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10.1.114.240\plan\PLAN RADA ZA 2025 I IZMENA- GAK I RADIOLOGIJA\"/>
    </mc:Choice>
  </mc:AlternateContent>
  <xr:revisionPtr revIDLastSave="0" documentId="13_ncr:1_{941FD949-33EA-4D55-BC39-B91D02466023}" xr6:coauthVersionLast="47" xr6:coauthVersionMax="47" xr10:uidLastSave="{00000000-0000-0000-0000-000000000000}"/>
  <bookViews>
    <workbookView xWindow="-120" yWindow="-120" windowWidth="24240" windowHeight="13020" tabRatio="808" xr2:uid="{00000000-000D-0000-FFFF-FFFF00000000}"/>
  </bookViews>
  <sheets>
    <sheet name="САДРЖАЈ" sheetId="224" r:id="rId1"/>
    <sheet name="Kadar.ode." sheetId="225" r:id="rId2"/>
    <sheet name="Kadar.dne.bol.dij." sheetId="226" r:id="rId3"/>
    <sheet name="Kadar.zaj.med.del." sheetId="227" r:id="rId4"/>
    <sheet name="Kadar.nem." sheetId="228" r:id="rId5"/>
    <sheet name="Kadar.zbirno " sheetId="229" r:id="rId6"/>
    <sheet name="Kapaciteti i korišćenje" sheetId="230" r:id="rId7"/>
    <sheet name="Pratioci" sheetId="231" r:id="rId8"/>
    <sheet name="Dnevne.bolnice" sheetId="232" r:id="rId9"/>
    <sheet name="Neonatologija" sheetId="233" r:id="rId10"/>
    <sheet name="usluge_prema_OS" sheetId="220" r:id="rId11"/>
    <sheet name="Zbirna(Pivot)" sheetId="223" r:id="rId12"/>
    <sheet name="Operacije" sheetId="234" r:id="rId13"/>
    <sheet name="DSG" sheetId="235" r:id="rId14"/>
    <sheet name="Dijalize" sheetId="236" r:id="rId15"/>
    <sheet name="Krv" sheetId="237" r:id="rId16"/>
    <sheet name="Lekovi " sheetId="238" r:id="rId17"/>
    <sheet name=" Implantati " sheetId="239" r:id="rId18"/>
    <sheet name="Sanitet.mat" sheetId="240" r:id="rId19"/>
    <sheet name="Reagensi" sheetId="241" r:id="rId20"/>
    <sheet name="Liste.čekanja" sheetId="242" r:id="rId21"/>
    <sheet name="SUDSKA PLAN 2025" sheetId="243" r:id="rId22"/>
  </sheets>
  <externalReferences>
    <externalReference r:id="rId23"/>
    <externalReference r:id="rId24"/>
    <externalReference r:id="rId25"/>
    <externalReference r:id="rId26"/>
    <externalReference r:id="rId27"/>
  </externalReferences>
  <definedNames>
    <definedName name="____W.O.R.K.B.O.O.K..C.O.N.T.E.N.T.S____" localSheetId="13">#REF!</definedName>
    <definedName name="____W.O.R.K.B.O.O.K..C.O.N.T.E.N.T.S____" localSheetId="16">#REF!</definedName>
    <definedName name="____W.O.R.K.B.O.O.K..C.O.N.T.E.N.T.S____" localSheetId="12">#REF!</definedName>
    <definedName name="____W.O.R.K.B.O.O.K..C.O.N.T.E.N.T.S____" localSheetId="19">#REF!</definedName>
    <definedName name="____W.O.R.K.B.O.O.K..C.O.N.T.E.N.T.S____" localSheetId="10">#REF!</definedName>
    <definedName name="____W.O.R.K.B.O.O.K..C.O.N.T.E.N.T.S____">#REF!</definedName>
    <definedName name="_xlnm._FilterDatabase" localSheetId="13" hidden="1">DSG!$A$1:$A$734</definedName>
    <definedName name="_xlnm._FilterDatabase" localSheetId="16" hidden="1">'Lekovi '!$J$1:$J$266</definedName>
    <definedName name="_xlnm._FilterDatabase" localSheetId="10" hidden="1">usluge_prema_OS!$A$9:$K$9</definedName>
    <definedName name="_T02" localSheetId="16">#REF!</definedName>
    <definedName name="_T02">#REF!</definedName>
    <definedName name="AAAAAAAAAAAAAAAAAAAAAAAAAAAAAAAAA" localSheetId="16">#REF!</definedName>
    <definedName name="AAAAAAAAAAAAAAAAAAAAAAAAAAAAAAAAA">#REF!</definedName>
    <definedName name="AJHDLA" localSheetId="16">#REF!</definedName>
    <definedName name="AJHDLA">#REF!</definedName>
    <definedName name="AneksPrim" localSheetId="16">#REF!</definedName>
    <definedName name="AneksPrim">#REF!</definedName>
    <definedName name="AneksSek" localSheetId="16">#REF!</definedName>
    <definedName name="AneksSek">#REF!</definedName>
    <definedName name="AneksUkupno" localSheetId="16">#REF!</definedName>
    <definedName name="AneksUkupno">#REF!</definedName>
    <definedName name="B" localSheetId="16">#REF!</definedName>
    <definedName name="B">#REF!</definedName>
    <definedName name="bbbbbbbbbbbbb" localSheetId="16">#REF!</definedName>
    <definedName name="bbbbbbbbbbbbb">#REF!</definedName>
    <definedName name="BBBBNN" localSheetId="16">#REF!</definedName>
    <definedName name="BBBBNN">#REF!</definedName>
    <definedName name="bkbj" localSheetId="16">#REF!</definedName>
    <definedName name="bkbj">#REF!</definedName>
    <definedName name="ccccccccccccccccccccccccccccccccc" localSheetId="16">#REF!</definedName>
    <definedName name="ccccccccccccccccccccccccccccccccc">#REF!</definedName>
    <definedName name="ccccccccccccccccccccccccccccccccccccccccc" localSheetId="16">#REF!</definedName>
    <definedName name="ccccccccccccccccccccccccccccccccccccccccc">#REF!</definedName>
    <definedName name="CitostaticiCLista" localSheetId="16">#REF!</definedName>
    <definedName name="CitostaticiCLista">#REF!</definedName>
    <definedName name="CitostaticiSaListe" localSheetId="16">#REF!</definedName>
    <definedName name="CitostaticiSaListe">#REF!</definedName>
    <definedName name="D" localSheetId="16">#REF!</definedName>
    <definedName name="D">#REF!</definedName>
    <definedName name="DDDDDDDDDDDDDDDDDDDDDDDDDDDD" localSheetId="16">#REF!</definedName>
    <definedName name="DDDDDDDDDDDDDDDDDDDDDDDDDDDD">#REF!</definedName>
    <definedName name="dddddddddddddddddddddddddddddddddddddd" localSheetId="16">#REF!</definedName>
    <definedName name="dddddddddddddddddddddddddddddddddddddd">#REF!</definedName>
    <definedName name="dfgagf" localSheetId="16">#REF!</definedName>
    <definedName name="dfgagf">#REF!</definedName>
    <definedName name="DFGDF" localSheetId="16">#REF!</definedName>
    <definedName name="DFGDF">#REF!</definedName>
    <definedName name="Dijaliza" localSheetId="16">#REF!</definedName>
    <definedName name="Dijaliza">#REF!</definedName>
    <definedName name="dsfa" localSheetId="16">#REF!</definedName>
    <definedName name="dsfa">#REF!</definedName>
    <definedName name="eeeeeeeeeeeeeeeeeeeeeeeeeeeeeeeeeee" localSheetId="16">#REF!</definedName>
    <definedName name="eeeeeeeeeeeeeeeeeeeeeeeeeeeeeeeeeee">#REF!</definedName>
    <definedName name="Energenti" localSheetId="16">#REF!</definedName>
    <definedName name="Energenti">#REF!</definedName>
    <definedName name="FDHDJDJDDF" localSheetId="16">#REF!</definedName>
    <definedName name="FDHDJDJDDF">#REF!</definedName>
    <definedName name="fff" localSheetId="16">#REF!</definedName>
    <definedName name="fff">#REF!</definedName>
    <definedName name="FFFF11" localSheetId="16">#REF!</definedName>
    <definedName name="FFFF11">#REF!</definedName>
    <definedName name="FFFFFF" localSheetId="16">#REF!</definedName>
    <definedName name="FFFFFF">#REF!</definedName>
    <definedName name="FFFFFFFFFFFFFFFFFFFFFFFFFFFFFFFF" localSheetId="16">#REF!</definedName>
    <definedName name="FFFFFFFFFFFFFFFFFFFFFFFFFFFFFFFF">#REF!</definedName>
    <definedName name="FFFFFFFFFFFFFFFFFFFFFFFFFFFFFFFFFFFFF" localSheetId="16">#REF!</definedName>
    <definedName name="FFFFFFFFFFFFFFFFFFFFFFFFFFFFFFFFFFFFF">#REF!</definedName>
    <definedName name="FGGGGGGGGG" localSheetId="16">#REF!</definedName>
    <definedName name="FGGGGGGGGG">#REF!</definedName>
    <definedName name="Filijala" localSheetId="16">#REF!</definedName>
    <definedName name="Filijala">#REF!</definedName>
    <definedName name="FinŠifra" localSheetId="16">#REF!</definedName>
    <definedName name="FinŠifra">#REF!</definedName>
    <definedName name="G" localSheetId="16">#REF!</definedName>
    <definedName name="G">#REF!</definedName>
    <definedName name="gastro" localSheetId="16">#REF!</definedName>
    <definedName name="gastro">#REF!</definedName>
    <definedName name="GFGG" localSheetId="16">#REF!</definedName>
    <definedName name="GFGG">#REF!</definedName>
    <definedName name="ggg" localSheetId="16">#REF!</definedName>
    <definedName name="ggg">#REF!</definedName>
    <definedName name="ggggg" localSheetId="16">#REF!</definedName>
    <definedName name="ggggg">#REF!</definedName>
    <definedName name="ggggg11111" localSheetId="16">#REF!</definedName>
    <definedName name="ggggg11111">#REF!</definedName>
    <definedName name="GGGGGGGGGGGGGGGG" localSheetId="16">#REF!</definedName>
    <definedName name="GGGGGGGGGGGGGGGG">#REF!</definedName>
    <definedName name="GGGGGGGGGGGGGGGGGGGGGGGGGGGG" localSheetId="16">#REF!</definedName>
    <definedName name="GGGGGGGGGGGGGGGGGGGGGGGGGGGG">#REF!</definedName>
    <definedName name="gggggggggggggggggggggggggggggggggg" localSheetId="16">#REF!</definedName>
    <definedName name="gggggggggggggggggggggggggggggggggg">#REF!</definedName>
    <definedName name="gggggggggggggggggggggggggggggggggggg" localSheetId="16">#REF!</definedName>
    <definedName name="gggggggggggggggggggggggggggggggggggg">#REF!</definedName>
    <definedName name="gggggggggggggggggggggggggggggggggggggg" localSheetId="16">#REF!</definedName>
    <definedName name="gggggggggggggggggggggggggggggggggggggg">#REF!</definedName>
    <definedName name="GGHHHHHJ" localSheetId="16">#REF!</definedName>
    <definedName name="GGHHHHHJ">#REF!</definedName>
    <definedName name="gghhhjli" localSheetId="16">#REF!</definedName>
    <definedName name="gghhhjli">#REF!</definedName>
    <definedName name="Godina" localSheetId="16">#REF!</definedName>
    <definedName name="Godina">#REF!</definedName>
    <definedName name="Graftovi" localSheetId="16">#REF!</definedName>
    <definedName name="Graftovi">#REF!</definedName>
    <definedName name="Hemofilija" localSheetId="16">#REF!</definedName>
    <definedName name="Hemofilija">#REF!</definedName>
    <definedName name="HG" localSheetId="16">#REF!</definedName>
    <definedName name="HG">#REF!</definedName>
    <definedName name="hhh" localSheetId="16">#REF!</definedName>
    <definedName name="hhh">#REF!</definedName>
    <definedName name="HHHHHHHHHHHHH" localSheetId="16">#REF!</definedName>
    <definedName name="HHHHHHHHHHHHH">#REF!</definedName>
    <definedName name="hhhhhhhhhhhhhhh" localSheetId="16">#REF!</definedName>
    <definedName name="hhhhhhhhhhhhhhh">#REF!</definedName>
    <definedName name="HHHHHHHHHHHHHHHHHHHHHHHHH" localSheetId="16">#REF!</definedName>
    <definedName name="HHHHHHHHHHHHHHHHHHHHHHHHH">#REF!</definedName>
    <definedName name="hhjjkj" localSheetId="16">#REF!</definedName>
    <definedName name="hhjjkj">#REF!</definedName>
    <definedName name="hjjjjkkkkl" localSheetId="16">#REF!</definedName>
    <definedName name="hjjjjkkkkl">#REF!</definedName>
    <definedName name="hjjjkkkklllk" localSheetId="16">#REF!</definedName>
    <definedName name="hjjjkkkklllk">#REF!</definedName>
    <definedName name="hzhjhjhjhjjhhjhjhj" localSheetId="16">#REF!</definedName>
    <definedName name="hzhjhjhjhjjhhjhjhj">#REF!</definedName>
    <definedName name="Ishrana" localSheetId="16">#REF!</definedName>
    <definedName name="Ishrana">#REF!</definedName>
    <definedName name="jjjj" localSheetId="16">#REF!</definedName>
    <definedName name="jjjj">#REF!</definedName>
    <definedName name="JJJJJJJJJJJJJJJJJJJJJJJJJJJJJJJJJJJJJJ" localSheetId="16">#REF!</definedName>
    <definedName name="JJJJJJJJJJJJJJJJJJJJJJJJJJJJJJJJJJJJJJ">#REF!</definedName>
    <definedName name="kjhjghghh" localSheetId="16">#REF!</definedName>
    <definedName name="kjhjghghh">#REF!</definedName>
    <definedName name="KKK" localSheetId="16">#REF!</definedName>
    <definedName name="KKK">#REF!</definedName>
    <definedName name="KKKKK" localSheetId="16">#REF!</definedName>
    <definedName name="KKKKK">#REF!</definedName>
    <definedName name="Krv" localSheetId="16">#REF!</definedName>
    <definedName name="Krv">#REF!</definedName>
    <definedName name="labo" localSheetId="16">#REF!</definedName>
    <definedName name="labo">#REF!</definedName>
    <definedName name="labor" localSheetId="16">#REF!</definedName>
    <definedName name="labor">#REF!</definedName>
    <definedName name="LekoviUZU" localSheetId="16">#REF!</definedName>
    <definedName name="LekoviUZU">#REF!</definedName>
    <definedName name="LekoviUZuSvega" localSheetId="16">#REF!</definedName>
    <definedName name="LekoviUZuSvega">#REF!</definedName>
    <definedName name="lica" localSheetId="16">#REF!</definedName>
    <definedName name="lica">#REF!</definedName>
    <definedName name="lkklklkl" localSheetId="16">#REF!</definedName>
    <definedName name="lkklklkl">#REF!</definedName>
    <definedName name="LR" localSheetId="16">#REF!</definedName>
    <definedName name="LR">#REF!</definedName>
    <definedName name="LRiPomagala" localSheetId="16">#REF!</definedName>
    <definedName name="LRiPomagala">#REF!</definedName>
    <definedName name="Mesec">[1]Parametar!$B$2</definedName>
    <definedName name="Mesec_DO">[2]Parametar!$B$3</definedName>
    <definedName name="MMM" localSheetId="16">#REF!</definedName>
    <definedName name="MMM">#REF!</definedName>
    <definedName name="mmmm" localSheetId="16">#REF!</definedName>
    <definedName name="mmmm">#REF!</definedName>
    <definedName name="NazivUstanove" localSheetId="16">#REF!</definedName>
    <definedName name="NazivUstanove">#REF!</definedName>
    <definedName name="nina" localSheetId="16">#REF!</definedName>
    <definedName name="nina">#REF!</definedName>
    <definedName name="NNN" localSheetId="16">#REF!</definedName>
    <definedName name="NNN">#REF!</definedName>
    <definedName name="NNNN" localSheetId="16">#REF!</definedName>
    <definedName name="NNNN">#REF!</definedName>
    <definedName name="NNNNN" localSheetId="16">#REF!</definedName>
    <definedName name="NNNNN">#REF!</definedName>
    <definedName name="NNNNNNNN" localSheetId="16">#REF!</definedName>
    <definedName name="NNNNNNNN">#REF!</definedName>
    <definedName name="NNNNNNNNNNNNNNNNNNNNNNNNNNNNNNN" localSheetId="16">#REF!</definedName>
    <definedName name="NNNNNNNNNNNNNNNNNNNNNNNNNNNNNNN">#REF!</definedName>
    <definedName name="nvcc" localSheetId="16">#REF!</definedName>
    <definedName name="nvcc">#REF!</definedName>
    <definedName name="OMT" localSheetId="16">#REF!</definedName>
    <definedName name="OMT">#REF!</definedName>
    <definedName name="oooooooooooooooooooooooooooooo" localSheetId="16">#REF!</definedName>
    <definedName name="oooooooooooooooooooooooooooooo">#REF!</definedName>
    <definedName name="operacije" localSheetId="16">#REF!</definedName>
    <definedName name="operacije">#REF!</definedName>
    <definedName name="ORL" localSheetId="16">#REF!</definedName>
    <definedName name="ORL">#REF!</definedName>
    <definedName name="OrtopedijaEndoproteze" localSheetId="16">#REF!</definedName>
    <definedName name="OrtopedijaEndoproteze">#REF!</definedName>
    <definedName name="OstaliUgradni" localSheetId="16">#REF!</definedName>
    <definedName name="OstaliUgradni">#REF!</definedName>
    <definedName name="OstaliUgrUOrtopediji" localSheetId="16">#REF!</definedName>
    <definedName name="OstaliUgrUOrtopediji">#REF!</definedName>
    <definedName name="PaceMakeri" localSheetId="16">#REF!</definedName>
    <definedName name="PaceMakeri">#REF!</definedName>
    <definedName name="ParticApoteke" localSheetId="16">#REF!</definedName>
    <definedName name="ParticApoteke">#REF!</definedName>
    <definedName name="ParticZU" localSheetId="16">#REF!</definedName>
    <definedName name="ParticZU">#REF!</definedName>
    <definedName name="PLAN" localSheetId="16">#REF!</definedName>
    <definedName name="PLAN">#REF!</definedName>
    <definedName name="Plate" localSheetId="16">#REF!</definedName>
    <definedName name="Plate">#REF!</definedName>
    <definedName name="PolazniPrim" localSheetId="16">#REF!</definedName>
    <definedName name="PolazniPrim">#REF!</definedName>
    <definedName name="PolazniSek" localSheetId="16">#REF!</definedName>
    <definedName name="PolazniSek">#REF!</definedName>
    <definedName name="PolazniUkupno" localSheetId="16">#REF!</definedName>
    <definedName name="PolazniUkupno">#REF!</definedName>
    <definedName name="Pomagala" localSheetId="16">#REF!</definedName>
    <definedName name="Pomagala">#REF!</definedName>
    <definedName name="PredlogPrim" localSheetId="16">#REF!</definedName>
    <definedName name="PredlogPrim">#REF!</definedName>
    <definedName name="PredlogSek" localSheetId="16">#REF!</definedName>
    <definedName name="PredlogSek">#REF!</definedName>
    <definedName name="PredlogUkupno" localSheetId="16">#REF!</definedName>
    <definedName name="PredlogUkupno">#REF!</definedName>
    <definedName name="Prevoz" localSheetId="16">#REF!</definedName>
    <definedName name="Prevoz">#REF!</definedName>
    <definedName name="_xlnm.Print_Area" localSheetId="17">' Implantati '!$A$1:$K$1078</definedName>
    <definedName name="_xlnm.Print_Area" localSheetId="13">DSG!$A$1:$D$734</definedName>
    <definedName name="_xlnm.Print_Area" localSheetId="4">Kadar.nem.!$A$1:$I$20</definedName>
    <definedName name="_xlnm.Print_Area" localSheetId="6">'Kapaciteti i korišćenje'!$A$1:$L$103</definedName>
    <definedName name="_xlnm.Print_Area" localSheetId="15">Krv!$A$1:$H$46</definedName>
    <definedName name="_xlnm.Print_Area" localSheetId="16">'Lekovi '!$A$1:$L$264</definedName>
    <definedName name="_xlnm.Print_Area" localSheetId="20">Liste.čekanja!$A$1:$I$203</definedName>
    <definedName name="_xlnm.Print_Area" localSheetId="9">Neonatologija!$A$1:$F$12</definedName>
    <definedName name="_xlnm.Print_Area" localSheetId="12">Operacije!$A$1:$P$23</definedName>
    <definedName name="_xlnm.Print_Area" localSheetId="19">Reagensi!$A$1:$E$10</definedName>
    <definedName name="_xlnm.Print_Area" localSheetId="18">Sanitet.mat!$A$1:$D$12</definedName>
    <definedName name="_xlnm.Print_Area" localSheetId="10">usluge_prema_OS!$A$1:$J$9300</definedName>
    <definedName name="_xlnm.Print_Titles" localSheetId="17">' Implantati '!$4:$7</definedName>
    <definedName name="_xlnm.Print_Titles" localSheetId="13">DSG!$7:$7</definedName>
    <definedName name="_xlnm.Print_Titles" localSheetId="2">Kadar.dne.bol.dij.!$6:$7</definedName>
    <definedName name="_xlnm.Print_Titles" localSheetId="1">Kadar.ode.!$6:$8</definedName>
    <definedName name="_xlnm.Print_Titles" localSheetId="3">Kadar.zaj.med.del.!$A:$A</definedName>
    <definedName name="_xlnm.Print_Titles" localSheetId="6">'Kapaciteti i korišćenje'!$6:$7</definedName>
    <definedName name="_xlnm.Print_Titles" localSheetId="16">'Lekovi '!$3:$6</definedName>
    <definedName name="_xlnm.Print_Titles" localSheetId="20">Liste.čekanja!$1:$6</definedName>
    <definedName name="_xlnm.Print_Titles" localSheetId="21">'SUDSKA PLAN 2025'!$4:$5</definedName>
    <definedName name="_xlnm.Print_Titles" localSheetId="10">usluge_prema_OS!$1:$6</definedName>
    <definedName name="qqqqqqqqqqqqqqqqqqqqqqqqqqqqqqqqqq" localSheetId="16">#REF!</definedName>
    <definedName name="qqqqqqqqqqqqqqqqqqqqqqqqqqqqqqqqqq">#REF!</definedName>
    <definedName name="radio" localSheetId="16">#REF!</definedName>
    <definedName name="radio">#REF!</definedName>
    <definedName name="REHAB" localSheetId="16">#REF!</definedName>
    <definedName name="REHAB">#REF!</definedName>
    <definedName name="rrrrrrrrrrrrrrrrrrrrrrrrrrrrrrrrrrrrrrrrrrrrr" localSheetId="16">#REF!</definedName>
    <definedName name="rrrrrrrrrrrrrrrrrrrrrrrrrrrrrrrrrrrrrrrrrrrrr">#REF!</definedName>
    <definedName name="rrrrrrrrrrrrrrrrrrrrrrrrrrrrrrrrrrrrrrrrrrrrrrrrrr" localSheetId="16">#REF!</definedName>
    <definedName name="rrrrrrrrrrrrrrrrrrrrrrrrrrrrrrrrrrrrrrrrrrrrrrrrrr">#REF!</definedName>
    <definedName name="Sanitet" localSheetId="16">#REF!</definedName>
    <definedName name="Sanitet">#REF!</definedName>
    <definedName name="Slgl_KONTROLA" localSheetId="16">#REF!</definedName>
    <definedName name="Slgl_KONTROLA">#REF!</definedName>
    <definedName name="ssssssssssssssssssssssssssssssss" localSheetId="16">#REF!</definedName>
    <definedName name="ssssssssssssssssssssssssssssssss">#REF!</definedName>
    <definedName name="Stentovi" localSheetId="16">#REF!</definedName>
    <definedName name="Stentovi">#REF!</definedName>
    <definedName name="SvegaNaknada" localSheetId="16">#REF!</definedName>
    <definedName name="SvegaNaknada">#REF!</definedName>
    <definedName name="ttttttttttttttttttttttttttttttttttttttttttttttttt" localSheetId="16">#REF!</definedName>
    <definedName name="ttttttttttttttttttttttttttttttttttttttttttttttttt">#REF!</definedName>
    <definedName name="UgradniKardiohirurgija" localSheetId="16">#REF!</definedName>
    <definedName name="UgradniKardiohirurgija">#REF!</definedName>
    <definedName name="UgradniMatUkupno" localSheetId="16">#REF!</definedName>
    <definedName name="UgradniMatUkupno">#REF!</definedName>
    <definedName name="UkNakBezPartic" localSheetId="16">#REF!</definedName>
    <definedName name="UkNakBezPartic">#REF!</definedName>
    <definedName name="UkupnaNaknada" localSheetId="16">#REF!</definedName>
    <definedName name="UkupnaNaknada">#REF!</definedName>
    <definedName name="UkupnaPartic" localSheetId="16">#REF!</definedName>
    <definedName name="UkupnaPartic">#REF!</definedName>
    <definedName name="urg" localSheetId="16">#REF!</definedName>
    <definedName name="urg">#REF!</definedName>
    <definedName name="urge" localSheetId="16">#REF!</definedName>
    <definedName name="urge">#REF!</definedName>
    <definedName name="Vakcine" localSheetId="16">#REF!</definedName>
    <definedName name="Vakcine">#REF!</definedName>
    <definedName name="VAS" localSheetId="16">#REF!</definedName>
    <definedName name="VAS">#REF!</definedName>
    <definedName name="vask" localSheetId="16">#REF!</definedName>
    <definedName name="vask">#REF!</definedName>
    <definedName name="VVVV" localSheetId="16">#REF!</definedName>
    <definedName name="VVVV">#REF!</definedName>
    <definedName name="VVVVVVVVVVVVVVVVVVVVVVVVVVV" localSheetId="16">#REF!</definedName>
    <definedName name="VVVVVVVVVVVVVVVVVVVVVVVVVVV">#REF!</definedName>
    <definedName name="VVVVVVVVVVVVVVVVVVVVVVVVVVVVVVVV" localSheetId="16">#REF!</definedName>
    <definedName name="VVVVVVVVVVVVVVVVVVVVVVVVVVVVVVVV">#REF!</definedName>
    <definedName name="vvvvvvvvvvvvvvvvvvvvvvvvvvvvvvvvvvvvvv" localSheetId="16">#REF!</definedName>
    <definedName name="vvvvvvvvvvvvvvvvvvvvvvvvvvvvvvvvvvvvvv">#REF!</definedName>
    <definedName name="wetret" localSheetId="16">#REF!</definedName>
    <definedName name="wetret">#REF!</definedName>
    <definedName name="WETRET1" localSheetId="16">#REF!</definedName>
    <definedName name="WETRET1">#REF!</definedName>
    <definedName name="wwwwwwwwwwwwwwwwwwwwwwwwwww" localSheetId="16">#REF!</definedName>
    <definedName name="wwwwwwwwwwwwwwwwwwwwwwwwwww">#REF!</definedName>
    <definedName name="X">[1]Parametar!$B$2</definedName>
    <definedName name="xxxxxxxxxxxxxxxxxxxxxxxxxxxxxxxxx" localSheetId="16">#REF!</definedName>
    <definedName name="xxxxxxxxxxxxxxxxxxxxxxxxxxxxxxxxx">#REF!</definedName>
    <definedName name="Y">[3]Parametar!$B$3</definedName>
    <definedName name="yyyyyyyyyyyyyyyyyyyyyyyyyyyyyyyy" localSheetId="16">#REF!</definedName>
    <definedName name="yyyyyyyyyyyyyyyyyyyyyyyyyyyyyyyy">#REF!</definedName>
    <definedName name="ZaSlgl" localSheetId="16">#REF!</definedName>
    <definedName name="ZaSlgl">#REF!</definedName>
    <definedName name="ZaSlgl_Štampa" localSheetId="16">#REF!</definedName>
    <definedName name="ZaSlgl_Štampa">#REF!</definedName>
    <definedName name="zsgagaRGH">[1]Parametar!$B$2</definedName>
    <definedName name="ZZZZZZZZZZZZZZZZZZZZZZZZZZZZZZZZ" localSheetId="16">#REF!</definedName>
    <definedName name="ZZZZZZZZZZZZZZZZZZZZZZZZZZZZZZZZ">#REF!</definedName>
    <definedName name="zzzzzzzzzzzzzzzzzzzzzzzzzzzzzzzzzzzzzzzzzz" localSheetId="16">#REF!</definedName>
    <definedName name="zzzzzzzzzzzzzzzzzzzzzzzzzzzzzzzzzzzzzzzzzz">#REF!</definedName>
    <definedName name="ввв" localSheetId="16">#REF!</definedName>
    <definedName name="ввв">#REF!</definedName>
    <definedName name="ДД" localSheetId="16">#REF!</definedName>
    <definedName name="ДД">#REF!</definedName>
    <definedName name="дф" localSheetId="16">#REF!</definedName>
    <definedName name="дф">#REF!</definedName>
    <definedName name="ПРЕДРАЧУН__СРЕДСТАВА_ЗА_ЛЕКОВЕ_НА_РП_ЗА_2009." localSheetId="16">#REF!</definedName>
    <definedName name="ПРЕДРАЧУН__СРЕДСТАВА_ЗА_ЛЕКОВЕ_НА_РП_ЗА_2009.">#REF!</definedName>
    <definedName name="РАДИОЛОГИЈА" localSheetId="16">#REF!</definedName>
    <definedName name="РАДИОЛОГИЈА">#REF!</definedName>
    <definedName name="УКУПНО" localSheetId="16">#REF!</definedName>
    <definedName name="УКУПНО">#REF!</definedName>
    <definedName name="ФФ" localSheetId="16">#REF!</definedName>
    <definedName name="ФФ">#REF!</definedName>
    <definedName name="ЦЦ" localSheetId="16">#REF!</definedName>
    <definedName name="ЦЦ">#REF!</definedName>
    <definedName name="ЏЏ" localSheetId="16">#REF!</definedName>
    <definedName name="ЏЏ">#REF!</definedName>
  </definedNames>
  <calcPr calcId="191029"/>
  <pivotCaches>
    <pivotCache cacheId="0" r:id="rId28"/>
  </pivotCaches>
</workbook>
</file>

<file path=xl/calcChain.xml><?xml version="1.0" encoding="utf-8"?>
<calcChain xmlns="http://schemas.openxmlformats.org/spreadsheetml/2006/main">
  <c r="I244" i="220" l="1"/>
  <c r="G244" i="220"/>
  <c r="H244" i="220"/>
  <c r="G113" i="243"/>
  <c r="E113" i="243"/>
  <c r="H112" i="243"/>
  <c r="F112" i="243"/>
  <c r="H111" i="243"/>
  <c r="F111" i="243"/>
  <c r="H110" i="243"/>
  <c r="F110" i="243"/>
  <c r="H109" i="243"/>
  <c r="F109" i="243"/>
  <c r="H108" i="243"/>
  <c r="F108" i="243"/>
  <c r="H107" i="243"/>
  <c r="F107" i="243"/>
  <c r="H106" i="243"/>
  <c r="F106" i="243"/>
  <c r="H105" i="243"/>
  <c r="F105" i="243"/>
  <c r="H104" i="243"/>
  <c r="F104" i="243"/>
  <c r="H103" i="243"/>
  <c r="F103" i="243"/>
  <c r="H102" i="243"/>
  <c r="F102" i="243"/>
  <c r="H101" i="243"/>
  <c r="F101" i="243"/>
  <c r="H100" i="243"/>
  <c r="F100" i="243"/>
  <c r="H99" i="243"/>
  <c r="F99" i="243"/>
  <c r="H98" i="243"/>
  <c r="F98" i="243"/>
  <c r="H97" i="243"/>
  <c r="F97" i="243"/>
  <c r="H96" i="243"/>
  <c r="F96" i="243"/>
  <c r="H95" i="243"/>
  <c r="F95" i="243"/>
  <c r="H94" i="243"/>
  <c r="F94" i="243"/>
  <c r="H93" i="243"/>
  <c r="F93" i="243"/>
  <c r="H92" i="243"/>
  <c r="F92" i="243"/>
  <c r="H91" i="243"/>
  <c r="F91" i="243"/>
  <c r="H90" i="243"/>
  <c r="F90" i="243"/>
  <c r="H89" i="243"/>
  <c r="F89" i="243"/>
  <c r="H88" i="243"/>
  <c r="F88" i="243"/>
  <c r="H87" i="243"/>
  <c r="F87" i="243"/>
  <c r="H86" i="243"/>
  <c r="F86" i="243"/>
  <c r="H85" i="243"/>
  <c r="F85" i="243"/>
  <c r="H84" i="243"/>
  <c r="F84" i="243"/>
  <c r="H83" i="243"/>
  <c r="F83" i="243"/>
  <c r="H82" i="243"/>
  <c r="F82" i="243"/>
  <c r="H81" i="243"/>
  <c r="F81" i="243"/>
  <c r="H80" i="243"/>
  <c r="F80" i="243"/>
  <c r="H79" i="243"/>
  <c r="F79" i="243"/>
  <c r="H78" i="243"/>
  <c r="F78" i="243"/>
  <c r="H77" i="243"/>
  <c r="F77" i="243"/>
  <c r="H76" i="243"/>
  <c r="F76" i="243"/>
  <c r="H75" i="243"/>
  <c r="F75" i="243"/>
  <c r="H74" i="243"/>
  <c r="F74" i="243"/>
  <c r="H73" i="243"/>
  <c r="F73" i="243"/>
  <c r="H72" i="243"/>
  <c r="F72" i="243"/>
  <c r="H71" i="243"/>
  <c r="F71" i="243"/>
  <c r="H70" i="243"/>
  <c r="F70" i="243"/>
  <c r="H69" i="243"/>
  <c r="F69" i="243"/>
  <c r="H68" i="243"/>
  <c r="F68" i="243"/>
  <c r="H67" i="243"/>
  <c r="F67" i="243"/>
  <c r="H66" i="243"/>
  <c r="F66" i="243"/>
  <c r="H65" i="243"/>
  <c r="F65" i="243"/>
  <c r="H64" i="243"/>
  <c r="F64" i="243"/>
  <c r="H63" i="243"/>
  <c r="F63" i="243"/>
  <c r="H62" i="243"/>
  <c r="F62" i="243"/>
  <c r="H61" i="243"/>
  <c r="F61" i="243"/>
  <c r="H60" i="243"/>
  <c r="F60" i="243"/>
  <c r="H59" i="243"/>
  <c r="F59" i="243"/>
  <c r="H58" i="243"/>
  <c r="F58" i="243"/>
  <c r="H57" i="243"/>
  <c r="F57" i="243"/>
  <c r="H56" i="243"/>
  <c r="F56" i="243"/>
  <c r="H55" i="243"/>
  <c r="F55" i="243"/>
  <c r="H54" i="243"/>
  <c r="F54" i="243"/>
  <c r="H53" i="243"/>
  <c r="F53" i="243"/>
  <c r="H52" i="243"/>
  <c r="F52" i="243"/>
  <c r="H51" i="243"/>
  <c r="F51" i="243"/>
  <c r="H50" i="243"/>
  <c r="F50" i="243"/>
  <c r="H49" i="243"/>
  <c r="F49" i="243"/>
  <c r="H48" i="243"/>
  <c r="F48" i="243"/>
  <c r="H47" i="243"/>
  <c r="F47" i="243"/>
  <c r="H46" i="243"/>
  <c r="F46" i="243"/>
  <c r="H45" i="243"/>
  <c r="F45" i="243"/>
  <c r="H44" i="243"/>
  <c r="F44" i="243"/>
  <c r="H43" i="243"/>
  <c r="F43" i="243"/>
  <c r="H42" i="243"/>
  <c r="F42" i="243"/>
  <c r="H41" i="243"/>
  <c r="F41" i="243"/>
  <c r="H40" i="243"/>
  <c r="F40" i="243"/>
  <c r="H39" i="243"/>
  <c r="F39" i="243"/>
  <c r="H38" i="243"/>
  <c r="F38" i="243"/>
  <c r="H37" i="243"/>
  <c r="F37" i="243"/>
  <c r="H36" i="243"/>
  <c r="F36" i="243"/>
  <c r="H35" i="243"/>
  <c r="F35" i="243"/>
  <c r="H34" i="243"/>
  <c r="F34" i="243"/>
  <c r="H33" i="243"/>
  <c r="F33" i="243"/>
  <c r="H32" i="243"/>
  <c r="F32" i="243"/>
  <c r="H31" i="243"/>
  <c r="F31" i="243"/>
  <c r="H30" i="243"/>
  <c r="F30" i="243"/>
  <c r="H29" i="243"/>
  <c r="F29" i="243"/>
  <c r="H28" i="243"/>
  <c r="F28" i="243"/>
  <c r="H27" i="243"/>
  <c r="F27" i="243"/>
  <c r="H26" i="243"/>
  <c r="F26" i="243"/>
  <c r="H25" i="243"/>
  <c r="F25" i="243"/>
  <c r="H24" i="243"/>
  <c r="F24" i="243"/>
  <c r="H23" i="243"/>
  <c r="F23" i="243"/>
  <c r="H22" i="243"/>
  <c r="F22" i="243"/>
  <c r="H21" i="243"/>
  <c r="F21" i="243"/>
  <c r="H20" i="243"/>
  <c r="F20" i="243"/>
  <c r="H19" i="243"/>
  <c r="F19" i="243"/>
  <c r="H18" i="243"/>
  <c r="F18" i="243"/>
  <c r="H17" i="243"/>
  <c r="F17" i="243"/>
  <c r="H16" i="243"/>
  <c r="F16" i="243"/>
  <c r="H15" i="243"/>
  <c r="F15" i="243"/>
  <c r="H14" i="243"/>
  <c r="F14" i="243"/>
  <c r="H13" i="243"/>
  <c r="F13" i="243"/>
  <c r="H12" i="243"/>
  <c r="F12" i="243"/>
  <c r="H11" i="243"/>
  <c r="F11" i="243"/>
  <c r="H10" i="243"/>
  <c r="F10" i="243"/>
  <c r="H9" i="243"/>
  <c r="F9" i="243"/>
  <c r="H8" i="243"/>
  <c r="F8" i="243"/>
  <c r="H7" i="243"/>
  <c r="F7" i="243"/>
  <c r="H6" i="243"/>
  <c r="H113" i="243" s="1"/>
  <c r="F6" i="243"/>
  <c r="F113" i="243" s="1"/>
  <c r="I203" i="242"/>
  <c r="H203" i="242"/>
  <c r="F203" i="242"/>
  <c r="E203" i="242"/>
  <c r="C203" i="242"/>
  <c r="I196" i="242"/>
  <c r="H196" i="242"/>
  <c r="G196" i="242"/>
  <c r="F196" i="242"/>
  <c r="E196" i="242"/>
  <c r="C196" i="242"/>
  <c r="I192" i="242"/>
  <c r="H192" i="242"/>
  <c r="G192" i="242"/>
  <c r="F192" i="242"/>
  <c r="E192" i="242"/>
  <c r="C192" i="242"/>
  <c r="I183" i="242"/>
  <c r="H183" i="242"/>
  <c r="F183" i="242"/>
  <c r="E183" i="242"/>
  <c r="D183" i="242"/>
  <c r="C183" i="242"/>
  <c r="D8" i="241"/>
  <c r="C8" i="241"/>
  <c r="D10" i="240"/>
  <c r="C10" i="240"/>
  <c r="K1078" i="239"/>
  <c r="G1078" i="239"/>
  <c r="K1077" i="239"/>
  <c r="G1077" i="239"/>
  <c r="K1076" i="239"/>
  <c r="G1076" i="239"/>
  <c r="K1075" i="239"/>
  <c r="G1075" i="239"/>
  <c r="K1074" i="239"/>
  <c r="G1074" i="239"/>
  <c r="K1073" i="239"/>
  <c r="G1073" i="239"/>
  <c r="K1072" i="239"/>
  <c r="G1072" i="239"/>
  <c r="K1071" i="239"/>
  <c r="G1071" i="239"/>
  <c r="K1070" i="239"/>
  <c r="G1070" i="239"/>
  <c r="K1066" i="239"/>
  <c r="K1067" i="239" s="1"/>
  <c r="G1066" i="239"/>
  <c r="G1067" i="239" s="1"/>
  <c r="I1065" i="239"/>
  <c r="I1078" i="239" s="1"/>
  <c r="H1065" i="239"/>
  <c r="E1065" i="239"/>
  <c r="E1078" i="239" s="1"/>
  <c r="D1065" i="239"/>
  <c r="J1064" i="239"/>
  <c r="F1064" i="239"/>
  <c r="J1063" i="239"/>
  <c r="F1063" i="239"/>
  <c r="J1062" i="239"/>
  <c r="F1062" i="239"/>
  <c r="J1061" i="239"/>
  <c r="F1061" i="239"/>
  <c r="J1060" i="239"/>
  <c r="F1060" i="239"/>
  <c r="J1059" i="239"/>
  <c r="F1059" i="239"/>
  <c r="J1058" i="239"/>
  <c r="F1058" i="239"/>
  <c r="J1057" i="239"/>
  <c r="J1056" i="239"/>
  <c r="F1056" i="239"/>
  <c r="J1055" i="239"/>
  <c r="F1055" i="239"/>
  <c r="J1054" i="239"/>
  <c r="F1054" i="239"/>
  <c r="J1053" i="239"/>
  <c r="F1053" i="239"/>
  <c r="J1052" i="239"/>
  <c r="F1052" i="239"/>
  <c r="J1051" i="239"/>
  <c r="F1051" i="239"/>
  <c r="J1050" i="239"/>
  <c r="F1050" i="239"/>
  <c r="J1049" i="239"/>
  <c r="F1049" i="239"/>
  <c r="J1048" i="239"/>
  <c r="F1048" i="239"/>
  <c r="J1047" i="239"/>
  <c r="F1047" i="239"/>
  <c r="J1046" i="239"/>
  <c r="F1046" i="239"/>
  <c r="J1045" i="239"/>
  <c r="F1045" i="239"/>
  <c r="J1044" i="239"/>
  <c r="F1044" i="239"/>
  <c r="J1043" i="239"/>
  <c r="F1043" i="239"/>
  <c r="J1042" i="239"/>
  <c r="F1042" i="239"/>
  <c r="J1041" i="239"/>
  <c r="F1041" i="239"/>
  <c r="J1040" i="239"/>
  <c r="F1040" i="239"/>
  <c r="J1039" i="239"/>
  <c r="F1039" i="239"/>
  <c r="J1038" i="239"/>
  <c r="F1038" i="239"/>
  <c r="J1037" i="239"/>
  <c r="F1037" i="239"/>
  <c r="J1036" i="239"/>
  <c r="F1036" i="239"/>
  <c r="J1035" i="239"/>
  <c r="F1035" i="239"/>
  <c r="J1034" i="239"/>
  <c r="F1034" i="239"/>
  <c r="J1033" i="239"/>
  <c r="F1033" i="239"/>
  <c r="J1032" i="239"/>
  <c r="F1032" i="239"/>
  <c r="J1031" i="239"/>
  <c r="J1030" i="239"/>
  <c r="J1029" i="239"/>
  <c r="F1029" i="239"/>
  <c r="J1028" i="239"/>
  <c r="F1028" i="239"/>
  <c r="J1027" i="239"/>
  <c r="F1027" i="239"/>
  <c r="J1026" i="239"/>
  <c r="F1026" i="239"/>
  <c r="J1025" i="239"/>
  <c r="J1024" i="239"/>
  <c r="F1024" i="239"/>
  <c r="J1023" i="239"/>
  <c r="F1023" i="239"/>
  <c r="J1022" i="239"/>
  <c r="F1022" i="239"/>
  <c r="J1021" i="239"/>
  <c r="J1020" i="239"/>
  <c r="F1020" i="239"/>
  <c r="J1019" i="239"/>
  <c r="F1019" i="239"/>
  <c r="J1018" i="239"/>
  <c r="F1018" i="239"/>
  <c r="J1017" i="239"/>
  <c r="F1017" i="239"/>
  <c r="J1016" i="239"/>
  <c r="F1016" i="239"/>
  <c r="J1015" i="239"/>
  <c r="F1015" i="239"/>
  <c r="J1014" i="239"/>
  <c r="F1014" i="239"/>
  <c r="J1013" i="239"/>
  <c r="F1013" i="239"/>
  <c r="J1012" i="239"/>
  <c r="F1012" i="239"/>
  <c r="J1011" i="239"/>
  <c r="J1010" i="239"/>
  <c r="F1010" i="239"/>
  <c r="J1009" i="239"/>
  <c r="F1009" i="239"/>
  <c r="J1008" i="239"/>
  <c r="J1007" i="239"/>
  <c r="F1007" i="239"/>
  <c r="J1006" i="239"/>
  <c r="J1005" i="239"/>
  <c r="F1005" i="239"/>
  <c r="J1004" i="239"/>
  <c r="F1004" i="239"/>
  <c r="J1003" i="239"/>
  <c r="F1003" i="239"/>
  <c r="J1002" i="239"/>
  <c r="F1002" i="239"/>
  <c r="J1001" i="239"/>
  <c r="J1000" i="239"/>
  <c r="F1000" i="239"/>
  <c r="J999" i="239"/>
  <c r="F999" i="239"/>
  <c r="J998" i="239"/>
  <c r="F998" i="239"/>
  <c r="J997" i="239"/>
  <c r="J996" i="239"/>
  <c r="J995" i="239"/>
  <c r="F995" i="239"/>
  <c r="J994" i="239"/>
  <c r="F994" i="239"/>
  <c r="J993" i="239"/>
  <c r="F993" i="239"/>
  <c r="J992" i="239"/>
  <c r="F992" i="239"/>
  <c r="J991" i="239"/>
  <c r="F991" i="239"/>
  <c r="J990" i="239"/>
  <c r="F990" i="239"/>
  <c r="J989" i="239"/>
  <c r="J988" i="239"/>
  <c r="F988" i="239"/>
  <c r="J987" i="239"/>
  <c r="F987" i="239"/>
  <c r="J986" i="239"/>
  <c r="F986" i="239"/>
  <c r="J985" i="239"/>
  <c r="F985" i="239"/>
  <c r="J984" i="239"/>
  <c r="F984" i="239"/>
  <c r="J983" i="239"/>
  <c r="F983" i="239"/>
  <c r="J982" i="239"/>
  <c r="J981" i="239"/>
  <c r="F981" i="239"/>
  <c r="J980" i="239"/>
  <c r="F980" i="239"/>
  <c r="J979" i="239"/>
  <c r="F979" i="239"/>
  <c r="J978" i="239"/>
  <c r="F978" i="239"/>
  <c r="J977" i="239"/>
  <c r="F977" i="239"/>
  <c r="J976" i="239"/>
  <c r="F976" i="239"/>
  <c r="J975" i="239"/>
  <c r="F975" i="239"/>
  <c r="J974" i="239"/>
  <c r="F974" i="239"/>
  <c r="J973" i="239"/>
  <c r="J972" i="239"/>
  <c r="F972" i="239"/>
  <c r="J971" i="239"/>
  <c r="F971" i="239"/>
  <c r="J970" i="239"/>
  <c r="F970" i="239"/>
  <c r="J969" i="239"/>
  <c r="F969" i="239"/>
  <c r="J968" i="239"/>
  <c r="F968" i="239"/>
  <c r="J967" i="239"/>
  <c r="F967" i="239"/>
  <c r="J966" i="239"/>
  <c r="F966" i="239"/>
  <c r="J965" i="239"/>
  <c r="F965" i="239"/>
  <c r="J964" i="239"/>
  <c r="F964" i="239"/>
  <c r="J963" i="239"/>
  <c r="F963" i="239"/>
  <c r="J962" i="239"/>
  <c r="F962" i="239"/>
  <c r="J961" i="239"/>
  <c r="F961" i="239"/>
  <c r="J960" i="239"/>
  <c r="F960" i="239"/>
  <c r="J959" i="239"/>
  <c r="J958" i="239"/>
  <c r="F958" i="239"/>
  <c r="J957" i="239"/>
  <c r="F957" i="239"/>
  <c r="J956" i="239"/>
  <c r="F956" i="239"/>
  <c r="J955" i="239"/>
  <c r="F955" i="239"/>
  <c r="J954" i="239"/>
  <c r="J953" i="239"/>
  <c r="F953" i="239"/>
  <c r="J952" i="239"/>
  <c r="F952" i="239"/>
  <c r="J951" i="239"/>
  <c r="F951" i="239"/>
  <c r="J950" i="239"/>
  <c r="J949" i="239"/>
  <c r="F949" i="239"/>
  <c r="J948" i="239"/>
  <c r="F948" i="239"/>
  <c r="J947" i="239"/>
  <c r="F947" i="239"/>
  <c r="J946" i="239"/>
  <c r="F946" i="239"/>
  <c r="J945" i="239"/>
  <c r="F945" i="239"/>
  <c r="J944" i="239"/>
  <c r="F944" i="239"/>
  <c r="J943" i="239"/>
  <c r="J942" i="239"/>
  <c r="J941" i="239"/>
  <c r="J940" i="239"/>
  <c r="F940" i="239"/>
  <c r="J939" i="239"/>
  <c r="F939" i="239"/>
  <c r="J938" i="239"/>
  <c r="F938" i="239"/>
  <c r="J937" i="239"/>
  <c r="F937" i="239"/>
  <c r="J936" i="239"/>
  <c r="F936" i="239"/>
  <c r="J935" i="239"/>
  <c r="F935" i="239"/>
  <c r="J934" i="239"/>
  <c r="F934" i="239"/>
  <c r="J933" i="239"/>
  <c r="F933" i="239"/>
  <c r="J932" i="239"/>
  <c r="F932" i="239"/>
  <c r="J931" i="239"/>
  <c r="J930" i="239"/>
  <c r="F930" i="239"/>
  <c r="J929" i="239"/>
  <c r="J928" i="239"/>
  <c r="F928" i="239"/>
  <c r="J927" i="239"/>
  <c r="F927" i="239"/>
  <c r="J926" i="239"/>
  <c r="F926" i="239"/>
  <c r="J925" i="239"/>
  <c r="F925" i="239"/>
  <c r="J924" i="239"/>
  <c r="J923" i="239"/>
  <c r="F923" i="239"/>
  <c r="J922" i="239"/>
  <c r="J921" i="239"/>
  <c r="J920" i="239"/>
  <c r="F920" i="239"/>
  <c r="J919" i="239"/>
  <c r="F919" i="239"/>
  <c r="J918" i="239"/>
  <c r="F918" i="239"/>
  <c r="J917" i="239"/>
  <c r="F917" i="239"/>
  <c r="J916" i="239"/>
  <c r="F916" i="239"/>
  <c r="J915" i="239"/>
  <c r="F915" i="239"/>
  <c r="J914" i="239"/>
  <c r="F914" i="239"/>
  <c r="J913" i="239"/>
  <c r="F913" i="239"/>
  <c r="J912" i="239"/>
  <c r="F912" i="239"/>
  <c r="J911" i="239"/>
  <c r="F911" i="239"/>
  <c r="J910" i="239"/>
  <c r="F910" i="239"/>
  <c r="J909" i="239"/>
  <c r="F909" i="239"/>
  <c r="J908" i="239"/>
  <c r="F908" i="239"/>
  <c r="J907" i="239"/>
  <c r="F907" i="239"/>
  <c r="J906" i="239"/>
  <c r="F906" i="239"/>
  <c r="J905" i="239"/>
  <c r="F905" i="239"/>
  <c r="J904" i="239"/>
  <c r="F904" i="239"/>
  <c r="J903" i="239"/>
  <c r="F903" i="239"/>
  <c r="J902" i="239"/>
  <c r="F902" i="239"/>
  <c r="J901" i="239"/>
  <c r="F901" i="239"/>
  <c r="J900" i="239"/>
  <c r="F900" i="239"/>
  <c r="J899" i="239"/>
  <c r="F899" i="239"/>
  <c r="J898" i="239"/>
  <c r="F898" i="239"/>
  <c r="J897" i="239"/>
  <c r="F897" i="239"/>
  <c r="J896" i="239"/>
  <c r="F896" i="239"/>
  <c r="J895" i="239"/>
  <c r="F895" i="239"/>
  <c r="J894" i="239"/>
  <c r="F894" i="239"/>
  <c r="J893" i="239"/>
  <c r="F893" i="239"/>
  <c r="J892" i="239"/>
  <c r="F892" i="239"/>
  <c r="J891" i="239"/>
  <c r="F891" i="239"/>
  <c r="J890" i="239"/>
  <c r="F890" i="239"/>
  <c r="J889" i="239"/>
  <c r="F889" i="239"/>
  <c r="J888" i="239"/>
  <c r="F888" i="239"/>
  <c r="J887" i="239"/>
  <c r="F887" i="239"/>
  <c r="J886" i="239"/>
  <c r="F886" i="239"/>
  <c r="J885" i="239"/>
  <c r="F885" i="239"/>
  <c r="J884" i="239"/>
  <c r="F884" i="239"/>
  <c r="J883" i="239"/>
  <c r="F883" i="239"/>
  <c r="J882" i="239"/>
  <c r="F882" i="239"/>
  <c r="J881" i="239"/>
  <c r="F881" i="239"/>
  <c r="J880" i="239"/>
  <c r="F880" i="239"/>
  <c r="J879" i="239"/>
  <c r="F879" i="239"/>
  <c r="J878" i="239"/>
  <c r="F878" i="239"/>
  <c r="J877" i="239"/>
  <c r="F877" i="239"/>
  <c r="J876" i="239"/>
  <c r="J875" i="239"/>
  <c r="F875" i="239"/>
  <c r="J874" i="239"/>
  <c r="F874" i="239"/>
  <c r="J873" i="239"/>
  <c r="F873" i="239"/>
  <c r="J872" i="239"/>
  <c r="F872" i="239"/>
  <c r="J871" i="239"/>
  <c r="F871" i="239"/>
  <c r="J870" i="239"/>
  <c r="F870" i="239"/>
  <c r="J869" i="239"/>
  <c r="F869" i="239"/>
  <c r="J868" i="239"/>
  <c r="F868" i="239"/>
  <c r="J867" i="239"/>
  <c r="F867" i="239"/>
  <c r="J866" i="239"/>
  <c r="F866" i="239"/>
  <c r="I864" i="239"/>
  <c r="I1077" i="239" s="1"/>
  <c r="H864" i="239"/>
  <c r="E864" i="239"/>
  <c r="E1077" i="239" s="1"/>
  <c r="D864" i="239"/>
  <c r="J863" i="239"/>
  <c r="F863" i="239"/>
  <c r="I861" i="239"/>
  <c r="I1076" i="239" s="1"/>
  <c r="I1075" i="239" s="1"/>
  <c r="H861" i="239"/>
  <c r="E861" i="239"/>
  <c r="E1076" i="239" s="1"/>
  <c r="E1075" i="239" s="1"/>
  <c r="D861" i="239"/>
  <c r="J860" i="239"/>
  <c r="F860" i="239"/>
  <c r="J859" i="239"/>
  <c r="F859" i="239"/>
  <c r="J858" i="239"/>
  <c r="F858" i="239"/>
  <c r="J857" i="239"/>
  <c r="F857" i="239"/>
  <c r="J856" i="239"/>
  <c r="F856" i="239"/>
  <c r="J855" i="239"/>
  <c r="F855" i="239"/>
  <c r="J854" i="239"/>
  <c r="J853" i="239"/>
  <c r="F853" i="239"/>
  <c r="J852" i="239"/>
  <c r="F852" i="239"/>
  <c r="J851" i="239"/>
  <c r="F851" i="239"/>
  <c r="I848" i="239"/>
  <c r="I1074" i="239" s="1"/>
  <c r="H848" i="239"/>
  <c r="E848" i="239"/>
  <c r="E1074" i="239" s="1"/>
  <c r="D848" i="239"/>
  <c r="J847" i="239"/>
  <c r="F847" i="239"/>
  <c r="J846" i="239"/>
  <c r="F846" i="239"/>
  <c r="J845" i="239"/>
  <c r="F845" i="239"/>
  <c r="J844" i="239"/>
  <c r="F844" i="239"/>
  <c r="J843" i="239"/>
  <c r="F843" i="239"/>
  <c r="J842" i="239"/>
  <c r="F842" i="239"/>
  <c r="J841" i="239"/>
  <c r="F841" i="239"/>
  <c r="J840" i="239"/>
  <c r="F840" i="239"/>
  <c r="J839" i="239"/>
  <c r="F839" i="239"/>
  <c r="J838" i="239"/>
  <c r="F838" i="239"/>
  <c r="J837" i="239"/>
  <c r="F837" i="239"/>
  <c r="J836" i="239"/>
  <c r="F836" i="239"/>
  <c r="J835" i="239"/>
  <c r="F835" i="239"/>
  <c r="J834" i="239"/>
  <c r="F834" i="239"/>
  <c r="J833" i="239"/>
  <c r="F833" i="239"/>
  <c r="J832" i="239"/>
  <c r="F832" i="239"/>
  <c r="J831" i="239"/>
  <c r="F831" i="239"/>
  <c r="J830" i="239"/>
  <c r="F830" i="239"/>
  <c r="J829" i="239"/>
  <c r="F829" i="239"/>
  <c r="J828" i="239"/>
  <c r="F828" i="239"/>
  <c r="J827" i="239"/>
  <c r="F827" i="239"/>
  <c r="J826" i="239"/>
  <c r="F826" i="239"/>
  <c r="J825" i="239"/>
  <c r="F825" i="239"/>
  <c r="J824" i="239"/>
  <c r="F824" i="239"/>
  <c r="J823" i="239"/>
  <c r="F823" i="239"/>
  <c r="J822" i="239"/>
  <c r="F822" i="239"/>
  <c r="J821" i="239"/>
  <c r="F821" i="239"/>
  <c r="J820" i="239"/>
  <c r="F820" i="239"/>
  <c r="J819" i="239"/>
  <c r="F819" i="239"/>
  <c r="J818" i="239"/>
  <c r="F818" i="239"/>
  <c r="J817" i="239"/>
  <c r="F817" i="239"/>
  <c r="J816" i="239"/>
  <c r="F816" i="239"/>
  <c r="J815" i="239"/>
  <c r="F815" i="239"/>
  <c r="J814" i="239"/>
  <c r="F814" i="239"/>
  <c r="J813" i="239"/>
  <c r="F813" i="239"/>
  <c r="J812" i="239"/>
  <c r="F812" i="239"/>
  <c r="J811" i="239"/>
  <c r="J810" i="239"/>
  <c r="F810" i="239"/>
  <c r="J809" i="239"/>
  <c r="F809" i="239"/>
  <c r="J808" i="239"/>
  <c r="J807" i="239"/>
  <c r="F807" i="239"/>
  <c r="J806" i="239"/>
  <c r="F806" i="239"/>
  <c r="J805" i="239"/>
  <c r="F805" i="239"/>
  <c r="J804" i="239"/>
  <c r="F804" i="239"/>
  <c r="J803" i="239"/>
  <c r="F803" i="239"/>
  <c r="J802" i="239"/>
  <c r="F802" i="239"/>
  <c r="J801" i="239"/>
  <c r="F801" i="239"/>
  <c r="J800" i="239"/>
  <c r="F800" i="239"/>
  <c r="J799" i="239"/>
  <c r="F799" i="239"/>
  <c r="J798" i="239"/>
  <c r="F798" i="239"/>
  <c r="J797" i="239"/>
  <c r="F797" i="239"/>
  <c r="J796" i="239"/>
  <c r="F796" i="239"/>
  <c r="J795" i="239"/>
  <c r="F795" i="239"/>
  <c r="J794" i="239"/>
  <c r="F794" i="239"/>
  <c r="J793" i="239"/>
  <c r="F793" i="239"/>
  <c r="J792" i="239"/>
  <c r="F792" i="239"/>
  <c r="J791" i="239"/>
  <c r="F791" i="239"/>
  <c r="J790" i="239"/>
  <c r="F790" i="239"/>
  <c r="J789" i="239"/>
  <c r="J788" i="239"/>
  <c r="F788" i="239"/>
  <c r="I786" i="239"/>
  <c r="I1073" i="239" s="1"/>
  <c r="H786" i="239"/>
  <c r="E786" i="239"/>
  <c r="E1073" i="239" s="1"/>
  <c r="D786" i="239"/>
  <c r="J785" i="239"/>
  <c r="F785" i="239"/>
  <c r="J784" i="239"/>
  <c r="F784" i="239"/>
  <c r="J783" i="239"/>
  <c r="F783" i="239"/>
  <c r="J782" i="239"/>
  <c r="F782" i="239"/>
  <c r="J781" i="239"/>
  <c r="F781" i="239"/>
  <c r="J780" i="239"/>
  <c r="F780" i="239"/>
  <c r="J779" i="239"/>
  <c r="F779" i="239"/>
  <c r="J778" i="239"/>
  <c r="F778" i="239"/>
  <c r="J777" i="239"/>
  <c r="F777" i="239"/>
  <c r="J776" i="239"/>
  <c r="F776" i="239"/>
  <c r="J775" i="239"/>
  <c r="F775" i="239"/>
  <c r="J774" i="239"/>
  <c r="F774" i="239"/>
  <c r="J773" i="239"/>
  <c r="F773" i="239"/>
  <c r="J772" i="239"/>
  <c r="F772" i="239"/>
  <c r="J771" i="239"/>
  <c r="F771" i="239"/>
  <c r="J770" i="239"/>
  <c r="F770" i="239"/>
  <c r="J769" i="239"/>
  <c r="F769" i="239"/>
  <c r="J768" i="239"/>
  <c r="F768" i="239"/>
  <c r="J767" i="239"/>
  <c r="F767" i="239"/>
  <c r="J766" i="239"/>
  <c r="F766" i="239"/>
  <c r="J765" i="239"/>
  <c r="F765" i="239"/>
  <c r="J764" i="239"/>
  <c r="F764" i="239"/>
  <c r="J763" i="239"/>
  <c r="F763" i="239"/>
  <c r="J762" i="239"/>
  <c r="F762" i="239"/>
  <c r="J761" i="239"/>
  <c r="F761" i="239"/>
  <c r="J760" i="239"/>
  <c r="F760" i="239"/>
  <c r="J759" i="239"/>
  <c r="F759" i="239"/>
  <c r="J758" i="239"/>
  <c r="F758" i="239"/>
  <c r="J757" i="239"/>
  <c r="F757" i="239"/>
  <c r="J756" i="239"/>
  <c r="F756" i="239"/>
  <c r="J755" i="239"/>
  <c r="F755" i="239"/>
  <c r="J754" i="239"/>
  <c r="F754" i="239"/>
  <c r="J753" i="239"/>
  <c r="F753" i="239"/>
  <c r="J752" i="239"/>
  <c r="F752" i="239"/>
  <c r="J751" i="239"/>
  <c r="F751" i="239"/>
  <c r="J750" i="239"/>
  <c r="F750" i="239"/>
  <c r="J749" i="239"/>
  <c r="F749" i="239"/>
  <c r="J748" i="239"/>
  <c r="F748" i="239"/>
  <c r="J747" i="239"/>
  <c r="F747" i="239"/>
  <c r="J746" i="239"/>
  <c r="F746" i="239"/>
  <c r="J745" i="239"/>
  <c r="F745" i="239"/>
  <c r="J744" i="239"/>
  <c r="F744" i="239"/>
  <c r="J743" i="239"/>
  <c r="F743" i="239"/>
  <c r="J742" i="239"/>
  <c r="F742" i="239"/>
  <c r="J741" i="239"/>
  <c r="F741" i="239"/>
  <c r="J740" i="239"/>
  <c r="F740" i="239"/>
  <c r="J739" i="239"/>
  <c r="F739" i="239"/>
  <c r="J738" i="239"/>
  <c r="F738" i="239"/>
  <c r="J737" i="239"/>
  <c r="F737" i="239"/>
  <c r="J736" i="239"/>
  <c r="F736" i="239"/>
  <c r="J735" i="239"/>
  <c r="J734" i="239"/>
  <c r="F734" i="239"/>
  <c r="J733" i="239"/>
  <c r="F733" i="239"/>
  <c r="J732" i="239"/>
  <c r="F732" i="239"/>
  <c r="J731" i="239"/>
  <c r="F731" i="239"/>
  <c r="J730" i="239"/>
  <c r="F730" i="239"/>
  <c r="J729" i="239"/>
  <c r="F729" i="239"/>
  <c r="J728" i="239"/>
  <c r="F728" i="239"/>
  <c r="J727" i="239"/>
  <c r="F727" i="239"/>
  <c r="J726" i="239"/>
  <c r="F726" i="239"/>
  <c r="J725" i="239"/>
  <c r="F725" i="239"/>
  <c r="J724" i="239"/>
  <c r="F724" i="239"/>
  <c r="J723" i="239"/>
  <c r="F723" i="239"/>
  <c r="J722" i="239"/>
  <c r="F722" i="239"/>
  <c r="J721" i="239"/>
  <c r="F721" i="239"/>
  <c r="J720" i="239"/>
  <c r="F720" i="239"/>
  <c r="J719" i="239"/>
  <c r="F719" i="239"/>
  <c r="J718" i="239"/>
  <c r="F718" i="239"/>
  <c r="J717" i="239"/>
  <c r="F717" i="239"/>
  <c r="J716" i="239"/>
  <c r="F716" i="239"/>
  <c r="J715" i="239"/>
  <c r="F715" i="239"/>
  <c r="J714" i="239"/>
  <c r="F714" i="239"/>
  <c r="J713" i="239"/>
  <c r="F713" i="239"/>
  <c r="J712" i="239"/>
  <c r="F712" i="239"/>
  <c r="J711" i="239"/>
  <c r="F711" i="239"/>
  <c r="J710" i="239"/>
  <c r="F710" i="239"/>
  <c r="J709" i="239"/>
  <c r="F709" i="239"/>
  <c r="J708" i="239"/>
  <c r="F708" i="239"/>
  <c r="J707" i="239"/>
  <c r="F707" i="239"/>
  <c r="I705" i="239"/>
  <c r="I1072" i="239" s="1"/>
  <c r="H705" i="239"/>
  <c r="E705" i="239"/>
  <c r="E1072" i="239" s="1"/>
  <c r="D705" i="239"/>
  <c r="J704" i="239"/>
  <c r="J703" i="239"/>
  <c r="J702" i="239"/>
  <c r="J701" i="239"/>
  <c r="J700" i="239"/>
  <c r="F700" i="239"/>
  <c r="J699" i="239"/>
  <c r="F699" i="239"/>
  <c r="J698" i="239"/>
  <c r="F698" i="239"/>
  <c r="J697" i="239"/>
  <c r="F697" i="239"/>
  <c r="J696" i="239"/>
  <c r="F696" i="239"/>
  <c r="J695" i="239"/>
  <c r="F695" i="239"/>
  <c r="J694" i="239"/>
  <c r="F694" i="239"/>
  <c r="J693" i="239"/>
  <c r="F693" i="239"/>
  <c r="J692" i="239"/>
  <c r="F692" i="239"/>
  <c r="J691" i="239"/>
  <c r="F691" i="239"/>
  <c r="J690" i="239"/>
  <c r="F690" i="239"/>
  <c r="J689" i="239"/>
  <c r="F689" i="239"/>
  <c r="J688" i="239"/>
  <c r="F688" i="239"/>
  <c r="J687" i="239"/>
  <c r="F687" i="239"/>
  <c r="J686" i="239"/>
  <c r="F686" i="239"/>
  <c r="J685" i="239"/>
  <c r="F685" i="239"/>
  <c r="J684" i="239"/>
  <c r="F684" i="239"/>
  <c r="J683" i="239"/>
  <c r="F683" i="239"/>
  <c r="J682" i="239"/>
  <c r="F682" i="239"/>
  <c r="J681" i="239"/>
  <c r="F681" i="239"/>
  <c r="J680" i="239"/>
  <c r="F680" i="239"/>
  <c r="J679" i="239"/>
  <c r="F679" i="239"/>
  <c r="J678" i="239"/>
  <c r="F678" i="239"/>
  <c r="J677" i="239"/>
  <c r="F677" i="239"/>
  <c r="J676" i="239"/>
  <c r="F676" i="239"/>
  <c r="J675" i="239"/>
  <c r="F675" i="239"/>
  <c r="J674" i="239"/>
  <c r="F674" i="239"/>
  <c r="J673" i="239"/>
  <c r="F673" i="239"/>
  <c r="J672" i="239"/>
  <c r="F672" i="239"/>
  <c r="J671" i="239"/>
  <c r="F671" i="239"/>
  <c r="J670" i="239"/>
  <c r="F670" i="239"/>
  <c r="J669" i="239"/>
  <c r="F669" i="239"/>
  <c r="J668" i="239"/>
  <c r="F668" i="239"/>
  <c r="J667" i="239"/>
  <c r="F667" i="239"/>
  <c r="J666" i="239"/>
  <c r="F666" i="239"/>
  <c r="J665" i="239"/>
  <c r="F665" i="239"/>
  <c r="J664" i="239"/>
  <c r="F664" i="239"/>
  <c r="J663" i="239"/>
  <c r="F663" i="239"/>
  <c r="J662" i="239"/>
  <c r="F662" i="239"/>
  <c r="J661" i="239"/>
  <c r="F661" i="239"/>
  <c r="J660" i="239"/>
  <c r="F660" i="239"/>
  <c r="J659" i="239"/>
  <c r="F659" i="239"/>
  <c r="J658" i="239"/>
  <c r="F658" i="239"/>
  <c r="J657" i="239"/>
  <c r="F657" i="239"/>
  <c r="J656" i="239"/>
  <c r="F656" i="239"/>
  <c r="J655" i="239"/>
  <c r="F655" i="239"/>
  <c r="J654" i="239"/>
  <c r="F654" i="239"/>
  <c r="J653" i="239"/>
  <c r="F653" i="239"/>
  <c r="J652" i="239"/>
  <c r="F652" i="239"/>
  <c r="J651" i="239"/>
  <c r="F651" i="239"/>
  <c r="J650" i="239"/>
  <c r="F650" i="239"/>
  <c r="J649" i="239"/>
  <c r="F649" i="239"/>
  <c r="J648" i="239"/>
  <c r="F648" i="239"/>
  <c r="J647" i="239"/>
  <c r="F647" i="239"/>
  <c r="J646" i="239"/>
  <c r="F646" i="239"/>
  <c r="J645" i="239"/>
  <c r="F645" i="239"/>
  <c r="J644" i="239"/>
  <c r="F644" i="239"/>
  <c r="J643" i="239"/>
  <c r="F643" i="239"/>
  <c r="J642" i="239"/>
  <c r="F642" i="239"/>
  <c r="J641" i="239"/>
  <c r="F641" i="239"/>
  <c r="J640" i="239"/>
  <c r="F640" i="239"/>
  <c r="J639" i="239"/>
  <c r="F639" i="239"/>
  <c r="J638" i="239"/>
  <c r="F638" i="239"/>
  <c r="J637" i="239"/>
  <c r="F637" i="239"/>
  <c r="J636" i="239"/>
  <c r="F636" i="239"/>
  <c r="J635" i="239"/>
  <c r="F635" i="239"/>
  <c r="J634" i="239"/>
  <c r="F634" i="239"/>
  <c r="J633" i="239"/>
  <c r="F633" i="239"/>
  <c r="J632" i="239"/>
  <c r="F632" i="239"/>
  <c r="J631" i="239"/>
  <c r="F631" i="239"/>
  <c r="J630" i="239"/>
  <c r="F630" i="239"/>
  <c r="J629" i="239"/>
  <c r="F629" i="239"/>
  <c r="J628" i="239"/>
  <c r="F628" i="239"/>
  <c r="J627" i="239"/>
  <c r="F627" i="239"/>
  <c r="J626" i="239"/>
  <c r="F626" i="239"/>
  <c r="J625" i="239"/>
  <c r="F625" i="239"/>
  <c r="J624" i="239"/>
  <c r="F624" i="239"/>
  <c r="J623" i="239"/>
  <c r="F623" i="239"/>
  <c r="J622" i="239"/>
  <c r="F622" i="239"/>
  <c r="J621" i="239"/>
  <c r="F621" i="239"/>
  <c r="J620" i="239"/>
  <c r="F620" i="239"/>
  <c r="J619" i="239"/>
  <c r="F619" i="239"/>
  <c r="J618" i="239"/>
  <c r="F618" i="239"/>
  <c r="J617" i="239"/>
  <c r="F617" i="239"/>
  <c r="J616" i="239"/>
  <c r="F616" i="239"/>
  <c r="J615" i="239"/>
  <c r="F615" i="239"/>
  <c r="J614" i="239"/>
  <c r="F614" i="239"/>
  <c r="J613" i="239"/>
  <c r="F613" i="239"/>
  <c r="J612" i="239"/>
  <c r="F612" i="239"/>
  <c r="J611" i="239"/>
  <c r="F611" i="239"/>
  <c r="J610" i="239"/>
  <c r="F610" i="239"/>
  <c r="J609" i="239"/>
  <c r="F609" i="239"/>
  <c r="J608" i="239"/>
  <c r="F608" i="239"/>
  <c r="J607" i="239"/>
  <c r="F607" i="239"/>
  <c r="J606" i="239"/>
  <c r="F606" i="239"/>
  <c r="J605" i="239"/>
  <c r="F605" i="239"/>
  <c r="J604" i="239"/>
  <c r="F604" i="239"/>
  <c r="J603" i="239"/>
  <c r="F603" i="239"/>
  <c r="J602" i="239"/>
  <c r="F602" i="239"/>
  <c r="J601" i="239"/>
  <c r="F601" i="239"/>
  <c r="J600" i="239"/>
  <c r="F600" i="239"/>
  <c r="J599" i="239"/>
  <c r="F599" i="239"/>
  <c r="J598" i="239"/>
  <c r="F598" i="239"/>
  <c r="J597" i="239"/>
  <c r="F597" i="239"/>
  <c r="J596" i="239"/>
  <c r="F596" i="239"/>
  <c r="J595" i="239"/>
  <c r="F595" i="239"/>
  <c r="J594" i="239"/>
  <c r="F594" i="239"/>
  <c r="J593" i="239"/>
  <c r="F593" i="239"/>
  <c r="J592" i="239"/>
  <c r="F592" i="239"/>
  <c r="J591" i="239"/>
  <c r="F591" i="239"/>
  <c r="J590" i="239"/>
  <c r="F590" i="239"/>
  <c r="J589" i="239"/>
  <c r="F589" i="239"/>
  <c r="J588" i="239"/>
  <c r="F588" i="239"/>
  <c r="J587" i="239"/>
  <c r="F587" i="239"/>
  <c r="J586" i="239"/>
  <c r="F586" i="239"/>
  <c r="J585" i="239"/>
  <c r="F585" i="239"/>
  <c r="J584" i="239"/>
  <c r="F584" i="239"/>
  <c r="J583" i="239"/>
  <c r="F583" i="239"/>
  <c r="J582" i="239"/>
  <c r="F582" i="239"/>
  <c r="J581" i="239"/>
  <c r="F581" i="239"/>
  <c r="J580" i="239"/>
  <c r="F580" i="239"/>
  <c r="J579" i="239"/>
  <c r="F579" i="239"/>
  <c r="J578" i="239"/>
  <c r="F578" i="239"/>
  <c r="J577" i="239"/>
  <c r="F577" i="239"/>
  <c r="J576" i="239"/>
  <c r="F576" i="239"/>
  <c r="J575" i="239"/>
  <c r="F575" i="239"/>
  <c r="J574" i="239"/>
  <c r="F574" i="239"/>
  <c r="J573" i="239"/>
  <c r="F573" i="239"/>
  <c r="J572" i="239"/>
  <c r="F572" i="239"/>
  <c r="J571" i="239"/>
  <c r="F571" i="239"/>
  <c r="J570" i="239"/>
  <c r="F570" i="239"/>
  <c r="J569" i="239"/>
  <c r="F569" i="239"/>
  <c r="J568" i="239"/>
  <c r="F568" i="239"/>
  <c r="J567" i="239"/>
  <c r="F567" i="239"/>
  <c r="J566" i="239"/>
  <c r="F566" i="239"/>
  <c r="J565" i="239"/>
  <c r="F565" i="239"/>
  <c r="J564" i="239"/>
  <c r="F564" i="239"/>
  <c r="J563" i="239"/>
  <c r="F563" i="239"/>
  <c r="J562" i="239"/>
  <c r="F562" i="239"/>
  <c r="J561" i="239"/>
  <c r="F561" i="239"/>
  <c r="J560" i="239"/>
  <c r="F560" i="239"/>
  <c r="J559" i="239"/>
  <c r="F559" i="239"/>
  <c r="J558" i="239"/>
  <c r="F558" i="239"/>
  <c r="J557" i="239"/>
  <c r="F557" i="239"/>
  <c r="J556" i="239"/>
  <c r="F556" i="239"/>
  <c r="J555" i="239"/>
  <c r="F555" i="239"/>
  <c r="J554" i="239"/>
  <c r="F554" i="239"/>
  <c r="J553" i="239"/>
  <c r="F553" i="239"/>
  <c r="J552" i="239"/>
  <c r="F552" i="239"/>
  <c r="J551" i="239"/>
  <c r="F551" i="239"/>
  <c r="J550" i="239"/>
  <c r="F550" i="239"/>
  <c r="J549" i="239"/>
  <c r="F549" i="239"/>
  <c r="J548" i="239"/>
  <c r="F548" i="239"/>
  <c r="J547" i="239"/>
  <c r="F547" i="239"/>
  <c r="J546" i="239"/>
  <c r="F546" i="239"/>
  <c r="J545" i="239"/>
  <c r="F545" i="239"/>
  <c r="J544" i="239"/>
  <c r="F544" i="239"/>
  <c r="J543" i="239"/>
  <c r="F543" i="239"/>
  <c r="J542" i="239"/>
  <c r="F542" i="239"/>
  <c r="J541" i="239"/>
  <c r="F541" i="239"/>
  <c r="J540" i="239"/>
  <c r="F540" i="239"/>
  <c r="J539" i="239"/>
  <c r="F539" i="239"/>
  <c r="J538" i="239"/>
  <c r="F538" i="239"/>
  <c r="J537" i="239"/>
  <c r="F537" i="239"/>
  <c r="J536" i="239"/>
  <c r="F536" i="239"/>
  <c r="J535" i="239"/>
  <c r="F535" i="239"/>
  <c r="J534" i="239"/>
  <c r="F534" i="239"/>
  <c r="J533" i="239"/>
  <c r="F533" i="239"/>
  <c r="J532" i="239"/>
  <c r="F532" i="239"/>
  <c r="J531" i="239"/>
  <c r="F531" i="239"/>
  <c r="J530" i="239"/>
  <c r="F530" i="239"/>
  <c r="J529" i="239"/>
  <c r="F529" i="239"/>
  <c r="J528" i="239"/>
  <c r="F528" i="239"/>
  <c r="J527" i="239"/>
  <c r="F527" i="239"/>
  <c r="J526" i="239"/>
  <c r="F526" i="239"/>
  <c r="J525" i="239"/>
  <c r="F525" i="239"/>
  <c r="J524" i="239"/>
  <c r="F524" i="239"/>
  <c r="J523" i="239"/>
  <c r="F523" i="239"/>
  <c r="J522" i="239"/>
  <c r="F522" i="239"/>
  <c r="J521" i="239"/>
  <c r="F521" i="239"/>
  <c r="J520" i="239"/>
  <c r="F520" i="239"/>
  <c r="J519" i="239"/>
  <c r="F519" i="239"/>
  <c r="J518" i="239"/>
  <c r="F518" i="239"/>
  <c r="J517" i="239"/>
  <c r="F517" i="239"/>
  <c r="J516" i="239"/>
  <c r="F516" i="239"/>
  <c r="J515" i="239"/>
  <c r="F515" i="239"/>
  <c r="J514" i="239"/>
  <c r="F514" i="239"/>
  <c r="J513" i="239"/>
  <c r="F513" i="239"/>
  <c r="J512" i="239"/>
  <c r="F512" i="239"/>
  <c r="J511" i="239"/>
  <c r="F511" i="239"/>
  <c r="J510" i="239"/>
  <c r="F510" i="239"/>
  <c r="J509" i="239"/>
  <c r="F509" i="239"/>
  <c r="J508" i="239"/>
  <c r="F508" i="239"/>
  <c r="J507" i="239"/>
  <c r="F507" i="239"/>
  <c r="J506" i="239"/>
  <c r="F506" i="239"/>
  <c r="J505" i="239"/>
  <c r="F505" i="239"/>
  <c r="J504" i="239"/>
  <c r="F504" i="239"/>
  <c r="J503" i="239"/>
  <c r="F503" i="239"/>
  <c r="J502" i="239"/>
  <c r="F502" i="239"/>
  <c r="J501" i="239"/>
  <c r="F501" i="239"/>
  <c r="J500" i="239"/>
  <c r="F500" i="239"/>
  <c r="J499" i="239"/>
  <c r="F499" i="239"/>
  <c r="J498" i="239"/>
  <c r="F498" i="239"/>
  <c r="J497" i="239"/>
  <c r="F497" i="239"/>
  <c r="J496" i="239"/>
  <c r="F496" i="239"/>
  <c r="J495" i="239"/>
  <c r="F495" i="239"/>
  <c r="J494" i="239"/>
  <c r="F494" i="239"/>
  <c r="J493" i="239"/>
  <c r="F493" i="239"/>
  <c r="J492" i="239"/>
  <c r="F492" i="239"/>
  <c r="J491" i="239"/>
  <c r="F491" i="239"/>
  <c r="J490" i="239"/>
  <c r="F490" i="239"/>
  <c r="J489" i="239"/>
  <c r="F489" i="239"/>
  <c r="J488" i="239"/>
  <c r="F488" i="239"/>
  <c r="J487" i="239"/>
  <c r="F487" i="239"/>
  <c r="J486" i="239"/>
  <c r="F486" i="239"/>
  <c r="J485" i="239"/>
  <c r="F485" i="239"/>
  <c r="J484" i="239"/>
  <c r="F484" i="239"/>
  <c r="J483" i="239"/>
  <c r="F483" i="239"/>
  <c r="J482" i="239"/>
  <c r="F482" i="239"/>
  <c r="J481" i="239"/>
  <c r="F481" i="239"/>
  <c r="J480" i="239"/>
  <c r="F480" i="239"/>
  <c r="J479" i="239"/>
  <c r="F479" i="239"/>
  <c r="J478" i="239"/>
  <c r="F478" i="239"/>
  <c r="J477" i="239"/>
  <c r="F477" i="239"/>
  <c r="J476" i="239"/>
  <c r="F476" i="239"/>
  <c r="J475" i="239"/>
  <c r="F475" i="239"/>
  <c r="J474" i="239"/>
  <c r="F474" i="239"/>
  <c r="J473" i="239"/>
  <c r="F473" i="239"/>
  <c r="J472" i="239"/>
  <c r="F472" i="239"/>
  <c r="J471" i="239"/>
  <c r="F471" i="239"/>
  <c r="J470" i="239"/>
  <c r="F470" i="239"/>
  <c r="J469" i="239"/>
  <c r="F469" i="239"/>
  <c r="J468" i="239"/>
  <c r="F468" i="239"/>
  <c r="J467" i="239"/>
  <c r="F467" i="239"/>
  <c r="J466" i="239"/>
  <c r="F466" i="239"/>
  <c r="J465" i="239"/>
  <c r="F465" i="239"/>
  <c r="J464" i="239"/>
  <c r="F464" i="239"/>
  <c r="J463" i="239"/>
  <c r="F463" i="239"/>
  <c r="J462" i="239"/>
  <c r="F462" i="239"/>
  <c r="J461" i="239"/>
  <c r="F461" i="239"/>
  <c r="J460" i="239"/>
  <c r="F460" i="239"/>
  <c r="J459" i="239"/>
  <c r="F459" i="239"/>
  <c r="J458" i="239"/>
  <c r="F458" i="239"/>
  <c r="J457" i="239"/>
  <c r="F457" i="239"/>
  <c r="J456" i="239"/>
  <c r="F456" i="239"/>
  <c r="J455" i="239"/>
  <c r="F455" i="239"/>
  <c r="J454" i="239"/>
  <c r="F454" i="239"/>
  <c r="J453" i="239"/>
  <c r="F453" i="239"/>
  <c r="J452" i="239"/>
  <c r="F452" i="239"/>
  <c r="J451" i="239"/>
  <c r="F451" i="239"/>
  <c r="J450" i="239"/>
  <c r="F450" i="239"/>
  <c r="J449" i="239"/>
  <c r="F449" i="239"/>
  <c r="J448" i="239"/>
  <c r="F448" i="239"/>
  <c r="J447" i="239"/>
  <c r="F447" i="239"/>
  <c r="J446" i="239"/>
  <c r="F446" i="239"/>
  <c r="J445" i="239"/>
  <c r="F445" i="239"/>
  <c r="J444" i="239"/>
  <c r="F444" i="239"/>
  <c r="J443" i="239"/>
  <c r="F443" i="239"/>
  <c r="J442" i="239"/>
  <c r="F442" i="239"/>
  <c r="J441" i="239"/>
  <c r="F441" i="239"/>
  <c r="J440" i="239"/>
  <c r="F440" i="239"/>
  <c r="J439" i="239"/>
  <c r="F439" i="239"/>
  <c r="J438" i="239"/>
  <c r="F438" i="239"/>
  <c r="J437" i="239"/>
  <c r="F437" i="239"/>
  <c r="J436" i="239"/>
  <c r="F436" i="239"/>
  <c r="J435" i="239"/>
  <c r="F435" i="239"/>
  <c r="J434" i="239"/>
  <c r="F434" i="239"/>
  <c r="J433" i="239"/>
  <c r="F433" i="239"/>
  <c r="J432" i="239"/>
  <c r="F432" i="239"/>
  <c r="J431" i="239"/>
  <c r="F431" i="239"/>
  <c r="J430" i="239"/>
  <c r="F430" i="239"/>
  <c r="J429" i="239"/>
  <c r="F429" i="239"/>
  <c r="J428" i="239"/>
  <c r="F428" i="239"/>
  <c r="J427" i="239"/>
  <c r="F427" i="239"/>
  <c r="J426" i="239"/>
  <c r="F426" i="239"/>
  <c r="J425" i="239"/>
  <c r="F425" i="239"/>
  <c r="J424" i="239"/>
  <c r="F424" i="239"/>
  <c r="J423" i="239"/>
  <c r="F423" i="239"/>
  <c r="J422" i="239"/>
  <c r="F422" i="239"/>
  <c r="J421" i="239"/>
  <c r="F421" i="239"/>
  <c r="J420" i="239"/>
  <c r="F420" i="239"/>
  <c r="J419" i="239"/>
  <c r="F419" i="239"/>
  <c r="J418" i="239"/>
  <c r="F418" i="239"/>
  <c r="J417" i="239"/>
  <c r="F417" i="239"/>
  <c r="J416" i="239"/>
  <c r="F416" i="239"/>
  <c r="J415" i="239"/>
  <c r="F415" i="239"/>
  <c r="J414" i="239"/>
  <c r="F414" i="239"/>
  <c r="J413" i="239"/>
  <c r="F413" i="239"/>
  <c r="J412" i="239"/>
  <c r="F412" i="239"/>
  <c r="J411" i="239"/>
  <c r="F411" i="239"/>
  <c r="J410" i="239"/>
  <c r="F410" i="239"/>
  <c r="J409" i="239"/>
  <c r="F409" i="239"/>
  <c r="J408" i="239"/>
  <c r="F408" i="239"/>
  <c r="J407" i="239"/>
  <c r="F407" i="239"/>
  <c r="J406" i="239"/>
  <c r="F406" i="239"/>
  <c r="J405" i="239"/>
  <c r="F405" i="239"/>
  <c r="J404" i="239"/>
  <c r="F404" i="239"/>
  <c r="J403" i="239"/>
  <c r="F403" i="239"/>
  <c r="J402" i="239"/>
  <c r="F402" i="239"/>
  <c r="J401" i="239"/>
  <c r="F401" i="239"/>
  <c r="J400" i="239"/>
  <c r="F400" i="239"/>
  <c r="J399" i="239"/>
  <c r="F399" i="239"/>
  <c r="J398" i="239"/>
  <c r="F398" i="239"/>
  <c r="J397" i="239"/>
  <c r="F397" i="239"/>
  <c r="J396" i="239"/>
  <c r="F396" i="239"/>
  <c r="J395" i="239"/>
  <c r="F395" i="239"/>
  <c r="J394" i="239"/>
  <c r="F394" i="239"/>
  <c r="J393" i="239"/>
  <c r="F393" i="239"/>
  <c r="J392" i="239"/>
  <c r="F392" i="239"/>
  <c r="J391" i="239"/>
  <c r="F391" i="239"/>
  <c r="J390" i="239"/>
  <c r="F390" i="239"/>
  <c r="J389" i="239"/>
  <c r="F389" i="239"/>
  <c r="J388" i="239"/>
  <c r="F388" i="239"/>
  <c r="J387" i="239"/>
  <c r="F387" i="239"/>
  <c r="J386" i="239"/>
  <c r="F386" i="239"/>
  <c r="J385" i="239"/>
  <c r="F385" i="239"/>
  <c r="J384" i="239"/>
  <c r="F384" i="239"/>
  <c r="J383" i="239"/>
  <c r="F383" i="239"/>
  <c r="J382" i="239"/>
  <c r="F382" i="239"/>
  <c r="J381" i="239"/>
  <c r="F381" i="239"/>
  <c r="J380" i="239"/>
  <c r="F380" i="239"/>
  <c r="J379" i="239"/>
  <c r="F379" i="239"/>
  <c r="J378" i="239"/>
  <c r="F378" i="239"/>
  <c r="J377" i="239"/>
  <c r="F377" i="239"/>
  <c r="J376" i="239"/>
  <c r="F376" i="239"/>
  <c r="J375" i="239"/>
  <c r="F375" i="239"/>
  <c r="J374" i="239"/>
  <c r="F374" i="239"/>
  <c r="J373" i="239"/>
  <c r="F373" i="239"/>
  <c r="J372" i="239"/>
  <c r="F372" i="239"/>
  <c r="J371" i="239"/>
  <c r="F371" i="239"/>
  <c r="J370" i="239"/>
  <c r="F370" i="239"/>
  <c r="J369" i="239"/>
  <c r="F369" i="239"/>
  <c r="J368" i="239"/>
  <c r="F368" i="239"/>
  <c r="J367" i="239"/>
  <c r="F367" i="239"/>
  <c r="J366" i="239"/>
  <c r="F366" i="239"/>
  <c r="J365" i="239"/>
  <c r="F365" i="239"/>
  <c r="J364" i="239"/>
  <c r="F364" i="239"/>
  <c r="J363" i="239"/>
  <c r="F363" i="239"/>
  <c r="J362" i="239"/>
  <c r="F362" i="239"/>
  <c r="J361" i="239"/>
  <c r="F361" i="239"/>
  <c r="J360" i="239"/>
  <c r="F360" i="239"/>
  <c r="J359" i="239"/>
  <c r="F359" i="239"/>
  <c r="J358" i="239"/>
  <c r="F358" i="239"/>
  <c r="J357" i="239"/>
  <c r="F357" i="239"/>
  <c r="J356" i="239"/>
  <c r="F356" i="239"/>
  <c r="J355" i="239"/>
  <c r="F355" i="239"/>
  <c r="J354" i="239"/>
  <c r="F354" i="239"/>
  <c r="J353" i="239"/>
  <c r="F353" i="239"/>
  <c r="J352" i="239"/>
  <c r="F352" i="239"/>
  <c r="J351" i="239"/>
  <c r="F351" i="239"/>
  <c r="J350" i="239"/>
  <c r="F350" i="239"/>
  <c r="J349" i="239"/>
  <c r="F349" i="239"/>
  <c r="J348" i="239"/>
  <c r="F348" i="239"/>
  <c r="J347" i="239"/>
  <c r="F347" i="239"/>
  <c r="J346" i="239"/>
  <c r="F346" i="239"/>
  <c r="J345" i="239"/>
  <c r="F345" i="239"/>
  <c r="J344" i="239"/>
  <c r="F344" i="239"/>
  <c r="J343" i="239"/>
  <c r="F343" i="239"/>
  <c r="J342" i="239"/>
  <c r="F342" i="239"/>
  <c r="J341" i="239"/>
  <c r="F341" i="239"/>
  <c r="J340" i="239"/>
  <c r="F340" i="239"/>
  <c r="J339" i="239"/>
  <c r="F339" i="239"/>
  <c r="J338" i="239"/>
  <c r="F338" i="239"/>
  <c r="J337" i="239"/>
  <c r="F337" i="239"/>
  <c r="J336" i="239"/>
  <c r="F336" i="239"/>
  <c r="J335" i="239"/>
  <c r="F335" i="239"/>
  <c r="J334" i="239"/>
  <c r="F334" i="239"/>
  <c r="J333" i="239"/>
  <c r="F333" i="239"/>
  <c r="J332" i="239"/>
  <c r="F332" i="239"/>
  <c r="J331" i="239"/>
  <c r="F331" i="239"/>
  <c r="J330" i="239"/>
  <c r="F330" i="239"/>
  <c r="J329" i="239"/>
  <c r="F329" i="239"/>
  <c r="J328" i="239"/>
  <c r="F328" i="239"/>
  <c r="J327" i="239"/>
  <c r="F327" i="239"/>
  <c r="J326" i="239"/>
  <c r="F326" i="239"/>
  <c r="J325" i="239"/>
  <c r="F325" i="239"/>
  <c r="J324" i="239"/>
  <c r="F324" i="239"/>
  <c r="J323" i="239"/>
  <c r="F323" i="239"/>
  <c r="J322" i="239"/>
  <c r="F322" i="239"/>
  <c r="J321" i="239"/>
  <c r="F321" i="239"/>
  <c r="J320" i="239"/>
  <c r="F320" i="239"/>
  <c r="J319" i="239"/>
  <c r="F319" i="239"/>
  <c r="J318" i="239"/>
  <c r="F318" i="239"/>
  <c r="J317" i="239"/>
  <c r="F317" i="239"/>
  <c r="J316" i="239"/>
  <c r="F316" i="239"/>
  <c r="J315" i="239"/>
  <c r="F315" i="239"/>
  <c r="J314" i="239"/>
  <c r="F314" i="239"/>
  <c r="J313" i="239"/>
  <c r="F313" i="239"/>
  <c r="J312" i="239"/>
  <c r="F312" i="239"/>
  <c r="J311" i="239"/>
  <c r="F311" i="239"/>
  <c r="J310" i="239"/>
  <c r="F310" i="239"/>
  <c r="J309" i="239"/>
  <c r="F309" i="239"/>
  <c r="J308" i="239"/>
  <c r="F308" i="239"/>
  <c r="J307" i="239"/>
  <c r="F307" i="239"/>
  <c r="J306" i="239"/>
  <c r="F306" i="239"/>
  <c r="J305" i="239"/>
  <c r="F305" i="239"/>
  <c r="J304" i="239"/>
  <c r="F304" i="239"/>
  <c r="J303" i="239"/>
  <c r="F303" i="239"/>
  <c r="J302" i="239"/>
  <c r="F302" i="239"/>
  <c r="J301" i="239"/>
  <c r="F301" i="239"/>
  <c r="J300" i="239"/>
  <c r="F300" i="239"/>
  <c r="J299" i="239"/>
  <c r="F299" i="239"/>
  <c r="J298" i="239"/>
  <c r="F298" i="239"/>
  <c r="J297" i="239"/>
  <c r="F297" i="239"/>
  <c r="J296" i="239"/>
  <c r="F296" i="239"/>
  <c r="J295" i="239"/>
  <c r="F295" i="239"/>
  <c r="J294" i="239"/>
  <c r="F294" i="239"/>
  <c r="J293" i="239"/>
  <c r="F293" i="239"/>
  <c r="J292" i="239"/>
  <c r="F292" i="239"/>
  <c r="J291" i="239"/>
  <c r="F291" i="239"/>
  <c r="J290" i="239"/>
  <c r="F290" i="239"/>
  <c r="J289" i="239"/>
  <c r="F289" i="239"/>
  <c r="J288" i="239"/>
  <c r="F288" i="239"/>
  <c r="J287" i="239"/>
  <c r="F287" i="239"/>
  <c r="J286" i="239"/>
  <c r="F286" i="239"/>
  <c r="J285" i="239"/>
  <c r="F285" i="239"/>
  <c r="J284" i="239"/>
  <c r="F284" i="239"/>
  <c r="J283" i="239"/>
  <c r="F283" i="239"/>
  <c r="J282" i="239"/>
  <c r="F282" i="239"/>
  <c r="J281" i="239"/>
  <c r="F281" i="239"/>
  <c r="J280" i="239"/>
  <c r="F280" i="239"/>
  <c r="J279" i="239"/>
  <c r="F279" i="239"/>
  <c r="J278" i="239"/>
  <c r="F278" i="239"/>
  <c r="J277" i="239"/>
  <c r="F277" i="239"/>
  <c r="J276" i="239"/>
  <c r="F276" i="239"/>
  <c r="J275" i="239"/>
  <c r="F275" i="239"/>
  <c r="J274" i="239"/>
  <c r="F274" i="239"/>
  <c r="J273" i="239"/>
  <c r="F273" i="239"/>
  <c r="J272" i="239"/>
  <c r="F272" i="239"/>
  <c r="J271" i="239"/>
  <c r="F271" i="239"/>
  <c r="J270" i="239"/>
  <c r="F270" i="239"/>
  <c r="J269" i="239"/>
  <c r="F269" i="239"/>
  <c r="J268" i="239"/>
  <c r="F268" i="239"/>
  <c r="J267" i="239"/>
  <c r="F267" i="239"/>
  <c r="J266" i="239"/>
  <c r="F266" i="239"/>
  <c r="J265" i="239"/>
  <c r="F265" i="239"/>
  <c r="J264" i="239"/>
  <c r="F264" i="239"/>
  <c r="J263" i="239"/>
  <c r="F263" i="239"/>
  <c r="J262" i="239"/>
  <c r="F262" i="239"/>
  <c r="J261" i="239"/>
  <c r="F261" i="239"/>
  <c r="J260" i="239"/>
  <c r="F260" i="239"/>
  <c r="J259" i="239"/>
  <c r="F259" i="239"/>
  <c r="J258" i="239"/>
  <c r="F258" i="239"/>
  <c r="J257" i="239"/>
  <c r="F257" i="239"/>
  <c r="J256" i="239"/>
  <c r="F256" i="239"/>
  <c r="J255" i="239"/>
  <c r="F255" i="239"/>
  <c r="J254" i="239"/>
  <c r="F254" i="239"/>
  <c r="J253" i="239"/>
  <c r="F253" i="239"/>
  <c r="J252" i="239"/>
  <c r="F252" i="239"/>
  <c r="J251" i="239"/>
  <c r="F251" i="239"/>
  <c r="J250" i="239"/>
  <c r="F250" i="239"/>
  <c r="J249" i="239"/>
  <c r="F249" i="239"/>
  <c r="J248" i="239"/>
  <c r="F248" i="239"/>
  <c r="J247" i="239"/>
  <c r="F247" i="239"/>
  <c r="J246" i="239"/>
  <c r="F246" i="239"/>
  <c r="J245" i="239"/>
  <c r="F245" i="239"/>
  <c r="J244" i="239"/>
  <c r="F244" i="239"/>
  <c r="J243" i="239"/>
  <c r="F243" i="239"/>
  <c r="J242" i="239"/>
  <c r="F242" i="239"/>
  <c r="J241" i="239"/>
  <c r="F241" i="239"/>
  <c r="J240" i="239"/>
  <c r="F240" i="239"/>
  <c r="J239" i="239"/>
  <c r="F239" i="239"/>
  <c r="J238" i="239"/>
  <c r="F238" i="239"/>
  <c r="J237" i="239"/>
  <c r="F237" i="239"/>
  <c r="J236" i="239"/>
  <c r="F236" i="239"/>
  <c r="J235" i="239"/>
  <c r="F235" i="239"/>
  <c r="J234" i="239"/>
  <c r="F234" i="239"/>
  <c r="J233" i="239"/>
  <c r="F233" i="239"/>
  <c r="J232" i="239"/>
  <c r="F232" i="239"/>
  <c r="J231" i="239"/>
  <c r="F231" i="239"/>
  <c r="J230" i="239"/>
  <c r="F230" i="239"/>
  <c r="J229" i="239"/>
  <c r="F229" i="239"/>
  <c r="J228" i="239"/>
  <c r="F228" i="239"/>
  <c r="J227" i="239"/>
  <c r="F227" i="239"/>
  <c r="J226" i="239"/>
  <c r="F226" i="239"/>
  <c r="J225" i="239"/>
  <c r="F225" i="239"/>
  <c r="J224" i="239"/>
  <c r="F224" i="239"/>
  <c r="J223" i="239"/>
  <c r="F223" i="239"/>
  <c r="J222" i="239"/>
  <c r="F222" i="239"/>
  <c r="J221" i="239"/>
  <c r="F221" i="239"/>
  <c r="J220" i="239"/>
  <c r="F220" i="239"/>
  <c r="J219" i="239"/>
  <c r="F219" i="239"/>
  <c r="J218" i="239"/>
  <c r="F218" i="239"/>
  <c r="J217" i="239"/>
  <c r="F217" i="239"/>
  <c r="J216" i="239"/>
  <c r="F216" i="239"/>
  <c r="J215" i="239"/>
  <c r="F215" i="239"/>
  <c r="J214" i="239"/>
  <c r="F214" i="239"/>
  <c r="J213" i="239"/>
  <c r="F213" i="239"/>
  <c r="J212" i="239"/>
  <c r="F212" i="239"/>
  <c r="J211" i="239"/>
  <c r="F211" i="239"/>
  <c r="J210" i="239"/>
  <c r="F210" i="239"/>
  <c r="J209" i="239"/>
  <c r="F209" i="239"/>
  <c r="J208" i="239"/>
  <c r="F208" i="239"/>
  <c r="J207" i="239"/>
  <c r="F207" i="239"/>
  <c r="J206" i="239"/>
  <c r="F206" i="239"/>
  <c r="J205" i="239"/>
  <c r="F205" i="239"/>
  <c r="J204" i="239"/>
  <c r="J203" i="239"/>
  <c r="J202" i="239"/>
  <c r="J201" i="239"/>
  <c r="J200" i="239"/>
  <c r="F200" i="239"/>
  <c r="J199" i="239"/>
  <c r="J198" i="239"/>
  <c r="F198" i="239"/>
  <c r="J197" i="239"/>
  <c r="F197" i="239"/>
  <c r="J196" i="239"/>
  <c r="F196" i="239"/>
  <c r="J195" i="239"/>
  <c r="F195" i="239"/>
  <c r="J194" i="239"/>
  <c r="F194" i="239"/>
  <c r="J193" i="239"/>
  <c r="J192" i="239"/>
  <c r="J191" i="239"/>
  <c r="J190" i="239"/>
  <c r="J189" i="239"/>
  <c r="F189" i="239"/>
  <c r="J188" i="239"/>
  <c r="J187" i="239"/>
  <c r="F187" i="239"/>
  <c r="J186" i="239"/>
  <c r="J185" i="239"/>
  <c r="F185" i="239"/>
  <c r="J184" i="239"/>
  <c r="F184" i="239"/>
  <c r="J183" i="239"/>
  <c r="F183" i="239"/>
  <c r="J182" i="239"/>
  <c r="F182" i="239"/>
  <c r="J181" i="239"/>
  <c r="F181" i="239"/>
  <c r="J180" i="239"/>
  <c r="F180" i="239"/>
  <c r="J179" i="239"/>
  <c r="J178" i="239"/>
  <c r="F178" i="239"/>
  <c r="J177" i="239"/>
  <c r="F177" i="239"/>
  <c r="J176" i="239"/>
  <c r="F176" i="239"/>
  <c r="J175" i="239"/>
  <c r="F175" i="239"/>
  <c r="J174" i="239"/>
  <c r="J173" i="239"/>
  <c r="I171" i="239"/>
  <c r="I1071" i="239" s="1"/>
  <c r="H171" i="239"/>
  <c r="E171" i="239"/>
  <c r="E1071" i="239" s="1"/>
  <c r="D171" i="239"/>
  <c r="J170" i="239"/>
  <c r="F170" i="239"/>
  <c r="J169" i="239"/>
  <c r="F169" i="239"/>
  <c r="J168" i="239"/>
  <c r="F168" i="239"/>
  <c r="J167" i="239"/>
  <c r="F167" i="239"/>
  <c r="J166" i="239"/>
  <c r="F166" i="239"/>
  <c r="J165" i="239"/>
  <c r="F165" i="239"/>
  <c r="J164" i="239"/>
  <c r="F164" i="239"/>
  <c r="J163" i="239"/>
  <c r="F163" i="239"/>
  <c r="J162" i="239"/>
  <c r="F162" i="239"/>
  <c r="J161" i="239"/>
  <c r="F161" i="239"/>
  <c r="J160" i="239"/>
  <c r="F160" i="239"/>
  <c r="J159" i="239"/>
  <c r="F159" i="239"/>
  <c r="J158" i="239"/>
  <c r="F158" i="239"/>
  <c r="J157" i="239"/>
  <c r="F157" i="239"/>
  <c r="J156" i="239"/>
  <c r="F156" i="239"/>
  <c r="J155" i="239"/>
  <c r="F155" i="239"/>
  <c r="J154" i="239"/>
  <c r="F154" i="239"/>
  <c r="J153" i="239"/>
  <c r="F153" i="239"/>
  <c r="J152" i="239"/>
  <c r="F152" i="239"/>
  <c r="J151" i="239"/>
  <c r="F151" i="239"/>
  <c r="J150" i="239"/>
  <c r="F150" i="239"/>
  <c r="J149" i="239"/>
  <c r="F149" i="239"/>
  <c r="J148" i="239"/>
  <c r="F148" i="239"/>
  <c r="J147" i="239"/>
  <c r="F147" i="239"/>
  <c r="J146" i="239"/>
  <c r="F146" i="239"/>
  <c r="J145" i="239"/>
  <c r="F145" i="239"/>
  <c r="J144" i="239"/>
  <c r="F144" i="239"/>
  <c r="J143" i="239"/>
  <c r="F143" i="239"/>
  <c r="J142" i="239"/>
  <c r="F142" i="239"/>
  <c r="J141" i="239"/>
  <c r="F141" i="239"/>
  <c r="J140" i="239"/>
  <c r="F140" i="239"/>
  <c r="J139" i="239"/>
  <c r="F139" i="239"/>
  <c r="J138" i="239"/>
  <c r="F138" i="239"/>
  <c r="J137" i="239"/>
  <c r="F137" i="239"/>
  <c r="J136" i="239"/>
  <c r="F136" i="239"/>
  <c r="J135" i="239"/>
  <c r="F135" i="239"/>
  <c r="J134" i="239"/>
  <c r="J133" i="239"/>
  <c r="F133" i="239"/>
  <c r="J132" i="239"/>
  <c r="F132" i="239"/>
  <c r="J131" i="239"/>
  <c r="F131" i="239"/>
  <c r="J130" i="239"/>
  <c r="F130" i="239"/>
  <c r="J129" i="239"/>
  <c r="F129" i="239"/>
  <c r="J128" i="239"/>
  <c r="F128" i="239"/>
  <c r="J127" i="239"/>
  <c r="F127" i="239"/>
  <c r="J126" i="239"/>
  <c r="F126" i="239"/>
  <c r="J125" i="239"/>
  <c r="F125" i="239"/>
  <c r="J124" i="239"/>
  <c r="F124" i="239"/>
  <c r="J123" i="239"/>
  <c r="F123" i="239"/>
  <c r="J122" i="239"/>
  <c r="F122" i="239"/>
  <c r="J121" i="239"/>
  <c r="F121" i="239"/>
  <c r="J120" i="239"/>
  <c r="F120" i="239"/>
  <c r="J119" i="239"/>
  <c r="F119" i="239"/>
  <c r="J118" i="239"/>
  <c r="F118" i="239"/>
  <c r="J117" i="239"/>
  <c r="F117" i="239"/>
  <c r="J116" i="239"/>
  <c r="J115" i="239"/>
  <c r="J114" i="239"/>
  <c r="F114" i="239"/>
  <c r="J113" i="239"/>
  <c r="F113" i="239"/>
  <c r="J112" i="239"/>
  <c r="F112" i="239"/>
  <c r="J111" i="239"/>
  <c r="F111" i="239"/>
  <c r="J110" i="239"/>
  <c r="F110" i="239"/>
  <c r="J109" i="239"/>
  <c r="F109" i="239"/>
  <c r="J108" i="239"/>
  <c r="F108" i="239"/>
  <c r="J107" i="239"/>
  <c r="F107" i="239"/>
  <c r="J106" i="239"/>
  <c r="F106" i="239"/>
  <c r="J105" i="239"/>
  <c r="F105" i="239"/>
  <c r="J104" i="239"/>
  <c r="F104" i="239"/>
  <c r="J103" i="239"/>
  <c r="F103" i="239"/>
  <c r="J102" i="239"/>
  <c r="F102" i="239"/>
  <c r="J101" i="239"/>
  <c r="F101" i="239"/>
  <c r="J100" i="239"/>
  <c r="F100" i="239"/>
  <c r="J99" i="239"/>
  <c r="J98" i="239"/>
  <c r="F98" i="239"/>
  <c r="J97" i="239"/>
  <c r="F97" i="239"/>
  <c r="J96" i="239"/>
  <c r="F96" i="239"/>
  <c r="J95" i="239"/>
  <c r="F95" i="239"/>
  <c r="J94" i="239"/>
  <c r="F94" i="239"/>
  <c r="J93" i="239"/>
  <c r="F93" i="239"/>
  <c r="J92" i="239"/>
  <c r="F92" i="239"/>
  <c r="J91" i="239"/>
  <c r="F91" i="239"/>
  <c r="J90" i="239"/>
  <c r="F90" i="239"/>
  <c r="J89" i="239"/>
  <c r="F89" i="239"/>
  <c r="J88" i="239"/>
  <c r="F88" i="239"/>
  <c r="J87" i="239"/>
  <c r="J86" i="239"/>
  <c r="F86" i="239"/>
  <c r="J85" i="239"/>
  <c r="F85" i="239"/>
  <c r="J84" i="239"/>
  <c r="F84" i="239"/>
  <c r="J83" i="239"/>
  <c r="F83" i="239"/>
  <c r="J82" i="239"/>
  <c r="F82" i="239"/>
  <c r="J81" i="239"/>
  <c r="F81" i="239"/>
  <c r="J80" i="239"/>
  <c r="F80" i="239"/>
  <c r="J79" i="239"/>
  <c r="F79" i="239"/>
  <c r="J78" i="239"/>
  <c r="F78" i="239"/>
  <c r="J77" i="239"/>
  <c r="F77" i="239"/>
  <c r="J76" i="239"/>
  <c r="F76" i="239"/>
  <c r="J75" i="239"/>
  <c r="F75" i="239"/>
  <c r="J74" i="239"/>
  <c r="F74" i="239"/>
  <c r="J73" i="239"/>
  <c r="F73" i="239"/>
  <c r="J72" i="239"/>
  <c r="F72" i="239"/>
  <c r="J71" i="239"/>
  <c r="F71" i="239"/>
  <c r="J70" i="239"/>
  <c r="F70" i="239"/>
  <c r="J69" i="239"/>
  <c r="F69" i="239"/>
  <c r="J68" i="239"/>
  <c r="F68" i="239"/>
  <c r="J67" i="239"/>
  <c r="F67" i="239"/>
  <c r="J66" i="239"/>
  <c r="F66" i="239"/>
  <c r="J65" i="239"/>
  <c r="F65" i="239"/>
  <c r="J64" i="239"/>
  <c r="J63" i="239"/>
  <c r="F63" i="239"/>
  <c r="J62" i="239"/>
  <c r="F62" i="239"/>
  <c r="J61" i="239"/>
  <c r="F61" i="239"/>
  <c r="J60" i="239"/>
  <c r="F60" i="239"/>
  <c r="J59" i="239"/>
  <c r="F59" i="239"/>
  <c r="J58" i="239"/>
  <c r="F58" i="239"/>
  <c r="J57" i="239"/>
  <c r="F57" i="239"/>
  <c r="J56" i="239"/>
  <c r="F56" i="239"/>
  <c r="J55" i="239"/>
  <c r="F55" i="239"/>
  <c r="J54" i="239"/>
  <c r="F54" i="239"/>
  <c r="J53" i="239"/>
  <c r="F53" i="239"/>
  <c r="J52" i="239"/>
  <c r="F52" i="239"/>
  <c r="J51" i="239"/>
  <c r="F51" i="239"/>
  <c r="J50" i="239"/>
  <c r="F50" i="239"/>
  <c r="J49" i="239"/>
  <c r="F49" i="239"/>
  <c r="J48" i="239"/>
  <c r="F48" i="239"/>
  <c r="J47" i="239"/>
  <c r="F47" i="239"/>
  <c r="J46" i="239"/>
  <c r="F46" i="239"/>
  <c r="J45" i="239"/>
  <c r="F45" i="239"/>
  <c r="J44" i="239"/>
  <c r="F44" i="239"/>
  <c r="J43" i="239"/>
  <c r="F43" i="239"/>
  <c r="J42" i="239"/>
  <c r="F42" i="239"/>
  <c r="J41" i="239"/>
  <c r="F41" i="239"/>
  <c r="J40" i="239"/>
  <c r="F40" i="239"/>
  <c r="J39" i="239"/>
  <c r="F39" i="239"/>
  <c r="J38" i="239"/>
  <c r="F38" i="239"/>
  <c r="J37" i="239"/>
  <c r="F37" i="239"/>
  <c r="J36" i="239"/>
  <c r="F36" i="239"/>
  <c r="J35" i="239"/>
  <c r="F35" i="239"/>
  <c r="J34" i="239"/>
  <c r="F34" i="239"/>
  <c r="J33" i="239"/>
  <c r="F33" i="239"/>
  <c r="J32" i="239"/>
  <c r="F32" i="239"/>
  <c r="J31" i="239"/>
  <c r="F31" i="239"/>
  <c r="J30" i="239"/>
  <c r="F30" i="239"/>
  <c r="J29" i="239"/>
  <c r="F29" i="239"/>
  <c r="J28" i="239"/>
  <c r="F28" i="239"/>
  <c r="J27" i="239"/>
  <c r="F27" i="239"/>
  <c r="J26" i="239"/>
  <c r="F26" i="239"/>
  <c r="J25" i="239"/>
  <c r="F25" i="239"/>
  <c r="J24" i="239"/>
  <c r="F24" i="239"/>
  <c r="J23" i="239"/>
  <c r="F23" i="239"/>
  <c r="J22" i="239"/>
  <c r="F22" i="239"/>
  <c r="J21" i="239"/>
  <c r="F21" i="239"/>
  <c r="J20" i="239"/>
  <c r="F20" i="239"/>
  <c r="J19" i="239"/>
  <c r="F19" i="239"/>
  <c r="J18" i="239"/>
  <c r="J17" i="239"/>
  <c r="F17" i="239"/>
  <c r="J16" i="239"/>
  <c r="F16" i="239"/>
  <c r="J15" i="239"/>
  <c r="F15" i="239"/>
  <c r="J14" i="239"/>
  <c r="F14" i="239"/>
  <c r="J13" i="239"/>
  <c r="F13" i="239"/>
  <c r="J12" i="239"/>
  <c r="F12" i="239"/>
  <c r="J11" i="239"/>
  <c r="F11" i="239"/>
  <c r="J10" i="239"/>
  <c r="F10" i="239"/>
  <c r="J9" i="239"/>
  <c r="F9" i="239"/>
  <c r="I262" i="238"/>
  <c r="I261" i="238"/>
  <c r="I260" i="238"/>
  <c r="I259" i="238"/>
  <c r="I258" i="238"/>
  <c r="I257" i="238"/>
  <c r="I256" i="238"/>
  <c r="I255" i="238"/>
  <c r="I254" i="238"/>
  <c r="I253" i="238"/>
  <c r="I252" i="238"/>
  <c r="I251" i="238"/>
  <c r="I250" i="238"/>
  <c r="I248" i="238" s="1"/>
  <c r="I249" i="238"/>
  <c r="L248" i="238"/>
  <c r="I245" i="238"/>
  <c r="K244" i="238"/>
  <c r="I244" i="238"/>
  <c r="I243" i="238"/>
  <c r="I242" i="238"/>
  <c r="I241" i="238"/>
  <c r="I240" i="238"/>
  <c r="I239" i="238"/>
  <c r="I238" i="238"/>
  <c r="I237" i="238"/>
  <c r="I236" i="238"/>
  <c r="I235" i="238"/>
  <c r="I234" i="238"/>
  <c r="I233" i="238"/>
  <c r="I232" i="238"/>
  <c r="I231" i="238"/>
  <c r="I230" i="238"/>
  <c r="I229" i="238"/>
  <c r="I228" i="238"/>
  <c r="I227" i="238"/>
  <c r="I226" i="238"/>
  <c r="I225" i="238"/>
  <c r="I224" i="238"/>
  <c r="I223" i="238"/>
  <c r="I222" i="238"/>
  <c r="I221" i="238"/>
  <c r="I220" i="238"/>
  <c r="I219" i="238"/>
  <c r="I218" i="238"/>
  <c r="I217" i="238"/>
  <c r="I216" i="238"/>
  <c r="I215" i="238"/>
  <c r="I214" i="238"/>
  <c r="I213" i="238"/>
  <c r="I212" i="238"/>
  <c r="I211" i="238"/>
  <c r="I210" i="238"/>
  <c r="I209" i="238"/>
  <c r="I208" i="238"/>
  <c r="I207" i="238"/>
  <c r="I206" i="238"/>
  <c r="I205" i="238"/>
  <c r="I204" i="238"/>
  <c r="I203" i="238"/>
  <c r="I202" i="238"/>
  <c r="I201" i="238"/>
  <c r="I200" i="238"/>
  <c r="I199" i="238"/>
  <c r="I198" i="238"/>
  <c r="I197" i="238"/>
  <c r="I196" i="238"/>
  <c r="I195" i="238"/>
  <c r="I194" i="238"/>
  <c r="I193" i="238"/>
  <c r="I192" i="238"/>
  <c r="I191" i="238"/>
  <c r="I190" i="238"/>
  <c r="I189" i="238"/>
  <c r="I188" i="238"/>
  <c r="I187" i="238"/>
  <c r="I186" i="238"/>
  <c r="I185" i="238"/>
  <c r="I184" i="238"/>
  <c r="I183" i="238"/>
  <c r="I182" i="238"/>
  <c r="I181" i="238"/>
  <c r="I180" i="238"/>
  <c r="I179" i="238"/>
  <c r="I178" i="238"/>
  <c r="I176" i="238" s="1"/>
  <c r="M177" i="238" s="1"/>
  <c r="I177" i="238"/>
  <c r="L176" i="238"/>
  <c r="L174" i="238"/>
  <c r="I174" i="238"/>
  <c r="L173" i="238"/>
  <c r="I173" i="238"/>
  <c r="L172" i="238"/>
  <c r="I172" i="238"/>
  <c r="L171" i="238"/>
  <c r="I171" i="238"/>
  <c r="L170" i="238"/>
  <c r="I170" i="238"/>
  <c r="L169" i="238"/>
  <c r="I169" i="238"/>
  <c r="L168" i="238"/>
  <c r="I168" i="238"/>
  <c r="L167" i="238"/>
  <c r="I167" i="238"/>
  <c r="L166" i="238"/>
  <c r="I166" i="238"/>
  <c r="L165" i="238"/>
  <c r="I165" i="238"/>
  <c r="L164" i="238"/>
  <c r="I164" i="238"/>
  <c r="L163" i="238"/>
  <c r="I163" i="238"/>
  <c r="L162" i="238"/>
  <c r="I162" i="238"/>
  <c r="L161" i="238"/>
  <c r="I161" i="238"/>
  <c r="L160" i="238"/>
  <c r="I160" i="238"/>
  <c r="M161" i="238" s="1"/>
  <c r="L158" i="238"/>
  <c r="I158" i="238"/>
  <c r="L157" i="238"/>
  <c r="I157" i="238"/>
  <c r="L156" i="238"/>
  <c r="I156" i="238"/>
  <c r="L155" i="238"/>
  <c r="I155" i="238"/>
  <c r="L154" i="238"/>
  <c r="I154" i="238"/>
  <c r="L153" i="238"/>
  <c r="I153" i="238"/>
  <c r="L152" i="238"/>
  <c r="I152" i="238"/>
  <c r="L151" i="238"/>
  <c r="I151" i="238"/>
  <c r="L150" i="238"/>
  <c r="I150" i="238"/>
  <c r="L149" i="238"/>
  <c r="I149" i="238"/>
  <c r="L148" i="238"/>
  <c r="I148" i="238"/>
  <c r="L147" i="238"/>
  <c r="I147" i="238"/>
  <c r="L146" i="238"/>
  <c r="I146" i="238"/>
  <c r="L145" i="238"/>
  <c r="I145" i="238"/>
  <c r="L144" i="238"/>
  <c r="I144" i="238"/>
  <c r="L143" i="238"/>
  <c r="I143" i="238"/>
  <c r="L142" i="238"/>
  <c r="I142" i="238"/>
  <c r="L141" i="238"/>
  <c r="I141" i="238"/>
  <c r="L140" i="238"/>
  <c r="I140" i="238"/>
  <c r="L139" i="238"/>
  <c r="I139" i="238"/>
  <c r="L138" i="238"/>
  <c r="I138" i="238"/>
  <c r="L137" i="238"/>
  <c r="I137" i="238"/>
  <c r="L136" i="238"/>
  <c r="I136" i="238"/>
  <c r="L135" i="238"/>
  <c r="I135" i="238"/>
  <c r="L134" i="238"/>
  <c r="I134" i="238"/>
  <c r="L133" i="238"/>
  <c r="I133" i="238"/>
  <c r="L132" i="238"/>
  <c r="I132" i="238"/>
  <c r="L131" i="238"/>
  <c r="I131" i="238"/>
  <c r="L130" i="238"/>
  <c r="I130" i="238"/>
  <c r="L129" i="238"/>
  <c r="I129" i="238"/>
  <c r="L128" i="238"/>
  <c r="I128" i="238"/>
  <c r="L127" i="238"/>
  <c r="I127" i="238"/>
  <c r="L126" i="238"/>
  <c r="I126" i="238"/>
  <c r="L125" i="238"/>
  <c r="I125" i="238"/>
  <c r="L124" i="238"/>
  <c r="I124" i="238"/>
  <c r="L123" i="238"/>
  <c r="I123" i="238"/>
  <c r="L122" i="238"/>
  <c r="I122" i="238"/>
  <c r="L121" i="238"/>
  <c r="I121" i="238"/>
  <c r="L120" i="238"/>
  <c r="I120" i="238"/>
  <c r="L119" i="238"/>
  <c r="I119" i="238"/>
  <c r="L118" i="238"/>
  <c r="I118" i="238"/>
  <c r="L117" i="238"/>
  <c r="I117" i="238"/>
  <c r="L116" i="238"/>
  <c r="I116" i="238"/>
  <c r="L115" i="238"/>
  <c r="I115" i="238"/>
  <c r="L114" i="238"/>
  <c r="I114" i="238"/>
  <c r="L113" i="238"/>
  <c r="I113" i="238"/>
  <c r="L112" i="238"/>
  <c r="I112" i="238"/>
  <c r="L111" i="238"/>
  <c r="I111" i="238"/>
  <c r="L110" i="238"/>
  <c r="I110" i="238"/>
  <c r="L109" i="238"/>
  <c r="I109" i="238"/>
  <c r="L108" i="238"/>
  <c r="I108" i="238"/>
  <c r="L107" i="238"/>
  <c r="I107" i="238"/>
  <c r="L106" i="238"/>
  <c r="I106" i="238"/>
  <c r="L105" i="238"/>
  <c r="I105" i="238"/>
  <c r="L104" i="238"/>
  <c r="I104" i="238"/>
  <c r="L103" i="238"/>
  <c r="I103" i="238"/>
  <c r="L102" i="238"/>
  <c r="I102" i="238"/>
  <c r="L101" i="238"/>
  <c r="I101" i="238"/>
  <c r="L100" i="238"/>
  <c r="I100" i="238"/>
  <c r="L99" i="238"/>
  <c r="I99" i="238"/>
  <c r="L98" i="238"/>
  <c r="I98" i="238"/>
  <c r="L97" i="238"/>
  <c r="I97" i="238"/>
  <c r="L96" i="238"/>
  <c r="I96" i="238"/>
  <c r="L95" i="238"/>
  <c r="I95" i="238"/>
  <c r="L94" i="238"/>
  <c r="I94" i="238"/>
  <c r="L93" i="238"/>
  <c r="I93" i="238"/>
  <c r="L92" i="238"/>
  <c r="I92" i="238"/>
  <c r="L91" i="238"/>
  <c r="I91" i="238"/>
  <c r="L90" i="238"/>
  <c r="I90" i="238"/>
  <c r="L89" i="238"/>
  <c r="I89" i="238"/>
  <c r="L88" i="238"/>
  <c r="I88" i="238"/>
  <c r="L87" i="238"/>
  <c r="I87" i="238"/>
  <c r="L86" i="238"/>
  <c r="I86" i="238"/>
  <c r="L85" i="238"/>
  <c r="I85" i="238"/>
  <c r="L84" i="238"/>
  <c r="I84" i="238"/>
  <c r="L83" i="238"/>
  <c r="I83" i="238"/>
  <c r="L82" i="238"/>
  <c r="I82" i="238"/>
  <c r="L81" i="238"/>
  <c r="I81" i="238"/>
  <c r="L80" i="238"/>
  <c r="I80" i="238"/>
  <c r="L79" i="238"/>
  <c r="I79" i="238"/>
  <c r="L78" i="238"/>
  <c r="I78" i="238"/>
  <c r="L77" i="238"/>
  <c r="I77" i="238"/>
  <c r="L76" i="238"/>
  <c r="I76" i="238"/>
  <c r="L75" i="238"/>
  <c r="I75" i="238"/>
  <c r="L74" i="238"/>
  <c r="I74" i="238"/>
  <c r="L73" i="238"/>
  <c r="I73" i="238"/>
  <c r="L72" i="238"/>
  <c r="I72" i="238"/>
  <c r="L71" i="238"/>
  <c r="I71" i="238"/>
  <c r="L70" i="238"/>
  <c r="I70" i="238"/>
  <c r="L69" i="238"/>
  <c r="I69" i="238"/>
  <c r="L68" i="238"/>
  <c r="I68" i="238"/>
  <c r="L67" i="238"/>
  <c r="I67" i="238"/>
  <c r="M68" i="238" s="1"/>
  <c r="L65" i="238"/>
  <c r="I65" i="238"/>
  <c r="L64" i="238"/>
  <c r="I64" i="238"/>
  <c r="L63" i="238"/>
  <c r="I63" i="238"/>
  <c r="L62" i="238"/>
  <c r="I62" i="238"/>
  <c r="L61" i="238"/>
  <c r="I61" i="238"/>
  <c r="L60" i="238"/>
  <c r="I60" i="238"/>
  <c r="L59" i="238"/>
  <c r="I59" i="238"/>
  <c r="L58" i="238"/>
  <c r="I58" i="238"/>
  <c r="L57" i="238"/>
  <c r="I57" i="238"/>
  <c r="L56" i="238"/>
  <c r="I56" i="238"/>
  <c r="L55" i="238"/>
  <c r="I55" i="238"/>
  <c r="L54" i="238"/>
  <c r="I54" i="238"/>
  <c r="L53" i="238"/>
  <c r="L7" i="238" s="1"/>
  <c r="L264" i="238" s="1"/>
  <c r="I53" i="238"/>
  <c r="I52" i="238"/>
  <c r="L51" i="238"/>
  <c r="I51" i="238"/>
  <c r="L50" i="238"/>
  <c r="I50" i="238"/>
  <c r="L49" i="238"/>
  <c r="I49" i="238"/>
  <c r="L48" i="238"/>
  <c r="I48" i="238"/>
  <c r="L47" i="238"/>
  <c r="I47" i="238"/>
  <c r="L46" i="238"/>
  <c r="I46" i="238"/>
  <c r="L45" i="238"/>
  <c r="I45" i="238"/>
  <c r="L44" i="238"/>
  <c r="I44" i="238"/>
  <c r="L43" i="238"/>
  <c r="I43" i="238"/>
  <c r="L42" i="238"/>
  <c r="I42" i="238"/>
  <c r="L41" i="238"/>
  <c r="I41" i="238"/>
  <c r="L40" i="238"/>
  <c r="I40" i="238"/>
  <c r="L39" i="238"/>
  <c r="I39" i="238"/>
  <c r="L38" i="238"/>
  <c r="I38" i="238"/>
  <c r="L37" i="238"/>
  <c r="I37" i="238"/>
  <c r="L36" i="238"/>
  <c r="I36" i="238"/>
  <c r="L35" i="238"/>
  <c r="I35" i="238"/>
  <c r="L34" i="238"/>
  <c r="I34" i="238"/>
  <c r="L33" i="238"/>
  <c r="I33" i="238"/>
  <c r="L32" i="238"/>
  <c r="I32" i="238"/>
  <c r="L31" i="238"/>
  <c r="I31" i="238"/>
  <c r="L30" i="238"/>
  <c r="I30" i="238"/>
  <c r="L29" i="238"/>
  <c r="I29" i="238"/>
  <c r="L28" i="238"/>
  <c r="I28" i="238"/>
  <c r="L27" i="238"/>
  <c r="I27" i="238"/>
  <c r="L26" i="238"/>
  <c r="I26" i="238"/>
  <c r="L25" i="238"/>
  <c r="I25" i="238"/>
  <c r="L24" i="238"/>
  <c r="I24" i="238"/>
  <c r="L23" i="238"/>
  <c r="I23" i="238"/>
  <c r="L22" i="238"/>
  <c r="I22" i="238"/>
  <c r="L21" i="238"/>
  <c r="I21" i="238"/>
  <c r="L20" i="238"/>
  <c r="I20" i="238"/>
  <c r="L19" i="238"/>
  <c r="I19" i="238"/>
  <c r="L18" i="238"/>
  <c r="I18" i="238"/>
  <c r="L17" i="238"/>
  <c r="I17" i="238"/>
  <c r="L16" i="238"/>
  <c r="I16" i="238"/>
  <c r="L15" i="238"/>
  <c r="I15" i="238"/>
  <c r="L14" i="238"/>
  <c r="I14" i="238"/>
  <c r="L13" i="238"/>
  <c r="I13" i="238"/>
  <c r="L12" i="238"/>
  <c r="I12" i="238"/>
  <c r="L11" i="238"/>
  <c r="I11" i="238"/>
  <c r="L10" i="238"/>
  <c r="I10" i="238"/>
  <c r="L9" i="238"/>
  <c r="I9" i="238"/>
  <c r="L8" i="238"/>
  <c r="I8" i="238"/>
  <c r="I7" i="238"/>
  <c r="H75" i="237"/>
  <c r="F75" i="237"/>
  <c r="H74" i="237"/>
  <c r="F74" i="237"/>
  <c r="H73" i="237"/>
  <c r="F73" i="237"/>
  <c r="H72" i="237"/>
  <c r="F72" i="237"/>
  <c r="H71" i="237"/>
  <c r="F71" i="237"/>
  <c r="H70" i="237"/>
  <c r="F70" i="237"/>
  <c r="H69" i="237"/>
  <c r="F69" i="237"/>
  <c r="H68" i="237"/>
  <c r="F68" i="237"/>
  <c r="H67" i="237"/>
  <c r="F67" i="237"/>
  <c r="H66" i="237"/>
  <c r="F66" i="237"/>
  <c r="H65" i="237"/>
  <c r="F65" i="237"/>
  <c r="H64" i="237"/>
  <c r="F64" i="237"/>
  <c r="H63" i="237"/>
  <c r="F63" i="237"/>
  <c r="H62" i="237"/>
  <c r="F62" i="237"/>
  <c r="H61" i="237"/>
  <c r="F61" i="237"/>
  <c r="H60" i="237"/>
  <c r="F60" i="237"/>
  <c r="H59" i="237"/>
  <c r="F59" i="237"/>
  <c r="H58" i="237"/>
  <c r="F58" i="237"/>
  <c r="H57" i="237"/>
  <c r="F57" i="237"/>
  <c r="H56" i="237"/>
  <c r="F56" i="237"/>
  <c r="H55" i="237"/>
  <c r="F55" i="237"/>
  <c r="H54" i="237"/>
  <c r="F54" i="237"/>
  <c r="H53" i="237"/>
  <c r="F53" i="237"/>
  <c r="H52" i="237"/>
  <c r="F52" i="237"/>
  <c r="H51" i="237"/>
  <c r="F51" i="237"/>
  <c r="H50" i="237"/>
  <c r="F50" i="237"/>
  <c r="H49" i="237"/>
  <c r="F49" i="237"/>
  <c r="G47" i="237"/>
  <c r="E47" i="237"/>
  <c r="H46" i="237"/>
  <c r="F46" i="237"/>
  <c r="H45" i="237"/>
  <c r="F45" i="237"/>
  <c r="H44" i="237"/>
  <c r="F44" i="237"/>
  <c r="H43" i="237"/>
  <c r="F43" i="237"/>
  <c r="H41" i="237"/>
  <c r="F41" i="237"/>
  <c r="H40" i="237"/>
  <c r="F40" i="237"/>
  <c r="H39" i="237"/>
  <c r="F39" i="237"/>
  <c r="H38" i="237"/>
  <c r="F38" i="237"/>
  <c r="H37" i="237"/>
  <c r="F37" i="237"/>
  <c r="H36" i="237"/>
  <c r="F36" i="237"/>
  <c r="H32" i="237"/>
  <c r="F32" i="237"/>
  <c r="H31" i="237"/>
  <c r="F31" i="237"/>
  <c r="H30" i="237"/>
  <c r="F30" i="237"/>
  <c r="H29" i="237"/>
  <c r="F29" i="237"/>
  <c r="H28" i="237"/>
  <c r="F28" i="237"/>
  <c r="H26" i="237"/>
  <c r="F26" i="237"/>
  <c r="H25" i="237"/>
  <c r="F25" i="237"/>
  <c r="H24" i="237"/>
  <c r="F24" i="237"/>
  <c r="H23" i="237"/>
  <c r="F23" i="237"/>
  <c r="H22" i="237"/>
  <c r="F22" i="237"/>
  <c r="H21" i="237"/>
  <c r="F21" i="237"/>
  <c r="H20" i="237"/>
  <c r="H47" i="237" s="1"/>
  <c r="F20" i="237"/>
  <c r="F47" i="237" s="1"/>
  <c r="G18" i="237"/>
  <c r="E18" i="237"/>
  <c r="H17" i="237"/>
  <c r="F17" i="237"/>
  <c r="H16" i="237"/>
  <c r="F16" i="237"/>
  <c r="H15" i="237"/>
  <c r="F15" i="237"/>
  <c r="H14" i="237"/>
  <c r="F14" i="237"/>
  <c r="H13" i="237"/>
  <c r="F13" i="237"/>
  <c r="H12" i="237"/>
  <c r="H11" i="237"/>
  <c r="H10" i="237"/>
  <c r="F10" i="237"/>
  <c r="F18" i="237" s="1"/>
  <c r="R19" i="236"/>
  <c r="T18" i="236"/>
  <c r="T20" i="236" s="1"/>
  <c r="S18" i="236"/>
  <c r="O18" i="236"/>
  <c r="R18" i="236" s="1"/>
  <c r="K18" i="236"/>
  <c r="G18" i="236"/>
  <c r="C18" i="236"/>
  <c r="R16" i="236"/>
  <c r="R15" i="236"/>
  <c r="S14" i="236"/>
  <c r="O14" i="236"/>
  <c r="K14" i="236"/>
  <c r="G14" i="236"/>
  <c r="C14" i="236"/>
  <c r="R13" i="236"/>
  <c r="R12" i="236"/>
  <c r="R11" i="236"/>
  <c r="R10" i="236"/>
  <c r="S9" i="236"/>
  <c r="O9" i="236"/>
  <c r="R9" i="236" s="1"/>
  <c r="K9" i="236"/>
  <c r="G9" i="236"/>
  <c r="G20" i="236" s="1"/>
  <c r="C9" i="236"/>
  <c r="D731" i="235"/>
  <c r="C731" i="235"/>
  <c r="D727" i="235"/>
  <c r="C727" i="235"/>
  <c r="D713" i="235"/>
  <c r="C713" i="235"/>
  <c r="D704" i="235"/>
  <c r="C704" i="235"/>
  <c r="D674" i="235"/>
  <c r="C674" i="235"/>
  <c r="D667" i="235"/>
  <c r="C667" i="235"/>
  <c r="D655" i="235"/>
  <c r="C655" i="235"/>
  <c r="D636" i="235"/>
  <c r="C636" i="235"/>
  <c r="D617" i="235"/>
  <c r="C617" i="235"/>
  <c r="D607" i="235"/>
  <c r="C607" i="235"/>
  <c r="D581" i="235"/>
  <c r="C581" i="235"/>
  <c r="D566" i="235"/>
  <c r="C566" i="235"/>
  <c r="D547" i="235"/>
  <c r="C547" i="235"/>
  <c r="D530" i="235"/>
  <c r="C530" i="235"/>
  <c r="D492" i="235"/>
  <c r="C492" i="235"/>
  <c r="D463" i="235"/>
  <c r="C463" i="235"/>
  <c r="D428" i="235"/>
  <c r="C428" i="235"/>
  <c r="D343" i="235"/>
  <c r="C343" i="235"/>
  <c r="D314" i="235"/>
  <c r="C314" i="235"/>
  <c r="D267" i="235"/>
  <c r="C267" i="235"/>
  <c r="D186" i="235"/>
  <c r="C186" i="235"/>
  <c r="D138" i="235"/>
  <c r="C138" i="235"/>
  <c r="D109" i="235"/>
  <c r="C109" i="235"/>
  <c r="D89" i="235"/>
  <c r="C89" i="235"/>
  <c r="D27" i="235"/>
  <c r="C27" i="235"/>
  <c r="D9" i="235"/>
  <c r="C9" i="235"/>
  <c r="D8" i="235"/>
  <c r="C8" i="235"/>
  <c r="L23" i="234"/>
  <c r="K23" i="234"/>
  <c r="J23" i="234"/>
  <c r="I23" i="234"/>
  <c r="H23" i="234"/>
  <c r="G23" i="234"/>
  <c r="F23" i="234"/>
  <c r="E23" i="234"/>
  <c r="D23" i="234"/>
  <c r="C23" i="234"/>
  <c r="P22" i="234"/>
  <c r="O22" i="234"/>
  <c r="N22" i="234"/>
  <c r="M22" i="234"/>
  <c r="P21" i="234"/>
  <c r="O21" i="234"/>
  <c r="N21" i="234"/>
  <c r="M21" i="234"/>
  <c r="P20" i="234"/>
  <c r="O20" i="234"/>
  <c r="N20" i="234"/>
  <c r="M20" i="234"/>
  <c r="P19" i="234"/>
  <c r="O19" i="234"/>
  <c r="N19" i="234"/>
  <c r="M19" i="234"/>
  <c r="P18" i="234"/>
  <c r="O18" i="234"/>
  <c r="N18" i="234"/>
  <c r="M18" i="234"/>
  <c r="P17" i="234"/>
  <c r="O17" i="234"/>
  <c r="N17" i="234"/>
  <c r="M17" i="234"/>
  <c r="P16" i="234"/>
  <c r="O16" i="234"/>
  <c r="N16" i="234"/>
  <c r="M16" i="234"/>
  <c r="P15" i="234"/>
  <c r="O15" i="234"/>
  <c r="N15" i="234"/>
  <c r="M15" i="234"/>
  <c r="P14" i="234"/>
  <c r="O14" i="234"/>
  <c r="N14" i="234"/>
  <c r="M14" i="234"/>
  <c r="P13" i="234"/>
  <c r="O13" i="234"/>
  <c r="N13" i="234"/>
  <c r="M13" i="234"/>
  <c r="P12" i="234"/>
  <c r="O12" i="234"/>
  <c r="N12" i="234"/>
  <c r="M12" i="234"/>
  <c r="P11" i="234"/>
  <c r="P23" i="234" s="1"/>
  <c r="O11" i="234"/>
  <c r="O23" i="234" s="1"/>
  <c r="N11" i="234"/>
  <c r="N23" i="234" s="1"/>
  <c r="M11" i="234"/>
  <c r="M23" i="234" s="1"/>
  <c r="F8" i="233"/>
  <c r="E8" i="233"/>
  <c r="G29" i="232"/>
  <c r="F29" i="232"/>
  <c r="E29" i="232"/>
  <c r="D29" i="232"/>
  <c r="C29" i="232"/>
  <c r="G19" i="231"/>
  <c r="F19" i="231"/>
  <c r="E19" i="231"/>
  <c r="D19" i="231"/>
  <c r="H103" i="230"/>
  <c r="G103" i="230"/>
  <c r="H102" i="230"/>
  <c r="G102" i="230"/>
  <c r="H101" i="230"/>
  <c r="G101" i="230"/>
  <c r="F100" i="230"/>
  <c r="E100" i="230"/>
  <c r="H96" i="230"/>
  <c r="L96" i="230" s="1"/>
  <c r="G96" i="230"/>
  <c r="K96" i="230" s="1"/>
  <c r="H92" i="230"/>
  <c r="L92" i="230" s="1"/>
  <c r="G92" i="230"/>
  <c r="K92" i="230" s="1"/>
  <c r="H88" i="230"/>
  <c r="L88" i="230" s="1"/>
  <c r="G88" i="230"/>
  <c r="K88" i="230" s="1"/>
  <c r="H84" i="230"/>
  <c r="L84" i="230" s="1"/>
  <c r="G84" i="230"/>
  <c r="K84" i="230" s="1"/>
  <c r="H80" i="230"/>
  <c r="L80" i="230" s="1"/>
  <c r="G80" i="230"/>
  <c r="I80" i="230" s="1"/>
  <c r="H76" i="230"/>
  <c r="L76" i="230" s="1"/>
  <c r="G76" i="230"/>
  <c r="I76" i="230" s="1"/>
  <c r="H72" i="230"/>
  <c r="L72" i="230" s="1"/>
  <c r="G72" i="230"/>
  <c r="I72" i="230" s="1"/>
  <c r="H68" i="230"/>
  <c r="L68" i="230" s="1"/>
  <c r="G68" i="230"/>
  <c r="I68" i="230" s="1"/>
  <c r="H64" i="230"/>
  <c r="L64" i="230" s="1"/>
  <c r="G64" i="230"/>
  <c r="I64" i="230" s="1"/>
  <c r="H60" i="230"/>
  <c r="G60" i="230"/>
  <c r="D60" i="230"/>
  <c r="J56" i="230"/>
  <c r="H56" i="230"/>
  <c r="L56" i="230" s="1"/>
  <c r="G56" i="230"/>
  <c r="K56" i="230" s="1"/>
  <c r="H52" i="230"/>
  <c r="L52" i="230" s="1"/>
  <c r="G52" i="230"/>
  <c r="K52" i="230" s="1"/>
  <c r="J48" i="230"/>
  <c r="H48" i="230"/>
  <c r="L48" i="230" s="1"/>
  <c r="G48" i="230"/>
  <c r="K48" i="230" s="1"/>
  <c r="H44" i="230"/>
  <c r="L44" i="230" s="1"/>
  <c r="G44" i="230"/>
  <c r="K44" i="230" s="1"/>
  <c r="I40" i="230"/>
  <c r="H40" i="230"/>
  <c r="D40" i="230"/>
  <c r="K40" i="230" s="1"/>
  <c r="H36" i="230"/>
  <c r="J36" i="230" s="1"/>
  <c r="G36" i="230"/>
  <c r="K36" i="230" s="1"/>
  <c r="H32" i="230"/>
  <c r="J32" i="230" s="1"/>
  <c r="G32" i="230"/>
  <c r="K32" i="230" s="1"/>
  <c r="H28" i="230"/>
  <c r="J28" i="230" s="1"/>
  <c r="G28" i="230"/>
  <c r="K28" i="230" s="1"/>
  <c r="H24" i="230"/>
  <c r="J24" i="230" s="1"/>
  <c r="G24" i="230"/>
  <c r="K24" i="230" s="1"/>
  <c r="H20" i="230"/>
  <c r="J20" i="230" s="1"/>
  <c r="G20" i="230"/>
  <c r="K20" i="230" s="1"/>
  <c r="H16" i="230"/>
  <c r="J16" i="230" s="1"/>
  <c r="G16" i="230"/>
  <c r="K16" i="230" s="1"/>
  <c r="H12" i="230"/>
  <c r="J12" i="230" s="1"/>
  <c r="G12" i="230"/>
  <c r="K12" i="230" s="1"/>
  <c r="H8" i="230"/>
  <c r="G8" i="230"/>
  <c r="K8" i="230" s="1"/>
  <c r="J14" i="229"/>
  <c r="I14" i="229"/>
  <c r="H14" i="229"/>
  <c r="F13" i="229"/>
  <c r="D13" i="229"/>
  <c r="C13" i="229"/>
  <c r="K13" i="229" s="1"/>
  <c r="F12" i="229"/>
  <c r="D12" i="229"/>
  <c r="D14" i="229" s="1"/>
  <c r="C12" i="229"/>
  <c r="K12" i="229" s="1"/>
  <c r="G11" i="229"/>
  <c r="F11" i="229"/>
  <c r="E11" i="229"/>
  <c r="C11" i="229"/>
  <c r="K11" i="229" s="1"/>
  <c r="F10" i="229"/>
  <c r="C10" i="229"/>
  <c r="G9" i="229"/>
  <c r="F9" i="229"/>
  <c r="E9" i="229"/>
  <c r="C9" i="229"/>
  <c r="K9" i="229" s="1"/>
  <c r="C8" i="229"/>
  <c r="G8" i="229" s="1"/>
  <c r="I20" i="228"/>
  <c r="H20" i="228"/>
  <c r="F20" i="228"/>
  <c r="E20" i="228"/>
  <c r="G20" i="228" s="1"/>
  <c r="C20" i="228"/>
  <c r="B20" i="228"/>
  <c r="W22" i="227"/>
  <c r="V22" i="227"/>
  <c r="U22" i="227"/>
  <c r="S22" i="227"/>
  <c r="R22" i="227"/>
  <c r="Q22" i="227"/>
  <c r="P22" i="227"/>
  <c r="O22" i="227"/>
  <c r="N22" i="227"/>
  <c r="M22" i="227"/>
  <c r="L22" i="227"/>
  <c r="K22" i="227"/>
  <c r="J22" i="227"/>
  <c r="I22" i="227"/>
  <c r="H22" i="227"/>
  <c r="G22" i="227"/>
  <c r="F22" i="227"/>
  <c r="E22" i="227"/>
  <c r="D22" i="227"/>
  <c r="B21" i="227"/>
  <c r="B20" i="227"/>
  <c r="B19" i="227"/>
  <c r="B18" i="227"/>
  <c r="B17" i="227"/>
  <c r="B16" i="227"/>
  <c r="B15" i="227"/>
  <c r="B13" i="227"/>
  <c r="B8" i="227"/>
  <c r="R28" i="226"/>
  <c r="Q28" i="226"/>
  <c r="P28" i="226"/>
  <c r="O28" i="226"/>
  <c r="N28" i="226"/>
  <c r="M28" i="226"/>
  <c r="L28" i="226"/>
  <c r="K28" i="226"/>
  <c r="J28" i="226"/>
  <c r="I28" i="226"/>
  <c r="H28" i="226"/>
  <c r="G28" i="226"/>
  <c r="F28" i="226"/>
  <c r="E28" i="226"/>
  <c r="B28" i="226"/>
  <c r="AF47" i="225"/>
  <c r="AE47" i="225"/>
  <c r="AD47" i="225"/>
  <c r="AC47" i="225"/>
  <c r="AB47" i="225"/>
  <c r="AA47" i="225"/>
  <c r="Z47" i="225"/>
  <c r="Y47" i="225"/>
  <c r="X47" i="225"/>
  <c r="W47" i="225"/>
  <c r="V47" i="225"/>
  <c r="U47" i="225"/>
  <c r="T47" i="225"/>
  <c r="S47" i="225"/>
  <c r="R47" i="225"/>
  <c r="Q47" i="225"/>
  <c r="P47" i="225"/>
  <c r="O47" i="225"/>
  <c r="N47" i="225"/>
  <c r="M47" i="225"/>
  <c r="L47" i="225"/>
  <c r="K47" i="225"/>
  <c r="J47" i="225"/>
  <c r="I47" i="225"/>
  <c r="G47" i="225"/>
  <c r="F47" i="225"/>
  <c r="E47" i="225"/>
  <c r="C47" i="225"/>
  <c r="B47" i="225"/>
  <c r="H46" i="225"/>
  <c r="D46" i="225" s="1"/>
  <c r="H45" i="225"/>
  <c r="D45" i="225" s="1"/>
  <c r="H44" i="225"/>
  <c r="H43" i="225"/>
  <c r="H42" i="225"/>
  <c r="H41" i="225"/>
  <c r="H40" i="225"/>
  <c r="H39" i="225"/>
  <c r="H38" i="225"/>
  <c r="H37" i="225"/>
  <c r="D37" i="225" s="1"/>
  <c r="H36" i="225"/>
  <c r="H35" i="225"/>
  <c r="H34" i="225"/>
  <c r="D34" i="225" s="1"/>
  <c r="H33" i="225"/>
  <c r="H32" i="225"/>
  <c r="D32" i="225" s="1"/>
  <c r="H31" i="225"/>
  <c r="D31" i="225" s="1"/>
  <c r="H30" i="225"/>
  <c r="D30" i="225" s="1"/>
  <c r="H29" i="225"/>
  <c r="D29" i="225" s="1"/>
  <c r="H28" i="225"/>
  <c r="D28" i="225" s="1"/>
  <c r="H27" i="225"/>
  <c r="D27" i="225" s="1"/>
  <c r="H26" i="225"/>
  <c r="H25" i="225"/>
  <c r="D25" i="225" s="1"/>
  <c r="H24" i="225"/>
  <c r="D24" i="225" s="1"/>
  <c r="H23" i="225"/>
  <c r="H22" i="225"/>
  <c r="D22" i="225" s="1"/>
  <c r="H21" i="225"/>
  <c r="D21" i="225" s="1"/>
  <c r="H20" i="225"/>
  <c r="D20" i="225" s="1"/>
  <c r="H19" i="225"/>
  <c r="H18" i="225"/>
  <c r="D18" i="225"/>
  <c r="H17" i="225"/>
  <c r="D17" i="225"/>
  <c r="H16" i="225"/>
  <c r="D16" i="225"/>
  <c r="H15" i="225"/>
  <c r="D15" i="225"/>
  <c r="H14" i="225"/>
  <c r="H13" i="225"/>
  <c r="D13" i="225" s="1"/>
  <c r="H12" i="225"/>
  <c r="D12" i="225" s="1"/>
  <c r="H11" i="225"/>
  <c r="D11" i="225" s="1"/>
  <c r="H10" i="225"/>
  <c r="D10" i="225" s="1"/>
  <c r="H9" i="225"/>
  <c r="K8" i="229" l="1"/>
  <c r="G100" i="230"/>
  <c r="K100" i="230" s="1"/>
  <c r="K60" i="230"/>
  <c r="K68" i="230"/>
  <c r="K76" i="230"/>
  <c r="E76" i="237"/>
  <c r="I264" i="238"/>
  <c r="E8" i="229"/>
  <c r="H100" i="230"/>
  <c r="L40" i="230"/>
  <c r="J44" i="230"/>
  <c r="J52" i="230"/>
  <c r="L60" i="230"/>
  <c r="K64" i="230"/>
  <c r="K72" i="230"/>
  <c r="K80" i="230"/>
  <c r="C20" i="236"/>
  <c r="K20" i="236"/>
  <c r="S20" i="236"/>
  <c r="R14" i="236"/>
  <c r="H18" i="237"/>
  <c r="G76" i="237"/>
  <c r="F76" i="237"/>
  <c r="H76" i="237"/>
  <c r="E1070" i="239"/>
  <c r="I1070" i="239"/>
  <c r="O20" i="236"/>
  <c r="M8" i="238"/>
  <c r="E1066" i="239"/>
  <c r="I1066" i="239"/>
  <c r="E1067" i="239"/>
  <c r="I1067" i="239"/>
  <c r="E12" i="229"/>
  <c r="G12" i="229"/>
  <c r="C14" i="229"/>
  <c r="L100" i="230"/>
  <c r="J100" i="230"/>
  <c r="L8" i="230"/>
  <c r="L12" i="230"/>
  <c r="L16" i="230"/>
  <c r="L20" i="230"/>
  <c r="L24" i="230"/>
  <c r="L28" i="230"/>
  <c r="L32" i="230"/>
  <c r="L36" i="230"/>
  <c r="J40" i="230"/>
  <c r="H47" i="225"/>
  <c r="D47" i="225" s="1"/>
  <c r="D20" i="228"/>
  <c r="F14" i="229"/>
  <c r="G10" i="229"/>
  <c r="G14" i="229" s="1"/>
  <c r="E10" i="229"/>
  <c r="K10" i="229"/>
  <c r="K14" i="229" s="1"/>
  <c r="E13" i="229"/>
  <c r="G13" i="229"/>
  <c r="J8" i="230"/>
  <c r="I100" i="230"/>
  <c r="I60" i="230"/>
  <c r="I84" i="230"/>
  <c r="I88" i="230"/>
  <c r="I92" i="230"/>
  <c r="I96" i="230"/>
  <c r="I8" i="230"/>
  <c r="I12" i="230"/>
  <c r="I16" i="230"/>
  <c r="I20" i="230"/>
  <c r="I24" i="230"/>
  <c r="I28" i="230"/>
  <c r="I32" i="230"/>
  <c r="I36" i="230"/>
  <c r="I44" i="230"/>
  <c r="I48" i="230"/>
  <c r="I52" i="230"/>
  <c r="I56" i="230"/>
  <c r="J60" i="230"/>
  <c r="J64" i="230"/>
  <c r="J68" i="230"/>
  <c r="J72" i="230"/>
  <c r="J76" i="230"/>
  <c r="J80" i="230"/>
  <c r="J84" i="230"/>
  <c r="J88" i="230"/>
  <c r="J92" i="230"/>
  <c r="J96" i="230"/>
  <c r="E14" i="229" l="1"/>
  <c r="R20" i="236"/>
  <c r="I8187" i="220" l="1"/>
  <c r="J8187" i="220"/>
  <c r="I8188" i="220"/>
  <c r="J8188" i="220"/>
  <c r="I8189" i="220"/>
  <c r="J8189" i="220"/>
  <c r="J8186" i="220"/>
  <c r="I8186" i="220"/>
  <c r="I8190" i="220"/>
  <c r="J8190" i="220"/>
  <c r="J5365" i="220" l="1"/>
  <c r="I5365" i="220"/>
  <c r="J5364" i="220"/>
  <c r="I5364" i="220"/>
  <c r="J5363" i="220"/>
  <c r="I5363" i="220"/>
  <c r="J5352" i="220"/>
  <c r="I5352" i="220"/>
  <c r="I5350" i="220"/>
  <c r="J5350" i="220"/>
  <c r="I5349" i="220"/>
  <c r="G9292" i="220" l="1"/>
  <c r="H9292" i="220"/>
  <c r="E3391" i="220" l="1"/>
  <c r="F349" i="220" l="1"/>
  <c r="G349" i="220"/>
  <c r="H349" i="220"/>
  <c r="E349" i="220"/>
  <c r="E6402" i="220"/>
  <c r="H1496" i="220"/>
  <c r="J4391" i="220" l="1"/>
  <c r="I4391" i="220"/>
  <c r="J8611" i="220" l="1"/>
  <c r="I8611" i="220"/>
  <c r="F8032" i="220"/>
  <c r="G8032" i="220"/>
  <c r="H8032" i="220"/>
  <c r="E8032" i="220"/>
  <c r="J8605" i="220"/>
  <c r="I8605" i="220"/>
  <c r="J8372" i="220"/>
  <c r="I8372" i="220"/>
  <c r="J8272" i="220"/>
  <c r="I8272" i="220"/>
  <c r="J8250" i="220"/>
  <c r="I8250" i="220"/>
  <c r="J8211" i="220"/>
  <c r="I8211" i="220"/>
  <c r="J8034" i="220"/>
  <c r="I8034" i="220"/>
  <c r="J8032" i="220" l="1"/>
  <c r="I8032" i="220"/>
  <c r="I556" i="220" l="1"/>
  <c r="J556" i="220"/>
  <c r="I557" i="220"/>
  <c r="J557" i="220"/>
  <c r="I3246" i="220" l="1"/>
  <c r="J3246" i="220"/>
  <c r="I3247" i="220"/>
  <c r="J3247" i="220"/>
  <c r="I3248" i="220"/>
  <c r="J3248" i="220"/>
  <c r="I3249" i="220"/>
  <c r="J3249" i="220"/>
  <c r="I3250" i="220"/>
  <c r="J3250" i="220"/>
  <c r="I3251" i="220"/>
  <c r="J3251" i="220"/>
  <c r="H9296" i="220" l="1"/>
  <c r="G9296" i="220"/>
  <c r="H9299" i="220"/>
  <c r="G9299" i="220"/>
  <c r="I9294" i="220"/>
  <c r="J9294" i="220"/>
  <c r="G9288" i="220" l="1"/>
  <c r="H9288" i="220"/>
  <c r="F3696" i="220"/>
  <c r="F3695" i="220" s="1"/>
  <c r="G3696" i="220"/>
  <c r="G3695" i="220" s="1"/>
  <c r="H3696" i="220"/>
  <c r="H3695" i="220" s="1"/>
  <c r="E3696" i="220"/>
  <c r="E3695" i="220" s="1"/>
  <c r="F3678" i="220"/>
  <c r="G3678" i="220"/>
  <c r="H3678" i="220"/>
  <c r="E3678" i="220"/>
  <c r="I3682" i="220"/>
  <c r="J3682" i="220"/>
  <c r="I3683" i="220"/>
  <c r="J3683" i="220"/>
  <c r="J3784" i="220"/>
  <c r="I3784" i="220"/>
  <c r="J3783" i="220"/>
  <c r="I3783" i="220"/>
  <c r="J3782" i="220"/>
  <c r="I3782" i="220"/>
  <c r="J3781" i="220"/>
  <c r="I3781" i="220"/>
  <c r="J3780" i="220"/>
  <c r="I3780" i="220"/>
  <c r="J3779" i="220"/>
  <c r="I3779" i="220"/>
  <c r="J3778" i="220"/>
  <c r="I3778" i="220"/>
  <c r="J3777" i="220"/>
  <c r="I3777" i="220"/>
  <c r="J3775" i="220"/>
  <c r="I3775" i="220"/>
  <c r="J3774" i="220"/>
  <c r="I3774" i="220"/>
  <c r="J3773" i="220"/>
  <c r="I3773" i="220"/>
  <c r="J3772" i="220"/>
  <c r="I3772" i="220"/>
  <c r="J3771" i="220"/>
  <c r="I3771" i="220"/>
  <c r="J3770" i="220"/>
  <c r="I3770" i="220"/>
  <c r="J3769" i="220"/>
  <c r="I3769" i="220"/>
  <c r="J3768" i="220"/>
  <c r="I3768" i="220"/>
  <c r="J3767" i="220"/>
  <c r="I3767" i="220"/>
  <c r="J3766" i="220"/>
  <c r="I3766" i="220"/>
  <c r="J3765" i="220"/>
  <c r="I3765" i="220"/>
  <c r="J3764" i="220"/>
  <c r="I3764" i="220"/>
  <c r="J3763" i="220"/>
  <c r="I3763" i="220"/>
  <c r="J3762" i="220"/>
  <c r="I3762" i="220"/>
  <c r="J3761" i="220"/>
  <c r="I3761" i="220"/>
  <c r="J3760" i="220"/>
  <c r="I3760" i="220"/>
  <c r="J3759" i="220"/>
  <c r="I3759" i="220"/>
  <c r="J3758" i="220"/>
  <c r="I3758" i="220"/>
  <c r="J3757" i="220"/>
  <c r="I3757" i="220"/>
  <c r="J3756" i="220"/>
  <c r="I3756" i="220"/>
  <c r="J3755" i="220"/>
  <c r="I3755" i="220"/>
  <c r="J3754" i="220"/>
  <c r="I3754" i="220"/>
  <c r="J3753" i="220"/>
  <c r="I3753" i="220"/>
  <c r="J3752" i="220"/>
  <c r="I3752" i="220"/>
  <c r="J3751" i="220"/>
  <c r="I3751" i="220"/>
  <c r="J3750" i="220"/>
  <c r="I3750" i="220"/>
  <c r="J3749" i="220"/>
  <c r="I3749" i="220"/>
  <c r="J3748" i="220"/>
  <c r="I3748" i="220"/>
  <c r="J3747" i="220"/>
  <c r="I3747" i="220"/>
  <c r="J3746" i="220"/>
  <c r="I3746" i="220"/>
  <c r="J3745" i="220"/>
  <c r="I3745" i="220"/>
  <c r="J3744" i="220"/>
  <c r="I3744" i="220"/>
  <c r="J3743" i="220"/>
  <c r="I3743" i="220"/>
  <c r="J3742" i="220"/>
  <c r="I3742" i="220"/>
  <c r="J3741" i="220"/>
  <c r="I3741" i="220"/>
  <c r="J3740" i="220"/>
  <c r="I3740" i="220"/>
  <c r="J3739" i="220"/>
  <c r="I3739" i="220"/>
  <c r="J3738" i="220"/>
  <c r="I3738" i="220"/>
  <c r="J3737" i="220"/>
  <c r="I3737" i="220"/>
  <c r="J3736" i="220"/>
  <c r="I3736" i="220"/>
  <c r="J3735" i="220"/>
  <c r="I3735" i="220"/>
  <c r="J3734" i="220"/>
  <c r="I3734" i="220"/>
  <c r="J3733" i="220"/>
  <c r="I3733" i="220"/>
  <c r="J3732" i="220"/>
  <c r="I3732" i="220"/>
  <c r="J3731" i="220"/>
  <c r="I3731" i="220"/>
  <c r="J3730" i="220"/>
  <c r="I3730" i="220"/>
  <c r="J3729" i="220"/>
  <c r="I3729" i="220"/>
  <c r="J3728" i="220"/>
  <c r="I3728" i="220"/>
  <c r="J3727" i="220"/>
  <c r="I3727" i="220"/>
  <c r="J3726" i="220"/>
  <c r="I3726" i="220"/>
  <c r="J3725" i="220"/>
  <c r="I3725" i="220"/>
  <c r="J3724" i="220"/>
  <c r="I3724" i="220"/>
  <c r="J3723" i="220"/>
  <c r="I3723" i="220"/>
  <c r="J3722" i="220"/>
  <c r="I3722" i="220"/>
  <c r="J3721" i="220"/>
  <c r="I3721" i="220"/>
  <c r="J3720" i="220"/>
  <c r="I3720" i="220"/>
  <c r="J3719" i="220"/>
  <c r="I3719" i="220"/>
  <c r="J3718" i="220"/>
  <c r="I3718" i="220"/>
  <c r="J3717" i="220"/>
  <c r="I3717" i="220"/>
  <c r="J3716" i="220"/>
  <c r="I3716" i="220"/>
  <c r="J3715" i="220"/>
  <c r="I3715" i="220"/>
  <c r="J3714" i="220"/>
  <c r="I3714" i="220"/>
  <c r="J3713" i="220"/>
  <c r="I3713" i="220"/>
  <c r="J3712" i="220"/>
  <c r="I3712" i="220"/>
  <c r="J3711" i="220"/>
  <c r="I3711" i="220"/>
  <c r="J3710" i="220"/>
  <c r="I3710" i="220"/>
  <c r="J3709" i="220"/>
  <c r="I3709" i="220"/>
  <c r="J3708" i="220"/>
  <c r="I3708" i="220"/>
  <c r="J3707" i="220"/>
  <c r="I3707" i="220"/>
  <c r="J3706" i="220"/>
  <c r="I3706" i="220"/>
  <c r="J3705" i="220"/>
  <c r="I3705" i="220"/>
  <c r="J3704" i="220"/>
  <c r="I3704" i="220"/>
  <c r="J3703" i="220"/>
  <c r="I3703" i="220"/>
  <c r="J3702" i="220"/>
  <c r="I3702" i="220"/>
  <c r="J3701" i="220"/>
  <c r="I3701" i="220"/>
  <c r="J3700" i="220"/>
  <c r="I3700" i="220"/>
  <c r="J3699" i="220"/>
  <c r="I3699" i="220"/>
  <c r="J3698" i="220"/>
  <c r="I3698" i="220"/>
  <c r="J3697" i="220"/>
  <c r="I3697" i="220"/>
  <c r="J3692" i="220"/>
  <c r="I3692" i="220"/>
  <c r="J3691" i="220"/>
  <c r="I3691" i="220"/>
  <c r="J3690" i="220"/>
  <c r="I3690" i="220"/>
  <c r="J3689" i="220"/>
  <c r="I3689" i="220"/>
  <c r="J3687" i="220"/>
  <c r="I3687" i="220"/>
  <c r="J3686" i="220"/>
  <c r="I3686" i="220"/>
  <c r="J3685" i="220"/>
  <c r="I3685" i="220"/>
  <c r="J3684" i="220"/>
  <c r="I3684" i="220"/>
  <c r="J3681" i="220"/>
  <c r="I3681" i="220"/>
  <c r="J3680" i="220"/>
  <c r="I3680" i="220"/>
  <c r="J3679" i="220"/>
  <c r="I3679" i="220"/>
  <c r="F8373" i="220"/>
  <c r="G8373" i="220"/>
  <c r="H8373" i="220"/>
  <c r="E8373" i="220"/>
  <c r="F8606" i="220"/>
  <c r="G8606" i="220"/>
  <c r="H8606" i="220"/>
  <c r="E8606" i="220"/>
  <c r="J8608" i="220"/>
  <c r="I8608" i="220"/>
  <c r="J8607" i="220"/>
  <c r="I8607" i="220"/>
  <c r="J8606" i="220" l="1"/>
  <c r="I8606" i="220"/>
  <c r="J3678" i="220"/>
  <c r="I3696" i="220"/>
  <c r="I3695" i="220" s="1"/>
  <c r="J3696" i="220"/>
  <c r="J3695" i="220" s="1"/>
  <c r="I3678" i="220"/>
  <c r="I8375" i="220" l="1"/>
  <c r="J8375" i="220"/>
  <c r="I8376" i="220"/>
  <c r="J8376" i="220"/>
  <c r="I8377" i="220"/>
  <c r="J8377" i="220"/>
  <c r="I8378" i="220"/>
  <c r="J8378" i="220"/>
  <c r="I8379" i="220"/>
  <c r="J8379" i="220"/>
  <c r="I8380" i="220"/>
  <c r="J8380" i="220"/>
  <c r="I8381" i="220"/>
  <c r="J8381" i="220"/>
  <c r="I8382" i="220"/>
  <c r="J8382" i="220"/>
  <c r="I8383" i="220"/>
  <c r="J8383" i="220"/>
  <c r="I8384" i="220"/>
  <c r="J8384" i="220"/>
  <c r="I8385" i="220"/>
  <c r="J8385" i="220"/>
  <c r="I8386" i="220"/>
  <c r="J8386" i="220"/>
  <c r="I8387" i="220"/>
  <c r="J8387" i="220"/>
  <c r="I8388" i="220"/>
  <c r="J8388" i="220"/>
  <c r="I8389" i="220"/>
  <c r="J8389" i="220"/>
  <c r="I8390" i="220"/>
  <c r="J8390" i="220"/>
  <c r="I8391" i="220"/>
  <c r="J8391" i="220"/>
  <c r="I8392" i="220"/>
  <c r="J8392" i="220"/>
  <c r="I8393" i="220"/>
  <c r="J8393" i="220"/>
  <c r="I8394" i="220"/>
  <c r="J8394" i="220"/>
  <c r="I8395" i="220"/>
  <c r="J8395" i="220"/>
  <c r="I8396" i="220"/>
  <c r="J8396" i="220"/>
  <c r="I8397" i="220"/>
  <c r="J8397" i="220"/>
  <c r="I8398" i="220"/>
  <c r="J8398" i="220"/>
  <c r="I8399" i="220"/>
  <c r="J8399" i="220"/>
  <c r="I8400" i="220"/>
  <c r="J8400" i="220"/>
  <c r="I8401" i="220"/>
  <c r="J8401" i="220"/>
  <c r="I8402" i="220"/>
  <c r="J8402" i="220"/>
  <c r="I8403" i="220"/>
  <c r="J8403" i="220"/>
  <c r="I8404" i="220"/>
  <c r="J8404" i="220"/>
  <c r="I8405" i="220"/>
  <c r="J8405" i="220"/>
  <c r="I8406" i="220"/>
  <c r="J8406" i="220"/>
  <c r="I8407" i="220"/>
  <c r="J8407" i="220"/>
  <c r="I8408" i="220"/>
  <c r="J8408" i="220"/>
  <c r="I8409" i="220"/>
  <c r="J8409" i="220"/>
  <c r="I8410" i="220"/>
  <c r="J8410" i="220"/>
  <c r="I8411" i="220"/>
  <c r="J8411" i="220"/>
  <c r="I8412" i="220"/>
  <c r="J8412" i="220"/>
  <c r="I8413" i="220"/>
  <c r="J8413" i="220"/>
  <c r="I8414" i="220"/>
  <c r="J8414" i="220"/>
  <c r="I8415" i="220"/>
  <c r="J8415" i="220"/>
  <c r="I8416" i="220"/>
  <c r="J8416" i="220"/>
  <c r="I8417" i="220"/>
  <c r="J8417" i="220"/>
  <c r="I8418" i="220"/>
  <c r="J8418" i="220"/>
  <c r="I8419" i="220"/>
  <c r="J8419" i="220"/>
  <c r="I8420" i="220"/>
  <c r="J8420" i="220"/>
  <c r="I8421" i="220"/>
  <c r="J8421" i="220"/>
  <c r="I8422" i="220"/>
  <c r="J8422" i="220"/>
  <c r="I8423" i="220"/>
  <c r="J8423" i="220"/>
  <c r="I8424" i="220"/>
  <c r="J8424" i="220"/>
  <c r="I8425" i="220"/>
  <c r="J8425" i="220"/>
  <c r="I8426" i="220"/>
  <c r="J8426" i="220"/>
  <c r="I8427" i="220"/>
  <c r="J8427" i="220"/>
  <c r="I8428" i="220"/>
  <c r="J8428" i="220"/>
  <c r="I8429" i="220"/>
  <c r="J8429" i="220"/>
  <c r="I8430" i="220"/>
  <c r="J8430" i="220"/>
  <c r="I8431" i="220"/>
  <c r="J8431" i="220"/>
  <c r="I8432" i="220"/>
  <c r="J8432" i="220"/>
  <c r="I8433" i="220"/>
  <c r="J8433" i="220"/>
  <c r="I8434" i="220"/>
  <c r="J8434" i="220"/>
  <c r="I8435" i="220"/>
  <c r="J8435" i="220"/>
  <c r="I8436" i="220"/>
  <c r="J8436" i="220"/>
  <c r="I8437" i="220"/>
  <c r="J8437" i="220"/>
  <c r="I8438" i="220"/>
  <c r="J8438" i="220"/>
  <c r="I8439" i="220"/>
  <c r="J8439" i="220"/>
  <c r="I8440" i="220"/>
  <c r="J8440" i="220"/>
  <c r="I8441" i="220"/>
  <c r="J8441" i="220"/>
  <c r="I8442" i="220"/>
  <c r="J8442" i="220"/>
  <c r="I8443" i="220"/>
  <c r="J8443" i="220"/>
  <c r="I8444" i="220"/>
  <c r="J8444" i="220"/>
  <c r="I8445" i="220"/>
  <c r="J8445" i="220"/>
  <c r="I8446" i="220"/>
  <c r="J8446" i="220"/>
  <c r="I8447" i="220"/>
  <c r="J8447" i="220"/>
  <c r="I8448" i="220"/>
  <c r="J8448" i="220"/>
  <c r="I8449" i="220"/>
  <c r="J8449" i="220"/>
  <c r="I8450" i="220"/>
  <c r="J8450" i="220"/>
  <c r="I8451" i="220"/>
  <c r="J8451" i="220"/>
  <c r="I8452" i="220"/>
  <c r="J8452" i="220"/>
  <c r="I8453" i="220"/>
  <c r="J8453" i="220"/>
  <c r="I8454" i="220"/>
  <c r="J8454" i="220"/>
  <c r="I8455" i="220"/>
  <c r="J8455" i="220"/>
  <c r="I8456" i="220"/>
  <c r="J8456" i="220"/>
  <c r="I8457" i="220"/>
  <c r="J8457" i="220"/>
  <c r="I8458" i="220"/>
  <c r="J8458" i="220"/>
  <c r="I8459" i="220"/>
  <c r="J8459" i="220"/>
  <c r="I8460" i="220"/>
  <c r="J8460" i="220"/>
  <c r="I8461" i="220"/>
  <c r="J8461" i="220"/>
  <c r="I8462" i="220"/>
  <c r="J8462" i="220"/>
  <c r="I8463" i="220"/>
  <c r="J8463" i="220"/>
  <c r="I8464" i="220"/>
  <c r="J8464" i="220"/>
  <c r="I8465" i="220"/>
  <c r="J8465" i="220"/>
  <c r="I8466" i="220"/>
  <c r="J8466" i="220"/>
  <c r="I8467" i="220"/>
  <c r="J8467" i="220"/>
  <c r="I8468" i="220"/>
  <c r="J8468" i="220"/>
  <c r="I8469" i="220"/>
  <c r="J8469" i="220"/>
  <c r="I8470" i="220"/>
  <c r="J8470" i="220"/>
  <c r="I8471" i="220"/>
  <c r="J8471" i="220"/>
  <c r="I8472" i="220"/>
  <c r="J8472" i="220"/>
  <c r="I8473" i="220"/>
  <c r="J8473" i="220"/>
  <c r="I8474" i="220"/>
  <c r="J8474" i="220"/>
  <c r="I8475" i="220"/>
  <c r="J8475" i="220"/>
  <c r="I8476" i="220"/>
  <c r="J8476" i="220"/>
  <c r="I8477" i="220"/>
  <c r="J8477" i="220"/>
  <c r="I8478" i="220"/>
  <c r="J8478" i="220"/>
  <c r="I8479" i="220"/>
  <c r="J8479" i="220"/>
  <c r="I8480" i="220"/>
  <c r="J8480" i="220"/>
  <c r="I8481" i="220"/>
  <c r="J8481" i="220"/>
  <c r="I8482" i="220"/>
  <c r="J8482" i="220"/>
  <c r="I8483" i="220"/>
  <c r="J8483" i="220"/>
  <c r="I8484" i="220"/>
  <c r="J8484" i="220"/>
  <c r="I8485" i="220"/>
  <c r="J8485" i="220"/>
  <c r="I8486" i="220"/>
  <c r="J8486" i="220"/>
  <c r="I8487" i="220"/>
  <c r="J8487" i="220"/>
  <c r="I8488" i="220"/>
  <c r="J8488" i="220"/>
  <c r="I8489" i="220"/>
  <c r="J8489" i="220"/>
  <c r="I8490" i="220"/>
  <c r="J8490" i="220"/>
  <c r="I8491" i="220"/>
  <c r="J8491" i="220"/>
  <c r="I8492" i="220"/>
  <c r="J8492" i="220"/>
  <c r="I8493" i="220"/>
  <c r="J8493" i="220"/>
  <c r="I8494" i="220"/>
  <c r="J8494" i="220"/>
  <c r="I8495" i="220"/>
  <c r="J8495" i="220"/>
  <c r="I8496" i="220"/>
  <c r="J8496" i="220"/>
  <c r="I8497" i="220"/>
  <c r="J8497" i="220"/>
  <c r="I8498" i="220"/>
  <c r="J8498" i="220"/>
  <c r="I8499" i="220"/>
  <c r="J8499" i="220"/>
  <c r="I8500" i="220"/>
  <c r="J8500" i="220"/>
  <c r="I8501" i="220"/>
  <c r="J8501" i="220"/>
  <c r="I8502" i="220"/>
  <c r="J8502" i="220"/>
  <c r="I8503" i="220"/>
  <c r="J8503" i="220"/>
  <c r="I8504" i="220"/>
  <c r="J8504" i="220"/>
  <c r="I8505" i="220"/>
  <c r="J8505" i="220"/>
  <c r="I8506" i="220"/>
  <c r="J8506" i="220"/>
  <c r="I8507" i="220"/>
  <c r="J8507" i="220"/>
  <c r="I8508" i="220"/>
  <c r="J8508" i="220"/>
  <c r="I8509" i="220"/>
  <c r="J8509" i="220"/>
  <c r="I8510" i="220"/>
  <c r="J8510" i="220"/>
  <c r="I8511" i="220"/>
  <c r="J8511" i="220"/>
  <c r="I8512" i="220"/>
  <c r="J8512" i="220"/>
  <c r="I8513" i="220"/>
  <c r="J8513" i="220"/>
  <c r="I8514" i="220"/>
  <c r="J8514" i="220"/>
  <c r="I8515" i="220"/>
  <c r="J8515" i="220"/>
  <c r="I8516" i="220"/>
  <c r="J8516" i="220"/>
  <c r="I8517" i="220"/>
  <c r="J8517" i="220"/>
  <c r="I8518" i="220"/>
  <c r="J8518" i="220"/>
  <c r="I8519" i="220"/>
  <c r="J8519" i="220"/>
  <c r="I8520" i="220"/>
  <c r="J8520" i="220"/>
  <c r="I8521" i="220"/>
  <c r="J8521" i="220"/>
  <c r="I8522" i="220"/>
  <c r="J8522" i="220"/>
  <c r="I8523" i="220"/>
  <c r="J8523" i="220"/>
  <c r="I8524" i="220"/>
  <c r="J8524" i="220"/>
  <c r="I8525" i="220"/>
  <c r="J8525" i="220"/>
  <c r="I8526" i="220"/>
  <c r="J8526" i="220"/>
  <c r="I8527" i="220"/>
  <c r="J8527" i="220"/>
  <c r="I8528" i="220"/>
  <c r="J8528" i="220"/>
  <c r="I8529" i="220"/>
  <c r="J8529" i="220"/>
  <c r="I8530" i="220"/>
  <c r="J8530" i="220"/>
  <c r="I8531" i="220"/>
  <c r="J8531" i="220"/>
  <c r="I8532" i="220"/>
  <c r="J8532" i="220"/>
  <c r="I8533" i="220"/>
  <c r="J8533" i="220"/>
  <c r="I8534" i="220"/>
  <c r="J8534" i="220"/>
  <c r="I8535" i="220"/>
  <c r="J8535" i="220"/>
  <c r="I8536" i="220"/>
  <c r="J8536" i="220"/>
  <c r="I8537" i="220"/>
  <c r="J8537" i="220"/>
  <c r="I8538" i="220"/>
  <c r="J8538" i="220"/>
  <c r="I8539" i="220"/>
  <c r="J8539" i="220"/>
  <c r="I8540" i="220"/>
  <c r="J8540" i="220"/>
  <c r="I8541" i="220"/>
  <c r="J8541" i="220"/>
  <c r="I8542" i="220"/>
  <c r="J8542" i="220"/>
  <c r="I8543" i="220"/>
  <c r="J8543" i="220"/>
  <c r="I8544" i="220"/>
  <c r="J8544" i="220"/>
  <c r="I8545" i="220"/>
  <c r="J8545" i="220"/>
  <c r="I8546" i="220"/>
  <c r="J8546" i="220"/>
  <c r="I8547" i="220"/>
  <c r="J8547" i="220"/>
  <c r="I8548" i="220"/>
  <c r="J8548" i="220"/>
  <c r="I8549" i="220"/>
  <c r="J8549" i="220"/>
  <c r="I8550" i="220"/>
  <c r="J8550" i="220"/>
  <c r="I8551" i="220"/>
  <c r="J8551" i="220"/>
  <c r="I8552" i="220"/>
  <c r="J8552" i="220"/>
  <c r="I8553" i="220"/>
  <c r="J8553" i="220"/>
  <c r="I8554" i="220"/>
  <c r="J8554" i="220"/>
  <c r="I8555" i="220"/>
  <c r="J8555" i="220"/>
  <c r="I8556" i="220"/>
  <c r="J8556" i="220"/>
  <c r="I8557" i="220"/>
  <c r="J8557" i="220"/>
  <c r="I8558" i="220"/>
  <c r="J8558" i="220"/>
  <c r="I8559" i="220"/>
  <c r="J8559" i="220"/>
  <c r="I8560" i="220"/>
  <c r="J8560" i="220"/>
  <c r="I8561" i="220"/>
  <c r="J8561" i="220"/>
  <c r="I8562" i="220"/>
  <c r="J8562" i="220"/>
  <c r="I8563" i="220"/>
  <c r="J8563" i="220"/>
  <c r="I8564" i="220"/>
  <c r="J8564" i="220"/>
  <c r="I8565" i="220"/>
  <c r="J8565" i="220"/>
  <c r="I8566" i="220"/>
  <c r="J8566" i="220"/>
  <c r="I8567" i="220"/>
  <c r="J8567" i="220"/>
  <c r="I8568" i="220"/>
  <c r="J8568" i="220"/>
  <c r="I8569" i="220"/>
  <c r="J8569" i="220"/>
  <c r="I8570" i="220"/>
  <c r="J8570" i="220"/>
  <c r="I8571" i="220"/>
  <c r="J8571" i="220"/>
  <c r="I8572" i="220"/>
  <c r="J8572" i="220"/>
  <c r="I8573" i="220"/>
  <c r="J8573" i="220"/>
  <c r="I8574" i="220"/>
  <c r="J8574" i="220"/>
  <c r="I8575" i="220"/>
  <c r="J8575" i="220"/>
  <c r="I8576" i="220"/>
  <c r="J8576" i="220"/>
  <c r="I8577" i="220"/>
  <c r="J8577" i="220"/>
  <c r="I8578" i="220"/>
  <c r="J8578" i="220"/>
  <c r="I8579" i="220"/>
  <c r="J8579" i="220"/>
  <c r="I8580" i="220"/>
  <c r="J8580" i="220"/>
  <c r="I8581" i="220"/>
  <c r="J8581" i="220"/>
  <c r="I8582" i="220"/>
  <c r="J8582" i="220"/>
  <c r="I8583" i="220"/>
  <c r="J8583" i="220"/>
  <c r="I8584" i="220"/>
  <c r="J8584" i="220"/>
  <c r="I8585" i="220"/>
  <c r="J8585" i="220"/>
  <c r="I8586" i="220"/>
  <c r="J8586" i="220"/>
  <c r="I8587" i="220"/>
  <c r="J8587" i="220"/>
  <c r="I8588" i="220"/>
  <c r="J8588" i="220"/>
  <c r="I8589" i="220"/>
  <c r="J8589" i="220"/>
  <c r="I8590" i="220"/>
  <c r="J8590" i="220"/>
  <c r="I8591" i="220"/>
  <c r="J8591" i="220"/>
  <c r="I8592" i="220"/>
  <c r="J8592" i="220"/>
  <c r="I8593" i="220"/>
  <c r="J8593" i="220"/>
  <c r="I8594" i="220"/>
  <c r="J8594" i="220"/>
  <c r="I8595" i="220"/>
  <c r="J8595" i="220"/>
  <c r="I8596" i="220"/>
  <c r="J8596" i="220"/>
  <c r="I8597" i="220"/>
  <c r="J8597" i="220"/>
  <c r="I8598" i="220"/>
  <c r="J8598" i="220"/>
  <c r="I8599" i="220"/>
  <c r="J8599" i="220"/>
  <c r="I8600" i="220"/>
  <c r="J8600" i="220"/>
  <c r="I8601" i="220"/>
  <c r="J8601" i="220"/>
  <c r="I8602" i="220"/>
  <c r="J8602" i="220"/>
  <c r="I8603" i="220"/>
  <c r="J8603" i="220"/>
  <c r="F8273" i="220"/>
  <c r="G8273" i="220"/>
  <c r="H8273" i="220"/>
  <c r="E8273" i="220"/>
  <c r="I8275" i="220"/>
  <c r="J8275" i="220"/>
  <c r="I8276" i="220"/>
  <c r="J8276" i="220"/>
  <c r="I8277" i="220"/>
  <c r="J8277" i="220"/>
  <c r="I8278" i="220"/>
  <c r="J8278" i="220"/>
  <c r="I8279" i="220"/>
  <c r="J8279" i="220"/>
  <c r="I8280" i="220"/>
  <c r="J8280" i="220"/>
  <c r="I8281" i="220"/>
  <c r="J8281" i="220"/>
  <c r="I8282" i="220"/>
  <c r="J8282" i="220"/>
  <c r="I8283" i="220"/>
  <c r="J8283" i="220"/>
  <c r="I8284" i="220"/>
  <c r="J8284" i="220"/>
  <c r="I8285" i="220"/>
  <c r="J8285" i="220"/>
  <c r="I8286" i="220"/>
  <c r="J8286" i="220"/>
  <c r="I8287" i="220"/>
  <c r="J8287" i="220"/>
  <c r="I8288" i="220"/>
  <c r="J8288" i="220"/>
  <c r="I8289" i="220"/>
  <c r="J8289" i="220"/>
  <c r="I8290" i="220"/>
  <c r="J8290" i="220"/>
  <c r="I8291" i="220"/>
  <c r="J8291" i="220"/>
  <c r="I8292" i="220"/>
  <c r="J8292" i="220"/>
  <c r="I8293" i="220"/>
  <c r="J8293" i="220"/>
  <c r="I8294" i="220"/>
  <c r="J8294" i="220"/>
  <c r="I8295" i="220"/>
  <c r="J8295" i="220"/>
  <c r="I8296" i="220"/>
  <c r="J8296" i="220"/>
  <c r="I8297" i="220"/>
  <c r="J8297" i="220"/>
  <c r="I8298" i="220"/>
  <c r="J8298" i="220"/>
  <c r="I8299" i="220"/>
  <c r="J8299" i="220"/>
  <c r="I8300" i="220"/>
  <c r="J8300" i="220"/>
  <c r="I8301" i="220"/>
  <c r="J8301" i="220"/>
  <c r="I8302" i="220"/>
  <c r="J8302" i="220"/>
  <c r="I8303" i="220"/>
  <c r="J8303" i="220"/>
  <c r="I8304" i="220"/>
  <c r="J8304" i="220"/>
  <c r="I8305" i="220"/>
  <c r="J8305" i="220"/>
  <c r="I8306" i="220"/>
  <c r="J8306" i="220"/>
  <c r="I8307" i="220"/>
  <c r="J8307" i="220"/>
  <c r="I8308" i="220"/>
  <c r="J8308" i="220"/>
  <c r="I8309" i="220"/>
  <c r="J8309" i="220"/>
  <c r="I8310" i="220"/>
  <c r="J8310" i="220"/>
  <c r="I8311" i="220"/>
  <c r="J8311" i="220"/>
  <c r="I8312" i="220"/>
  <c r="J8312" i="220"/>
  <c r="I8313" i="220"/>
  <c r="J8313" i="220"/>
  <c r="I8314" i="220"/>
  <c r="J8314" i="220"/>
  <c r="I8315" i="220"/>
  <c r="J8315" i="220"/>
  <c r="I8316" i="220"/>
  <c r="J8316" i="220"/>
  <c r="I8317" i="220"/>
  <c r="J8317" i="220"/>
  <c r="I8318" i="220"/>
  <c r="J8318" i="220"/>
  <c r="I8319" i="220"/>
  <c r="J8319" i="220"/>
  <c r="I8320" i="220"/>
  <c r="J8320" i="220"/>
  <c r="I8321" i="220"/>
  <c r="J8321" i="220"/>
  <c r="I8322" i="220"/>
  <c r="J8322" i="220"/>
  <c r="I8323" i="220"/>
  <c r="J8323" i="220"/>
  <c r="I8324" i="220"/>
  <c r="J8324" i="220"/>
  <c r="I8325" i="220"/>
  <c r="J8325" i="220"/>
  <c r="I8326" i="220"/>
  <c r="J8326" i="220"/>
  <c r="I8327" i="220"/>
  <c r="J8327" i="220"/>
  <c r="I8328" i="220"/>
  <c r="J8328" i="220"/>
  <c r="I8329" i="220"/>
  <c r="J8329" i="220"/>
  <c r="I8330" i="220"/>
  <c r="J8330" i="220"/>
  <c r="I8331" i="220"/>
  <c r="J8331" i="220"/>
  <c r="I8332" i="220"/>
  <c r="J8332" i="220"/>
  <c r="I8333" i="220"/>
  <c r="J8333" i="220"/>
  <c r="I8334" i="220"/>
  <c r="J8334" i="220"/>
  <c r="I8335" i="220"/>
  <c r="J8335" i="220"/>
  <c r="I8336" i="220"/>
  <c r="J8336" i="220"/>
  <c r="I8337" i="220"/>
  <c r="J8337" i="220"/>
  <c r="I8338" i="220"/>
  <c r="J8338" i="220"/>
  <c r="I8339" i="220"/>
  <c r="J8339" i="220"/>
  <c r="I8340" i="220"/>
  <c r="J8340" i="220"/>
  <c r="I8341" i="220"/>
  <c r="J8341" i="220"/>
  <c r="I8342" i="220"/>
  <c r="J8342" i="220"/>
  <c r="I8343" i="220"/>
  <c r="J8343" i="220"/>
  <c r="I8344" i="220"/>
  <c r="J8344" i="220"/>
  <c r="I8345" i="220"/>
  <c r="J8345" i="220"/>
  <c r="I8346" i="220"/>
  <c r="J8346" i="220"/>
  <c r="I8347" i="220"/>
  <c r="J8347" i="220"/>
  <c r="I8348" i="220"/>
  <c r="J8348" i="220"/>
  <c r="I8349" i="220"/>
  <c r="J8349" i="220"/>
  <c r="I8350" i="220"/>
  <c r="J8350" i="220"/>
  <c r="I8351" i="220"/>
  <c r="J8351" i="220"/>
  <c r="I8352" i="220"/>
  <c r="J8352" i="220"/>
  <c r="I8353" i="220"/>
  <c r="J8353" i="220"/>
  <c r="I8354" i="220"/>
  <c r="J8354" i="220"/>
  <c r="I8355" i="220"/>
  <c r="J8355" i="220"/>
  <c r="I8356" i="220"/>
  <c r="J8356" i="220"/>
  <c r="I8357" i="220"/>
  <c r="J8357" i="220"/>
  <c r="I8358" i="220"/>
  <c r="J8358" i="220"/>
  <c r="I8359" i="220"/>
  <c r="J8359" i="220"/>
  <c r="I8360" i="220"/>
  <c r="J8360" i="220"/>
  <c r="I8361" i="220"/>
  <c r="J8361" i="220"/>
  <c r="I8362" i="220"/>
  <c r="J8362" i="220"/>
  <c r="I8363" i="220"/>
  <c r="J8363" i="220"/>
  <c r="I8364" i="220"/>
  <c r="J8364" i="220"/>
  <c r="I8365" i="220"/>
  <c r="J8365" i="220"/>
  <c r="I8366" i="220"/>
  <c r="J8366" i="220"/>
  <c r="I8367" i="220"/>
  <c r="J8367" i="220"/>
  <c r="I8368" i="220"/>
  <c r="J8368" i="220"/>
  <c r="I8369" i="220"/>
  <c r="J8369" i="220"/>
  <c r="I8370" i="220"/>
  <c r="J8370" i="220"/>
  <c r="F8251" i="220"/>
  <c r="G8251" i="220"/>
  <c r="H8251" i="220"/>
  <c r="E8251" i="220"/>
  <c r="I8253" i="220"/>
  <c r="J8253" i="220"/>
  <c r="I8254" i="220"/>
  <c r="J8254" i="220"/>
  <c r="I8255" i="220"/>
  <c r="J8255" i="220"/>
  <c r="I8256" i="220"/>
  <c r="J8256" i="220"/>
  <c r="I8257" i="220"/>
  <c r="J8257" i="220"/>
  <c r="I8258" i="220"/>
  <c r="J8258" i="220"/>
  <c r="I8259" i="220"/>
  <c r="J8259" i="220"/>
  <c r="I8260" i="220"/>
  <c r="J8260" i="220"/>
  <c r="I8261" i="220"/>
  <c r="J8261" i="220"/>
  <c r="I8262" i="220"/>
  <c r="J8262" i="220"/>
  <c r="I8263" i="220"/>
  <c r="J8263" i="220"/>
  <c r="I8264" i="220"/>
  <c r="J8264" i="220"/>
  <c r="I8265" i="220"/>
  <c r="J8265" i="220"/>
  <c r="I8266" i="220"/>
  <c r="J8266" i="220"/>
  <c r="I8267" i="220"/>
  <c r="J8267" i="220"/>
  <c r="I8268" i="220"/>
  <c r="J8268" i="220"/>
  <c r="I8269" i="220"/>
  <c r="J8269" i="220"/>
  <c r="I8270" i="220"/>
  <c r="J8270" i="220"/>
  <c r="F8245" i="220"/>
  <c r="F8212" i="220" s="1"/>
  <c r="G8245" i="220"/>
  <c r="G8212" i="220" s="1"/>
  <c r="H8245" i="220"/>
  <c r="H8212" i="220" s="1"/>
  <c r="E8245" i="220"/>
  <c r="E8212" i="220" s="1"/>
  <c r="I8214" i="220"/>
  <c r="J8214" i="220"/>
  <c r="I8215" i="220"/>
  <c r="J8215" i="220"/>
  <c r="I8216" i="220"/>
  <c r="J8216" i="220"/>
  <c r="I8217" i="220"/>
  <c r="J8217" i="220"/>
  <c r="I8218" i="220"/>
  <c r="J8218" i="220"/>
  <c r="I8219" i="220"/>
  <c r="J8219" i="220"/>
  <c r="I8220" i="220"/>
  <c r="J8220" i="220"/>
  <c r="I8221" i="220"/>
  <c r="J8221" i="220"/>
  <c r="I8222" i="220"/>
  <c r="J8222" i="220"/>
  <c r="I8223" i="220"/>
  <c r="J8223" i="220"/>
  <c r="I8224" i="220"/>
  <c r="J8224" i="220"/>
  <c r="I8225" i="220"/>
  <c r="J8225" i="220"/>
  <c r="I8226" i="220"/>
  <c r="J8226" i="220"/>
  <c r="I8227" i="220"/>
  <c r="J8227" i="220"/>
  <c r="I8228" i="220"/>
  <c r="J8228" i="220"/>
  <c r="I8229" i="220"/>
  <c r="J8229" i="220"/>
  <c r="I8230" i="220"/>
  <c r="J8230" i="220"/>
  <c r="I8231" i="220"/>
  <c r="J8231" i="220"/>
  <c r="I8232" i="220"/>
  <c r="J8232" i="220"/>
  <c r="I8233" i="220"/>
  <c r="J8233" i="220"/>
  <c r="I8234" i="220"/>
  <c r="J8234" i="220"/>
  <c r="I8235" i="220"/>
  <c r="J8235" i="220"/>
  <c r="I8236" i="220"/>
  <c r="J8236" i="220"/>
  <c r="I8237" i="220"/>
  <c r="J8237" i="220"/>
  <c r="I8238" i="220"/>
  <c r="J8238" i="220"/>
  <c r="I8239" i="220"/>
  <c r="J8239" i="220"/>
  <c r="I8240" i="220"/>
  <c r="J8240" i="220"/>
  <c r="I8241" i="220"/>
  <c r="J8241" i="220"/>
  <c r="I8242" i="220"/>
  <c r="J8242" i="220"/>
  <c r="I8243" i="220"/>
  <c r="J8243" i="220"/>
  <c r="I8244" i="220"/>
  <c r="J8244" i="220"/>
  <c r="F8207" i="220"/>
  <c r="F8035" i="220" s="1"/>
  <c r="G8207" i="220"/>
  <c r="G8035" i="220" s="1"/>
  <c r="H8207" i="220"/>
  <c r="H8035" i="220" s="1"/>
  <c r="E8207" i="220"/>
  <c r="E8035" i="220" s="1"/>
  <c r="I8037" i="220"/>
  <c r="J8037" i="220"/>
  <c r="I8038" i="220"/>
  <c r="J8038" i="220"/>
  <c r="I8039" i="220"/>
  <c r="J8039" i="220"/>
  <c r="I8040" i="220"/>
  <c r="J8040" i="220"/>
  <c r="I8041" i="220"/>
  <c r="J8041" i="220"/>
  <c r="I8042" i="220"/>
  <c r="J8042" i="220"/>
  <c r="I8043" i="220"/>
  <c r="J8043" i="220"/>
  <c r="I8044" i="220"/>
  <c r="J8044" i="220"/>
  <c r="I8045" i="220"/>
  <c r="J8045" i="220"/>
  <c r="I8046" i="220"/>
  <c r="J8046" i="220"/>
  <c r="I8047" i="220"/>
  <c r="J8047" i="220"/>
  <c r="I8048" i="220"/>
  <c r="J8048" i="220"/>
  <c r="I8049" i="220"/>
  <c r="J8049" i="220"/>
  <c r="I8050" i="220"/>
  <c r="J8050" i="220"/>
  <c r="I8051" i="220"/>
  <c r="J8051" i="220"/>
  <c r="I8052" i="220"/>
  <c r="J8052" i="220"/>
  <c r="I8053" i="220"/>
  <c r="J8053" i="220"/>
  <c r="I8054" i="220"/>
  <c r="J8054" i="220"/>
  <c r="I8055" i="220"/>
  <c r="J8055" i="220"/>
  <c r="I8056" i="220"/>
  <c r="J8056" i="220"/>
  <c r="I8057" i="220"/>
  <c r="J8057" i="220"/>
  <c r="I8058" i="220"/>
  <c r="J8058" i="220"/>
  <c r="I8059" i="220"/>
  <c r="J8059" i="220"/>
  <c r="I8060" i="220"/>
  <c r="J8060" i="220"/>
  <c r="I8061" i="220"/>
  <c r="J8061" i="220"/>
  <c r="I8062" i="220"/>
  <c r="J8062" i="220"/>
  <c r="I8063" i="220"/>
  <c r="J8063" i="220"/>
  <c r="I8064" i="220"/>
  <c r="J8064" i="220"/>
  <c r="I8065" i="220"/>
  <c r="J8065" i="220"/>
  <c r="I8066" i="220"/>
  <c r="J8066" i="220"/>
  <c r="I8067" i="220"/>
  <c r="J8067" i="220"/>
  <c r="I8068" i="220"/>
  <c r="J8068" i="220"/>
  <c r="I8069" i="220"/>
  <c r="J8069" i="220"/>
  <c r="I8070" i="220"/>
  <c r="J8070" i="220"/>
  <c r="I8071" i="220"/>
  <c r="J8071" i="220"/>
  <c r="I8072" i="220"/>
  <c r="J8072" i="220"/>
  <c r="I8073" i="220"/>
  <c r="J8073" i="220"/>
  <c r="I8074" i="220"/>
  <c r="J8074" i="220"/>
  <c r="I8075" i="220"/>
  <c r="J8075" i="220"/>
  <c r="I8076" i="220"/>
  <c r="J8076" i="220"/>
  <c r="I8077" i="220"/>
  <c r="J8077" i="220"/>
  <c r="I8078" i="220"/>
  <c r="J8078" i="220"/>
  <c r="I8079" i="220"/>
  <c r="J8079" i="220"/>
  <c r="I8080" i="220"/>
  <c r="J8080" i="220"/>
  <c r="I8081" i="220"/>
  <c r="J8081" i="220"/>
  <c r="I8082" i="220"/>
  <c r="J8082" i="220"/>
  <c r="I8083" i="220"/>
  <c r="J8083" i="220"/>
  <c r="I8084" i="220"/>
  <c r="J8084" i="220"/>
  <c r="I8085" i="220"/>
  <c r="J8085" i="220"/>
  <c r="I8086" i="220"/>
  <c r="J8086" i="220"/>
  <c r="I8087" i="220"/>
  <c r="J8087" i="220"/>
  <c r="I8088" i="220"/>
  <c r="J8088" i="220"/>
  <c r="I8089" i="220"/>
  <c r="J8089" i="220"/>
  <c r="I8090" i="220"/>
  <c r="J8090" i="220"/>
  <c r="I8091" i="220"/>
  <c r="J8091" i="220"/>
  <c r="I8092" i="220"/>
  <c r="J8092" i="220"/>
  <c r="I8093" i="220"/>
  <c r="J8093" i="220"/>
  <c r="I8094" i="220"/>
  <c r="J8094" i="220"/>
  <c r="I8095" i="220"/>
  <c r="J8095" i="220"/>
  <c r="I8096" i="220"/>
  <c r="J8096" i="220"/>
  <c r="I8097" i="220"/>
  <c r="J8097" i="220"/>
  <c r="I8098" i="220"/>
  <c r="J8098" i="220"/>
  <c r="I8099" i="220"/>
  <c r="J8099" i="220"/>
  <c r="I8100" i="220"/>
  <c r="J8100" i="220"/>
  <c r="I8101" i="220"/>
  <c r="J8101" i="220"/>
  <c r="I8102" i="220"/>
  <c r="J8102" i="220"/>
  <c r="I8103" i="220"/>
  <c r="J8103" i="220"/>
  <c r="I8104" i="220"/>
  <c r="J8104" i="220"/>
  <c r="I8105" i="220"/>
  <c r="J8105" i="220"/>
  <c r="I8106" i="220"/>
  <c r="J8106" i="220"/>
  <c r="I8107" i="220"/>
  <c r="J8107" i="220"/>
  <c r="I8108" i="220"/>
  <c r="J8108" i="220"/>
  <c r="I8109" i="220"/>
  <c r="J8109" i="220"/>
  <c r="I8110" i="220"/>
  <c r="J8110" i="220"/>
  <c r="I8111" i="220"/>
  <c r="J8111" i="220"/>
  <c r="I8112" i="220"/>
  <c r="J8112" i="220"/>
  <c r="I8113" i="220"/>
  <c r="J8113" i="220"/>
  <c r="I8114" i="220"/>
  <c r="J8114" i="220"/>
  <c r="I8115" i="220"/>
  <c r="J8115" i="220"/>
  <c r="I8116" i="220"/>
  <c r="J8116" i="220"/>
  <c r="I8117" i="220"/>
  <c r="J8117" i="220"/>
  <c r="I8118" i="220"/>
  <c r="J8118" i="220"/>
  <c r="I8119" i="220"/>
  <c r="J8119" i="220"/>
  <c r="I8120" i="220"/>
  <c r="J8120" i="220"/>
  <c r="I8121" i="220"/>
  <c r="J8121" i="220"/>
  <c r="I8122" i="220"/>
  <c r="J8122" i="220"/>
  <c r="I8123" i="220"/>
  <c r="J8123" i="220"/>
  <c r="I8124" i="220"/>
  <c r="J8124" i="220"/>
  <c r="I8125" i="220"/>
  <c r="J8125" i="220"/>
  <c r="I8126" i="220"/>
  <c r="J8126" i="220"/>
  <c r="I8127" i="220"/>
  <c r="J8127" i="220"/>
  <c r="I8128" i="220"/>
  <c r="J8128" i="220"/>
  <c r="I8129" i="220"/>
  <c r="J8129" i="220"/>
  <c r="I8130" i="220"/>
  <c r="J8130" i="220"/>
  <c r="I8131" i="220"/>
  <c r="J8131" i="220"/>
  <c r="I8132" i="220"/>
  <c r="J8132" i="220"/>
  <c r="I8133" i="220"/>
  <c r="J8133" i="220"/>
  <c r="I8134" i="220"/>
  <c r="J8134" i="220"/>
  <c r="I8135" i="220"/>
  <c r="J8135" i="220"/>
  <c r="I8136" i="220"/>
  <c r="J8136" i="220"/>
  <c r="I8137" i="220"/>
  <c r="J8137" i="220"/>
  <c r="I8138" i="220"/>
  <c r="J8138" i="220"/>
  <c r="I8139" i="220"/>
  <c r="J8139" i="220"/>
  <c r="I8140" i="220"/>
  <c r="J8140" i="220"/>
  <c r="I8141" i="220"/>
  <c r="J8141" i="220"/>
  <c r="I8142" i="220"/>
  <c r="J8142" i="220"/>
  <c r="I8143" i="220"/>
  <c r="J8143" i="220"/>
  <c r="I8144" i="220"/>
  <c r="J8144" i="220"/>
  <c r="I8145" i="220"/>
  <c r="J8145" i="220"/>
  <c r="I8146" i="220"/>
  <c r="J8146" i="220"/>
  <c r="I8147" i="220"/>
  <c r="J8147" i="220"/>
  <c r="I8148" i="220"/>
  <c r="J8148" i="220"/>
  <c r="I8149" i="220"/>
  <c r="J8149" i="220"/>
  <c r="I8150" i="220"/>
  <c r="J8150" i="220"/>
  <c r="I8151" i="220"/>
  <c r="J8151" i="220"/>
  <c r="I8152" i="220"/>
  <c r="J8152" i="220"/>
  <c r="I8153" i="220"/>
  <c r="J8153" i="220"/>
  <c r="I8154" i="220"/>
  <c r="J8154" i="220"/>
  <c r="I8155" i="220"/>
  <c r="J8155" i="220"/>
  <c r="I8156" i="220"/>
  <c r="J8156" i="220"/>
  <c r="I8157" i="220"/>
  <c r="J8157" i="220"/>
  <c r="I8158" i="220"/>
  <c r="J8158" i="220"/>
  <c r="I8159" i="220"/>
  <c r="J8159" i="220"/>
  <c r="I8160" i="220"/>
  <c r="J8160" i="220"/>
  <c r="I8161" i="220"/>
  <c r="J8161" i="220"/>
  <c r="I8162" i="220"/>
  <c r="J8162" i="220"/>
  <c r="I8163" i="220"/>
  <c r="J8163" i="220"/>
  <c r="I8164" i="220"/>
  <c r="J8164" i="220"/>
  <c r="I8165" i="220"/>
  <c r="J8165" i="220"/>
  <c r="I8166" i="220"/>
  <c r="J8166" i="220"/>
  <c r="I8167" i="220"/>
  <c r="J8167" i="220"/>
  <c r="I8168" i="220"/>
  <c r="J8168" i="220"/>
  <c r="I8169" i="220"/>
  <c r="J8169" i="220"/>
  <c r="I8170" i="220"/>
  <c r="J8170" i="220"/>
  <c r="I8171" i="220"/>
  <c r="J8171" i="220"/>
  <c r="I8172" i="220"/>
  <c r="J8172" i="220"/>
  <c r="I8173" i="220"/>
  <c r="J8173" i="220"/>
  <c r="I8174" i="220"/>
  <c r="J8174" i="220"/>
  <c r="I8175" i="220"/>
  <c r="J8175" i="220"/>
  <c r="I8176" i="220"/>
  <c r="J8176" i="220"/>
  <c r="I8177" i="220"/>
  <c r="J8177" i="220"/>
  <c r="I8178" i="220"/>
  <c r="J8178" i="220"/>
  <c r="I8179" i="220"/>
  <c r="J8179" i="220"/>
  <c r="I8180" i="220"/>
  <c r="J8180" i="220"/>
  <c r="I8181" i="220"/>
  <c r="J8181" i="220"/>
  <c r="I8182" i="220"/>
  <c r="J8182" i="220"/>
  <c r="I8183" i="220"/>
  <c r="J8183" i="220"/>
  <c r="I8184" i="220"/>
  <c r="J8184" i="220"/>
  <c r="I8185" i="220"/>
  <c r="J8185" i="220"/>
  <c r="I8191" i="220"/>
  <c r="J8191" i="220"/>
  <c r="I8192" i="220"/>
  <c r="J8192" i="220"/>
  <c r="I8193" i="220"/>
  <c r="J8193" i="220"/>
  <c r="I8194" i="220"/>
  <c r="J8194" i="220"/>
  <c r="I8195" i="220"/>
  <c r="J8195" i="220"/>
  <c r="I8196" i="220"/>
  <c r="J8196" i="220"/>
  <c r="I8197" i="220"/>
  <c r="J8197" i="220"/>
  <c r="I8198" i="220"/>
  <c r="J8198" i="220"/>
  <c r="I8199" i="220"/>
  <c r="J8199" i="220"/>
  <c r="I8200" i="220"/>
  <c r="J8200" i="220"/>
  <c r="I8201" i="220"/>
  <c r="J8201" i="220"/>
  <c r="I8202" i="220"/>
  <c r="J8202" i="220"/>
  <c r="I8203" i="220"/>
  <c r="J8203" i="220"/>
  <c r="I8204" i="220"/>
  <c r="J8204" i="220"/>
  <c r="I8205" i="220"/>
  <c r="J8205" i="220"/>
  <c r="I8206" i="220"/>
  <c r="J8206" i="220"/>
  <c r="E8031" i="220" l="1"/>
  <c r="I8035" i="220"/>
  <c r="J8035" i="220"/>
  <c r="H8031" i="220"/>
  <c r="G8031" i="220"/>
  <c r="F8031" i="220"/>
  <c r="F9099" i="220" l="1"/>
  <c r="F8927" i="220" s="1"/>
  <c r="G9099" i="220"/>
  <c r="G8927" i="220" s="1"/>
  <c r="H9099" i="220"/>
  <c r="H8927" i="220" s="1"/>
  <c r="E9099" i="220"/>
  <c r="E8927" i="220" s="1"/>
  <c r="F9156" i="220"/>
  <c r="G9156" i="220"/>
  <c r="H9156" i="220"/>
  <c r="E9156" i="220"/>
  <c r="I9158" i="220"/>
  <c r="J9158" i="220"/>
  <c r="I9159" i="220"/>
  <c r="J9159" i="220"/>
  <c r="I9160" i="220"/>
  <c r="J9160" i="220"/>
  <c r="I9161" i="220"/>
  <c r="J9161" i="220"/>
  <c r="I9162" i="220"/>
  <c r="J9162" i="220"/>
  <c r="I9163" i="220"/>
  <c r="J9163" i="220"/>
  <c r="I9164" i="220"/>
  <c r="J9164" i="220"/>
  <c r="I9165" i="220"/>
  <c r="J9165" i="220"/>
  <c r="I9166" i="220"/>
  <c r="J9166" i="220"/>
  <c r="I9167" i="220"/>
  <c r="J9167" i="220"/>
  <c r="I9168" i="220"/>
  <c r="J9168" i="220"/>
  <c r="I9169" i="220"/>
  <c r="J9169" i="220"/>
  <c r="I9170" i="220"/>
  <c r="J9170" i="220"/>
  <c r="I9171" i="220"/>
  <c r="J9171" i="220"/>
  <c r="I9172" i="220"/>
  <c r="J9172" i="220"/>
  <c r="I9173" i="220"/>
  <c r="J9173" i="220"/>
  <c r="I9174" i="220"/>
  <c r="J9174" i="220"/>
  <c r="I9175" i="220"/>
  <c r="J9175" i="220"/>
  <c r="I9176" i="220"/>
  <c r="J9176" i="220"/>
  <c r="I9177" i="220"/>
  <c r="J9177" i="220"/>
  <c r="I9178" i="220"/>
  <c r="J9178" i="220"/>
  <c r="I9179" i="220"/>
  <c r="J9179" i="220"/>
  <c r="I9180" i="220"/>
  <c r="J9180" i="220"/>
  <c r="I9181" i="220"/>
  <c r="J9181" i="220"/>
  <c r="I9182" i="220"/>
  <c r="J9182" i="220"/>
  <c r="I9183" i="220"/>
  <c r="J9183" i="220"/>
  <c r="I9184" i="220"/>
  <c r="J9184" i="220"/>
  <c r="I9185" i="220"/>
  <c r="J9185" i="220"/>
  <c r="I9186" i="220"/>
  <c r="J9186" i="220"/>
  <c r="I9187" i="220"/>
  <c r="J9187" i="220"/>
  <c r="I9188" i="220"/>
  <c r="J9188" i="220"/>
  <c r="I9189" i="220"/>
  <c r="J9189" i="220"/>
  <c r="I9190" i="220"/>
  <c r="J9190" i="220"/>
  <c r="I9191" i="220"/>
  <c r="J9191" i="220"/>
  <c r="I9192" i="220"/>
  <c r="J9192" i="220"/>
  <c r="I9193" i="220"/>
  <c r="J9193" i="220"/>
  <c r="I9194" i="220"/>
  <c r="J9194" i="220"/>
  <c r="I9195" i="220"/>
  <c r="J9195" i="220"/>
  <c r="I9196" i="220"/>
  <c r="J9196" i="220"/>
  <c r="I9197" i="220"/>
  <c r="J9197" i="220"/>
  <c r="I9198" i="220"/>
  <c r="J9198" i="220"/>
  <c r="I9199" i="220"/>
  <c r="J9199" i="220"/>
  <c r="I9200" i="220"/>
  <c r="J9200" i="220"/>
  <c r="I9201" i="220"/>
  <c r="J9201" i="220"/>
  <c r="I9202" i="220"/>
  <c r="J9202" i="220"/>
  <c r="I9203" i="220"/>
  <c r="J9203" i="220"/>
  <c r="I9204" i="220"/>
  <c r="J9204" i="220"/>
  <c r="I9205" i="220"/>
  <c r="J9205" i="220"/>
  <c r="I9206" i="220"/>
  <c r="J9206" i="220"/>
  <c r="I9207" i="220"/>
  <c r="J9207" i="220"/>
  <c r="I9208" i="220"/>
  <c r="J9208" i="220"/>
  <c r="I9209" i="220"/>
  <c r="J9209" i="220"/>
  <c r="I9210" i="220"/>
  <c r="J9210" i="220"/>
  <c r="I9211" i="220"/>
  <c r="J9211" i="220"/>
  <c r="I9212" i="220"/>
  <c r="J9212" i="220"/>
  <c r="I9213" i="220"/>
  <c r="J9213" i="220"/>
  <c r="I9214" i="220"/>
  <c r="J9214" i="220"/>
  <c r="I9215" i="220"/>
  <c r="J9215" i="220"/>
  <c r="I9216" i="220"/>
  <c r="J9216" i="220"/>
  <c r="I9217" i="220"/>
  <c r="J9217" i="220"/>
  <c r="I9218" i="220"/>
  <c r="J9218" i="220"/>
  <c r="I9219" i="220"/>
  <c r="J9219" i="220"/>
  <c r="I9220" i="220"/>
  <c r="J9220" i="220"/>
  <c r="I9221" i="220"/>
  <c r="J9221" i="220"/>
  <c r="I9222" i="220"/>
  <c r="J9222" i="220"/>
  <c r="I9223" i="220"/>
  <c r="J9223" i="220"/>
  <c r="I9224" i="220"/>
  <c r="J9224" i="220"/>
  <c r="I9225" i="220"/>
  <c r="J9225" i="220"/>
  <c r="I9226" i="220"/>
  <c r="J9226" i="220"/>
  <c r="I9227" i="220"/>
  <c r="J9227" i="220"/>
  <c r="I9228" i="220"/>
  <c r="J9228" i="220"/>
  <c r="I9229" i="220"/>
  <c r="J9229" i="220"/>
  <c r="I9230" i="220"/>
  <c r="J9230" i="220"/>
  <c r="I9231" i="220"/>
  <c r="J9231" i="220"/>
  <c r="I9232" i="220"/>
  <c r="J9232" i="220"/>
  <c r="I9233" i="220"/>
  <c r="J9233" i="220"/>
  <c r="I9234" i="220"/>
  <c r="J9234" i="220"/>
  <c r="I9235" i="220"/>
  <c r="J9235" i="220"/>
  <c r="I9236" i="220"/>
  <c r="J9236" i="220"/>
  <c r="I9237" i="220"/>
  <c r="J9237" i="220"/>
  <c r="I9238" i="220"/>
  <c r="J9238" i="220"/>
  <c r="I9239" i="220"/>
  <c r="J9239" i="220"/>
  <c r="I9240" i="220"/>
  <c r="J9240" i="220"/>
  <c r="I9241" i="220"/>
  <c r="J9241" i="220"/>
  <c r="I9242" i="220"/>
  <c r="J9242" i="220"/>
  <c r="I9243" i="220"/>
  <c r="J9243" i="220"/>
  <c r="I9244" i="220"/>
  <c r="J9244" i="220"/>
  <c r="I9245" i="220"/>
  <c r="J9245" i="220"/>
  <c r="I9246" i="220"/>
  <c r="J9246" i="220"/>
  <c r="I9247" i="220"/>
  <c r="J9247" i="220"/>
  <c r="I9248" i="220"/>
  <c r="J9248" i="220"/>
  <c r="I9249" i="220"/>
  <c r="J9249" i="220"/>
  <c r="I9250" i="220"/>
  <c r="J9250" i="220"/>
  <c r="I9251" i="220"/>
  <c r="J9251" i="220"/>
  <c r="I9252" i="220"/>
  <c r="J9252" i="220"/>
  <c r="I9253" i="220"/>
  <c r="J9253" i="220"/>
  <c r="I9254" i="220"/>
  <c r="J9254" i="220"/>
  <c r="I9255" i="220"/>
  <c r="J9255" i="220"/>
  <c r="I9256" i="220"/>
  <c r="J9256" i="220"/>
  <c r="I9257" i="220"/>
  <c r="J9257" i="220"/>
  <c r="I9258" i="220"/>
  <c r="J9258" i="220"/>
  <c r="I9259" i="220"/>
  <c r="J9259" i="220"/>
  <c r="I9260" i="220"/>
  <c r="J9260" i="220"/>
  <c r="I9261" i="220"/>
  <c r="J9261" i="220"/>
  <c r="I9262" i="220"/>
  <c r="J9262" i="220"/>
  <c r="I9263" i="220"/>
  <c r="J9263" i="220"/>
  <c r="I9264" i="220"/>
  <c r="J9264" i="220"/>
  <c r="I9265" i="220"/>
  <c r="J9265" i="220"/>
  <c r="I9266" i="220"/>
  <c r="J9266" i="220"/>
  <c r="I9267" i="220"/>
  <c r="J9267" i="220"/>
  <c r="I9268" i="220"/>
  <c r="J9268" i="220"/>
  <c r="I9269" i="220"/>
  <c r="J9269" i="220"/>
  <c r="I9270" i="220"/>
  <c r="J9270" i="220"/>
  <c r="I9271" i="220"/>
  <c r="J9271" i="220"/>
  <c r="I9272" i="220"/>
  <c r="J9272" i="220"/>
  <c r="I9273" i="220"/>
  <c r="J9273" i="220"/>
  <c r="I9274" i="220"/>
  <c r="J9274" i="220"/>
  <c r="I9275" i="220"/>
  <c r="J9275" i="220"/>
  <c r="I9276" i="220"/>
  <c r="J9276" i="220"/>
  <c r="I9277" i="220"/>
  <c r="J9277" i="220"/>
  <c r="I9278" i="220"/>
  <c r="J9278" i="220"/>
  <c r="I9279" i="220"/>
  <c r="J9279" i="220"/>
  <c r="I9280" i="220"/>
  <c r="J9280" i="220"/>
  <c r="I9281" i="220"/>
  <c r="J9281" i="220"/>
  <c r="I9282" i="220"/>
  <c r="J9282" i="220"/>
  <c r="I9283" i="220"/>
  <c r="J9283" i="220"/>
  <c r="I9284" i="220"/>
  <c r="J9284" i="220"/>
  <c r="I9285" i="220"/>
  <c r="J9285" i="220"/>
  <c r="I9286" i="220"/>
  <c r="J9286" i="220"/>
  <c r="F9120" i="220"/>
  <c r="G9120" i="220"/>
  <c r="H9120" i="220"/>
  <c r="E9120" i="220"/>
  <c r="I9122" i="220"/>
  <c r="J9122" i="220"/>
  <c r="I9123" i="220"/>
  <c r="J9123" i="220"/>
  <c r="I9124" i="220"/>
  <c r="J9124" i="220"/>
  <c r="I9125" i="220"/>
  <c r="J9125" i="220"/>
  <c r="I9126" i="220"/>
  <c r="J9126" i="220"/>
  <c r="I9127" i="220"/>
  <c r="J9127" i="220"/>
  <c r="I9128" i="220"/>
  <c r="J9128" i="220"/>
  <c r="I9129" i="220"/>
  <c r="J9129" i="220"/>
  <c r="I9130" i="220"/>
  <c r="J9130" i="220"/>
  <c r="I9131" i="220"/>
  <c r="J9131" i="220"/>
  <c r="I9132" i="220"/>
  <c r="J9132" i="220"/>
  <c r="I9133" i="220"/>
  <c r="J9133" i="220"/>
  <c r="I9134" i="220"/>
  <c r="J9134" i="220"/>
  <c r="I9135" i="220"/>
  <c r="J9135" i="220"/>
  <c r="I9136" i="220"/>
  <c r="J9136" i="220"/>
  <c r="I9137" i="220"/>
  <c r="J9137" i="220"/>
  <c r="I9138" i="220"/>
  <c r="J9138" i="220"/>
  <c r="I9139" i="220"/>
  <c r="J9139" i="220"/>
  <c r="I9140" i="220"/>
  <c r="J9140" i="220"/>
  <c r="I9141" i="220"/>
  <c r="J9141" i="220"/>
  <c r="I9142" i="220"/>
  <c r="J9142" i="220"/>
  <c r="I9143" i="220"/>
  <c r="J9143" i="220"/>
  <c r="I9144" i="220"/>
  <c r="J9144" i="220"/>
  <c r="I9145" i="220"/>
  <c r="J9145" i="220"/>
  <c r="I9146" i="220"/>
  <c r="J9146" i="220"/>
  <c r="I9147" i="220"/>
  <c r="J9147" i="220"/>
  <c r="I9148" i="220"/>
  <c r="J9148" i="220"/>
  <c r="I9149" i="220"/>
  <c r="J9149" i="220"/>
  <c r="I9150" i="220"/>
  <c r="J9150" i="220"/>
  <c r="I9151" i="220"/>
  <c r="J9151" i="220"/>
  <c r="I9152" i="220"/>
  <c r="J9152" i="220"/>
  <c r="J9157" i="220"/>
  <c r="I9157" i="220"/>
  <c r="I8932" i="220"/>
  <c r="J8932" i="220"/>
  <c r="I8933" i="220"/>
  <c r="J8933" i="220"/>
  <c r="I8934" i="220"/>
  <c r="J8934" i="220"/>
  <c r="I8935" i="220"/>
  <c r="J8935" i="220"/>
  <c r="I8936" i="220"/>
  <c r="J8936" i="220"/>
  <c r="I8937" i="220"/>
  <c r="J8937" i="220"/>
  <c r="I8938" i="220"/>
  <c r="J8938" i="220"/>
  <c r="I8939" i="220"/>
  <c r="J8939" i="220"/>
  <c r="I8940" i="220"/>
  <c r="J8940" i="220"/>
  <c r="I8941" i="220"/>
  <c r="J8941" i="220"/>
  <c r="I8942" i="220"/>
  <c r="J8942" i="220"/>
  <c r="I8943" i="220"/>
  <c r="J8943" i="220"/>
  <c r="I8944" i="220"/>
  <c r="J8944" i="220"/>
  <c r="I8945" i="220"/>
  <c r="J8945" i="220"/>
  <c r="I8946" i="220"/>
  <c r="J8946" i="220"/>
  <c r="I8947" i="220"/>
  <c r="J8947" i="220"/>
  <c r="I8948" i="220"/>
  <c r="J8948" i="220"/>
  <c r="I8949" i="220"/>
  <c r="J8949" i="220"/>
  <c r="I8950" i="220"/>
  <c r="J8950" i="220"/>
  <c r="I8951" i="220"/>
  <c r="J8951" i="220"/>
  <c r="I8952" i="220"/>
  <c r="J8952" i="220"/>
  <c r="I8953" i="220"/>
  <c r="J8953" i="220"/>
  <c r="I8954" i="220"/>
  <c r="J8954" i="220"/>
  <c r="I8955" i="220"/>
  <c r="J8955" i="220"/>
  <c r="I8956" i="220"/>
  <c r="J8956" i="220"/>
  <c r="I8957" i="220"/>
  <c r="J8957" i="220"/>
  <c r="I8958" i="220"/>
  <c r="J8958" i="220"/>
  <c r="I8959" i="220"/>
  <c r="J8959" i="220"/>
  <c r="I8960" i="220"/>
  <c r="J8960" i="220"/>
  <c r="I8961" i="220"/>
  <c r="J8961" i="220"/>
  <c r="I8962" i="220"/>
  <c r="J8962" i="220"/>
  <c r="I8963" i="220"/>
  <c r="J8963" i="220"/>
  <c r="I8964" i="220"/>
  <c r="J8964" i="220"/>
  <c r="I8965" i="220"/>
  <c r="J8965" i="220"/>
  <c r="I8966" i="220"/>
  <c r="J8966" i="220"/>
  <c r="I8967" i="220"/>
  <c r="J8967" i="220"/>
  <c r="I8968" i="220"/>
  <c r="J8968" i="220"/>
  <c r="I8969" i="220"/>
  <c r="J8969" i="220"/>
  <c r="I8970" i="220"/>
  <c r="J8970" i="220"/>
  <c r="I8971" i="220"/>
  <c r="J8971" i="220"/>
  <c r="I8972" i="220"/>
  <c r="J8972" i="220"/>
  <c r="I8973" i="220"/>
  <c r="J8973" i="220"/>
  <c r="I8974" i="220"/>
  <c r="J8974" i="220"/>
  <c r="I8975" i="220"/>
  <c r="J8975" i="220"/>
  <c r="I8976" i="220"/>
  <c r="J8976" i="220"/>
  <c r="I8977" i="220"/>
  <c r="J8977" i="220"/>
  <c r="I8978" i="220"/>
  <c r="J8978" i="220"/>
  <c r="I8979" i="220"/>
  <c r="J8979" i="220"/>
  <c r="I8980" i="220"/>
  <c r="J8980" i="220"/>
  <c r="I8981" i="220"/>
  <c r="J8981" i="220"/>
  <c r="I8982" i="220"/>
  <c r="J8982" i="220"/>
  <c r="I8983" i="220"/>
  <c r="J8983" i="220"/>
  <c r="I8984" i="220"/>
  <c r="J8984" i="220"/>
  <c r="I8985" i="220"/>
  <c r="J8985" i="220"/>
  <c r="I8986" i="220"/>
  <c r="J8986" i="220"/>
  <c r="I8987" i="220"/>
  <c r="J8987" i="220"/>
  <c r="I8988" i="220"/>
  <c r="J8988" i="220"/>
  <c r="I8989" i="220"/>
  <c r="J8989" i="220"/>
  <c r="I8990" i="220"/>
  <c r="J8990" i="220"/>
  <c r="I8991" i="220"/>
  <c r="J8991" i="220"/>
  <c r="I8992" i="220"/>
  <c r="J8992" i="220"/>
  <c r="I8993" i="220"/>
  <c r="J8993" i="220"/>
  <c r="I8994" i="220"/>
  <c r="J8994" i="220"/>
  <c r="I8995" i="220"/>
  <c r="J8995" i="220"/>
  <c r="I8996" i="220"/>
  <c r="J8996" i="220"/>
  <c r="I8997" i="220"/>
  <c r="J8997" i="220"/>
  <c r="I8998" i="220"/>
  <c r="J8998" i="220"/>
  <c r="I8999" i="220"/>
  <c r="J8999" i="220"/>
  <c r="I9000" i="220"/>
  <c r="J9000" i="220"/>
  <c r="I9001" i="220"/>
  <c r="J9001" i="220"/>
  <c r="I9002" i="220"/>
  <c r="J9002" i="220"/>
  <c r="I9003" i="220"/>
  <c r="J9003" i="220"/>
  <c r="I9004" i="220"/>
  <c r="J9004" i="220"/>
  <c r="I9005" i="220"/>
  <c r="J9005" i="220"/>
  <c r="I9006" i="220"/>
  <c r="J9006" i="220"/>
  <c r="I9007" i="220"/>
  <c r="J9007" i="220"/>
  <c r="I9008" i="220"/>
  <c r="J9008" i="220"/>
  <c r="I9009" i="220"/>
  <c r="J9009" i="220"/>
  <c r="I9010" i="220"/>
  <c r="J9010" i="220"/>
  <c r="I9011" i="220"/>
  <c r="J9011" i="220"/>
  <c r="I9012" i="220"/>
  <c r="J9012" i="220"/>
  <c r="I9013" i="220"/>
  <c r="J9013" i="220"/>
  <c r="I9014" i="220"/>
  <c r="J9014" i="220"/>
  <c r="I9015" i="220"/>
  <c r="J9015" i="220"/>
  <c r="I9016" i="220"/>
  <c r="J9016" i="220"/>
  <c r="I9017" i="220"/>
  <c r="J9017" i="220"/>
  <c r="I9018" i="220"/>
  <c r="J9018" i="220"/>
  <c r="I9019" i="220"/>
  <c r="J9019" i="220"/>
  <c r="I9020" i="220"/>
  <c r="J9020" i="220"/>
  <c r="I9021" i="220"/>
  <c r="J9021" i="220"/>
  <c r="I9022" i="220"/>
  <c r="J9022" i="220"/>
  <c r="I9023" i="220"/>
  <c r="J9023" i="220"/>
  <c r="I9024" i="220"/>
  <c r="J9024" i="220"/>
  <c r="I9025" i="220"/>
  <c r="J9025" i="220"/>
  <c r="I9026" i="220"/>
  <c r="J9026" i="220"/>
  <c r="I9027" i="220"/>
  <c r="J9027" i="220"/>
  <c r="I9028" i="220"/>
  <c r="J9028" i="220"/>
  <c r="I9029" i="220"/>
  <c r="J9029" i="220"/>
  <c r="I9030" i="220"/>
  <c r="J9030" i="220"/>
  <c r="I9031" i="220"/>
  <c r="J9031" i="220"/>
  <c r="I9032" i="220"/>
  <c r="J9032" i="220"/>
  <c r="I9033" i="220"/>
  <c r="J9033" i="220"/>
  <c r="I9034" i="220"/>
  <c r="J9034" i="220"/>
  <c r="I9035" i="220"/>
  <c r="J9035" i="220"/>
  <c r="I9036" i="220"/>
  <c r="J9036" i="220"/>
  <c r="I9037" i="220"/>
  <c r="J9037" i="220"/>
  <c r="I9038" i="220"/>
  <c r="J9038" i="220"/>
  <c r="I9039" i="220"/>
  <c r="J9039" i="220"/>
  <c r="I9040" i="220"/>
  <c r="J9040" i="220"/>
  <c r="I9041" i="220"/>
  <c r="J9041" i="220"/>
  <c r="I9042" i="220"/>
  <c r="J9042" i="220"/>
  <c r="I9043" i="220"/>
  <c r="J9043" i="220"/>
  <c r="I9044" i="220"/>
  <c r="J9044" i="220"/>
  <c r="I9045" i="220"/>
  <c r="J9045" i="220"/>
  <c r="I9046" i="220"/>
  <c r="J9046" i="220"/>
  <c r="I9047" i="220"/>
  <c r="J9047" i="220"/>
  <c r="I9048" i="220"/>
  <c r="J9048" i="220"/>
  <c r="I9049" i="220"/>
  <c r="J9049" i="220"/>
  <c r="I9050" i="220"/>
  <c r="J9050" i="220"/>
  <c r="I9051" i="220"/>
  <c r="J9051" i="220"/>
  <c r="I9052" i="220"/>
  <c r="J9052" i="220"/>
  <c r="I9053" i="220"/>
  <c r="J9053" i="220"/>
  <c r="I9054" i="220"/>
  <c r="J9054" i="220"/>
  <c r="I9055" i="220"/>
  <c r="J9055" i="220"/>
  <c r="I9056" i="220"/>
  <c r="J9056" i="220"/>
  <c r="I9057" i="220"/>
  <c r="J9057" i="220"/>
  <c r="I9058" i="220"/>
  <c r="J9058" i="220"/>
  <c r="I9059" i="220"/>
  <c r="J9059" i="220"/>
  <c r="I9060" i="220"/>
  <c r="J9060" i="220"/>
  <c r="I9061" i="220"/>
  <c r="J9061" i="220"/>
  <c r="I9062" i="220"/>
  <c r="J9062" i="220"/>
  <c r="I9063" i="220"/>
  <c r="J9063" i="220"/>
  <c r="I9064" i="220"/>
  <c r="J9064" i="220"/>
  <c r="I9065" i="220"/>
  <c r="J9065" i="220"/>
  <c r="I9066" i="220"/>
  <c r="J9066" i="220"/>
  <c r="I9067" i="220"/>
  <c r="J9067" i="220"/>
  <c r="I9068" i="220"/>
  <c r="J9068" i="220"/>
  <c r="I9069" i="220"/>
  <c r="J9069" i="220"/>
  <c r="I9070" i="220"/>
  <c r="J9070" i="220"/>
  <c r="I9071" i="220"/>
  <c r="J9071" i="220"/>
  <c r="I9072" i="220"/>
  <c r="J9072" i="220"/>
  <c r="I9073" i="220"/>
  <c r="J9073" i="220"/>
  <c r="I9074" i="220"/>
  <c r="J9074" i="220"/>
  <c r="I9075" i="220"/>
  <c r="J9075" i="220"/>
  <c r="I9076" i="220"/>
  <c r="J9076" i="220"/>
  <c r="I9077" i="220"/>
  <c r="J9077" i="220"/>
  <c r="I9078" i="220"/>
  <c r="J9078" i="220"/>
  <c r="I9079" i="220"/>
  <c r="J9079" i="220"/>
  <c r="I9080" i="220"/>
  <c r="J9080" i="220"/>
  <c r="I9081" i="220"/>
  <c r="J9081" i="220"/>
  <c r="I9082" i="220"/>
  <c r="J9082" i="220"/>
  <c r="I9083" i="220"/>
  <c r="J9083" i="220"/>
  <c r="I9084" i="220"/>
  <c r="J9084" i="220"/>
  <c r="I9085" i="220"/>
  <c r="J9085" i="220"/>
  <c r="I9086" i="220"/>
  <c r="J9086" i="220"/>
  <c r="I9087" i="220"/>
  <c r="J9087" i="220"/>
  <c r="I9088" i="220"/>
  <c r="J9088" i="220"/>
  <c r="I9089" i="220"/>
  <c r="J9089" i="220"/>
  <c r="I9090" i="220"/>
  <c r="J9090" i="220"/>
  <c r="I9091" i="220"/>
  <c r="J9091" i="220"/>
  <c r="I9092" i="220"/>
  <c r="J9092" i="220"/>
  <c r="I9093" i="220"/>
  <c r="J9093" i="220"/>
  <c r="I9094" i="220"/>
  <c r="J9094" i="220"/>
  <c r="I9095" i="220"/>
  <c r="J9095" i="220"/>
  <c r="I9096" i="220"/>
  <c r="J9096" i="220"/>
  <c r="I8929" i="220"/>
  <c r="J8929" i="220"/>
  <c r="I8930" i="220"/>
  <c r="J8930" i="220"/>
  <c r="I8931" i="220"/>
  <c r="J8931" i="220"/>
  <c r="F8819" i="220"/>
  <c r="G8819" i="220"/>
  <c r="H8819" i="220"/>
  <c r="E8819" i="220"/>
  <c r="I8821" i="220"/>
  <c r="J8821" i="220"/>
  <c r="I8822" i="220"/>
  <c r="J8822" i="220"/>
  <c r="I8823" i="220"/>
  <c r="J8823" i="220"/>
  <c r="I8824" i="220"/>
  <c r="J8824" i="220"/>
  <c r="I8825" i="220"/>
  <c r="J8825" i="220"/>
  <c r="I8826" i="220"/>
  <c r="J8826" i="220"/>
  <c r="I8827" i="220"/>
  <c r="J8827" i="220"/>
  <c r="I8828" i="220"/>
  <c r="J8828" i="220"/>
  <c r="I8829" i="220"/>
  <c r="J8829" i="220"/>
  <c r="I8830" i="220"/>
  <c r="J8830" i="220"/>
  <c r="I8831" i="220"/>
  <c r="J8831" i="220"/>
  <c r="I8832" i="220"/>
  <c r="J8832" i="220"/>
  <c r="I8833" i="220"/>
  <c r="J8833" i="220"/>
  <c r="I8834" i="220"/>
  <c r="J8834" i="220"/>
  <c r="I8835" i="220"/>
  <c r="J8835" i="220"/>
  <c r="I8836" i="220"/>
  <c r="J8836" i="220"/>
  <c r="I8837" i="220"/>
  <c r="J8837" i="220"/>
  <c r="I8838" i="220"/>
  <c r="J8838" i="220"/>
  <c r="I8839" i="220"/>
  <c r="J8839" i="220"/>
  <c r="I8840" i="220"/>
  <c r="J8840" i="220"/>
  <c r="I8841" i="220"/>
  <c r="J8841" i="220"/>
  <c r="I8842" i="220"/>
  <c r="J8842" i="220"/>
  <c r="I8843" i="220"/>
  <c r="J8843" i="220"/>
  <c r="I8844" i="220"/>
  <c r="J8844" i="220"/>
  <c r="I8845" i="220"/>
  <c r="J8845" i="220"/>
  <c r="I8846" i="220"/>
  <c r="J8846" i="220"/>
  <c r="I8847" i="220"/>
  <c r="J8847" i="220"/>
  <c r="I8848" i="220"/>
  <c r="J8848" i="220"/>
  <c r="I8849" i="220"/>
  <c r="J8849" i="220"/>
  <c r="I8850" i="220"/>
  <c r="J8850" i="220"/>
  <c r="I8851" i="220"/>
  <c r="J8851" i="220"/>
  <c r="I8852" i="220"/>
  <c r="J8852" i="220"/>
  <c r="I8853" i="220"/>
  <c r="J8853" i="220"/>
  <c r="I8854" i="220"/>
  <c r="J8854" i="220"/>
  <c r="I8855" i="220"/>
  <c r="J8855" i="220"/>
  <c r="I8856" i="220"/>
  <c r="J8856" i="220"/>
  <c r="I8857" i="220"/>
  <c r="J8857" i="220"/>
  <c r="I8858" i="220"/>
  <c r="J8858" i="220"/>
  <c r="I8859" i="220"/>
  <c r="J8859" i="220"/>
  <c r="I8860" i="220"/>
  <c r="J8860" i="220"/>
  <c r="I8861" i="220"/>
  <c r="J8861" i="220"/>
  <c r="I8862" i="220"/>
  <c r="J8862" i="220"/>
  <c r="I8863" i="220"/>
  <c r="J8863" i="220"/>
  <c r="I8864" i="220"/>
  <c r="J8864" i="220"/>
  <c r="I8865" i="220"/>
  <c r="J8865" i="220"/>
  <c r="I8866" i="220"/>
  <c r="J8866" i="220"/>
  <c r="I8867" i="220"/>
  <c r="J8867" i="220"/>
  <c r="I8868" i="220"/>
  <c r="J8868" i="220"/>
  <c r="I8869" i="220"/>
  <c r="J8869" i="220"/>
  <c r="I8870" i="220"/>
  <c r="J8870" i="220"/>
  <c r="I8871" i="220"/>
  <c r="J8871" i="220"/>
  <c r="I8872" i="220"/>
  <c r="J8872" i="220"/>
  <c r="I8873" i="220"/>
  <c r="J8873" i="220"/>
  <c r="I8874" i="220"/>
  <c r="J8874" i="220"/>
  <c r="I8875" i="220"/>
  <c r="J8875" i="220"/>
  <c r="I8876" i="220"/>
  <c r="J8876" i="220"/>
  <c r="I8877" i="220"/>
  <c r="J8877" i="220"/>
  <c r="I8878" i="220"/>
  <c r="J8878" i="220"/>
  <c r="I8879" i="220"/>
  <c r="J8879" i="220"/>
  <c r="I8880" i="220"/>
  <c r="J8880" i="220"/>
  <c r="I8881" i="220"/>
  <c r="J8881" i="220"/>
  <c r="I8882" i="220"/>
  <c r="J8882" i="220"/>
  <c r="I8883" i="220"/>
  <c r="J8883" i="220"/>
  <c r="I8884" i="220"/>
  <c r="J8884" i="220"/>
  <c r="I8885" i="220"/>
  <c r="J8885" i="220"/>
  <c r="I8886" i="220"/>
  <c r="J8886" i="220"/>
  <c r="I8887" i="220"/>
  <c r="J8887" i="220"/>
  <c r="I8888" i="220"/>
  <c r="J8888" i="220"/>
  <c r="I8889" i="220"/>
  <c r="J8889" i="220"/>
  <c r="I8890" i="220"/>
  <c r="J8890" i="220"/>
  <c r="I8891" i="220"/>
  <c r="J8891" i="220"/>
  <c r="I8892" i="220"/>
  <c r="J8892" i="220"/>
  <c r="I8893" i="220"/>
  <c r="J8893" i="220"/>
  <c r="I8894" i="220"/>
  <c r="J8894" i="220"/>
  <c r="I8895" i="220"/>
  <c r="J8895" i="220"/>
  <c r="I8896" i="220"/>
  <c r="J8896" i="220"/>
  <c r="I8897" i="220"/>
  <c r="J8897" i="220"/>
  <c r="I8898" i="220"/>
  <c r="J8898" i="220"/>
  <c r="I8899" i="220"/>
  <c r="J8899" i="220"/>
  <c r="I8900" i="220"/>
  <c r="J8900" i="220"/>
  <c r="I8901" i="220"/>
  <c r="J8901" i="220"/>
  <c r="I8902" i="220"/>
  <c r="J8902" i="220"/>
  <c r="I8903" i="220"/>
  <c r="J8903" i="220"/>
  <c r="I8904" i="220"/>
  <c r="J8904" i="220"/>
  <c r="I8905" i="220"/>
  <c r="J8905" i="220"/>
  <c r="I8906" i="220"/>
  <c r="J8906" i="220"/>
  <c r="I8907" i="220"/>
  <c r="J8907" i="220"/>
  <c r="I8908" i="220"/>
  <c r="J8908" i="220"/>
  <c r="I8909" i="220"/>
  <c r="J8909" i="220"/>
  <c r="I8910" i="220"/>
  <c r="J8910" i="220"/>
  <c r="I8911" i="220"/>
  <c r="J8911" i="220"/>
  <c r="I8912" i="220"/>
  <c r="J8912" i="220"/>
  <c r="I8913" i="220"/>
  <c r="J8913" i="220"/>
  <c r="I8914" i="220"/>
  <c r="J8914" i="220"/>
  <c r="I8915" i="220"/>
  <c r="J8915" i="220"/>
  <c r="I8916" i="220"/>
  <c r="J8916" i="220"/>
  <c r="I8917" i="220"/>
  <c r="J8917" i="220"/>
  <c r="I8918" i="220"/>
  <c r="J8918" i="220"/>
  <c r="I8919" i="220"/>
  <c r="J8919" i="220"/>
  <c r="I8920" i="220"/>
  <c r="J8920" i="220"/>
  <c r="I8921" i="220"/>
  <c r="J8921" i="220"/>
  <c r="I8922" i="220"/>
  <c r="J8922" i="220"/>
  <c r="I8923" i="220"/>
  <c r="J8923" i="220"/>
  <c r="I8924" i="220"/>
  <c r="J8924" i="220"/>
  <c r="F8616" i="220"/>
  <c r="F8613" i="220" s="1"/>
  <c r="G8616" i="220"/>
  <c r="G8613" i="220" s="1"/>
  <c r="H8616" i="220"/>
  <c r="H8613" i="220" s="1"/>
  <c r="E8616" i="220"/>
  <c r="E8613" i="220" s="1"/>
  <c r="I8722" i="220"/>
  <c r="J8722" i="220"/>
  <c r="I8723" i="220"/>
  <c r="J8723" i="220"/>
  <c r="I8724" i="220"/>
  <c r="J8724" i="220"/>
  <c r="I8725" i="220"/>
  <c r="J8725" i="220"/>
  <c r="I8726" i="220"/>
  <c r="J8726" i="220"/>
  <c r="I8727" i="220"/>
  <c r="J8727" i="220"/>
  <c r="I8728" i="220"/>
  <c r="J8728" i="220"/>
  <c r="I8729" i="220"/>
  <c r="J8729" i="220"/>
  <c r="I8730" i="220"/>
  <c r="J8730" i="220"/>
  <c r="I8731" i="220"/>
  <c r="J8731" i="220"/>
  <c r="I8732" i="220"/>
  <c r="J8732" i="220"/>
  <c r="I8733" i="220"/>
  <c r="J8733" i="220"/>
  <c r="I8734" i="220"/>
  <c r="J8734" i="220"/>
  <c r="I8735" i="220"/>
  <c r="J8735" i="220"/>
  <c r="I8736" i="220"/>
  <c r="J8736" i="220"/>
  <c r="I8737" i="220"/>
  <c r="J8737" i="220"/>
  <c r="I8738" i="220"/>
  <c r="J8738" i="220"/>
  <c r="I8739" i="220"/>
  <c r="J8739" i="220"/>
  <c r="I8740" i="220"/>
  <c r="J8740" i="220"/>
  <c r="I8741" i="220"/>
  <c r="J8741" i="220"/>
  <c r="I8742" i="220"/>
  <c r="J8742" i="220"/>
  <c r="I8743" i="220"/>
  <c r="J8743" i="220"/>
  <c r="I8744" i="220"/>
  <c r="J8744" i="220"/>
  <c r="I8745" i="220"/>
  <c r="J8745" i="220"/>
  <c r="I8746" i="220"/>
  <c r="J8746" i="220"/>
  <c r="I8747" i="220"/>
  <c r="J8747" i="220"/>
  <c r="I8748" i="220"/>
  <c r="J8748" i="220"/>
  <c r="I8749" i="220"/>
  <c r="J8749" i="220"/>
  <c r="I8750" i="220"/>
  <c r="J8750" i="220"/>
  <c r="I8751" i="220"/>
  <c r="J8751" i="220"/>
  <c r="I8752" i="220"/>
  <c r="J8752" i="220"/>
  <c r="I8753" i="220"/>
  <c r="J8753" i="220"/>
  <c r="I8754" i="220"/>
  <c r="J8754" i="220"/>
  <c r="I8755" i="220"/>
  <c r="J8755" i="220"/>
  <c r="I8756" i="220"/>
  <c r="J8756" i="220"/>
  <c r="I8757" i="220"/>
  <c r="J8757" i="220"/>
  <c r="I8758" i="220"/>
  <c r="J8758" i="220"/>
  <c r="I8759" i="220"/>
  <c r="J8759" i="220"/>
  <c r="I8760" i="220"/>
  <c r="J8760" i="220"/>
  <c r="I8761" i="220"/>
  <c r="J8761" i="220"/>
  <c r="I8762" i="220"/>
  <c r="J8762" i="220"/>
  <c r="I8763" i="220"/>
  <c r="J8763" i="220"/>
  <c r="I8764" i="220"/>
  <c r="J8764" i="220"/>
  <c r="I8765" i="220"/>
  <c r="J8765" i="220"/>
  <c r="I8766" i="220"/>
  <c r="J8766" i="220"/>
  <c r="I8767" i="220"/>
  <c r="J8767" i="220"/>
  <c r="I8768" i="220"/>
  <c r="J8768" i="220"/>
  <c r="I8769" i="220"/>
  <c r="J8769" i="220"/>
  <c r="I8770" i="220"/>
  <c r="J8770" i="220"/>
  <c r="I8771" i="220"/>
  <c r="J8771" i="220"/>
  <c r="I8772" i="220"/>
  <c r="J8772" i="220"/>
  <c r="I8773" i="220"/>
  <c r="J8773" i="220"/>
  <c r="I8774" i="220"/>
  <c r="J8774" i="220"/>
  <c r="I8775" i="220"/>
  <c r="J8775" i="220"/>
  <c r="I8776" i="220"/>
  <c r="J8776" i="220"/>
  <c r="I8777" i="220"/>
  <c r="J8777" i="220"/>
  <c r="I8778" i="220"/>
  <c r="J8778" i="220"/>
  <c r="I8779" i="220"/>
  <c r="J8779" i="220"/>
  <c r="I8780" i="220"/>
  <c r="J8780" i="220"/>
  <c r="I8781" i="220"/>
  <c r="J8781" i="220"/>
  <c r="I8782" i="220"/>
  <c r="J8782" i="220"/>
  <c r="I8783" i="220"/>
  <c r="J8783" i="220"/>
  <c r="I8784" i="220"/>
  <c r="J8784" i="220"/>
  <c r="I8785" i="220"/>
  <c r="J8785" i="220"/>
  <c r="I8786" i="220"/>
  <c r="J8786" i="220"/>
  <c r="I8787" i="220"/>
  <c r="J8787" i="220"/>
  <c r="I8788" i="220"/>
  <c r="J8788" i="220"/>
  <c r="I8789" i="220"/>
  <c r="J8789" i="220"/>
  <c r="I8790" i="220"/>
  <c r="J8790" i="220"/>
  <c r="I8791" i="220"/>
  <c r="J8791" i="220"/>
  <c r="I8792" i="220"/>
  <c r="J8792" i="220"/>
  <c r="I8793" i="220"/>
  <c r="J8793" i="220"/>
  <c r="I8794" i="220"/>
  <c r="J8794" i="220"/>
  <c r="I8795" i="220"/>
  <c r="J8795" i="220"/>
  <c r="I8796" i="220"/>
  <c r="J8796" i="220"/>
  <c r="I8797" i="220"/>
  <c r="J8797" i="220"/>
  <c r="I8798" i="220"/>
  <c r="J8798" i="220"/>
  <c r="I8799" i="220"/>
  <c r="J8799" i="220"/>
  <c r="I8800" i="220"/>
  <c r="J8800" i="220"/>
  <c r="I8801" i="220"/>
  <c r="J8801" i="220"/>
  <c r="I8802" i="220"/>
  <c r="J8802" i="220"/>
  <c r="I8803" i="220"/>
  <c r="J8803" i="220"/>
  <c r="I8804" i="220"/>
  <c r="J8804" i="220"/>
  <c r="I8805" i="220"/>
  <c r="J8805" i="220"/>
  <c r="I8806" i="220"/>
  <c r="J8806" i="220"/>
  <c r="I8807" i="220"/>
  <c r="J8807" i="220"/>
  <c r="I8808" i="220"/>
  <c r="J8808" i="220"/>
  <c r="I8809" i="220"/>
  <c r="J8809" i="220"/>
  <c r="I8810" i="220"/>
  <c r="J8810" i="220"/>
  <c r="I8811" i="220"/>
  <c r="J8811" i="220"/>
  <c r="I8812" i="220"/>
  <c r="J8812" i="220"/>
  <c r="I8813" i="220"/>
  <c r="J8813" i="220"/>
  <c r="I8814" i="220"/>
  <c r="J8814" i="220"/>
  <c r="I8815" i="220"/>
  <c r="J8815" i="220"/>
  <c r="I8816" i="220"/>
  <c r="J8816" i="220"/>
  <c r="I8618" i="220"/>
  <c r="J8618" i="220"/>
  <c r="I8619" i="220"/>
  <c r="J8619" i="220"/>
  <c r="I8620" i="220"/>
  <c r="J8620" i="220"/>
  <c r="I8621" i="220"/>
  <c r="J8621" i="220"/>
  <c r="I8622" i="220"/>
  <c r="J8622" i="220"/>
  <c r="I8623" i="220"/>
  <c r="J8623" i="220"/>
  <c r="I8624" i="220"/>
  <c r="J8624" i="220"/>
  <c r="I8625" i="220"/>
  <c r="J8625" i="220"/>
  <c r="I8626" i="220"/>
  <c r="J8626" i="220"/>
  <c r="I8627" i="220"/>
  <c r="J8627" i="220"/>
  <c r="I8628" i="220"/>
  <c r="J8628" i="220"/>
  <c r="I8629" i="220"/>
  <c r="J8629" i="220"/>
  <c r="I8630" i="220"/>
  <c r="J8630" i="220"/>
  <c r="I8631" i="220"/>
  <c r="J8631" i="220"/>
  <c r="I8632" i="220"/>
  <c r="J8632" i="220"/>
  <c r="I8633" i="220"/>
  <c r="J8633" i="220"/>
  <c r="I8634" i="220"/>
  <c r="J8634" i="220"/>
  <c r="I8635" i="220"/>
  <c r="J8635" i="220"/>
  <c r="I8636" i="220"/>
  <c r="J8636" i="220"/>
  <c r="I8637" i="220"/>
  <c r="J8637" i="220"/>
  <c r="I8638" i="220"/>
  <c r="J8638" i="220"/>
  <c r="I8639" i="220"/>
  <c r="J8639" i="220"/>
  <c r="I8640" i="220"/>
  <c r="J8640" i="220"/>
  <c r="I8641" i="220"/>
  <c r="J8641" i="220"/>
  <c r="I8642" i="220"/>
  <c r="J8642" i="220"/>
  <c r="I8643" i="220"/>
  <c r="J8643" i="220"/>
  <c r="I8644" i="220"/>
  <c r="J8644" i="220"/>
  <c r="I8645" i="220"/>
  <c r="J8645" i="220"/>
  <c r="I8646" i="220"/>
  <c r="J8646" i="220"/>
  <c r="I8647" i="220"/>
  <c r="J8647" i="220"/>
  <c r="I8648" i="220"/>
  <c r="J8648" i="220"/>
  <c r="I8649" i="220"/>
  <c r="J8649" i="220"/>
  <c r="I8650" i="220"/>
  <c r="J8650" i="220"/>
  <c r="I8651" i="220"/>
  <c r="J8651" i="220"/>
  <c r="I8652" i="220"/>
  <c r="J8652" i="220"/>
  <c r="I8653" i="220"/>
  <c r="J8653" i="220"/>
  <c r="I8654" i="220"/>
  <c r="J8654" i="220"/>
  <c r="I8655" i="220"/>
  <c r="J8655" i="220"/>
  <c r="I8656" i="220"/>
  <c r="J8656" i="220"/>
  <c r="I8657" i="220"/>
  <c r="J8657" i="220"/>
  <c r="I8658" i="220"/>
  <c r="J8658" i="220"/>
  <c r="I8659" i="220"/>
  <c r="J8659" i="220"/>
  <c r="I8660" i="220"/>
  <c r="J8660" i="220"/>
  <c r="I8661" i="220"/>
  <c r="J8661" i="220"/>
  <c r="I8662" i="220"/>
  <c r="J8662" i="220"/>
  <c r="I8663" i="220"/>
  <c r="J8663" i="220"/>
  <c r="I8664" i="220"/>
  <c r="J8664" i="220"/>
  <c r="I8665" i="220"/>
  <c r="J8665" i="220"/>
  <c r="I8666" i="220"/>
  <c r="J8666" i="220"/>
  <c r="I8667" i="220"/>
  <c r="J8667" i="220"/>
  <c r="I8668" i="220"/>
  <c r="J8668" i="220"/>
  <c r="I8669" i="220"/>
  <c r="J8669" i="220"/>
  <c r="I8670" i="220"/>
  <c r="J8670" i="220"/>
  <c r="I8671" i="220"/>
  <c r="J8671" i="220"/>
  <c r="I8672" i="220"/>
  <c r="J8672" i="220"/>
  <c r="I8673" i="220"/>
  <c r="J8673" i="220"/>
  <c r="I8674" i="220"/>
  <c r="J8674" i="220"/>
  <c r="I8675" i="220"/>
  <c r="J8675" i="220"/>
  <c r="I8676" i="220"/>
  <c r="J8676" i="220"/>
  <c r="I8677" i="220"/>
  <c r="J8677" i="220"/>
  <c r="I8678" i="220"/>
  <c r="J8678" i="220"/>
  <c r="I8679" i="220"/>
  <c r="J8679" i="220"/>
  <c r="I8680" i="220"/>
  <c r="J8680" i="220"/>
  <c r="I8681" i="220"/>
  <c r="J8681" i="220"/>
  <c r="I8682" i="220"/>
  <c r="J8682" i="220"/>
  <c r="I8683" i="220"/>
  <c r="J8683" i="220"/>
  <c r="I8684" i="220"/>
  <c r="J8684" i="220"/>
  <c r="I8685" i="220"/>
  <c r="J8685" i="220"/>
  <c r="I8686" i="220"/>
  <c r="J8686" i="220"/>
  <c r="I8687" i="220"/>
  <c r="J8687" i="220"/>
  <c r="I8688" i="220"/>
  <c r="J8688" i="220"/>
  <c r="I8689" i="220"/>
  <c r="J8689" i="220"/>
  <c r="I8690" i="220"/>
  <c r="J8690" i="220"/>
  <c r="I8691" i="220"/>
  <c r="J8691" i="220"/>
  <c r="I8692" i="220"/>
  <c r="J8692" i="220"/>
  <c r="I8693" i="220"/>
  <c r="J8693" i="220"/>
  <c r="I8694" i="220"/>
  <c r="J8694" i="220"/>
  <c r="I8695" i="220"/>
  <c r="J8695" i="220"/>
  <c r="I8696" i="220"/>
  <c r="J8696" i="220"/>
  <c r="I8697" i="220"/>
  <c r="J8697" i="220"/>
  <c r="I8698" i="220"/>
  <c r="J8698" i="220"/>
  <c r="I8699" i="220"/>
  <c r="J8699" i="220"/>
  <c r="I8700" i="220"/>
  <c r="J8700" i="220"/>
  <c r="I8701" i="220"/>
  <c r="J8701" i="220"/>
  <c r="I8702" i="220"/>
  <c r="J8702" i="220"/>
  <c r="I8703" i="220"/>
  <c r="J8703" i="220"/>
  <c r="I8704" i="220"/>
  <c r="J8704" i="220"/>
  <c r="I8705" i="220"/>
  <c r="J8705" i="220"/>
  <c r="I8706" i="220"/>
  <c r="J8706" i="220"/>
  <c r="I8707" i="220"/>
  <c r="J8707" i="220"/>
  <c r="I8708" i="220"/>
  <c r="J8708" i="220"/>
  <c r="I8709" i="220"/>
  <c r="J8709" i="220"/>
  <c r="I8710" i="220"/>
  <c r="J8710" i="220"/>
  <c r="I8711" i="220"/>
  <c r="J8711" i="220"/>
  <c r="I8712" i="220"/>
  <c r="J8712" i="220"/>
  <c r="I8713" i="220"/>
  <c r="J8713" i="220"/>
  <c r="I8714" i="220"/>
  <c r="J8714" i="220"/>
  <c r="I8715" i="220"/>
  <c r="J8715" i="220"/>
  <c r="I8716" i="220"/>
  <c r="J8716" i="220"/>
  <c r="I8717" i="220"/>
  <c r="J8717" i="220"/>
  <c r="I8718" i="220"/>
  <c r="J8718" i="220"/>
  <c r="I8719" i="220"/>
  <c r="J8719" i="220"/>
  <c r="I8720" i="220"/>
  <c r="J8720" i="220"/>
  <c r="I8721" i="220"/>
  <c r="J8721" i="220"/>
  <c r="J9156" i="220" l="1"/>
  <c r="I9156" i="220"/>
  <c r="F3563" i="220" l="1"/>
  <c r="F3562" i="220" s="1"/>
  <c r="G3563" i="220"/>
  <c r="G3562" i="220" s="1"/>
  <c r="H3563" i="220"/>
  <c r="H3562" i="220" s="1"/>
  <c r="E3563" i="220"/>
  <c r="E3562" i="220" s="1"/>
  <c r="F3545" i="220"/>
  <c r="G3545" i="220"/>
  <c r="H3545" i="220"/>
  <c r="E3545" i="220"/>
  <c r="I3548" i="220"/>
  <c r="J3548" i="220"/>
  <c r="I3549" i="220"/>
  <c r="J3549" i="220"/>
  <c r="J3675" i="220"/>
  <c r="I3675" i="220"/>
  <c r="J3674" i="220"/>
  <c r="I3674" i="220"/>
  <c r="J3673" i="220"/>
  <c r="I3673" i="220"/>
  <c r="J3672" i="220"/>
  <c r="I3672" i="220"/>
  <c r="J3671" i="220"/>
  <c r="I3671" i="220"/>
  <c r="J3670" i="220"/>
  <c r="I3670" i="220"/>
  <c r="J3669" i="220"/>
  <c r="I3669" i="220"/>
  <c r="J3668" i="220"/>
  <c r="I3668" i="220"/>
  <c r="J3666" i="220"/>
  <c r="I3666" i="220"/>
  <c r="J3665" i="220"/>
  <c r="I3665" i="220"/>
  <c r="J3664" i="220"/>
  <c r="I3664" i="220"/>
  <c r="J3663" i="220"/>
  <c r="I3663" i="220"/>
  <c r="J3662" i="220"/>
  <c r="I3662" i="220"/>
  <c r="J3661" i="220"/>
  <c r="I3661" i="220"/>
  <c r="J3660" i="220"/>
  <c r="I3660" i="220"/>
  <c r="J3659" i="220"/>
  <c r="I3659" i="220"/>
  <c r="J3658" i="220"/>
  <c r="I3658" i="220"/>
  <c r="J3657" i="220"/>
  <c r="I3657" i="220"/>
  <c r="J3656" i="220"/>
  <c r="I3656" i="220"/>
  <c r="J3655" i="220"/>
  <c r="I3655" i="220"/>
  <c r="J3654" i="220"/>
  <c r="I3654" i="220"/>
  <c r="J3653" i="220"/>
  <c r="I3653" i="220"/>
  <c r="J3652" i="220"/>
  <c r="I3652" i="220"/>
  <c r="J3651" i="220"/>
  <c r="I3651" i="220"/>
  <c r="J3650" i="220"/>
  <c r="I3650" i="220"/>
  <c r="J3649" i="220"/>
  <c r="I3649" i="220"/>
  <c r="J3648" i="220"/>
  <c r="I3648" i="220"/>
  <c r="J3647" i="220"/>
  <c r="I3647" i="220"/>
  <c r="J3646" i="220"/>
  <c r="I3646" i="220"/>
  <c r="J3645" i="220"/>
  <c r="I3645" i="220"/>
  <c r="J3644" i="220"/>
  <c r="I3644" i="220"/>
  <c r="J3643" i="220"/>
  <c r="I3643" i="220"/>
  <c r="J3642" i="220"/>
  <c r="I3642" i="220"/>
  <c r="J3641" i="220"/>
  <c r="I3641" i="220"/>
  <c r="J3640" i="220"/>
  <c r="I3640" i="220"/>
  <c r="J3639" i="220"/>
  <c r="I3639" i="220"/>
  <c r="J3638" i="220"/>
  <c r="I3638" i="220"/>
  <c r="J3637" i="220"/>
  <c r="I3637" i="220"/>
  <c r="J3636" i="220"/>
  <c r="I3636" i="220"/>
  <c r="J3635" i="220"/>
  <c r="I3635" i="220"/>
  <c r="J3634" i="220"/>
  <c r="I3634" i="220"/>
  <c r="J3633" i="220"/>
  <c r="I3633" i="220"/>
  <c r="J3632" i="220"/>
  <c r="I3632" i="220"/>
  <c r="J3631" i="220"/>
  <c r="I3631" i="220"/>
  <c r="J3630" i="220"/>
  <c r="I3630" i="220"/>
  <c r="J3629" i="220"/>
  <c r="I3629" i="220"/>
  <c r="J3628" i="220"/>
  <c r="I3628" i="220"/>
  <c r="J3627" i="220"/>
  <c r="I3627" i="220"/>
  <c r="J3626" i="220"/>
  <c r="I3626" i="220"/>
  <c r="J3625" i="220"/>
  <c r="I3625" i="220"/>
  <c r="J3624" i="220"/>
  <c r="I3624" i="220"/>
  <c r="J3623" i="220"/>
  <c r="I3623" i="220"/>
  <c r="J3622" i="220"/>
  <c r="I3622" i="220"/>
  <c r="J3621" i="220"/>
  <c r="I3621" i="220"/>
  <c r="J3620" i="220"/>
  <c r="I3620" i="220"/>
  <c r="J3619" i="220"/>
  <c r="I3619" i="220"/>
  <c r="J3618" i="220"/>
  <c r="I3618" i="220"/>
  <c r="J3617" i="220"/>
  <c r="I3617" i="220"/>
  <c r="J3616" i="220"/>
  <c r="I3616" i="220"/>
  <c r="J3615" i="220"/>
  <c r="I3615" i="220"/>
  <c r="J3614" i="220"/>
  <c r="I3614" i="220"/>
  <c r="J3613" i="220"/>
  <c r="I3613" i="220"/>
  <c r="J3612" i="220"/>
  <c r="I3612" i="220"/>
  <c r="J3611" i="220"/>
  <c r="I3611" i="220"/>
  <c r="J3610" i="220"/>
  <c r="I3610" i="220"/>
  <c r="J3609" i="220"/>
  <c r="I3609" i="220"/>
  <c r="J3608" i="220"/>
  <c r="I3608" i="220"/>
  <c r="J3607" i="220"/>
  <c r="I3607" i="220"/>
  <c r="J3606" i="220"/>
  <c r="I3606" i="220"/>
  <c r="J3605" i="220"/>
  <c r="I3605" i="220"/>
  <c r="J3604" i="220"/>
  <c r="I3604" i="220"/>
  <c r="J3603" i="220"/>
  <c r="I3603" i="220"/>
  <c r="J3602" i="220"/>
  <c r="I3602" i="220"/>
  <c r="J3601" i="220"/>
  <c r="I3601" i="220"/>
  <c r="J3600" i="220"/>
  <c r="I3600" i="220"/>
  <c r="J3599" i="220"/>
  <c r="I3599" i="220"/>
  <c r="J3598" i="220"/>
  <c r="I3598" i="220"/>
  <c r="J3597" i="220"/>
  <c r="I3597" i="220"/>
  <c r="J3596" i="220"/>
  <c r="I3596" i="220"/>
  <c r="J3595" i="220"/>
  <c r="I3595" i="220"/>
  <c r="J3594" i="220"/>
  <c r="I3594" i="220"/>
  <c r="J3593" i="220"/>
  <c r="I3593" i="220"/>
  <c r="J3592" i="220"/>
  <c r="I3592" i="220"/>
  <c r="J3591" i="220"/>
  <c r="I3591" i="220"/>
  <c r="J3590" i="220"/>
  <c r="I3590" i="220"/>
  <c r="J3589" i="220"/>
  <c r="I3589" i="220"/>
  <c r="J3588" i="220"/>
  <c r="I3588" i="220"/>
  <c r="J3587" i="220"/>
  <c r="I3587" i="220"/>
  <c r="J3586" i="220"/>
  <c r="I3586" i="220"/>
  <c r="J3585" i="220"/>
  <c r="I3585" i="220"/>
  <c r="J3584" i="220"/>
  <c r="I3584" i="220"/>
  <c r="J3583" i="220"/>
  <c r="I3583" i="220"/>
  <c r="J3582" i="220"/>
  <c r="I3582" i="220"/>
  <c r="J3581" i="220"/>
  <c r="I3581" i="220"/>
  <c r="J3580" i="220"/>
  <c r="I3580" i="220"/>
  <c r="J3579" i="220"/>
  <c r="I3579" i="220"/>
  <c r="J3578" i="220"/>
  <c r="I3578" i="220"/>
  <c r="J3577" i="220"/>
  <c r="I3577" i="220"/>
  <c r="J3576" i="220"/>
  <c r="I3576" i="220"/>
  <c r="J3575" i="220"/>
  <c r="I3575" i="220"/>
  <c r="J3574" i="220"/>
  <c r="I3574" i="220"/>
  <c r="J3573" i="220"/>
  <c r="I3573" i="220"/>
  <c r="J3572" i="220"/>
  <c r="I3572" i="220"/>
  <c r="J3571" i="220"/>
  <c r="I3571" i="220"/>
  <c r="J3570" i="220"/>
  <c r="I3570" i="220"/>
  <c r="J3569" i="220"/>
  <c r="I3569" i="220"/>
  <c r="J3568" i="220"/>
  <c r="I3568" i="220"/>
  <c r="J3567" i="220"/>
  <c r="I3567" i="220"/>
  <c r="J3566" i="220"/>
  <c r="I3566" i="220"/>
  <c r="J3565" i="220"/>
  <c r="I3565" i="220"/>
  <c r="J3564" i="220"/>
  <c r="I3564" i="220"/>
  <c r="J3559" i="220"/>
  <c r="I3559" i="220"/>
  <c r="J3558" i="220"/>
  <c r="I3558" i="220"/>
  <c r="J3557" i="220"/>
  <c r="I3557" i="220"/>
  <c r="J3556" i="220"/>
  <c r="I3556" i="220"/>
  <c r="J3554" i="220"/>
  <c r="I3554" i="220"/>
  <c r="J3553" i="220"/>
  <c r="I3553" i="220"/>
  <c r="J3552" i="220"/>
  <c r="I3552" i="220"/>
  <c r="J3551" i="220"/>
  <c r="I3551" i="220"/>
  <c r="J3550" i="220"/>
  <c r="I3550" i="220"/>
  <c r="J3547" i="220"/>
  <c r="I3547" i="220"/>
  <c r="J3546" i="220"/>
  <c r="I3546" i="220"/>
  <c r="F3245" i="220"/>
  <c r="F3244" i="220" s="1"/>
  <c r="G3245" i="220"/>
  <c r="G3244" i="220" s="1"/>
  <c r="H3245" i="220"/>
  <c r="H3244" i="220" s="1"/>
  <c r="E3245" i="220"/>
  <c r="E3244" i="220" s="1"/>
  <c r="F3228" i="220"/>
  <c r="G3228" i="220"/>
  <c r="H3228" i="220"/>
  <c r="E3228" i="220"/>
  <c r="F3391" i="220"/>
  <c r="G3391" i="220"/>
  <c r="H3391" i="220"/>
  <c r="F3374" i="220"/>
  <c r="G3374" i="220"/>
  <c r="H3374" i="220"/>
  <c r="E3374" i="220"/>
  <c r="F3531" i="220"/>
  <c r="G3531" i="220"/>
  <c r="H3531" i="220"/>
  <c r="E3531" i="220"/>
  <c r="I3537" i="220"/>
  <c r="J3537" i="220"/>
  <c r="I3538" i="220"/>
  <c r="J3538" i="220"/>
  <c r="I3539" i="220"/>
  <c r="J3539" i="220"/>
  <c r="I3379" i="220"/>
  <c r="J3379" i="220"/>
  <c r="J3542" i="220"/>
  <c r="I3542" i="220"/>
  <c r="J3541" i="220"/>
  <c r="I3541" i="220"/>
  <c r="J3540" i="220"/>
  <c r="I3540" i="220"/>
  <c r="J3536" i="220"/>
  <c r="I3536" i="220"/>
  <c r="J3535" i="220"/>
  <c r="I3535" i="220"/>
  <c r="J3534" i="220"/>
  <c r="I3534" i="220"/>
  <c r="J3533" i="220"/>
  <c r="I3533" i="220"/>
  <c r="J3532" i="220"/>
  <c r="I3532" i="220"/>
  <c r="J3530" i="220"/>
  <c r="I3530" i="220"/>
  <c r="J3529" i="220"/>
  <c r="I3529" i="220"/>
  <c r="J3528" i="220"/>
  <c r="I3528" i="220"/>
  <c r="J3527" i="220"/>
  <c r="I3527" i="220"/>
  <c r="J3526" i="220"/>
  <c r="I3526" i="220"/>
  <c r="J3525" i="220"/>
  <c r="I3525" i="220"/>
  <c r="J3524" i="220"/>
  <c r="I3524" i="220"/>
  <c r="J3523" i="220"/>
  <c r="I3523" i="220"/>
  <c r="J3522" i="220"/>
  <c r="I3522" i="220"/>
  <c r="J3521" i="220"/>
  <c r="I3521" i="220"/>
  <c r="J3520" i="220"/>
  <c r="I3520" i="220"/>
  <c r="J3519" i="220"/>
  <c r="I3519" i="220"/>
  <c r="J3518" i="220"/>
  <c r="I3518" i="220"/>
  <c r="J3517" i="220"/>
  <c r="I3517" i="220"/>
  <c r="J3516" i="220"/>
  <c r="I3516" i="220"/>
  <c r="J3515" i="220"/>
  <c r="I3515" i="220"/>
  <c r="J3514" i="220"/>
  <c r="I3514" i="220"/>
  <c r="J3513" i="220"/>
  <c r="I3513" i="220"/>
  <c r="J3512" i="220"/>
  <c r="I3512" i="220"/>
  <c r="J3511" i="220"/>
  <c r="I3511" i="220"/>
  <c r="J3510" i="220"/>
  <c r="I3510" i="220"/>
  <c r="J3509" i="220"/>
  <c r="I3509" i="220"/>
  <c r="J3508" i="220"/>
  <c r="I3508" i="220"/>
  <c r="J3507" i="220"/>
  <c r="I3507" i="220"/>
  <c r="J3506" i="220"/>
  <c r="I3506" i="220"/>
  <c r="J3505" i="220"/>
  <c r="I3505" i="220"/>
  <c r="J3504" i="220"/>
  <c r="I3504" i="220"/>
  <c r="J3503" i="220"/>
  <c r="I3503" i="220"/>
  <c r="J3502" i="220"/>
  <c r="I3502" i="220"/>
  <c r="J3501" i="220"/>
  <c r="I3501" i="220"/>
  <c r="J3500" i="220"/>
  <c r="I3500" i="220"/>
  <c r="J3499" i="220"/>
  <c r="I3499" i="220"/>
  <c r="J3498" i="220"/>
  <c r="I3498" i="220"/>
  <c r="J3497" i="220"/>
  <c r="I3497" i="220"/>
  <c r="J3496" i="220"/>
  <c r="I3496" i="220"/>
  <c r="J3495" i="220"/>
  <c r="I3495" i="220"/>
  <c r="J3494" i="220"/>
  <c r="I3494" i="220"/>
  <c r="J3493" i="220"/>
  <c r="I3493" i="220"/>
  <c r="J3492" i="220"/>
  <c r="I3492" i="220"/>
  <c r="J3491" i="220"/>
  <c r="I3491" i="220"/>
  <c r="J3490" i="220"/>
  <c r="I3490" i="220"/>
  <c r="J3489" i="220"/>
  <c r="I3489" i="220"/>
  <c r="J3488" i="220"/>
  <c r="I3488" i="220"/>
  <c r="J3487" i="220"/>
  <c r="I3487" i="220"/>
  <c r="J3486" i="220"/>
  <c r="I3486" i="220"/>
  <c r="J3485" i="220"/>
  <c r="I3485" i="220"/>
  <c r="J3484" i="220"/>
  <c r="I3484" i="220"/>
  <c r="J3483" i="220"/>
  <c r="I3483" i="220"/>
  <c r="J3482" i="220"/>
  <c r="I3482" i="220"/>
  <c r="J3481" i="220"/>
  <c r="I3481" i="220"/>
  <c r="J3480" i="220"/>
  <c r="I3480" i="220"/>
  <c r="J3479" i="220"/>
  <c r="I3479" i="220"/>
  <c r="J3478" i="220"/>
  <c r="I3478" i="220"/>
  <c r="J3477" i="220"/>
  <c r="I3477" i="220"/>
  <c r="J3476" i="220"/>
  <c r="I3476" i="220"/>
  <c r="J3475" i="220"/>
  <c r="I3475" i="220"/>
  <c r="J3474" i="220"/>
  <c r="I3474" i="220"/>
  <c r="J3473" i="220"/>
  <c r="I3473" i="220"/>
  <c r="J3472" i="220"/>
  <c r="I3472" i="220"/>
  <c r="J3471" i="220"/>
  <c r="I3471" i="220"/>
  <c r="J3470" i="220"/>
  <c r="I3470" i="220"/>
  <c r="J3469" i="220"/>
  <c r="I3469" i="220"/>
  <c r="J3468" i="220"/>
  <c r="I3468" i="220"/>
  <c r="J3467" i="220"/>
  <c r="I3467" i="220"/>
  <c r="J3466" i="220"/>
  <c r="I3466" i="220"/>
  <c r="J3465" i="220"/>
  <c r="I3465" i="220"/>
  <c r="J3464" i="220"/>
  <c r="I3464" i="220"/>
  <c r="J3463" i="220"/>
  <c r="I3463" i="220"/>
  <c r="J3462" i="220"/>
  <c r="I3462" i="220"/>
  <c r="J3461" i="220"/>
  <c r="I3461" i="220"/>
  <c r="J3460" i="220"/>
  <c r="I3460" i="220"/>
  <c r="J3459" i="220"/>
  <c r="I3459" i="220"/>
  <c r="J3458" i="220"/>
  <c r="I3458" i="220"/>
  <c r="J3457" i="220"/>
  <c r="I3457" i="220"/>
  <c r="J3456" i="220"/>
  <c r="I3456" i="220"/>
  <c r="J3455" i="220"/>
  <c r="I3455" i="220"/>
  <c r="J3454" i="220"/>
  <c r="I3454" i="220"/>
  <c r="J3453" i="220"/>
  <c r="I3453" i="220"/>
  <c r="J3452" i="220"/>
  <c r="I3452" i="220"/>
  <c r="J3451" i="220"/>
  <c r="I3451" i="220"/>
  <c r="J3450" i="220"/>
  <c r="I3450" i="220"/>
  <c r="J3449" i="220"/>
  <c r="I3449" i="220"/>
  <c r="J3448" i="220"/>
  <c r="I3448" i="220"/>
  <c r="J3447" i="220"/>
  <c r="I3447" i="220"/>
  <c r="J3446" i="220"/>
  <c r="I3446" i="220"/>
  <c r="J3445" i="220"/>
  <c r="I3445" i="220"/>
  <c r="J3444" i="220"/>
  <c r="I3444" i="220"/>
  <c r="J3443" i="220"/>
  <c r="I3443" i="220"/>
  <c r="J3442" i="220"/>
  <c r="I3442" i="220"/>
  <c r="J3441" i="220"/>
  <c r="I3441" i="220"/>
  <c r="J3440" i="220"/>
  <c r="I3440" i="220"/>
  <c r="J3439" i="220"/>
  <c r="I3439" i="220"/>
  <c r="J3438" i="220"/>
  <c r="I3438" i="220"/>
  <c r="J3437" i="220"/>
  <c r="I3437" i="220"/>
  <c r="J3436" i="220"/>
  <c r="I3436" i="220"/>
  <c r="J3435" i="220"/>
  <c r="I3435" i="220"/>
  <c r="J3434" i="220"/>
  <c r="I3434" i="220"/>
  <c r="J3433" i="220"/>
  <c r="I3433" i="220"/>
  <c r="J3432" i="220"/>
  <c r="I3432" i="220"/>
  <c r="J3431" i="220"/>
  <c r="I3431" i="220"/>
  <c r="J3430" i="220"/>
  <c r="I3430" i="220"/>
  <c r="J3429" i="220"/>
  <c r="I3429" i="220"/>
  <c r="J3428" i="220"/>
  <c r="I3428" i="220"/>
  <c r="J3427" i="220"/>
  <c r="I3427" i="220"/>
  <c r="J3426" i="220"/>
  <c r="I3426" i="220"/>
  <c r="J3425" i="220"/>
  <c r="I3425" i="220"/>
  <c r="J3424" i="220"/>
  <c r="I3424" i="220"/>
  <c r="J3423" i="220"/>
  <c r="I3423" i="220"/>
  <c r="J3422" i="220"/>
  <c r="I3422" i="220"/>
  <c r="J3421" i="220"/>
  <c r="I3421" i="220"/>
  <c r="J3420" i="220"/>
  <c r="I3420" i="220"/>
  <c r="J3419" i="220"/>
  <c r="I3419" i="220"/>
  <c r="J3418" i="220"/>
  <c r="I3418" i="220"/>
  <c r="J3417" i="220"/>
  <c r="I3417" i="220"/>
  <c r="J3416" i="220"/>
  <c r="I3416" i="220"/>
  <c r="J3415" i="220"/>
  <c r="I3415" i="220"/>
  <c r="J3414" i="220"/>
  <c r="I3414" i="220"/>
  <c r="J3413" i="220"/>
  <c r="I3413" i="220"/>
  <c r="J3412" i="220"/>
  <c r="I3412" i="220"/>
  <c r="J3411" i="220"/>
  <c r="I3411" i="220"/>
  <c r="J3410" i="220"/>
  <c r="I3410" i="220"/>
  <c r="J3409" i="220"/>
  <c r="I3409" i="220"/>
  <c r="J3408" i="220"/>
  <c r="I3408" i="220"/>
  <c r="J3407" i="220"/>
  <c r="I3407" i="220"/>
  <c r="J3406" i="220"/>
  <c r="I3406" i="220"/>
  <c r="J3405" i="220"/>
  <c r="I3405" i="220"/>
  <c r="J3404" i="220"/>
  <c r="I3404" i="220"/>
  <c r="J3403" i="220"/>
  <c r="I3403" i="220"/>
  <c r="J3402" i="220"/>
  <c r="I3402" i="220"/>
  <c r="J3401" i="220"/>
  <c r="I3401" i="220"/>
  <c r="J3400" i="220"/>
  <c r="I3400" i="220"/>
  <c r="J3399" i="220"/>
  <c r="I3399" i="220"/>
  <c r="J3398" i="220"/>
  <c r="I3398" i="220"/>
  <c r="J3397" i="220"/>
  <c r="I3397" i="220"/>
  <c r="J3396" i="220"/>
  <c r="I3396" i="220"/>
  <c r="J3395" i="220"/>
  <c r="I3395" i="220"/>
  <c r="J3394" i="220"/>
  <c r="I3394" i="220"/>
  <c r="J3393" i="220"/>
  <c r="I3393" i="220"/>
  <c r="J3392" i="220"/>
  <c r="I3392" i="220"/>
  <c r="J3387" i="220"/>
  <c r="I3387" i="220"/>
  <c r="J3386" i="220"/>
  <c r="I3386" i="220"/>
  <c r="J3385" i="220"/>
  <c r="I3385" i="220"/>
  <c r="J3384" i="220"/>
  <c r="I3384" i="220"/>
  <c r="J3382" i="220"/>
  <c r="I3382" i="220"/>
  <c r="J3381" i="220"/>
  <c r="I3381" i="220"/>
  <c r="J3380" i="220"/>
  <c r="I3380" i="220"/>
  <c r="J3378" i="220"/>
  <c r="I3378" i="220"/>
  <c r="J3377" i="220"/>
  <c r="I3377" i="220"/>
  <c r="J3376" i="220"/>
  <c r="I3376" i="220"/>
  <c r="J3375" i="220"/>
  <c r="I3375" i="220"/>
  <c r="I3233" i="220"/>
  <c r="J3233" i="220"/>
  <c r="J3371" i="220"/>
  <c r="I3371" i="220"/>
  <c r="J3370" i="220"/>
  <c r="I3370" i="220"/>
  <c r="J3369" i="220"/>
  <c r="I3369" i="220"/>
  <c r="J3368" i="220"/>
  <c r="I3368" i="220"/>
  <c r="J3367" i="220"/>
  <c r="I3367" i="220"/>
  <c r="J3366" i="220"/>
  <c r="I3366" i="220"/>
  <c r="J3365" i="220"/>
  <c r="I3365" i="220"/>
  <c r="J3364" i="220"/>
  <c r="I3364" i="220"/>
  <c r="J3362" i="220"/>
  <c r="I3362" i="220"/>
  <c r="J3361" i="220"/>
  <c r="I3361" i="220"/>
  <c r="J3360" i="220"/>
  <c r="I3360" i="220"/>
  <c r="J3359" i="220"/>
  <c r="I3359" i="220"/>
  <c r="J3358" i="220"/>
  <c r="I3358" i="220"/>
  <c r="J3357" i="220"/>
  <c r="I3357" i="220"/>
  <c r="J3356" i="220"/>
  <c r="I3356" i="220"/>
  <c r="J3355" i="220"/>
  <c r="I3355" i="220"/>
  <c r="J3354" i="220"/>
  <c r="I3354" i="220"/>
  <c r="J3353" i="220"/>
  <c r="I3353" i="220"/>
  <c r="J3352" i="220"/>
  <c r="I3352" i="220"/>
  <c r="J3351" i="220"/>
  <c r="I3351" i="220"/>
  <c r="J3350" i="220"/>
  <c r="I3350" i="220"/>
  <c r="J3349" i="220"/>
  <c r="I3349" i="220"/>
  <c r="J3348" i="220"/>
  <c r="I3348" i="220"/>
  <c r="J3347" i="220"/>
  <c r="I3347" i="220"/>
  <c r="J3346" i="220"/>
  <c r="I3346" i="220"/>
  <c r="J3345" i="220"/>
  <c r="I3345" i="220"/>
  <c r="J3344" i="220"/>
  <c r="I3344" i="220"/>
  <c r="J3343" i="220"/>
  <c r="I3343" i="220"/>
  <c r="J3342" i="220"/>
  <c r="I3342" i="220"/>
  <c r="J3341" i="220"/>
  <c r="I3341" i="220"/>
  <c r="J3340" i="220"/>
  <c r="I3340" i="220"/>
  <c r="J3339" i="220"/>
  <c r="I3339" i="220"/>
  <c r="J3338" i="220"/>
  <c r="I3338" i="220"/>
  <c r="J3337" i="220"/>
  <c r="I3337" i="220"/>
  <c r="J3336" i="220"/>
  <c r="I3336" i="220"/>
  <c r="J3335" i="220"/>
  <c r="I3335" i="220"/>
  <c r="J3334" i="220"/>
  <c r="I3334" i="220"/>
  <c r="J3333" i="220"/>
  <c r="I3333" i="220"/>
  <c r="J3332" i="220"/>
  <c r="I3332" i="220"/>
  <c r="J3331" i="220"/>
  <c r="I3331" i="220"/>
  <c r="J3330" i="220"/>
  <c r="I3330" i="220"/>
  <c r="J3329" i="220"/>
  <c r="I3329" i="220"/>
  <c r="J3328" i="220"/>
  <c r="I3328" i="220"/>
  <c r="J3327" i="220"/>
  <c r="I3327" i="220"/>
  <c r="J3326" i="220"/>
  <c r="I3326" i="220"/>
  <c r="J3325" i="220"/>
  <c r="I3325" i="220"/>
  <c r="J3324" i="220"/>
  <c r="I3324" i="220"/>
  <c r="J3323" i="220"/>
  <c r="I3323" i="220"/>
  <c r="J3322" i="220"/>
  <c r="I3322" i="220"/>
  <c r="J3321" i="220"/>
  <c r="I3321" i="220"/>
  <c r="J3320" i="220"/>
  <c r="I3320" i="220"/>
  <c r="J3319" i="220"/>
  <c r="I3319" i="220"/>
  <c r="J3318" i="220"/>
  <c r="I3318" i="220"/>
  <c r="J3317" i="220"/>
  <c r="I3317" i="220"/>
  <c r="J3316" i="220"/>
  <c r="I3316" i="220"/>
  <c r="J3315" i="220"/>
  <c r="I3315" i="220"/>
  <c r="J3314" i="220"/>
  <c r="I3314" i="220"/>
  <c r="J3313" i="220"/>
  <c r="I3313" i="220"/>
  <c r="J3312" i="220"/>
  <c r="I3312" i="220"/>
  <c r="J3311" i="220"/>
  <c r="I3311" i="220"/>
  <c r="J3310" i="220"/>
  <c r="I3310" i="220"/>
  <c r="J3309" i="220"/>
  <c r="I3309" i="220"/>
  <c r="J3308" i="220"/>
  <c r="I3308" i="220"/>
  <c r="J3307" i="220"/>
  <c r="I3307" i="220"/>
  <c r="J3306" i="220"/>
  <c r="I3306" i="220"/>
  <c r="J3305" i="220"/>
  <c r="I3305" i="220"/>
  <c r="J3304" i="220"/>
  <c r="I3304" i="220"/>
  <c r="J3303" i="220"/>
  <c r="I3303" i="220"/>
  <c r="J3302" i="220"/>
  <c r="I3302" i="220"/>
  <c r="J3301" i="220"/>
  <c r="I3301" i="220"/>
  <c r="J3300" i="220"/>
  <c r="I3300" i="220"/>
  <c r="J3299" i="220"/>
  <c r="I3299" i="220"/>
  <c r="J3298" i="220"/>
  <c r="I3298" i="220"/>
  <c r="J3297" i="220"/>
  <c r="I3297" i="220"/>
  <c r="J3296" i="220"/>
  <c r="I3296" i="220"/>
  <c r="J3295" i="220"/>
  <c r="I3295" i="220"/>
  <c r="J3294" i="220"/>
  <c r="I3294" i="220"/>
  <c r="J3293" i="220"/>
  <c r="I3293" i="220"/>
  <c r="J3292" i="220"/>
  <c r="I3292" i="220"/>
  <c r="J3291" i="220"/>
  <c r="I3291" i="220"/>
  <c r="J3290" i="220"/>
  <c r="I3290" i="220"/>
  <c r="J3289" i="220"/>
  <c r="I3289" i="220"/>
  <c r="J3288" i="220"/>
  <c r="I3288" i="220"/>
  <c r="J3287" i="220"/>
  <c r="I3287" i="220"/>
  <c r="J3286" i="220"/>
  <c r="I3286" i="220"/>
  <c r="J3285" i="220"/>
  <c r="I3285" i="220"/>
  <c r="J3284" i="220"/>
  <c r="I3284" i="220"/>
  <c r="J3283" i="220"/>
  <c r="I3283" i="220"/>
  <c r="J3282" i="220"/>
  <c r="I3282" i="220"/>
  <c r="J3281" i="220"/>
  <c r="I3281" i="220"/>
  <c r="J3280" i="220"/>
  <c r="I3280" i="220"/>
  <c r="J3279" i="220"/>
  <c r="I3279" i="220"/>
  <c r="J3278" i="220"/>
  <c r="I3278" i="220"/>
  <c r="J3277" i="220"/>
  <c r="I3277" i="220"/>
  <c r="J3276" i="220"/>
  <c r="I3276" i="220"/>
  <c r="J3275" i="220"/>
  <c r="I3275" i="220"/>
  <c r="J3274" i="220"/>
  <c r="I3274" i="220"/>
  <c r="J3273" i="220"/>
  <c r="I3273" i="220"/>
  <c r="J3272" i="220"/>
  <c r="I3272" i="220"/>
  <c r="J3271" i="220"/>
  <c r="I3271" i="220"/>
  <c r="J3270" i="220"/>
  <c r="I3270" i="220"/>
  <c r="J3269" i="220"/>
  <c r="I3269" i="220"/>
  <c r="J3268" i="220"/>
  <c r="I3268" i="220"/>
  <c r="J3267" i="220"/>
  <c r="I3267" i="220"/>
  <c r="J3266" i="220"/>
  <c r="I3266" i="220"/>
  <c r="J3265" i="220"/>
  <c r="I3265" i="220"/>
  <c r="J3264" i="220"/>
  <c r="I3264" i="220"/>
  <c r="J3263" i="220"/>
  <c r="I3263" i="220"/>
  <c r="J3262" i="220"/>
  <c r="I3262" i="220"/>
  <c r="J3261" i="220"/>
  <c r="I3261" i="220"/>
  <c r="J3260" i="220"/>
  <c r="I3260" i="220"/>
  <c r="J3259" i="220"/>
  <c r="I3259" i="220"/>
  <c r="J3258" i="220"/>
  <c r="I3258" i="220"/>
  <c r="J3257" i="220"/>
  <c r="I3257" i="220"/>
  <c r="J3256" i="220"/>
  <c r="I3256" i="220"/>
  <c r="J3255" i="220"/>
  <c r="I3255" i="220"/>
  <c r="J3254" i="220"/>
  <c r="I3254" i="220"/>
  <c r="J3253" i="220"/>
  <c r="I3253" i="220"/>
  <c r="J3252" i="220"/>
  <c r="I3252" i="220"/>
  <c r="J3241" i="220"/>
  <c r="I3241" i="220"/>
  <c r="J3240" i="220"/>
  <c r="I3240" i="220"/>
  <c r="J3239" i="220"/>
  <c r="I3239" i="220"/>
  <c r="J3238" i="220"/>
  <c r="I3238" i="220"/>
  <c r="J3236" i="220"/>
  <c r="I3236" i="220"/>
  <c r="J3235" i="220"/>
  <c r="I3235" i="220"/>
  <c r="J3234" i="220"/>
  <c r="I3234" i="220"/>
  <c r="J3232" i="220"/>
  <c r="I3232" i="220"/>
  <c r="J3231" i="220"/>
  <c r="I3231" i="220"/>
  <c r="J3230" i="220"/>
  <c r="I3230" i="220"/>
  <c r="J3229" i="220"/>
  <c r="I3229" i="220"/>
  <c r="I3563" i="220" l="1"/>
  <c r="I3562" i="220" s="1"/>
  <c r="J3545" i="220"/>
  <c r="J3563" i="220"/>
  <c r="J3562" i="220" s="1"/>
  <c r="I3374" i="220"/>
  <c r="E3390" i="220"/>
  <c r="I3545" i="220"/>
  <c r="I3245" i="220"/>
  <c r="I3244" i="220" s="1"/>
  <c r="J3391" i="220"/>
  <c r="G3390" i="220"/>
  <c r="J3228" i="220"/>
  <c r="J3245" i="220"/>
  <c r="J3244" i="220" s="1"/>
  <c r="F3390" i="220"/>
  <c r="J3531" i="220"/>
  <c r="H3390" i="220"/>
  <c r="I3228" i="220"/>
  <c r="I3391" i="220"/>
  <c r="I3531" i="220"/>
  <c r="J3374" i="220"/>
  <c r="I3390" i="220" l="1"/>
  <c r="J3390" i="220"/>
  <c r="F7993" i="220" l="1"/>
  <c r="G7993" i="220"/>
  <c r="H7993" i="220"/>
  <c r="E7993" i="220"/>
  <c r="E7990" i="220"/>
  <c r="F7990" i="220"/>
  <c r="H7990" i="220"/>
  <c r="G7990" i="220"/>
  <c r="F7316" i="220"/>
  <c r="G7316" i="220"/>
  <c r="H7316" i="220"/>
  <c r="E7316" i="220"/>
  <c r="F6537" i="220"/>
  <c r="G6537" i="220"/>
  <c r="G6536" i="220" s="1"/>
  <c r="H6537" i="220"/>
  <c r="E6537" i="220"/>
  <c r="F6521" i="220"/>
  <c r="G6521" i="220"/>
  <c r="H6521" i="220"/>
  <c r="E6521" i="220"/>
  <c r="F6402" i="220"/>
  <c r="G6402" i="220"/>
  <c r="H6402" i="220"/>
  <c r="F6356" i="220"/>
  <c r="F6355" i="220" s="1"/>
  <c r="G6356" i="220"/>
  <c r="G6355" i="220" s="1"/>
  <c r="H6356" i="220"/>
  <c r="H6355" i="220" s="1"/>
  <c r="E6356" i="220"/>
  <c r="E6355" i="220" s="1"/>
  <c r="F6341" i="220"/>
  <c r="G6341" i="220"/>
  <c r="H6341" i="220"/>
  <c r="I6341" i="220"/>
  <c r="J6341" i="220"/>
  <c r="E6341" i="220"/>
  <c r="F6337" i="220"/>
  <c r="F6336" i="220" s="1"/>
  <c r="G6337" i="220"/>
  <c r="G6336" i="220" s="1"/>
  <c r="H6337" i="220"/>
  <c r="H6336" i="220" s="1"/>
  <c r="E6337" i="220"/>
  <c r="E6336" i="220" s="1"/>
  <c r="F6151" i="220"/>
  <c r="F6150" i="220" s="1"/>
  <c r="G6151" i="220"/>
  <c r="G6150" i="220" s="1"/>
  <c r="H6151" i="220"/>
  <c r="H6150" i="220" s="1"/>
  <c r="E6151" i="220"/>
  <c r="E6150" i="220" s="1"/>
  <c r="F6130" i="220"/>
  <c r="G6130" i="220"/>
  <c r="H6130" i="220"/>
  <c r="E6130" i="220"/>
  <c r="F5906" i="220"/>
  <c r="F5905" i="220" s="1"/>
  <c r="G5906" i="220"/>
  <c r="G5905" i="220" s="1"/>
  <c r="H5906" i="220"/>
  <c r="H5905" i="220" s="1"/>
  <c r="E5906" i="220"/>
  <c r="E5905" i="220" s="1"/>
  <c r="F5888" i="220"/>
  <c r="G5888" i="220"/>
  <c r="H5888" i="220"/>
  <c r="E5888" i="220"/>
  <c r="F5718" i="220"/>
  <c r="F5717" i="220" s="1"/>
  <c r="G5718" i="220"/>
  <c r="G5717" i="220" s="1"/>
  <c r="H5718" i="220"/>
  <c r="H5717" i="220" s="1"/>
  <c r="E5718" i="220"/>
  <c r="E5717" i="220" s="1"/>
  <c r="F5700" i="220"/>
  <c r="G5700" i="220"/>
  <c r="H5700" i="220"/>
  <c r="E5700" i="220"/>
  <c r="F5332" i="220"/>
  <c r="G5332" i="220"/>
  <c r="H5332" i="220"/>
  <c r="E5332" i="220"/>
  <c r="F5302" i="220"/>
  <c r="G5302" i="220"/>
  <c r="H5302" i="220"/>
  <c r="E5302" i="220"/>
  <c r="F5148" i="220"/>
  <c r="F5147" i="220" s="1"/>
  <c r="G5148" i="220"/>
  <c r="G5147" i="220" s="1"/>
  <c r="H5148" i="220"/>
  <c r="E5148" i="220"/>
  <c r="E5147" i="220" s="1"/>
  <c r="F5132" i="220"/>
  <c r="G5132" i="220"/>
  <c r="H5132" i="220"/>
  <c r="E5132" i="220"/>
  <c r="F4940" i="220"/>
  <c r="G4940" i="220"/>
  <c r="H4940" i="220"/>
  <c r="E4940" i="220"/>
  <c r="F4910" i="220"/>
  <c r="G4910" i="220"/>
  <c r="H4910" i="220"/>
  <c r="E4910" i="220"/>
  <c r="F4854" i="220"/>
  <c r="G4854" i="220"/>
  <c r="H4854" i="220"/>
  <c r="E4854" i="220"/>
  <c r="E4853" i="220" s="1"/>
  <c r="F4838" i="220"/>
  <c r="G4838" i="220"/>
  <c r="H4838" i="220"/>
  <c r="E4838" i="220"/>
  <c r="F4466" i="220"/>
  <c r="G4466" i="220"/>
  <c r="H4466" i="220"/>
  <c r="E4466" i="220"/>
  <c r="F4402" i="220"/>
  <c r="G4402" i="220"/>
  <c r="H4402" i="220"/>
  <c r="E4402" i="220"/>
  <c r="F4140" i="220"/>
  <c r="G4140" i="220"/>
  <c r="H4140" i="220"/>
  <c r="E4140" i="220"/>
  <c r="F4124" i="220"/>
  <c r="G4124" i="220"/>
  <c r="H4124" i="220"/>
  <c r="E4124" i="220"/>
  <c r="F3994" i="220"/>
  <c r="F3993" i="220" s="1"/>
  <c r="G3994" i="220"/>
  <c r="G3993" i="220" s="1"/>
  <c r="H3994" i="220"/>
  <c r="H3993" i="220" s="1"/>
  <c r="E3994" i="220"/>
  <c r="E3993" i="220" s="1"/>
  <c r="F3978" i="220"/>
  <c r="G3978" i="220"/>
  <c r="H3978" i="220"/>
  <c r="E3978" i="220"/>
  <c r="F3806" i="220"/>
  <c r="F3805" i="220" s="1"/>
  <c r="G3806" i="220"/>
  <c r="G3805" i="220" s="1"/>
  <c r="H3806" i="220"/>
  <c r="H3805" i="220" s="1"/>
  <c r="E3806" i="220"/>
  <c r="E3805" i="220" s="1"/>
  <c r="F3789" i="220"/>
  <c r="G3789" i="220"/>
  <c r="H3789" i="220"/>
  <c r="E3789" i="220"/>
  <c r="F3089" i="220"/>
  <c r="G3089" i="220"/>
  <c r="H3089" i="220"/>
  <c r="E3089" i="220"/>
  <c r="F3069" i="220"/>
  <c r="G3069" i="220"/>
  <c r="H3069" i="220"/>
  <c r="E3069" i="220"/>
  <c r="F2910" i="220"/>
  <c r="G2910" i="220"/>
  <c r="H2910" i="220"/>
  <c r="H2909" i="220" s="1"/>
  <c r="E2910" i="220"/>
  <c r="E2909" i="220" s="1"/>
  <c r="F2894" i="220"/>
  <c r="G2894" i="220"/>
  <c r="H2894" i="220"/>
  <c r="E2894" i="220"/>
  <c r="F2670" i="220"/>
  <c r="G2670" i="220"/>
  <c r="H2670" i="220"/>
  <c r="E2670" i="220"/>
  <c r="F2645" i="220"/>
  <c r="G2645" i="220"/>
  <c r="H2645" i="220"/>
  <c r="E2645" i="220"/>
  <c r="F2292" i="220"/>
  <c r="G2292" i="220"/>
  <c r="H2292" i="220"/>
  <c r="E2292" i="220"/>
  <c r="E2291" i="220" s="1"/>
  <c r="F2276" i="220"/>
  <c r="G2276" i="220"/>
  <c r="H2276" i="220"/>
  <c r="E2276" i="220"/>
  <c r="F2153" i="220"/>
  <c r="G2153" i="220"/>
  <c r="H2153" i="220"/>
  <c r="E2153" i="220"/>
  <c r="F2053" i="220"/>
  <c r="G2053" i="220"/>
  <c r="H2053" i="220"/>
  <c r="E2053" i="220"/>
  <c r="F1760" i="220"/>
  <c r="G1760" i="220"/>
  <c r="H1760" i="220"/>
  <c r="H1759" i="220" s="1"/>
  <c r="E1760" i="220"/>
  <c r="F1742" i="220"/>
  <c r="G1742" i="220"/>
  <c r="H1742" i="220"/>
  <c r="E1742" i="220"/>
  <c r="F1564" i="220"/>
  <c r="G1564" i="220"/>
  <c r="H1564" i="220"/>
  <c r="E1564" i="220"/>
  <c r="F1496" i="220"/>
  <c r="G1496" i="220"/>
  <c r="E1496" i="220"/>
  <c r="F1371" i="220"/>
  <c r="G1371" i="220"/>
  <c r="H1371" i="220"/>
  <c r="E1371" i="220"/>
  <c r="F1353" i="220"/>
  <c r="G1353" i="220"/>
  <c r="H1353" i="220"/>
  <c r="E1353" i="220"/>
  <c r="F1226" i="220"/>
  <c r="G1226" i="220"/>
  <c r="H1226" i="220"/>
  <c r="E1226" i="220"/>
  <c r="F1222" i="220"/>
  <c r="G1222" i="220"/>
  <c r="H1222" i="220"/>
  <c r="E1222" i="220"/>
  <c r="F1088" i="220"/>
  <c r="G1088" i="220"/>
  <c r="H1088" i="220"/>
  <c r="H1087" i="220" s="1"/>
  <c r="E1088" i="220"/>
  <c r="F1071" i="220"/>
  <c r="G1071" i="220"/>
  <c r="H1071" i="220"/>
  <c r="E1071" i="220"/>
  <c r="F889" i="220"/>
  <c r="G889" i="220"/>
  <c r="H889" i="220"/>
  <c r="E889" i="220"/>
  <c r="F818" i="220"/>
  <c r="G818" i="220"/>
  <c r="H818" i="220"/>
  <c r="E818" i="220"/>
  <c r="F567" i="220"/>
  <c r="G567" i="220"/>
  <c r="H567" i="220"/>
  <c r="E567" i="220"/>
  <c r="E566" i="220" s="1"/>
  <c r="F551" i="220"/>
  <c r="G551" i="220"/>
  <c r="H551" i="220"/>
  <c r="E551" i="220"/>
  <c r="F366" i="220"/>
  <c r="F365" i="220" s="1"/>
  <c r="G366" i="220"/>
  <c r="G365" i="220" s="1"/>
  <c r="H366" i="220"/>
  <c r="H365" i="220" s="1"/>
  <c r="E366" i="220"/>
  <c r="E365" i="220" s="1"/>
  <c r="F244" i="220"/>
  <c r="E244" i="220"/>
  <c r="F219" i="220"/>
  <c r="G219" i="220"/>
  <c r="H219" i="220"/>
  <c r="E219" i="220"/>
  <c r="F25" i="220"/>
  <c r="G25" i="220"/>
  <c r="H25" i="220"/>
  <c r="H24" i="220" s="1"/>
  <c r="E25" i="220"/>
  <c r="E24" i="220" s="1"/>
  <c r="F9" i="220"/>
  <c r="G9" i="220"/>
  <c r="H9" i="220"/>
  <c r="E9" i="220"/>
  <c r="J8027" i="220"/>
  <c r="I8027" i="220"/>
  <c r="J8026" i="220"/>
  <c r="I8026" i="220"/>
  <c r="J8025" i="220"/>
  <c r="I8025" i="220"/>
  <c r="J8024" i="220"/>
  <c r="I8024" i="220"/>
  <c r="J8023" i="220"/>
  <c r="I8023" i="220"/>
  <c r="J8022" i="220"/>
  <c r="I8022" i="220"/>
  <c r="J8021" i="220"/>
  <c r="I8021" i="220"/>
  <c r="J8020" i="220"/>
  <c r="I8020" i="220"/>
  <c r="J8018" i="220"/>
  <c r="I8018" i="220"/>
  <c r="J8017" i="220"/>
  <c r="I8017" i="220"/>
  <c r="J8016" i="220"/>
  <c r="I8016" i="220"/>
  <c r="J8015" i="220"/>
  <c r="I8015" i="220"/>
  <c r="J8014" i="220"/>
  <c r="I8014" i="220"/>
  <c r="J8013" i="220"/>
  <c r="I8013" i="220"/>
  <c r="J8012" i="220"/>
  <c r="I8012" i="220"/>
  <c r="J8011" i="220"/>
  <c r="I8011" i="220"/>
  <c r="J8010" i="220"/>
  <c r="I8010" i="220"/>
  <c r="J8009" i="220"/>
  <c r="I8009" i="220"/>
  <c r="J8008" i="220"/>
  <c r="I8008" i="220"/>
  <c r="J8007" i="220"/>
  <c r="I8007" i="220"/>
  <c r="J8006" i="220"/>
  <c r="I8006" i="220"/>
  <c r="J8005" i="220"/>
  <c r="I8005" i="220"/>
  <c r="J8004" i="220"/>
  <c r="I8004" i="220"/>
  <c r="J8003" i="220"/>
  <c r="I8003" i="220"/>
  <c r="J8002" i="220"/>
  <c r="I8002" i="220"/>
  <c r="J8001" i="220"/>
  <c r="I8001" i="220"/>
  <c r="J8000" i="220"/>
  <c r="I8000" i="220"/>
  <c r="J7999" i="220"/>
  <c r="I7999" i="220"/>
  <c r="J7998" i="220"/>
  <c r="I7998" i="220"/>
  <c r="J7997" i="220"/>
  <c r="I7997" i="220"/>
  <c r="J7996" i="220"/>
  <c r="I7996" i="220"/>
  <c r="J7995" i="220"/>
  <c r="I7995" i="220"/>
  <c r="J7994" i="220"/>
  <c r="I7994" i="220"/>
  <c r="J7992" i="220"/>
  <c r="I7992" i="220"/>
  <c r="J7991" i="220"/>
  <c r="I7991" i="220"/>
  <c r="J7986" i="220"/>
  <c r="I7986" i="220"/>
  <c r="J7985" i="220"/>
  <c r="I7985" i="220"/>
  <c r="J7984" i="220"/>
  <c r="I7984" i="220"/>
  <c r="J7983" i="220"/>
  <c r="I7983" i="220"/>
  <c r="J7981" i="220"/>
  <c r="I7981" i="220"/>
  <c r="J7980" i="220"/>
  <c r="I7980" i="220"/>
  <c r="J7979" i="220"/>
  <c r="I7979" i="220"/>
  <c r="J7978" i="220"/>
  <c r="I7978" i="220"/>
  <c r="J7977" i="220"/>
  <c r="I7977" i="220"/>
  <c r="J7976" i="220"/>
  <c r="I7976" i="220"/>
  <c r="J7975" i="220"/>
  <c r="I7975" i="220"/>
  <c r="I7319" i="220"/>
  <c r="J7319" i="220"/>
  <c r="I7320" i="220"/>
  <c r="J7320" i="220"/>
  <c r="I7321" i="220"/>
  <c r="J7321" i="220"/>
  <c r="I7322" i="220"/>
  <c r="J7322" i="220"/>
  <c r="I7323" i="220"/>
  <c r="J7323" i="220"/>
  <c r="I7324" i="220"/>
  <c r="J7324" i="220"/>
  <c r="I7325" i="220"/>
  <c r="J7325" i="220"/>
  <c r="I7326" i="220"/>
  <c r="J7326" i="220"/>
  <c r="I7327" i="220"/>
  <c r="J7327" i="220"/>
  <c r="I7328" i="220"/>
  <c r="J7328" i="220"/>
  <c r="I7329" i="220"/>
  <c r="J7329" i="220"/>
  <c r="I7330" i="220"/>
  <c r="J7330" i="220"/>
  <c r="I7331" i="220"/>
  <c r="J7331" i="220"/>
  <c r="I7332" i="220"/>
  <c r="J7332" i="220"/>
  <c r="I7333" i="220"/>
  <c r="J7333" i="220"/>
  <c r="I7334" i="220"/>
  <c r="J7334" i="220"/>
  <c r="I7335" i="220"/>
  <c r="J7335" i="220"/>
  <c r="I7336" i="220"/>
  <c r="J7336" i="220"/>
  <c r="I7337" i="220"/>
  <c r="J7337" i="220"/>
  <c r="I7338" i="220"/>
  <c r="J7338" i="220"/>
  <c r="I7339" i="220"/>
  <c r="J7339" i="220"/>
  <c r="I7340" i="220"/>
  <c r="J7340" i="220"/>
  <c r="I7341" i="220"/>
  <c r="J7341" i="220"/>
  <c r="I7342" i="220"/>
  <c r="J7342" i="220"/>
  <c r="I7343" i="220"/>
  <c r="J7343" i="220"/>
  <c r="I7344" i="220"/>
  <c r="J7344" i="220"/>
  <c r="I7345" i="220"/>
  <c r="J7345" i="220"/>
  <c r="I7346" i="220"/>
  <c r="J7346" i="220"/>
  <c r="I7347" i="220"/>
  <c r="J7347" i="220"/>
  <c r="I7348" i="220"/>
  <c r="J7348" i="220"/>
  <c r="I7349" i="220"/>
  <c r="J7349" i="220"/>
  <c r="I7350" i="220"/>
  <c r="J7350" i="220"/>
  <c r="I7351" i="220"/>
  <c r="J7351" i="220"/>
  <c r="I7352" i="220"/>
  <c r="J7352" i="220"/>
  <c r="I7353" i="220"/>
  <c r="J7353" i="220"/>
  <c r="I7354" i="220"/>
  <c r="J7354" i="220"/>
  <c r="I7355" i="220"/>
  <c r="J7355" i="220"/>
  <c r="I7356" i="220"/>
  <c r="J7356" i="220"/>
  <c r="I7357" i="220"/>
  <c r="J7357" i="220"/>
  <c r="I7358" i="220"/>
  <c r="J7358" i="220"/>
  <c r="I7359" i="220"/>
  <c r="J7359" i="220"/>
  <c r="I7360" i="220"/>
  <c r="J7360" i="220"/>
  <c r="I7361" i="220"/>
  <c r="J7361" i="220"/>
  <c r="I7362" i="220"/>
  <c r="J7362" i="220"/>
  <c r="I7363" i="220"/>
  <c r="J7363" i="220"/>
  <c r="I7364" i="220"/>
  <c r="J7364" i="220"/>
  <c r="I7365" i="220"/>
  <c r="J7365" i="220"/>
  <c r="I7366" i="220"/>
  <c r="J7366" i="220"/>
  <c r="I7367" i="220"/>
  <c r="J7367" i="220"/>
  <c r="I7368" i="220"/>
  <c r="J7368" i="220"/>
  <c r="I7369" i="220"/>
  <c r="J7369" i="220"/>
  <c r="I7370" i="220"/>
  <c r="J7370" i="220"/>
  <c r="I7371" i="220"/>
  <c r="J7371" i="220"/>
  <c r="I7372" i="220"/>
  <c r="J7372" i="220"/>
  <c r="I7373" i="220"/>
  <c r="J7373" i="220"/>
  <c r="I7374" i="220"/>
  <c r="J7374" i="220"/>
  <c r="I7375" i="220"/>
  <c r="J7375" i="220"/>
  <c r="I7376" i="220"/>
  <c r="J7376" i="220"/>
  <c r="I7377" i="220"/>
  <c r="J7377" i="220"/>
  <c r="I7378" i="220"/>
  <c r="J7378" i="220"/>
  <c r="I7379" i="220"/>
  <c r="J7379" i="220"/>
  <c r="I7380" i="220"/>
  <c r="J7380" i="220"/>
  <c r="I7381" i="220"/>
  <c r="J7381" i="220"/>
  <c r="I7382" i="220"/>
  <c r="J7382" i="220"/>
  <c r="I7383" i="220"/>
  <c r="J7383" i="220"/>
  <c r="I7384" i="220"/>
  <c r="J7384" i="220"/>
  <c r="I7385" i="220"/>
  <c r="J7385" i="220"/>
  <c r="I7386" i="220"/>
  <c r="J7386" i="220"/>
  <c r="I7387" i="220"/>
  <c r="J7387" i="220"/>
  <c r="I7388" i="220"/>
  <c r="J7388" i="220"/>
  <c r="I7389" i="220"/>
  <c r="J7389" i="220"/>
  <c r="I7390" i="220"/>
  <c r="J7390" i="220"/>
  <c r="I7391" i="220"/>
  <c r="J7391" i="220"/>
  <c r="I7392" i="220"/>
  <c r="J7392" i="220"/>
  <c r="I7393" i="220"/>
  <c r="J7393" i="220"/>
  <c r="I7394" i="220"/>
  <c r="J7394" i="220"/>
  <c r="I7395" i="220"/>
  <c r="J7395" i="220"/>
  <c r="I7396" i="220"/>
  <c r="J7396" i="220"/>
  <c r="I7397" i="220"/>
  <c r="J7397" i="220"/>
  <c r="I7398" i="220"/>
  <c r="J7398" i="220"/>
  <c r="I7399" i="220"/>
  <c r="J7399" i="220"/>
  <c r="I7400" i="220"/>
  <c r="J7400" i="220"/>
  <c r="I7401" i="220"/>
  <c r="J7401" i="220"/>
  <c r="I7402" i="220"/>
  <c r="J7402" i="220"/>
  <c r="I7403" i="220"/>
  <c r="J7403" i="220"/>
  <c r="I7404" i="220"/>
  <c r="J7404" i="220"/>
  <c r="I7405" i="220"/>
  <c r="J7405" i="220"/>
  <c r="I7406" i="220"/>
  <c r="J7406" i="220"/>
  <c r="I7407" i="220"/>
  <c r="J7407" i="220"/>
  <c r="I7408" i="220"/>
  <c r="J7408" i="220"/>
  <c r="I7409" i="220"/>
  <c r="J7409" i="220"/>
  <c r="I7410" i="220"/>
  <c r="J7410" i="220"/>
  <c r="I7411" i="220"/>
  <c r="J7411" i="220"/>
  <c r="I7412" i="220"/>
  <c r="J7412" i="220"/>
  <c r="I7413" i="220"/>
  <c r="J7413" i="220"/>
  <c r="I7414" i="220"/>
  <c r="J7414" i="220"/>
  <c r="I7415" i="220"/>
  <c r="J7415" i="220"/>
  <c r="I7416" i="220"/>
  <c r="J7416" i="220"/>
  <c r="I7417" i="220"/>
  <c r="J7417" i="220"/>
  <c r="I7418" i="220"/>
  <c r="J7418" i="220"/>
  <c r="I7419" i="220"/>
  <c r="J7419" i="220"/>
  <c r="I7420" i="220"/>
  <c r="J7420" i="220"/>
  <c r="I7421" i="220"/>
  <c r="J7421" i="220"/>
  <c r="I7422" i="220"/>
  <c r="J7422" i="220"/>
  <c r="I7423" i="220"/>
  <c r="J7423" i="220"/>
  <c r="I7424" i="220"/>
  <c r="J7424" i="220"/>
  <c r="I7425" i="220"/>
  <c r="J7425" i="220"/>
  <c r="I7426" i="220"/>
  <c r="J7426" i="220"/>
  <c r="I7427" i="220"/>
  <c r="J7427" i="220"/>
  <c r="I7428" i="220"/>
  <c r="J7428" i="220"/>
  <c r="I7429" i="220"/>
  <c r="J7429" i="220"/>
  <c r="I7430" i="220"/>
  <c r="J7430" i="220"/>
  <c r="I7431" i="220"/>
  <c r="J7431" i="220"/>
  <c r="I7432" i="220"/>
  <c r="J7432" i="220"/>
  <c r="I7433" i="220"/>
  <c r="J7433" i="220"/>
  <c r="I7434" i="220"/>
  <c r="J7434" i="220"/>
  <c r="I7435" i="220"/>
  <c r="J7435" i="220"/>
  <c r="I7436" i="220"/>
  <c r="J7436" i="220"/>
  <c r="I7437" i="220"/>
  <c r="J7437" i="220"/>
  <c r="I7438" i="220"/>
  <c r="J7438" i="220"/>
  <c r="I7439" i="220"/>
  <c r="J7439" i="220"/>
  <c r="I7440" i="220"/>
  <c r="J7440" i="220"/>
  <c r="I7441" i="220"/>
  <c r="J7441" i="220"/>
  <c r="I7442" i="220"/>
  <c r="J7442" i="220"/>
  <c r="I7443" i="220"/>
  <c r="J7443" i="220"/>
  <c r="I7444" i="220"/>
  <c r="J7444" i="220"/>
  <c r="I7445" i="220"/>
  <c r="J7445" i="220"/>
  <c r="I7446" i="220"/>
  <c r="J7446" i="220"/>
  <c r="I7447" i="220"/>
  <c r="J7447" i="220"/>
  <c r="I7448" i="220"/>
  <c r="J7448" i="220"/>
  <c r="I7449" i="220"/>
  <c r="J7449" i="220"/>
  <c r="I7450" i="220"/>
  <c r="J7450" i="220"/>
  <c r="I7451" i="220"/>
  <c r="J7451" i="220"/>
  <c r="I7452" i="220"/>
  <c r="J7452" i="220"/>
  <c r="I7453" i="220"/>
  <c r="J7453" i="220"/>
  <c r="I7454" i="220"/>
  <c r="J7454" i="220"/>
  <c r="I7455" i="220"/>
  <c r="J7455" i="220"/>
  <c r="I7456" i="220"/>
  <c r="J7456" i="220"/>
  <c r="I7457" i="220"/>
  <c r="J7457" i="220"/>
  <c r="I7458" i="220"/>
  <c r="J7458" i="220"/>
  <c r="I7459" i="220"/>
  <c r="J7459" i="220"/>
  <c r="I7460" i="220"/>
  <c r="J7460" i="220"/>
  <c r="I7461" i="220"/>
  <c r="J7461" i="220"/>
  <c r="I7462" i="220"/>
  <c r="J7462" i="220"/>
  <c r="I7463" i="220"/>
  <c r="J7463" i="220"/>
  <c r="I7464" i="220"/>
  <c r="J7464" i="220"/>
  <c r="I7465" i="220"/>
  <c r="J7465" i="220"/>
  <c r="I7466" i="220"/>
  <c r="J7466" i="220"/>
  <c r="I7467" i="220"/>
  <c r="J7467" i="220"/>
  <c r="I7468" i="220"/>
  <c r="J7468" i="220"/>
  <c r="I7469" i="220"/>
  <c r="J7469" i="220"/>
  <c r="I7470" i="220"/>
  <c r="J7470" i="220"/>
  <c r="I7471" i="220"/>
  <c r="J7471" i="220"/>
  <c r="I7472" i="220"/>
  <c r="J7472" i="220"/>
  <c r="I7473" i="220"/>
  <c r="J7473" i="220"/>
  <c r="I7474" i="220"/>
  <c r="J7474" i="220"/>
  <c r="I7475" i="220"/>
  <c r="J7475" i="220"/>
  <c r="I7476" i="220"/>
  <c r="J7476" i="220"/>
  <c r="I7477" i="220"/>
  <c r="J7477" i="220"/>
  <c r="I7478" i="220"/>
  <c r="J7478" i="220"/>
  <c r="I7479" i="220"/>
  <c r="J7479" i="220"/>
  <c r="I7480" i="220"/>
  <c r="J7480" i="220"/>
  <c r="I7481" i="220"/>
  <c r="J7481" i="220"/>
  <c r="I7482" i="220"/>
  <c r="J7482" i="220"/>
  <c r="I7483" i="220"/>
  <c r="J7483" i="220"/>
  <c r="I7484" i="220"/>
  <c r="J7484" i="220"/>
  <c r="I7485" i="220"/>
  <c r="J7485" i="220"/>
  <c r="I7486" i="220"/>
  <c r="J7486" i="220"/>
  <c r="I7487" i="220"/>
  <c r="J7487" i="220"/>
  <c r="I7488" i="220"/>
  <c r="J7488" i="220"/>
  <c r="I7489" i="220"/>
  <c r="J7489" i="220"/>
  <c r="I7490" i="220"/>
  <c r="J7490" i="220"/>
  <c r="I7491" i="220"/>
  <c r="J7491" i="220"/>
  <c r="I7492" i="220"/>
  <c r="J7492" i="220"/>
  <c r="I7493" i="220"/>
  <c r="J7493" i="220"/>
  <c r="I7494" i="220"/>
  <c r="J7494" i="220"/>
  <c r="I7495" i="220"/>
  <c r="J7495" i="220"/>
  <c r="I7496" i="220"/>
  <c r="J7496" i="220"/>
  <c r="I7497" i="220"/>
  <c r="J7497" i="220"/>
  <c r="I7498" i="220"/>
  <c r="J7498" i="220"/>
  <c r="I7499" i="220"/>
  <c r="J7499" i="220"/>
  <c r="I7500" i="220"/>
  <c r="J7500" i="220"/>
  <c r="I7501" i="220"/>
  <c r="J7501" i="220"/>
  <c r="I7502" i="220"/>
  <c r="J7502" i="220"/>
  <c r="I7503" i="220"/>
  <c r="J7503" i="220"/>
  <c r="I7504" i="220"/>
  <c r="J7504" i="220"/>
  <c r="I7505" i="220"/>
  <c r="J7505" i="220"/>
  <c r="I7506" i="220"/>
  <c r="J7506" i="220"/>
  <c r="I7507" i="220"/>
  <c r="J7507" i="220"/>
  <c r="I7508" i="220"/>
  <c r="J7508" i="220"/>
  <c r="I7509" i="220"/>
  <c r="J7509" i="220"/>
  <c r="I7510" i="220"/>
  <c r="J7510" i="220"/>
  <c r="I7511" i="220"/>
  <c r="J7511" i="220"/>
  <c r="I7512" i="220"/>
  <c r="J7512" i="220"/>
  <c r="I7513" i="220"/>
  <c r="J7513" i="220"/>
  <c r="I7514" i="220"/>
  <c r="J7514" i="220"/>
  <c r="I7515" i="220"/>
  <c r="J7515" i="220"/>
  <c r="I7516" i="220"/>
  <c r="J7516" i="220"/>
  <c r="I7517" i="220"/>
  <c r="J7517" i="220"/>
  <c r="I7518" i="220"/>
  <c r="J7518" i="220"/>
  <c r="I7519" i="220"/>
  <c r="J7519" i="220"/>
  <c r="I7520" i="220"/>
  <c r="J7520" i="220"/>
  <c r="I7521" i="220"/>
  <c r="J7521" i="220"/>
  <c r="I7522" i="220"/>
  <c r="J7522" i="220"/>
  <c r="I7523" i="220"/>
  <c r="J7523" i="220"/>
  <c r="I7524" i="220"/>
  <c r="J7524" i="220"/>
  <c r="I7525" i="220"/>
  <c r="J7525" i="220"/>
  <c r="I7526" i="220"/>
  <c r="J7526" i="220"/>
  <c r="I7527" i="220"/>
  <c r="J7527" i="220"/>
  <c r="I7528" i="220"/>
  <c r="J7528" i="220"/>
  <c r="I7529" i="220"/>
  <c r="J7529" i="220"/>
  <c r="I7530" i="220"/>
  <c r="J7530" i="220"/>
  <c r="I7531" i="220"/>
  <c r="J7531" i="220"/>
  <c r="I7532" i="220"/>
  <c r="J7532" i="220"/>
  <c r="I7533" i="220"/>
  <c r="J7533" i="220"/>
  <c r="I7534" i="220"/>
  <c r="J7534" i="220"/>
  <c r="I7535" i="220"/>
  <c r="J7535" i="220"/>
  <c r="I7536" i="220"/>
  <c r="J7536" i="220"/>
  <c r="I7537" i="220"/>
  <c r="J7537" i="220"/>
  <c r="I7538" i="220"/>
  <c r="J7538" i="220"/>
  <c r="I7539" i="220"/>
  <c r="J7539" i="220"/>
  <c r="I7540" i="220"/>
  <c r="J7540" i="220"/>
  <c r="I7541" i="220"/>
  <c r="J7541" i="220"/>
  <c r="I7542" i="220"/>
  <c r="J7542" i="220"/>
  <c r="I7543" i="220"/>
  <c r="J7543" i="220"/>
  <c r="I7544" i="220"/>
  <c r="J7544" i="220"/>
  <c r="I7545" i="220"/>
  <c r="J7545" i="220"/>
  <c r="I7546" i="220"/>
  <c r="J7546" i="220"/>
  <c r="I7547" i="220"/>
  <c r="J7547" i="220"/>
  <c r="I7548" i="220"/>
  <c r="J7548" i="220"/>
  <c r="I7549" i="220"/>
  <c r="J7549" i="220"/>
  <c r="I7550" i="220"/>
  <c r="J7550" i="220"/>
  <c r="I7551" i="220"/>
  <c r="J7551" i="220"/>
  <c r="I7552" i="220"/>
  <c r="J7552" i="220"/>
  <c r="I7553" i="220"/>
  <c r="J7553" i="220"/>
  <c r="I7554" i="220"/>
  <c r="J7554" i="220"/>
  <c r="I7555" i="220"/>
  <c r="J7555" i="220"/>
  <c r="I7556" i="220"/>
  <c r="J7556" i="220"/>
  <c r="I7557" i="220"/>
  <c r="J7557" i="220"/>
  <c r="I7558" i="220"/>
  <c r="J7558" i="220"/>
  <c r="I7559" i="220"/>
  <c r="J7559" i="220"/>
  <c r="I7560" i="220"/>
  <c r="J7560" i="220"/>
  <c r="I7561" i="220"/>
  <c r="J7561" i="220"/>
  <c r="I7562" i="220"/>
  <c r="J7562" i="220"/>
  <c r="I7563" i="220"/>
  <c r="J7563" i="220"/>
  <c r="I7564" i="220"/>
  <c r="J7564" i="220"/>
  <c r="I7565" i="220"/>
  <c r="J7565" i="220"/>
  <c r="I7566" i="220"/>
  <c r="J7566" i="220"/>
  <c r="I7567" i="220"/>
  <c r="J7567" i="220"/>
  <c r="I7568" i="220"/>
  <c r="J7568" i="220"/>
  <c r="I7569" i="220"/>
  <c r="J7569" i="220"/>
  <c r="I7570" i="220"/>
  <c r="J7570" i="220"/>
  <c r="I7571" i="220"/>
  <c r="J7571" i="220"/>
  <c r="I7572" i="220"/>
  <c r="J7572" i="220"/>
  <c r="I7573" i="220"/>
  <c r="J7573" i="220"/>
  <c r="I7574" i="220"/>
  <c r="J7574" i="220"/>
  <c r="I7575" i="220"/>
  <c r="J7575" i="220"/>
  <c r="I7576" i="220"/>
  <c r="J7576" i="220"/>
  <c r="I7577" i="220"/>
  <c r="J7577" i="220"/>
  <c r="I7578" i="220"/>
  <c r="J7578" i="220"/>
  <c r="I7579" i="220"/>
  <c r="J7579" i="220"/>
  <c r="I7580" i="220"/>
  <c r="J7580" i="220"/>
  <c r="I7581" i="220"/>
  <c r="J7581" i="220"/>
  <c r="I7582" i="220"/>
  <c r="J7582" i="220"/>
  <c r="I7583" i="220"/>
  <c r="J7583" i="220"/>
  <c r="I7584" i="220"/>
  <c r="J7584" i="220"/>
  <c r="I7585" i="220"/>
  <c r="J7585" i="220"/>
  <c r="I7586" i="220"/>
  <c r="J7586" i="220"/>
  <c r="I7587" i="220"/>
  <c r="J7587" i="220"/>
  <c r="I7588" i="220"/>
  <c r="J7588" i="220"/>
  <c r="I7589" i="220"/>
  <c r="J7589" i="220"/>
  <c r="I7590" i="220"/>
  <c r="J7590" i="220"/>
  <c r="I7591" i="220"/>
  <c r="J7591" i="220"/>
  <c r="I7592" i="220"/>
  <c r="J7592" i="220"/>
  <c r="I7593" i="220"/>
  <c r="J7593" i="220"/>
  <c r="I7594" i="220"/>
  <c r="J7594" i="220"/>
  <c r="I7595" i="220"/>
  <c r="J7595" i="220"/>
  <c r="I7596" i="220"/>
  <c r="J7596" i="220"/>
  <c r="I7597" i="220"/>
  <c r="J7597" i="220"/>
  <c r="I7598" i="220"/>
  <c r="J7598" i="220"/>
  <c r="I7599" i="220"/>
  <c r="J7599" i="220"/>
  <c r="I7600" i="220"/>
  <c r="J7600" i="220"/>
  <c r="I7601" i="220"/>
  <c r="J7601" i="220"/>
  <c r="I7602" i="220"/>
  <c r="J7602" i="220"/>
  <c r="I7603" i="220"/>
  <c r="J7603" i="220"/>
  <c r="I7604" i="220"/>
  <c r="J7604" i="220"/>
  <c r="I7605" i="220"/>
  <c r="J7605" i="220"/>
  <c r="I7606" i="220"/>
  <c r="J7606" i="220"/>
  <c r="I7607" i="220"/>
  <c r="J7607" i="220"/>
  <c r="I7608" i="220"/>
  <c r="J7608" i="220"/>
  <c r="I7609" i="220"/>
  <c r="J7609" i="220"/>
  <c r="I7610" i="220"/>
  <c r="J7610" i="220"/>
  <c r="I7611" i="220"/>
  <c r="J7611" i="220"/>
  <c r="I7612" i="220"/>
  <c r="J7612" i="220"/>
  <c r="I7613" i="220"/>
  <c r="J7613" i="220"/>
  <c r="I7614" i="220"/>
  <c r="J7614" i="220"/>
  <c r="I7615" i="220"/>
  <c r="J7615" i="220"/>
  <c r="I7616" i="220"/>
  <c r="J7616" i="220"/>
  <c r="I7617" i="220"/>
  <c r="J7617" i="220"/>
  <c r="I7618" i="220"/>
  <c r="J7618" i="220"/>
  <c r="I7619" i="220"/>
  <c r="J7619" i="220"/>
  <c r="I7620" i="220"/>
  <c r="J7620" i="220"/>
  <c r="I7621" i="220"/>
  <c r="J7621" i="220"/>
  <c r="I7622" i="220"/>
  <c r="J7622" i="220"/>
  <c r="I7623" i="220"/>
  <c r="J7623" i="220"/>
  <c r="I7624" i="220"/>
  <c r="J7624" i="220"/>
  <c r="I7625" i="220"/>
  <c r="J7625" i="220"/>
  <c r="I7626" i="220"/>
  <c r="J7626" i="220"/>
  <c r="I7627" i="220"/>
  <c r="J7627" i="220"/>
  <c r="I7628" i="220"/>
  <c r="J7628" i="220"/>
  <c r="I7629" i="220"/>
  <c r="J7629" i="220"/>
  <c r="I7630" i="220"/>
  <c r="J7630" i="220"/>
  <c r="I7631" i="220"/>
  <c r="J7631" i="220"/>
  <c r="I7632" i="220"/>
  <c r="J7632" i="220"/>
  <c r="I7633" i="220"/>
  <c r="J7633" i="220"/>
  <c r="I7634" i="220"/>
  <c r="J7634" i="220"/>
  <c r="I7635" i="220"/>
  <c r="J7635" i="220"/>
  <c r="I7636" i="220"/>
  <c r="J7636" i="220"/>
  <c r="I7637" i="220"/>
  <c r="J7637" i="220"/>
  <c r="I7638" i="220"/>
  <c r="J7638" i="220"/>
  <c r="I7639" i="220"/>
  <c r="J7639" i="220"/>
  <c r="I7640" i="220"/>
  <c r="J7640" i="220"/>
  <c r="I7641" i="220"/>
  <c r="J7641" i="220"/>
  <c r="I7642" i="220"/>
  <c r="J7642" i="220"/>
  <c r="I7643" i="220"/>
  <c r="J7643" i="220"/>
  <c r="I7644" i="220"/>
  <c r="J7644" i="220"/>
  <c r="I7645" i="220"/>
  <c r="J7645" i="220"/>
  <c r="I7646" i="220"/>
  <c r="J7646" i="220"/>
  <c r="I7647" i="220"/>
  <c r="J7647" i="220"/>
  <c r="I7648" i="220"/>
  <c r="J7648" i="220"/>
  <c r="I7649" i="220"/>
  <c r="J7649" i="220"/>
  <c r="I7650" i="220"/>
  <c r="J7650" i="220"/>
  <c r="I7651" i="220"/>
  <c r="J7651" i="220"/>
  <c r="I7652" i="220"/>
  <c r="J7652" i="220"/>
  <c r="I7653" i="220"/>
  <c r="J7653" i="220"/>
  <c r="I7654" i="220"/>
  <c r="J7654" i="220"/>
  <c r="I7655" i="220"/>
  <c r="J7655" i="220"/>
  <c r="I7656" i="220"/>
  <c r="J7656" i="220"/>
  <c r="I7657" i="220"/>
  <c r="J7657" i="220"/>
  <c r="I7658" i="220"/>
  <c r="J7658" i="220"/>
  <c r="I7659" i="220"/>
  <c r="J7659" i="220"/>
  <c r="I7660" i="220"/>
  <c r="J7660" i="220"/>
  <c r="I7661" i="220"/>
  <c r="J7661" i="220"/>
  <c r="I7662" i="220"/>
  <c r="J7662" i="220"/>
  <c r="I7663" i="220"/>
  <c r="J7663" i="220"/>
  <c r="I7664" i="220"/>
  <c r="J7664" i="220"/>
  <c r="I7665" i="220"/>
  <c r="J7665" i="220"/>
  <c r="I7666" i="220"/>
  <c r="J7666" i="220"/>
  <c r="I7667" i="220"/>
  <c r="J7667" i="220"/>
  <c r="I7668" i="220"/>
  <c r="J7668" i="220"/>
  <c r="I7669" i="220"/>
  <c r="J7669" i="220"/>
  <c r="I7670" i="220"/>
  <c r="J7670" i="220"/>
  <c r="I7671" i="220"/>
  <c r="J7671" i="220"/>
  <c r="I7672" i="220"/>
  <c r="J7672" i="220"/>
  <c r="I7673" i="220"/>
  <c r="J7673" i="220"/>
  <c r="I7674" i="220"/>
  <c r="J7674" i="220"/>
  <c r="I7675" i="220"/>
  <c r="J7675" i="220"/>
  <c r="I7676" i="220"/>
  <c r="J7676" i="220"/>
  <c r="I7677" i="220"/>
  <c r="J7677" i="220"/>
  <c r="I7678" i="220"/>
  <c r="J7678" i="220"/>
  <c r="I7679" i="220"/>
  <c r="J7679" i="220"/>
  <c r="I7680" i="220"/>
  <c r="J7680" i="220"/>
  <c r="I7681" i="220"/>
  <c r="J7681" i="220"/>
  <c r="I7682" i="220"/>
  <c r="J7682" i="220"/>
  <c r="I7683" i="220"/>
  <c r="J7683" i="220"/>
  <c r="I7684" i="220"/>
  <c r="J7684" i="220"/>
  <c r="I7685" i="220"/>
  <c r="J7685" i="220"/>
  <c r="I7686" i="220"/>
  <c r="J7686" i="220"/>
  <c r="I7687" i="220"/>
  <c r="J7687" i="220"/>
  <c r="I7688" i="220"/>
  <c r="J7688" i="220"/>
  <c r="I7689" i="220"/>
  <c r="J7689" i="220"/>
  <c r="I7690" i="220"/>
  <c r="J7690" i="220"/>
  <c r="I7691" i="220"/>
  <c r="J7691" i="220"/>
  <c r="I7692" i="220"/>
  <c r="J7692" i="220"/>
  <c r="I7693" i="220"/>
  <c r="J7693" i="220"/>
  <c r="I7694" i="220"/>
  <c r="J7694" i="220"/>
  <c r="I7695" i="220"/>
  <c r="J7695" i="220"/>
  <c r="I7696" i="220"/>
  <c r="J7696" i="220"/>
  <c r="I7697" i="220"/>
  <c r="J7697" i="220"/>
  <c r="I7698" i="220"/>
  <c r="J7698" i="220"/>
  <c r="I7699" i="220"/>
  <c r="J7699" i="220"/>
  <c r="I7700" i="220"/>
  <c r="J7700" i="220"/>
  <c r="I7701" i="220"/>
  <c r="J7701" i="220"/>
  <c r="I7702" i="220"/>
  <c r="J7702" i="220"/>
  <c r="I7703" i="220"/>
  <c r="J7703" i="220"/>
  <c r="I7704" i="220"/>
  <c r="J7704" i="220"/>
  <c r="I7705" i="220"/>
  <c r="J7705" i="220"/>
  <c r="I7706" i="220"/>
  <c r="J7706" i="220"/>
  <c r="I7707" i="220"/>
  <c r="J7707" i="220"/>
  <c r="I7708" i="220"/>
  <c r="J7708" i="220"/>
  <c r="I7709" i="220"/>
  <c r="J7709" i="220"/>
  <c r="I7710" i="220"/>
  <c r="J7710" i="220"/>
  <c r="I7711" i="220"/>
  <c r="J7711" i="220"/>
  <c r="I7712" i="220"/>
  <c r="J7712" i="220"/>
  <c r="I7713" i="220"/>
  <c r="J7713" i="220"/>
  <c r="I7714" i="220"/>
  <c r="J7714" i="220"/>
  <c r="I7715" i="220"/>
  <c r="J7715" i="220"/>
  <c r="I7716" i="220"/>
  <c r="J7716" i="220"/>
  <c r="I7717" i="220"/>
  <c r="J7717" i="220"/>
  <c r="I7718" i="220"/>
  <c r="J7718" i="220"/>
  <c r="I7719" i="220"/>
  <c r="J7719" i="220"/>
  <c r="I7720" i="220"/>
  <c r="J7720" i="220"/>
  <c r="I7721" i="220"/>
  <c r="J7721" i="220"/>
  <c r="I7722" i="220"/>
  <c r="J7722" i="220"/>
  <c r="I7723" i="220"/>
  <c r="J7723" i="220"/>
  <c r="I7724" i="220"/>
  <c r="J7724" i="220"/>
  <c r="I7725" i="220"/>
  <c r="J7725" i="220"/>
  <c r="I7726" i="220"/>
  <c r="J7726" i="220"/>
  <c r="I7727" i="220"/>
  <c r="J7727" i="220"/>
  <c r="I7728" i="220"/>
  <c r="J7728" i="220"/>
  <c r="I7729" i="220"/>
  <c r="J7729" i="220"/>
  <c r="I7730" i="220"/>
  <c r="J7730" i="220"/>
  <c r="I7731" i="220"/>
  <c r="J7731" i="220"/>
  <c r="I7732" i="220"/>
  <c r="J7732" i="220"/>
  <c r="I7733" i="220"/>
  <c r="J7733" i="220"/>
  <c r="I7734" i="220"/>
  <c r="J7734" i="220"/>
  <c r="I7735" i="220"/>
  <c r="J7735" i="220"/>
  <c r="I7736" i="220"/>
  <c r="J7736" i="220"/>
  <c r="I7737" i="220"/>
  <c r="J7737" i="220"/>
  <c r="I7738" i="220"/>
  <c r="J7738" i="220"/>
  <c r="I7739" i="220"/>
  <c r="J7739" i="220"/>
  <c r="I7740" i="220"/>
  <c r="J7740" i="220"/>
  <c r="I7741" i="220"/>
  <c r="J7741" i="220"/>
  <c r="I7742" i="220"/>
  <c r="J7742" i="220"/>
  <c r="I7743" i="220"/>
  <c r="J7743" i="220"/>
  <c r="I7744" i="220"/>
  <c r="J7744" i="220"/>
  <c r="I7745" i="220"/>
  <c r="J7745" i="220"/>
  <c r="I7746" i="220"/>
  <c r="J7746" i="220"/>
  <c r="I7747" i="220"/>
  <c r="J7747" i="220"/>
  <c r="I7748" i="220"/>
  <c r="J7748" i="220"/>
  <c r="I7749" i="220"/>
  <c r="J7749" i="220"/>
  <c r="I7750" i="220"/>
  <c r="J7750" i="220"/>
  <c r="I7751" i="220"/>
  <c r="J7751" i="220"/>
  <c r="I7752" i="220"/>
  <c r="J7752" i="220"/>
  <c r="I7753" i="220"/>
  <c r="J7753" i="220"/>
  <c r="I7754" i="220"/>
  <c r="J7754" i="220"/>
  <c r="I7755" i="220"/>
  <c r="J7755" i="220"/>
  <c r="I7756" i="220"/>
  <c r="J7756" i="220"/>
  <c r="I7757" i="220"/>
  <c r="J7757" i="220"/>
  <c r="I7758" i="220"/>
  <c r="J7758" i="220"/>
  <c r="I7759" i="220"/>
  <c r="J7759" i="220"/>
  <c r="I7760" i="220"/>
  <c r="J7760" i="220"/>
  <c r="I7761" i="220"/>
  <c r="J7761" i="220"/>
  <c r="I7762" i="220"/>
  <c r="J7762" i="220"/>
  <c r="I7763" i="220"/>
  <c r="J7763" i="220"/>
  <c r="I7764" i="220"/>
  <c r="J7764" i="220"/>
  <c r="I7765" i="220"/>
  <c r="J7765" i="220"/>
  <c r="I7766" i="220"/>
  <c r="J7766" i="220"/>
  <c r="I7767" i="220"/>
  <c r="J7767" i="220"/>
  <c r="I7768" i="220"/>
  <c r="J7768" i="220"/>
  <c r="I7769" i="220"/>
  <c r="J7769" i="220"/>
  <c r="I7770" i="220"/>
  <c r="J7770" i="220"/>
  <c r="I7771" i="220"/>
  <c r="J7771" i="220"/>
  <c r="I7772" i="220"/>
  <c r="J7772" i="220"/>
  <c r="I7773" i="220"/>
  <c r="J7773" i="220"/>
  <c r="I7774" i="220"/>
  <c r="J7774" i="220"/>
  <c r="I7775" i="220"/>
  <c r="J7775" i="220"/>
  <c r="I7776" i="220"/>
  <c r="J7776" i="220"/>
  <c r="I7777" i="220"/>
  <c r="J7777" i="220"/>
  <c r="I7778" i="220"/>
  <c r="J7778" i="220"/>
  <c r="I7779" i="220"/>
  <c r="J7779" i="220"/>
  <c r="I7780" i="220"/>
  <c r="J7780" i="220"/>
  <c r="I7781" i="220"/>
  <c r="J7781" i="220"/>
  <c r="I7782" i="220"/>
  <c r="J7782" i="220"/>
  <c r="I7783" i="220"/>
  <c r="J7783" i="220"/>
  <c r="I7784" i="220"/>
  <c r="J7784" i="220"/>
  <c r="I7785" i="220"/>
  <c r="J7785" i="220"/>
  <c r="I7786" i="220"/>
  <c r="J7786" i="220"/>
  <c r="I7787" i="220"/>
  <c r="J7787" i="220"/>
  <c r="I7788" i="220"/>
  <c r="J7788" i="220"/>
  <c r="I7789" i="220"/>
  <c r="J7789" i="220"/>
  <c r="I7790" i="220"/>
  <c r="J7790" i="220"/>
  <c r="I7791" i="220"/>
  <c r="J7791" i="220"/>
  <c r="I7792" i="220"/>
  <c r="J7792" i="220"/>
  <c r="I7793" i="220"/>
  <c r="J7793" i="220"/>
  <c r="I7794" i="220"/>
  <c r="J7794" i="220"/>
  <c r="I7795" i="220"/>
  <c r="J7795" i="220"/>
  <c r="I7796" i="220"/>
  <c r="J7796" i="220"/>
  <c r="I7797" i="220"/>
  <c r="J7797" i="220"/>
  <c r="I7798" i="220"/>
  <c r="J7798" i="220"/>
  <c r="I7799" i="220"/>
  <c r="J7799" i="220"/>
  <c r="I7800" i="220"/>
  <c r="J7800" i="220"/>
  <c r="I7801" i="220"/>
  <c r="J7801" i="220"/>
  <c r="I7802" i="220"/>
  <c r="J7802" i="220"/>
  <c r="I7803" i="220"/>
  <c r="J7803" i="220"/>
  <c r="I7804" i="220"/>
  <c r="J7804" i="220"/>
  <c r="I7805" i="220"/>
  <c r="J7805" i="220"/>
  <c r="I7806" i="220"/>
  <c r="J7806" i="220"/>
  <c r="I7807" i="220"/>
  <c r="J7807" i="220"/>
  <c r="I7808" i="220"/>
  <c r="J7808" i="220"/>
  <c r="I7809" i="220"/>
  <c r="J7809" i="220"/>
  <c r="I7810" i="220"/>
  <c r="J7810" i="220"/>
  <c r="I7811" i="220"/>
  <c r="J7811" i="220"/>
  <c r="I7812" i="220"/>
  <c r="J7812" i="220"/>
  <c r="I7813" i="220"/>
  <c r="J7813" i="220"/>
  <c r="I7814" i="220"/>
  <c r="J7814" i="220"/>
  <c r="I7815" i="220"/>
  <c r="J7815" i="220"/>
  <c r="I7816" i="220"/>
  <c r="J7816" i="220"/>
  <c r="I7817" i="220"/>
  <c r="J7817" i="220"/>
  <c r="I7818" i="220"/>
  <c r="J7818" i="220"/>
  <c r="I7819" i="220"/>
  <c r="J7819" i="220"/>
  <c r="I7820" i="220"/>
  <c r="J7820" i="220"/>
  <c r="I7821" i="220"/>
  <c r="J7821" i="220"/>
  <c r="I7822" i="220"/>
  <c r="J7822" i="220"/>
  <c r="I7823" i="220"/>
  <c r="J7823" i="220"/>
  <c r="I7824" i="220"/>
  <c r="J7824" i="220"/>
  <c r="I7825" i="220"/>
  <c r="J7825" i="220"/>
  <c r="I7826" i="220"/>
  <c r="J7826" i="220"/>
  <c r="I7827" i="220"/>
  <c r="J7827" i="220"/>
  <c r="I7828" i="220"/>
  <c r="J7828" i="220"/>
  <c r="I7829" i="220"/>
  <c r="J7829" i="220"/>
  <c r="I7830" i="220"/>
  <c r="J7830" i="220"/>
  <c r="I7831" i="220"/>
  <c r="J7831" i="220"/>
  <c r="I7832" i="220"/>
  <c r="J7832" i="220"/>
  <c r="I7833" i="220"/>
  <c r="J7833" i="220"/>
  <c r="I7834" i="220"/>
  <c r="J7834" i="220"/>
  <c r="I7835" i="220"/>
  <c r="J7835" i="220"/>
  <c r="I7836" i="220"/>
  <c r="J7836" i="220"/>
  <c r="I7837" i="220"/>
  <c r="J7837" i="220"/>
  <c r="I7838" i="220"/>
  <c r="J7838" i="220"/>
  <c r="I7839" i="220"/>
  <c r="J7839" i="220"/>
  <c r="I7840" i="220"/>
  <c r="J7840" i="220"/>
  <c r="I7841" i="220"/>
  <c r="J7841" i="220"/>
  <c r="I7842" i="220"/>
  <c r="J7842" i="220"/>
  <c r="I7843" i="220"/>
  <c r="J7843" i="220"/>
  <c r="I7844" i="220"/>
  <c r="J7844" i="220"/>
  <c r="I7845" i="220"/>
  <c r="J7845" i="220"/>
  <c r="I7846" i="220"/>
  <c r="J7846" i="220"/>
  <c r="I7847" i="220"/>
  <c r="J7847" i="220"/>
  <c r="I7848" i="220"/>
  <c r="J7848" i="220"/>
  <c r="I7849" i="220"/>
  <c r="J7849" i="220"/>
  <c r="I7850" i="220"/>
  <c r="J7850" i="220"/>
  <c r="I7851" i="220"/>
  <c r="J7851" i="220"/>
  <c r="I7852" i="220"/>
  <c r="J7852" i="220"/>
  <c r="I7853" i="220"/>
  <c r="J7853" i="220"/>
  <c r="I7854" i="220"/>
  <c r="J7854" i="220"/>
  <c r="I7855" i="220"/>
  <c r="J7855" i="220"/>
  <c r="I7856" i="220"/>
  <c r="J7856" i="220"/>
  <c r="I7857" i="220"/>
  <c r="J7857" i="220"/>
  <c r="I7858" i="220"/>
  <c r="J7858" i="220"/>
  <c r="I7859" i="220"/>
  <c r="J7859" i="220"/>
  <c r="I7860" i="220"/>
  <c r="J7860" i="220"/>
  <c r="I7861" i="220"/>
  <c r="J7861" i="220"/>
  <c r="I7862" i="220"/>
  <c r="J7862" i="220"/>
  <c r="I7863" i="220"/>
  <c r="J7863" i="220"/>
  <c r="I7864" i="220"/>
  <c r="J7864" i="220"/>
  <c r="I7865" i="220"/>
  <c r="J7865" i="220"/>
  <c r="I7866" i="220"/>
  <c r="J7866" i="220"/>
  <c r="I7867" i="220"/>
  <c r="J7867" i="220"/>
  <c r="I7868" i="220"/>
  <c r="J7868" i="220"/>
  <c r="I7869" i="220"/>
  <c r="J7869" i="220"/>
  <c r="I7870" i="220"/>
  <c r="J7870" i="220"/>
  <c r="I7871" i="220"/>
  <c r="J7871" i="220"/>
  <c r="I7872" i="220"/>
  <c r="J7872" i="220"/>
  <c r="I7873" i="220"/>
  <c r="J7873" i="220"/>
  <c r="I7874" i="220"/>
  <c r="J7874" i="220"/>
  <c r="I7875" i="220"/>
  <c r="J7875" i="220"/>
  <c r="I7876" i="220"/>
  <c r="J7876" i="220"/>
  <c r="I7877" i="220"/>
  <c r="J7877" i="220"/>
  <c r="I7878" i="220"/>
  <c r="J7878" i="220"/>
  <c r="I7879" i="220"/>
  <c r="J7879" i="220"/>
  <c r="I7880" i="220"/>
  <c r="J7880" i="220"/>
  <c r="I7881" i="220"/>
  <c r="J7881" i="220"/>
  <c r="I7882" i="220"/>
  <c r="J7882" i="220"/>
  <c r="I7883" i="220"/>
  <c r="J7883" i="220"/>
  <c r="I7884" i="220"/>
  <c r="J7884" i="220"/>
  <c r="I7885" i="220"/>
  <c r="J7885" i="220"/>
  <c r="I7886" i="220"/>
  <c r="J7886" i="220"/>
  <c r="I7887" i="220"/>
  <c r="J7887" i="220"/>
  <c r="I7888" i="220"/>
  <c r="J7888" i="220"/>
  <c r="I7889" i="220"/>
  <c r="J7889" i="220"/>
  <c r="I7890" i="220"/>
  <c r="J7890" i="220"/>
  <c r="I7891" i="220"/>
  <c r="J7891" i="220"/>
  <c r="I7892" i="220"/>
  <c r="J7892" i="220"/>
  <c r="I7893" i="220"/>
  <c r="J7893" i="220"/>
  <c r="I7894" i="220"/>
  <c r="J7894" i="220"/>
  <c r="I7895" i="220"/>
  <c r="J7895" i="220"/>
  <c r="I7896" i="220"/>
  <c r="J7896" i="220"/>
  <c r="I7897" i="220"/>
  <c r="J7897" i="220"/>
  <c r="I7898" i="220"/>
  <c r="J7898" i="220"/>
  <c r="I7899" i="220"/>
  <c r="J7899" i="220"/>
  <c r="I7900" i="220"/>
  <c r="J7900" i="220"/>
  <c r="I7901" i="220"/>
  <c r="J7901" i="220"/>
  <c r="I7902" i="220"/>
  <c r="J7902" i="220"/>
  <c r="I7903" i="220"/>
  <c r="J7903" i="220"/>
  <c r="I7904" i="220"/>
  <c r="J7904" i="220"/>
  <c r="I7905" i="220"/>
  <c r="J7905" i="220"/>
  <c r="I7906" i="220"/>
  <c r="J7906" i="220"/>
  <c r="I7907" i="220"/>
  <c r="J7907" i="220"/>
  <c r="I7908" i="220"/>
  <c r="J7908" i="220"/>
  <c r="I7909" i="220"/>
  <c r="J7909" i="220"/>
  <c r="I7910" i="220"/>
  <c r="J7910" i="220"/>
  <c r="I7911" i="220"/>
  <c r="J7911" i="220"/>
  <c r="I7912" i="220"/>
  <c r="J7912" i="220"/>
  <c r="I7913" i="220"/>
  <c r="J7913" i="220"/>
  <c r="I7914" i="220"/>
  <c r="J7914" i="220"/>
  <c r="I7915" i="220"/>
  <c r="J7915" i="220"/>
  <c r="I7916" i="220"/>
  <c r="J7916" i="220"/>
  <c r="I7917" i="220"/>
  <c r="J7917" i="220"/>
  <c r="I7918" i="220"/>
  <c r="J7918" i="220"/>
  <c r="I7919" i="220"/>
  <c r="J7919" i="220"/>
  <c r="I7920" i="220"/>
  <c r="J7920" i="220"/>
  <c r="I7921" i="220"/>
  <c r="J7921" i="220"/>
  <c r="I7922" i="220"/>
  <c r="J7922" i="220"/>
  <c r="I7923" i="220"/>
  <c r="J7923" i="220"/>
  <c r="I7924" i="220"/>
  <c r="J7924" i="220"/>
  <c r="I7925" i="220"/>
  <c r="J7925" i="220"/>
  <c r="I7926" i="220"/>
  <c r="J7926" i="220"/>
  <c r="I7927" i="220"/>
  <c r="J7927" i="220"/>
  <c r="I7928" i="220"/>
  <c r="J7928" i="220"/>
  <c r="I7929" i="220"/>
  <c r="J7929" i="220"/>
  <c r="I7930" i="220"/>
  <c r="J7930" i="220"/>
  <c r="I7931" i="220"/>
  <c r="J7931" i="220"/>
  <c r="I7932" i="220"/>
  <c r="J7932" i="220"/>
  <c r="I7933" i="220"/>
  <c r="J7933" i="220"/>
  <c r="I7934" i="220"/>
  <c r="J7934" i="220"/>
  <c r="I7935" i="220"/>
  <c r="J7935" i="220"/>
  <c r="I7936" i="220"/>
  <c r="J7936" i="220"/>
  <c r="I7937" i="220"/>
  <c r="J7937" i="220"/>
  <c r="I7938" i="220"/>
  <c r="J7938" i="220"/>
  <c r="I7939" i="220"/>
  <c r="J7939" i="220"/>
  <c r="I7940" i="220"/>
  <c r="J7940" i="220"/>
  <c r="I7941" i="220"/>
  <c r="J7941" i="220"/>
  <c r="I7942" i="220"/>
  <c r="J7942" i="220"/>
  <c r="I7943" i="220"/>
  <c r="J7943" i="220"/>
  <c r="I7944" i="220"/>
  <c r="J7944" i="220"/>
  <c r="I7945" i="220"/>
  <c r="J7945" i="220"/>
  <c r="I7946" i="220"/>
  <c r="J7946" i="220"/>
  <c r="I7947" i="220"/>
  <c r="J7947" i="220"/>
  <c r="I7948" i="220"/>
  <c r="J7948" i="220"/>
  <c r="I7949" i="220"/>
  <c r="J7949" i="220"/>
  <c r="I7950" i="220"/>
  <c r="J7950" i="220"/>
  <c r="I7951" i="220"/>
  <c r="J7951" i="220"/>
  <c r="I7952" i="220"/>
  <c r="J7952" i="220"/>
  <c r="I7953" i="220"/>
  <c r="J7953" i="220"/>
  <c r="I7954" i="220"/>
  <c r="J7954" i="220"/>
  <c r="I7955" i="220"/>
  <c r="J7955" i="220"/>
  <c r="I7956" i="220"/>
  <c r="J7956" i="220"/>
  <c r="I7957" i="220"/>
  <c r="J7957" i="220"/>
  <c r="I7958" i="220"/>
  <c r="J7958" i="220"/>
  <c r="I7959" i="220"/>
  <c r="J7959" i="220"/>
  <c r="I7960" i="220"/>
  <c r="J7960" i="220"/>
  <c r="I7961" i="220"/>
  <c r="J7961" i="220"/>
  <c r="I7962" i="220"/>
  <c r="J7962" i="220"/>
  <c r="I7158" i="220"/>
  <c r="J7158" i="220"/>
  <c r="J7971" i="220"/>
  <c r="I7971" i="220"/>
  <c r="J7970" i="220"/>
  <c r="I7970" i="220"/>
  <c r="J7969" i="220"/>
  <c r="I7969" i="220"/>
  <c r="J7968" i="220"/>
  <c r="I7968" i="220"/>
  <c r="J7967" i="220"/>
  <c r="I7967" i="220"/>
  <c r="J7966" i="220"/>
  <c r="I7966" i="220"/>
  <c r="J7965" i="220"/>
  <c r="I7965" i="220"/>
  <c r="J7964" i="220"/>
  <c r="I7964" i="220"/>
  <c r="J7318" i="220"/>
  <c r="I7318" i="220"/>
  <c r="J7317" i="220"/>
  <c r="I7317" i="220"/>
  <c r="J7315" i="220"/>
  <c r="I7315" i="220"/>
  <c r="J7314" i="220"/>
  <c r="I7314" i="220"/>
  <c r="J7313" i="220"/>
  <c r="I7313" i="220"/>
  <c r="J7312" i="220"/>
  <c r="I7312" i="220"/>
  <c r="J7311" i="220"/>
  <c r="I7311" i="220"/>
  <c r="J7310" i="220"/>
  <c r="I7310" i="220"/>
  <c r="J7309" i="220"/>
  <c r="I7309" i="220"/>
  <c r="J7308" i="220"/>
  <c r="I7308" i="220"/>
  <c r="J7307" i="220"/>
  <c r="I7307" i="220"/>
  <c r="J7306" i="220"/>
  <c r="I7306" i="220"/>
  <c r="J7305" i="220"/>
  <c r="I7305" i="220"/>
  <c r="J7304" i="220"/>
  <c r="I7304" i="220"/>
  <c r="J7303" i="220"/>
  <c r="I7303" i="220"/>
  <c r="J7302" i="220"/>
  <c r="I7302" i="220"/>
  <c r="J7301" i="220"/>
  <c r="I7301" i="220"/>
  <c r="J7300" i="220"/>
  <c r="I7300" i="220"/>
  <c r="J7299" i="220"/>
  <c r="I7299" i="220"/>
  <c r="J7298" i="220"/>
  <c r="I7298" i="220"/>
  <c r="J7297" i="220"/>
  <c r="I7297" i="220"/>
  <c r="J7296" i="220"/>
  <c r="I7296" i="220"/>
  <c r="J7295" i="220"/>
  <c r="I7295" i="220"/>
  <c r="J7294" i="220"/>
  <c r="I7294" i="220"/>
  <c r="J7293" i="220"/>
  <c r="I7293" i="220"/>
  <c r="J7292" i="220"/>
  <c r="I7292" i="220"/>
  <c r="J7291" i="220"/>
  <c r="I7291" i="220"/>
  <c r="J7290" i="220"/>
  <c r="I7290" i="220"/>
  <c r="J7289" i="220"/>
  <c r="I7289" i="220"/>
  <c r="J7288" i="220"/>
  <c r="I7288" i="220"/>
  <c r="J7287" i="220"/>
  <c r="I7287" i="220"/>
  <c r="J7286" i="220"/>
  <c r="I7286" i="220"/>
  <c r="J7285" i="220"/>
  <c r="I7285" i="220"/>
  <c r="J7284" i="220"/>
  <c r="I7284" i="220"/>
  <c r="J7283" i="220"/>
  <c r="I7283" i="220"/>
  <c r="J7282" i="220"/>
  <c r="I7282" i="220"/>
  <c r="J7281" i="220"/>
  <c r="I7281" i="220"/>
  <c r="J7280" i="220"/>
  <c r="I7280" i="220"/>
  <c r="J7279" i="220"/>
  <c r="I7279" i="220"/>
  <c r="J7278" i="220"/>
  <c r="I7278" i="220"/>
  <c r="J7277" i="220"/>
  <c r="I7277" i="220"/>
  <c r="J7276" i="220"/>
  <c r="I7276" i="220"/>
  <c r="J7275" i="220"/>
  <c r="I7275" i="220"/>
  <c r="J7274" i="220"/>
  <c r="I7274" i="220"/>
  <c r="J7273" i="220"/>
  <c r="I7273" i="220"/>
  <c r="J7272" i="220"/>
  <c r="I7272" i="220"/>
  <c r="J7271" i="220"/>
  <c r="I7271" i="220"/>
  <c r="J7270" i="220"/>
  <c r="I7270" i="220"/>
  <c r="J7269" i="220"/>
  <c r="I7269" i="220"/>
  <c r="J7268" i="220"/>
  <c r="I7268" i="220"/>
  <c r="J7267" i="220"/>
  <c r="I7267" i="220"/>
  <c r="J7266" i="220"/>
  <c r="I7266" i="220"/>
  <c r="J7265" i="220"/>
  <c r="I7265" i="220"/>
  <c r="J7264" i="220"/>
  <c r="I7264" i="220"/>
  <c r="J7263" i="220"/>
  <c r="I7263" i="220"/>
  <c r="J7262" i="220"/>
  <c r="I7262" i="220"/>
  <c r="J7261" i="220"/>
  <c r="I7261" i="220"/>
  <c r="J7260" i="220"/>
  <c r="I7260" i="220"/>
  <c r="J7259" i="220"/>
  <c r="I7259" i="220"/>
  <c r="J7258" i="220"/>
  <c r="I7258" i="220"/>
  <c r="J7257" i="220"/>
  <c r="I7257" i="220"/>
  <c r="J7256" i="220"/>
  <c r="I7256" i="220"/>
  <c r="J7255" i="220"/>
  <c r="I7255" i="220"/>
  <c r="J7254" i="220"/>
  <c r="I7254" i="220"/>
  <c r="J7253" i="220"/>
  <c r="I7253" i="220"/>
  <c r="J7252" i="220"/>
  <c r="I7252" i="220"/>
  <c r="J7251" i="220"/>
  <c r="I7251" i="220"/>
  <c r="J7250" i="220"/>
  <c r="I7250" i="220"/>
  <c r="J7249" i="220"/>
  <c r="I7249" i="220"/>
  <c r="J7248" i="220"/>
  <c r="I7248" i="220"/>
  <c r="J7247" i="220"/>
  <c r="I7247" i="220"/>
  <c r="J7246" i="220"/>
  <c r="I7246" i="220"/>
  <c r="J7245" i="220"/>
  <c r="I7245" i="220"/>
  <c r="J7244" i="220"/>
  <c r="I7244" i="220"/>
  <c r="J7243" i="220"/>
  <c r="I7243" i="220"/>
  <c r="J7242" i="220"/>
  <c r="I7242" i="220"/>
  <c r="J7241" i="220"/>
  <c r="I7241" i="220"/>
  <c r="J7240" i="220"/>
  <c r="I7240" i="220"/>
  <c r="J7239" i="220"/>
  <c r="I7239" i="220"/>
  <c r="J7238" i="220"/>
  <c r="I7238" i="220"/>
  <c r="J7237" i="220"/>
  <c r="I7237" i="220"/>
  <c r="J7236" i="220"/>
  <c r="I7236" i="220"/>
  <c r="J7235" i="220"/>
  <c r="I7235" i="220"/>
  <c r="J7234" i="220"/>
  <c r="I7234" i="220"/>
  <c r="J7233" i="220"/>
  <c r="I7233" i="220"/>
  <c r="J7232" i="220"/>
  <c r="I7232" i="220"/>
  <c r="J7231" i="220"/>
  <c r="I7231" i="220"/>
  <c r="J7230" i="220"/>
  <c r="I7230" i="220"/>
  <c r="J7229" i="220"/>
  <c r="I7229" i="220"/>
  <c r="J7228" i="220"/>
  <c r="I7228" i="220"/>
  <c r="J7227" i="220"/>
  <c r="I7227" i="220"/>
  <c r="J7226" i="220"/>
  <c r="I7226" i="220"/>
  <c r="J7225" i="220"/>
  <c r="I7225" i="220"/>
  <c r="J7224" i="220"/>
  <c r="I7224" i="220"/>
  <c r="J7223" i="220"/>
  <c r="I7223" i="220"/>
  <c r="J7222" i="220"/>
  <c r="I7222" i="220"/>
  <c r="J7221" i="220"/>
  <c r="I7221" i="220"/>
  <c r="J7220" i="220"/>
  <c r="I7220" i="220"/>
  <c r="J7219" i="220"/>
  <c r="I7219" i="220"/>
  <c r="J7218" i="220"/>
  <c r="I7218" i="220"/>
  <c r="J7217" i="220"/>
  <c r="I7217" i="220"/>
  <c r="J7216" i="220"/>
  <c r="I7216" i="220"/>
  <c r="J7215" i="220"/>
  <c r="I7215" i="220"/>
  <c r="J7214" i="220"/>
  <c r="I7214" i="220"/>
  <c r="J7213" i="220"/>
  <c r="I7213" i="220"/>
  <c r="J7212" i="220"/>
  <c r="I7212" i="220"/>
  <c r="J7211" i="220"/>
  <c r="I7211" i="220"/>
  <c r="J7210" i="220"/>
  <c r="I7210" i="220"/>
  <c r="J7209" i="220"/>
  <c r="I7209" i="220"/>
  <c r="J7208" i="220"/>
  <c r="I7208" i="220"/>
  <c r="J7207" i="220"/>
  <c r="I7207" i="220"/>
  <c r="J7206" i="220"/>
  <c r="I7206" i="220"/>
  <c r="J7205" i="220"/>
  <c r="I7205" i="220"/>
  <c r="J7204" i="220"/>
  <c r="I7204" i="220"/>
  <c r="J7203" i="220"/>
  <c r="I7203" i="220"/>
  <c r="J7202" i="220"/>
  <c r="I7202" i="220"/>
  <c r="J7201" i="220"/>
  <c r="I7201" i="220"/>
  <c r="J7200" i="220"/>
  <c r="I7200" i="220"/>
  <c r="J7199" i="220"/>
  <c r="I7199" i="220"/>
  <c r="J7198" i="220"/>
  <c r="I7198" i="220"/>
  <c r="J7197" i="220"/>
  <c r="I7197" i="220"/>
  <c r="J7196" i="220"/>
  <c r="I7196" i="220"/>
  <c r="J7195" i="220"/>
  <c r="I7195" i="220"/>
  <c r="J7194" i="220"/>
  <c r="I7194" i="220"/>
  <c r="J7193" i="220"/>
  <c r="I7193" i="220"/>
  <c r="J7192" i="220"/>
  <c r="I7192" i="220"/>
  <c r="J7191" i="220"/>
  <c r="I7191" i="220"/>
  <c r="J7190" i="220"/>
  <c r="I7190" i="220"/>
  <c r="J7189" i="220"/>
  <c r="I7189" i="220"/>
  <c r="J7188" i="220"/>
  <c r="I7188" i="220"/>
  <c r="J7187" i="220"/>
  <c r="I7187" i="220"/>
  <c r="J7186" i="220"/>
  <c r="I7186" i="220"/>
  <c r="J7185" i="220"/>
  <c r="I7185" i="220"/>
  <c r="J7184" i="220"/>
  <c r="I7184" i="220"/>
  <c r="J7183" i="220"/>
  <c r="I7183" i="220"/>
  <c r="J7182" i="220"/>
  <c r="I7182" i="220"/>
  <c r="J7181" i="220"/>
  <c r="I7181" i="220"/>
  <c r="J7180" i="220"/>
  <c r="I7180" i="220"/>
  <c r="J7179" i="220"/>
  <c r="I7179" i="220"/>
  <c r="J7178" i="220"/>
  <c r="I7178" i="220"/>
  <c r="J7177" i="220"/>
  <c r="I7177" i="220"/>
  <c r="J7176" i="220"/>
  <c r="I7176" i="220"/>
  <c r="J7175" i="220"/>
  <c r="I7175" i="220"/>
  <c r="J7174" i="220"/>
  <c r="I7174" i="220"/>
  <c r="J7173" i="220"/>
  <c r="I7173" i="220"/>
  <c r="J7172" i="220"/>
  <c r="I7172" i="220"/>
  <c r="J7171" i="220"/>
  <c r="I7171" i="220"/>
  <c r="J7170" i="220"/>
  <c r="I7170" i="220"/>
  <c r="J7169" i="220"/>
  <c r="I7169" i="220"/>
  <c r="J7168" i="220"/>
  <c r="I7168" i="220"/>
  <c r="J7167" i="220"/>
  <c r="I7167" i="220"/>
  <c r="J7166" i="220"/>
  <c r="I7166" i="220"/>
  <c r="J7165" i="220"/>
  <c r="I7165" i="220"/>
  <c r="J7164" i="220"/>
  <c r="I7164" i="220"/>
  <c r="J7163" i="220"/>
  <c r="I7163" i="220"/>
  <c r="J7162" i="220"/>
  <c r="I7162" i="220"/>
  <c r="J7161" i="220"/>
  <c r="I7161" i="220"/>
  <c r="J7160" i="220"/>
  <c r="I7160" i="220"/>
  <c r="J7159" i="220"/>
  <c r="I7159" i="220"/>
  <c r="J7157" i="220"/>
  <c r="I7157" i="220"/>
  <c r="J7156" i="220"/>
  <c r="I7156" i="220"/>
  <c r="J7155" i="220"/>
  <c r="I7155" i="220"/>
  <c r="J7154" i="220"/>
  <c r="I7154" i="220"/>
  <c r="J7153" i="220"/>
  <c r="I7153" i="220"/>
  <c r="J7152" i="220"/>
  <c r="I7152" i="220"/>
  <c r="J7151" i="220"/>
  <c r="I7151" i="220"/>
  <c r="J7150" i="220"/>
  <c r="I7150" i="220"/>
  <c r="J7149" i="220"/>
  <c r="I7149" i="220"/>
  <c r="J7148" i="220"/>
  <c r="I7148" i="220"/>
  <c r="J7147" i="220"/>
  <c r="I7147" i="220"/>
  <c r="J7146" i="220"/>
  <c r="I7146" i="220"/>
  <c r="J7145" i="220"/>
  <c r="I7145" i="220"/>
  <c r="J7144" i="220"/>
  <c r="I7144" i="220"/>
  <c r="J7143" i="220"/>
  <c r="I7143" i="220"/>
  <c r="J7142" i="220"/>
  <c r="I7142" i="220"/>
  <c r="J7141" i="220"/>
  <c r="I7141" i="220"/>
  <c r="J7140" i="220"/>
  <c r="I7140" i="220"/>
  <c r="J7139" i="220"/>
  <c r="I7139" i="220"/>
  <c r="J7138" i="220"/>
  <c r="I7138" i="220"/>
  <c r="J7137" i="220"/>
  <c r="I7137" i="220"/>
  <c r="J7136" i="220"/>
  <c r="I7136" i="220"/>
  <c r="J7135" i="220"/>
  <c r="I7135" i="220"/>
  <c r="J7134" i="220"/>
  <c r="I7134" i="220"/>
  <c r="J7133" i="220"/>
  <c r="I7133" i="220"/>
  <c r="J7132" i="220"/>
  <c r="I7132" i="220"/>
  <c r="J7131" i="220"/>
  <c r="I7131" i="220"/>
  <c r="J7130" i="220"/>
  <c r="I7130" i="220"/>
  <c r="J7129" i="220"/>
  <c r="I7129" i="220"/>
  <c r="J7128" i="220"/>
  <c r="I7128" i="220"/>
  <c r="J7127" i="220"/>
  <c r="I7127" i="220"/>
  <c r="J7126" i="220"/>
  <c r="I7126" i="220"/>
  <c r="J7125" i="220"/>
  <c r="I7125" i="220"/>
  <c r="J7124" i="220"/>
  <c r="I7124" i="220"/>
  <c r="J7123" i="220"/>
  <c r="I7123" i="220"/>
  <c r="J7122" i="220"/>
  <c r="I7122" i="220"/>
  <c r="J7121" i="220"/>
  <c r="I7121" i="220"/>
  <c r="J7120" i="220"/>
  <c r="I7120" i="220"/>
  <c r="J7119" i="220"/>
  <c r="I7119" i="220"/>
  <c r="J7118" i="220"/>
  <c r="I7118" i="220"/>
  <c r="J7117" i="220"/>
  <c r="I7117" i="220"/>
  <c r="J7116" i="220"/>
  <c r="I7116" i="220"/>
  <c r="J7115" i="220"/>
  <c r="I7115" i="220"/>
  <c r="J7114" i="220"/>
  <c r="I7114" i="220"/>
  <c r="J7113" i="220"/>
  <c r="I7113" i="220"/>
  <c r="J7112" i="220"/>
  <c r="I7112" i="220"/>
  <c r="J7111" i="220"/>
  <c r="I7111" i="220"/>
  <c r="J7110" i="220"/>
  <c r="I7110" i="220"/>
  <c r="J7109" i="220"/>
  <c r="I7109" i="220"/>
  <c r="J7108" i="220"/>
  <c r="I7108" i="220"/>
  <c r="J7107" i="220"/>
  <c r="I7107" i="220"/>
  <c r="J7106" i="220"/>
  <c r="I7106" i="220"/>
  <c r="J7105" i="220"/>
  <c r="I7105" i="220"/>
  <c r="J7104" i="220"/>
  <c r="I7104" i="220"/>
  <c r="J7103" i="220"/>
  <c r="I7103" i="220"/>
  <c r="J7102" i="220"/>
  <c r="I7102" i="220"/>
  <c r="J7101" i="220"/>
  <c r="I7101" i="220"/>
  <c r="J7100" i="220"/>
  <c r="I7100" i="220"/>
  <c r="J7099" i="220"/>
  <c r="I7099" i="220"/>
  <c r="J7098" i="220"/>
  <c r="I7098" i="220"/>
  <c r="J7097" i="220"/>
  <c r="I7097" i="220"/>
  <c r="J7096" i="220"/>
  <c r="I7096" i="220"/>
  <c r="J7095" i="220"/>
  <c r="I7095" i="220"/>
  <c r="J7094" i="220"/>
  <c r="I7094" i="220"/>
  <c r="J7093" i="220"/>
  <c r="I7093" i="220"/>
  <c r="J7092" i="220"/>
  <c r="I7092" i="220"/>
  <c r="J7091" i="220"/>
  <c r="I7091" i="220"/>
  <c r="J7090" i="220"/>
  <c r="I7090" i="220"/>
  <c r="J7089" i="220"/>
  <c r="I7089" i="220"/>
  <c r="J7088" i="220"/>
  <c r="I7088" i="220"/>
  <c r="J7087" i="220"/>
  <c r="I7087" i="220"/>
  <c r="J7086" i="220"/>
  <c r="I7086" i="220"/>
  <c r="J7085" i="220"/>
  <c r="I7085" i="220"/>
  <c r="J7084" i="220"/>
  <c r="I7084" i="220"/>
  <c r="J7083" i="220"/>
  <c r="I7083" i="220"/>
  <c r="J7082" i="220"/>
  <c r="I7082" i="220"/>
  <c r="J7081" i="220"/>
  <c r="I7081" i="220"/>
  <c r="J7080" i="220"/>
  <c r="I7080" i="220"/>
  <c r="J7079" i="220"/>
  <c r="I7079" i="220"/>
  <c r="J7078" i="220"/>
  <c r="I7078" i="220"/>
  <c r="J7077" i="220"/>
  <c r="I7077" i="220"/>
  <c r="J7076" i="220"/>
  <c r="I7076" i="220"/>
  <c r="J7075" i="220"/>
  <c r="I7075" i="220"/>
  <c r="J7074" i="220"/>
  <c r="I7074" i="220"/>
  <c r="J7073" i="220"/>
  <c r="I7073" i="220"/>
  <c r="J7072" i="220"/>
  <c r="I7072" i="220"/>
  <c r="J7071" i="220"/>
  <c r="I7071" i="220"/>
  <c r="J7070" i="220"/>
  <c r="I7070" i="220"/>
  <c r="J7069" i="220"/>
  <c r="I7069" i="220"/>
  <c r="J7068" i="220"/>
  <c r="I7068" i="220"/>
  <c r="J7067" i="220"/>
  <c r="I7067" i="220"/>
  <c r="J7066" i="220"/>
  <c r="I7066" i="220"/>
  <c r="J7065" i="220"/>
  <c r="I7065" i="220"/>
  <c r="J7064" i="220"/>
  <c r="I7064" i="220"/>
  <c r="J7063" i="220"/>
  <c r="I7063" i="220"/>
  <c r="J7062" i="220"/>
  <c r="I7062" i="220"/>
  <c r="J7061" i="220"/>
  <c r="I7061" i="220"/>
  <c r="J7060" i="220"/>
  <c r="I7060" i="220"/>
  <c r="J7059" i="220"/>
  <c r="I7059" i="220"/>
  <c r="J7058" i="220"/>
  <c r="I7058" i="220"/>
  <c r="J7057" i="220"/>
  <c r="I7057" i="220"/>
  <c r="J7056" i="220"/>
  <c r="I7056" i="220"/>
  <c r="J7055" i="220"/>
  <c r="I7055" i="220"/>
  <c r="J7054" i="220"/>
  <c r="I7054" i="220"/>
  <c r="J7053" i="220"/>
  <c r="I7053" i="220"/>
  <c r="J7052" i="220"/>
  <c r="I7052" i="220"/>
  <c r="J7051" i="220"/>
  <c r="I7051" i="220"/>
  <c r="J7050" i="220"/>
  <c r="I7050" i="220"/>
  <c r="J7049" i="220"/>
  <c r="I7049" i="220"/>
  <c r="J7048" i="220"/>
  <c r="I7048" i="220"/>
  <c r="J7047" i="220"/>
  <c r="I7047" i="220"/>
  <c r="J7046" i="220"/>
  <c r="I7046" i="220"/>
  <c r="J7045" i="220"/>
  <c r="I7045" i="220"/>
  <c r="J7044" i="220"/>
  <c r="I7044" i="220"/>
  <c r="J7043" i="220"/>
  <c r="I7043" i="220"/>
  <c r="J7042" i="220"/>
  <c r="I7042" i="220"/>
  <c r="J7041" i="220"/>
  <c r="I7041" i="220"/>
  <c r="J7040" i="220"/>
  <c r="I7040" i="220"/>
  <c r="J7039" i="220"/>
  <c r="I7039" i="220"/>
  <c r="J7038" i="220"/>
  <c r="I7038" i="220"/>
  <c r="J7037" i="220"/>
  <c r="I7037" i="220"/>
  <c r="J7036" i="220"/>
  <c r="I7036" i="220"/>
  <c r="J7035" i="220"/>
  <c r="I7035" i="220"/>
  <c r="J7034" i="220"/>
  <c r="I7034" i="220"/>
  <c r="J7033" i="220"/>
  <c r="I7033" i="220"/>
  <c r="J7032" i="220"/>
  <c r="I7032" i="220"/>
  <c r="J7031" i="220"/>
  <c r="I7031" i="220"/>
  <c r="J7030" i="220"/>
  <c r="I7030" i="220"/>
  <c r="J7029" i="220"/>
  <c r="I7029" i="220"/>
  <c r="J7028" i="220"/>
  <c r="I7028" i="220"/>
  <c r="J7027" i="220"/>
  <c r="I7027" i="220"/>
  <c r="J7026" i="220"/>
  <c r="I7026" i="220"/>
  <c r="J7025" i="220"/>
  <c r="I7025" i="220"/>
  <c r="J7024" i="220"/>
  <c r="I7024" i="220"/>
  <c r="J7023" i="220"/>
  <c r="I7023" i="220"/>
  <c r="J7022" i="220"/>
  <c r="I7022" i="220"/>
  <c r="J7021" i="220"/>
  <c r="I7021" i="220"/>
  <c r="J7020" i="220"/>
  <c r="I7020" i="220"/>
  <c r="J7019" i="220"/>
  <c r="I7019" i="220"/>
  <c r="J7018" i="220"/>
  <c r="I7018" i="220"/>
  <c r="J7017" i="220"/>
  <c r="I7017" i="220"/>
  <c r="J7016" i="220"/>
  <c r="I7016" i="220"/>
  <c r="J7015" i="220"/>
  <c r="I7015" i="220"/>
  <c r="J7014" i="220"/>
  <c r="I7014" i="220"/>
  <c r="J7013" i="220"/>
  <c r="I7013" i="220"/>
  <c r="J7012" i="220"/>
  <c r="I7012" i="220"/>
  <c r="J7011" i="220"/>
  <c r="I7011" i="220"/>
  <c r="J7010" i="220"/>
  <c r="I7010" i="220"/>
  <c r="J7009" i="220"/>
  <c r="I7009" i="220"/>
  <c r="J7008" i="220"/>
  <c r="I7008" i="220"/>
  <c r="J7007" i="220"/>
  <c r="I7007" i="220"/>
  <c r="J7006" i="220"/>
  <c r="I7006" i="220"/>
  <c r="J7005" i="220"/>
  <c r="I7005" i="220"/>
  <c r="J7004" i="220"/>
  <c r="I7004" i="220"/>
  <c r="J7003" i="220"/>
  <c r="I7003" i="220"/>
  <c r="J7002" i="220"/>
  <c r="I7002" i="220"/>
  <c r="J7001" i="220"/>
  <c r="I7001" i="220"/>
  <c r="J7000" i="220"/>
  <c r="I7000" i="220"/>
  <c r="J6999" i="220"/>
  <c r="I6999" i="220"/>
  <c r="J6998" i="220"/>
  <c r="I6998" i="220"/>
  <c r="J6997" i="220"/>
  <c r="I6997" i="220"/>
  <c r="J6996" i="220"/>
  <c r="I6996" i="220"/>
  <c r="J6995" i="220"/>
  <c r="I6995" i="220"/>
  <c r="J6994" i="220"/>
  <c r="I6994" i="220"/>
  <c r="J6993" i="220"/>
  <c r="I6993" i="220"/>
  <c r="J6992" i="220"/>
  <c r="I6992" i="220"/>
  <c r="J6991" i="220"/>
  <c r="I6991" i="220"/>
  <c r="J6990" i="220"/>
  <c r="I6990" i="220"/>
  <c r="J6989" i="220"/>
  <c r="I6989" i="220"/>
  <c r="J6988" i="220"/>
  <c r="I6988" i="220"/>
  <c r="J6987" i="220"/>
  <c r="I6987" i="220"/>
  <c r="J6986" i="220"/>
  <c r="I6986" i="220"/>
  <c r="J6985" i="220"/>
  <c r="I6985" i="220"/>
  <c r="J6984" i="220"/>
  <c r="I6984" i="220"/>
  <c r="J6983" i="220"/>
  <c r="I6983" i="220"/>
  <c r="J6982" i="220"/>
  <c r="I6982" i="220"/>
  <c r="J6981" i="220"/>
  <c r="I6981" i="220"/>
  <c r="J6980" i="220"/>
  <c r="I6980" i="220"/>
  <c r="J6979" i="220"/>
  <c r="I6979" i="220"/>
  <c r="J6978" i="220"/>
  <c r="I6978" i="220"/>
  <c r="J6977" i="220"/>
  <c r="I6977" i="220"/>
  <c r="J6976" i="220"/>
  <c r="I6976" i="220"/>
  <c r="J6975" i="220"/>
  <c r="I6975" i="220"/>
  <c r="J6974" i="220"/>
  <c r="I6974" i="220"/>
  <c r="J6973" i="220"/>
  <c r="I6973" i="220"/>
  <c r="J6972" i="220"/>
  <c r="I6972" i="220"/>
  <c r="J6971" i="220"/>
  <c r="I6971" i="220"/>
  <c r="J6970" i="220"/>
  <c r="I6970" i="220"/>
  <c r="J6969" i="220"/>
  <c r="I6969" i="220"/>
  <c r="J6968" i="220"/>
  <c r="I6968" i="220"/>
  <c r="J6967" i="220"/>
  <c r="I6967" i="220"/>
  <c r="J6966" i="220"/>
  <c r="I6966" i="220"/>
  <c r="J6965" i="220"/>
  <c r="I6965" i="220"/>
  <c r="J6964" i="220"/>
  <c r="I6964" i="220"/>
  <c r="J6963" i="220"/>
  <c r="I6963" i="220"/>
  <c r="J6962" i="220"/>
  <c r="I6962" i="220"/>
  <c r="J6961" i="220"/>
  <c r="I6961" i="220"/>
  <c r="J6960" i="220"/>
  <c r="I6960" i="220"/>
  <c r="J6959" i="220"/>
  <c r="I6959" i="220"/>
  <c r="J6958" i="220"/>
  <c r="I6958" i="220"/>
  <c r="J6957" i="220"/>
  <c r="I6957" i="220"/>
  <c r="J6956" i="220"/>
  <c r="I6956" i="220"/>
  <c r="J6955" i="220"/>
  <c r="I6955" i="220"/>
  <c r="J6954" i="220"/>
  <c r="I6954" i="220"/>
  <c r="J6953" i="220"/>
  <c r="I6953" i="220"/>
  <c r="J6952" i="220"/>
  <c r="I6952" i="220"/>
  <c r="J6951" i="220"/>
  <c r="I6951" i="220"/>
  <c r="J6950" i="220"/>
  <c r="I6950" i="220"/>
  <c r="J6949" i="220"/>
  <c r="I6949" i="220"/>
  <c r="J6948" i="220"/>
  <c r="I6948" i="220"/>
  <c r="J6947" i="220"/>
  <c r="I6947" i="220"/>
  <c r="J6946" i="220"/>
  <c r="I6946" i="220"/>
  <c r="J6945" i="220"/>
  <c r="I6945" i="220"/>
  <c r="J6944" i="220"/>
  <c r="I6944" i="220"/>
  <c r="J6943" i="220"/>
  <c r="I6943" i="220"/>
  <c r="J6942" i="220"/>
  <c r="I6942" i="220"/>
  <c r="J6941" i="220"/>
  <c r="I6941" i="220"/>
  <c r="J6940" i="220"/>
  <c r="I6940" i="220"/>
  <c r="J6939" i="220"/>
  <c r="I6939" i="220"/>
  <c r="J6938" i="220"/>
  <c r="I6938" i="220"/>
  <c r="J6937" i="220"/>
  <c r="I6937" i="220"/>
  <c r="J6936" i="220"/>
  <c r="I6936" i="220"/>
  <c r="J6935" i="220"/>
  <c r="I6935" i="220"/>
  <c r="J6934" i="220"/>
  <c r="I6934" i="220"/>
  <c r="J6933" i="220"/>
  <c r="I6933" i="220"/>
  <c r="J6932" i="220"/>
  <c r="I6932" i="220"/>
  <c r="J6931" i="220"/>
  <c r="I6931" i="220"/>
  <c r="J6930" i="220"/>
  <c r="I6930" i="220"/>
  <c r="J6929" i="220"/>
  <c r="I6929" i="220"/>
  <c r="J6928" i="220"/>
  <c r="I6928" i="220"/>
  <c r="J6927" i="220"/>
  <c r="I6927" i="220"/>
  <c r="J6926" i="220"/>
  <c r="I6926" i="220"/>
  <c r="J6925" i="220"/>
  <c r="I6925" i="220"/>
  <c r="J6924" i="220"/>
  <c r="I6924" i="220"/>
  <c r="J6923" i="220"/>
  <c r="I6923" i="220"/>
  <c r="J6922" i="220"/>
  <c r="I6922" i="220"/>
  <c r="J6921" i="220"/>
  <c r="I6921" i="220"/>
  <c r="J6920" i="220"/>
  <c r="I6920" i="220"/>
  <c r="J6919" i="220"/>
  <c r="I6919" i="220"/>
  <c r="J6918" i="220"/>
  <c r="I6918" i="220"/>
  <c r="J6917" i="220"/>
  <c r="I6917" i="220"/>
  <c r="J6916" i="220"/>
  <c r="I6916" i="220"/>
  <c r="J6915" i="220"/>
  <c r="I6915" i="220"/>
  <c r="J6914" i="220"/>
  <c r="I6914" i="220"/>
  <c r="J6913" i="220"/>
  <c r="I6913" i="220"/>
  <c r="J6912" i="220"/>
  <c r="I6912" i="220"/>
  <c r="J6911" i="220"/>
  <c r="I6911" i="220"/>
  <c r="J6910" i="220"/>
  <c r="I6910" i="220"/>
  <c r="J6909" i="220"/>
  <c r="I6909" i="220"/>
  <c r="J6908" i="220"/>
  <c r="I6908" i="220"/>
  <c r="J6907" i="220"/>
  <c r="I6907" i="220"/>
  <c r="J6906" i="220"/>
  <c r="I6906" i="220"/>
  <c r="J6905" i="220"/>
  <c r="I6905" i="220"/>
  <c r="J6904" i="220"/>
  <c r="I6904" i="220"/>
  <c r="J6903" i="220"/>
  <c r="I6903" i="220"/>
  <c r="J6902" i="220"/>
  <c r="I6902" i="220"/>
  <c r="J6901" i="220"/>
  <c r="I6901" i="220"/>
  <c r="J6900" i="220"/>
  <c r="I6900" i="220"/>
  <c r="J6899" i="220"/>
  <c r="I6899" i="220"/>
  <c r="J6898" i="220"/>
  <c r="I6898" i="220"/>
  <c r="J6897" i="220"/>
  <c r="I6897" i="220"/>
  <c r="J6896" i="220"/>
  <c r="I6896" i="220"/>
  <c r="J6895" i="220"/>
  <c r="I6895" i="220"/>
  <c r="J6894" i="220"/>
  <c r="I6894" i="220"/>
  <c r="J6893" i="220"/>
  <c r="I6893" i="220"/>
  <c r="J6892" i="220"/>
  <c r="I6892" i="220"/>
  <c r="J6891" i="220"/>
  <c r="I6891" i="220"/>
  <c r="J6890" i="220"/>
  <c r="I6890" i="220"/>
  <c r="J6889" i="220"/>
  <c r="I6889" i="220"/>
  <c r="J6888" i="220"/>
  <c r="I6888" i="220"/>
  <c r="J6887" i="220"/>
  <c r="I6887" i="220"/>
  <c r="J6886" i="220"/>
  <c r="I6886" i="220"/>
  <c r="J6885" i="220"/>
  <c r="I6885" i="220"/>
  <c r="J6884" i="220"/>
  <c r="I6884" i="220"/>
  <c r="J6883" i="220"/>
  <c r="I6883" i="220"/>
  <c r="J6882" i="220"/>
  <c r="I6882" i="220"/>
  <c r="J6881" i="220"/>
  <c r="I6881" i="220"/>
  <c r="J6880" i="220"/>
  <c r="I6880" i="220"/>
  <c r="J6879" i="220"/>
  <c r="I6879" i="220"/>
  <c r="J6878" i="220"/>
  <c r="I6878" i="220"/>
  <c r="J6877" i="220"/>
  <c r="I6877" i="220"/>
  <c r="J6876" i="220"/>
  <c r="I6876" i="220"/>
  <c r="J6875" i="220"/>
  <c r="I6875" i="220"/>
  <c r="J6874" i="220"/>
  <c r="I6874" i="220"/>
  <c r="J6873" i="220"/>
  <c r="I6873" i="220"/>
  <c r="J6872" i="220"/>
  <c r="I6872" i="220"/>
  <c r="J6871" i="220"/>
  <c r="I6871" i="220"/>
  <c r="J6870" i="220"/>
  <c r="I6870" i="220"/>
  <c r="J6869" i="220"/>
  <c r="I6869" i="220"/>
  <c r="J6868" i="220"/>
  <c r="I6868" i="220"/>
  <c r="J6867" i="220"/>
  <c r="I6867" i="220"/>
  <c r="J6866" i="220"/>
  <c r="I6866" i="220"/>
  <c r="J6865" i="220"/>
  <c r="I6865" i="220"/>
  <c r="J6864" i="220"/>
  <c r="I6864" i="220"/>
  <c r="J6863" i="220"/>
  <c r="I6863" i="220"/>
  <c r="J6862" i="220"/>
  <c r="I6862" i="220"/>
  <c r="J6861" i="220"/>
  <c r="I6861" i="220"/>
  <c r="J6860" i="220"/>
  <c r="I6860" i="220"/>
  <c r="J6859" i="220"/>
  <c r="I6859" i="220"/>
  <c r="J6858" i="220"/>
  <c r="I6858" i="220"/>
  <c r="J6857" i="220"/>
  <c r="I6857" i="220"/>
  <c r="J6856" i="220"/>
  <c r="I6856" i="220"/>
  <c r="J6855" i="220"/>
  <c r="I6855" i="220"/>
  <c r="J6854" i="220"/>
  <c r="I6854" i="220"/>
  <c r="J6853" i="220"/>
  <c r="I6853" i="220"/>
  <c r="J6852" i="220"/>
  <c r="I6852" i="220"/>
  <c r="J6851" i="220"/>
  <c r="I6851" i="220"/>
  <c r="J6850" i="220"/>
  <c r="I6850" i="220"/>
  <c r="J6849" i="220"/>
  <c r="I6849" i="220"/>
  <c r="J6848" i="220"/>
  <c r="I6848" i="220"/>
  <c r="J6847" i="220"/>
  <c r="I6847" i="220"/>
  <c r="J6846" i="220"/>
  <c r="I6846" i="220"/>
  <c r="J6845" i="220"/>
  <c r="I6845" i="220"/>
  <c r="J6844" i="220"/>
  <c r="I6844" i="220"/>
  <c r="J6843" i="220"/>
  <c r="I6843" i="220"/>
  <c r="J6842" i="220"/>
  <c r="I6842" i="220"/>
  <c r="J6841" i="220"/>
  <c r="I6841" i="220"/>
  <c r="J6840" i="220"/>
  <c r="I6840" i="220"/>
  <c r="J6839" i="220"/>
  <c r="I6839" i="220"/>
  <c r="J6838" i="220"/>
  <c r="I6838" i="220"/>
  <c r="J6837" i="220"/>
  <c r="I6837" i="220"/>
  <c r="J6836" i="220"/>
  <c r="I6836" i="220"/>
  <c r="J6835" i="220"/>
  <c r="I6835" i="220"/>
  <c r="J6834" i="220"/>
  <c r="I6834" i="220"/>
  <c r="J6833" i="220"/>
  <c r="I6833" i="220"/>
  <c r="J6832" i="220"/>
  <c r="I6832" i="220"/>
  <c r="J6831" i="220"/>
  <c r="I6831" i="220"/>
  <c r="J6830" i="220"/>
  <c r="I6830" i="220"/>
  <c r="J6829" i="220"/>
  <c r="I6829" i="220"/>
  <c r="J6828" i="220"/>
  <c r="I6828" i="220"/>
  <c r="J6827" i="220"/>
  <c r="I6827" i="220"/>
  <c r="J6826" i="220"/>
  <c r="I6826" i="220"/>
  <c r="J6825" i="220"/>
  <c r="I6825" i="220"/>
  <c r="J6824" i="220"/>
  <c r="I6824" i="220"/>
  <c r="J6823" i="220"/>
  <c r="I6823" i="220"/>
  <c r="J6822" i="220"/>
  <c r="I6822" i="220"/>
  <c r="J6821" i="220"/>
  <c r="I6821" i="220"/>
  <c r="J6820" i="220"/>
  <c r="I6820" i="220"/>
  <c r="J6819" i="220"/>
  <c r="I6819" i="220"/>
  <c r="J6818" i="220"/>
  <c r="I6818" i="220"/>
  <c r="J6817" i="220"/>
  <c r="I6817" i="220"/>
  <c r="J6816" i="220"/>
  <c r="I6816" i="220"/>
  <c r="J6815" i="220"/>
  <c r="I6815" i="220"/>
  <c r="J6814" i="220"/>
  <c r="I6814" i="220"/>
  <c r="J6813" i="220"/>
  <c r="I6813" i="220"/>
  <c r="J6812" i="220"/>
  <c r="I6812" i="220"/>
  <c r="J6811" i="220"/>
  <c r="I6811" i="220"/>
  <c r="J6810" i="220"/>
  <c r="I6810" i="220"/>
  <c r="J6809" i="220"/>
  <c r="I6809" i="220"/>
  <c r="J6808" i="220"/>
  <c r="I6808" i="220"/>
  <c r="J6807" i="220"/>
  <c r="I6807" i="220"/>
  <c r="J6806" i="220"/>
  <c r="I6806" i="220"/>
  <c r="J6805" i="220"/>
  <c r="I6805" i="220"/>
  <c r="J6804" i="220"/>
  <c r="I6804" i="220"/>
  <c r="J6803" i="220"/>
  <c r="I6803" i="220"/>
  <c r="J6802" i="220"/>
  <c r="I6802" i="220"/>
  <c r="J6801" i="220"/>
  <c r="I6801" i="220"/>
  <c r="J6800" i="220"/>
  <c r="I6800" i="220"/>
  <c r="J6799" i="220"/>
  <c r="I6799" i="220"/>
  <c r="J6798" i="220"/>
  <c r="I6798" i="220"/>
  <c r="J6797" i="220"/>
  <c r="I6797" i="220"/>
  <c r="J6796" i="220"/>
  <c r="I6796" i="220"/>
  <c r="J6795" i="220"/>
  <c r="I6795" i="220"/>
  <c r="J6794" i="220"/>
  <c r="I6794" i="220"/>
  <c r="J6793" i="220"/>
  <c r="I6793" i="220"/>
  <c r="J6792" i="220"/>
  <c r="I6792" i="220"/>
  <c r="J6791" i="220"/>
  <c r="I6791" i="220"/>
  <c r="J6790" i="220"/>
  <c r="I6790" i="220"/>
  <c r="J6789" i="220"/>
  <c r="I6789" i="220"/>
  <c r="J6788" i="220"/>
  <c r="I6788" i="220"/>
  <c r="J6787" i="220"/>
  <c r="I6787" i="220"/>
  <c r="J6786" i="220"/>
  <c r="I6786" i="220"/>
  <c r="J6785" i="220"/>
  <c r="I6785" i="220"/>
  <c r="J6784" i="220"/>
  <c r="I6784" i="220"/>
  <c r="J6783" i="220"/>
  <c r="I6783" i="220"/>
  <c r="J6782" i="220"/>
  <c r="I6782" i="220"/>
  <c r="J6781" i="220"/>
  <c r="I6781" i="220"/>
  <c r="J6780" i="220"/>
  <c r="I6780" i="220"/>
  <c r="J6779" i="220"/>
  <c r="I6779" i="220"/>
  <c r="J6778" i="220"/>
  <c r="I6778" i="220"/>
  <c r="J6777" i="220"/>
  <c r="I6777" i="220"/>
  <c r="J6776" i="220"/>
  <c r="I6776" i="220"/>
  <c r="J6775" i="220"/>
  <c r="I6775" i="220"/>
  <c r="J6774" i="220"/>
  <c r="I6774" i="220"/>
  <c r="J6773" i="220"/>
  <c r="I6773" i="220"/>
  <c r="J6772" i="220"/>
  <c r="I6772" i="220"/>
  <c r="J6771" i="220"/>
  <c r="I6771" i="220"/>
  <c r="J6770" i="220"/>
  <c r="I6770" i="220"/>
  <c r="J6769" i="220"/>
  <c r="I6769" i="220"/>
  <c r="J6768" i="220"/>
  <c r="I6768" i="220"/>
  <c r="J6767" i="220"/>
  <c r="I6767" i="220"/>
  <c r="J6766" i="220"/>
  <c r="I6766" i="220"/>
  <c r="J6765" i="220"/>
  <c r="I6765" i="220"/>
  <c r="J6764" i="220"/>
  <c r="I6764" i="220"/>
  <c r="J6763" i="220"/>
  <c r="I6763" i="220"/>
  <c r="J6762" i="220"/>
  <c r="I6762" i="220"/>
  <c r="J6761" i="220"/>
  <c r="I6761" i="220"/>
  <c r="J6760" i="220"/>
  <c r="I6760" i="220"/>
  <c r="J6759" i="220"/>
  <c r="I6759" i="220"/>
  <c r="J6758" i="220"/>
  <c r="I6758" i="220"/>
  <c r="J6757" i="220"/>
  <c r="I6757" i="220"/>
  <c r="J6756" i="220"/>
  <c r="I6756" i="220"/>
  <c r="J6755" i="220"/>
  <c r="I6755" i="220"/>
  <c r="J6754" i="220"/>
  <c r="I6754" i="220"/>
  <c r="J6753" i="220"/>
  <c r="I6753" i="220"/>
  <c r="J6752" i="220"/>
  <c r="I6752" i="220"/>
  <c r="J6751" i="220"/>
  <c r="I6751" i="220"/>
  <c r="J6750" i="220"/>
  <c r="I6750" i="220"/>
  <c r="J6749" i="220"/>
  <c r="I6749" i="220"/>
  <c r="J6748" i="220"/>
  <c r="I6748" i="220"/>
  <c r="J6747" i="220"/>
  <c r="I6747" i="220"/>
  <c r="J6746" i="220"/>
  <c r="I6746" i="220"/>
  <c r="J6745" i="220"/>
  <c r="I6745" i="220"/>
  <c r="J6744" i="220"/>
  <c r="I6744" i="220"/>
  <c r="J6743" i="220"/>
  <c r="I6743" i="220"/>
  <c r="J6742" i="220"/>
  <c r="I6742" i="220"/>
  <c r="J6741" i="220"/>
  <c r="I6741" i="220"/>
  <c r="J6740" i="220"/>
  <c r="I6740" i="220"/>
  <c r="J6739" i="220"/>
  <c r="I6739" i="220"/>
  <c r="J6738" i="220"/>
  <c r="I6738" i="220"/>
  <c r="J6737" i="220"/>
  <c r="I6737" i="220"/>
  <c r="J6736" i="220"/>
  <c r="I6736" i="220"/>
  <c r="J6735" i="220"/>
  <c r="I6735" i="220"/>
  <c r="J6734" i="220"/>
  <c r="I6734" i="220"/>
  <c r="J6733" i="220"/>
  <c r="I6733" i="220"/>
  <c r="J6732" i="220"/>
  <c r="I6732" i="220"/>
  <c r="J6731" i="220"/>
  <c r="I6731" i="220"/>
  <c r="J6730" i="220"/>
  <c r="I6730" i="220"/>
  <c r="J6729" i="220"/>
  <c r="I6729" i="220"/>
  <c r="J6728" i="220"/>
  <c r="I6728" i="220"/>
  <c r="J6727" i="220"/>
  <c r="I6727" i="220"/>
  <c r="J6726" i="220"/>
  <c r="I6726" i="220"/>
  <c r="J6725" i="220"/>
  <c r="I6725" i="220"/>
  <c r="J6724" i="220"/>
  <c r="I6724" i="220"/>
  <c r="J6723" i="220"/>
  <c r="I6723" i="220"/>
  <c r="J6722" i="220"/>
  <c r="I6722" i="220"/>
  <c r="J6721" i="220"/>
  <c r="I6721" i="220"/>
  <c r="J6720" i="220"/>
  <c r="I6720" i="220"/>
  <c r="J6719" i="220"/>
  <c r="I6719" i="220"/>
  <c r="J6718" i="220"/>
  <c r="I6718" i="220"/>
  <c r="J6717" i="220"/>
  <c r="I6717" i="220"/>
  <c r="J6716" i="220"/>
  <c r="I6716" i="220"/>
  <c r="J6715" i="220"/>
  <c r="I6715" i="220"/>
  <c r="J6714" i="220"/>
  <c r="I6714" i="220"/>
  <c r="J6713" i="220"/>
  <c r="I6713" i="220"/>
  <c r="J6712" i="220"/>
  <c r="I6712" i="220"/>
  <c r="J6711" i="220"/>
  <c r="I6711" i="220"/>
  <c r="J6710" i="220"/>
  <c r="I6710" i="220"/>
  <c r="J6709" i="220"/>
  <c r="I6709" i="220"/>
  <c r="J6708" i="220"/>
  <c r="I6708" i="220"/>
  <c r="J6707" i="220"/>
  <c r="I6707" i="220"/>
  <c r="J6706" i="220"/>
  <c r="I6706" i="220"/>
  <c r="J6705" i="220"/>
  <c r="I6705" i="220"/>
  <c r="J6704" i="220"/>
  <c r="I6704" i="220"/>
  <c r="J6703" i="220"/>
  <c r="I6703" i="220"/>
  <c r="J6702" i="220"/>
  <c r="I6702" i="220"/>
  <c r="J6701" i="220"/>
  <c r="I6701" i="220"/>
  <c r="J6700" i="220"/>
  <c r="I6700" i="220"/>
  <c r="J6699" i="220"/>
  <c r="I6699" i="220"/>
  <c r="J6698" i="220"/>
  <c r="I6698" i="220"/>
  <c r="J6697" i="220"/>
  <c r="I6697" i="220"/>
  <c r="J6696" i="220"/>
  <c r="I6696" i="220"/>
  <c r="J6695" i="220"/>
  <c r="I6695" i="220"/>
  <c r="J6694" i="220"/>
  <c r="I6694" i="220"/>
  <c r="J6693" i="220"/>
  <c r="I6693" i="220"/>
  <c r="J6692" i="220"/>
  <c r="I6692" i="220"/>
  <c r="J6691" i="220"/>
  <c r="I6691" i="220"/>
  <c r="J6690" i="220"/>
  <c r="I6690" i="220"/>
  <c r="J6689" i="220"/>
  <c r="I6689" i="220"/>
  <c r="J6688" i="220"/>
  <c r="I6688" i="220"/>
  <c r="J6687" i="220"/>
  <c r="I6687" i="220"/>
  <c r="J6686" i="220"/>
  <c r="I6686" i="220"/>
  <c r="J6685" i="220"/>
  <c r="I6685" i="220"/>
  <c r="J6684" i="220"/>
  <c r="I6684" i="220"/>
  <c r="J6683" i="220"/>
  <c r="I6683" i="220"/>
  <c r="J6682" i="220"/>
  <c r="I6682" i="220"/>
  <c r="J6681" i="220"/>
  <c r="I6681" i="220"/>
  <c r="J6680" i="220"/>
  <c r="I6680" i="220"/>
  <c r="J6679" i="220"/>
  <c r="I6679" i="220"/>
  <c r="J6678" i="220"/>
  <c r="I6678" i="220"/>
  <c r="J6677" i="220"/>
  <c r="I6677" i="220"/>
  <c r="J6676" i="220"/>
  <c r="I6676" i="220"/>
  <c r="J6675" i="220"/>
  <c r="I6675" i="220"/>
  <c r="J6674" i="220"/>
  <c r="I6674" i="220"/>
  <c r="J6673" i="220"/>
  <c r="I6673" i="220"/>
  <c r="J6672" i="220"/>
  <c r="I6672" i="220"/>
  <c r="J6671" i="220"/>
  <c r="I6671" i="220"/>
  <c r="J6670" i="220"/>
  <c r="I6670" i="220"/>
  <c r="J6669" i="220"/>
  <c r="I6669" i="220"/>
  <c r="J6668" i="220"/>
  <c r="I6668" i="220"/>
  <c r="J6667" i="220"/>
  <c r="I6667" i="220"/>
  <c r="J6666" i="220"/>
  <c r="I6666" i="220"/>
  <c r="J6665" i="220"/>
  <c r="I6665" i="220"/>
  <c r="J6664" i="220"/>
  <c r="I6664" i="220"/>
  <c r="J6663" i="220"/>
  <c r="I6663" i="220"/>
  <c r="J6662" i="220"/>
  <c r="I6662" i="220"/>
  <c r="J6661" i="220"/>
  <c r="I6661" i="220"/>
  <c r="J6660" i="220"/>
  <c r="I6660" i="220"/>
  <c r="J6659" i="220"/>
  <c r="I6659" i="220"/>
  <c r="J6658" i="220"/>
  <c r="I6658" i="220"/>
  <c r="J6657" i="220"/>
  <c r="I6657" i="220"/>
  <c r="J6656" i="220"/>
  <c r="I6656" i="220"/>
  <c r="J6655" i="220"/>
  <c r="I6655" i="220"/>
  <c r="J6654" i="220"/>
  <c r="I6654" i="220"/>
  <c r="J6653" i="220"/>
  <c r="I6653" i="220"/>
  <c r="J6652" i="220"/>
  <c r="I6652" i="220"/>
  <c r="J6651" i="220"/>
  <c r="I6651" i="220"/>
  <c r="J6650" i="220"/>
  <c r="I6650" i="220"/>
  <c r="J6649" i="220"/>
  <c r="I6649" i="220"/>
  <c r="J6648" i="220"/>
  <c r="I6648" i="220"/>
  <c r="J6647" i="220"/>
  <c r="I6647" i="220"/>
  <c r="J6646" i="220"/>
  <c r="I6646" i="220"/>
  <c r="J6645" i="220"/>
  <c r="I6645" i="220"/>
  <c r="J6644" i="220"/>
  <c r="I6644" i="220"/>
  <c r="J6643" i="220"/>
  <c r="I6643" i="220"/>
  <c r="J6642" i="220"/>
  <c r="I6642" i="220"/>
  <c r="J6641" i="220"/>
  <c r="I6641" i="220"/>
  <c r="J6640" i="220"/>
  <c r="I6640" i="220"/>
  <c r="J6639" i="220"/>
  <c r="I6639" i="220"/>
  <c r="J6638" i="220"/>
  <c r="I6638" i="220"/>
  <c r="J6637" i="220"/>
  <c r="I6637" i="220"/>
  <c r="J6636" i="220"/>
  <c r="I6636" i="220"/>
  <c r="J6635" i="220"/>
  <c r="I6635" i="220"/>
  <c r="J6634" i="220"/>
  <c r="I6634" i="220"/>
  <c r="J6633" i="220"/>
  <c r="I6633" i="220"/>
  <c r="J6632" i="220"/>
  <c r="I6632" i="220"/>
  <c r="J6631" i="220"/>
  <c r="I6631" i="220"/>
  <c r="J6630" i="220"/>
  <c r="I6630" i="220"/>
  <c r="J6629" i="220"/>
  <c r="I6629" i="220"/>
  <c r="J6628" i="220"/>
  <c r="I6628" i="220"/>
  <c r="J6627" i="220"/>
  <c r="I6627" i="220"/>
  <c r="J6626" i="220"/>
  <c r="I6626" i="220"/>
  <c r="J6625" i="220"/>
  <c r="I6625" i="220"/>
  <c r="J6624" i="220"/>
  <c r="I6624" i="220"/>
  <c r="J6623" i="220"/>
  <c r="I6623" i="220"/>
  <c r="J6622" i="220"/>
  <c r="I6622" i="220"/>
  <c r="J6621" i="220"/>
  <c r="I6621" i="220"/>
  <c r="J6620" i="220"/>
  <c r="I6620" i="220"/>
  <c r="J6619" i="220"/>
  <c r="I6619" i="220"/>
  <c r="J6618" i="220"/>
  <c r="I6618" i="220"/>
  <c r="J6617" i="220"/>
  <c r="I6617" i="220"/>
  <c r="J6616" i="220"/>
  <c r="I6616" i="220"/>
  <c r="J6615" i="220"/>
  <c r="I6615" i="220"/>
  <c r="J6614" i="220"/>
  <c r="I6614" i="220"/>
  <c r="J6613" i="220"/>
  <c r="I6613" i="220"/>
  <c r="J6612" i="220"/>
  <c r="I6612" i="220"/>
  <c r="J6611" i="220"/>
  <c r="I6611" i="220"/>
  <c r="J6610" i="220"/>
  <c r="I6610" i="220"/>
  <c r="J6609" i="220"/>
  <c r="I6609" i="220"/>
  <c r="J6608" i="220"/>
  <c r="I6608" i="220"/>
  <c r="J6607" i="220"/>
  <c r="I6607" i="220"/>
  <c r="J6606" i="220"/>
  <c r="I6606" i="220"/>
  <c r="J6605" i="220"/>
  <c r="I6605" i="220"/>
  <c r="J6604" i="220"/>
  <c r="I6604" i="220"/>
  <c r="J6603" i="220"/>
  <c r="I6603" i="220"/>
  <c r="J6602" i="220"/>
  <c r="I6602" i="220"/>
  <c r="J6601" i="220"/>
  <c r="I6601" i="220"/>
  <c r="J6600" i="220"/>
  <c r="I6600" i="220"/>
  <c r="J6599" i="220"/>
  <c r="I6599" i="220"/>
  <c r="J6598" i="220"/>
  <c r="I6598" i="220"/>
  <c r="J6597" i="220"/>
  <c r="I6597" i="220"/>
  <c r="J6596" i="220"/>
  <c r="I6596" i="220"/>
  <c r="J6595" i="220"/>
  <c r="I6595" i="220"/>
  <c r="J6594" i="220"/>
  <c r="I6594" i="220"/>
  <c r="J6593" i="220"/>
  <c r="I6593" i="220"/>
  <c r="J6592" i="220"/>
  <c r="I6592" i="220"/>
  <c r="J6591" i="220"/>
  <c r="I6591" i="220"/>
  <c r="J6590" i="220"/>
  <c r="I6590" i="220"/>
  <c r="J6589" i="220"/>
  <c r="I6589" i="220"/>
  <c r="J6588" i="220"/>
  <c r="I6588" i="220"/>
  <c r="J6587" i="220"/>
  <c r="I6587" i="220"/>
  <c r="J6586" i="220"/>
  <c r="I6586" i="220"/>
  <c r="J6585" i="220"/>
  <c r="I6585" i="220"/>
  <c r="J6584" i="220"/>
  <c r="I6584" i="220"/>
  <c r="J6583" i="220"/>
  <c r="I6583" i="220"/>
  <c r="J6582" i="220"/>
  <c r="I6582" i="220"/>
  <c r="J6581" i="220"/>
  <c r="I6581" i="220"/>
  <c r="J6580" i="220"/>
  <c r="I6580" i="220"/>
  <c r="J6579" i="220"/>
  <c r="I6579" i="220"/>
  <c r="J6578" i="220"/>
  <c r="I6578" i="220"/>
  <c r="J6577" i="220"/>
  <c r="I6577" i="220"/>
  <c r="J6576" i="220"/>
  <c r="I6576" i="220"/>
  <c r="J6575" i="220"/>
  <c r="I6575" i="220"/>
  <c r="J6574" i="220"/>
  <c r="I6574" i="220"/>
  <c r="J6573" i="220"/>
  <c r="I6573" i="220"/>
  <c r="J6572" i="220"/>
  <c r="I6572" i="220"/>
  <c r="J6571" i="220"/>
  <c r="I6571" i="220"/>
  <c r="J6570" i="220"/>
  <c r="I6570" i="220"/>
  <c r="J6569" i="220"/>
  <c r="I6569" i="220"/>
  <c r="J6568" i="220"/>
  <c r="I6568" i="220"/>
  <c r="J6567" i="220"/>
  <c r="I6567" i="220"/>
  <c r="J6566" i="220"/>
  <c r="I6566" i="220"/>
  <c r="J6565" i="220"/>
  <c r="I6565" i="220"/>
  <c r="J6564" i="220"/>
  <c r="I6564" i="220"/>
  <c r="J6563" i="220"/>
  <c r="I6563" i="220"/>
  <c r="J6562" i="220"/>
  <c r="I6562" i="220"/>
  <c r="J6561" i="220"/>
  <c r="I6561" i="220"/>
  <c r="J6560" i="220"/>
  <c r="I6560" i="220"/>
  <c r="J6559" i="220"/>
  <c r="I6559" i="220"/>
  <c r="J6558" i="220"/>
  <c r="I6558" i="220"/>
  <c r="J6557" i="220"/>
  <c r="I6557" i="220"/>
  <c r="J6556" i="220"/>
  <c r="I6556" i="220"/>
  <c r="J6555" i="220"/>
  <c r="I6555" i="220"/>
  <c r="J6554" i="220"/>
  <c r="I6554" i="220"/>
  <c r="J6553" i="220"/>
  <c r="I6553" i="220"/>
  <c r="J6552" i="220"/>
  <c r="I6552" i="220"/>
  <c r="J6551" i="220"/>
  <c r="I6551" i="220"/>
  <c r="J6550" i="220"/>
  <c r="I6550" i="220"/>
  <c r="J6549" i="220"/>
  <c r="I6549" i="220"/>
  <c r="J6548" i="220"/>
  <c r="I6548" i="220"/>
  <c r="J6547" i="220"/>
  <c r="I6547" i="220"/>
  <c r="J6546" i="220"/>
  <c r="I6546" i="220"/>
  <c r="J6545" i="220"/>
  <c r="I6545" i="220"/>
  <c r="J6544" i="220"/>
  <c r="I6544" i="220"/>
  <c r="J6543" i="220"/>
  <c r="I6543" i="220"/>
  <c r="J6542" i="220"/>
  <c r="I6542" i="220"/>
  <c r="J6541" i="220"/>
  <c r="I6541" i="220"/>
  <c r="J6540" i="220"/>
  <c r="I6540" i="220"/>
  <c r="J6539" i="220"/>
  <c r="I6539" i="220"/>
  <c r="J6538" i="220"/>
  <c r="I6538" i="220"/>
  <c r="J6533" i="220"/>
  <c r="I6533" i="220"/>
  <c r="J6532" i="220"/>
  <c r="I6532" i="220"/>
  <c r="J6531" i="220"/>
  <c r="I6531" i="220"/>
  <c r="J6530" i="220"/>
  <c r="I6530" i="220"/>
  <c r="J6528" i="220"/>
  <c r="I6528" i="220"/>
  <c r="J6527" i="220"/>
  <c r="I6527" i="220"/>
  <c r="J6526" i="220"/>
  <c r="I6526" i="220"/>
  <c r="J6525" i="220"/>
  <c r="I6525" i="220"/>
  <c r="J6524" i="220"/>
  <c r="I6524" i="220"/>
  <c r="J6523" i="220"/>
  <c r="I6523" i="220"/>
  <c r="J6522" i="220"/>
  <c r="I6522" i="220"/>
  <c r="F6510" i="220"/>
  <c r="F6420" i="220" s="1"/>
  <c r="F6419" i="220" s="1"/>
  <c r="G6510" i="220"/>
  <c r="G6420" i="220" s="1"/>
  <c r="G6419" i="220" s="1"/>
  <c r="H6510" i="220"/>
  <c r="H6420" i="220" s="1"/>
  <c r="H6419" i="220" s="1"/>
  <c r="E6510" i="220"/>
  <c r="F6412" i="220"/>
  <c r="G6412" i="220"/>
  <c r="H6412" i="220"/>
  <c r="E6412" i="220"/>
  <c r="E6420" i="220" l="1"/>
  <c r="E6419" i="220" s="1"/>
  <c r="H5147" i="220"/>
  <c r="H4853" i="220"/>
  <c r="E1370" i="220"/>
  <c r="F566" i="220"/>
  <c r="G2291" i="220"/>
  <c r="G566" i="220"/>
  <c r="G1759" i="220"/>
  <c r="G1370" i="220"/>
  <c r="H6536" i="220"/>
  <c r="G24" i="220"/>
  <c r="F24" i="220"/>
  <c r="G2909" i="220"/>
  <c r="G7989" i="220"/>
  <c r="F7989" i="220"/>
  <c r="G4139" i="220"/>
  <c r="F2291" i="220"/>
  <c r="F1370" i="220"/>
  <c r="F4139" i="220"/>
  <c r="E6536" i="220"/>
  <c r="I6521" i="220"/>
  <c r="I7316" i="220"/>
  <c r="J7990" i="220"/>
  <c r="J7993" i="220"/>
  <c r="J6521" i="220"/>
  <c r="I7990" i="220"/>
  <c r="J7316" i="220"/>
  <c r="I7993" i="220"/>
  <c r="I6537" i="220"/>
  <c r="F6536" i="220"/>
  <c r="J6537" i="220"/>
  <c r="E1087" i="220"/>
  <c r="H566" i="220"/>
  <c r="H1370" i="220"/>
  <c r="H2291" i="220"/>
  <c r="H4139" i="220"/>
  <c r="H7989" i="220"/>
  <c r="E4139" i="220"/>
  <c r="G1087" i="220"/>
  <c r="G4853" i="220"/>
  <c r="E7989" i="220"/>
  <c r="E1759" i="220"/>
  <c r="F1087" i="220"/>
  <c r="F1759" i="220"/>
  <c r="F2909" i="220"/>
  <c r="F4853" i="220"/>
  <c r="J6536" i="220" l="1"/>
  <c r="I6536" i="220"/>
  <c r="I7989" i="220"/>
  <c r="J7989" i="220"/>
  <c r="I6406" i="220" l="1"/>
  <c r="J6406" i="220"/>
  <c r="I6407" i="220"/>
  <c r="J6407" i="220"/>
  <c r="J6518" i="220"/>
  <c r="I6518" i="220"/>
  <c r="J6517" i="220"/>
  <c r="I6517" i="220"/>
  <c r="J6516" i="220"/>
  <c r="I6516" i="220"/>
  <c r="J6515" i="220"/>
  <c r="I6515" i="220"/>
  <c r="J6514" i="220"/>
  <c r="I6514" i="220"/>
  <c r="J6513" i="220"/>
  <c r="I6513" i="220"/>
  <c r="J6512" i="220"/>
  <c r="I6512" i="220"/>
  <c r="J6511" i="220"/>
  <c r="I6511" i="220"/>
  <c r="J6509" i="220"/>
  <c r="I6509" i="220"/>
  <c r="J6508" i="220"/>
  <c r="I6508" i="220"/>
  <c r="J6507" i="220"/>
  <c r="I6507" i="220"/>
  <c r="J6506" i="220"/>
  <c r="I6506" i="220"/>
  <c r="J6505" i="220"/>
  <c r="I6505" i="220"/>
  <c r="J6504" i="220"/>
  <c r="I6504" i="220"/>
  <c r="J6503" i="220"/>
  <c r="I6503" i="220"/>
  <c r="J6502" i="220"/>
  <c r="I6502" i="220"/>
  <c r="J6501" i="220"/>
  <c r="I6501" i="220"/>
  <c r="J6500" i="220"/>
  <c r="I6500" i="220"/>
  <c r="J6499" i="220"/>
  <c r="I6499" i="220"/>
  <c r="J6498" i="220"/>
  <c r="I6498" i="220"/>
  <c r="J6497" i="220"/>
  <c r="I6497" i="220"/>
  <c r="J6496" i="220"/>
  <c r="I6496" i="220"/>
  <c r="J6495" i="220"/>
  <c r="I6495" i="220"/>
  <c r="J6494" i="220"/>
  <c r="I6494" i="220"/>
  <c r="J6493" i="220"/>
  <c r="I6493" i="220"/>
  <c r="J6492" i="220"/>
  <c r="I6492" i="220"/>
  <c r="J6491" i="220"/>
  <c r="I6491" i="220"/>
  <c r="J6490" i="220"/>
  <c r="I6490" i="220"/>
  <c r="J6489" i="220"/>
  <c r="I6489" i="220"/>
  <c r="J6488" i="220"/>
  <c r="I6488" i="220"/>
  <c r="J6487" i="220"/>
  <c r="I6487" i="220"/>
  <c r="J6486" i="220"/>
  <c r="I6486" i="220"/>
  <c r="J6485" i="220"/>
  <c r="I6485" i="220"/>
  <c r="J6484" i="220"/>
  <c r="I6484" i="220"/>
  <c r="J6483" i="220"/>
  <c r="I6483" i="220"/>
  <c r="J6482" i="220"/>
  <c r="I6482" i="220"/>
  <c r="J6481" i="220"/>
  <c r="I6481" i="220"/>
  <c r="J6480" i="220"/>
  <c r="I6480" i="220"/>
  <c r="J6479" i="220"/>
  <c r="I6479" i="220"/>
  <c r="J6478" i="220"/>
  <c r="I6478" i="220"/>
  <c r="J6477" i="220"/>
  <c r="I6477" i="220"/>
  <c r="J6476" i="220"/>
  <c r="I6476" i="220"/>
  <c r="J6475" i="220"/>
  <c r="I6475" i="220"/>
  <c r="J6474" i="220"/>
  <c r="I6474" i="220"/>
  <c r="J6473" i="220"/>
  <c r="I6473" i="220"/>
  <c r="J6472" i="220"/>
  <c r="I6472" i="220"/>
  <c r="J6471" i="220"/>
  <c r="I6471" i="220"/>
  <c r="J6470" i="220"/>
  <c r="I6470" i="220"/>
  <c r="J6469" i="220"/>
  <c r="I6469" i="220"/>
  <c r="J6468" i="220"/>
  <c r="I6468" i="220"/>
  <c r="J6467" i="220"/>
  <c r="I6467" i="220"/>
  <c r="J6466" i="220"/>
  <c r="I6466" i="220"/>
  <c r="J6465" i="220"/>
  <c r="I6465" i="220"/>
  <c r="J6464" i="220"/>
  <c r="I6464" i="220"/>
  <c r="J6463" i="220"/>
  <c r="I6463" i="220"/>
  <c r="J6462" i="220"/>
  <c r="I6462" i="220"/>
  <c r="J6461" i="220"/>
  <c r="I6461" i="220"/>
  <c r="J6460" i="220"/>
  <c r="I6460" i="220"/>
  <c r="J6459" i="220"/>
  <c r="I6459" i="220"/>
  <c r="J6458" i="220"/>
  <c r="I6458" i="220"/>
  <c r="J6457" i="220"/>
  <c r="I6457" i="220"/>
  <c r="J6456" i="220"/>
  <c r="I6456" i="220"/>
  <c r="J6455" i="220"/>
  <c r="I6455" i="220"/>
  <c r="J6454" i="220"/>
  <c r="I6454" i="220"/>
  <c r="J6453" i="220"/>
  <c r="I6453" i="220"/>
  <c r="J6452" i="220"/>
  <c r="I6452" i="220"/>
  <c r="J6451" i="220"/>
  <c r="I6451" i="220"/>
  <c r="J6450" i="220"/>
  <c r="I6450" i="220"/>
  <c r="J6449" i="220"/>
  <c r="I6449" i="220"/>
  <c r="J6448" i="220"/>
  <c r="I6448" i="220"/>
  <c r="J6447" i="220"/>
  <c r="I6447" i="220"/>
  <c r="J6446" i="220"/>
  <c r="I6446" i="220"/>
  <c r="J6445" i="220"/>
  <c r="I6445" i="220"/>
  <c r="J6444" i="220"/>
  <c r="I6444" i="220"/>
  <c r="J6443" i="220"/>
  <c r="I6443" i="220"/>
  <c r="J6442" i="220"/>
  <c r="I6442" i="220"/>
  <c r="J6441" i="220"/>
  <c r="I6441" i="220"/>
  <c r="J6440" i="220"/>
  <c r="I6440" i="220"/>
  <c r="J6439" i="220"/>
  <c r="I6439" i="220"/>
  <c r="J6438" i="220"/>
  <c r="I6438" i="220"/>
  <c r="J6437" i="220"/>
  <c r="I6437" i="220"/>
  <c r="J6436" i="220"/>
  <c r="I6436" i="220"/>
  <c r="J6435" i="220"/>
  <c r="I6435" i="220"/>
  <c r="J6434" i="220"/>
  <c r="I6434" i="220"/>
  <c r="J6433" i="220"/>
  <c r="I6433" i="220"/>
  <c r="J6432" i="220"/>
  <c r="I6432" i="220"/>
  <c r="J6431" i="220"/>
  <c r="I6431" i="220"/>
  <c r="J6430" i="220"/>
  <c r="I6430" i="220"/>
  <c r="J6429" i="220"/>
  <c r="I6429" i="220"/>
  <c r="J6428" i="220"/>
  <c r="I6428" i="220"/>
  <c r="J6427" i="220"/>
  <c r="I6427" i="220"/>
  <c r="J6426" i="220"/>
  <c r="I6426" i="220"/>
  <c r="J6425" i="220"/>
  <c r="I6425" i="220"/>
  <c r="J6424" i="220"/>
  <c r="I6424" i="220"/>
  <c r="J6423" i="220"/>
  <c r="I6423" i="220"/>
  <c r="J6422" i="220"/>
  <c r="I6422" i="220"/>
  <c r="J6421" i="220"/>
  <c r="I6421" i="220"/>
  <c r="J6416" i="220"/>
  <c r="I6416" i="220"/>
  <c r="J6415" i="220"/>
  <c r="I6415" i="220"/>
  <c r="J6414" i="220"/>
  <c r="I6414" i="220"/>
  <c r="J6413" i="220"/>
  <c r="I6413" i="220"/>
  <c r="J6411" i="220"/>
  <c r="I6411" i="220"/>
  <c r="J6410" i="220"/>
  <c r="I6410" i="220"/>
  <c r="J6409" i="220"/>
  <c r="I6409" i="220"/>
  <c r="J6408" i="220"/>
  <c r="I6408" i="220"/>
  <c r="J6405" i="220"/>
  <c r="I6405" i="220"/>
  <c r="J6404" i="220"/>
  <c r="I6404" i="220"/>
  <c r="J6403" i="220"/>
  <c r="I6403" i="220"/>
  <c r="J6399" i="220"/>
  <c r="I6399" i="220"/>
  <c r="J6398" i="220"/>
  <c r="I6398" i="220"/>
  <c r="J6397" i="220"/>
  <c r="I6397" i="220"/>
  <c r="J6396" i="220"/>
  <c r="I6396" i="220"/>
  <c r="J6395" i="220"/>
  <c r="I6395" i="220"/>
  <c r="J6394" i="220"/>
  <c r="I6394" i="220"/>
  <c r="J6393" i="220"/>
  <c r="I6393" i="220"/>
  <c r="J6392" i="220"/>
  <c r="I6392" i="220"/>
  <c r="J6390" i="220"/>
  <c r="I6390" i="220"/>
  <c r="J6389" i="220"/>
  <c r="I6389" i="220"/>
  <c r="J6388" i="220"/>
  <c r="I6388" i="220"/>
  <c r="J6387" i="220"/>
  <c r="I6387" i="220"/>
  <c r="J6386" i="220"/>
  <c r="I6386" i="220"/>
  <c r="J6385" i="220"/>
  <c r="I6385" i="220"/>
  <c r="J6384" i="220"/>
  <c r="I6384" i="220"/>
  <c r="J6383" i="220"/>
  <c r="I6383" i="220"/>
  <c r="J6382" i="220"/>
  <c r="I6382" i="220"/>
  <c r="J6381" i="220"/>
  <c r="I6381" i="220"/>
  <c r="J6380" i="220"/>
  <c r="I6380" i="220"/>
  <c r="J6379" i="220"/>
  <c r="I6379" i="220"/>
  <c r="J6378" i="220"/>
  <c r="I6378" i="220"/>
  <c r="J6377" i="220"/>
  <c r="I6377" i="220"/>
  <c r="J6376" i="220"/>
  <c r="I6376" i="220"/>
  <c r="J6375" i="220"/>
  <c r="I6375" i="220"/>
  <c r="J6374" i="220"/>
  <c r="I6374" i="220"/>
  <c r="J6373" i="220"/>
  <c r="I6373" i="220"/>
  <c r="J6372" i="220"/>
  <c r="I6372" i="220"/>
  <c r="J6371" i="220"/>
  <c r="I6371" i="220"/>
  <c r="J6370" i="220"/>
  <c r="I6370" i="220"/>
  <c r="J6369" i="220"/>
  <c r="I6369" i="220"/>
  <c r="J6368" i="220"/>
  <c r="I6368" i="220"/>
  <c r="J6367" i="220"/>
  <c r="I6367" i="220"/>
  <c r="J6366" i="220"/>
  <c r="I6366" i="220"/>
  <c r="J6365" i="220"/>
  <c r="I6365" i="220"/>
  <c r="J6364" i="220"/>
  <c r="I6364" i="220"/>
  <c r="J6363" i="220"/>
  <c r="I6363" i="220"/>
  <c r="J6362" i="220"/>
  <c r="I6362" i="220"/>
  <c r="J6361" i="220"/>
  <c r="I6361" i="220"/>
  <c r="J6360" i="220"/>
  <c r="I6360" i="220"/>
  <c r="J6359" i="220"/>
  <c r="I6359" i="220"/>
  <c r="J6358" i="220"/>
  <c r="I6358" i="220"/>
  <c r="J6357" i="220"/>
  <c r="I6357" i="220"/>
  <c r="J6352" i="220"/>
  <c r="I6352" i="220"/>
  <c r="J6351" i="220"/>
  <c r="I6351" i="220"/>
  <c r="J6350" i="220"/>
  <c r="I6350" i="220"/>
  <c r="J6349" i="220"/>
  <c r="I6349" i="220"/>
  <c r="J6356" i="220" l="1"/>
  <c r="J6355" i="220" s="1"/>
  <c r="I6412" i="220"/>
  <c r="I6356" i="220"/>
  <c r="I6355" i="220" s="1"/>
  <c r="I6402" i="220"/>
  <c r="J6402" i="220"/>
  <c r="J6412" i="220"/>
  <c r="J6510" i="220"/>
  <c r="J6420" i="220" s="1"/>
  <c r="J6419" i="220" s="1"/>
  <c r="I6510" i="220"/>
  <c r="I6420" i="220" s="1"/>
  <c r="I6419" i="220" s="1"/>
  <c r="J6338" i="220"/>
  <c r="J6337" i="220" s="1"/>
  <c r="J6336" i="220" s="1"/>
  <c r="I6338" i="220"/>
  <c r="I6337" i="220" s="1"/>
  <c r="I6336" i="220" s="1"/>
  <c r="J6333" i="220"/>
  <c r="I6333" i="220"/>
  <c r="J6332" i="220"/>
  <c r="I6332" i="220"/>
  <c r="J6331" i="220"/>
  <c r="I6331" i="220"/>
  <c r="J6330" i="220"/>
  <c r="I6330" i="220"/>
  <c r="J6328" i="220"/>
  <c r="I6328" i="220"/>
  <c r="J6327" i="220"/>
  <c r="I6327" i="220"/>
  <c r="J6326" i="220"/>
  <c r="I6326" i="220"/>
  <c r="J6325" i="220"/>
  <c r="I6325" i="220"/>
  <c r="J6324" i="220"/>
  <c r="I6324" i="220"/>
  <c r="J6323" i="220"/>
  <c r="I6323" i="220"/>
  <c r="J6322" i="220"/>
  <c r="I6322" i="220"/>
  <c r="I6137" i="220"/>
  <c r="J6137" i="220"/>
  <c r="I6133" i="220"/>
  <c r="J6133" i="220"/>
  <c r="I6134" i="220"/>
  <c r="J6134" i="220"/>
  <c r="I6135" i="220"/>
  <c r="J6135" i="220"/>
  <c r="I6136" i="220"/>
  <c r="J6136" i="220"/>
  <c r="J6318" i="220"/>
  <c r="I6318" i="220"/>
  <c r="J6317" i="220"/>
  <c r="I6317" i="220"/>
  <c r="J6316" i="220"/>
  <c r="I6316" i="220"/>
  <c r="J6315" i="220"/>
  <c r="I6315" i="220"/>
  <c r="J6314" i="220"/>
  <c r="I6314" i="220"/>
  <c r="J6313" i="220"/>
  <c r="I6313" i="220"/>
  <c r="J6312" i="220"/>
  <c r="I6312" i="220"/>
  <c r="J6311" i="220"/>
  <c r="I6311" i="220"/>
  <c r="J6309" i="220"/>
  <c r="I6309" i="220"/>
  <c r="J6308" i="220"/>
  <c r="I6308" i="220"/>
  <c r="J6307" i="220"/>
  <c r="I6307" i="220"/>
  <c r="J6306" i="220"/>
  <c r="I6306" i="220"/>
  <c r="J6305" i="220"/>
  <c r="I6305" i="220"/>
  <c r="J6304" i="220"/>
  <c r="I6304" i="220"/>
  <c r="J6303" i="220"/>
  <c r="I6303" i="220"/>
  <c r="J6302" i="220"/>
  <c r="I6302" i="220"/>
  <c r="J6301" i="220"/>
  <c r="I6301" i="220"/>
  <c r="J6300" i="220"/>
  <c r="I6300" i="220"/>
  <c r="J6299" i="220"/>
  <c r="I6299" i="220"/>
  <c r="J6298" i="220"/>
  <c r="I6298" i="220"/>
  <c r="J6297" i="220"/>
  <c r="I6297" i="220"/>
  <c r="J6296" i="220"/>
  <c r="I6296" i="220"/>
  <c r="J6295" i="220"/>
  <c r="I6295" i="220"/>
  <c r="J6294" i="220"/>
  <c r="I6294" i="220"/>
  <c r="J6293" i="220"/>
  <c r="I6293" i="220"/>
  <c r="J6292" i="220"/>
  <c r="I6292" i="220"/>
  <c r="J6291" i="220"/>
  <c r="I6291" i="220"/>
  <c r="J6290" i="220"/>
  <c r="I6290" i="220"/>
  <c r="J6289" i="220"/>
  <c r="I6289" i="220"/>
  <c r="J6288" i="220"/>
  <c r="I6288" i="220"/>
  <c r="J6287" i="220"/>
  <c r="I6287" i="220"/>
  <c r="J6286" i="220"/>
  <c r="I6286" i="220"/>
  <c r="J6285" i="220"/>
  <c r="I6285" i="220"/>
  <c r="J6284" i="220"/>
  <c r="I6284" i="220"/>
  <c r="J6283" i="220"/>
  <c r="I6283" i="220"/>
  <c r="J6282" i="220"/>
  <c r="I6282" i="220"/>
  <c r="J6281" i="220"/>
  <c r="I6281" i="220"/>
  <c r="J6280" i="220"/>
  <c r="I6280" i="220"/>
  <c r="J6279" i="220"/>
  <c r="I6279" i="220"/>
  <c r="J6278" i="220"/>
  <c r="I6278" i="220"/>
  <c r="J6277" i="220"/>
  <c r="I6277" i="220"/>
  <c r="J6276" i="220"/>
  <c r="I6276" i="220"/>
  <c r="J6275" i="220"/>
  <c r="I6275" i="220"/>
  <c r="J6274" i="220"/>
  <c r="I6274" i="220"/>
  <c r="J6273" i="220"/>
  <c r="I6273" i="220"/>
  <c r="J6272" i="220"/>
  <c r="I6272" i="220"/>
  <c r="J6271" i="220"/>
  <c r="I6271" i="220"/>
  <c r="J6270" i="220"/>
  <c r="I6270" i="220"/>
  <c r="J6269" i="220"/>
  <c r="I6269" i="220"/>
  <c r="J6268" i="220"/>
  <c r="I6268" i="220"/>
  <c r="J6267" i="220"/>
  <c r="I6267" i="220"/>
  <c r="J6266" i="220"/>
  <c r="I6266" i="220"/>
  <c r="J6265" i="220"/>
  <c r="I6265" i="220"/>
  <c r="J6264" i="220"/>
  <c r="I6264" i="220"/>
  <c r="J6263" i="220"/>
  <c r="I6263" i="220"/>
  <c r="J6262" i="220"/>
  <c r="I6262" i="220"/>
  <c r="J6261" i="220"/>
  <c r="I6261" i="220"/>
  <c r="J6260" i="220"/>
  <c r="I6260" i="220"/>
  <c r="J6259" i="220"/>
  <c r="I6259" i="220"/>
  <c r="J6258" i="220"/>
  <c r="I6258" i="220"/>
  <c r="J6257" i="220"/>
  <c r="I6257" i="220"/>
  <c r="J6256" i="220"/>
  <c r="I6256" i="220"/>
  <c r="J6255" i="220"/>
  <c r="I6255" i="220"/>
  <c r="J6254" i="220"/>
  <c r="I6254" i="220"/>
  <c r="J6253" i="220"/>
  <c r="I6253" i="220"/>
  <c r="J6252" i="220"/>
  <c r="I6252" i="220"/>
  <c r="J6251" i="220"/>
  <c r="I6251" i="220"/>
  <c r="J6250" i="220"/>
  <c r="I6250" i="220"/>
  <c r="J6249" i="220"/>
  <c r="I6249" i="220"/>
  <c r="J6248" i="220"/>
  <c r="I6248" i="220"/>
  <c r="J6247" i="220"/>
  <c r="I6247" i="220"/>
  <c r="J6246" i="220"/>
  <c r="I6246" i="220"/>
  <c r="J6245" i="220"/>
  <c r="I6245" i="220"/>
  <c r="J6244" i="220"/>
  <c r="I6244" i="220"/>
  <c r="J6243" i="220"/>
  <c r="I6243" i="220"/>
  <c r="J6242" i="220"/>
  <c r="I6242" i="220"/>
  <c r="J6241" i="220"/>
  <c r="I6241" i="220"/>
  <c r="J6240" i="220"/>
  <c r="I6240" i="220"/>
  <c r="J6239" i="220"/>
  <c r="I6239" i="220"/>
  <c r="J6238" i="220"/>
  <c r="I6238" i="220"/>
  <c r="J6237" i="220"/>
  <c r="I6237" i="220"/>
  <c r="J6236" i="220"/>
  <c r="I6236" i="220"/>
  <c r="J6235" i="220"/>
  <c r="I6235" i="220"/>
  <c r="J6234" i="220"/>
  <c r="I6234" i="220"/>
  <c r="J6233" i="220"/>
  <c r="I6233" i="220"/>
  <c r="J6232" i="220"/>
  <c r="I6232" i="220"/>
  <c r="J6231" i="220"/>
  <c r="I6231" i="220"/>
  <c r="J6230" i="220"/>
  <c r="I6230" i="220"/>
  <c r="J6229" i="220"/>
  <c r="I6229" i="220"/>
  <c r="J6228" i="220"/>
  <c r="I6228" i="220"/>
  <c r="J6227" i="220"/>
  <c r="I6227" i="220"/>
  <c r="J6226" i="220"/>
  <c r="I6226" i="220"/>
  <c r="J6225" i="220"/>
  <c r="I6225" i="220"/>
  <c r="J6224" i="220"/>
  <c r="I6224" i="220"/>
  <c r="J6223" i="220"/>
  <c r="I6223" i="220"/>
  <c r="J6222" i="220"/>
  <c r="I6222" i="220"/>
  <c r="J6221" i="220"/>
  <c r="I6221" i="220"/>
  <c r="J6220" i="220"/>
  <c r="I6220" i="220"/>
  <c r="J6219" i="220"/>
  <c r="I6219" i="220"/>
  <c r="J6218" i="220"/>
  <c r="I6218" i="220"/>
  <c r="J6217" i="220"/>
  <c r="I6217" i="220"/>
  <c r="J6216" i="220"/>
  <c r="I6216" i="220"/>
  <c r="J6215" i="220"/>
  <c r="I6215" i="220"/>
  <c r="J6214" i="220"/>
  <c r="I6214" i="220"/>
  <c r="J6213" i="220"/>
  <c r="I6213" i="220"/>
  <c r="J6212" i="220"/>
  <c r="I6212" i="220"/>
  <c r="J6211" i="220"/>
  <c r="I6211" i="220"/>
  <c r="J6210" i="220"/>
  <c r="I6210" i="220"/>
  <c r="J6209" i="220"/>
  <c r="I6209" i="220"/>
  <c r="J6208" i="220"/>
  <c r="I6208" i="220"/>
  <c r="J6207" i="220"/>
  <c r="I6207" i="220"/>
  <c r="J6206" i="220"/>
  <c r="I6206" i="220"/>
  <c r="J6205" i="220"/>
  <c r="I6205" i="220"/>
  <c r="J6204" i="220"/>
  <c r="I6204" i="220"/>
  <c r="J6203" i="220"/>
  <c r="I6203" i="220"/>
  <c r="J6202" i="220"/>
  <c r="I6202" i="220"/>
  <c r="J6201" i="220"/>
  <c r="I6201" i="220"/>
  <c r="J6200" i="220"/>
  <c r="I6200" i="220"/>
  <c r="J6199" i="220"/>
  <c r="I6199" i="220"/>
  <c r="J6198" i="220"/>
  <c r="I6198" i="220"/>
  <c r="J6197" i="220"/>
  <c r="I6197" i="220"/>
  <c r="J6196" i="220"/>
  <c r="I6196" i="220"/>
  <c r="J6195" i="220"/>
  <c r="I6195" i="220"/>
  <c r="J6194" i="220"/>
  <c r="I6194" i="220"/>
  <c r="J6193" i="220"/>
  <c r="I6193" i="220"/>
  <c r="J6192" i="220"/>
  <c r="I6192" i="220"/>
  <c r="J6191" i="220"/>
  <c r="I6191" i="220"/>
  <c r="J6190" i="220"/>
  <c r="I6190" i="220"/>
  <c r="J6189" i="220"/>
  <c r="I6189" i="220"/>
  <c r="J6188" i="220"/>
  <c r="I6188" i="220"/>
  <c r="J6187" i="220"/>
  <c r="I6187" i="220"/>
  <c r="J6186" i="220"/>
  <c r="I6186" i="220"/>
  <c r="J6185" i="220"/>
  <c r="I6185" i="220"/>
  <c r="J6184" i="220"/>
  <c r="I6184" i="220"/>
  <c r="J6183" i="220"/>
  <c r="I6183" i="220"/>
  <c r="J6182" i="220"/>
  <c r="I6182" i="220"/>
  <c r="J6181" i="220"/>
  <c r="I6181" i="220"/>
  <c r="J6180" i="220"/>
  <c r="I6180" i="220"/>
  <c r="J6179" i="220"/>
  <c r="I6179" i="220"/>
  <c r="J6178" i="220"/>
  <c r="I6178" i="220"/>
  <c r="J6177" i="220"/>
  <c r="I6177" i="220"/>
  <c r="J6176" i="220"/>
  <c r="I6176" i="220"/>
  <c r="J6175" i="220"/>
  <c r="I6175" i="220"/>
  <c r="J6174" i="220"/>
  <c r="I6174" i="220"/>
  <c r="J6173" i="220"/>
  <c r="I6173" i="220"/>
  <c r="J6172" i="220"/>
  <c r="I6172" i="220"/>
  <c r="J6171" i="220"/>
  <c r="I6171" i="220"/>
  <c r="J6170" i="220"/>
  <c r="I6170" i="220"/>
  <c r="J6169" i="220"/>
  <c r="I6169" i="220"/>
  <c r="J6168" i="220"/>
  <c r="I6168" i="220"/>
  <c r="J6167" i="220"/>
  <c r="I6167" i="220"/>
  <c r="J6166" i="220"/>
  <c r="I6166" i="220"/>
  <c r="J6165" i="220"/>
  <c r="I6165" i="220"/>
  <c r="J6164" i="220"/>
  <c r="I6164" i="220"/>
  <c r="J6163" i="220"/>
  <c r="I6163" i="220"/>
  <c r="J6162" i="220"/>
  <c r="I6162" i="220"/>
  <c r="J6161" i="220"/>
  <c r="I6161" i="220"/>
  <c r="J6160" i="220"/>
  <c r="I6160" i="220"/>
  <c r="J6159" i="220"/>
  <c r="I6159" i="220"/>
  <c r="J6158" i="220"/>
  <c r="I6158" i="220"/>
  <c r="J6157" i="220"/>
  <c r="I6157" i="220"/>
  <c r="J6156" i="220"/>
  <c r="I6156" i="220"/>
  <c r="J6155" i="220"/>
  <c r="I6155" i="220"/>
  <c r="J6154" i="220"/>
  <c r="I6154" i="220"/>
  <c r="J6153" i="220"/>
  <c r="I6153" i="220"/>
  <c r="J6152" i="220"/>
  <c r="I6152" i="220"/>
  <c r="J6147" i="220"/>
  <c r="I6147" i="220"/>
  <c r="J6146" i="220"/>
  <c r="I6146" i="220"/>
  <c r="J6145" i="220"/>
  <c r="I6145" i="220"/>
  <c r="J6144" i="220"/>
  <c r="I6144" i="220"/>
  <c r="J6142" i="220"/>
  <c r="I6142" i="220"/>
  <c r="J6141" i="220"/>
  <c r="I6141" i="220"/>
  <c r="J6140" i="220"/>
  <c r="I6140" i="220"/>
  <c r="J6139" i="220"/>
  <c r="I6139" i="220"/>
  <c r="J6138" i="220"/>
  <c r="I6138" i="220"/>
  <c r="J6132" i="220"/>
  <c r="I6132" i="220"/>
  <c r="J6131" i="220"/>
  <c r="I6131" i="220"/>
  <c r="J6151" i="220" l="1"/>
  <c r="J6150" i="220" s="1"/>
  <c r="I6151" i="220"/>
  <c r="I6150" i="220" s="1"/>
  <c r="I6130" i="220"/>
  <c r="J6130" i="220"/>
  <c r="I5892" i="220"/>
  <c r="J5892" i="220"/>
  <c r="I5893" i="220"/>
  <c r="J5893" i="220"/>
  <c r="J6127" i="220"/>
  <c r="I6127" i="220"/>
  <c r="J6126" i="220"/>
  <c r="I6126" i="220"/>
  <c r="J6125" i="220"/>
  <c r="I6125" i="220"/>
  <c r="J6124" i="220"/>
  <c r="I6124" i="220"/>
  <c r="J6123" i="220"/>
  <c r="I6123" i="220"/>
  <c r="J6122" i="220"/>
  <c r="I6122" i="220"/>
  <c r="J6121" i="220"/>
  <c r="I6121" i="220"/>
  <c r="J6120" i="220"/>
  <c r="I6120" i="220"/>
  <c r="J6118" i="220"/>
  <c r="I6118" i="220"/>
  <c r="J6117" i="220"/>
  <c r="I6117" i="220"/>
  <c r="J6116" i="220"/>
  <c r="I6116" i="220"/>
  <c r="J6115" i="220"/>
  <c r="I6115" i="220"/>
  <c r="J6114" i="220"/>
  <c r="I6114" i="220"/>
  <c r="J6113" i="220"/>
  <c r="I6113" i="220"/>
  <c r="J6112" i="220"/>
  <c r="I6112" i="220"/>
  <c r="J6111" i="220"/>
  <c r="I6111" i="220"/>
  <c r="J6110" i="220"/>
  <c r="I6110" i="220"/>
  <c r="J6109" i="220"/>
  <c r="I6109" i="220"/>
  <c r="J6108" i="220"/>
  <c r="I6108" i="220"/>
  <c r="J6107" i="220"/>
  <c r="I6107" i="220"/>
  <c r="J6106" i="220"/>
  <c r="I6106" i="220"/>
  <c r="J6105" i="220"/>
  <c r="I6105" i="220"/>
  <c r="J6104" i="220"/>
  <c r="I6104" i="220"/>
  <c r="J6103" i="220"/>
  <c r="I6103" i="220"/>
  <c r="J6102" i="220"/>
  <c r="I6102" i="220"/>
  <c r="J6101" i="220"/>
  <c r="I6101" i="220"/>
  <c r="J6100" i="220"/>
  <c r="I6100" i="220"/>
  <c r="J6099" i="220"/>
  <c r="I6099" i="220"/>
  <c r="J6098" i="220"/>
  <c r="I6098" i="220"/>
  <c r="J6097" i="220"/>
  <c r="I6097" i="220"/>
  <c r="J6096" i="220"/>
  <c r="I6096" i="220"/>
  <c r="J6095" i="220"/>
  <c r="I6095" i="220"/>
  <c r="J6094" i="220"/>
  <c r="I6094" i="220"/>
  <c r="J6093" i="220"/>
  <c r="I6093" i="220"/>
  <c r="J6092" i="220"/>
  <c r="I6092" i="220"/>
  <c r="J6091" i="220"/>
  <c r="I6091" i="220"/>
  <c r="J6090" i="220"/>
  <c r="I6090" i="220"/>
  <c r="J6089" i="220"/>
  <c r="I6089" i="220"/>
  <c r="J6088" i="220"/>
  <c r="I6088" i="220"/>
  <c r="J6087" i="220"/>
  <c r="I6087" i="220"/>
  <c r="J6086" i="220"/>
  <c r="I6086" i="220"/>
  <c r="J6085" i="220"/>
  <c r="I6085" i="220"/>
  <c r="J6084" i="220"/>
  <c r="I6084" i="220"/>
  <c r="J6083" i="220"/>
  <c r="I6083" i="220"/>
  <c r="J6082" i="220"/>
  <c r="I6082" i="220"/>
  <c r="J6081" i="220"/>
  <c r="I6081" i="220"/>
  <c r="J6080" i="220"/>
  <c r="I6080" i="220"/>
  <c r="J6079" i="220"/>
  <c r="I6079" i="220"/>
  <c r="J6078" i="220"/>
  <c r="I6078" i="220"/>
  <c r="J6077" i="220"/>
  <c r="I6077" i="220"/>
  <c r="J6076" i="220"/>
  <c r="I6076" i="220"/>
  <c r="J6075" i="220"/>
  <c r="I6075" i="220"/>
  <c r="J6074" i="220"/>
  <c r="I6074" i="220"/>
  <c r="J6073" i="220"/>
  <c r="I6073" i="220"/>
  <c r="J6072" i="220"/>
  <c r="I6072" i="220"/>
  <c r="J6071" i="220"/>
  <c r="I6071" i="220"/>
  <c r="J6070" i="220"/>
  <c r="I6070" i="220"/>
  <c r="J6069" i="220"/>
  <c r="I6069" i="220"/>
  <c r="J6068" i="220"/>
  <c r="I6068" i="220"/>
  <c r="J6067" i="220"/>
  <c r="I6067" i="220"/>
  <c r="J6066" i="220"/>
  <c r="I6066" i="220"/>
  <c r="J6065" i="220"/>
  <c r="I6065" i="220"/>
  <c r="J6064" i="220"/>
  <c r="I6064" i="220"/>
  <c r="J6063" i="220"/>
  <c r="I6063" i="220"/>
  <c r="J6062" i="220"/>
  <c r="I6062" i="220"/>
  <c r="J6061" i="220"/>
  <c r="I6061" i="220"/>
  <c r="J6060" i="220"/>
  <c r="I6060" i="220"/>
  <c r="J6059" i="220"/>
  <c r="I6059" i="220"/>
  <c r="J6058" i="220"/>
  <c r="I6058" i="220"/>
  <c r="J6057" i="220"/>
  <c r="I6057" i="220"/>
  <c r="J6056" i="220"/>
  <c r="I6056" i="220"/>
  <c r="J6055" i="220"/>
  <c r="I6055" i="220"/>
  <c r="J6054" i="220"/>
  <c r="I6054" i="220"/>
  <c r="J6053" i="220"/>
  <c r="I6053" i="220"/>
  <c r="J6052" i="220"/>
  <c r="I6052" i="220"/>
  <c r="J6051" i="220"/>
  <c r="I6051" i="220"/>
  <c r="J6050" i="220"/>
  <c r="I6050" i="220"/>
  <c r="J6049" i="220"/>
  <c r="I6049" i="220"/>
  <c r="J6048" i="220"/>
  <c r="I6048" i="220"/>
  <c r="J6047" i="220"/>
  <c r="I6047" i="220"/>
  <c r="J6046" i="220"/>
  <c r="I6046" i="220"/>
  <c r="J6045" i="220"/>
  <c r="I6045" i="220"/>
  <c r="J6044" i="220"/>
  <c r="I6044" i="220"/>
  <c r="J6043" i="220"/>
  <c r="I6043" i="220"/>
  <c r="J6042" i="220"/>
  <c r="I6042" i="220"/>
  <c r="J6041" i="220"/>
  <c r="I6041" i="220"/>
  <c r="J6040" i="220"/>
  <c r="I6040" i="220"/>
  <c r="J6039" i="220"/>
  <c r="I6039" i="220"/>
  <c r="J6038" i="220"/>
  <c r="I6038" i="220"/>
  <c r="J6037" i="220"/>
  <c r="I6037" i="220"/>
  <c r="J6036" i="220"/>
  <c r="I6036" i="220"/>
  <c r="J6035" i="220"/>
  <c r="I6035" i="220"/>
  <c r="J6034" i="220"/>
  <c r="I6034" i="220"/>
  <c r="J6033" i="220"/>
  <c r="I6033" i="220"/>
  <c r="J6032" i="220"/>
  <c r="I6032" i="220"/>
  <c r="J6031" i="220"/>
  <c r="I6031" i="220"/>
  <c r="J6030" i="220"/>
  <c r="I6030" i="220"/>
  <c r="J6029" i="220"/>
  <c r="I6029" i="220"/>
  <c r="J6028" i="220"/>
  <c r="I6028" i="220"/>
  <c r="J6027" i="220"/>
  <c r="I6027" i="220"/>
  <c r="J6026" i="220"/>
  <c r="I6026" i="220"/>
  <c r="J6025" i="220"/>
  <c r="I6025" i="220"/>
  <c r="J6024" i="220"/>
  <c r="I6024" i="220"/>
  <c r="J6023" i="220"/>
  <c r="I6023" i="220"/>
  <c r="J6022" i="220"/>
  <c r="I6022" i="220"/>
  <c r="J6021" i="220"/>
  <c r="I6021" i="220"/>
  <c r="J6020" i="220"/>
  <c r="I6020" i="220"/>
  <c r="J6019" i="220"/>
  <c r="I6019" i="220"/>
  <c r="J6018" i="220"/>
  <c r="I6018" i="220"/>
  <c r="J6017" i="220"/>
  <c r="I6017" i="220"/>
  <c r="J6016" i="220"/>
  <c r="I6016" i="220"/>
  <c r="J6015" i="220"/>
  <c r="I6015" i="220"/>
  <c r="J6014" i="220"/>
  <c r="I6014" i="220"/>
  <c r="J6013" i="220"/>
  <c r="I6013" i="220"/>
  <c r="J6012" i="220"/>
  <c r="I6012" i="220"/>
  <c r="J6011" i="220"/>
  <c r="I6011" i="220"/>
  <c r="J6010" i="220"/>
  <c r="I6010" i="220"/>
  <c r="J6009" i="220"/>
  <c r="I6009" i="220"/>
  <c r="J6008" i="220"/>
  <c r="I6008" i="220"/>
  <c r="J6007" i="220"/>
  <c r="I6007" i="220"/>
  <c r="J6006" i="220"/>
  <c r="I6006" i="220"/>
  <c r="J6005" i="220"/>
  <c r="I6005" i="220"/>
  <c r="J6004" i="220"/>
  <c r="I6004" i="220"/>
  <c r="J6003" i="220"/>
  <c r="I6003" i="220"/>
  <c r="J6002" i="220"/>
  <c r="I6002" i="220"/>
  <c r="J6001" i="220"/>
  <c r="I6001" i="220"/>
  <c r="J6000" i="220"/>
  <c r="I6000" i="220"/>
  <c r="J5999" i="220"/>
  <c r="I5999" i="220"/>
  <c r="J5998" i="220"/>
  <c r="I5998" i="220"/>
  <c r="J5997" i="220"/>
  <c r="I5997" i="220"/>
  <c r="J5996" i="220"/>
  <c r="I5996" i="220"/>
  <c r="J5995" i="220"/>
  <c r="I5995" i="220"/>
  <c r="J5994" i="220"/>
  <c r="I5994" i="220"/>
  <c r="J5993" i="220"/>
  <c r="I5993" i="220"/>
  <c r="J5992" i="220"/>
  <c r="I5992" i="220"/>
  <c r="J5991" i="220"/>
  <c r="I5991" i="220"/>
  <c r="J5990" i="220"/>
  <c r="I5990" i="220"/>
  <c r="J5989" i="220"/>
  <c r="I5989" i="220"/>
  <c r="J5988" i="220"/>
  <c r="I5988" i="220"/>
  <c r="J5987" i="220"/>
  <c r="I5987" i="220"/>
  <c r="J5986" i="220"/>
  <c r="I5986" i="220"/>
  <c r="J5985" i="220"/>
  <c r="I5985" i="220"/>
  <c r="J5984" i="220"/>
  <c r="I5984" i="220"/>
  <c r="J5983" i="220"/>
  <c r="I5983" i="220"/>
  <c r="J5982" i="220"/>
  <c r="I5982" i="220"/>
  <c r="J5981" i="220"/>
  <c r="I5981" i="220"/>
  <c r="J5980" i="220"/>
  <c r="I5980" i="220"/>
  <c r="J5979" i="220"/>
  <c r="I5979" i="220"/>
  <c r="J5978" i="220"/>
  <c r="I5978" i="220"/>
  <c r="J5977" i="220"/>
  <c r="I5977" i="220"/>
  <c r="J5976" i="220"/>
  <c r="I5976" i="220"/>
  <c r="J5975" i="220"/>
  <c r="I5975" i="220"/>
  <c r="J5974" i="220"/>
  <c r="I5974" i="220"/>
  <c r="J5973" i="220"/>
  <c r="I5973" i="220"/>
  <c r="J5972" i="220"/>
  <c r="I5972" i="220"/>
  <c r="J5971" i="220"/>
  <c r="I5971" i="220"/>
  <c r="J5970" i="220"/>
  <c r="I5970" i="220"/>
  <c r="J5969" i="220"/>
  <c r="I5969" i="220"/>
  <c r="J5968" i="220"/>
  <c r="I5968" i="220"/>
  <c r="J5967" i="220"/>
  <c r="I5967" i="220"/>
  <c r="J5966" i="220"/>
  <c r="I5966" i="220"/>
  <c r="J5965" i="220"/>
  <c r="I5965" i="220"/>
  <c r="J5964" i="220"/>
  <c r="I5964" i="220"/>
  <c r="J5963" i="220"/>
  <c r="I5963" i="220"/>
  <c r="J5962" i="220"/>
  <c r="I5962" i="220"/>
  <c r="J5961" i="220"/>
  <c r="I5961" i="220"/>
  <c r="J5960" i="220"/>
  <c r="I5960" i="220"/>
  <c r="J5959" i="220"/>
  <c r="I5959" i="220"/>
  <c r="J5958" i="220"/>
  <c r="I5958" i="220"/>
  <c r="J5957" i="220"/>
  <c r="I5957" i="220"/>
  <c r="J5956" i="220"/>
  <c r="I5956" i="220"/>
  <c r="J5955" i="220"/>
  <c r="I5955" i="220"/>
  <c r="J5954" i="220"/>
  <c r="I5954" i="220"/>
  <c r="J5953" i="220"/>
  <c r="I5953" i="220"/>
  <c r="J5952" i="220"/>
  <c r="I5952" i="220"/>
  <c r="J5951" i="220"/>
  <c r="I5951" i="220"/>
  <c r="J5950" i="220"/>
  <c r="I5950" i="220"/>
  <c r="J5949" i="220"/>
  <c r="I5949" i="220"/>
  <c r="J5948" i="220"/>
  <c r="I5948" i="220"/>
  <c r="J5947" i="220"/>
  <c r="I5947" i="220"/>
  <c r="J5946" i="220"/>
  <c r="I5946" i="220"/>
  <c r="J5945" i="220"/>
  <c r="I5945" i="220"/>
  <c r="J5944" i="220"/>
  <c r="I5944" i="220"/>
  <c r="J5943" i="220"/>
  <c r="I5943" i="220"/>
  <c r="J5942" i="220"/>
  <c r="I5942" i="220"/>
  <c r="J5941" i="220"/>
  <c r="I5941" i="220"/>
  <c r="J5940" i="220"/>
  <c r="I5940" i="220"/>
  <c r="J5939" i="220"/>
  <c r="I5939" i="220"/>
  <c r="J5938" i="220"/>
  <c r="I5938" i="220"/>
  <c r="J5937" i="220"/>
  <c r="I5937" i="220"/>
  <c r="J5936" i="220"/>
  <c r="I5936" i="220"/>
  <c r="J5935" i="220"/>
  <c r="I5935" i="220"/>
  <c r="J5934" i="220"/>
  <c r="I5934" i="220"/>
  <c r="J5933" i="220"/>
  <c r="I5933" i="220"/>
  <c r="J5932" i="220"/>
  <c r="I5932" i="220"/>
  <c r="J5931" i="220"/>
  <c r="I5931" i="220"/>
  <c r="J5930" i="220"/>
  <c r="I5930" i="220"/>
  <c r="J5929" i="220"/>
  <c r="I5929" i="220"/>
  <c r="J5928" i="220"/>
  <c r="I5928" i="220"/>
  <c r="J5927" i="220"/>
  <c r="I5927" i="220"/>
  <c r="J5926" i="220"/>
  <c r="I5926" i="220"/>
  <c r="J5925" i="220"/>
  <c r="I5925" i="220"/>
  <c r="J5924" i="220"/>
  <c r="I5924" i="220"/>
  <c r="J5923" i="220"/>
  <c r="I5923" i="220"/>
  <c r="J5922" i="220"/>
  <c r="I5922" i="220"/>
  <c r="J5921" i="220"/>
  <c r="I5921" i="220"/>
  <c r="J5920" i="220"/>
  <c r="I5920" i="220"/>
  <c r="J5919" i="220"/>
  <c r="I5919" i="220"/>
  <c r="J5918" i="220"/>
  <c r="I5918" i="220"/>
  <c r="J5917" i="220"/>
  <c r="I5917" i="220"/>
  <c r="J5916" i="220"/>
  <c r="I5916" i="220"/>
  <c r="J5915" i="220"/>
  <c r="I5915" i="220"/>
  <c r="J5914" i="220"/>
  <c r="I5914" i="220"/>
  <c r="J5913" i="220"/>
  <c r="I5913" i="220"/>
  <c r="J5912" i="220"/>
  <c r="I5912" i="220"/>
  <c r="J5911" i="220"/>
  <c r="I5911" i="220"/>
  <c r="J5910" i="220"/>
  <c r="I5910" i="220"/>
  <c r="J5909" i="220"/>
  <c r="I5909" i="220"/>
  <c r="J5908" i="220"/>
  <c r="I5908" i="220"/>
  <c r="J5907" i="220"/>
  <c r="I5907" i="220"/>
  <c r="J5902" i="220"/>
  <c r="I5902" i="220"/>
  <c r="J5901" i="220"/>
  <c r="I5901" i="220"/>
  <c r="J5900" i="220"/>
  <c r="I5900" i="220"/>
  <c r="J5899" i="220"/>
  <c r="I5899" i="220"/>
  <c r="J5897" i="220"/>
  <c r="I5897" i="220"/>
  <c r="J5896" i="220"/>
  <c r="I5896" i="220"/>
  <c r="J5895" i="220"/>
  <c r="I5895" i="220"/>
  <c r="J5894" i="220"/>
  <c r="I5894" i="220"/>
  <c r="J5891" i="220"/>
  <c r="I5891" i="220"/>
  <c r="J5890" i="220"/>
  <c r="I5890" i="220"/>
  <c r="J5889" i="220"/>
  <c r="I5889" i="220"/>
  <c r="I5703" i="220"/>
  <c r="J5703" i="220"/>
  <c r="I5704" i="220"/>
  <c r="J5704" i="220"/>
  <c r="J5885" i="220"/>
  <c r="I5885" i="220"/>
  <c r="J5884" i="220"/>
  <c r="I5884" i="220"/>
  <c r="J5883" i="220"/>
  <c r="I5883" i="220"/>
  <c r="J5882" i="220"/>
  <c r="I5882" i="220"/>
  <c r="J5881" i="220"/>
  <c r="I5881" i="220"/>
  <c r="J5880" i="220"/>
  <c r="I5880" i="220"/>
  <c r="J5879" i="220"/>
  <c r="I5879" i="220"/>
  <c r="J5878" i="220"/>
  <c r="I5878" i="220"/>
  <c r="J5876" i="220"/>
  <c r="I5876" i="220"/>
  <c r="J5875" i="220"/>
  <c r="I5875" i="220"/>
  <c r="J5874" i="220"/>
  <c r="I5874" i="220"/>
  <c r="J5873" i="220"/>
  <c r="I5873" i="220"/>
  <c r="J5872" i="220"/>
  <c r="I5872" i="220"/>
  <c r="J5871" i="220"/>
  <c r="I5871" i="220"/>
  <c r="J5870" i="220"/>
  <c r="I5870" i="220"/>
  <c r="J5869" i="220"/>
  <c r="I5869" i="220"/>
  <c r="J5868" i="220"/>
  <c r="I5868" i="220"/>
  <c r="J5867" i="220"/>
  <c r="I5867" i="220"/>
  <c r="J5866" i="220"/>
  <c r="I5866" i="220"/>
  <c r="J5865" i="220"/>
  <c r="I5865" i="220"/>
  <c r="J5864" i="220"/>
  <c r="I5864" i="220"/>
  <c r="J5863" i="220"/>
  <c r="I5863" i="220"/>
  <c r="J5862" i="220"/>
  <c r="I5862" i="220"/>
  <c r="J5861" i="220"/>
  <c r="I5861" i="220"/>
  <c r="J5860" i="220"/>
  <c r="I5860" i="220"/>
  <c r="J5859" i="220"/>
  <c r="I5859" i="220"/>
  <c r="J5858" i="220"/>
  <c r="I5858" i="220"/>
  <c r="J5857" i="220"/>
  <c r="I5857" i="220"/>
  <c r="J5856" i="220"/>
  <c r="I5856" i="220"/>
  <c r="J5855" i="220"/>
  <c r="I5855" i="220"/>
  <c r="J5854" i="220"/>
  <c r="I5854" i="220"/>
  <c r="J5853" i="220"/>
  <c r="I5853" i="220"/>
  <c r="J5852" i="220"/>
  <c r="I5852" i="220"/>
  <c r="J5851" i="220"/>
  <c r="I5851" i="220"/>
  <c r="J5850" i="220"/>
  <c r="I5850" i="220"/>
  <c r="J5849" i="220"/>
  <c r="I5849" i="220"/>
  <c r="J5848" i="220"/>
  <c r="I5848" i="220"/>
  <c r="J5847" i="220"/>
  <c r="I5847" i="220"/>
  <c r="J5846" i="220"/>
  <c r="I5846" i="220"/>
  <c r="J5845" i="220"/>
  <c r="I5845" i="220"/>
  <c r="J5844" i="220"/>
  <c r="I5844" i="220"/>
  <c r="J5843" i="220"/>
  <c r="I5843" i="220"/>
  <c r="J5842" i="220"/>
  <c r="I5842" i="220"/>
  <c r="J5841" i="220"/>
  <c r="I5841" i="220"/>
  <c r="J5840" i="220"/>
  <c r="I5840" i="220"/>
  <c r="J5839" i="220"/>
  <c r="I5839" i="220"/>
  <c r="J5838" i="220"/>
  <c r="I5838" i="220"/>
  <c r="J5837" i="220"/>
  <c r="I5837" i="220"/>
  <c r="J5836" i="220"/>
  <c r="I5836" i="220"/>
  <c r="J5835" i="220"/>
  <c r="I5835" i="220"/>
  <c r="J5834" i="220"/>
  <c r="I5834" i="220"/>
  <c r="J5833" i="220"/>
  <c r="I5833" i="220"/>
  <c r="J5832" i="220"/>
  <c r="I5832" i="220"/>
  <c r="J5831" i="220"/>
  <c r="I5831" i="220"/>
  <c r="J5830" i="220"/>
  <c r="I5830" i="220"/>
  <c r="J5829" i="220"/>
  <c r="I5829" i="220"/>
  <c r="J5828" i="220"/>
  <c r="I5828" i="220"/>
  <c r="J5827" i="220"/>
  <c r="I5827" i="220"/>
  <c r="J5826" i="220"/>
  <c r="I5826" i="220"/>
  <c r="J5825" i="220"/>
  <c r="I5825" i="220"/>
  <c r="J5824" i="220"/>
  <c r="I5824" i="220"/>
  <c r="J5823" i="220"/>
  <c r="I5823" i="220"/>
  <c r="J5822" i="220"/>
  <c r="I5822" i="220"/>
  <c r="J5821" i="220"/>
  <c r="I5821" i="220"/>
  <c r="J5820" i="220"/>
  <c r="I5820" i="220"/>
  <c r="J5819" i="220"/>
  <c r="I5819" i="220"/>
  <c r="J5818" i="220"/>
  <c r="I5818" i="220"/>
  <c r="J5817" i="220"/>
  <c r="I5817" i="220"/>
  <c r="J5816" i="220"/>
  <c r="I5816" i="220"/>
  <c r="J5815" i="220"/>
  <c r="I5815" i="220"/>
  <c r="J5814" i="220"/>
  <c r="I5814" i="220"/>
  <c r="J5813" i="220"/>
  <c r="I5813" i="220"/>
  <c r="J5812" i="220"/>
  <c r="I5812" i="220"/>
  <c r="J5811" i="220"/>
  <c r="I5811" i="220"/>
  <c r="J5810" i="220"/>
  <c r="I5810" i="220"/>
  <c r="J5809" i="220"/>
  <c r="I5809" i="220"/>
  <c r="J5808" i="220"/>
  <c r="I5808" i="220"/>
  <c r="J5807" i="220"/>
  <c r="I5807" i="220"/>
  <c r="J5806" i="220"/>
  <c r="I5806" i="220"/>
  <c r="J5805" i="220"/>
  <c r="I5805" i="220"/>
  <c r="J5804" i="220"/>
  <c r="I5804" i="220"/>
  <c r="J5803" i="220"/>
  <c r="I5803" i="220"/>
  <c r="J5802" i="220"/>
  <c r="I5802" i="220"/>
  <c r="J5801" i="220"/>
  <c r="I5801" i="220"/>
  <c r="J5800" i="220"/>
  <c r="I5800" i="220"/>
  <c r="J5799" i="220"/>
  <c r="I5799" i="220"/>
  <c r="J5798" i="220"/>
  <c r="I5798" i="220"/>
  <c r="J5797" i="220"/>
  <c r="I5797" i="220"/>
  <c r="J5796" i="220"/>
  <c r="I5796" i="220"/>
  <c r="J5795" i="220"/>
  <c r="I5795" i="220"/>
  <c r="J5794" i="220"/>
  <c r="I5794" i="220"/>
  <c r="J5793" i="220"/>
  <c r="I5793" i="220"/>
  <c r="J5792" i="220"/>
  <c r="I5792" i="220"/>
  <c r="J5791" i="220"/>
  <c r="I5791" i="220"/>
  <c r="J5790" i="220"/>
  <c r="I5790" i="220"/>
  <c r="J5789" i="220"/>
  <c r="I5789" i="220"/>
  <c r="J5788" i="220"/>
  <c r="I5788" i="220"/>
  <c r="J5787" i="220"/>
  <c r="I5787" i="220"/>
  <c r="J5786" i="220"/>
  <c r="I5786" i="220"/>
  <c r="J5785" i="220"/>
  <c r="I5785" i="220"/>
  <c r="J5784" i="220"/>
  <c r="I5784" i="220"/>
  <c r="J5783" i="220"/>
  <c r="I5783" i="220"/>
  <c r="J5782" i="220"/>
  <c r="I5782" i="220"/>
  <c r="J5781" i="220"/>
  <c r="I5781" i="220"/>
  <c r="J5780" i="220"/>
  <c r="I5780" i="220"/>
  <c r="J5779" i="220"/>
  <c r="I5779" i="220"/>
  <c r="J5778" i="220"/>
  <c r="I5778" i="220"/>
  <c r="J5777" i="220"/>
  <c r="I5777" i="220"/>
  <c r="J5776" i="220"/>
  <c r="I5776" i="220"/>
  <c r="J5775" i="220"/>
  <c r="I5775" i="220"/>
  <c r="J5774" i="220"/>
  <c r="I5774" i="220"/>
  <c r="J5773" i="220"/>
  <c r="I5773" i="220"/>
  <c r="J5772" i="220"/>
  <c r="I5772" i="220"/>
  <c r="J5771" i="220"/>
  <c r="I5771" i="220"/>
  <c r="J5770" i="220"/>
  <c r="I5770" i="220"/>
  <c r="J5769" i="220"/>
  <c r="I5769" i="220"/>
  <c r="J5768" i="220"/>
  <c r="I5768" i="220"/>
  <c r="J5767" i="220"/>
  <c r="I5767" i="220"/>
  <c r="J5766" i="220"/>
  <c r="I5766" i="220"/>
  <c r="J5765" i="220"/>
  <c r="I5765" i="220"/>
  <c r="J5764" i="220"/>
  <c r="I5764" i="220"/>
  <c r="J5763" i="220"/>
  <c r="I5763" i="220"/>
  <c r="J5762" i="220"/>
  <c r="I5762" i="220"/>
  <c r="J5761" i="220"/>
  <c r="I5761" i="220"/>
  <c r="J5760" i="220"/>
  <c r="I5760" i="220"/>
  <c r="J5759" i="220"/>
  <c r="I5759" i="220"/>
  <c r="J5758" i="220"/>
  <c r="I5758" i="220"/>
  <c r="J5757" i="220"/>
  <c r="I5757" i="220"/>
  <c r="J5756" i="220"/>
  <c r="I5756" i="220"/>
  <c r="J5755" i="220"/>
  <c r="I5755" i="220"/>
  <c r="J5754" i="220"/>
  <c r="I5754" i="220"/>
  <c r="J5753" i="220"/>
  <c r="I5753" i="220"/>
  <c r="J5752" i="220"/>
  <c r="I5752" i="220"/>
  <c r="J5751" i="220"/>
  <c r="I5751" i="220"/>
  <c r="J5750" i="220"/>
  <c r="I5750" i="220"/>
  <c r="J5749" i="220"/>
  <c r="I5749" i="220"/>
  <c r="J5748" i="220"/>
  <c r="I5748" i="220"/>
  <c r="J5747" i="220"/>
  <c r="I5747" i="220"/>
  <c r="J5746" i="220"/>
  <c r="I5746" i="220"/>
  <c r="J5745" i="220"/>
  <c r="I5745" i="220"/>
  <c r="J5744" i="220"/>
  <c r="I5744" i="220"/>
  <c r="J5743" i="220"/>
  <c r="I5743" i="220"/>
  <c r="J5742" i="220"/>
  <c r="I5742" i="220"/>
  <c r="J5741" i="220"/>
  <c r="I5741" i="220"/>
  <c r="J5740" i="220"/>
  <c r="I5740" i="220"/>
  <c r="J5739" i="220"/>
  <c r="I5739" i="220"/>
  <c r="J5738" i="220"/>
  <c r="I5738" i="220"/>
  <c r="J5737" i="220"/>
  <c r="I5737" i="220"/>
  <c r="J5736" i="220"/>
  <c r="I5736" i="220"/>
  <c r="J5735" i="220"/>
  <c r="I5735" i="220"/>
  <c r="J5734" i="220"/>
  <c r="I5734" i="220"/>
  <c r="J5733" i="220"/>
  <c r="I5733" i="220"/>
  <c r="J5732" i="220"/>
  <c r="I5732" i="220"/>
  <c r="J5731" i="220"/>
  <c r="I5731" i="220"/>
  <c r="J5730" i="220"/>
  <c r="I5730" i="220"/>
  <c r="J5729" i="220"/>
  <c r="I5729" i="220"/>
  <c r="J5728" i="220"/>
  <c r="I5728" i="220"/>
  <c r="J5727" i="220"/>
  <c r="I5727" i="220"/>
  <c r="J5726" i="220"/>
  <c r="I5726" i="220"/>
  <c r="J5725" i="220"/>
  <c r="I5725" i="220"/>
  <c r="J5724" i="220"/>
  <c r="I5724" i="220"/>
  <c r="J5723" i="220"/>
  <c r="I5723" i="220"/>
  <c r="J5722" i="220"/>
  <c r="I5722" i="220"/>
  <c r="J5721" i="220"/>
  <c r="I5721" i="220"/>
  <c r="J5720" i="220"/>
  <c r="I5720" i="220"/>
  <c r="J5719" i="220"/>
  <c r="I5719" i="220"/>
  <c r="J5714" i="220"/>
  <c r="I5714" i="220"/>
  <c r="J5713" i="220"/>
  <c r="I5713" i="220"/>
  <c r="J5712" i="220"/>
  <c r="I5712" i="220"/>
  <c r="J5711" i="220"/>
  <c r="I5711" i="220"/>
  <c r="J5709" i="220"/>
  <c r="I5709" i="220"/>
  <c r="J5708" i="220"/>
  <c r="I5708" i="220"/>
  <c r="J5707" i="220"/>
  <c r="I5707" i="220"/>
  <c r="J5706" i="220"/>
  <c r="I5706" i="220"/>
  <c r="J5705" i="220"/>
  <c r="I5705" i="220"/>
  <c r="J5702" i="220"/>
  <c r="I5702" i="220"/>
  <c r="J5701" i="220"/>
  <c r="I5701" i="220"/>
  <c r="J5697" i="220"/>
  <c r="I5697" i="220"/>
  <c r="J5696" i="220"/>
  <c r="I5696" i="220"/>
  <c r="J5695" i="220"/>
  <c r="I5695" i="220"/>
  <c r="J5694" i="220"/>
  <c r="I5694" i="220"/>
  <c r="J5693" i="220"/>
  <c r="I5693" i="220"/>
  <c r="J5692" i="220"/>
  <c r="I5692" i="220"/>
  <c r="J5691" i="220"/>
  <c r="I5691" i="220"/>
  <c r="J5690" i="220"/>
  <c r="I5690" i="220"/>
  <c r="J5688" i="220"/>
  <c r="I5688" i="220"/>
  <c r="J5687" i="220"/>
  <c r="I5687" i="220"/>
  <c r="J5686" i="220"/>
  <c r="I5686" i="220"/>
  <c r="J5685" i="220"/>
  <c r="I5685" i="220"/>
  <c r="J5684" i="220"/>
  <c r="I5684" i="220"/>
  <c r="J5683" i="220"/>
  <c r="I5683" i="220"/>
  <c r="J5682" i="220"/>
  <c r="I5682" i="220"/>
  <c r="J5681" i="220"/>
  <c r="I5681" i="220"/>
  <c r="J5680" i="220"/>
  <c r="I5680" i="220"/>
  <c r="J5679" i="220"/>
  <c r="I5679" i="220"/>
  <c r="J5678" i="220"/>
  <c r="I5678" i="220"/>
  <c r="J5677" i="220"/>
  <c r="I5677" i="220"/>
  <c r="J5676" i="220"/>
  <c r="I5676" i="220"/>
  <c r="J5675" i="220"/>
  <c r="I5675" i="220"/>
  <c r="J5674" i="220"/>
  <c r="I5674" i="220"/>
  <c r="J5673" i="220"/>
  <c r="I5673" i="220"/>
  <c r="J5672" i="220"/>
  <c r="I5672" i="220"/>
  <c r="J5671" i="220"/>
  <c r="I5671" i="220"/>
  <c r="J5670" i="220"/>
  <c r="I5670" i="220"/>
  <c r="J5669" i="220"/>
  <c r="I5669" i="220"/>
  <c r="J5668" i="220"/>
  <c r="I5668" i="220"/>
  <c r="J5667" i="220"/>
  <c r="I5667" i="220"/>
  <c r="J5666" i="220"/>
  <c r="I5666" i="220"/>
  <c r="J5665" i="220"/>
  <c r="I5665" i="220"/>
  <c r="J5664" i="220"/>
  <c r="I5664" i="220"/>
  <c r="J5663" i="220"/>
  <c r="I5663" i="220"/>
  <c r="J5662" i="220"/>
  <c r="I5662" i="220"/>
  <c r="J5661" i="220"/>
  <c r="I5661" i="220"/>
  <c r="J5660" i="220"/>
  <c r="I5660" i="220"/>
  <c r="J5659" i="220"/>
  <c r="I5659" i="220"/>
  <c r="J5658" i="220"/>
  <c r="I5658" i="220"/>
  <c r="J5657" i="220"/>
  <c r="I5657" i="220"/>
  <c r="J5656" i="220"/>
  <c r="I5656" i="220"/>
  <c r="J5655" i="220"/>
  <c r="I5655" i="220"/>
  <c r="J5654" i="220"/>
  <c r="I5654" i="220"/>
  <c r="J5653" i="220"/>
  <c r="I5653" i="220"/>
  <c r="J5652" i="220"/>
  <c r="I5652" i="220"/>
  <c r="J5651" i="220"/>
  <c r="I5651" i="220"/>
  <c r="J5650" i="220"/>
  <c r="I5650" i="220"/>
  <c r="J5649" i="220"/>
  <c r="I5649" i="220"/>
  <c r="J5648" i="220"/>
  <c r="I5648" i="220"/>
  <c r="J5647" i="220"/>
  <c r="I5647" i="220"/>
  <c r="J5646" i="220"/>
  <c r="I5646" i="220"/>
  <c r="J5645" i="220"/>
  <c r="I5645" i="220"/>
  <c r="J5644" i="220"/>
  <c r="I5644" i="220"/>
  <c r="J5643" i="220"/>
  <c r="I5643" i="220"/>
  <c r="J5642" i="220"/>
  <c r="I5642" i="220"/>
  <c r="J5641" i="220"/>
  <c r="I5641" i="220"/>
  <c r="J5640" i="220"/>
  <c r="I5640" i="220"/>
  <c r="J5639" i="220"/>
  <c r="I5639" i="220"/>
  <c r="J5638" i="220"/>
  <c r="I5638" i="220"/>
  <c r="J5637" i="220"/>
  <c r="I5637" i="220"/>
  <c r="J5636" i="220"/>
  <c r="I5636" i="220"/>
  <c r="J5635" i="220"/>
  <c r="I5635" i="220"/>
  <c r="J5634" i="220"/>
  <c r="I5634" i="220"/>
  <c r="J5633" i="220"/>
  <c r="I5633" i="220"/>
  <c r="J5632" i="220"/>
  <c r="I5632" i="220"/>
  <c r="J5631" i="220"/>
  <c r="I5631" i="220"/>
  <c r="J5630" i="220"/>
  <c r="I5630" i="220"/>
  <c r="J5629" i="220"/>
  <c r="I5629" i="220"/>
  <c r="J5628" i="220"/>
  <c r="I5628" i="220"/>
  <c r="J5627" i="220"/>
  <c r="I5627" i="220"/>
  <c r="J5626" i="220"/>
  <c r="I5626" i="220"/>
  <c r="J5625" i="220"/>
  <c r="I5625" i="220"/>
  <c r="J5624" i="220"/>
  <c r="I5624" i="220"/>
  <c r="J5623" i="220"/>
  <c r="I5623" i="220"/>
  <c r="J5622" i="220"/>
  <c r="I5622" i="220"/>
  <c r="J5621" i="220"/>
  <c r="I5621" i="220"/>
  <c r="J5620" i="220"/>
  <c r="I5620" i="220"/>
  <c r="J5619" i="220"/>
  <c r="I5619" i="220"/>
  <c r="J5618" i="220"/>
  <c r="I5618" i="220"/>
  <c r="J5617" i="220"/>
  <c r="I5617" i="220"/>
  <c r="J5616" i="220"/>
  <c r="I5616" i="220"/>
  <c r="J5615" i="220"/>
  <c r="I5615" i="220"/>
  <c r="J5614" i="220"/>
  <c r="I5614" i="220"/>
  <c r="J5613" i="220"/>
  <c r="I5613" i="220"/>
  <c r="J5612" i="220"/>
  <c r="I5612" i="220"/>
  <c r="J5611" i="220"/>
  <c r="I5611" i="220"/>
  <c r="J5610" i="220"/>
  <c r="I5610" i="220"/>
  <c r="J5609" i="220"/>
  <c r="I5609" i="220"/>
  <c r="J5608" i="220"/>
  <c r="I5608" i="220"/>
  <c r="J5607" i="220"/>
  <c r="I5607" i="220"/>
  <c r="J5606" i="220"/>
  <c r="I5606" i="220"/>
  <c r="J5605" i="220"/>
  <c r="I5605" i="220"/>
  <c r="J5604" i="220"/>
  <c r="I5604" i="220"/>
  <c r="J5603" i="220"/>
  <c r="I5603" i="220"/>
  <c r="J5602" i="220"/>
  <c r="I5602" i="220"/>
  <c r="J5601" i="220"/>
  <c r="I5601" i="220"/>
  <c r="J5600" i="220"/>
  <c r="I5600" i="220"/>
  <c r="J5599" i="220"/>
  <c r="I5599" i="220"/>
  <c r="J5598" i="220"/>
  <c r="I5598" i="220"/>
  <c r="J5597" i="220"/>
  <c r="I5597" i="220"/>
  <c r="J5596" i="220"/>
  <c r="I5596" i="220"/>
  <c r="J5595" i="220"/>
  <c r="I5595" i="220"/>
  <c r="J5594" i="220"/>
  <c r="I5594" i="220"/>
  <c r="J5593" i="220"/>
  <c r="I5593" i="220"/>
  <c r="J5592" i="220"/>
  <c r="I5592" i="220"/>
  <c r="J5591" i="220"/>
  <c r="I5591" i="220"/>
  <c r="J5590" i="220"/>
  <c r="I5590" i="220"/>
  <c r="J5589" i="220"/>
  <c r="I5589" i="220"/>
  <c r="J5588" i="220"/>
  <c r="I5588" i="220"/>
  <c r="J5587" i="220"/>
  <c r="I5587" i="220"/>
  <c r="J5586" i="220"/>
  <c r="I5586" i="220"/>
  <c r="J5585" i="220"/>
  <c r="I5585" i="220"/>
  <c r="J5584" i="220"/>
  <c r="I5584" i="220"/>
  <c r="J5583" i="220"/>
  <c r="I5583" i="220"/>
  <c r="J5582" i="220"/>
  <c r="I5582" i="220"/>
  <c r="J5581" i="220"/>
  <c r="I5581" i="220"/>
  <c r="J5580" i="220"/>
  <c r="I5580" i="220"/>
  <c r="J5579" i="220"/>
  <c r="I5579" i="220"/>
  <c r="J5578" i="220"/>
  <c r="I5578" i="220"/>
  <c r="J5577" i="220"/>
  <c r="I5577" i="220"/>
  <c r="J5576" i="220"/>
  <c r="I5576" i="220"/>
  <c r="J5575" i="220"/>
  <c r="I5575" i="220"/>
  <c r="J5574" i="220"/>
  <c r="I5574" i="220"/>
  <c r="J5573" i="220"/>
  <c r="I5573" i="220"/>
  <c r="J5572" i="220"/>
  <c r="I5572" i="220"/>
  <c r="J5571" i="220"/>
  <c r="I5571" i="220"/>
  <c r="J5570" i="220"/>
  <c r="I5570" i="220"/>
  <c r="J5569" i="220"/>
  <c r="I5569" i="220"/>
  <c r="J5568" i="220"/>
  <c r="I5568" i="220"/>
  <c r="J5567" i="220"/>
  <c r="I5567" i="220"/>
  <c r="J5566" i="220"/>
  <c r="I5566" i="220"/>
  <c r="J5565" i="220"/>
  <c r="I5565" i="220"/>
  <c r="J5564" i="220"/>
  <c r="I5564" i="220"/>
  <c r="J5563" i="220"/>
  <c r="I5563" i="220"/>
  <c r="J5562" i="220"/>
  <c r="I5562" i="220"/>
  <c r="J5561" i="220"/>
  <c r="I5561" i="220"/>
  <c r="J5560" i="220"/>
  <c r="I5560" i="220"/>
  <c r="J5559" i="220"/>
  <c r="I5559" i="220"/>
  <c r="J5558" i="220"/>
  <c r="I5558" i="220"/>
  <c r="J5557" i="220"/>
  <c r="I5557" i="220"/>
  <c r="J5556" i="220"/>
  <c r="I5556" i="220"/>
  <c r="J5555" i="220"/>
  <c r="I5555" i="220"/>
  <c r="J5554" i="220"/>
  <c r="I5554" i="220"/>
  <c r="J5553" i="220"/>
  <c r="I5553" i="220"/>
  <c r="J5552" i="220"/>
  <c r="I5552" i="220"/>
  <c r="J5551" i="220"/>
  <c r="I5551" i="220"/>
  <c r="J5550" i="220"/>
  <c r="I5550" i="220"/>
  <c r="J5549" i="220"/>
  <c r="I5549" i="220"/>
  <c r="J5548" i="220"/>
  <c r="I5548" i="220"/>
  <c r="J5547" i="220"/>
  <c r="I5547" i="220"/>
  <c r="J5546" i="220"/>
  <c r="I5546" i="220"/>
  <c r="J5545" i="220"/>
  <c r="I5545" i="220"/>
  <c r="J5544" i="220"/>
  <c r="I5544" i="220"/>
  <c r="J5543" i="220"/>
  <c r="I5543" i="220"/>
  <c r="J5542" i="220"/>
  <c r="I5542" i="220"/>
  <c r="J5541" i="220"/>
  <c r="I5541" i="220"/>
  <c r="J5540" i="220"/>
  <c r="I5540" i="220"/>
  <c r="J5539" i="220"/>
  <c r="I5539" i="220"/>
  <c r="J5538" i="220"/>
  <c r="I5538" i="220"/>
  <c r="J5537" i="220"/>
  <c r="I5537" i="220"/>
  <c r="J5536" i="220"/>
  <c r="I5536" i="220"/>
  <c r="J5535" i="220"/>
  <c r="I5535" i="220"/>
  <c r="J5534" i="220"/>
  <c r="I5534" i="220"/>
  <c r="J5533" i="220"/>
  <c r="I5533" i="220"/>
  <c r="J5532" i="220"/>
  <c r="I5532" i="220"/>
  <c r="J5531" i="220"/>
  <c r="I5531" i="220"/>
  <c r="J5530" i="220"/>
  <c r="I5530" i="220"/>
  <c r="J5529" i="220"/>
  <c r="I5529" i="220"/>
  <c r="J5528" i="220"/>
  <c r="I5528" i="220"/>
  <c r="J5527" i="220"/>
  <c r="I5527" i="220"/>
  <c r="J5526" i="220"/>
  <c r="I5526" i="220"/>
  <c r="J5525" i="220"/>
  <c r="I5525" i="220"/>
  <c r="J5524" i="220"/>
  <c r="I5524" i="220"/>
  <c r="J5523" i="220"/>
  <c r="I5523" i="220"/>
  <c r="J5522" i="220"/>
  <c r="I5522" i="220"/>
  <c r="J5521" i="220"/>
  <c r="I5521" i="220"/>
  <c r="J5520" i="220"/>
  <c r="I5520" i="220"/>
  <c r="J5519" i="220"/>
  <c r="I5519" i="220"/>
  <c r="J5518" i="220"/>
  <c r="I5518" i="220"/>
  <c r="J5517" i="220"/>
  <c r="I5517" i="220"/>
  <c r="J5516" i="220"/>
  <c r="I5516" i="220"/>
  <c r="J5515" i="220"/>
  <c r="I5515" i="220"/>
  <c r="J5514" i="220"/>
  <c r="I5514" i="220"/>
  <c r="J5513" i="220"/>
  <c r="I5513" i="220"/>
  <c r="J5512" i="220"/>
  <c r="I5512" i="220"/>
  <c r="J5511" i="220"/>
  <c r="I5511" i="220"/>
  <c r="J5510" i="220"/>
  <c r="I5510" i="220"/>
  <c r="J5509" i="220"/>
  <c r="I5509" i="220"/>
  <c r="J5508" i="220"/>
  <c r="I5508" i="220"/>
  <c r="J5507" i="220"/>
  <c r="I5507" i="220"/>
  <c r="J5506" i="220"/>
  <c r="I5506" i="220"/>
  <c r="J5505" i="220"/>
  <c r="I5505" i="220"/>
  <c r="J5504" i="220"/>
  <c r="I5504" i="220"/>
  <c r="J5503" i="220"/>
  <c r="I5503" i="220"/>
  <c r="J5502" i="220"/>
  <c r="I5502" i="220"/>
  <c r="J5501" i="220"/>
  <c r="I5501" i="220"/>
  <c r="J5500" i="220"/>
  <c r="I5500" i="220"/>
  <c r="J5499" i="220"/>
  <c r="I5499" i="220"/>
  <c r="J5498" i="220"/>
  <c r="I5498" i="220"/>
  <c r="J5497" i="220"/>
  <c r="I5497" i="220"/>
  <c r="J5496" i="220"/>
  <c r="I5496" i="220"/>
  <c r="J5495" i="220"/>
  <c r="I5495" i="220"/>
  <c r="J5494" i="220"/>
  <c r="I5494" i="220"/>
  <c r="J5493" i="220"/>
  <c r="I5493" i="220"/>
  <c r="J5492" i="220"/>
  <c r="I5492" i="220"/>
  <c r="J5491" i="220"/>
  <c r="I5491" i="220"/>
  <c r="J5490" i="220"/>
  <c r="I5490" i="220"/>
  <c r="J5489" i="220"/>
  <c r="I5489" i="220"/>
  <c r="J5488" i="220"/>
  <c r="I5488" i="220"/>
  <c r="J5487" i="220"/>
  <c r="I5487" i="220"/>
  <c r="J5486" i="220"/>
  <c r="I5486" i="220"/>
  <c r="J5485" i="220"/>
  <c r="I5485" i="220"/>
  <c r="J5484" i="220"/>
  <c r="I5484" i="220"/>
  <c r="J5483" i="220"/>
  <c r="I5483" i="220"/>
  <c r="J5482" i="220"/>
  <c r="I5482" i="220"/>
  <c r="J5481" i="220"/>
  <c r="I5481" i="220"/>
  <c r="J5480" i="220"/>
  <c r="I5480" i="220"/>
  <c r="J5479" i="220"/>
  <c r="I5479" i="220"/>
  <c r="J5478" i="220"/>
  <c r="I5478" i="220"/>
  <c r="J5477" i="220"/>
  <c r="I5477" i="220"/>
  <c r="J5476" i="220"/>
  <c r="I5476" i="220"/>
  <c r="J5475" i="220"/>
  <c r="I5475" i="220"/>
  <c r="J5474" i="220"/>
  <c r="I5474" i="220"/>
  <c r="J5473" i="220"/>
  <c r="I5473" i="220"/>
  <c r="J5472" i="220"/>
  <c r="I5472" i="220"/>
  <c r="J5471" i="220"/>
  <c r="I5471" i="220"/>
  <c r="J5470" i="220"/>
  <c r="I5470" i="220"/>
  <c r="J5469" i="220"/>
  <c r="I5469" i="220"/>
  <c r="J5468" i="220"/>
  <c r="I5468" i="220"/>
  <c r="J5467" i="220"/>
  <c r="I5467" i="220"/>
  <c r="J5466" i="220"/>
  <c r="I5466" i="220"/>
  <c r="J5465" i="220"/>
  <c r="I5465" i="220"/>
  <c r="J5464" i="220"/>
  <c r="I5464" i="220"/>
  <c r="J5463" i="220"/>
  <c r="I5463" i="220"/>
  <c r="J5462" i="220"/>
  <c r="I5462" i="220"/>
  <c r="J5461" i="220"/>
  <c r="I5461" i="220"/>
  <c r="J5460" i="220"/>
  <c r="I5460" i="220"/>
  <c r="J5459" i="220"/>
  <c r="I5459" i="220"/>
  <c r="J5458" i="220"/>
  <c r="I5458" i="220"/>
  <c r="J5457" i="220"/>
  <c r="I5457" i="220"/>
  <c r="J5456" i="220"/>
  <c r="I5456" i="220"/>
  <c r="J5455" i="220"/>
  <c r="I5455" i="220"/>
  <c r="J5454" i="220"/>
  <c r="I5454" i="220"/>
  <c r="J5453" i="220"/>
  <c r="I5453" i="220"/>
  <c r="J5452" i="220"/>
  <c r="I5452" i="220"/>
  <c r="J5451" i="220"/>
  <c r="I5451" i="220"/>
  <c r="J5450" i="220"/>
  <c r="I5450" i="220"/>
  <c r="J5449" i="220"/>
  <c r="I5449" i="220"/>
  <c r="J5448" i="220"/>
  <c r="I5448" i="220"/>
  <c r="J5447" i="220"/>
  <c r="I5447" i="220"/>
  <c r="J5446" i="220"/>
  <c r="I5446" i="220"/>
  <c r="J5445" i="220"/>
  <c r="I5445" i="220"/>
  <c r="J5444" i="220"/>
  <c r="I5444" i="220"/>
  <c r="J5443" i="220"/>
  <c r="I5443" i="220"/>
  <c r="J5442" i="220"/>
  <c r="I5442" i="220"/>
  <c r="J5441" i="220"/>
  <c r="I5441" i="220"/>
  <c r="J5440" i="220"/>
  <c r="I5440" i="220"/>
  <c r="J5439" i="220"/>
  <c r="I5439" i="220"/>
  <c r="J5438" i="220"/>
  <c r="I5438" i="220"/>
  <c r="J5437" i="220"/>
  <c r="I5437" i="220"/>
  <c r="J5436" i="220"/>
  <c r="I5436" i="220"/>
  <c r="J5435" i="220"/>
  <c r="I5435" i="220"/>
  <c r="J5434" i="220"/>
  <c r="I5434" i="220"/>
  <c r="J5433" i="220"/>
  <c r="I5433" i="220"/>
  <c r="J5432" i="220"/>
  <c r="I5432" i="220"/>
  <c r="J5431" i="220"/>
  <c r="I5431" i="220"/>
  <c r="J5430" i="220"/>
  <c r="I5430" i="220"/>
  <c r="J5429" i="220"/>
  <c r="I5429" i="220"/>
  <c r="J5428" i="220"/>
  <c r="I5428" i="220"/>
  <c r="J5427" i="220"/>
  <c r="I5427" i="220"/>
  <c r="J5426" i="220"/>
  <c r="I5426" i="220"/>
  <c r="J5425" i="220"/>
  <c r="I5425" i="220"/>
  <c r="J5424" i="220"/>
  <c r="I5424" i="220"/>
  <c r="J5423" i="220"/>
  <c r="I5423" i="220"/>
  <c r="J5422" i="220"/>
  <c r="I5422" i="220"/>
  <c r="J5421" i="220"/>
  <c r="I5421" i="220"/>
  <c r="J5420" i="220"/>
  <c r="I5420" i="220"/>
  <c r="J5419" i="220"/>
  <c r="I5419" i="220"/>
  <c r="J5418" i="220"/>
  <c r="I5418" i="220"/>
  <c r="J5417" i="220"/>
  <c r="I5417" i="220"/>
  <c r="J5416" i="220"/>
  <c r="I5416" i="220"/>
  <c r="J5415" i="220"/>
  <c r="I5415" i="220"/>
  <c r="J5414" i="220"/>
  <c r="I5414" i="220"/>
  <c r="J5413" i="220"/>
  <c r="I5413" i="220"/>
  <c r="J5412" i="220"/>
  <c r="I5412" i="220"/>
  <c r="J5411" i="220"/>
  <c r="I5411" i="220"/>
  <c r="J5410" i="220"/>
  <c r="I5410" i="220"/>
  <c r="J5409" i="220"/>
  <c r="I5409" i="220"/>
  <c r="J5408" i="220"/>
  <c r="I5408" i="220"/>
  <c r="J5407" i="220"/>
  <c r="I5407" i="220"/>
  <c r="J5406" i="220"/>
  <c r="I5406" i="220"/>
  <c r="J5405" i="220"/>
  <c r="I5405" i="220"/>
  <c r="J5404" i="220"/>
  <c r="I5404" i="220"/>
  <c r="J5403" i="220"/>
  <c r="I5403" i="220"/>
  <c r="J5402" i="220"/>
  <c r="I5402" i="220"/>
  <c r="J5401" i="220"/>
  <c r="I5401" i="220"/>
  <c r="J5400" i="220"/>
  <c r="I5400" i="220"/>
  <c r="J5399" i="220"/>
  <c r="I5399" i="220"/>
  <c r="J5398" i="220"/>
  <c r="I5398" i="220"/>
  <c r="J5397" i="220"/>
  <c r="I5397" i="220"/>
  <c r="J5396" i="220"/>
  <c r="I5396" i="220"/>
  <c r="J5395" i="220"/>
  <c r="I5395" i="220"/>
  <c r="J5394" i="220"/>
  <c r="I5394" i="220"/>
  <c r="J5393" i="220"/>
  <c r="I5393" i="220"/>
  <c r="J5392" i="220"/>
  <c r="I5392" i="220"/>
  <c r="J5391" i="220"/>
  <c r="I5391" i="220"/>
  <c r="J5390" i="220"/>
  <c r="I5390" i="220"/>
  <c r="J5389" i="220"/>
  <c r="I5389" i="220"/>
  <c r="J5388" i="220"/>
  <c r="I5388" i="220"/>
  <c r="J5387" i="220"/>
  <c r="I5387" i="220"/>
  <c r="J5386" i="220"/>
  <c r="I5386" i="220"/>
  <c r="J5385" i="220"/>
  <c r="I5385" i="220"/>
  <c r="J5384" i="220"/>
  <c r="I5384" i="220"/>
  <c r="J5383" i="220"/>
  <c r="I5383" i="220"/>
  <c r="J5382" i="220"/>
  <c r="I5382" i="220"/>
  <c r="J5381" i="220"/>
  <c r="I5381" i="220"/>
  <c r="J5380" i="220"/>
  <c r="I5380" i="220"/>
  <c r="J5379" i="220"/>
  <c r="I5379" i="220"/>
  <c r="J5378" i="220"/>
  <c r="I5378" i="220"/>
  <c r="J5377" i="220"/>
  <c r="I5377" i="220"/>
  <c r="J5376" i="220"/>
  <c r="I5376" i="220"/>
  <c r="J5375" i="220"/>
  <c r="I5375" i="220"/>
  <c r="J5374" i="220"/>
  <c r="I5374" i="220"/>
  <c r="J5373" i="220"/>
  <c r="I5373" i="220"/>
  <c r="J5372" i="220"/>
  <c r="I5372" i="220"/>
  <c r="J5371" i="220"/>
  <c r="I5371" i="220"/>
  <c r="J5370" i="220"/>
  <c r="I5370" i="220"/>
  <c r="J5369" i="220"/>
  <c r="I5369" i="220"/>
  <c r="J5368" i="220"/>
  <c r="I5368" i="220"/>
  <c r="J5367" i="220"/>
  <c r="I5367" i="220"/>
  <c r="J5366" i="220"/>
  <c r="I5366" i="220"/>
  <c r="J5362" i="220"/>
  <c r="I5362" i="220"/>
  <c r="J5361" i="220"/>
  <c r="I5361" i="220"/>
  <c r="J5360" i="220"/>
  <c r="I5360" i="220"/>
  <c r="J5359" i="220"/>
  <c r="I5359" i="220"/>
  <c r="J5358" i="220"/>
  <c r="I5358" i="220"/>
  <c r="J5357" i="220"/>
  <c r="I5357" i="220"/>
  <c r="J5356" i="220"/>
  <c r="I5356" i="220"/>
  <c r="J5355" i="220"/>
  <c r="I5355" i="220"/>
  <c r="J5354" i="220"/>
  <c r="I5354" i="220"/>
  <c r="J5353" i="220"/>
  <c r="I5353" i="220"/>
  <c r="J5351" i="220"/>
  <c r="I5351" i="220"/>
  <c r="J5349" i="220"/>
  <c r="J5348" i="220"/>
  <c r="I5348" i="220"/>
  <c r="J5347" i="220"/>
  <c r="I5347" i="220"/>
  <c r="J5346" i="220"/>
  <c r="I5346" i="220"/>
  <c r="J5345" i="220"/>
  <c r="I5345" i="220"/>
  <c r="J5344" i="220"/>
  <c r="I5344" i="220"/>
  <c r="J5343" i="220"/>
  <c r="I5343" i="220"/>
  <c r="J5342" i="220"/>
  <c r="I5342" i="220"/>
  <c r="J5341" i="220"/>
  <c r="I5341" i="220"/>
  <c r="J5340" i="220"/>
  <c r="I5340" i="220"/>
  <c r="J5339" i="220"/>
  <c r="I5339" i="220"/>
  <c r="J5338" i="220"/>
  <c r="I5338" i="220"/>
  <c r="J5337" i="220"/>
  <c r="I5337" i="220"/>
  <c r="J5336" i="220"/>
  <c r="I5336" i="220"/>
  <c r="J5335" i="220"/>
  <c r="I5335" i="220"/>
  <c r="J5334" i="220"/>
  <c r="I5334" i="220"/>
  <c r="J5333" i="220"/>
  <c r="J5332" i="220" s="1"/>
  <c r="I5333" i="220"/>
  <c r="J5331" i="220"/>
  <c r="I5331" i="220"/>
  <c r="J5330" i="220"/>
  <c r="I5330" i="220"/>
  <c r="J5329" i="220"/>
  <c r="I5329" i="220"/>
  <c r="J5328" i="220"/>
  <c r="I5328" i="220"/>
  <c r="J5327" i="220"/>
  <c r="I5327" i="220"/>
  <c r="J5326" i="220"/>
  <c r="I5326" i="220"/>
  <c r="J5325" i="220"/>
  <c r="I5325" i="220"/>
  <c r="J5324" i="220"/>
  <c r="I5324" i="220"/>
  <c r="J5323" i="220"/>
  <c r="I5323" i="220"/>
  <c r="J5322" i="220"/>
  <c r="I5322" i="220"/>
  <c r="J5321" i="220"/>
  <c r="I5321" i="220"/>
  <c r="J5320" i="220"/>
  <c r="I5320" i="220"/>
  <c r="J5319" i="220"/>
  <c r="I5319" i="220"/>
  <c r="J5318" i="220"/>
  <c r="I5318" i="220"/>
  <c r="J5317" i="220"/>
  <c r="I5317" i="220"/>
  <c r="J5316" i="220"/>
  <c r="I5316" i="220"/>
  <c r="J5315" i="220"/>
  <c r="I5315" i="220"/>
  <c r="J5314" i="220"/>
  <c r="I5314" i="220"/>
  <c r="J5313" i="220"/>
  <c r="I5313" i="220"/>
  <c r="J5312" i="220"/>
  <c r="I5312" i="220"/>
  <c r="J5311" i="220"/>
  <c r="I5311" i="220"/>
  <c r="J5310" i="220"/>
  <c r="I5310" i="220"/>
  <c r="J5309" i="220"/>
  <c r="I5309" i="220"/>
  <c r="J5308" i="220"/>
  <c r="I5308" i="220"/>
  <c r="J5307" i="220"/>
  <c r="I5307" i="220"/>
  <c r="J5306" i="220"/>
  <c r="I5306" i="220"/>
  <c r="J5305" i="220"/>
  <c r="I5305" i="220"/>
  <c r="J5304" i="220"/>
  <c r="I5304" i="220"/>
  <c r="J5303" i="220"/>
  <c r="I5303" i="220"/>
  <c r="J5301" i="220"/>
  <c r="I5301" i="220"/>
  <c r="J5300" i="220"/>
  <c r="I5300" i="220"/>
  <c r="J5299" i="220"/>
  <c r="I5299" i="220"/>
  <c r="J5298" i="220"/>
  <c r="I5298" i="220"/>
  <c r="J5297" i="220"/>
  <c r="I5297" i="220"/>
  <c r="J5296" i="220"/>
  <c r="I5296" i="220"/>
  <c r="J5295" i="220"/>
  <c r="I5295" i="220"/>
  <c r="J5294" i="220"/>
  <c r="I5294" i="220"/>
  <c r="J5293" i="220"/>
  <c r="I5293" i="220"/>
  <c r="J5292" i="220"/>
  <c r="I5292" i="220"/>
  <c r="J5291" i="220"/>
  <c r="I5291" i="220"/>
  <c r="J5290" i="220"/>
  <c r="I5290" i="220"/>
  <c r="J5289" i="220"/>
  <c r="I5289" i="220"/>
  <c r="J5288" i="220"/>
  <c r="I5288" i="220"/>
  <c r="J5287" i="220"/>
  <c r="I5287" i="220"/>
  <c r="J5286" i="220"/>
  <c r="I5286" i="220"/>
  <c r="J5285" i="220"/>
  <c r="I5285" i="220"/>
  <c r="J5284" i="220"/>
  <c r="I5284" i="220"/>
  <c r="J5283" i="220"/>
  <c r="I5283" i="220"/>
  <c r="J5282" i="220"/>
  <c r="I5282" i="220"/>
  <c r="J5281" i="220"/>
  <c r="I5281" i="220"/>
  <c r="J5280" i="220"/>
  <c r="I5280" i="220"/>
  <c r="J5279" i="220"/>
  <c r="I5279" i="220"/>
  <c r="J5278" i="220"/>
  <c r="I5278" i="220"/>
  <c r="J5277" i="220"/>
  <c r="I5277" i="220"/>
  <c r="J5276" i="220"/>
  <c r="I5276" i="220"/>
  <c r="J5275" i="220"/>
  <c r="I5275" i="220"/>
  <c r="J5274" i="220"/>
  <c r="I5274" i="220"/>
  <c r="J5273" i="220"/>
  <c r="I5273" i="220"/>
  <c r="J5272" i="220"/>
  <c r="I5272" i="220"/>
  <c r="J5271" i="220"/>
  <c r="I5271" i="220"/>
  <c r="J5270" i="220"/>
  <c r="I5270" i="220"/>
  <c r="J5269" i="220"/>
  <c r="I5269" i="220"/>
  <c r="J5268" i="220"/>
  <c r="I5268" i="220"/>
  <c r="J5267" i="220"/>
  <c r="I5267" i="220"/>
  <c r="J5266" i="220"/>
  <c r="I5266" i="220"/>
  <c r="J5265" i="220"/>
  <c r="I5265" i="220"/>
  <c r="J5264" i="220"/>
  <c r="I5264" i="220"/>
  <c r="J5263" i="220"/>
  <c r="I5263" i="220"/>
  <c r="J5262" i="220"/>
  <c r="I5262" i="220"/>
  <c r="J5261" i="220"/>
  <c r="I5261" i="220"/>
  <c r="J5260" i="220"/>
  <c r="I5260" i="220"/>
  <c r="J5259" i="220"/>
  <c r="I5259" i="220"/>
  <c r="J5258" i="220"/>
  <c r="I5258" i="220"/>
  <c r="J5257" i="220"/>
  <c r="I5257" i="220"/>
  <c r="J5256" i="220"/>
  <c r="I5256" i="220"/>
  <c r="J5255" i="220"/>
  <c r="I5255" i="220"/>
  <c r="J5254" i="220"/>
  <c r="I5254" i="220"/>
  <c r="J5253" i="220"/>
  <c r="I5253" i="220"/>
  <c r="J5252" i="220"/>
  <c r="I5252" i="220"/>
  <c r="J5251" i="220"/>
  <c r="I5251" i="220"/>
  <c r="J5250" i="220"/>
  <c r="I5250" i="220"/>
  <c r="J5249" i="220"/>
  <c r="I5249" i="220"/>
  <c r="J5248" i="220"/>
  <c r="I5248" i="220"/>
  <c r="J5247" i="220"/>
  <c r="I5247" i="220"/>
  <c r="J5246" i="220"/>
  <c r="I5246" i="220"/>
  <c r="J5245" i="220"/>
  <c r="I5245" i="220"/>
  <c r="J5244" i="220"/>
  <c r="I5244" i="220"/>
  <c r="J5243" i="220"/>
  <c r="I5243" i="220"/>
  <c r="J5242" i="220"/>
  <c r="I5242" i="220"/>
  <c r="J5241" i="220"/>
  <c r="I5241" i="220"/>
  <c r="J5240" i="220"/>
  <c r="I5240" i="220"/>
  <c r="J5239" i="220"/>
  <c r="I5239" i="220"/>
  <c r="J5238" i="220"/>
  <c r="I5238" i="220"/>
  <c r="J5237" i="220"/>
  <c r="I5237" i="220"/>
  <c r="J5236" i="220"/>
  <c r="I5236" i="220"/>
  <c r="J5235" i="220"/>
  <c r="I5235" i="220"/>
  <c r="J5234" i="220"/>
  <c r="I5234" i="220"/>
  <c r="J5233" i="220"/>
  <c r="I5233" i="220"/>
  <c r="J5232" i="220"/>
  <c r="I5232" i="220"/>
  <c r="J5231" i="220"/>
  <c r="I5231" i="220"/>
  <c r="J5230" i="220"/>
  <c r="I5230" i="220"/>
  <c r="J5229" i="220"/>
  <c r="I5229" i="220"/>
  <c r="J5228" i="220"/>
  <c r="I5228" i="220"/>
  <c r="J5227" i="220"/>
  <c r="I5227" i="220"/>
  <c r="J5226" i="220"/>
  <c r="I5226" i="220"/>
  <c r="J5225" i="220"/>
  <c r="I5225" i="220"/>
  <c r="J5224" i="220"/>
  <c r="I5224" i="220"/>
  <c r="J5223" i="220"/>
  <c r="I5223" i="220"/>
  <c r="J5222" i="220"/>
  <c r="I5222" i="220"/>
  <c r="J5221" i="220"/>
  <c r="I5221" i="220"/>
  <c r="J5220" i="220"/>
  <c r="I5220" i="220"/>
  <c r="J5219" i="220"/>
  <c r="I5219" i="220"/>
  <c r="J5218" i="220"/>
  <c r="I5218" i="220"/>
  <c r="J5217" i="220"/>
  <c r="I5217" i="220"/>
  <c r="J5216" i="220"/>
  <c r="I5216" i="220"/>
  <c r="J5215" i="220"/>
  <c r="I5215" i="220"/>
  <c r="J5214" i="220"/>
  <c r="I5214" i="220"/>
  <c r="J5213" i="220"/>
  <c r="I5213" i="220"/>
  <c r="J5212" i="220"/>
  <c r="I5212" i="220"/>
  <c r="J5211" i="220"/>
  <c r="I5211" i="220"/>
  <c r="J5210" i="220"/>
  <c r="I5210" i="220"/>
  <c r="J5209" i="220"/>
  <c r="I5209" i="220"/>
  <c r="J5208" i="220"/>
  <c r="I5208" i="220"/>
  <c r="J5207" i="220"/>
  <c r="I5207" i="220"/>
  <c r="J5206" i="220"/>
  <c r="I5206" i="220"/>
  <c r="J5205" i="220"/>
  <c r="I5205" i="220"/>
  <c r="J5204" i="220"/>
  <c r="I5204" i="220"/>
  <c r="J5203" i="220"/>
  <c r="I5203" i="220"/>
  <c r="J5202" i="220"/>
  <c r="I5202" i="220"/>
  <c r="J5201" i="220"/>
  <c r="I5201" i="220"/>
  <c r="J5200" i="220"/>
  <c r="I5200" i="220"/>
  <c r="J5199" i="220"/>
  <c r="I5199" i="220"/>
  <c r="J5198" i="220"/>
  <c r="I5198" i="220"/>
  <c r="J5197" i="220"/>
  <c r="I5197" i="220"/>
  <c r="J5196" i="220"/>
  <c r="I5196" i="220"/>
  <c r="J5195" i="220"/>
  <c r="I5195" i="220"/>
  <c r="J5194" i="220"/>
  <c r="I5194" i="220"/>
  <c r="J5193" i="220"/>
  <c r="I5193" i="220"/>
  <c r="J5192" i="220"/>
  <c r="I5192" i="220"/>
  <c r="J5191" i="220"/>
  <c r="I5191" i="220"/>
  <c r="J5190" i="220"/>
  <c r="I5190" i="220"/>
  <c r="J5189" i="220"/>
  <c r="I5189" i="220"/>
  <c r="J5188" i="220"/>
  <c r="I5188" i="220"/>
  <c r="J5187" i="220"/>
  <c r="I5187" i="220"/>
  <c r="J5186" i="220"/>
  <c r="I5186" i="220"/>
  <c r="J5185" i="220"/>
  <c r="I5185" i="220"/>
  <c r="J5184" i="220"/>
  <c r="I5184" i="220"/>
  <c r="J5183" i="220"/>
  <c r="I5183" i="220"/>
  <c r="J5182" i="220"/>
  <c r="I5182" i="220"/>
  <c r="J5181" i="220"/>
  <c r="I5181" i="220"/>
  <c r="J5180" i="220"/>
  <c r="I5180" i="220"/>
  <c r="J5179" i="220"/>
  <c r="I5179" i="220"/>
  <c r="J5178" i="220"/>
  <c r="I5178" i="220"/>
  <c r="J5177" i="220"/>
  <c r="I5177" i="220"/>
  <c r="J5176" i="220"/>
  <c r="I5176" i="220"/>
  <c r="J5175" i="220"/>
  <c r="I5175" i="220"/>
  <c r="J5174" i="220"/>
  <c r="I5174" i="220"/>
  <c r="J5173" i="220"/>
  <c r="I5173" i="220"/>
  <c r="J5172" i="220"/>
  <c r="I5172" i="220"/>
  <c r="J5171" i="220"/>
  <c r="I5171" i="220"/>
  <c r="J5170" i="220"/>
  <c r="I5170" i="220"/>
  <c r="J5169" i="220"/>
  <c r="I5169" i="220"/>
  <c r="J5168" i="220"/>
  <c r="I5168" i="220"/>
  <c r="J5167" i="220"/>
  <c r="I5167" i="220"/>
  <c r="J5166" i="220"/>
  <c r="I5166" i="220"/>
  <c r="J5165" i="220"/>
  <c r="I5165" i="220"/>
  <c r="J5164" i="220"/>
  <c r="I5164" i="220"/>
  <c r="J5163" i="220"/>
  <c r="I5163" i="220"/>
  <c r="J5162" i="220"/>
  <c r="I5162" i="220"/>
  <c r="J5161" i="220"/>
  <c r="I5161" i="220"/>
  <c r="J5160" i="220"/>
  <c r="I5160" i="220"/>
  <c r="J5159" i="220"/>
  <c r="I5159" i="220"/>
  <c r="J5158" i="220"/>
  <c r="I5158" i="220"/>
  <c r="J5157" i="220"/>
  <c r="I5157" i="220"/>
  <c r="J5156" i="220"/>
  <c r="I5156" i="220"/>
  <c r="J5155" i="220"/>
  <c r="I5155" i="220"/>
  <c r="J5154" i="220"/>
  <c r="I5154" i="220"/>
  <c r="J5153" i="220"/>
  <c r="I5153" i="220"/>
  <c r="J5152" i="220"/>
  <c r="I5152" i="220"/>
  <c r="J5151" i="220"/>
  <c r="I5151" i="220"/>
  <c r="J5150" i="220"/>
  <c r="I5150" i="220"/>
  <c r="J5149" i="220"/>
  <c r="I5149" i="220"/>
  <c r="J5144" i="220"/>
  <c r="I5144" i="220"/>
  <c r="J5143" i="220"/>
  <c r="I5143" i="220"/>
  <c r="J5142" i="220"/>
  <c r="I5142" i="220"/>
  <c r="J5141" i="220"/>
  <c r="I5141" i="220"/>
  <c r="J5139" i="220"/>
  <c r="I5139" i="220"/>
  <c r="J5138" i="220"/>
  <c r="I5138" i="220"/>
  <c r="J5137" i="220"/>
  <c r="I5137" i="220"/>
  <c r="J5136" i="220"/>
  <c r="I5136" i="220"/>
  <c r="J5135" i="220"/>
  <c r="I5135" i="220"/>
  <c r="J5134" i="220"/>
  <c r="I5134" i="220"/>
  <c r="J5133" i="220"/>
  <c r="I5133" i="220"/>
  <c r="I3982" i="220"/>
  <c r="J3982" i="220"/>
  <c r="I4842" i="220"/>
  <c r="J4842" i="220"/>
  <c r="I4128" i="220"/>
  <c r="J4128" i="220"/>
  <c r="I5332" i="220" l="1"/>
  <c r="I5906" i="220"/>
  <c r="I5905" i="220" s="1"/>
  <c r="J5148" i="220"/>
  <c r="J5700" i="220"/>
  <c r="J5906" i="220"/>
  <c r="J5905" i="220" s="1"/>
  <c r="I5132" i="220"/>
  <c r="I5718" i="220"/>
  <c r="I5717" i="220" s="1"/>
  <c r="I5302" i="220"/>
  <c r="I5888" i="220"/>
  <c r="J5132" i="220"/>
  <c r="J5302" i="220"/>
  <c r="J5718" i="220"/>
  <c r="J5717" i="220" s="1"/>
  <c r="J5888" i="220"/>
  <c r="I5148" i="220"/>
  <c r="I5700" i="220"/>
  <c r="J5129" i="220"/>
  <c r="I5129" i="220"/>
  <c r="J5128" i="220"/>
  <c r="I5128" i="220"/>
  <c r="J5127" i="220"/>
  <c r="I5127" i="220"/>
  <c r="J5126" i="220"/>
  <c r="I5126" i="220"/>
  <c r="J5125" i="220"/>
  <c r="I5125" i="220"/>
  <c r="J5124" i="220"/>
  <c r="I5124" i="220"/>
  <c r="J5123" i="220"/>
  <c r="I5123" i="220"/>
  <c r="J5122" i="220"/>
  <c r="I5122" i="220"/>
  <c r="J5120" i="220"/>
  <c r="I5120" i="220"/>
  <c r="J5119" i="220"/>
  <c r="I5119" i="220"/>
  <c r="J5118" i="220"/>
  <c r="I5118" i="220"/>
  <c r="J5117" i="220"/>
  <c r="I5117" i="220"/>
  <c r="J5116" i="220"/>
  <c r="I5116" i="220"/>
  <c r="J5115" i="220"/>
  <c r="I5115" i="220"/>
  <c r="J5114" i="220"/>
  <c r="I5114" i="220"/>
  <c r="J5113" i="220"/>
  <c r="I5113" i="220"/>
  <c r="J5112" i="220"/>
  <c r="I5112" i="220"/>
  <c r="J5111" i="220"/>
  <c r="I5111" i="220"/>
  <c r="J5110" i="220"/>
  <c r="I5110" i="220"/>
  <c r="J5109" i="220"/>
  <c r="I5109" i="220"/>
  <c r="J5108" i="220"/>
  <c r="I5108" i="220"/>
  <c r="J5107" i="220"/>
  <c r="I5107" i="220"/>
  <c r="J5106" i="220"/>
  <c r="I5106" i="220"/>
  <c r="J5105" i="220"/>
  <c r="I5105" i="220"/>
  <c r="J5104" i="220"/>
  <c r="I5104" i="220"/>
  <c r="J5103" i="220"/>
  <c r="I5103" i="220"/>
  <c r="J5102" i="220"/>
  <c r="I5102" i="220"/>
  <c r="J5101" i="220"/>
  <c r="I5101" i="220"/>
  <c r="J5100" i="220"/>
  <c r="I5100" i="220"/>
  <c r="J5099" i="220"/>
  <c r="I5099" i="220"/>
  <c r="J5098" i="220"/>
  <c r="I5098" i="220"/>
  <c r="J5097" i="220"/>
  <c r="I5097" i="220"/>
  <c r="J5096" i="220"/>
  <c r="I5096" i="220"/>
  <c r="J5095" i="220"/>
  <c r="I5095" i="220"/>
  <c r="J5094" i="220"/>
  <c r="I5094" i="220"/>
  <c r="J5093" i="220"/>
  <c r="I5093" i="220"/>
  <c r="J5092" i="220"/>
  <c r="I5092" i="220"/>
  <c r="J5091" i="220"/>
  <c r="I5091" i="220"/>
  <c r="J5090" i="220"/>
  <c r="I5090" i="220"/>
  <c r="J5089" i="220"/>
  <c r="I5089" i="220"/>
  <c r="J5088" i="220"/>
  <c r="I5088" i="220"/>
  <c r="J5087" i="220"/>
  <c r="I5087" i="220"/>
  <c r="J5086" i="220"/>
  <c r="I5086" i="220"/>
  <c r="J5085" i="220"/>
  <c r="I5085" i="220"/>
  <c r="J5084" i="220"/>
  <c r="I5084" i="220"/>
  <c r="J5083" i="220"/>
  <c r="I5083" i="220"/>
  <c r="J5082" i="220"/>
  <c r="I5082" i="220"/>
  <c r="J5081" i="220"/>
  <c r="I5081" i="220"/>
  <c r="J5080" i="220"/>
  <c r="I5080" i="220"/>
  <c r="J5079" i="220"/>
  <c r="I5079" i="220"/>
  <c r="J5078" i="220"/>
  <c r="I5078" i="220"/>
  <c r="J5077" i="220"/>
  <c r="I5077" i="220"/>
  <c r="J5076" i="220"/>
  <c r="I5076" i="220"/>
  <c r="J5075" i="220"/>
  <c r="I5075" i="220"/>
  <c r="J5074" i="220"/>
  <c r="I5074" i="220"/>
  <c r="J5073" i="220"/>
  <c r="I5073" i="220"/>
  <c r="J5072" i="220"/>
  <c r="I5072" i="220"/>
  <c r="J5071" i="220"/>
  <c r="I5071" i="220"/>
  <c r="J5070" i="220"/>
  <c r="I5070" i="220"/>
  <c r="J5069" i="220"/>
  <c r="I5069" i="220"/>
  <c r="J5068" i="220"/>
  <c r="I5068" i="220"/>
  <c r="J5067" i="220"/>
  <c r="I5067" i="220"/>
  <c r="J5066" i="220"/>
  <c r="I5066" i="220"/>
  <c r="J5065" i="220"/>
  <c r="I5065" i="220"/>
  <c r="J5064" i="220"/>
  <c r="I5064" i="220"/>
  <c r="J5063" i="220"/>
  <c r="I5063" i="220"/>
  <c r="J5062" i="220"/>
  <c r="I5062" i="220"/>
  <c r="J5061" i="220"/>
  <c r="I5061" i="220"/>
  <c r="J5060" i="220"/>
  <c r="I5060" i="220"/>
  <c r="J5059" i="220"/>
  <c r="I5059" i="220"/>
  <c r="J5058" i="220"/>
  <c r="I5058" i="220"/>
  <c r="J5057" i="220"/>
  <c r="I5057" i="220"/>
  <c r="J5056" i="220"/>
  <c r="I5056" i="220"/>
  <c r="J5055" i="220"/>
  <c r="I5055" i="220"/>
  <c r="J5054" i="220"/>
  <c r="I5054" i="220"/>
  <c r="J5053" i="220"/>
  <c r="I5053" i="220"/>
  <c r="J5052" i="220"/>
  <c r="I5052" i="220"/>
  <c r="J5051" i="220"/>
  <c r="I5051" i="220"/>
  <c r="J5050" i="220"/>
  <c r="I5050" i="220"/>
  <c r="J5049" i="220"/>
  <c r="I5049" i="220"/>
  <c r="J5048" i="220"/>
  <c r="I5048" i="220"/>
  <c r="J5047" i="220"/>
  <c r="I5047" i="220"/>
  <c r="J5046" i="220"/>
  <c r="I5046" i="220"/>
  <c r="J5045" i="220"/>
  <c r="I5045" i="220"/>
  <c r="J5044" i="220"/>
  <c r="I5044" i="220"/>
  <c r="J5043" i="220"/>
  <c r="I5043" i="220"/>
  <c r="J5042" i="220"/>
  <c r="I5042" i="220"/>
  <c r="J5041" i="220"/>
  <c r="I5041" i="220"/>
  <c r="J5040" i="220"/>
  <c r="I5040" i="220"/>
  <c r="J5039" i="220"/>
  <c r="I5039" i="220"/>
  <c r="J5038" i="220"/>
  <c r="I5038" i="220"/>
  <c r="J5037" i="220"/>
  <c r="I5037" i="220"/>
  <c r="J5036" i="220"/>
  <c r="I5036" i="220"/>
  <c r="J5035" i="220"/>
  <c r="I5035" i="220"/>
  <c r="J5034" i="220"/>
  <c r="I5034" i="220"/>
  <c r="J5033" i="220"/>
  <c r="I5033" i="220"/>
  <c r="J5032" i="220"/>
  <c r="I5032" i="220"/>
  <c r="J5031" i="220"/>
  <c r="I5031" i="220"/>
  <c r="J5030" i="220"/>
  <c r="I5030" i="220"/>
  <c r="J5029" i="220"/>
  <c r="I5029" i="220"/>
  <c r="J5028" i="220"/>
  <c r="I5028" i="220"/>
  <c r="J5027" i="220"/>
  <c r="I5027" i="220"/>
  <c r="J5026" i="220"/>
  <c r="I5026" i="220"/>
  <c r="J5025" i="220"/>
  <c r="I5025" i="220"/>
  <c r="J5024" i="220"/>
  <c r="I5024" i="220"/>
  <c r="J5023" i="220"/>
  <c r="I5023" i="220"/>
  <c r="J5022" i="220"/>
  <c r="I5022" i="220"/>
  <c r="J5021" i="220"/>
  <c r="I5021" i="220"/>
  <c r="J5020" i="220"/>
  <c r="I5020" i="220"/>
  <c r="J5019" i="220"/>
  <c r="I5019" i="220"/>
  <c r="J5018" i="220"/>
  <c r="I5018" i="220"/>
  <c r="J5017" i="220"/>
  <c r="I5017" i="220"/>
  <c r="J5016" i="220"/>
  <c r="I5016" i="220"/>
  <c r="J5015" i="220"/>
  <c r="I5015" i="220"/>
  <c r="J5014" i="220"/>
  <c r="I5014" i="220"/>
  <c r="J5013" i="220"/>
  <c r="I5013" i="220"/>
  <c r="J5012" i="220"/>
  <c r="I5012" i="220"/>
  <c r="J5011" i="220"/>
  <c r="I5011" i="220"/>
  <c r="J5010" i="220"/>
  <c r="I5010" i="220"/>
  <c r="J5009" i="220"/>
  <c r="I5009" i="220"/>
  <c r="J5008" i="220"/>
  <c r="I5008" i="220"/>
  <c r="J5007" i="220"/>
  <c r="I5007" i="220"/>
  <c r="J5006" i="220"/>
  <c r="I5006" i="220"/>
  <c r="J5005" i="220"/>
  <c r="I5005" i="220"/>
  <c r="J5004" i="220"/>
  <c r="I5004" i="220"/>
  <c r="J5003" i="220"/>
  <c r="I5003" i="220"/>
  <c r="J5002" i="220"/>
  <c r="I5002" i="220"/>
  <c r="J5001" i="220"/>
  <c r="I5001" i="220"/>
  <c r="J5000" i="220"/>
  <c r="I5000" i="220"/>
  <c r="J4999" i="220"/>
  <c r="I4999" i="220"/>
  <c r="J4998" i="220"/>
  <c r="I4998" i="220"/>
  <c r="J4997" i="220"/>
  <c r="I4997" i="220"/>
  <c r="J4996" i="220"/>
  <c r="I4996" i="220"/>
  <c r="J4995" i="220"/>
  <c r="I4995" i="220"/>
  <c r="J4994" i="220"/>
  <c r="I4994" i="220"/>
  <c r="J4993" i="220"/>
  <c r="I4993" i="220"/>
  <c r="J4992" i="220"/>
  <c r="I4992" i="220"/>
  <c r="J4991" i="220"/>
  <c r="I4991" i="220"/>
  <c r="J4990" i="220"/>
  <c r="I4990" i="220"/>
  <c r="J4989" i="220"/>
  <c r="I4989" i="220"/>
  <c r="J4988" i="220"/>
  <c r="I4988" i="220"/>
  <c r="J4987" i="220"/>
  <c r="I4987" i="220"/>
  <c r="J4986" i="220"/>
  <c r="I4986" i="220"/>
  <c r="J4985" i="220"/>
  <c r="I4985" i="220"/>
  <c r="J4984" i="220"/>
  <c r="I4984" i="220"/>
  <c r="J4983" i="220"/>
  <c r="I4983" i="220"/>
  <c r="J4982" i="220"/>
  <c r="I4982" i="220"/>
  <c r="J4981" i="220"/>
  <c r="I4981" i="220"/>
  <c r="J4980" i="220"/>
  <c r="I4980" i="220"/>
  <c r="J4979" i="220"/>
  <c r="I4979" i="220"/>
  <c r="J4978" i="220"/>
  <c r="I4978" i="220"/>
  <c r="J4977" i="220"/>
  <c r="I4977" i="220"/>
  <c r="J4976" i="220"/>
  <c r="I4976" i="220"/>
  <c r="J4975" i="220"/>
  <c r="I4975" i="220"/>
  <c r="J4974" i="220"/>
  <c r="I4974" i="220"/>
  <c r="J4973" i="220"/>
  <c r="I4973" i="220"/>
  <c r="J4972" i="220"/>
  <c r="I4972" i="220"/>
  <c r="J4971" i="220"/>
  <c r="I4971" i="220"/>
  <c r="J4970" i="220"/>
  <c r="I4970" i="220"/>
  <c r="J4969" i="220"/>
  <c r="I4969" i="220"/>
  <c r="J4968" i="220"/>
  <c r="I4968" i="220"/>
  <c r="J4967" i="220"/>
  <c r="I4967" i="220"/>
  <c r="J4966" i="220"/>
  <c r="I4966" i="220"/>
  <c r="J4965" i="220"/>
  <c r="I4965" i="220"/>
  <c r="J4964" i="220"/>
  <c r="I4964" i="220"/>
  <c r="J4963" i="220"/>
  <c r="I4963" i="220"/>
  <c r="J4962" i="220"/>
  <c r="I4962" i="220"/>
  <c r="J4961" i="220"/>
  <c r="I4961" i="220"/>
  <c r="J4960" i="220"/>
  <c r="I4960" i="220"/>
  <c r="J4959" i="220"/>
  <c r="I4959" i="220"/>
  <c r="J4958" i="220"/>
  <c r="I4958" i="220"/>
  <c r="J4957" i="220"/>
  <c r="I4957" i="220"/>
  <c r="J4956" i="220"/>
  <c r="I4956" i="220"/>
  <c r="J4955" i="220"/>
  <c r="I4955" i="220"/>
  <c r="J4954" i="220"/>
  <c r="I4954" i="220"/>
  <c r="J4953" i="220"/>
  <c r="I4953" i="220"/>
  <c r="J4952" i="220"/>
  <c r="I4952" i="220"/>
  <c r="J4951" i="220"/>
  <c r="I4951" i="220"/>
  <c r="J4950" i="220"/>
  <c r="I4950" i="220"/>
  <c r="J4949" i="220"/>
  <c r="I4949" i="220"/>
  <c r="J4948" i="220"/>
  <c r="I4948" i="220"/>
  <c r="J4947" i="220"/>
  <c r="I4947" i="220"/>
  <c r="J4946" i="220"/>
  <c r="I4946" i="220"/>
  <c r="J4945" i="220"/>
  <c r="I4945" i="220"/>
  <c r="J4944" i="220"/>
  <c r="I4944" i="220"/>
  <c r="J4943" i="220"/>
  <c r="I4943" i="220"/>
  <c r="J4942" i="220"/>
  <c r="I4942" i="220"/>
  <c r="J4941" i="220"/>
  <c r="I4941" i="220"/>
  <c r="J4939" i="220"/>
  <c r="I4939" i="220"/>
  <c r="J4938" i="220"/>
  <c r="I4938" i="220"/>
  <c r="J4937" i="220"/>
  <c r="I4937" i="220"/>
  <c r="J4936" i="220"/>
  <c r="I4936" i="220"/>
  <c r="J4935" i="220"/>
  <c r="I4935" i="220"/>
  <c r="J4934" i="220"/>
  <c r="I4934" i="220"/>
  <c r="J4933" i="220"/>
  <c r="I4933" i="220"/>
  <c r="J4932" i="220"/>
  <c r="I4932" i="220"/>
  <c r="J4931" i="220"/>
  <c r="I4931" i="220"/>
  <c r="J4930" i="220"/>
  <c r="I4930" i="220"/>
  <c r="J4929" i="220"/>
  <c r="I4929" i="220"/>
  <c r="J4928" i="220"/>
  <c r="I4928" i="220"/>
  <c r="J4927" i="220"/>
  <c r="I4927" i="220"/>
  <c r="J4926" i="220"/>
  <c r="I4926" i="220"/>
  <c r="J4925" i="220"/>
  <c r="I4925" i="220"/>
  <c r="J4924" i="220"/>
  <c r="I4924" i="220"/>
  <c r="J4923" i="220"/>
  <c r="I4923" i="220"/>
  <c r="J4922" i="220"/>
  <c r="I4922" i="220"/>
  <c r="J4921" i="220"/>
  <c r="I4921" i="220"/>
  <c r="J4920" i="220"/>
  <c r="I4920" i="220"/>
  <c r="J4919" i="220"/>
  <c r="I4919" i="220"/>
  <c r="J4918" i="220"/>
  <c r="I4918" i="220"/>
  <c r="J4917" i="220"/>
  <c r="I4917" i="220"/>
  <c r="J4916" i="220"/>
  <c r="I4916" i="220"/>
  <c r="J4915" i="220"/>
  <c r="I4915" i="220"/>
  <c r="J4914" i="220"/>
  <c r="I4914" i="220"/>
  <c r="J4913" i="220"/>
  <c r="I4913" i="220"/>
  <c r="J4912" i="220"/>
  <c r="I4912" i="220"/>
  <c r="J4911" i="220"/>
  <c r="I4911" i="220"/>
  <c r="J4909" i="220"/>
  <c r="I4909" i="220"/>
  <c r="J4908" i="220"/>
  <c r="I4908" i="220"/>
  <c r="J4907" i="220"/>
  <c r="I4907" i="220"/>
  <c r="J4906" i="220"/>
  <c r="I4906" i="220"/>
  <c r="J4905" i="220"/>
  <c r="I4905" i="220"/>
  <c r="J4904" i="220"/>
  <c r="I4904" i="220"/>
  <c r="J4903" i="220"/>
  <c r="I4903" i="220"/>
  <c r="J4902" i="220"/>
  <c r="I4902" i="220"/>
  <c r="J4901" i="220"/>
  <c r="I4901" i="220"/>
  <c r="J4900" i="220"/>
  <c r="I4900" i="220"/>
  <c r="J4899" i="220"/>
  <c r="I4899" i="220"/>
  <c r="J4898" i="220"/>
  <c r="I4898" i="220"/>
  <c r="J4897" i="220"/>
  <c r="I4897" i="220"/>
  <c r="J4896" i="220"/>
  <c r="I4896" i="220"/>
  <c r="J4895" i="220"/>
  <c r="I4895" i="220"/>
  <c r="J4894" i="220"/>
  <c r="I4894" i="220"/>
  <c r="J4893" i="220"/>
  <c r="I4893" i="220"/>
  <c r="J4892" i="220"/>
  <c r="I4892" i="220"/>
  <c r="J4891" i="220"/>
  <c r="I4891" i="220"/>
  <c r="J4890" i="220"/>
  <c r="I4890" i="220"/>
  <c r="J4889" i="220"/>
  <c r="I4889" i="220"/>
  <c r="J4888" i="220"/>
  <c r="I4888" i="220"/>
  <c r="J4887" i="220"/>
  <c r="I4887" i="220"/>
  <c r="J4886" i="220"/>
  <c r="I4886" i="220"/>
  <c r="J4885" i="220"/>
  <c r="I4885" i="220"/>
  <c r="J4884" i="220"/>
  <c r="I4884" i="220"/>
  <c r="J4883" i="220"/>
  <c r="I4883" i="220"/>
  <c r="J4882" i="220"/>
  <c r="I4882" i="220"/>
  <c r="J4881" i="220"/>
  <c r="I4881" i="220"/>
  <c r="J4880" i="220"/>
  <c r="I4880" i="220"/>
  <c r="J4879" i="220"/>
  <c r="I4879" i="220"/>
  <c r="J4878" i="220"/>
  <c r="I4878" i="220"/>
  <c r="J4877" i="220"/>
  <c r="I4877" i="220"/>
  <c r="J4876" i="220"/>
  <c r="I4876" i="220"/>
  <c r="J4875" i="220"/>
  <c r="I4875" i="220"/>
  <c r="J4874" i="220"/>
  <c r="I4874" i="220"/>
  <c r="J4873" i="220"/>
  <c r="I4873" i="220"/>
  <c r="J4872" i="220"/>
  <c r="I4872" i="220"/>
  <c r="J4871" i="220"/>
  <c r="I4871" i="220"/>
  <c r="J4870" i="220"/>
  <c r="I4870" i="220"/>
  <c r="J4869" i="220"/>
  <c r="I4869" i="220"/>
  <c r="J4868" i="220"/>
  <c r="I4868" i="220"/>
  <c r="J4867" i="220"/>
  <c r="I4867" i="220"/>
  <c r="J4866" i="220"/>
  <c r="I4866" i="220"/>
  <c r="J4865" i="220"/>
  <c r="I4865" i="220"/>
  <c r="J4864" i="220"/>
  <c r="I4864" i="220"/>
  <c r="J4863" i="220"/>
  <c r="I4863" i="220"/>
  <c r="J4862" i="220"/>
  <c r="I4862" i="220"/>
  <c r="J4861" i="220"/>
  <c r="I4861" i="220"/>
  <c r="J4860" i="220"/>
  <c r="I4860" i="220"/>
  <c r="J4859" i="220"/>
  <c r="I4859" i="220"/>
  <c r="J4858" i="220"/>
  <c r="I4858" i="220"/>
  <c r="J4857" i="220"/>
  <c r="I4857" i="220"/>
  <c r="J4856" i="220"/>
  <c r="I4856" i="220"/>
  <c r="J4855" i="220"/>
  <c r="I4855" i="220"/>
  <c r="J4850" i="220"/>
  <c r="I4850" i="220"/>
  <c r="J4849" i="220"/>
  <c r="I4849" i="220"/>
  <c r="J4848" i="220"/>
  <c r="I4848" i="220"/>
  <c r="J4847" i="220"/>
  <c r="I4847" i="220"/>
  <c r="J4845" i="220"/>
  <c r="I4845" i="220"/>
  <c r="J4844" i="220"/>
  <c r="I4844" i="220"/>
  <c r="J4843" i="220"/>
  <c r="I4843" i="220"/>
  <c r="J4841" i="220"/>
  <c r="I4841" i="220"/>
  <c r="J4840" i="220"/>
  <c r="I4840" i="220"/>
  <c r="J4839" i="220"/>
  <c r="I4839" i="220"/>
  <c r="J4835" i="220"/>
  <c r="I4835" i="220"/>
  <c r="J4834" i="220"/>
  <c r="I4834" i="220"/>
  <c r="J4833" i="220"/>
  <c r="I4833" i="220"/>
  <c r="J4832" i="220"/>
  <c r="I4832" i="220"/>
  <c r="J4831" i="220"/>
  <c r="I4831" i="220"/>
  <c r="J4830" i="220"/>
  <c r="I4830" i="220"/>
  <c r="J4829" i="220"/>
  <c r="I4829" i="220"/>
  <c r="J4828" i="220"/>
  <c r="I4828" i="220"/>
  <c r="J4826" i="220"/>
  <c r="I4826" i="220"/>
  <c r="J4825" i="220"/>
  <c r="I4825" i="220"/>
  <c r="J4824" i="220"/>
  <c r="I4824" i="220"/>
  <c r="J4823" i="220"/>
  <c r="I4823" i="220"/>
  <c r="J4822" i="220"/>
  <c r="I4822" i="220"/>
  <c r="J4821" i="220"/>
  <c r="I4821" i="220"/>
  <c r="J4820" i="220"/>
  <c r="I4820" i="220"/>
  <c r="J4819" i="220"/>
  <c r="I4819" i="220"/>
  <c r="J4818" i="220"/>
  <c r="I4818" i="220"/>
  <c r="J4817" i="220"/>
  <c r="I4817" i="220"/>
  <c r="J4816" i="220"/>
  <c r="I4816" i="220"/>
  <c r="J4815" i="220"/>
  <c r="I4815" i="220"/>
  <c r="J4814" i="220"/>
  <c r="I4814" i="220"/>
  <c r="J4813" i="220"/>
  <c r="I4813" i="220"/>
  <c r="J4812" i="220"/>
  <c r="I4812" i="220"/>
  <c r="J4811" i="220"/>
  <c r="I4811" i="220"/>
  <c r="J4810" i="220"/>
  <c r="I4810" i="220"/>
  <c r="J4809" i="220"/>
  <c r="I4809" i="220"/>
  <c r="J4808" i="220"/>
  <c r="I4808" i="220"/>
  <c r="J4807" i="220"/>
  <c r="I4807" i="220"/>
  <c r="J4806" i="220"/>
  <c r="I4806" i="220"/>
  <c r="J4805" i="220"/>
  <c r="I4805" i="220"/>
  <c r="J4804" i="220"/>
  <c r="I4804" i="220"/>
  <c r="J4803" i="220"/>
  <c r="I4803" i="220"/>
  <c r="J4802" i="220"/>
  <c r="I4802" i="220"/>
  <c r="J4801" i="220"/>
  <c r="I4801" i="220"/>
  <c r="J4800" i="220"/>
  <c r="I4800" i="220"/>
  <c r="J4799" i="220"/>
  <c r="I4799" i="220"/>
  <c r="J4798" i="220"/>
  <c r="I4798" i="220"/>
  <c r="J4797" i="220"/>
  <c r="I4797" i="220"/>
  <c r="J4796" i="220"/>
  <c r="I4796" i="220"/>
  <c r="J4795" i="220"/>
  <c r="I4795" i="220"/>
  <c r="J4794" i="220"/>
  <c r="I4794" i="220"/>
  <c r="J4793" i="220"/>
  <c r="I4793" i="220"/>
  <c r="J4792" i="220"/>
  <c r="I4792" i="220"/>
  <c r="J4791" i="220"/>
  <c r="I4791" i="220"/>
  <c r="J4790" i="220"/>
  <c r="I4790" i="220"/>
  <c r="J4789" i="220"/>
  <c r="I4789" i="220"/>
  <c r="J4788" i="220"/>
  <c r="I4788" i="220"/>
  <c r="J4787" i="220"/>
  <c r="I4787" i="220"/>
  <c r="J4786" i="220"/>
  <c r="I4786" i="220"/>
  <c r="J4785" i="220"/>
  <c r="I4785" i="220"/>
  <c r="J4784" i="220"/>
  <c r="I4784" i="220"/>
  <c r="J4783" i="220"/>
  <c r="I4783" i="220"/>
  <c r="J4782" i="220"/>
  <c r="I4782" i="220"/>
  <c r="J4781" i="220"/>
  <c r="I4781" i="220"/>
  <c r="J4780" i="220"/>
  <c r="I4780" i="220"/>
  <c r="J4779" i="220"/>
  <c r="I4779" i="220"/>
  <c r="J4778" i="220"/>
  <c r="I4778" i="220"/>
  <c r="J4777" i="220"/>
  <c r="I4777" i="220"/>
  <c r="J4776" i="220"/>
  <c r="I4776" i="220"/>
  <c r="J4775" i="220"/>
  <c r="I4775" i="220"/>
  <c r="J4774" i="220"/>
  <c r="I4774" i="220"/>
  <c r="J4773" i="220"/>
  <c r="I4773" i="220"/>
  <c r="J4772" i="220"/>
  <c r="I4772" i="220"/>
  <c r="J4771" i="220"/>
  <c r="I4771" i="220"/>
  <c r="J4770" i="220"/>
  <c r="I4770" i="220"/>
  <c r="J4769" i="220"/>
  <c r="I4769" i="220"/>
  <c r="J4768" i="220"/>
  <c r="I4768" i="220"/>
  <c r="J4767" i="220"/>
  <c r="I4767" i="220"/>
  <c r="J4766" i="220"/>
  <c r="I4766" i="220"/>
  <c r="J4765" i="220"/>
  <c r="I4765" i="220"/>
  <c r="J4764" i="220"/>
  <c r="I4764" i="220"/>
  <c r="J4763" i="220"/>
  <c r="I4763" i="220"/>
  <c r="J4762" i="220"/>
  <c r="I4762" i="220"/>
  <c r="J4761" i="220"/>
  <c r="I4761" i="220"/>
  <c r="J4760" i="220"/>
  <c r="I4760" i="220"/>
  <c r="J4759" i="220"/>
  <c r="I4759" i="220"/>
  <c r="J4758" i="220"/>
  <c r="I4758" i="220"/>
  <c r="J4757" i="220"/>
  <c r="I4757" i="220"/>
  <c r="J4756" i="220"/>
  <c r="I4756" i="220"/>
  <c r="J4755" i="220"/>
  <c r="I4755" i="220"/>
  <c r="J4754" i="220"/>
  <c r="I4754" i="220"/>
  <c r="J4753" i="220"/>
  <c r="I4753" i="220"/>
  <c r="J4752" i="220"/>
  <c r="I4752" i="220"/>
  <c r="J4751" i="220"/>
  <c r="I4751" i="220"/>
  <c r="J4750" i="220"/>
  <c r="I4750" i="220"/>
  <c r="J4749" i="220"/>
  <c r="I4749" i="220"/>
  <c r="J4748" i="220"/>
  <c r="I4748" i="220"/>
  <c r="J4747" i="220"/>
  <c r="I4747" i="220"/>
  <c r="J4746" i="220"/>
  <c r="I4746" i="220"/>
  <c r="J4745" i="220"/>
  <c r="I4745" i="220"/>
  <c r="J4744" i="220"/>
  <c r="I4744" i="220"/>
  <c r="J4743" i="220"/>
  <c r="I4743" i="220"/>
  <c r="J4742" i="220"/>
  <c r="I4742" i="220"/>
  <c r="J4741" i="220"/>
  <c r="I4741" i="220"/>
  <c r="J4740" i="220"/>
  <c r="I4740" i="220"/>
  <c r="J4739" i="220"/>
  <c r="I4739" i="220"/>
  <c r="J4738" i="220"/>
  <c r="I4738" i="220"/>
  <c r="J4737" i="220"/>
  <c r="I4737" i="220"/>
  <c r="J4736" i="220"/>
  <c r="I4736" i="220"/>
  <c r="J4735" i="220"/>
  <c r="I4735" i="220"/>
  <c r="J4734" i="220"/>
  <c r="I4734" i="220"/>
  <c r="J4733" i="220"/>
  <c r="I4733" i="220"/>
  <c r="J4732" i="220"/>
  <c r="I4732" i="220"/>
  <c r="J4731" i="220"/>
  <c r="I4731" i="220"/>
  <c r="J4730" i="220"/>
  <c r="I4730" i="220"/>
  <c r="J4729" i="220"/>
  <c r="I4729" i="220"/>
  <c r="J4728" i="220"/>
  <c r="I4728" i="220"/>
  <c r="J4727" i="220"/>
  <c r="I4727" i="220"/>
  <c r="J4726" i="220"/>
  <c r="I4726" i="220"/>
  <c r="J4725" i="220"/>
  <c r="I4725" i="220"/>
  <c r="J4724" i="220"/>
  <c r="I4724" i="220"/>
  <c r="J4723" i="220"/>
  <c r="I4723" i="220"/>
  <c r="J4722" i="220"/>
  <c r="I4722" i="220"/>
  <c r="J4721" i="220"/>
  <c r="I4721" i="220"/>
  <c r="J4720" i="220"/>
  <c r="I4720" i="220"/>
  <c r="J4719" i="220"/>
  <c r="I4719" i="220"/>
  <c r="J4718" i="220"/>
  <c r="I4718" i="220"/>
  <c r="J4717" i="220"/>
  <c r="I4717" i="220"/>
  <c r="J4716" i="220"/>
  <c r="I4716" i="220"/>
  <c r="J4715" i="220"/>
  <c r="I4715" i="220"/>
  <c r="J4714" i="220"/>
  <c r="I4714" i="220"/>
  <c r="J4713" i="220"/>
  <c r="I4713" i="220"/>
  <c r="J4712" i="220"/>
  <c r="I4712" i="220"/>
  <c r="J4711" i="220"/>
  <c r="I4711" i="220"/>
  <c r="J4710" i="220"/>
  <c r="I4710" i="220"/>
  <c r="J4709" i="220"/>
  <c r="I4709" i="220"/>
  <c r="J4708" i="220"/>
  <c r="I4708" i="220"/>
  <c r="J4707" i="220"/>
  <c r="I4707" i="220"/>
  <c r="J4706" i="220"/>
  <c r="I4706" i="220"/>
  <c r="J4705" i="220"/>
  <c r="I4705" i="220"/>
  <c r="J4704" i="220"/>
  <c r="I4704" i="220"/>
  <c r="J4703" i="220"/>
  <c r="I4703" i="220"/>
  <c r="J4702" i="220"/>
  <c r="I4702" i="220"/>
  <c r="J4701" i="220"/>
  <c r="I4701" i="220"/>
  <c r="J4700" i="220"/>
  <c r="I4700" i="220"/>
  <c r="J4699" i="220"/>
  <c r="I4699" i="220"/>
  <c r="J4698" i="220"/>
  <c r="I4698" i="220"/>
  <c r="J4697" i="220"/>
  <c r="I4697" i="220"/>
  <c r="J4696" i="220"/>
  <c r="I4696" i="220"/>
  <c r="J4695" i="220"/>
  <c r="I4695" i="220"/>
  <c r="J4694" i="220"/>
  <c r="I4694" i="220"/>
  <c r="J4693" i="220"/>
  <c r="I4693" i="220"/>
  <c r="J4692" i="220"/>
  <c r="I4692" i="220"/>
  <c r="J4691" i="220"/>
  <c r="I4691" i="220"/>
  <c r="J4690" i="220"/>
  <c r="I4690" i="220"/>
  <c r="J4689" i="220"/>
  <c r="I4689" i="220"/>
  <c r="J4688" i="220"/>
  <c r="I4688" i="220"/>
  <c r="J4687" i="220"/>
  <c r="I4687" i="220"/>
  <c r="J4686" i="220"/>
  <c r="I4686" i="220"/>
  <c r="J4685" i="220"/>
  <c r="I4685" i="220"/>
  <c r="J4684" i="220"/>
  <c r="I4684" i="220"/>
  <c r="J4683" i="220"/>
  <c r="I4683" i="220"/>
  <c r="J4682" i="220"/>
  <c r="I4682" i="220"/>
  <c r="J4681" i="220"/>
  <c r="I4681" i="220"/>
  <c r="J4680" i="220"/>
  <c r="I4680" i="220"/>
  <c r="J4679" i="220"/>
  <c r="I4679" i="220"/>
  <c r="J4678" i="220"/>
  <c r="I4678" i="220"/>
  <c r="J4677" i="220"/>
  <c r="I4677" i="220"/>
  <c r="J4676" i="220"/>
  <c r="I4676" i="220"/>
  <c r="J4675" i="220"/>
  <c r="I4675" i="220"/>
  <c r="J4674" i="220"/>
  <c r="I4674" i="220"/>
  <c r="J4673" i="220"/>
  <c r="I4673" i="220"/>
  <c r="J4672" i="220"/>
  <c r="I4672" i="220"/>
  <c r="J4671" i="220"/>
  <c r="I4671" i="220"/>
  <c r="J4670" i="220"/>
  <c r="I4670" i="220"/>
  <c r="J4669" i="220"/>
  <c r="I4669" i="220"/>
  <c r="J4668" i="220"/>
  <c r="I4668" i="220"/>
  <c r="J4667" i="220"/>
  <c r="I4667" i="220"/>
  <c r="J4666" i="220"/>
  <c r="I4666" i="220"/>
  <c r="J4665" i="220"/>
  <c r="I4665" i="220"/>
  <c r="J4664" i="220"/>
  <c r="I4664" i="220"/>
  <c r="J4663" i="220"/>
  <c r="I4663" i="220"/>
  <c r="J4662" i="220"/>
  <c r="I4662" i="220"/>
  <c r="J4661" i="220"/>
  <c r="I4661" i="220"/>
  <c r="J4660" i="220"/>
  <c r="I4660" i="220"/>
  <c r="J4659" i="220"/>
  <c r="I4659" i="220"/>
  <c r="J4658" i="220"/>
  <c r="I4658" i="220"/>
  <c r="J4657" i="220"/>
  <c r="I4657" i="220"/>
  <c r="J4656" i="220"/>
  <c r="I4656" i="220"/>
  <c r="J4655" i="220"/>
  <c r="I4655" i="220"/>
  <c r="J4654" i="220"/>
  <c r="I4654" i="220"/>
  <c r="J4653" i="220"/>
  <c r="I4653" i="220"/>
  <c r="J4652" i="220"/>
  <c r="I4652" i="220"/>
  <c r="J4651" i="220"/>
  <c r="I4651" i="220"/>
  <c r="J4650" i="220"/>
  <c r="I4650" i="220"/>
  <c r="J4649" i="220"/>
  <c r="I4649" i="220"/>
  <c r="J4648" i="220"/>
  <c r="I4648" i="220"/>
  <c r="J4647" i="220"/>
  <c r="I4647" i="220"/>
  <c r="J4646" i="220"/>
  <c r="I4646" i="220"/>
  <c r="J4645" i="220"/>
  <c r="I4645" i="220"/>
  <c r="J4644" i="220"/>
  <c r="I4644" i="220"/>
  <c r="J4643" i="220"/>
  <c r="I4643" i="220"/>
  <c r="J4642" i="220"/>
  <c r="I4642" i="220"/>
  <c r="J4641" i="220"/>
  <c r="I4641" i="220"/>
  <c r="J4640" i="220"/>
  <c r="I4640" i="220"/>
  <c r="J4639" i="220"/>
  <c r="I4639" i="220"/>
  <c r="J4638" i="220"/>
  <c r="I4638" i="220"/>
  <c r="J4637" i="220"/>
  <c r="I4637" i="220"/>
  <c r="J4636" i="220"/>
  <c r="I4636" i="220"/>
  <c r="J4635" i="220"/>
  <c r="I4635" i="220"/>
  <c r="J4634" i="220"/>
  <c r="I4634" i="220"/>
  <c r="J4633" i="220"/>
  <c r="I4633" i="220"/>
  <c r="J4632" i="220"/>
  <c r="I4632" i="220"/>
  <c r="J4631" i="220"/>
  <c r="I4631" i="220"/>
  <c r="J4630" i="220"/>
  <c r="I4630" i="220"/>
  <c r="J4629" i="220"/>
  <c r="I4629" i="220"/>
  <c r="J4628" i="220"/>
  <c r="I4628" i="220"/>
  <c r="J4627" i="220"/>
  <c r="I4627" i="220"/>
  <c r="J4626" i="220"/>
  <c r="I4626" i="220"/>
  <c r="J4625" i="220"/>
  <c r="I4625" i="220"/>
  <c r="J4624" i="220"/>
  <c r="I4624" i="220"/>
  <c r="J4623" i="220"/>
  <c r="I4623" i="220"/>
  <c r="J4622" i="220"/>
  <c r="I4622" i="220"/>
  <c r="J4621" i="220"/>
  <c r="I4621" i="220"/>
  <c r="J4620" i="220"/>
  <c r="I4620" i="220"/>
  <c r="J4619" i="220"/>
  <c r="I4619" i="220"/>
  <c r="J4618" i="220"/>
  <c r="I4618" i="220"/>
  <c r="J4617" i="220"/>
  <c r="I4617" i="220"/>
  <c r="J4616" i="220"/>
  <c r="I4616" i="220"/>
  <c r="J4615" i="220"/>
  <c r="I4615" i="220"/>
  <c r="J4614" i="220"/>
  <c r="I4614" i="220"/>
  <c r="J4613" i="220"/>
  <c r="I4613" i="220"/>
  <c r="J4612" i="220"/>
  <c r="I4612" i="220"/>
  <c r="J4611" i="220"/>
  <c r="I4611" i="220"/>
  <c r="J4610" i="220"/>
  <c r="I4610" i="220"/>
  <c r="J4609" i="220"/>
  <c r="I4609" i="220"/>
  <c r="J4608" i="220"/>
  <c r="I4608" i="220"/>
  <c r="J4607" i="220"/>
  <c r="I4607" i="220"/>
  <c r="J4606" i="220"/>
  <c r="I4606" i="220"/>
  <c r="J4605" i="220"/>
  <c r="I4605" i="220"/>
  <c r="J4604" i="220"/>
  <c r="I4604" i="220"/>
  <c r="J4603" i="220"/>
  <c r="I4603" i="220"/>
  <c r="J4602" i="220"/>
  <c r="I4602" i="220"/>
  <c r="J4601" i="220"/>
  <c r="I4601" i="220"/>
  <c r="J4600" i="220"/>
  <c r="I4600" i="220"/>
  <c r="J4599" i="220"/>
  <c r="I4599" i="220"/>
  <c r="J4598" i="220"/>
  <c r="I4598" i="220"/>
  <c r="J4597" i="220"/>
  <c r="I4597" i="220"/>
  <c r="J4596" i="220"/>
  <c r="I4596" i="220"/>
  <c r="J4595" i="220"/>
  <c r="I4595" i="220"/>
  <c r="J4594" i="220"/>
  <c r="I4594" i="220"/>
  <c r="J4593" i="220"/>
  <c r="I4593" i="220"/>
  <c r="J4592" i="220"/>
  <c r="I4592" i="220"/>
  <c r="J4591" i="220"/>
  <c r="I4591" i="220"/>
  <c r="J4590" i="220"/>
  <c r="I4590" i="220"/>
  <c r="J4589" i="220"/>
  <c r="I4589" i="220"/>
  <c r="J4588" i="220"/>
  <c r="I4588" i="220"/>
  <c r="J4587" i="220"/>
  <c r="I4587" i="220"/>
  <c r="J4586" i="220"/>
  <c r="I4586" i="220"/>
  <c r="J4585" i="220"/>
  <c r="I4585" i="220"/>
  <c r="J4584" i="220"/>
  <c r="I4584" i="220"/>
  <c r="J4583" i="220"/>
  <c r="I4583" i="220"/>
  <c r="J4582" i="220"/>
  <c r="I4582" i="220"/>
  <c r="J4581" i="220"/>
  <c r="I4581" i="220"/>
  <c r="J4580" i="220"/>
  <c r="I4580" i="220"/>
  <c r="J4579" i="220"/>
  <c r="I4579" i="220"/>
  <c r="J4578" i="220"/>
  <c r="I4578" i="220"/>
  <c r="J4577" i="220"/>
  <c r="I4577" i="220"/>
  <c r="J4576" i="220"/>
  <c r="I4576" i="220"/>
  <c r="J4575" i="220"/>
  <c r="I4575" i="220"/>
  <c r="J4574" i="220"/>
  <c r="I4574" i="220"/>
  <c r="J4573" i="220"/>
  <c r="I4573" i="220"/>
  <c r="J4572" i="220"/>
  <c r="I4572" i="220"/>
  <c r="J4571" i="220"/>
  <c r="I4571" i="220"/>
  <c r="J4570" i="220"/>
  <c r="I4570" i="220"/>
  <c r="J4569" i="220"/>
  <c r="I4569" i="220"/>
  <c r="J4568" i="220"/>
  <c r="I4568" i="220"/>
  <c r="J4567" i="220"/>
  <c r="I4567" i="220"/>
  <c r="J4566" i="220"/>
  <c r="I4566" i="220"/>
  <c r="J4565" i="220"/>
  <c r="I4565" i="220"/>
  <c r="J4564" i="220"/>
  <c r="I4564" i="220"/>
  <c r="J4563" i="220"/>
  <c r="I4563" i="220"/>
  <c r="J4562" i="220"/>
  <c r="I4562" i="220"/>
  <c r="J4561" i="220"/>
  <c r="I4561" i="220"/>
  <c r="J4560" i="220"/>
  <c r="I4560" i="220"/>
  <c r="J4559" i="220"/>
  <c r="I4559" i="220"/>
  <c r="J4558" i="220"/>
  <c r="I4558" i="220"/>
  <c r="J4557" i="220"/>
  <c r="I4557" i="220"/>
  <c r="J4556" i="220"/>
  <c r="I4556" i="220"/>
  <c r="J4555" i="220"/>
  <c r="I4555" i="220"/>
  <c r="J4554" i="220"/>
  <c r="I4554" i="220"/>
  <c r="J4553" i="220"/>
  <c r="I4553" i="220"/>
  <c r="J4552" i="220"/>
  <c r="I4552" i="220"/>
  <c r="J4551" i="220"/>
  <c r="I4551" i="220"/>
  <c r="J4550" i="220"/>
  <c r="I4550" i="220"/>
  <c r="J4549" i="220"/>
  <c r="I4549" i="220"/>
  <c r="J4548" i="220"/>
  <c r="I4548" i="220"/>
  <c r="J4547" i="220"/>
  <c r="I4547" i="220"/>
  <c r="J4546" i="220"/>
  <c r="I4546" i="220"/>
  <c r="J4545" i="220"/>
  <c r="I4545" i="220"/>
  <c r="J4544" i="220"/>
  <c r="I4544" i="220"/>
  <c r="J4543" i="220"/>
  <c r="I4543" i="220"/>
  <c r="J4542" i="220"/>
  <c r="I4542" i="220"/>
  <c r="J4541" i="220"/>
  <c r="I4541" i="220"/>
  <c r="J4540" i="220"/>
  <c r="I4540" i="220"/>
  <c r="J4539" i="220"/>
  <c r="I4539" i="220"/>
  <c r="J4538" i="220"/>
  <c r="I4538" i="220"/>
  <c r="J4537" i="220"/>
  <c r="I4537" i="220"/>
  <c r="J4536" i="220"/>
  <c r="I4536" i="220"/>
  <c r="J4535" i="220"/>
  <c r="I4535" i="220"/>
  <c r="J4534" i="220"/>
  <c r="I4534" i="220"/>
  <c r="J4533" i="220"/>
  <c r="I4533" i="220"/>
  <c r="J4532" i="220"/>
  <c r="I4532" i="220"/>
  <c r="J4531" i="220"/>
  <c r="I4531" i="220"/>
  <c r="J4530" i="220"/>
  <c r="I4530" i="220"/>
  <c r="J4529" i="220"/>
  <c r="I4529" i="220"/>
  <c r="J4528" i="220"/>
  <c r="I4528" i="220"/>
  <c r="J4527" i="220"/>
  <c r="I4527" i="220"/>
  <c r="J4526" i="220"/>
  <c r="I4526" i="220"/>
  <c r="J4525" i="220"/>
  <c r="I4525" i="220"/>
  <c r="J4524" i="220"/>
  <c r="I4524" i="220"/>
  <c r="J4523" i="220"/>
  <c r="I4523" i="220"/>
  <c r="J4522" i="220"/>
  <c r="I4522" i="220"/>
  <c r="J4521" i="220"/>
  <c r="I4521" i="220"/>
  <c r="J4520" i="220"/>
  <c r="I4520" i="220"/>
  <c r="J4519" i="220"/>
  <c r="I4519" i="220"/>
  <c r="J4518" i="220"/>
  <c r="I4518" i="220"/>
  <c r="J4517" i="220"/>
  <c r="I4517" i="220"/>
  <c r="J4516" i="220"/>
  <c r="I4516" i="220"/>
  <c r="J4515" i="220"/>
  <c r="I4515" i="220"/>
  <c r="J4514" i="220"/>
  <c r="I4514" i="220"/>
  <c r="J4513" i="220"/>
  <c r="I4513" i="220"/>
  <c r="J4512" i="220"/>
  <c r="I4512" i="220"/>
  <c r="J4511" i="220"/>
  <c r="I4511" i="220"/>
  <c r="J4510" i="220"/>
  <c r="I4510" i="220"/>
  <c r="J4509" i="220"/>
  <c r="I4509" i="220"/>
  <c r="J4508" i="220"/>
  <c r="I4508" i="220"/>
  <c r="J4507" i="220"/>
  <c r="I4507" i="220"/>
  <c r="J4506" i="220"/>
  <c r="I4506" i="220"/>
  <c r="J4505" i="220"/>
  <c r="I4505" i="220"/>
  <c r="J4504" i="220"/>
  <c r="I4504" i="220"/>
  <c r="J4503" i="220"/>
  <c r="I4503" i="220"/>
  <c r="J4502" i="220"/>
  <c r="I4502" i="220"/>
  <c r="J4501" i="220"/>
  <c r="I4501" i="220"/>
  <c r="J4500" i="220"/>
  <c r="I4500" i="220"/>
  <c r="J4499" i="220"/>
  <c r="I4499" i="220"/>
  <c r="J4498" i="220"/>
  <c r="I4498" i="220"/>
  <c r="J4497" i="220"/>
  <c r="I4497" i="220"/>
  <c r="J4496" i="220"/>
  <c r="I4496" i="220"/>
  <c r="J4495" i="220"/>
  <c r="I4495" i="220"/>
  <c r="J4494" i="220"/>
  <c r="I4494" i="220"/>
  <c r="J4493" i="220"/>
  <c r="I4493" i="220"/>
  <c r="J4492" i="220"/>
  <c r="I4492" i="220"/>
  <c r="J4491" i="220"/>
  <c r="I4491" i="220"/>
  <c r="J4490" i="220"/>
  <c r="I4490" i="220"/>
  <c r="J4489" i="220"/>
  <c r="I4489" i="220"/>
  <c r="J4488" i="220"/>
  <c r="I4488" i="220"/>
  <c r="J4487" i="220"/>
  <c r="I4487" i="220"/>
  <c r="J4486" i="220"/>
  <c r="I4486" i="220"/>
  <c r="J4485" i="220"/>
  <c r="I4485" i="220"/>
  <c r="J4484" i="220"/>
  <c r="I4484" i="220"/>
  <c r="J4483" i="220"/>
  <c r="I4483" i="220"/>
  <c r="J4482" i="220"/>
  <c r="I4482" i="220"/>
  <c r="J4481" i="220"/>
  <c r="I4481" i="220"/>
  <c r="J4480" i="220"/>
  <c r="I4480" i="220"/>
  <c r="J4479" i="220"/>
  <c r="I4479" i="220"/>
  <c r="J4478" i="220"/>
  <c r="I4478" i="220"/>
  <c r="J4477" i="220"/>
  <c r="I4477" i="220"/>
  <c r="J4476" i="220"/>
  <c r="I4476" i="220"/>
  <c r="J4475" i="220"/>
  <c r="I4475" i="220"/>
  <c r="J4474" i="220"/>
  <c r="I4474" i="220"/>
  <c r="J4473" i="220"/>
  <c r="I4473" i="220"/>
  <c r="J4472" i="220"/>
  <c r="I4472" i="220"/>
  <c r="J4471" i="220"/>
  <c r="I4471" i="220"/>
  <c r="J4470" i="220"/>
  <c r="I4470" i="220"/>
  <c r="J4469" i="220"/>
  <c r="I4469" i="220"/>
  <c r="J4468" i="220"/>
  <c r="I4468" i="220"/>
  <c r="J4467" i="220"/>
  <c r="I4467" i="220"/>
  <c r="J4465" i="220"/>
  <c r="I4465" i="220"/>
  <c r="J4464" i="220"/>
  <c r="I4464" i="220"/>
  <c r="J4463" i="220"/>
  <c r="I4463" i="220"/>
  <c r="J4462" i="220"/>
  <c r="I4462" i="220"/>
  <c r="J4461" i="220"/>
  <c r="I4461" i="220"/>
  <c r="J4460" i="220"/>
  <c r="I4460" i="220"/>
  <c r="J4459" i="220"/>
  <c r="I4459" i="220"/>
  <c r="J4458" i="220"/>
  <c r="I4458" i="220"/>
  <c r="J4457" i="220"/>
  <c r="I4457" i="220"/>
  <c r="J4456" i="220"/>
  <c r="I4456" i="220"/>
  <c r="J4455" i="220"/>
  <c r="I4455" i="220"/>
  <c r="J4454" i="220"/>
  <c r="I4454" i="220"/>
  <c r="J4453" i="220"/>
  <c r="I4453" i="220"/>
  <c r="J4452" i="220"/>
  <c r="I4452" i="220"/>
  <c r="J4451" i="220"/>
  <c r="I4451" i="220"/>
  <c r="J4450" i="220"/>
  <c r="I4450" i="220"/>
  <c r="J4449" i="220"/>
  <c r="I4449" i="220"/>
  <c r="J4448" i="220"/>
  <c r="I4448" i="220"/>
  <c r="J4447" i="220"/>
  <c r="I4447" i="220"/>
  <c r="J4446" i="220"/>
  <c r="I4446" i="220"/>
  <c r="J4445" i="220"/>
  <c r="I4445" i="220"/>
  <c r="J4444" i="220"/>
  <c r="I4444" i="220"/>
  <c r="J4443" i="220"/>
  <c r="I4443" i="220"/>
  <c r="J4442" i="220"/>
  <c r="I4442" i="220"/>
  <c r="J4441" i="220"/>
  <c r="I4441" i="220"/>
  <c r="J4440" i="220"/>
  <c r="I4440" i="220"/>
  <c r="J4439" i="220"/>
  <c r="I4439" i="220"/>
  <c r="J4438" i="220"/>
  <c r="I4438" i="220"/>
  <c r="J4437" i="220"/>
  <c r="I4437" i="220"/>
  <c r="J4436" i="220"/>
  <c r="I4436" i="220"/>
  <c r="J4435" i="220"/>
  <c r="I4435" i="220"/>
  <c r="J4434" i="220"/>
  <c r="I4434" i="220"/>
  <c r="J4433" i="220"/>
  <c r="I4433" i="220"/>
  <c r="J4432" i="220"/>
  <c r="I4432" i="220"/>
  <c r="J4431" i="220"/>
  <c r="I4431" i="220"/>
  <c r="J4430" i="220"/>
  <c r="I4430" i="220"/>
  <c r="J4429" i="220"/>
  <c r="I4429" i="220"/>
  <c r="J4428" i="220"/>
  <c r="I4428" i="220"/>
  <c r="J4427" i="220"/>
  <c r="I4427" i="220"/>
  <c r="J4426" i="220"/>
  <c r="I4426" i="220"/>
  <c r="J4425" i="220"/>
  <c r="I4425" i="220"/>
  <c r="J4424" i="220"/>
  <c r="I4424" i="220"/>
  <c r="J4423" i="220"/>
  <c r="I4423" i="220"/>
  <c r="J4422" i="220"/>
  <c r="I4422" i="220"/>
  <c r="J4421" i="220"/>
  <c r="I4421" i="220"/>
  <c r="J4420" i="220"/>
  <c r="I4420" i="220"/>
  <c r="J4419" i="220"/>
  <c r="I4419" i="220"/>
  <c r="J4418" i="220"/>
  <c r="I4418" i="220"/>
  <c r="J4417" i="220"/>
  <c r="I4417" i="220"/>
  <c r="J4416" i="220"/>
  <c r="I4416" i="220"/>
  <c r="J4415" i="220"/>
  <c r="I4415" i="220"/>
  <c r="J4414" i="220"/>
  <c r="I4414" i="220"/>
  <c r="J4413" i="220"/>
  <c r="I4413" i="220"/>
  <c r="J4412" i="220"/>
  <c r="I4412" i="220"/>
  <c r="J4411" i="220"/>
  <c r="I4411" i="220"/>
  <c r="J4410" i="220"/>
  <c r="I4410" i="220"/>
  <c r="J4409" i="220"/>
  <c r="I4409" i="220"/>
  <c r="J4408" i="220"/>
  <c r="I4408" i="220"/>
  <c r="J4407" i="220"/>
  <c r="I4407" i="220"/>
  <c r="J4406" i="220"/>
  <c r="I4406" i="220"/>
  <c r="J4405" i="220"/>
  <c r="I4405" i="220"/>
  <c r="J4404" i="220"/>
  <c r="I4404" i="220"/>
  <c r="J4403" i="220"/>
  <c r="I4403" i="220"/>
  <c r="J4401" i="220"/>
  <c r="I4401" i="220"/>
  <c r="J4400" i="220"/>
  <c r="I4400" i="220"/>
  <c r="J4399" i="220"/>
  <c r="I4399" i="220"/>
  <c r="J4398" i="220"/>
  <c r="I4398" i="220"/>
  <c r="J4397" i="220"/>
  <c r="I4397" i="220"/>
  <c r="J4396" i="220"/>
  <c r="I4396" i="220"/>
  <c r="J4395" i="220"/>
  <c r="I4395" i="220"/>
  <c r="J4394" i="220"/>
  <c r="I4394" i="220"/>
  <c r="J4393" i="220"/>
  <c r="I4393" i="220"/>
  <c r="J4392" i="220"/>
  <c r="I4392" i="220"/>
  <c r="J4390" i="220"/>
  <c r="I4390" i="220"/>
  <c r="J4389" i="220"/>
  <c r="I4389" i="220"/>
  <c r="J4388" i="220"/>
  <c r="I4388" i="220"/>
  <c r="J4387" i="220"/>
  <c r="I4387" i="220"/>
  <c r="J4386" i="220"/>
  <c r="I4386" i="220"/>
  <c r="J4385" i="220"/>
  <c r="I4385" i="220"/>
  <c r="J4384" i="220"/>
  <c r="I4384" i="220"/>
  <c r="J4383" i="220"/>
  <c r="I4383" i="220"/>
  <c r="J4382" i="220"/>
  <c r="I4382" i="220"/>
  <c r="J4381" i="220"/>
  <c r="I4381" i="220"/>
  <c r="J4380" i="220"/>
  <c r="I4380" i="220"/>
  <c r="J4379" i="220"/>
  <c r="I4379" i="220"/>
  <c r="J4378" i="220"/>
  <c r="I4378" i="220"/>
  <c r="J4377" i="220"/>
  <c r="I4377" i="220"/>
  <c r="J4376" i="220"/>
  <c r="I4376" i="220"/>
  <c r="J4375" i="220"/>
  <c r="I4375" i="220"/>
  <c r="J4374" i="220"/>
  <c r="I4374" i="220"/>
  <c r="J4373" i="220"/>
  <c r="I4373" i="220"/>
  <c r="J4372" i="220"/>
  <c r="I4372" i="220"/>
  <c r="J4371" i="220"/>
  <c r="I4371" i="220"/>
  <c r="J4370" i="220"/>
  <c r="I4370" i="220"/>
  <c r="J4369" i="220"/>
  <c r="I4369" i="220"/>
  <c r="J4368" i="220"/>
  <c r="I4368" i="220"/>
  <c r="J4367" i="220"/>
  <c r="I4367" i="220"/>
  <c r="J4366" i="220"/>
  <c r="I4366" i="220"/>
  <c r="J4365" i="220"/>
  <c r="I4365" i="220"/>
  <c r="J4364" i="220"/>
  <c r="I4364" i="220"/>
  <c r="J4363" i="220"/>
  <c r="I4363" i="220"/>
  <c r="J4362" i="220"/>
  <c r="I4362" i="220"/>
  <c r="J4361" i="220"/>
  <c r="I4361" i="220"/>
  <c r="J4360" i="220"/>
  <c r="I4360" i="220"/>
  <c r="J4359" i="220"/>
  <c r="I4359" i="220"/>
  <c r="J4358" i="220"/>
  <c r="I4358" i="220"/>
  <c r="J4357" i="220"/>
  <c r="I4357" i="220"/>
  <c r="J4356" i="220"/>
  <c r="I4356" i="220"/>
  <c r="J4355" i="220"/>
  <c r="I4355" i="220"/>
  <c r="J4354" i="220"/>
  <c r="I4354" i="220"/>
  <c r="J4353" i="220"/>
  <c r="I4353" i="220"/>
  <c r="J4352" i="220"/>
  <c r="I4352" i="220"/>
  <c r="J4351" i="220"/>
  <c r="I4351" i="220"/>
  <c r="J4350" i="220"/>
  <c r="I4350" i="220"/>
  <c r="J4349" i="220"/>
  <c r="I4349" i="220"/>
  <c r="J4348" i="220"/>
  <c r="I4348" i="220"/>
  <c r="J4347" i="220"/>
  <c r="I4347" i="220"/>
  <c r="J4346" i="220"/>
  <c r="I4346" i="220"/>
  <c r="J4345" i="220"/>
  <c r="I4345" i="220"/>
  <c r="J4344" i="220"/>
  <c r="I4344" i="220"/>
  <c r="J4343" i="220"/>
  <c r="I4343" i="220"/>
  <c r="J4342" i="220"/>
  <c r="I4342" i="220"/>
  <c r="J4341" i="220"/>
  <c r="I4341" i="220"/>
  <c r="J4340" i="220"/>
  <c r="I4340" i="220"/>
  <c r="J4339" i="220"/>
  <c r="I4339" i="220"/>
  <c r="J4338" i="220"/>
  <c r="I4338" i="220"/>
  <c r="J4337" i="220"/>
  <c r="I4337" i="220"/>
  <c r="J4336" i="220"/>
  <c r="I4336" i="220"/>
  <c r="J4335" i="220"/>
  <c r="I4335" i="220"/>
  <c r="J4334" i="220"/>
  <c r="I4334" i="220"/>
  <c r="J4333" i="220"/>
  <c r="I4333" i="220"/>
  <c r="J4332" i="220"/>
  <c r="I4332" i="220"/>
  <c r="J4331" i="220"/>
  <c r="I4331" i="220"/>
  <c r="J4330" i="220"/>
  <c r="I4330" i="220"/>
  <c r="J4329" i="220"/>
  <c r="I4329" i="220"/>
  <c r="J4328" i="220"/>
  <c r="I4328" i="220"/>
  <c r="J4327" i="220"/>
  <c r="I4327" i="220"/>
  <c r="J4326" i="220"/>
  <c r="I4326" i="220"/>
  <c r="J4325" i="220"/>
  <c r="I4325" i="220"/>
  <c r="J4324" i="220"/>
  <c r="I4324" i="220"/>
  <c r="J4323" i="220"/>
  <c r="I4323" i="220"/>
  <c r="J4322" i="220"/>
  <c r="I4322" i="220"/>
  <c r="J4321" i="220"/>
  <c r="I4321" i="220"/>
  <c r="J4320" i="220"/>
  <c r="I4320" i="220"/>
  <c r="J4319" i="220"/>
  <c r="I4319" i="220"/>
  <c r="J4318" i="220"/>
  <c r="I4318" i="220"/>
  <c r="J4317" i="220"/>
  <c r="I4317" i="220"/>
  <c r="J4316" i="220"/>
  <c r="I4316" i="220"/>
  <c r="J4315" i="220"/>
  <c r="I4315" i="220"/>
  <c r="J4314" i="220"/>
  <c r="I4314" i="220"/>
  <c r="J4313" i="220"/>
  <c r="I4313" i="220"/>
  <c r="J4312" i="220"/>
  <c r="I4312" i="220"/>
  <c r="J4311" i="220"/>
  <c r="I4311" i="220"/>
  <c r="J4310" i="220"/>
  <c r="I4310" i="220"/>
  <c r="J4309" i="220"/>
  <c r="I4309" i="220"/>
  <c r="J4308" i="220"/>
  <c r="I4308" i="220"/>
  <c r="J4307" i="220"/>
  <c r="I4307" i="220"/>
  <c r="J4306" i="220"/>
  <c r="I4306" i="220"/>
  <c r="J4305" i="220"/>
  <c r="I4305" i="220"/>
  <c r="J4304" i="220"/>
  <c r="I4304" i="220"/>
  <c r="J4303" i="220"/>
  <c r="I4303" i="220"/>
  <c r="J4302" i="220"/>
  <c r="I4302" i="220"/>
  <c r="J4301" i="220"/>
  <c r="I4301" i="220"/>
  <c r="J4300" i="220"/>
  <c r="I4300" i="220"/>
  <c r="J4299" i="220"/>
  <c r="I4299" i="220"/>
  <c r="J4298" i="220"/>
  <c r="I4298" i="220"/>
  <c r="J4297" i="220"/>
  <c r="I4297" i="220"/>
  <c r="J4296" i="220"/>
  <c r="I4296" i="220"/>
  <c r="J4295" i="220"/>
  <c r="I4295" i="220"/>
  <c r="J4294" i="220"/>
  <c r="I4294" i="220"/>
  <c r="J4293" i="220"/>
  <c r="I4293" i="220"/>
  <c r="J4292" i="220"/>
  <c r="I4292" i="220"/>
  <c r="J4291" i="220"/>
  <c r="I4291" i="220"/>
  <c r="J4290" i="220"/>
  <c r="I4290" i="220"/>
  <c r="J4289" i="220"/>
  <c r="I4289" i="220"/>
  <c r="J4288" i="220"/>
  <c r="I4288" i="220"/>
  <c r="J4287" i="220"/>
  <c r="I4287" i="220"/>
  <c r="J4286" i="220"/>
  <c r="I4286" i="220"/>
  <c r="J4285" i="220"/>
  <c r="I4285" i="220"/>
  <c r="J4284" i="220"/>
  <c r="I4284" i="220"/>
  <c r="J4283" i="220"/>
  <c r="I4283" i="220"/>
  <c r="J4282" i="220"/>
  <c r="I4282" i="220"/>
  <c r="J4281" i="220"/>
  <c r="I4281" i="220"/>
  <c r="J4280" i="220"/>
  <c r="I4280" i="220"/>
  <c r="J4279" i="220"/>
  <c r="I4279" i="220"/>
  <c r="J4278" i="220"/>
  <c r="I4278" i="220"/>
  <c r="J4277" i="220"/>
  <c r="I4277" i="220"/>
  <c r="J4276" i="220"/>
  <c r="I4276" i="220"/>
  <c r="J4275" i="220"/>
  <c r="I4275" i="220"/>
  <c r="J4274" i="220"/>
  <c r="I4274" i="220"/>
  <c r="J4273" i="220"/>
  <c r="I4273" i="220"/>
  <c r="J4272" i="220"/>
  <c r="I4272" i="220"/>
  <c r="J4271" i="220"/>
  <c r="I4271" i="220"/>
  <c r="J4270" i="220"/>
  <c r="I4270" i="220"/>
  <c r="J4269" i="220"/>
  <c r="I4269" i="220"/>
  <c r="J4268" i="220"/>
  <c r="I4268" i="220"/>
  <c r="J4267" i="220"/>
  <c r="I4267" i="220"/>
  <c r="J4266" i="220"/>
  <c r="I4266" i="220"/>
  <c r="J4265" i="220"/>
  <c r="I4265" i="220"/>
  <c r="J4264" i="220"/>
  <c r="I4264" i="220"/>
  <c r="J4263" i="220"/>
  <c r="I4263" i="220"/>
  <c r="J4262" i="220"/>
  <c r="I4262" i="220"/>
  <c r="J4261" i="220"/>
  <c r="I4261" i="220"/>
  <c r="J4260" i="220"/>
  <c r="I4260" i="220"/>
  <c r="J4259" i="220"/>
  <c r="I4259" i="220"/>
  <c r="J4258" i="220"/>
  <c r="I4258" i="220"/>
  <c r="J4257" i="220"/>
  <c r="I4257" i="220"/>
  <c r="J4256" i="220"/>
  <c r="I4256" i="220"/>
  <c r="J4255" i="220"/>
  <c r="I4255" i="220"/>
  <c r="J4254" i="220"/>
  <c r="I4254" i="220"/>
  <c r="J4253" i="220"/>
  <c r="I4253" i="220"/>
  <c r="J4252" i="220"/>
  <c r="I4252" i="220"/>
  <c r="J4251" i="220"/>
  <c r="I4251" i="220"/>
  <c r="J4250" i="220"/>
  <c r="I4250" i="220"/>
  <c r="J4249" i="220"/>
  <c r="I4249" i="220"/>
  <c r="J4248" i="220"/>
  <c r="I4248" i="220"/>
  <c r="J4247" i="220"/>
  <c r="I4247" i="220"/>
  <c r="J4246" i="220"/>
  <c r="I4246" i="220"/>
  <c r="J4245" i="220"/>
  <c r="I4245" i="220"/>
  <c r="J4244" i="220"/>
  <c r="I4244" i="220"/>
  <c r="J4243" i="220"/>
  <c r="I4243" i="220"/>
  <c r="J4242" i="220"/>
  <c r="I4242" i="220"/>
  <c r="J4241" i="220"/>
  <c r="I4241" i="220"/>
  <c r="J4240" i="220"/>
  <c r="I4240" i="220"/>
  <c r="J4239" i="220"/>
  <c r="I4239" i="220"/>
  <c r="J4238" i="220"/>
  <c r="I4238" i="220"/>
  <c r="J4237" i="220"/>
  <c r="I4237" i="220"/>
  <c r="J4236" i="220"/>
  <c r="I4236" i="220"/>
  <c r="J4235" i="220"/>
  <c r="I4235" i="220"/>
  <c r="J4234" i="220"/>
  <c r="I4234" i="220"/>
  <c r="J4233" i="220"/>
  <c r="I4233" i="220"/>
  <c r="J4232" i="220"/>
  <c r="I4232" i="220"/>
  <c r="J4231" i="220"/>
  <c r="I4231" i="220"/>
  <c r="J4230" i="220"/>
  <c r="I4230" i="220"/>
  <c r="J4229" i="220"/>
  <c r="I4229" i="220"/>
  <c r="J4228" i="220"/>
  <c r="I4228" i="220"/>
  <c r="J4227" i="220"/>
  <c r="I4227" i="220"/>
  <c r="J4226" i="220"/>
  <c r="I4226" i="220"/>
  <c r="J4225" i="220"/>
  <c r="I4225" i="220"/>
  <c r="J4224" i="220"/>
  <c r="I4224" i="220"/>
  <c r="J4223" i="220"/>
  <c r="I4223" i="220"/>
  <c r="J4222" i="220"/>
  <c r="I4222" i="220"/>
  <c r="J4221" i="220"/>
  <c r="I4221" i="220"/>
  <c r="J4220" i="220"/>
  <c r="I4220" i="220"/>
  <c r="J4219" i="220"/>
  <c r="I4219" i="220"/>
  <c r="J4218" i="220"/>
  <c r="I4218" i="220"/>
  <c r="J4217" i="220"/>
  <c r="I4217" i="220"/>
  <c r="J4216" i="220"/>
  <c r="I4216" i="220"/>
  <c r="J4215" i="220"/>
  <c r="I4215" i="220"/>
  <c r="J4214" i="220"/>
  <c r="I4214" i="220"/>
  <c r="J4213" i="220"/>
  <c r="I4213" i="220"/>
  <c r="J4212" i="220"/>
  <c r="I4212" i="220"/>
  <c r="J4211" i="220"/>
  <c r="I4211" i="220"/>
  <c r="J4210" i="220"/>
  <c r="I4210" i="220"/>
  <c r="J4209" i="220"/>
  <c r="I4209" i="220"/>
  <c r="J4208" i="220"/>
  <c r="I4208" i="220"/>
  <c r="J4207" i="220"/>
  <c r="I4207" i="220"/>
  <c r="J4206" i="220"/>
  <c r="I4206" i="220"/>
  <c r="J4205" i="220"/>
  <c r="I4205" i="220"/>
  <c r="J4204" i="220"/>
  <c r="I4204" i="220"/>
  <c r="J4203" i="220"/>
  <c r="I4203" i="220"/>
  <c r="J4202" i="220"/>
  <c r="I4202" i="220"/>
  <c r="J4201" i="220"/>
  <c r="I4201" i="220"/>
  <c r="J4200" i="220"/>
  <c r="I4200" i="220"/>
  <c r="J4199" i="220"/>
  <c r="I4199" i="220"/>
  <c r="J4198" i="220"/>
  <c r="I4198" i="220"/>
  <c r="J4197" i="220"/>
  <c r="I4197" i="220"/>
  <c r="J4196" i="220"/>
  <c r="I4196" i="220"/>
  <c r="J4195" i="220"/>
  <c r="I4195" i="220"/>
  <c r="J4194" i="220"/>
  <c r="I4194" i="220"/>
  <c r="J4193" i="220"/>
  <c r="I4193" i="220"/>
  <c r="J4192" i="220"/>
  <c r="I4192" i="220"/>
  <c r="J4191" i="220"/>
  <c r="I4191" i="220"/>
  <c r="J4190" i="220"/>
  <c r="I4190" i="220"/>
  <c r="J4189" i="220"/>
  <c r="I4189" i="220"/>
  <c r="J4188" i="220"/>
  <c r="I4188" i="220"/>
  <c r="J4187" i="220"/>
  <c r="I4187" i="220"/>
  <c r="J4186" i="220"/>
  <c r="I4186" i="220"/>
  <c r="J4185" i="220"/>
  <c r="I4185" i="220"/>
  <c r="J4184" i="220"/>
  <c r="I4184" i="220"/>
  <c r="J4183" i="220"/>
  <c r="I4183" i="220"/>
  <c r="J4182" i="220"/>
  <c r="I4182" i="220"/>
  <c r="J4181" i="220"/>
  <c r="I4181" i="220"/>
  <c r="J4180" i="220"/>
  <c r="I4180" i="220"/>
  <c r="J4179" i="220"/>
  <c r="I4179" i="220"/>
  <c r="J4178" i="220"/>
  <c r="I4178" i="220"/>
  <c r="J4177" i="220"/>
  <c r="I4177" i="220"/>
  <c r="J4176" i="220"/>
  <c r="I4176" i="220"/>
  <c r="J4175" i="220"/>
  <c r="I4175" i="220"/>
  <c r="J4174" i="220"/>
  <c r="I4174" i="220"/>
  <c r="J4173" i="220"/>
  <c r="I4173" i="220"/>
  <c r="J4172" i="220"/>
  <c r="I4172" i="220"/>
  <c r="J4171" i="220"/>
  <c r="I4171" i="220"/>
  <c r="J4170" i="220"/>
  <c r="I4170" i="220"/>
  <c r="J4169" i="220"/>
  <c r="I4169" i="220"/>
  <c r="J4168" i="220"/>
  <c r="I4168" i="220"/>
  <c r="J4167" i="220"/>
  <c r="I4167" i="220"/>
  <c r="J4166" i="220"/>
  <c r="I4166" i="220"/>
  <c r="J4165" i="220"/>
  <c r="I4165" i="220"/>
  <c r="J4164" i="220"/>
  <c r="I4164" i="220"/>
  <c r="J4163" i="220"/>
  <c r="I4163" i="220"/>
  <c r="J4162" i="220"/>
  <c r="I4162" i="220"/>
  <c r="J4161" i="220"/>
  <c r="I4161" i="220"/>
  <c r="J4160" i="220"/>
  <c r="I4160" i="220"/>
  <c r="J4159" i="220"/>
  <c r="I4159" i="220"/>
  <c r="J4158" i="220"/>
  <c r="I4158" i="220"/>
  <c r="J4157" i="220"/>
  <c r="I4157" i="220"/>
  <c r="J4156" i="220"/>
  <c r="I4156" i="220"/>
  <c r="J4155" i="220"/>
  <c r="I4155" i="220"/>
  <c r="J4154" i="220"/>
  <c r="I4154" i="220"/>
  <c r="J4153" i="220"/>
  <c r="I4153" i="220"/>
  <c r="J4152" i="220"/>
  <c r="I4152" i="220"/>
  <c r="J4151" i="220"/>
  <c r="I4151" i="220"/>
  <c r="J4150" i="220"/>
  <c r="I4150" i="220"/>
  <c r="J4149" i="220"/>
  <c r="I4149" i="220"/>
  <c r="J4148" i="220"/>
  <c r="I4148" i="220"/>
  <c r="J4147" i="220"/>
  <c r="I4147" i="220"/>
  <c r="J4146" i="220"/>
  <c r="I4146" i="220"/>
  <c r="J4145" i="220"/>
  <c r="I4145" i="220"/>
  <c r="J4144" i="220"/>
  <c r="I4144" i="220"/>
  <c r="J4143" i="220"/>
  <c r="I4143" i="220"/>
  <c r="J4142" i="220"/>
  <c r="I4142" i="220"/>
  <c r="J4141" i="220"/>
  <c r="I4141" i="220"/>
  <c r="J4136" i="220"/>
  <c r="I4136" i="220"/>
  <c r="J4135" i="220"/>
  <c r="I4135" i="220"/>
  <c r="J4134" i="220"/>
  <c r="I4134" i="220"/>
  <c r="J4133" i="220"/>
  <c r="I4133" i="220"/>
  <c r="J4131" i="220"/>
  <c r="I4131" i="220"/>
  <c r="J4130" i="220"/>
  <c r="I4130" i="220"/>
  <c r="J4129" i="220"/>
  <c r="I4129" i="220"/>
  <c r="J4127" i="220"/>
  <c r="I4127" i="220"/>
  <c r="J4126" i="220"/>
  <c r="I4126" i="220"/>
  <c r="J4125" i="220"/>
  <c r="I4125" i="220"/>
  <c r="J4121" i="220"/>
  <c r="I4121" i="220"/>
  <c r="J4120" i="220"/>
  <c r="I4120" i="220"/>
  <c r="J4119" i="220"/>
  <c r="I4119" i="220"/>
  <c r="J4118" i="220"/>
  <c r="I4118" i="220"/>
  <c r="J4117" i="220"/>
  <c r="I4117" i="220"/>
  <c r="J4116" i="220"/>
  <c r="I4116" i="220"/>
  <c r="J4115" i="220"/>
  <c r="I4115" i="220"/>
  <c r="J4114" i="220"/>
  <c r="I4114" i="220"/>
  <c r="J4112" i="220"/>
  <c r="I4112" i="220"/>
  <c r="J4111" i="220"/>
  <c r="I4111" i="220"/>
  <c r="J4110" i="220"/>
  <c r="I4110" i="220"/>
  <c r="J4109" i="220"/>
  <c r="I4109" i="220"/>
  <c r="J4108" i="220"/>
  <c r="I4108" i="220"/>
  <c r="J4107" i="220"/>
  <c r="I4107" i="220"/>
  <c r="J4106" i="220"/>
  <c r="I4106" i="220"/>
  <c r="J4105" i="220"/>
  <c r="I4105" i="220"/>
  <c r="J4104" i="220"/>
  <c r="I4104" i="220"/>
  <c r="J4103" i="220"/>
  <c r="I4103" i="220"/>
  <c r="J4102" i="220"/>
  <c r="I4102" i="220"/>
  <c r="J4101" i="220"/>
  <c r="I4101" i="220"/>
  <c r="J4100" i="220"/>
  <c r="I4100" i="220"/>
  <c r="J4099" i="220"/>
  <c r="I4099" i="220"/>
  <c r="J4098" i="220"/>
  <c r="I4098" i="220"/>
  <c r="J4097" i="220"/>
  <c r="I4097" i="220"/>
  <c r="J4096" i="220"/>
  <c r="I4096" i="220"/>
  <c r="J4095" i="220"/>
  <c r="I4095" i="220"/>
  <c r="J4094" i="220"/>
  <c r="I4094" i="220"/>
  <c r="J4093" i="220"/>
  <c r="I4093" i="220"/>
  <c r="J4092" i="220"/>
  <c r="I4092" i="220"/>
  <c r="J4091" i="220"/>
  <c r="I4091" i="220"/>
  <c r="J4090" i="220"/>
  <c r="I4090" i="220"/>
  <c r="J4089" i="220"/>
  <c r="I4089" i="220"/>
  <c r="J4088" i="220"/>
  <c r="I4088" i="220"/>
  <c r="J4087" i="220"/>
  <c r="I4087" i="220"/>
  <c r="J4086" i="220"/>
  <c r="I4086" i="220"/>
  <c r="J4085" i="220"/>
  <c r="I4085" i="220"/>
  <c r="J4084" i="220"/>
  <c r="I4084" i="220"/>
  <c r="J4083" i="220"/>
  <c r="I4083" i="220"/>
  <c r="J4082" i="220"/>
  <c r="I4082" i="220"/>
  <c r="J4081" i="220"/>
  <c r="I4081" i="220"/>
  <c r="J4080" i="220"/>
  <c r="I4080" i="220"/>
  <c r="J4079" i="220"/>
  <c r="I4079" i="220"/>
  <c r="J4078" i="220"/>
  <c r="I4078" i="220"/>
  <c r="J4077" i="220"/>
  <c r="I4077" i="220"/>
  <c r="J4076" i="220"/>
  <c r="I4076" i="220"/>
  <c r="J4075" i="220"/>
  <c r="I4075" i="220"/>
  <c r="J4074" i="220"/>
  <c r="I4074" i="220"/>
  <c r="J4073" i="220"/>
  <c r="I4073" i="220"/>
  <c r="J4072" i="220"/>
  <c r="I4072" i="220"/>
  <c r="J4071" i="220"/>
  <c r="I4071" i="220"/>
  <c r="J4070" i="220"/>
  <c r="I4070" i="220"/>
  <c r="J4069" i="220"/>
  <c r="I4069" i="220"/>
  <c r="J4068" i="220"/>
  <c r="I4068" i="220"/>
  <c r="J4067" i="220"/>
  <c r="I4067" i="220"/>
  <c r="J4066" i="220"/>
  <c r="I4066" i="220"/>
  <c r="J4065" i="220"/>
  <c r="I4065" i="220"/>
  <c r="J4064" i="220"/>
  <c r="I4064" i="220"/>
  <c r="J4063" i="220"/>
  <c r="I4063" i="220"/>
  <c r="J4062" i="220"/>
  <c r="I4062" i="220"/>
  <c r="J4061" i="220"/>
  <c r="I4061" i="220"/>
  <c r="J4060" i="220"/>
  <c r="I4060" i="220"/>
  <c r="J4059" i="220"/>
  <c r="I4059" i="220"/>
  <c r="J4058" i="220"/>
  <c r="I4058" i="220"/>
  <c r="J4057" i="220"/>
  <c r="I4057" i="220"/>
  <c r="J4056" i="220"/>
  <c r="I4056" i="220"/>
  <c r="J4055" i="220"/>
  <c r="I4055" i="220"/>
  <c r="J4054" i="220"/>
  <c r="I4054" i="220"/>
  <c r="J4053" i="220"/>
  <c r="I4053" i="220"/>
  <c r="J4052" i="220"/>
  <c r="I4052" i="220"/>
  <c r="J4051" i="220"/>
  <c r="I4051" i="220"/>
  <c r="J4050" i="220"/>
  <c r="I4050" i="220"/>
  <c r="J4049" i="220"/>
  <c r="I4049" i="220"/>
  <c r="J4048" i="220"/>
  <c r="I4048" i="220"/>
  <c r="J4047" i="220"/>
  <c r="I4047" i="220"/>
  <c r="J4046" i="220"/>
  <c r="I4046" i="220"/>
  <c r="J4045" i="220"/>
  <c r="I4045" i="220"/>
  <c r="J4044" i="220"/>
  <c r="I4044" i="220"/>
  <c r="J4043" i="220"/>
  <c r="I4043" i="220"/>
  <c r="J4042" i="220"/>
  <c r="I4042" i="220"/>
  <c r="J4041" i="220"/>
  <c r="I4041" i="220"/>
  <c r="J4040" i="220"/>
  <c r="I4040" i="220"/>
  <c r="J4039" i="220"/>
  <c r="I4039" i="220"/>
  <c r="J4038" i="220"/>
  <c r="I4038" i="220"/>
  <c r="J4037" i="220"/>
  <c r="I4037" i="220"/>
  <c r="J4036" i="220"/>
  <c r="I4036" i="220"/>
  <c r="J4035" i="220"/>
  <c r="I4035" i="220"/>
  <c r="J4034" i="220"/>
  <c r="I4034" i="220"/>
  <c r="J4033" i="220"/>
  <c r="I4033" i="220"/>
  <c r="J4032" i="220"/>
  <c r="I4032" i="220"/>
  <c r="J4031" i="220"/>
  <c r="I4031" i="220"/>
  <c r="J4030" i="220"/>
  <c r="I4030" i="220"/>
  <c r="J4029" i="220"/>
  <c r="I4029" i="220"/>
  <c r="J4028" i="220"/>
  <c r="I4028" i="220"/>
  <c r="J4027" i="220"/>
  <c r="I4027" i="220"/>
  <c r="J4026" i="220"/>
  <c r="I4026" i="220"/>
  <c r="J4025" i="220"/>
  <c r="I4025" i="220"/>
  <c r="J4024" i="220"/>
  <c r="I4024" i="220"/>
  <c r="J4023" i="220"/>
  <c r="I4023" i="220"/>
  <c r="J4022" i="220"/>
  <c r="I4022" i="220"/>
  <c r="J4021" i="220"/>
  <c r="I4021" i="220"/>
  <c r="J4020" i="220"/>
  <c r="I4020" i="220"/>
  <c r="J4019" i="220"/>
  <c r="I4019" i="220"/>
  <c r="J4018" i="220"/>
  <c r="I4018" i="220"/>
  <c r="J4017" i="220"/>
  <c r="I4017" i="220"/>
  <c r="J4016" i="220"/>
  <c r="I4016" i="220"/>
  <c r="J4015" i="220"/>
  <c r="I4015" i="220"/>
  <c r="J4014" i="220"/>
  <c r="I4014" i="220"/>
  <c r="J4013" i="220"/>
  <c r="I4013" i="220"/>
  <c r="J4012" i="220"/>
  <c r="I4012" i="220"/>
  <c r="J4011" i="220"/>
  <c r="I4011" i="220"/>
  <c r="J4010" i="220"/>
  <c r="I4010" i="220"/>
  <c r="J4009" i="220"/>
  <c r="I4009" i="220"/>
  <c r="J4008" i="220"/>
  <c r="I4008" i="220"/>
  <c r="J4007" i="220"/>
  <c r="I4007" i="220"/>
  <c r="J4006" i="220"/>
  <c r="I4006" i="220"/>
  <c r="J4005" i="220"/>
  <c r="I4005" i="220"/>
  <c r="J4004" i="220"/>
  <c r="I4004" i="220"/>
  <c r="J4003" i="220"/>
  <c r="I4003" i="220"/>
  <c r="J4002" i="220"/>
  <c r="I4002" i="220"/>
  <c r="J4001" i="220"/>
  <c r="I4001" i="220"/>
  <c r="J4000" i="220"/>
  <c r="I4000" i="220"/>
  <c r="J3999" i="220"/>
  <c r="I3999" i="220"/>
  <c r="J3998" i="220"/>
  <c r="I3998" i="220"/>
  <c r="J3997" i="220"/>
  <c r="I3997" i="220"/>
  <c r="J3996" i="220"/>
  <c r="I3996" i="220"/>
  <c r="J3995" i="220"/>
  <c r="I3995" i="220"/>
  <c r="J3990" i="220"/>
  <c r="I3990" i="220"/>
  <c r="J3989" i="220"/>
  <c r="I3989" i="220"/>
  <c r="J3988" i="220"/>
  <c r="I3988" i="220"/>
  <c r="J3987" i="220"/>
  <c r="I3987" i="220"/>
  <c r="J3985" i="220"/>
  <c r="I3985" i="220"/>
  <c r="J3984" i="220"/>
  <c r="I3984" i="220"/>
  <c r="J3983" i="220"/>
  <c r="I3983" i="220"/>
  <c r="J3981" i="220"/>
  <c r="I3981" i="220"/>
  <c r="J3980" i="220"/>
  <c r="I3980" i="220"/>
  <c r="J3979" i="220"/>
  <c r="I3979" i="220"/>
  <c r="I3793" i="220"/>
  <c r="J3793" i="220"/>
  <c r="I3794" i="220"/>
  <c r="J3794" i="220"/>
  <c r="J3975" i="220"/>
  <c r="I3975" i="220"/>
  <c r="J3974" i="220"/>
  <c r="I3974" i="220"/>
  <c r="J3973" i="220"/>
  <c r="I3973" i="220"/>
  <c r="J3972" i="220"/>
  <c r="I3972" i="220"/>
  <c r="J3971" i="220"/>
  <c r="I3971" i="220"/>
  <c r="J3970" i="220"/>
  <c r="I3970" i="220"/>
  <c r="J3969" i="220"/>
  <c r="I3969" i="220"/>
  <c r="J3968" i="220"/>
  <c r="I3968" i="220"/>
  <c r="J3966" i="220"/>
  <c r="I3966" i="220"/>
  <c r="J3965" i="220"/>
  <c r="I3965" i="220"/>
  <c r="J3964" i="220"/>
  <c r="I3964" i="220"/>
  <c r="J3963" i="220"/>
  <c r="I3963" i="220"/>
  <c r="J3962" i="220"/>
  <c r="I3962" i="220"/>
  <c r="J3961" i="220"/>
  <c r="I3961" i="220"/>
  <c r="J3960" i="220"/>
  <c r="I3960" i="220"/>
  <c r="J3959" i="220"/>
  <c r="I3959" i="220"/>
  <c r="J3958" i="220"/>
  <c r="I3958" i="220"/>
  <c r="J3957" i="220"/>
  <c r="I3957" i="220"/>
  <c r="J3956" i="220"/>
  <c r="I3956" i="220"/>
  <c r="J3955" i="220"/>
  <c r="I3955" i="220"/>
  <c r="J3954" i="220"/>
  <c r="I3954" i="220"/>
  <c r="J3953" i="220"/>
  <c r="I3953" i="220"/>
  <c r="J3952" i="220"/>
  <c r="I3952" i="220"/>
  <c r="J3951" i="220"/>
  <c r="I3951" i="220"/>
  <c r="J3950" i="220"/>
  <c r="I3950" i="220"/>
  <c r="J3949" i="220"/>
  <c r="I3949" i="220"/>
  <c r="J3948" i="220"/>
  <c r="I3948" i="220"/>
  <c r="J3947" i="220"/>
  <c r="I3947" i="220"/>
  <c r="J3946" i="220"/>
  <c r="I3946" i="220"/>
  <c r="J3945" i="220"/>
  <c r="I3945" i="220"/>
  <c r="J3944" i="220"/>
  <c r="I3944" i="220"/>
  <c r="J3943" i="220"/>
  <c r="I3943" i="220"/>
  <c r="J3942" i="220"/>
  <c r="I3942" i="220"/>
  <c r="J3941" i="220"/>
  <c r="I3941" i="220"/>
  <c r="J3940" i="220"/>
  <c r="I3940" i="220"/>
  <c r="J3939" i="220"/>
  <c r="I3939" i="220"/>
  <c r="J3938" i="220"/>
  <c r="I3938" i="220"/>
  <c r="J3937" i="220"/>
  <c r="I3937" i="220"/>
  <c r="J3936" i="220"/>
  <c r="I3936" i="220"/>
  <c r="J3935" i="220"/>
  <c r="I3935" i="220"/>
  <c r="J3934" i="220"/>
  <c r="I3934" i="220"/>
  <c r="J3933" i="220"/>
  <c r="I3933" i="220"/>
  <c r="J3932" i="220"/>
  <c r="I3932" i="220"/>
  <c r="J3931" i="220"/>
  <c r="I3931" i="220"/>
  <c r="J3930" i="220"/>
  <c r="I3930" i="220"/>
  <c r="J3929" i="220"/>
  <c r="I3929" i="220"/>
  <c r="J3928" i="220"/>
  <c r="I3928" i="220"/>
  <c r="J3927" i="220"/>
  <c r="I3927" i="220"/>
  <c r="J3926" i="220"/>
  <c r="I3926" i="220"/>
  <c r="J3925" i="220"/>
  <c r="I3925" i="220"/>
  <c r="J3924" i="220"/>
  <c r="I3924" i="220"/>
  <c r="J3923" i="220"/>
  <c r="I3923" i="220"/>
  <c r="J3922" i="220"/>
  <c r="I3922" i="220"/>
  <c r="J3921" i="220"/>
  <c r="I3921" i="220"/>
  <c r="J3920" i="220"/>
  <c r="I3920" i="220"/>
  <c r="J3919" i="220"/>
  <c r="I3919" i="220"/>
  <c r="J3918" i="220"/>
  <c r="I3918" i="220"/>
  <c r="J3917" i="220"/>
  <c r="I3917" i="220"/>
  <c r="J3916" i="220"/>
  <c r="I3916" i="220"/>
  <c r="J3915" i="220"/>
  <c r="I3915" i="220"/>
  <c r="J3914" i="220"/>
  <c r="I3914" i="220"/>
  <c r="J3913" i="220"/>
  <c r="I3913" i="220"/>
  <c r="J3912" i="220"/>
  <c r="I3912" i="220"/>
  <c r="J3911" i="220"/>
  <c r="I3911" i="220"/>
  <c r="J3910" i="220"/>
  <c r="I3910" i="220"/>
  <c r="J3909" i="220"/>
  <c r="I3909" i="220"/>
  <c r="J3908" i="220"/>
  <c r="I3908" i="220"/>
  <c r="J3907" i="220"/>
  <c r="I3907" i="220"/>
  <c r="J3906" i="220"/>
  <c r="I3906" i="220"/>
  <c r="J3905" i="220"/>
  <c r="I3905" i="220"/>
  <c r="J3904" i="220"/>
  <c r="I3904" i="220"/>
  <c r="J3903" i="220"/>
  <c r="I3903" i="220"/>
  <c r="J3902" i="220"/>
  <c r="I3902" i="220"/>
  <c r="J3901" i="220"/>
  <c r="I3901" i="220"/>
  <c r="J3900" i="220"/>
  <c r="I3900" i="220"/>
  <c r="J3899" i="220"/>
  <c r="I3899" i="220"/>
  <c r="J3898" i="220"/>
  <c r="I3898" i="220"/>
  <c r="J3897" i="220"/>
  <c r="I3897" i="220"/>
  <c r="J3896" i="220"/>
  <c r="I3896" i="220"/>
  <c r="J3895" i="220"/>
  <c r="I3895" i="220"/>
  <c r="J3894" i="220"/>
  <c r="I3894" i="220"/>
  <c r="J3893" i="220"/>
  <c r="I3893" i="220"/>
  <c r="J3892" i="220"/>
  <c r="I3892" i="220"/>
  <c r="J3891" i="220"/>
  <c r="I3891" i="220"/>
  <c r="J3890" i="220"/>
  <c r="I3890" i="220"/>
  <c r="J3889" i="220"/>
  <c r="I3889" i="220"/>
  <c r="J3888" i="220"/>
  <c r="I3888" i="220"/>
  <c r="J3887" i="220"/>
  <c r="I3887" i="220"/>
  <c r="J3886" i="220"/>
  <c r="I3886" i="220"/>
  <c r="J3885" i="220"/>
  <c r="I3885" i="220"/>
  <c r="J3884" i="220"/>
  <c r="I3884" i="220"/>
  <c r="J3883" i="220"/>
  <c r="I3883" i="220"/>
  <c r="J3882" i="220"/>
  <c r="I3882" i="220"/>
  <c r="J3881" i="220"/>
  <c r="I3881" i="220"/>
  <c r="J3880" i="220"/>
  <c r="I3880" i="220"/>
  <c r="J3879" i="220"/>
  <c r="I3879" i="220"/>
  <c r="J3878" i="220"/>
  <c r="I3878" i="220"/>
  <c r="J3877" i="220"/>
  <c r="I3877" i="220"/>
  <c r="J3876" i="220"/>
  <c r="I3876" i="220"/>
  <c r="J3875" i="220"/>
  <c r="I3875" i="220"/>
  <c r="J3874" i="220"/>
  <c r="I3874" i="220"/>
  <c r="J3873" i="220"/>
  <c r="I3873" i="220"/>
  <c r="J3872" i="220"/>
  <c r="I3872" i="220"/>
  <c r="J3871" i="220"/>
  <c r="I3871" i="220"/>
  <c r="J3870" i="220"/>
  <c r="I3870" i="220"/>
  <c r="J3869" i="220"/>
  <c r="I3869" i="220"/>
  <c r="J3868" i="220"/>
  <c r="I3868" i="220"/>
  <c r="J3867" i="220"/>
  <c r="I3867" i="220"/>
  <c r="J3866" i="220"/>
  <c r="I3866" i="220"/>
  <c r="J3865" i="220"/>
  <c r="I3865" i="220"/>
  <c r="J3864" i="220"/>
  <c r="I3864" i="220"/>
  <c r="J3863" i="220"/>
  <c r="I3863" i="220"/>
  <c r="J3862" i="220"/>
  <c r="I3862" i="220"/>
  <c r="J3861" i="220"/>
  <c r="I3861" i="220"/>
  <c r="J3860" i="220"/>
  <c r="I3860" i="220"/>
  <c r="J3859" i="220"/>
  <c r="I3859" i="220"/>
  <c r="J3858" i="220"/>
  <c r="I3858" i="220"/>
  <c r="J3857" i="220"/>
  <c r="I3857" i="220"/>
  <c r="J3856" i="220"/>
  <c r="I3856" i="220"/>
  <c r="J3855" i="220"/>
  <c r="I3855" i="220"/>
  <c r="J3854" i="220"/>
  <c r="I3854" i="220"/>
  <c r="J3853" i="220"/>
  <c r="I3853" i="220"/>
  <c r="J3852" i="220"/>
  <c r="I3852" i="220"/>
  <c r="J3851" i="220"/>
  <c r="I3851" i="220"/>
  <c r="J3850" i="220"/>
  <c r="I3850" i="220"/>
  <c r="J3849" i="220"/>
  <c r="I3849" i="220"/>
  <c r="J3848" i="220"/>
  <c r="I3848" i="220"/>
  <c r="J3847" i="220"/>
  <c r="I3847" i="220"/>
  <c r="J3846" i="220"/>
  <c r="I3846" i="220"/>
  <c r="J3845" i="220"/>
  <c r="I3845" i="220"/>
  <c r="J3844" i="220"/>
  <c r="I3844" i="220"/>
  <c r="J3843" i="220"/>
  <c r="I3843" i="220"/>
  <c r="J3842" i="220"/>
  <c r="I3842" i="220"/>
  <c r="J3841" i="220"/>
  <c r="I3841" i="220"/>
  <c r="J3840" i="220"/>
  <c r="I3840" i="220"/>
  <c r="J3839" i="220"/>
  <c r="I3839" i="220"/>
  <c r="J3838" i="220"/>
  <c r="I3838" i="220"/>
  <c r="J3837" i="220"/>
  <c r="I3837" i="220"/>
  <c r="J3836" i="220"/>
  <c r="I3836" i="220"/>
  <c r="J3835" i="220"/>
  <c r="I3835" i="220"/>
  <c r="J3834" i="220"/>
  <c r="I3834" i="220"/>
  <c r="J3833" i="220"/>
  <c r="I3833" i="220"/>
  <c r="J3832" i="220"/>
  <c r="I3832" i="220"/>
  <c r="J3831" i="220"/>
  <c r="I3831" i="220"/>
  <c r="J3830" i="220"/>
  <c r="I3830" i="220"/>
  <c r="J3829" i="220"/>
  <c r="I3829" i="220"/>
  <c r="J3828" i="220"/>
  <c r="I3828" i="220"/>
  <c r="J3827" i="220"/>
  <c r="I3827" i="220"/>
  <c r="J3826" i="220"/>
  <c r="I3826" i="220"/>
  <c r="J3825" i="220"/>
  <c r="I3825" i="220"/>
  <c r="J3824" i="220"/>
  <c r="I3824" i="220"/>
  <c r="J3823" i="220"/>
  <c r="I3823" i="220"/>
  <c r="J3822" i="220"/>
  <c r="I3822" i="220"/>
  <c r="J3821" i="220"/>
  <c r="I3821" i="220"/>
  <c r="J3820" i="220"/>
  <c r="I3820" i="220"/>
  <c r="J3819" i="220"/>
  <c r="I3819" i="220"/>
  <c r="J3818" i="220"/>
  <c r="I3818" i="220"/>
  <c r="J3817" i="220"/>
  <c r="I3817" i="220"/>
  <c r="J3816" i="220"/>
  <c r="I3816" i="220"/>
  <c r="J3815" i="220"/>
  <c r="I3815" i="220"/>
  <c r="J3814" i="220"/>
  <c r="I3814" i="220"/>
  <c r="J3813" i="220"/>
  <c r="I3813" i="220"/>
  <c r="J3812" i="220"/>
  <c r="I3812" i="220"/>
  <c r="J3811" i="220"/>
  <c r="I3811" i="220"/>
  <c r="J3810" i="220"/>
  <c r="I3810" i="220"/>
  <c r="J3809" i="220"/>
  <c r="I3809" i="220"/>
  <c r="J3808" i="220"/>
  <c r="I3808" i="220"/>
  <c r="J3807" i="220"/>
  <c r="I3807" i="220"/>
  <c r="J3802" i="220"/>
  <c r="I3802" i="220"/>
  <c r="J3801" i="220"/>
  <c r="I3801" i="220"/>
  <c r="J3800" i="220"/>
  <c r="I3800" i="220"/>
  <c r="J3799" i="220"/>
  <c r="I3799" i="220"/>
  <c r="J3797" i="220"/>
  <c r="I3797" i="220"/>
  <c r="J3796" i="220"/>
  <c r="I3796" i="220"/>
  <c r="J3795" i="220"/>
  <c r="I3795" i="220"/>
  <c r="J3792" i="220"/>
  <c r="I3792" i="220"/>
  <c r="J3791" i="220"/>
  <c r="I3791" i="220"/>
  <c r="J3790" i="220"/>
  <c r="I3790" i="220"/>
  <c r="I1746" i="220"/>
  <c r="J1746" i="220"/>
  <c r="I1747" i="220"/>
  <c r="J1747" i="220"/>
  <c r="I1748" i="220"/>
  <c r="J1748" i="220"/>
  <c r="J2273" i="220"/>
  <c r="I2273" i="220"/>
  <c r="J2272" i="220"/>
  <c r="I2272" i="220"/>
  <c r="J2271" i="220"/>
  <c r="I2271" i="220"/>
  <c r="J2270" i="220"/>
  <c r="I2270" i="220"/>
  <c r="J2269" i="220"/>
  <c r="I2269" i="220"/>
  <c r="J2268" i="220"/>
  <c r="I2268" i="220"/>
  <c r="J2267" i="220"/>
  <c r="I2267" i="220"/>
  <c r="J2266" i="220"/>
  <c r="I2266" i="220"/>
  <c r="J2264" i="220"/>
  <c r="I2264" i="220"/>
  <c r="J2263" i="220"/>
  <c r="I2263" i="220"/>
  <c r="J2262" i="220"/>
  <c r="I2262" i="220"/>
  <c r="J2261" i="220"/>
  <c r="I2261" i="220"/>
  <c r="J2260" i="220"/>
  <c r="I2260" i="220"/>
  <c r="J2259" i="220"/>
  <c r="I2259" i="220"/>
  <c r="J2258" i="220"/>
  <c r="I2258" i="220"/>
  <c r="J2257" i="220"/>
  <c r="I2257" i="220"/>
  <c r="J2256" i="220"/>
  <c r="I2256" i="220"/>
  <c r="J2255" i="220"/>
  <c r="I2255" i="220"/>
  <c r="J2254" i="220"/>
  <c r="I2254" i="220"/>
  <c r="J2253" i="220"/>
  <c r="I2253" i="220"/>
  <c r="J2252" i="220"/>
  <c r="I2252" i="220"/>
  <c r="J2251" i="220"/>
  <c r="I2251" i="220"/>
  <c r="J2250" i="220"/>
  <c r="I2250" i="220"/>
  <c r="J2249" i="220"/>
  <c r="I2249" i="220"/>
  <c r="J2248" i="220"/>
  <c r="I2248" i="220"/>
  <c r="J2247" i="220"/>
  <c r="I2247" i="220"/>
  <c r="J2246" i="220"/>
  <c r="I2246" i="220"/>
  <c r="J2245" i="220"/>
  <c r="I2245" i="220"/>
  <c r="J2244" i="220"/>
  <c r="I2244" i="220"/>
  <c r="J2243" i="220"/>
  <c r="I2243" i="220"/>
  <c r="J2242" i="220"/>
  <c r="I2242" i="220"/>
  <c r="J2241" i="220"/>
  <c r="I2241" i="220"/>
  <c r="J2240" i="220"/>
  <c r="I2240" i="220"/>
  <c r="J2239" i="220"/>
  <c r="I2239" i="220"/>
  <c r="J2238" i="220"/>
  <c r="I2238" i="220"/>
  <c r="J2237" i="220"/>
  <c r="I2237" i="220"/>
  <c r="J2236" i="220"/>
  <c r="I2236" i="220"/>
  <c r="J2235" i="220"/>
  <c r="I2235" i="220"/>
  <c r="J2234" i="220"/>
  <c r="I2234" i="220"/>
  <c r="J2233" i="220"/>
  <c r="I2233" i="220"/>
  <c r="J2232" i="220"/>
  <c r="I2232" i="220"/>
  <c r="J2231" i="220"/>
  <c r="I2231" i="220"/>
  <c r="J2230" i="220"/>
  <c r="I2230" i="220"/>
  <c r="J2229" i="220"/>
  <c r="I2229" i="220"/>
  <c r="J2228" i="220"/>
  <c r="I2228" i="220"/>
  <c r="J2227" i="220"/>
  <c r="I2227" i="220"/>
  <c r="J2226" i="220"/>
  <c r="I2226" i="220"/>
  <c r="J2225" i="220"/>
  <c r="I2225" i="220"/>
  <c r="J2224" i="220"/>
  <c r="I2224" i="220"/>
  <c r="J2223" i="220"/>
  <c r="I2223" i="220"/>
  <c r="J2222" i="220"/>
  <c r="I2222" i="220"/>
  <c r="J2221" i="220"/>
  <c r="I2221" i="220"/>
  <c r="J2220" i="220"/>
  <c r="I2220" i="220"/>
  <c r="J2219" i="220"/>
  <c r="I2219" i="220"/>
  <c r="J2218" i="220"/>
  <c r="I2218" i="220"/>
  <c r="J2217" i="220"/>
  <c r="I2217" i="220"/>
  <c r="J2216" i="220"/>
  <c r="I2216" i="220"/>
  <c r="J2215" i="220"/>
  <c r="I2215" i="220"/>
  <c r="J2214" i="220"/>
  <c r="I2214" i="220"/>
  <c r="J2213" i="220"/>
  <c r="I2213" i="220"/>
  <c r="J2212" i="220"/>
  <c r="I2212" i="220"/>
  <c r="J2211" i="220"/>
  <c r="I2211" i="220"/>
  <c r="J2210" i="220"/>
  <c r="I2210" i="220"/>
  <c r="J2209" i="220"/>
  <c r="I2209" i="220"/>
  <c r="J2208" i="220"/>
  <c r="I2208" i="220"/>
  <c r="J2207" i="220"/>
  <c r="I2207" i="220"/>
  <c r="J2206" i="220"/>
  <c r="I2206" i="220"/>
  <c r="J2205" i="220"/>
  <c r="I2205" i="220"/>
  <c r="J2204" i="220"/>
  <c r="I2204" i="220"/>
  <c r="J2203" i="220"/>
  <c r="I2203" i="220"/>
  <c r="J2202" i="220"/>
  <c r="I2202" i="220"/>
  <c r="J2201" i="220"/>
  <c r="I2201" i="220"/>
  <c r="J2200" i="220"/>
  <c r="I2200" i="220"/>
  <c r="J2199" i="220"/>
  <c r="I2199" i="220"/>
  <c r="J2198" i="220"/>
  <c r="I2198" i="220"/>
  <c r="J2197" i="220"/>
  <c r="I2197" i="220"/>
  <c r="J2196" i="220"/>
  <c r="I2196" i="220"/>
  <c r="J2195" i="220"/>
  <c r="I2195" i="220"/>
  <c r="J2194" i="220"/>
  <c r="I2194" i="220"/>
  <c r="J2193" i="220"/>
  <c r="I2193" i="220"/>
  <c r="J2192" i="220"/>
  <c r="I2192" i="220"/>
  <c r="J2191" i="220"/>
  <c r="I2191" i="220"/>
  <c r="J2190" i="220"/>
  <c r="I2190" i="220"/>
  <c r="J2189" i="220"/>
  <c r="I2189" i="220"/>
  <c r="J2188" i="220"/>
  <c r="I2188" i="220"/>
  <c r="J2187" i="220"/>
  <c r="I2187" i="220"/>
  <c r="J2186" i="220"/>
  <c r="I2186" i="220"/>
  <c r="J2185" i="220"/>
  <c r="I2185" i="220"/>
  <c r="J2184" i="220"/>
  <c r="I2184" i="220"/>
  <c r="J2183" i="220"/>
  <c r="I2183" i="220"/>
  <c r="J2182" i="220"/>
  <c r="I2182" i="220"/>
  <c r="J2181" i="220"/>
  <c r="I2181" i="220"/>
  <c r="J2180" i="220"/>
  <c r="I2180" i="220"/>
  <c r="J2179" i="220"/>
  <c r="I2179" i="220"/>
  <c r="J2178" i="220"/>
  <c r="I2178" i="220"/>
  <c r="J2177" i="220"/>
  <c r="I2177" i="220"/>
  <c r="J2176" i="220"/>
  <c r="I2176" i="220"/>
  <c r="J2175" i="220"/>
  <c r="I2175" i="220"/>
  <c r="J2174" i="220"/>
  <c r="I2174" i="220"/>
  <c r="J2173" i="220"/>
  <c r="I2173" i="220"/>
  <c r="J2172" i="220"/>
  <c r="I2172" i="220"/>
  <c r="J2171" i="220"/>
  <c r="I2171" i="220"/>
  <c r="J2170" i="220"/>
  <c r="I2170" i="220"/>
  <c r="J2169" i="220"/>
  <c r="I2169" i="220"/>
  <c r="J2168" i="220"/>
  <c r="I2168" i="220"/>
  <c r="J2167" i="220"/>
  <c r="I2167" i="220"/>
  <c r="J2166" i="220"/>
  <c r="I2166" i="220"/>
  <c r="J2165" i="220"/>
  <c r="I2165" i="220"/>
  <c r="J2164" i="220"/>
  <c r="I2164" i="220"/>
  <c r="J2163" i="220"/>
  <c r="I2163" i="220"/>
  <c r="J2162" i="220"/>
  <c r="I2162" i="220"/>
  <c r="J2161" i="220"/>
  <c r="I2161" i="220"/>
  <c r="J2160" i="220"/>
  <c r="I2160" i="220"/>
  <c r="J2159" i="220"/>
  <c r="I2159" i="220"/>
  <c r="J2158" i="220"/>
  <c r="I2158" i="220"/>
  <c r="J2157" i="220"/>
  <c r="I2157" i="220"/>
  <c r="J2156" i="220"/>
  <c r="I2156" i="220"/>
  <c r="J2155" i="220"/>
  <c r="I2155" i="220"/>
  <c r="J2154" i="220"/>
  <c r="I2154" i="220"/>
  <c r="J2152" i="220"/>
  <c r="I2152" i="220"/>
  <c r="J2151" i="220"/>
  <c r="I2151" i="220"/>
  <c r="J2150" i="220"/>
  <c r="I2150" i="220"/>
  <c r="J2149" i="220"/>
  <c r="I2149" i="220"/>
  <c r="J2148" i="220"/>
  <c r="I2148" i="220"/>
  <c r="J2147" i="220"/>
  <c r="I2147" i="220"/>
  <c r="J2146" i="220"/>
  <c r="I2146" i="220"/>
  <c r="J2145" i="220"/>
  <c r="I2145" i="220"/>
  <c r="J2144" i="220"/>
  <c r="I2144" i="220"/>
  <c r="J2143" i="220"/>
  <c r="I2143" i="220"/>
  <c r="J2142" i="220"/>
  <c r="I2142" i="220"/>
  <c r="J2141" i="220"/>
  <c r="I2141" i="220"/>
  <c r="J2140" i="220"/>
  <c r="I2140" i="220"/>
  <c r="J2139" i="220"/>
  <c r="I2139" i="220"/>
  <c r="J2138" i="220"/>
  <c r="I2138" i="220"/>
  <c r="J2137" i="220"/>
  <c r="I2137" i="220"/>
  <c r="J2136" i="220"/>
  <c r="I2136" i="220"/>
  <c r="J2135" i="220"/>
  <c r="I2135" i="220"/>
  <c r="J2134" i="220"/>
  <c r="I2134" i="220"/>
  <c r="J2133" i="220"/>
  <c r="I2133" i="220"/>
  <c r="J2132" i="220"/>
  <c r="I2132" i="220"/>
  <c r="J2131" i="220"/>
  <c r="I2131" i="220"/>
  <c r="J2130" i="220"/>
  <c r="I2130" i="220"/>
  <c r="J2129" i="220"/>
  <c r="I2129" i="220"/>
  <c r="J2128" i="220"/>
  <c r="I2128" i="220"/>
  <c r="J2127" i="220"/>
  <c r="I2127" i="220"/>
  <c r="J2126" i="220"/>
  <c r="I2126" i="220"/>
  <c r="J2125" i="220"/>
  <c r="I2125" i="220"/>
  <c r="J2124" i="220"/>
  <c r="I2124" i="220"/>
  <c r="J2123" i="220"/>
  <c r="I2123" i="220"/>
  <c r="J2122" i="220"/>
  <c r="I2122" i="220"/>
  <c r="J2121" i="220"/>
  <c r="I2121" i="220"/>
  <c r="J2120" i="220"/>
  <c r="I2120" i="220"/>
  <c r="J2119" i="220"/>
  <c r="I2119" i="220"/>
  <c r="J2118" i="220"/>
  <c r="I2118" i="220"/>
  <c r="J2117" i="220"/>
  <c r="I2117" i="220"/>
  <c r="J2116" i="220"/>
  <c r="I2116" i="220"/>
  <c r="J2115" i="220"/>
  <c r="I2115" i="220"/>
  <c r="J2114" i="220"/>
  <c r="I2114" i="220"/>
  <c r="J2113" i="220"/>
  <c r="I2113" i="220"/>
  <c r="J2112" i="220"/>
  <c r="I2112" i="220"/>
  <c r="J2111" i="220"/>
  <c r="I2111" i="220"/>
  <c r="J2110" i="220"/>
  <c r="I2110" i="220"/>
  <c r="J2109" i="220"/>
  <c r="I2109" i="220"/>
  <c r="J2108" i="220"/>
  <c r="I2108" i="220"/>
  <c r="J2107" i="220"/>
  <c r="I2107" i="220"/>
  <c r="J2106" i="220"/>
  <c r="I2106" i="220"/>
  <c r="J2105" i="220"/>
  <c r="I2105" i="220"/>
  <c r="J2104" i="220"/>
  <c r="I2104" i="220"/>
  <c r="J2103" i="220"/>
  <c r="I2103" i="220"/>
  <c r="J2102" i="220"/>
  <c r="I2102" i="220"/>
  <c r="J2101" i="220"/>
  <c r="I2101" i="220"/>
  <c r="J2100" i="220"/>
  <c r="I2100" i="220"/>
  <c r="J2099" i="220"/>
  <c r="I2099" i="220"/>
  <c r="J2098" i="220"/>
  <c r="I2098" i="220"/>
  <c r="J2097" i="220"/>
  <c r="I2097" i="220"/>
  <c r="J2096" i="220"/>
  <c r="I2096" i="220"/>
  <c r="J2095" i="220"/>
  <c r="I2095" i="220"/>
  <c r="J2094" i="220"/>
  <c r="I2094" i="220"/>
  <c r="J2093" i="220"/>
  <c r="I2093" i="220"/>
  <c r="J2092" i="220"/>
  <c r="I2092" i="220"/>
  <c r="J2091" i="220"/>
  <c r="I2091" i="220"/>
  <c r="J2090" i="220"/>
  <c r="I2090" i="220"/>
  <c r="J2089" i="220"/>
  <c r="I2089" i="220"/>
  <c r="J2088" i="220"/>
  <c r="I2088" i="220"/>
  <c r="J2087" i="220"/>
  <c r="I2087" i="220"/>
  <c r="J2086" i="220"/>
  <c r="I2086" i="220"/>
  <c r="J2085" i="220"/>
  <c r="I2085" i="220"/>
  <c r="J2084" i="220"/>
  <c r="I2084" i="220"/>
  <c r="J2083" i="220"/>
  <c r="I2083" i="220"/>
  <c r="J2082" i="220"/>
  <c r="I2082" i="220"/>
  <c r="J2081" i="220"/>
  <c r="I2081" i="220"/>
  <c r="J2080" i="220"/>
  <c r="I2080" i="220"/>
  <c r="J2079" i="220"/>
  <c r="I2079" i="220"/>
  <c r="J2078" i="220"/>
  <c r="I2078" i="220"/>
  <c r="J2077" i="220"/>
  <c r="I2077" i="220"/>
  <c r="J2076" i="220"/>
  <c r="I2076" i="220"/>
  <c r="J2075" i="220"/>
  <c r="I2075" i="220"/>
  <c r="J2074" i="220"/>
  <c r="I2074" i="220"/>
  <c r="J2073" i="220"/>
  <c r="I2073" i="220"/>
  <c r="J2072" i="220"/>
  <c r="I2072" i="220"/>
  <c r="J2071" i="220"/>
  <c r="I2071" i="220"/>
  <c r="J2070" i="220"/>
  <c r="I2070" i="220"/>
  <c r="J2069" i="220"/>
  <c r="I2069" i="220"/>
  <c r="J2068" i="220"/>
  <c r="I2068" i="220"/>
  <c r="J2067" i="220"/>
  <c r="I2067" i="220"/>
  <c r="J2066" i="220"/>
  <c r="I2066" i="220"/>
  <c r="J2065" i="220"/>
  <c r="I2065" i="220"/>
  <c r="J2064" i="220"/>
  <c r="I2064" i="220"/>
  <c r="J2063" i="220"/>
  <c r="I2063" i="220"/>
  <c r="J2062" i="220"/>
  <c r="I2062" i="220"/>
  <c r="J2061" i="220"/>
  <c r="I2061" i="220"/>
  <c r="J2060" i="220"/>
  <c r="I2060" i="220"/>
  <c r="J2059" i="220"/>
  <c r="I2059" i="220"/>
  <c r="J2058" i="220"/>
  <c r="I2058" i="220"/>
  <c r="J2057" i="220"/>
  <c r="I2057" i="220"/>
  <c r="J2056" i="220"/>
  <c r="I2056" i="220"/>
  <c r="J2055" i="220"/>
  <c r="I2055" i="220"/>
  <c r="J2054" i="220"/>
  <c r="I2054" i="220"/>
  <c r="J2052" i="220"/>
  <c r="I2052" i="220"/>
  <c r="J2051" i="220"/>
  <c r="I2051" i="220"/>
  <c r="J2050" i="220"/>
  <c r="I2050" i="220"/>
  <c r="J2049" i="220"/>
  <c r="I2049" i="220"/>
  <c r="J2048" i="220"/>
  <c r="I2048" i="220"/>
  <c r="J2047" i="220"/>
  <c r="I2047" i="220"/>
  <c r="J2046" i="220"/>
  <c r="I2046" i="220"/>
  <c r="J2045" i="220"/>
  <c r="I2045" i="220"/>
  <c r="J2044" i="220"/>
  <c r="I2044" i="220"/>
  <c r="J2043" i="220"/>
  <c r="I2043" i="220"/>
  <c r="J2042" i="220"/>
  <c r="I2042" i="220"/>
  <c r="J2041" i="220"/>
  <c r="I2041" i="220"/>
  <c r="J2040" i="220"/>
  <c r="I2040" i="220"/>
  <c r="J2039" i="220"/>
  <c r="I2039" i="220"/>
  <c r="J2038" i="220"/>
  <c r="I2038" i="220"/>
  <c r="J2037" i="220"/>
  <c r="I2037" i="220"/>
  <c r="J2036" i="220"/>
  <c r="I2036" i="220"/>
  <c r="J2035" i="220"/>
  <c r="I2035" i="220"/>
  <c r="J2034" i="220"/>
  <c r="I2034" i="220"/>
  <c r="J2033" i="220"/>
  <c r="I2033" i="220"/>
  <c r="J2032" i="220"/>
  <c r="I2032" i="220"/>
  <c r="J2031" i="220"/>
  <c r="I2031" i="220"/>
  <c r="J2030" i="220"/>
  <c r="I2030" i="220"/>
  <c r="J2029" i="220"/>
  <c r="I2029" i="220"/>
  <c r="J2028" i="220"/>
  <c r="I2028" i="220"/>
  <c r="J2027" i="220"/>
  <c r="I2027" i="220"/>
  <c r="J2026" i="220"/>
  <c r="I2026" i="220"/>
  <c r="J2025" i="220"/>
  <c r="I2025" i="220"/>
  <c r="J2024" i="220"/>
  <c r="I2024" i="220"/>
  <c r="J2023" i="220"/>
  <c r="I2023" i="220"/>
  <c r="J2022" i="220"/>
  <c r="I2022" i="220"/>
  <c r="J2021" i="220"/>
  <c r="I2021" i="220"/>
  <c r="J2020" i="220"/>
  <c r="I2020" i="220"/>
  <c r="J2019" i="220"/>
  <c r="I2019" i="220"/>
  <c r="J2018" i="220"/>
  <c r="I2018" i="220"/>
  <c r="J2017" i="220"/>
  <c r="I2017" i="220"/>
  <c r="J2016" i="220"/>
  <c r="I2016" i="220"/>
  <c r="J2015" i="220"/>
  <c r="I2015" i="220"/>
  <c r="J2014" i="220"/>
  <c r="I2014" i="220"/>
  <c r="J2013" i="220"/>
  <c r="I2013" i="220"/>
  <c r="J2012" i="220"/>
  <c r="I2012" i="220"/>
  <c r="J2011" i="220"/>
  <c r="I2011" i="220"/>
  <c r="J2010" i="220"/>
  <c r="I2010" i="220"/>
  <c r="J2009" i="220"/>
  <c r="I2009" i="220"/>
  <c r="J2008" i="220"/>
  <c r="I2008" i="220"/>
  <c r="J2007" i="220"/>
  <c r="I2007" i="220"/>
  <c r="J2006" i="220"/>
  <c r="I2006" i="220"/>
  <c r="J2005" i="220"/>
  <c r="I2005" i="220"/>
  <c r="J2004" i="220"/>
  <c r="I2004" i="220"/>
  <c r="J2003" i="220"/>
  <c r="I2003" i="220"/>
  <c r="J2002" i="220"/>
  <c r="I2002" i="220"/>
  <c r="J2001" i="220"/>
  <c r="I2001" i="220"/>
  <c r="J2000" i="220"/>
  <c r="I2000" i="220"/>
  <c r="J1999" i="220"/>
  <c r="I1999" i="220"/>
  <c r="J1998" i="220"/>
  <c r="I1998" i="220"/>
  <c r="J1997" i="220"/>
  <c r="I1997" i="220"/>
  <c r="J1996" i="220"/>
  <c r="I1996" i="220"/>
  <c r="J1995" i="220"/>
  <c r="I1995" i="220"/>
  <c r="J1994" i="220"/>
  <c r="I1994" i="220"/>
  <c r="J1993" i="220"/>
  <c r="I1993" i="220"/>
  <c r="J1992" i="220"/>
  <c r="I1992" i="220"/>
  <c r="J1991" i="220"/>
  <c r="I1991" i="220"/>
  <c r="J1990" i="220"/>
  <c r="I1990" i="220"/>
  <c r="J1989" i="220"/>
  <c r="I1989" i="220"/>
  <c r="J1988" i="220"/>
  <c r="I1988" i="220"/>
  <c r="J1987" i="220"/>
  <c r="I1987" i="220"/>
  <c r="J1986" i="220"/>
  <c r="I1986" i="220"/>
  <c r="J1985" i="220"/>
  <c r="I1985" i="220"/>
  <c r="J1984" i="220"/>
  <c r="I1984" i="220"/>
  <c r="J1983" i="220"/>
  <c r="I1983" i="220"/>
  <c r="J1982" i="220"/>
  <c r="I1982" i="220"/>
  <c r="J1981" i="220"/>
  <c r="I1981" i="220"/>
  <c r="J1980" i="220"/>
  <c r="I1980" i="220"/>
  <c r="J1979" i="220"/>
  <c r="I1979" i="220"/>
  <c r="J1978" i="220"/>
  <c r="I1978" i="220"/>
  <c r="J1977" i="220"/>
  <c r="I1977" i="220"/>
  <c r="J1976" i="220"/>
  <c r="I1976" i="220"/>
  <c r="J1975" i="220"/>
  <c r="I1975" i="220"/>
  <c r="J1974" i="220"/>
  <c r="I1974" i="220"/>
  <c r="J1973" i="220"/>
  <c r="I1973" i="220"/>
  <c r="J1972" i="220"/>
  <c r="I1972" i="220"/>
  <c r="J1971" i="220"/>
  <c r="I1971" i="220"/>
  <c r="J1970" i="220"/>
  <c r="I1970" i="220"/>
  <c r="J1969" i="220"/>
  <c r="I1969" i="220"/>
  <c r="J1968" i="220"/>
  <c r="I1968" i="220"/>
  <c r="J1967" i="220"/>
  <c r="I1967" i="220"/>
  <c r="J1966" i="220"/>
  <c r="I1966" i="220"/>
  <c r="J1965" i="220"/>
  <c r="I1965" i="220"/>
  <c r="J1964" i="220"/>
  <c r="I1964" i="220"/>
  <c r="J1963" i="220"/>
  <c r="I1963" i="220"/>
  <c r="J1962" i="220"/>
  <c r="I1962" i="220"/>
  <c r="J1961" i="220"/>
  <c r="I1961" i="220"/>
  <c r="J1960" i="220"/>
  <c r="I1960" i="220"/>
  <c r="J1959" i="220"/>
  <c r="I1959" i="220"/>
  <c r="J1958" i="220"/>
  <c r="I1958" i="220"/>
  <c r="J1957" i="220"/>
  <c r="I1957" i="220"/>
  <c r="J1956" i="220"/>
  <c r="I1956" i="220"/>
  <c r="J1955" i="220"/>
  <c r="I1955" i="220"/>
  <c r="J1954" i="220"/>
  <c r="I1954" i="220"/>
  <c r="J1953" i="220"/>
  <c r="I1953" i="220"/>
  <c r="J1952" i="220"/>
  <c r="I1952" i="220"/>
  <c r="J1951" i="220"/>
  <c r="I1951" i="220"/>
  <c r="J1950" i="220"/>
  <c r="I1950" i="220"/>
  <c r="J1949" i="220"/>
  <c r="I1949" i="220"/>
  <c r="J1948" i="220"/>
  <c r="I1948" i="220"/>
  <c r="J1947" i="220"/>
  <c r="I1947" i="220"/>
  <c r="J1946" i="220"/>
  <c r="I1946" i="220"/>
  <c r="J1945" i="220"/>
  <c r="I1945" i="220"/>
  <c r="J1944" i="220"/>
  <c r="I1944" i="220"/>
  <c r="J1943" i="220"/>
  <c r="I1943" i="220"/>
  <c r="J1942" i="220"/>
  <c r="I1942" i="220"/>
  <c r="J1941" i="220"/>
  <c r="I1941" i="220"/>
  <c r="J1940" i="220"/>
  <c r="I1940" i="220"/>
  <c r="J1939" i="220"/>
  <c r="I1939" i="220"/>
  <c r="J1938" i="220"/>
  <c r="I1938" i="220"/>
  <c r="J1937" i="220"/>
  <c r="I1937" i="220"/>
  <c r="J1936" i="220"/>
  <c r="I1936" i="220"/>
  <c r="J1935" i="220"/>
  <c r="I1935" i="220"/>
  <c r="J1934" i="220"/>
  <c r="I1934" i="220"/>
  <c r="J1933" i="220"/>
  <c r="I1933" i="220"/>
  <c r="J1932" i="220"/>
  <c r="I1932" i="220"/>
  <c r="J1931" i="220"/>
  <c r="I1931" i="220"/>
  <c r="J1930" i="220"/>
  <c r="I1930" i="220"/>
  <c r="J1929" i="220"/>
  <c r="I1929" i="220"/>
  <c r="J1928" i="220"/>
  <c r="I1928" i="220"/>
  <c r="J1927" i="220"/>
  <c r="I1927" i="220"/>
  <c r="J1926" i="220"/>
  <c r="I1926" i="220"/>
  <c r="J1925" i="220"/>
  <c r="I1925" i="220"/>
  <c r="J1924" i="220"/>
  <c r="I1924" i="220"/>
  <c r="J1923" i="220"/>
  <c r="I1923" i="220"/>
  <c r="J1922" i="220"/>
  <c r="I1922" i="220"/>
  <c r="J1921" i="220"/>
  <c r="I1921" i="220"/>
  <c r="J1920" i="220"/>
  <c r="I1920" i="220"/>
  <c r="J1919" i="220"/>
  <c r="I1919" i="220"/>
  <c r="J1918" i="220"/>
  <c r="I1918" i="220"/>
  <c r="J1917" i="220"/>
  <c r="I1917" i="220"/>
  <c r="J1916" i="220"/>
  <c r="I1916" i="220"/>
  <c r="J1915" i="220"/>
  <c r="I1915" i="220"/>
  <c r="J1914" i="220"/>
  <c r="I1914" i="220"/>
  <c r="J1913" i="220"/>
  <c r="I1913" i="220"/>
  <c r="J1912" i="220"/>
  <c r="I1912" i="220"/>
  <c r="J1911" i="220"/>
  <c r="I1911" i="220"/>
  <c r="J1910" i="220"/>
  <c r="I1910" i="220"/>
  <c r="J1909" i="220"/>
  <c r="I1909" i="220"/>
  <c r="J1908" i="220"/>
  <c r="I1908" i="220"/>
  <c r="J1907" i="220"/>
  <c r="I1907" i="220"/>
  <c r="J1906" i="220"/>
  <c r="I1906" i="220"/>
  <c r="J1905" i="220"/>
  <c r="I1905" i="220"/>
  <c r="J1904" i="220"/>
  <c r="I1904" i="220"/>
  <c r="J1903" i="220"/>
  <c r="I1903" i="220"/>
  <c r="J1902" i="220"/>
  <c r="I1902" i="220"/>
  <c r="J1901" i="220"/>
  <c r="I1901" i="220"/>
  <c r="J1900" i="220"/>
  <c r="I1900" i="220"/>
  <c r="J1899" i="220"/>
  <c r="I1899" i="220"/>
  <c r="J1898" i="220"/>
  <c r="I1898" i="220"/>
  <c r="J1897" i="220"/>
  <c r="I1897" i="220"/>
  <c r="J1896" i="220"/>
  <c r="I1896" i="220"/>
  <c r="J1895" i="220"/>
  <c r="I1895" i="220"/>
  <c r="J1894" i="220"/>
  <c r="I1894" i="220"/>
  <c r="J1893" i="220"/>
  <c r="I1893" i="220"/>
  <c r="J1892" i="220"/>
  <c r="I1892" i="220"/>
  <c r="J1891" i="220"/>
  <c r="I1891" i="220"/>
  <c r="J1890" i="220"/>
  <c r="I1890" i="220"/>
  <c r="J1889" i="220"/>
  <c r="I1889" i="220"/>
  <c r="J1888" i="220"/>
  <c r="I1888" i="220"/>
  <c r="J1887" i="220"/>
  <c r="I1887" i="220"/>
  <c r="J1886" i="220"/>
  <c r="I1886" i="220"/>
  <c r="J1885" i="220"/>
  <c r="I1885" i="220"/>
  <c r="J1884" i="220"/>
  <c r="I1884" i="220"/>
  <c r="J1883" i="220"/>
  <c r="I1883" i="220"/>
  <c r="J1882" i="220"/>
  <c r="I1882" i="220"/>
  <c r="J1881" i="220"/>
  <c r="I1881" i="220"/>
  <c r="J1880" i="220"/>
  <c r="I1880" i="220"/>
  <c r="J1879" i="220"/>
  <c r="I1879" i="220"/>
  <c r="J1878" i="220"/>
  <c r="I1878" i="220"/>
  <c r="J1877" i="220"/>
  <c r="I1877" i="220"/>
  <c r="J1876" i="220"/>
  <c r="I1876" i="220"/>
  <c r="J1875" i="220"/>
  <c r="I1875" i="220"/>
  <c r="J1874" i="220"/>
  <c r="I1874" i="220"/>
  <c r="J1873" i="220"/>
  <c r="I1873" i="220"/>
  <c r="J1872" i="220"/>
  <c r="I1872" i="220"/>
  <c r="J1871" i="220"/>
  <c r="I1871" i="220"/>
  <c r="J1870" i="220"/>
  <c r="I1870" i="220"/>
  <c r="J1869" i="220"/>
  <c r="I1869" i="220"/>
  <c r="J1868" i="220"/>
  <c r="I1868" i="220"/>
  <c r="J1867" i="220"/>
  <c r="I1867" i="220"/>
  <c r="J1866" i="220"/>
  <c r="I1866" i="220"/>
  <c r="J1865" i="220"/>
  <c r="I1865" i="220"/>
  <c r="J1864" i="220"/>
  <c r="I1864" i="220"/>
  <c r="J1863" i="220"/>
  <c r="I1863" i="220"/>
  <c r="J1862" i="220"/>
  <c r="I1862" i="220"/>
  <c r="J1861" i="220"/>
  <c r="I1861" i="220"/>
  <c r="J1860" i="220"/>
  <c r="I1860" i="220"/>
  <c r="J1859" i="220"/>
  <c r="I1859" i="220"/>
  <c r="J1858" i="220"/>
  <c r="I1858" i="220"/>
  <c r="J1857" i="220"/>
  <c r="I1857" i="220"/>
  <c r="J1856" i="220"/>
  <c r="I1856" i="220"/>
  <c r="J1855" i="220"/>
  <c r="I1855" i="220"/>
  <c r="J1854" i="220"/>
  <c r="I1854" i="220"/>
  <c r="J1853" i="220"/>
  <c r="I1853" i="220"/>
  <c r="J1852" i="220"/>
  <c r="I1852" i="220"/>
  <c r="J1851" i="220"/>
  <c r="I1851" i="220"/>
  <c r="J1850" i="220"/>
  <c r="I1850" i="220"/>
  <c r="J1849" i="220"/>
  <c r="I1849" i="220"/>
  <c r="J1848" i="220"/>
  <c r="I1848" i="220"/>
  <c r="J1847" i="220"/>
  <c r="I1847" i="220"/>
  <c r="J1846" i="220"/>
  <c r="I1846" i="220"/>
  <c r="J1845" i="220"/>
  <c r="I1845" i="220"/>
  <c r="J1844" i="220"/>
  <c r="I1844" i="220"/>
  <c r="J1843" i="220"/>
  <c r="I1843" i="220"/>
  <c r="J1842" i="220"/>
  <c r="I1842" i="220"/>
  <c r="J1841" i="220"/>
  <c r="I1841" i="220"/>
  <c r="J1840" i="220"/>
  <c r="I1840" i="220"/>
  <c r="J1839" i="220"/>
  <c r="I1839" i="220"/>
  <c r="J1838" i="220"/>
  <c r="I1838" i="220"/>
  <c r="J1837" i="220"/>
  <c r="I1837" i="220"/>
  <c r="J1836" i="220"/>
  <c r="I1836" i="220"/>
  <c r="J1835" i="220"/>
  <c r="I1835" i="220"/>
  <c r="J1834" i="220"/>
  <c r="I1834" i="220"/>
  <c r="J1833" i="220"/>
  <c r="I1833" i="220"/>
  <c r="J1832" i="220"/>
  <c r="I1832" i="220"/>
  <c r="J1831" i="220"/>
  <c r="I1831" i="220"/>
  <c r="J1830" i="220"/>
  <c r="I1830" i="220"/>
  <c r="J1829" i="220"/>
  <c r="I1829" i="220"/>
  <c r="J1828" i="220"/>
  <c r="I1828" i="220"/>
  <c r="J1827" i="220"/>
  <c r="I1827" i="220"/>
  <c r="J1826" i="220"/>
  <c r="I1826" i="220"/>
  <c r="J1825" i="220"/>
  <c r="I1825" i="220"/>
  <c r="J1824" i="220"/>
  <c r="I1824" i="220"/>
  <c r="J1823" i="220"/>
  <c r="I1823" i="220"/>
  <c r="J1822" i="220"/>
  <c r="I1822" i="220"/>
  <c r="J1821" i="220"/>
  <c r="I1821" i="220"/>
  <c r="J1820" i="220"/>
  <c r="I1820" i="220"/>
  <c r="J1819" i="220"/>
  <c r="I1819" i="220"/>
  <c r="J1818" i="220"/>
  <c r="I1818" i="220"/>
  <c r="J1817" i="220"/>
  <c r="I1817" i="220"/>
  <c r="J1816" i="220"/>
  <c r="I1816" i="220"/>
  <c r="J1815" i="220"/>
  <c r="I1815" i="220"/>
  <c r="J1814" i="220"/>
  <c r="I1814" i="220"/>
  <c r="J1813" i="220"/>
  <c r="I1813" i="220"/>
  <c r="J1812" i="220"/>
  <c r="I1812" i="220"/>
  <c r="J1811" i="220"/>
  <c r="I1811" i="220"/>
  <c r="J1810" i="220"/>
  <c r="I1810" i="220"/>
  <c r="J1809" i="220"/>
  <c r="I1809" i="220"/>
  <c r="J1808" i="220"/>
  <c r="I1808" i="220"/>
  <c r="J1807" i="220"/>
  <c r="I1807" i="220"/>
  <c r="J1806" i="220"/>
  <c r="I1806" i="220"/>
  <c r="J1805" i="220"/>
  <c r="I1805" i="220"/>
  <c r="J1804" i="220"/>
  <c r="I1804" i="220"/>
  <c r="J1803" i="220"/>
  <c r="I1803" i="220"/>
  <c r="J1802" i="220"/>
  <c r="I1802" i="220"/>
  <c r="J1801" i="220"/>
  <c r="I1801" i="220"/>
  <c r="J1800" i="220"/>
  <c r="I1800" i="220"/>
  <c r="J1799" i="220"/>
  <c r="I1799" i="220"/>
  <c r="J1798" i="220"/>
  <c r="I1798" i="220"/>
  <c r="J1797" i="220"/>
  <c r="I1797" i="220"/>
  <c r="J1796" i="220"/>
  <c r="I1796" i="220"/>
  <c r="J1795" i="220"/>
  <c r="I1795" i="220"/>
  <c r="J1794" i="220"/>
  <c r="I1794" i="220"/>
  <c r="J1793" i="220"/>
  <c r="I1793" i="220"/>
  <c r="J1792" i="220"/>
  <c r="I1792" i="220"/>
  <c r="J1791" i="220"/>
  <c r="I1791" i="220"/>
  <c r="J1790" i="220"/>
  <c r="I1790" i="220"/>
  <c r="J1789" i="220"/>
  <c r="I1789" i="220"/>
  <c r="J1788" i="220"/>
  <c r="I1788" i="220"/>
  <c r="J1787" i="220"/>
  <c r="I1787" i="220"/>
  <c r="J1786" i="220"/>
  <c r="I1786" i="220"/>
  <c r="J1785" i="220"/>
  <c r="I1785" i="220"/>
  <c r="J1784" i="220"/>
  <c r="I1784" i="220"/>
  <c r="J1783" i="220"/>
  <c r="I1783" i="220"/>
  <c r="J1782" i="220"/>
  <c r="I1782" i="220"/>
  <c r="J1781" i="220"/>
  <c r="I1781" i="220"/>
  <c r="J1780" i="220"/>
  <c r="I1780" i="220"/>
  <c r="J1779" i="220"/>
  <c r="I1779" i="220"/>
  <c r="J1778" i="220"/>
  <c r="I1778" i="220"/>
  <c r="J1777" i="220"/>
  <c r="I1777" i="220"/>
  <c r="J1776" i="220"/>
  <c r="I1776" i="220"/>
  <c r="J1775" i="220"/>
  <c r="I1775" i="220"/>
  <c r="J1774" i="220"/>
  <c r="I1774" i="220"/>
  <c r="J1773" i="220"/>
  <c r="I1773" i="220"/>
  <c r="J1772" i="220"/>
  <c r="I1772" i="220"/>
  <c r="J1771" i="220"/>
  <c r="I1771" i="220"/>
  <c r="J1770" i="220"/>
  <c r="I1770" i="220"/>
  <c r="J1769" i="220"/>
  <c r="I1769" i="220"/>
  <c r="J1768" i="220"/>
  <c r="I1768" i="220"/>
  <c r="J1767" i="220"/>
  <c r="I1767" i="220"/>
  <c r="J1766" i="220"/>
  <c r="I1766" i="220"/>
  <c r="J1765" i="220"/>
  <c r="I1765" i="220"/>
  <c r="J1764" i="220"/>
  <c r="I1764" i="220"/>
  <c r="J1763" i="220"/>
  <c r="I1763" i="220"/>
  <c r="J1762" i="220"/>
  <c r="I1762" i="220"/>
  <c r="J1761" i="220"/>
  <c r="I1761" i="220"/>
  <c r="J1756" i="220"/>
  <c r="I1756" i="220"/>
  <c r="J1755" i="220"/>
  <c r="I1755" i="220"/>
  <c r="J1754" i="220"/>
  <c r="I1754" i="220"/>
  <c r="J1753" i="220"/>
  <c r="I1753" i="220"/>
  <c r="J1751" i="220"/>
  <c r="I1751" i="220"/>
  <c r="J1750" i="220"/>
  <c r="I1750" i="220"/>
  <c r="J1749" i="220"/>
  <c r="I1749" i="220"/>
  <c r="J1745" i="220"/>
  <c r="I1745" i="220"/>
  <c r="J1744" i="220"/>
  <c r="I1744" i="220"/>
  <c r="J1743" i="220"/>
  <c r="I1743" i="220"/>
  <c r="I1075" i="220"/>
  <c r="J1075" i="220"/>
  <c r="I1076" i="220"/>
  <c r="J1076" i="220"/>
  <c r="J1350" i="220"/>
  <c r="I1350" i="220"/>
  <c r="J1349" i="220"/>
  <c r="I1349" i="220"/>
  <c r="J1348" i="220"/>
  <c r="I1348" i="220"/>
  <c r="J1347" i="220"/>
  <c r="I1347" i="220"/>
  <c r="J1346" i="220"/>
  <c r="I1346" i="220"/>
  <c r="J1345" i="220"/>
  <c r="I1345" i="220"/>
  <c r="J1344" i="220"/>
  <c r="I1344" i="220"/>
  <c r="J1343" i="220"/>
  <c r="I1343" i="220"/>
  <c r="J1341" i="220"/>
  <c r="I1341" i="220"/>
  <c r="J1340" i="220"/>
  <c r="I1340" i="220"/>
  <c r="J1339" i="220"/>
  <c r="I1339" i="220"/>
  <c r="J1338" i="220"/>
  <c r="I1338" i="220"/>
  <c r="J1337" i="220"/>
  <c r="I1337" i="220"/>
  <c r="J1336" i="220"/>
  <c r="I1336" i="220"/>
  <c r="J1335" i="220"/>
  <c r="I1335" i="220"/>
  <c r="J1334" i="220"/>
  <c r="I1334" i="220"/>
  <c r="J1333" i="220"/>
  <c r="I1333" i="220"/>
  <c r="J1332" i="220"/>
  <c r="I1332" i="220"/>
  <c r="J1331" i="220"/>
  <c r="I1331" i="220"/>
  <c r="J1330" i="220"/>
  <c r="I1330" i="220"/>
  <c r="J1329" i="220"/>
  <c r="I1329" i="220"/>
  <c r="J1328" i="220"/>
  <c r="I1328" i="220"/>
  <c r="J1327" i="220"/>
  <c r="I1327" i="220"/>
  <c r="J1326" i="220"/>
  <c r="I1326" i="220"/>
  <c r="J1325" i="220"/>
  <c r="I1325" i="220"/>
  <c r="J1324" i="220"/>
  <c r="I1324" i="220"/>
  <c r="J1323" i="220"/>
  <c r="I1323" i="220"/>
  <c r="J1322" i="220"/>
  <c r="I1322" i="220"/>
  <c r="J1321" i="220"/>
  <c r="I1321" i="220"/>
  <c r="J1320" i="220"/>
  <c r="I1320" i="220"/>
  <c r="J1319" i="220"/>
  <c r="I1319" i="220"/>
  <c r="J1318" i="220"/>
  <c r="I1318" i="220"/>
  <c r="J1317" i="220"/>
  <c r="I1317" i="220"/>
  <c r="J1316" i="220"/>
  <c r="I1316" i="220"/>
  <c r="J1315" i="220"/>
  <c r="I1315" i="220"/>
  <c r="J1314" i="220"/>
  <c r="I1314" i="220"/>
  <c r="J1313" i="220"/>
  <c r="I1313" i="220"/>
  <c r="J1312" i="220"/>
  <c r="I1312" i="220"/>
  <c r="J1311" i="220"/>
  <c r="I1311" i="220"/>
  <c r="J1310" i="220"/>
  <c r="I1310" i="220"/>
  <c r="J1309" i="220"/>
  <c r="I1309" i="220"/>
  <c r="J1308" i="220"/>
  <c r="I1308" i="220"/>
  <c r="J1307" i="220"/>
  <c r="I1307" i="220"/>
  <c r="J1306" i="220"/>
  <c r="I1306" i="220"/>
  <c r="J1305" i="220"/>
  <c r="I1305" i="220"/>
  <c r="J1304" i="220"/>
  <c r="I1304" i="220"/>
  <c r="J1303" i="220"/>
  <c r="I1303" i="220"/>
  <c r="J1302" i="220"/>
  <c r="I1302" i="220"/>
  <c r="J1301" i="220"/>
  <c r="I1301" i="220"/>
  <c r="J1300" i="220"/>
  <c r="I1300" i="220"/>
  <c r="J1299" i="220"/>
  <c r="I1299" i="220"/>
  <c r="J1298" i="220"/>
  <c r="I1298" i="220"/>
  <c r="J1297" i="220"/>
  <c r="I1297" i="220"/>
  <c r="J1296" i="220"/>
  <c r="I1296" i="220"/>
  <c r="J1295" i="220"/>
  <c r="I1295" i="220"/>
  <c r="J1294" i="220"/>
  <c r="I1294" i="220"/>
  <c r="J1293" i="220"/>
  <c r="I1293" i="220"/>
  <c r="J1292" i="220"/>
  <c r="I1292" i="220"/>
  <c r="J1291" i="220"/>
  <c r="I1291" i="220"/>
  <c r="J1290" i="220"/>
  <c r="I1290" i="220"/>
  <c r="J1289" i="220"/>
  <c r="I1289" i="220"/>
  <c r="J1288" i="220"/>
  <c r="I1288" i="220"/>
  <c r="J1287" i="220"/>
  <c r="I1287" i="220"/>
  <c r="J1286" i="220"/>
  <c r="I1286" i="220"/>
  <c r="J1285" i="220"/>
  <c r="I1285" i="220"/>
  <c r="J1284" i="220"/>
  <c r="I1284" i="220"/>
  <c r="J1283" i="220"/>
  <c r="I1283" i="220"/>
  <c r="J1282" i="220"/>
  <c r="I1282" i="220"/>
  <c r="J1281" i="220"/>
  <c r="I1281" i="220"/>
  <c r="J1280" i="220"/>
  <c r="I1280" i="220"/>
  <c r="J1279" i="220"/>
  <c r="I1279" i="220"/>
  <c r="J1278" i="220"/>
  <c r="I1278" i="220"/>
  <c r="J1277" i="220"/>
  <c r="I1277" i="220"/>
  <c r="J1276" i="220"/>
  <c r="I1276" i="220"/>
  <c r="J1275" i="220"/>
  <c r="I1275" i="220"/>
  <c r="J1274" i="220"/>
  <c r="I1274" i="220"/>
  <c r="J1273" i="220"/>
  <c r="I1273" i="220"/>
  <c r="J1272" i="220"/>
  <c r="I1272" i="220"/>
  <c r="J1271" i="220"/>
  <c r="I1271" i="220"/>
  <c r="J1270" i="220"/>
  <c r="I1270" i="220"/>
  <c r="J1269" i="220"/>
  <c r="I1269" i="220"/>
  <c r="J1268" i="220"/>
  <c r="I1268" i="220"/>
  <c r="J1267" i="220"/>
  <c r="I1267" i="220"/>
  <c r="J1266" i="220"/>
  <c r="I1266" i="220"/>
  <c r="J1265" i="220"/>
  <c r="I1265" i="220"/>
  <c r="J1264" i="220"/>
  <c r="I1264" i="220"/>
  <c r="J1263" i="220"/>
  <c r="I1263" i="220"/>
  <c r="J1262" i="220"/>
  <c r="I1262" i="220"/>
  <c r="J1261" i="220"/>
  <c r="I1261" i="220"/>
  <c r="J1260" i="220"/>
  <c r="I1260" i="220"/>
  <c r="J1259" i="220"/>
  <c r="I1259" i="220"/>
  <c r="J1258" i="220"/>
  <c r="I1258" i="220"/>
  <c r="J1257" i="220"/>
  <c r="I1257" i="220"/>
  <c r="J1256" i="220"/>
  <c r="I1256" i="220"/>
  <c r="J1255" i="220"/>
  <c r="I1255" i="220"/>
  <c r="J1254" i="220"/>
  <c r="I1254" i="220"/>
  <c r="J1253" i="220"/>
  <c r="I1253" i="220"/>
  <c r="J1252" i="220"/>
  <c r="I1252" i="220"/>
  <c r="J1251" i="220"/>
  <c r="I1251" i="220"/>
  <c r="J1250" i="220"/>
  <c r="I1250" i="220"/>
  <c r="J1249" i="220"/>
  <c r="I1249" i="220"/>
  <c r="J1248" i="220"/>
  <c r="I1248" i="220"/>
  <c r="J1247" i="220"/>
  <c r="I1247" i="220"/>
  <c r="J1246" i="220"/>
  <c r="I1246" i="220"/>
  <c r="J1245" i="220"/>
  <c r="I1245" i="220"/>
  <c r="J1244" i="220"/>
  <c r="I1244" i="220"/>
  <c r="J1243" i="220"/>
  <c r="I1243" i="220"/>
  <c r="J1242" i="220"/>
  <c r="I1242" i="220"/>
  <c r="J1241" i="220"/>
  <c r="I1241" i="220"/>
  <c r="J1240" i="220"/>
  <c r="I1240" i="220"/>
  <c r="J1239" i="220"/>
  <c r="I1239" i="220"/>
  <c r="J1238" i="220"/>
  <c r="I1238" i="220"/>
  <c r="J1237" i="220"/>
  <c r="I1237" i="220"/>
  <c r="J1236" i="220"/>
  <c r="I1236" i="220"/>
  <c r="J1235" i="220"/>
  <c r="I1235" i="220"/>
  <c r="J1234" i="220"/>
  <c r="I1234" i="220"/>
  <c r="J1233" i="220"/>
  <c r="I1233" i="220"/>
  <c r="J1232" i="220"/>
  <c r="I1232" i="220"/>
  <c r="J1231" i="220"/>
  <c r="I1231" i="220"/>
  <c r="J1230" i="220"/>
  <c r="I1230" i="220"/>
  <c r="J1229" i="220"/>
  <c r="I1229" i="220"/>
  <c r="J1228" i="220"/>
  <c r="I1228" i="220"/>
  <c r="J1227" i="220"/>
  <c r="I1227" i="220"/>
  <c r="J1225" i="220"/>
  <c r="I1225" i="220"/>
  <c r="J1224" i="220"/>
  <c r="I1224" i="220"/>
  <c r="J1223" i="220"/>
  <c r="I1223" i="220"/>
  <c r="J1221" i="220"/>
  <c r="I1221" i="220"/>
  <c r="J1220" i="220"/>
  <c r="I1220" i="220"/>
  <c r="J1219" i="220"/>
  <c r="I1219" i="220"/>
  <c r="J1218" i="220"/>
  <c r="I1218" i="220"/>
  <c r="J1217" i="220"/>
  <c r="I1217" i="220"/>
  <c r="J1216" i="220"/>
  <c r="I1216" i="220"/>
  <c r="J1215" i="220"/>
  <c r="I1215" i="220"/>
  <c r="J1214" i="220"/>
  <c r="I1214" i="220"/>
  <c r="J1213" i="220"/>
  <c r="I1213" i="220"/>
  <c r="J1212" i="220"/>
  <c r="I1212" i="220"/>
  <c r="J1211" i="220"/>
  <c r="I1211" i="220"/>
  <c r="J1210" i="220"/>
  <c r="I1210" i="220"/>
  <c r="J1209" i="220"/>
  <c r="I1209" i="220"/>
  <c r="J1208" i="220"/>
  <c r="I1208" i="220"/>
  <c r="J1207" i="220"/>
  <c r="I1207" i="220"/>
  <c r="J1206" i="220"/>
  <c r="I1206" i="220"/>
  <c r="J1205" i="220"/>
  <c r="I1205" i="220"/>
  <c r="J1204" i="220"/>
  <c r="I1204" i="220"/>
  <c r="J1203" i="220"/>
  <c r="I1203" i="220"/>
  <c r="J1202" i="220"/>
  <c r="I1202" i="220"/>
  <c r="J1201" i="220"/>
  <c r="I1201" i="220"/>
  <c r="J1200" i="220"/>
  <c r="I1200" i="220"/>
  <c r="J1199" i="220"/>
  <c r="I1199" i="220"/>
  <c r="J1198" i="220"/>
  <c r="I1198" i="220"/>
  <c r="J1197" i="220"/>
  <c r="I1197" i="220"/>
  <c r="J1196" i="220"/>
  <c r="I1196" i="220"/>
  <c r="J1195" i="220"/>
  <c r="I1195" i="220"/>
  <c r="J1194" i="220"/>
  <c r="I1194" i="220"/>
  <c r="J1193" i="220"/>
  <c r="I1193" i="220"/>
  <c r="J1192" i="220"/>
  <c r="I1192" i="220"/>
  <c r="J1191" i="220"/>
  <c r="I1191" i="220"/>
  <c r="J1190" i="220"/>
  <c r="I1190" i="220"/>
  <c r="J1189" i="220"/>
  <c r="I1189" i="220"/>
  <c r="J1188" i="220"/>
  <c r="I1188" i="220"/>
  <c r="J1187" i="220"/>
  <c r="I1187" i="220"/>
  <c r="J1186" i="220"/>
  <c r="I1186" i="220"/>
  <c r="J1185" i="220"/>
  <c r="I1185" i="220"/>
  <c r="J1184" i="220"/>
  <c r="I1184" i="220"/>
  <c r="J1183" i="220"/>
  <c r="I1183" i="220"/>
  <c r="J1182" i="220"/>
  <c r="I1182" i="220"/>
  <c r="J1181" i="220"/>
  <c r="I1181" i="220"/>
  <c r="J1180" i="220"/>
  <c r="I1180" i="220"/>
  <c r="J1179" i="220"/>
  <c r="I1179" i="220"/>
  <c r="J1178" i="220"/>
  <c r="I1178" i="220"/>
  <c r="J1177" i="220"/>
  <c r="I1177" i="220"/>
  <c r="J1176" i="220"/>
  <c r="I1176" i="220"/>
  <c r="J1175" i="220"/>
  <c r="I1175" i="220"/>
  <c r="J1174" i="220"/>
  <c r="I1174" i="220"/>
  <c r="J1173" i="220"/>
  <c r="I1173" i="220"/>
  <c r="J1172" i="220"/>
  <c r="I1172" i="220"/>
  <c r="J1171" i="220"/>
  <c r="I1171" i="220"/>
  <c r="J1170" i="220"/>
  <c r="I1170" i="220"/>
  <c r="J1169" i="220"/>
  <c r="I1169" i="220"/>
  <c r="J1168" i="220"/>
  <c r="I1168" i="220"/>
  <c r="J1167" i="220"/>
  <c r="I1167" i="220"/>
  <c r="J1166" i="220"/>
  <c r="I1166" i="220"/>
  <c r="J1165" i="220"/>
  <c r="I1165" i="220"/>
  <c r="J1164" i="220"/>
  <c r="I1164" i="220"/>
  <c r="J1163" i="220"/>
  <c r="I1163" i="220"/>
  <c r="J1162" i="220"/>
  <c r="I1162" i="220"/>
  <c r="J1161" i="220"/>
  <c r="I1161" i="220"/>
  <c r="J1160" i="220"/>
  <c r="I1160" i="220"/>
  <c r="J1159" i="220"/>
  <c r="I1159" i="220"/>
  <c r="J1158" i="220"/>
  <c r="I1158" i="220"/>
  <c r="J1157" i="220"/>
  <c r="I1157" i="220"/>
  <c r="J1156" i="220"/>
  <c r="I1156" i="220"/>
  <c r="J1155" i="220"/>
  <c r="I1155" i="220"/>
  <c r="J1154" i="220"/>
  <c r="I1154" i="220"/>
  <c r="J1153" i="220"/>
  <c r="I1153" i="220"/>
  <c r="J1152" i="220"/>
  <c r="I1152" i="220"/>
  <c r="J1151" i="220"/>
  <c r="I1151" i="220"/>
  <c r="J1150" i="220"/>
  <c r="I1150" i="220"/>
  <c r="J1149" i="220"/>
  <c r="I1149" i="220"/>
  <c r="J1148" i="220"/>
  <c r="I1148" i="220"/>
  <c r="J1147" i="220"/>
  <c r="I1147" i="220"/>
  <c r="J1146" i="220"/>
  <c r="I1146" i="220"/>
  <c r="J1145" i="220"/>
  <c r="I1145" i="220"/>
  <c r="J1144" i="220"/>
  <c r="I1144" i="220"/>
  <c r="J1143" i="220"/>
  <c r="I1143" i="220"/>
  <c r="J1142" i="220"/>
  <c r="I1142" i="220"/>
  <c r="J1141" i="220"/>
  <c r="I1141" i="220"/>
  <c r="J1140" i="220"/>
  <c r="I1140" i="220"/>
  <c r="J1139" i="220"/>
  <c r="I1139" i="220"/>
  <c r="J1138" i="220"/>
  <c r="I1138" i="220"/>
  <c r="J1137" i="220"/>
  <c r="I1137" i="220"/>
  <c r="J1136" i="220"/>
  <c r="I1136" i="220"/>
  <c r="J1135" i="220"/>
  <c r="I1135" i="220"/>
  <c r="J1134" i="220"/>
  <c r="I1134" i="220"/>
  <c r="J1133" i="220"/>
  <c r="I1133" i="220"/>
  <c r="J1132" i="220"/>
  <c r="I1132" i="220"/>
  <c r="J1131" i="220"/>
  <c r="I1131" i="220"/>
  <c r="J1130" i="220"/>
  <c r="I1130" i="220"/>
  <c r="J1129" i="220"/>
  <c r="I1129" i="220"/>
  <c r="J1128" i="220"/>
  <c r="I1128" i="220"/>
  <c r="J1127" i="220"/>
  <c r="I1127" i="220"/>
  <c r="J1126" i="220"/>
  <c r="I1126" i="220"/>
  <c r="J1125" i="220"/>
  <c r="I1125" i="220"/>
  <c r="J1124" i="220"/>
  <c r="I1124" i="220"/>
  <c r="J1123" i="220"/>
  <c r="I1123" i="220"/>
  <c r="J1122" i="220"/>
  <c r="I1122" i="220"/>
  <c r="J1121" i="220"/>
  <c r="I1121" i="220"/>
  <c r="J1120" i="220"/>
  <c r="I1120" i="220"/>
  <c r="J1119" i="220"/>
  <c r="I1119" i="220"/>
  <c r="J1118" i="220"/>
  <c r="I1118" i="220"/>
  <c r="J1117" i="220"/>
  <c r="I1117" i="220"/>
  <c r="J1116" i="220"/>
  <c r="I1116" i="220"/>
  <c r="J1115" i="220"/>
  <c r="I1115" i="220"/>
  <c r="J1114" i="220"/>
  <c r="I1114" i="220"/>
  <c r="J1113" i="220"/>
  <c r="I1113" i="220"/>
  <c r="J1112" i="220"/>
  <c r="I1112" i="220"/>
  <c r="J1111" i="220"/>
  <c r="I1111" i="220"/>
  <c r="J1110" i="220"/>
  <c r="I1110" i="220"/>
  <c r="J1109" i="220"/>
  <c r="I1109" i="220"/>
  <c r="J1108" i="220"/>
  <c r="I1108" i="220"/>
  <c r="J1107" i="220"/>
  <c r="I1107" i="220"/>
  <c r="J1106" i="220"/>
  <c r="I1106" i="220"/>
  <c r="J1105" i="220"/>
  <c r="I1105" i="220"/>
  <c r="J1104" i="220"/>
  <c r="I1104" i="220"/>
  <c r="J1103" i="220"/>
  <c r="I1103" i="220"/>
  <c r="J1102" i="220"/>
  <c r="I1102" i="220"/>
  <c r="J1101" i="220"/>
  <c r="I1101" i="220"/>
  <c r="J1100" i="220"/>
  <c r="I1100" i="220"/>
  <c r="J1099" i="220"/>
  <c r="I1099" i="220"/>
  <c r="J1098" i="220"/>
  <c r="I1098" i="220"/>
  <c r="J1097" i="220"/>
  <c r="I1097" i="220"/>
  <c r="J1096" i="220"/>
  <c r="I1096" i="220"/>
  <c r="J1095" i="220"/>
  <c r="I1095" i="220"/>
  <c r="J1094" i="220"/>
  <c r="I1094" i="220"/>
  <c r="J1093" i="220"/>
  <c r="I1093" i="220"/>
  <c r="J1092" i="220"/>
  <c r="I1092" i="220"/>
  <c r="J1091" i="220"/>
  <c r="I1091" i="220"/>
  <c r="J1090" i="220"/>
  <c r="I1090" i="220"/>
  <c r="J1089" i="220"/>
  <c r="I1089" i="220"/>
  <c r="J1084" i="220"/>
  <c r="I1084" i="220"/>
  <c r="J1083" i="220"/>
  <c r="I1083" i="220"/>
  <c r="J1082" i="220"/>
  <c r="I1082" i="220"/>
  <c r="J1081" i="220"/>
  <c r="I1081" i="220"/>
  <c r="J1079" i="220"/>
  <c r="I1079" i="220"/>
  <c r="J1078" i="220"/>
  <c r="I1078" i="220"/>
  <c r="J1077" i="220"/>
  <c r="I1077" i="220"/>
  <c r="J1074" i="220"/>
  <c r="I1074" i="220"/>
  <c r="J1073" i="220"/>
  <c r="I1073" i="220"/>
  <c r="J1072" i="220"/>
  <c r="I1072" i="220"/>
  <c r="I5147" i="220" l="1"/>
  <c r="J5147" i="220"/>
  <c r="I4124" i="220"/>
  <c r="I4140" i="220"/>
  <c r="I4910" i="220"/>
  <c r="I3789" i="220"/>
  <c r="I3978" i="220"/>
  <c r="I3994" i="220"/>
  <c r="I3993" i="220" s="1"/>
  <c r="I3806" i="220"/>
  <c r="I3805" i="220" s="1"/>
  <c r="J1226" i="220"/>
  <c r="J3806" i="220"/>
  <c r="J3805" i="220" s="1"/>
  <c r="I1226" i="220"/>
  <c r="I2153" i="220"/>
  <c r="J4466" i="220"/>
  <c r="J4838" i="220"/>
  <c r="J4854" i="220"/>
  <c r="J4940" i="220"/>
  <c r="J3978" i="220"/>
  <c r="J3994" i="220"/>
  <c r="J3993" i="220" s="1"/>
  <c r="J4124" i="220"/>
  <c r="J4140" i="220"/>
  <c r="J3789" i="220"/>
  <c r="J1071" i="220"/>
  <c r="I1742" i="220"/>
  <c r="I1760" i="220"/>
  <c r="I2053" i="220"/>
  <c r="I4466" i="220"/>
  <c r="I4838" i="220"/>
  <c r="I4854" i="220"/>
  <c r="J1088" i="220"/>
  <c r="I1222" i="220"/>
  <c r="I4940" i="220"/>
  <c r="J1222" i="220"/>
  <c r="J1742" i="220"/>
  <c r="J1760" i="220"/>
  <c r="J2053" i="220"/>
  <c r="J2153" i="220"/>
  <c r="I1071" i="220"/>
  <c r="I1088" i="220"/>
  <c r="I4402" i="220"/>
  <c r="J4402" i="220"/>
  <c r="J4910" i="220"/>
  <c r="I2898" i="220"/>
  <c r="J2898" i="220"/>
  <c r="J3225" i="220"/>
  <c r="I3225" i="220"/>
  <c r="J3224" i="220"/>
  <c r="I3224" i="220"/>
  <c r="J3223" i="220"/>
  <c r="I3223" i="220"/>
  <c r="J3222" i="220"/>
  <c r="I3222" i="220"/>
  <c r="J3221" i="220"/>
  <c r="I3221" i="220"/>
  <c r="J3220" i="220"/>
  <c r="I3220" i="220"/>
  <c r="J3219" i="220"/>
  <c r="I3219" i="220"/>
  <c r="J3218" i="220"/>
  <c r="I3218" i="220"/>
  <c r="J3216" i="220"/>
  <c r="I3216" i="220"/>
  <c r="J3215" i="220"/>
  <c r="I3215" i="220"/>
  <c r="J3214" i="220"/>
  <c r="I3214" i="220"/>
  <c r="J3213" i="220"/>
  <c r="I3213" i="220"/>
  <c r="J3212" i="220"/>
  <c r="I3212" i="220"/>
  <c r="J3211" i="220"/>
  <c r="I3211" i="220"/>
  <c r="J3210" i="220"/>
  <c r="I3210" i="220"/>
  <c r="J3209" i="220"/>
  <c r="I3209" i="220"/>
  <c r="J3208" i="220"/>
  <c r="I3208" i="220"/>
  <c r="J3207" i="220"/>
  <c r="I3207" i="220"/>
  <c r="J3206" i="220"/>
  <c r="I3206" i="220"/>
  <c r="J3205" i="220"/>
  <c r="I3205" i="220"/>
  <c r="J3204" i="220"/>
  <c r="I3204" i="220"/>
  <c r="J3203" i="220"/>
  <c r="I3203" i="220"/>
  <c r="J3202" i="220"/>
  <c r="I3202" i="220"/>
  <c r="J3201" i="220"/>
  <c r="I3201" i="220"/>
  <c r="J3200" i="220"/>
  <c r="I3200" i="220"/>
  <c r="J3199" i="220"/>
  <c r="I3199" i="220"/>
  <c r="J3198" i="220"/>
  <c r="I3198" i="220"/>
  <c r="J3197" i="220"/>
  <c r="I3197" i="220"/>
  <c r="J3196" i="220"/>
  <c r="I3196" i="220"/>
  <c r="J3195" i="220"/>
  <c r="I3195" i="220"/>
  <c r="J3194" i="220"/>
  <c r="I3194" i="220"/>
  <c r="J3193" i="220"/>
  <c r="I3193" i="220"/>
  <c r="J3192" i="220"/>
  <c r="I3192" i="220"/>
  <c r="J3191" i="220"/>
  <c r="I3191" i="220"/>
  <c r="J3190" i="220"/>
  <c r="I3190" i="220"/>
  <c r="J3189" i="220"/>
  <c r="I3189" i="220"/>
  <c r="J3188" i="220"/>
  <c r="I3188" i="220"/>
  <c r="J3187" i="220"/>
  <c r="I3187" i="220"/>
  <c r="J3186" i="220"/>
  <c r="I3186" i="220"/>
  <c r="J3185" i="220"/>
  <c r="I3185" i="220"/>
  <c r="J3184" i="220"/>
  <c r="I3184" i="220"/>
  <c r="J3183" i="220"/>
  <c r="I3183" i="220"/>
  <c r="J3182" i="220"/>
  <c r="I3182" i="220"/>
  <c r="J3181" i="220"/>
  <c r="I3181" i="220"/>
  <c r="J3180" i="220"/>
  <c r="I3180" i="220"/>
  <c r="J3179" i="220"/>
  <c r="I3179" i="220"/>
  <c r="J3178" i="220"/>
  <c r="I3178" i="220"/>
  <c r="J3177" i="220"/>
  <c r="I3177" i="220"/>
  <c r="J3176" i="220"/>
  <c r="I3176" i="220"/>
  <c r="J3175" i="220"/>
  <c r="I3175" i="220"/>
  <c r="J3174" i="220"/>
  <c r="I3174" i="220"/>
  <c r="J3173" i="220"/>
  <c r="I3173" i="220"/>
  <c r="J3172" i="220"/>
  <c r="I3172" i="220"/>
  <c r="J3171" i="220"/>
  <c r="I3171" i="220"/>
  <c r="J3170" i="220"/>
  <c r="I3170" i="220"/>
  <c r="J3169" i="220"/>
  <c r="I3169" i="220"/>
  <c r="J3168" i="220"/>
  <c r="I3168" i="220"/>
  <c r="J3167" i="220"/>
  <c r="I3167" i="220"/>
  <c r="J3166" i="220"/>
  <c r="I3166" i="220"/>
  <c r="J3165" i="220"/>
  <c r="I3165" i="220"/>
  <c r="J3164" i="220"/>
  <c r="I3164" i="220"/>
  <c r="J3163" i="220"/>
  <c r="I3163" i="220"/>
  <c r="J3162" i="220"/>
  <c r="I3162" i="220"/>
  <c r="J3161" i="220"/>
  <c r="I3161" i="220"/>
  <c r="J3160" i="220"/>
  <c r="I3160" i="220"/>
  <c r="J3159" i="220"/>
  <c r="I3159" i="220"/>
  <c r="J3158" i="220"/>
  <c r="I3158" i="220"/>
  <c r="J3157" i="220"/>
  <c r="I3157" i="220"/>
  <c r="J3156" i="220"/>
  <c r="I3156" i="220"/>
  <c r="J3155" i="220"/>
  <c r="I3155" i="220"/>
  <c r="J3154" i="220"/>
  <c r="I3154" i="220"/>
  <c r="J3153" i="220"/>
  <c r="I3153" i="220"/>
  <c r="J3152" i="220"/>
  <c r="I3152" i="220"/>
  <c r="J3151" i="220"/>
  <c r="I3151" i="220"/>
  <c r="J3150" i="220"/>
  <c r="I3150" i="220"/>
  <c r="J3149" i="220"/>
  <c r="I3149" i="220"/>
  <c r="J3148" i="220"/>
  <c r="I3148" i="220"/>
  <c r="J3147" i="220"/>
  <c r="I3147" i="220"/>
  <c r="J3146" i="220"/>
  <c r="I3146" i="220"/>
  <c r="J3145" i="220"/>
  <c r="I3145" i="220"/>
  <c r="J3144" i="220"/>
  <c r="I3144" i="220"/>
  <c r="J3143" i="220"/>
  <c r="I3143" i="220"/>
  <c r="J3142" i="220"/>
  <c r="I3142" i="220"/>
  <c r="J3141" i="220"/>
  <c r="I3141" i="220"/>
  <c r="J3140" i="220"/>
  <c r="I3140" i="220"/>
  <c r="J3139" i="220"/>
  <c r="I3139" i="220"/>
  <c r="J3138" i="220"/>
  <c r="I3138" i="220"/>
  <c r="J3137" i="220"/>
  <c r="I3137" i="220"/>
  <c r="J3136" i="220"/>
  <c r="I3136" i="220"/>
  <c r="J3135" i="220"/>
  <c r="I3135" i="220"/>
  <c r="J3134" i="220"/>
  <c r="I3134" i="220"/>
  <c r="J3133" i="220"/>
  <c r="I3133" i="220"/>
  <c r="J3132" i="220"/>
  <c r="I3132" i="220"/>
  <c r="J3131" i="220"/>
  <c r="I3131" i="220"/>
  <c r="J3130" i="220"/>
  <c r="I3130" i="220"/>
  <c r="J3129" i="220"/>
  <c r="I3129" i="220"/>
  <c r="J3128" i="220"/>
  <c r="I3128" i="220"/>
  <c r="J3127" i="220"/>
  <c r="I3127" i="220"/>
  <c r="J3126" i="220"/>
  <c r="I3126" i="220"/>
  <c r="J3125" i="220"/>
  <c r="I3125" i="220"/>
  <c r="J3124" i="220"/>
  <c r="I3124" i="220"/>
  <c r="J3123" i="220"/>
  <c r="I3123" i="220"/>
  <c r="J3122" i="220"/>
  <c r="I3122" i="220"/>
  <c r="J3121" i="220"/>
  <c r="I3121" i="220"/>
  <c r="J3120" i="220"/>
  <c r="I3120" i="220"/>
  <c r="J3119" i="220"/>
  <c r="I3119" i="220"/>
  <c r="J3118" i="220"/>
  <c r="I3118" i="220"/>
  <c r="J3117" i="220"/>
  <c r="I3117" i="220"/>
  <c r="J3116" i="220"/>
  <c r="I3116" i="220"/>
  <c r="J3115" i="220"/>
  <c r="I3115" i="220"/>
  <c r="J3114" i="220"/>
  <c r="I3114" i="220"/>
  <c r="J3113" i="220"/>
  <c r="I3113" i="220"/>
  <c r="J3112" i="220"/>
  <c r="I3112" i="220"/>
  <c r="J3111" i="220"/>
  <c r="I3111" i="220"/>
  <c r="J3110" i="220"/>
  <c r="I3110" i="220"/>
  <c r="J3109" i="220"/>
  <c r="I3109" i="220"/>
  <c r="J3108" i="220"/>
  <c r="I3108" i="220"/>
  <c r="J3107" i="220"/>
  <c r="I3107" i="220"/>
  <c r="J3106" i="220"/>
  <c r="I3106" i="220"/>
  <c r="J3105" i="220"/>
  <c r="I3105" i="220"/>
  <c r="J3104" i="220"/>
  <c r="I3104" i="220"/>
  <c r="J3103" i="220"/>
  <c r="I3103" i="220"/>
  <c r="J3102" i="220"/>
  <c r="I3102" i="220"/>
  <c r="J3101" i="220"/>
  <c r="I3101" i="220"/>
  <c r="J3100" i="220"/>
  <c r="I3100" i="220"/>
  <c r="J3099" i="220"/>
  <c r="I3099" i="220"/>
  <c r="J3098" i="220"/>
  <c r="I3098" i="220"/>
  <c r="J3097" i="220"/>
  <c r="I3097" i="220"/>
  <c r="J3096" i="220"/>
  <c r="I3096" i="220"/>
  <c r="J3095" i="220"/>
  <c r="I3095" i="220"/>
  <c r="J3094" i="220"/>
  <c r="I3094" i="220"/>
  <c r="J3093" i="220"/>
  <c r="I3093" i="220"/>
  <c r="J3092" i="220"/>
  <c r="I3092" i="220"/>
  <c r="J3091" i="220"/>
  <c r="I3091" i="220"/>
  <c r="J3090" i="220"/>
  <c r="I3090" i="220"/>
  <c r="J3088" i="220"/>
  <c r="I3088" i="220"/>
  <c r="J3087" i="220"/>
  <c r="I3087" i="220"/>
  <c r="J3086" i="220"/>
  <c r="I3086" i="220"/>
  <c r="J3085" i="220"/>
  <c r="I3085" i="220"/>
  <c r="J3084" i="220"/>
  <c r="I3084" i="220"/>
  <c r="J3083" i="220"/>
  <c r="I3083" i="220"/>
  <c r="J3082" i="220"/>
  <c r="I3082" i="220"/>
  <c r="J3081" i="220"/>
  <c r="I3081" i="220"/>
  <c r="J3080" i="220"/>
  <c r="I3080" i="220"/>
  <c r="J3079" i="220"/>
  <c r="I3079" i="220"/>
  <c r="J3078" i="220"/>
  <c r="I3078" i="220"/>
  <c r="J3077" i="220"/>
  <c r="I3077" i="220"/>
  <c r="J3076" i="220"/>
  <c r="I3076" i="220"/>
  <c r="J3075" i="220"/>
  <c r="I3075" i="220"/>
  <c r="J3074" i="220"/>
  <c r="I3074" i="220"/>
  <c r="J3073" i="220"/>
  <c r="I3073" i="220"/>
  <c r="J3072" i="220"/>
  <c r="I3072" i="220"/>
  <c r="J3071" i="220"/>
  <c r="I3071" i="220"/>
  <c r="J3070" i="220"/>
  <c r="I3070" i="220"/>
  <c r="J3068" i="220"/>
  <c r="I3068" i="220"/>
  <c r="J3067" i="220"/>
  <c r="I3067" i="220"/>
  <c r="J3066" i="220"/>
  <c r="I3066" i="220"/>
  <c r="J3065" i="220"/>
  <c r="I3065" i="220"/>
  <c r="J3064" i="220"/>
  <c r="I3064" i="220"/>
  <c r="J3063" i="220"/>
  <c r="I3063" i="220"/>
  <c r="J3062" i="220"/>
  <c r="I3062" i="220"/>
  <c r="J3061" i="220"/>
  <c r="I3061" i="220"/>
  <c r="J3060" i="220"/>
  <c r="I3060" i="220"/>
  <c r="J3059" i="220"/>
  <c r="I3059" i="220"/>
  <c r="J3058" i="220"/>
  <c r="I3058" i="220"/>
  <c r="J3057" i="220"/>
  <c r="I3057" i="220"/>
  <c r="J3056" i="220"/>
  <c r="I3056" i="220"/>
  <c r="J3055" i="220"/>
  <c r="I3055" i="220"/>
  <c r="J3054" i="220"/>
  <c r="I3054" i="220"/>
  <c r="J3053" i="220"/>
  <c r="I3053" i="220"/>
  <c r="J3052" i="220"/>
  <c r="I3052" i="220"/>
  <c r="J3051" i="220"/>
  <c r="I3051" i="220"/>
  <c r="J3050" i="220"/>
  <c r="I3050" i="220"/>
  <c r="J3049" i="220"/>
  <c r="I3049" i="220"/>
  <c r="J3048" i="220"/>
  <c r="I3048" i="220"/>
  <c r="J3047" i="220"/>
  <c r="I3047" i="220"/>
  <c r="J3046" i="220"/>
  <c r="I3046" i="220"/>
  <c r="J3045" i="220"/>
  <c r="I3045" i="220"/>
  <c r="J3044" i="220"/>
  <c r="I3044" i="220"/>
  <c r="J3043" i="220"/>
  <c r="I3043" i="220"/>
  <c r="J3042" i="220"/>
  <c r="I3042" i="220"/>
  <c r="J3041" i="220"/>
  <c r="I3041" i="220"/>
  <c r="J3040" i="220"/>
  <c r="I3040" i="220"/>
  <c r="J3039" i="220"/>
  <c r="I3039" i="220"/>
  <c r="J3038" i="220"/>
  <c r="I3038" i="220"/>
  <c r="J3037" i="220"/>
  <c r="I3037" i="220"/>
  <c r="J3036" i="220"/>
  <c r="I3036" i="220"/>
  <c r="J3035" i="220"/>
  <c r="I3035" i="220"/>
  <c r="J3034" i="220"/>
  <c r="I3034" i="220"/>
  <c r="J3033" i="220"/>
  <c r="I3033" i="220"/>
  <c r="J3032" i="220"/>
  <c r="I3032" i="220"/>
  <c r="J3031" i="220"/>
  <c r="I3031" i="220"/>
  <c r="J3030" i="220"/>
  <c r="I3030" i="220"/>
  <c r="J3029" i="220"/>
  <c r="I3029" i="220"/>
  <c r="J3028" i="220"/>
  <c r="I3028" i="220"/>
  <c r="J3027" i="220"/>
  <c r="I3027" i="220"/>
  <c r="J3026" i="220"/>
  <c r="I3026" i="220"/>
  <c r="J3025" i="220"/>
  <c r="I3025" i="220"/>
  <c r="J3024" i="220"/>
  <c r="I3024" i="220"/>
  <c r="J3023" i="220"/>
  <c r="I3023" i="220"/>
  <c r="J3022" i="220"/>
  <c r="I3022" i="220"/>
  <c r="J3021" i="220"/>
  <c r="I3021" i="220"/>
  <c r="J3020" i="220"/>
  <c r="I3020" i="220"/>
  <c r="J3019" i="220"/>
  <c r="I3019" i="220"/>
  <c r="J3018" i="220"/>
  <c r="I3018" i="220"/>
  <c r="J3017" i="220"/>
  <c r="I3017" i="220"/>
  <c r="J3016" i="220"/>
  <c r="I3016" i="220"/>
  <c r="J3015" i="220"/>
  <c r="I3015" i="220"/>
  <c r="J3014" i="220"/>
  <c r="I3014" i="220"/>
  <c r="J3013" i="220"/>
  <c r="I3013" i="220"/>
  <c r="J3012" i="220"/>
  <c r="I3012" i="220"/>
  <c r="J3011" i="220"/>
  <c r="I3011" i="220"/>
  <c r="J3010" i="220"/>
  <c r="I3010" i="220"/>
  <c r="J3009" i="220"/>
  <c r="I3009" i="220"/>
  <c r="J3008" i="220"/>
  <c r="I3008" i="220"/>
  <c r="J3007" i="220"/>
  <c r="I3007" i="220"/>
  <c r="J3006" i="220"/>
  <c r="I3006" i="220"/>
  <c r="J3005" i="220"/>
  <c r="I3005" i="220"/>
  <c r="J3004" i="220"/>
  <c r="I3004" i="220"/>
  <c r="J3003" i="220"/>
  <c r="I3003" i="220"/>
  <c r="J3002" i="220"/>
  <c r="I3002" i="220"/>
  <c r="J3001" i="220"/>
  <c r="I3001" i="220"/>
  <c r="J3000" i="220"/>
  <c r="I3000" i="220"/>
  <c r="J2999" i="220"/>
  <c r="I2999" i="220"/>
  <c r="J2998" i="220"/>
  <c r="I2998" i="220"/>
  <c r="J2997" i="220"/>
  <c r="I2997" i="220"/>
  <c r="J2996" i="220"/>
  <c r="I2996" i="220"/>
  <c r="J2995" i="220"/>
  <c r="I2995" i="220"/>
  <c r="J2994" i="220"/>
  <c r="I2994" i="220"/>
  <c r="J2993" i="220"/>
  <c r="I2993" i="220"/>
  <c r="J2992" i="220"/>
  <c r="I2992" i="220"/>
  <c r="J2991" i="220"/>
  <c r="I2991" i="220"/>
  <c r="J2990" i="220"/>
  <c r="I2990" i="220"/>
  <c r="J2989" i="220"/>
  <c r="I2989" i="220"/>
  <c r="J2988" i="220"/>
  <c r="I2988" i="220"/>
  <c r="J2987" i="220"/>
  <c r="I2987" i="220"/>
  <c r="J2986" i="220"/>
  <c r="I2986" i="220"/>
  <c r="J2985" i="220"/>
  <c r="I2985" i="220"/>
  <c r="J2984" i="220"/>
  <c r="I2984" i="220"/>
  <c r="J2983" i="220"/>
  <c r="I2983" i="220"/>
  <c r="J2982" i="220"/>
  <c r="I2982" i="220"/>
  <c r="J2981" i="220"/>
  <c r="I2981" i="220"/>
  <c r="J2980" i="220"/>
  <c r="I2980" i="220"/>
  <c r="J2979" i="220"/>
  <c r="I2979" i="220"/>
  <c r="J2978" i="220"/>
  <c r="I2978" i="220"/>
  <c r="J2977" i="220"/>
  <c r="I2977" i="220"/>
  <c r="J2976" i="220"/>
  <c r="I2976" i="220"/>
  <c r="J2975" i="220"/>
  <c r="I2975" i="220"/>
  <c r="J2974" i="220"/>
  <c r="I2974" i="220"/>
  <c r="J2973" i="220"/>
  <c r="I2973" i="220"/>
  <c r="J2972" i="220"/>
  <c r="I2972" i="220"/>
  <c r="J2971" i="220"/>
  <c r="I2971" i="220"/>
  <c r="J2970" i="220"/>
  <c r="I2970" i="220"/>
  <c r="J2969" i="220"/>
  <c r="I2969" i="220"/>
  <c r="J2968" i="220"/>
  <c r="I2968" i="220"/>
  <c r="J2967" i="220"/>
  <c r="I2967" i="220"/>
  <c r="J2966" i="220"/>
  <c r="I2966" i="220"/>
  <c r="J2965" i="220"/>
  <c r="I2965" i="220"/>
  <c r="J2964" i="220"/>
  <c r="I2964" i="220"/>
  <c r="J2963" i="220"/>
  <c r="I2963" i="220"/>
  <c r="J2962" i="220"/>
  <c r="I2962" i="220"/>
  <c r="J2961" i="220"/>
  <c r="I2961" i="220"/>
  <c r="J2960" i="220"/>
  <c r="I2960" i="220"/>
  <c r="J2959" i="220"/>
  <c r="I2959" i="220"/>
  <c r="J2958" i="220"/>
  <c r="I2958" i="220"/>
  <c r="J2957" i="220"/>
  <c r="I2957" i="220"/>
  <c r="J2956" i="220"/>
  <c r="I2956" i="220"/>
  <c r="J2955" i="220"/>
  <c r="I2955" i="220"/>
  <c r="J2954" i="220"/>
  <c r="I2954" i="220"/>
  <c r="J2953" i="220"/>
  <c r="I2953" i="220"/>
  <c r="J2952" i="220"/>
  <c r="I2952" i="220"/>
  <c r="J2951" i="220"/>
  <c r="I2951" i="220"/>
  <c r="J2950" i="220"/>
  <c r="I2950" i="220"/>
  <c r="J2949" i="220"/>
  <c r="I2949" i="220"/>
  <c r="J2948" i="220"/>
  <c r="I2948" i="220"/>
  <c r="J2947" i="220"/>
  <c r="I2947" i="220"/>
  <c r="J2946" i="220"/>
  <c r="I2946" i="220"/>
  <c r="J2945" i="220"/>
  <c r="I2945" i="220"/>
  <c r="J2944" i="220"/>
  <c r="I2944" i="220"/>
  <c r="J2943" i="220"/>
  <c r="I2943" i="220"/>
  <c r="J2942" i="220"/>
  <c r="I2942" i="220"/>
  <c r="J2941" i="220"/>
  <c r="I2941" i="220"/>
  <c r="J2940" i="220"/>
  <c r="I2940" i="220"/>
  <c r="J2939" i="220"/>
  <c r="I2939" i="220"/>
  <c r="J2938" i="220"/>
  <c r="I2938" i="220"/>
  <c r="J2937" i="220"/>
  <c r="I2937" i="220"/>
  <c r="J2936" i="220"/>
  <c r="I2936" i="220"/>
  <c r="J2935" i="220"/>
  <c r="I2935" i="220"/>
  <c r="J2934" i="220"/>
  <c r="I2934" i="220"/>
  <c r="J2933" i="220"/>
  <c r="I2933" i="220"/>
  <c r="J2932" i="220"/>
  <c r="I2932" i="220"/>
  <c r="J2931" i="220"/>
  <c r="I2931" i="220"/>
  <c r="J2930" i="220"/>
  <c r="I2930" i="220"/>
  <c r="J2929" i="220"/>
  <c r="I2929" i="220"/>
  <c r="J2928" i="220"/>
  <c r="I2928" i="220"/>
  <c r="J2927" i="220"/>
  <c r="I2927" i="220"/>
  <c r="J2926" i="220"/>
  <c r="I2926" i="220"/>
  <c r="J2925" i="220"/>
  <c r="I2925" i="220"/>
  <c r="J2924" i="220"/>
  <c r="I2924" i="220"/>
  <c r="J2923" i="220"/>
  <c r="I2923" i="220"/>
  <c r="J2922" i="220"/>
  <c r="I2922" i="220"/>
  <c r="J2921" i="220"/>
  <c r="I2921" i="220"/>
  <c r="J2920" i="220"/>
  <c r="I2920" i="220"/>
  <c r="J2919" i="220"/>
  <c r="I2919" i="220"/>
  <c r="J2918" i="220"/>
  <c r="I2918" i="220"/>
  <c r="J2917" i="220"/>
  <c r="I2917" i="220"/>
  <c r="J2916" i="220"/>
  <c r="I2916" i="220"/>
  <c r="J2915" i="220"/>
  <c r="I2915" i="220"/>
  <c r="J2914" i="220"/>
  <c r="I2914" i="220"/>
  <c r="J2913" i="220"/>
  <c r="I2913" i="220"/>
  <c r="J2912" i="220"/>
  <c r="I2912" i="220"/>
  <c r="J2911" i="220"/>
  <c r="I2911" i="220"/>
  <c r="J2906" i="220"/>
  <c r="I2906" i="220"/>
  <c r="J2905" i="220"/>
  <c r="I2905" i="220"/>
  <c r="J2904" i="220"/>
  <c r="I2904" i="220"/>
  <c r="J2903" i="220"/>
  <c r="I2903" i="220"/>
  <c r="J2901" i="220"/>
  <c r="I2901" i="220"/>
  <c r="J2900" i="220"/>
  <c r="I2900" i="220"/>
  <c r="J2899" i="220"/>
  <c r="I2899" i="220"/>
  <c r="J2897" i="220"/>
  <c r="I2897" i="220"/>
  <c r="J2896" i="220"/>
  <c r="I2896" i="220"/>
  <c r="J2895" i="220"/>
  <c r="I2895" i="220"/>
  <c r="J3089" i="220" l="1"/>
  <c r="J1087" i="220"/>
  <c r="I1759" i="220"/>
  <c r="I2894" i="220"/>
  <c r="I2910" i="220"/>
  <c r="I3069" i="220"/>
  <c r="J4139" i="220"/>
  <c r="I4139" i="220"/>
  <c r="I1087" i="220"/>
  <c r="J4853" i="220"/>
  <c r="I4853" i="220"/>
  <c r="J1759" i="220"/>
  <c r="J2894" i="220"/>
  <c r="J2910" i="220"/>
  <c r="J3069" i="220"/>
  <c r="I3089" i="220"/>
  <c r="I2909" i="220" l="1"/>
  <c r="J2909" i="220"/>
  <c r="I2280" i="220"/>
  <c r="J2280" i="220"/>
  <c r="J2891" i="220"/>
  <c r="I2891" i="220"/>
  <c r="J2890" i="220"/>
  <c r="I2890" i="220"/>
  <c r="J2889" i="220"/>
  <c r="I2889" i="220"/>
  <c r="J2888" i="220"/>
  <c r="I2888" i="220"/>
  <c r="J2887" i="220"/>
  <c r="I2887" i="220"/>
  <c r="J2886" i="220"/>
  <c r="I2886" i="220"/>
  <c r="J2885" i="220"/>
  <c r="I2885" i="220"/>
  <c r="J2884" i="220"/>
  <c r="I2884" i="220"/>
  <c r="J2882" i="220"/>
  <c r="I2882" i="220"/>
  <c r="J2881" i="220"/>
  <c r="I2881" i="220"/>
  <c r="J2880" i="220"/>
  <c r="I2880" i="220"/>
  <c r="J2879" i="220"/>
  <c r="I2879" i="220"/>
  <c r="J2878" i="220"/>
  <c r="I2878" i="220"/>
  <c r="J2877" i="220"/>
  <c r="I2877" i="220"/>
  <c r="J2876" i="220"/>
  <c r="I2876" i="220"/>
  <c r="J2875" i="220"/>
  <c r="I2875" i="220"/>
  <c r="J2874" i="220"/>
  <c r="I2874" i="220"/>
  <c r="J2873" i="220"/>
  <c r="I2873" i="220"/>
  <c r="J2872" i="220"/>
  <c r="I2872" i="220"/>
  <c r="J2871" i="220"/>
  <c r="I2871" i="220"/>
  <c r="J2870" i="220"/>
  <c r="I2870" i="220"/>
  <c r="J2869" i="220"/>
  <c r="I2869" i="220"/>
  <c r="J2868" i="220"/>
  <c r="I2868" i="220"/>
  <c r="J2867" i="220"/>
  <c r="I2867" i="220"/>
  <c r="J2866" i="220"/>
  <c r="I2866" i="220"/>
  <c r="J2865" i="220"/>
  <c r="I2865" i="220"/>
  <c r="J2864" i="220"/>
  <c r="I2864" i="220"/>
  <c r="J2863" i="220"/>
  <c r="I2863" i="220"/>
  <c r="J2862" i="220"/>
  <c r="I2862" i="220"/>
  <c r="J2861" i="220"/>
  <c r="I2861" i="220"/>
  <c r="J2860" i="220"/>
  <c r="I2860" i="220"/>
  <c r="J2859" i="220"/>
  <c r="I2859" i="220"/>
  <c r="J2858" i="220"/>
  <c r="I2858" i="220"/>
  <c r="J2857" i="220"/>
  <c r="I2857" i="220"/>
  <c r="J2856" i="220"/>
  <c r="I2856" i="220"/>
  <c r="J2855" i="220"/>
  <c r="I2855" i="220"/>
  <c r="J2854" i="220"/>
  <c r="I2854" i="220"/>
  <c r="J2853" i="220"/>
  <c r="I2853" i="220"/>
  <c r="J2852" i="220"/>
  <c r="I2852" i="220"/>
  <c r="J2851" i="220"/>
  <c r="I2851" i="220"/>
  <c r="J2850" i="220"/>
  <c r="I2850" i="220"/>
  <c r="J2849" i="220"/>
  <c r="I2849" i="220"/>
  <c r="J2848" i="220"/>
  <c r="I2848" i="220"/>
  <c r="J2847" i="220"/>
  <c r="I2847" i="220"/>
  <c r="J2846" i="220"/>
  <c r="I2846" i="220"/>
  <c r="J2845" i="220"/>
  <c r="I2845" i="220"/>
  <c r="J2844" i="220"/>
  <c r="I2844" i="220"/>
  <c r="J2843" i="220"/>
  <c r="I2843" i="220"/>
  <c r="J2842" i="220"/>
  <c r="I2842" i="220"/>
  <c r="J2841" i="220"/>
  <c r="I2841" i="220"/>
  <c r="J2840" i="220"/>
  <c r="I2840" i="220"/>
  <c r="J2839" i="220"/>
  <c r="I2839" i="220"/>
  <c r="J2838" i="220"/>
  <c r="I2838" i="220"/>
  <c r="J2837" i="220"/>
  <c r="I2837" i="220"/>
  <c r="J2836" i="220"/>
  <c r="I2836" i="220"/>
  <c r="J2835" i="220"/>
  <c r="I2835" i="220"/>
  <c r="J2834" i="220"/>
  <c r="I2834" i="220"/>
  <c r="J2833" i="220"/>
  <c r="I2833" i="220"/>
  <c r="J2832" i="220"/>
  <c r="I2832" i="220"/>
  <c r="J2831" i="220"/>
  <c r="I2831" i="220"/>
  <c r="J2830" i="220"/>
  <c r="I2830" i="220"/>
  <c r="J2829" i="220"/>
  <c r="I2829" i="220"/>
  <c r="J2828" i="220"/>
  <c r="I2828" i="220"/>
  <c r="J2827" i="220"/>
  <c r="I2827" i="220"/>
  <c r="J2826" i="220"/>
  <c r="I2826" i="220"/>
  <c r="J2825" i="220"/>
  <c r="I2825" i="220"/>
  <c r="J2824" i="220"/>
  <c r="I2824" i="220"/>
  <c r="J2823" i="220"/>
  <c r="I2823" i="220"/>
  <c r="J2822" i="220"/>
  <c r="I2822" i="220"/>
  <c r="J2821" i="220"/>
  <c r="I2821" i="220"/>
  <c r="J2820" i="220"/>
  <c r="I2820" i="220"/>
  <c r="J2819" i="220"/>
  <c r="I2819" i="220"/>
  <c r="J2818" i="220"/>
  <c r="I2818" i="220"/>
  <c r="J2817" i="220"/>
  <c r="I2817" i="220"/>
  <c r="J2816" i="220"/>
  <c r="I2816" i="220"/>
  <c r="J2815" i="220"/>
  <c r="I2815" i="220"/>
  <c r="J2814" i="220"/>
  <c r="I2814" i="220"/>
  <c r="J2813" i="220"/>
  <c r="I2813" i="220"/>
  <c r="J2812" i="220"/>
  <c r="I2812" i="220"/>
  <c r="J2811" i="220"/>
  <c r="I2811" i="220"/>
  <c r="J2810" i="220"/>
  <c r="I2810" i="220"/>
  <c r="J2809" i="220"/>
  <c r="I2809" i="220"/>
  <c r="J2808" i="220"/>
  <c r="I2808" i="220"/>
  <c r="J2807" i="220"/>
  <c r="I2807" i="220"/>
  <c r="J2806" i="220"/>
  <c r="I2806" i="220"/>
  <c r="J2805" i="220"/>
  <c r="I2805" i="220"/>
  <c r="J2804" i="220"/>
  <c r="I2804" i="220"/>
  <c r="J2803" i="220"/>
  <c r="I2803" i="220"/>
  <c r="J2802" i="220"/>
  <c r="I2802" i="220"/>
  <c r="J2801" i="220"/>
  <c r="I2801" i="220"/>
  <c r="J2800" i="220"/>
  <c r="I2800" i="220"/>
  <c r="J2799" i="220"/>
  <c r="I2799" i="220"/>
  <c r="J2798" i="220"/>
  <c r="I2798" i="220"/>
  <c r="J2797" i="220"/>
  <c r="I2797" i="220"/>
  <c r="J2796" i="220"/>
  <c r="I2796" i="220"/>
  <c r="J2795" i="220"/>
  <c r="I2795" i="220"/>
  <c r="J2794" i="220"/>
  <c r="I2794" i="220"/>
  <c r="J2793" i="220"/>
  <c r="I2793" i="220"/>
  <c r="J2792" i="220"/>
  <c r="I2792" i="220"/>
  <c r="J2791" i="220"/>
  <c r="I2791" i="220"/>
  <c r="J2790" i="220"/>
  <c r="I2790" i="220"/>
  <c r="J2789" i="220"/>
  <c r="I2789" i="220"/>
  <c r="J2788" i="220"/>
  <c r="I2788" i="220"/>
  <c r="J2787" i="220"/>
  <c r="I2787" i="220"/>
  <c r="J2786" i="220"/>
  <c r="I2786" i="220"/>
  <c r="J2785" i="220"/>
  <c r="I2785" i="220"/>
  <c r="J2784" i="220"/>
  <c r="I2784" i="220"/>
  <c r="J2783" i="220"/>
  <c r="I2783" i="220"/>
  <c r="J2782" i="220"/>
  <c r="I2782" i="220"/>
  <c r="J2781" i="220"/>
  <c r="I2781" i="220"/>
  <c r="J2780" i="220"/>
  <c r="I2780" i="220"/>
  <c r="J2779" i="220"/>
  <c r="I2779" i="220"/>
  <c r="J2778" i="220"/>
  <c r="I2778" i="220"/>
  <c r="J2777" i="220"/>
  <c r="I2777" i="220"/>
  <c r="J2776" i="220"/>
  <c r="I2776" i="220"/>
  <c r="J2775" i="220"/>
  <c r="I2775" i="220"/>
  <c r="J2774" i="220"/>
  <c r="I2774" i="220"/>
  <c r="J2773" i="220"/>
  <c r="I2773" i="220"/>
  <c r="J2772" i="220"/>
  <c r="I2772" i="220"/>
  <c r="J2771" i="220"/>
  <c r="I2771" i="220"/>
  <c r="J2770" i="220"/>
  <c r="I2770" i="220"/>
  <c r="J2769" i="220"/>
  <c r="I2769" i="220"/>
  <c r="J2768" i="220"/>
  <c r="I2768" i="220"/>
  <c r="J2767" i="220"/>
  <c r="I2767" i="220"/>
  <c r="J2766" i="220"/>
  <c r="I2766" i="220"/>
  <c r="J2765" i="220"/>
  <c r="I2765" i="220"/>
  <c r="J2764" i="220"/>
  <c r="I2764" i="220"/>
  <c r="J2763" i="220"/>
  <c r="I2763" i="220"/>
  <c r="J2762" i="220"/>
  <c r="I2762" i="220"/>
  <c r="J2761" i="220"/>
  <c r="I2761" i="220"/>
  <c r="J2760" i="220"/>
  <c r="I2760" i="220"/>
  <c r="J2759" i="220"/>
  <c r="I2759" i="220"/>
  <c r="J2758" i="220"/>
  <c r="I2758" i="220"/>
  <c r="J2757" i="220"/>
  <c r="I2757" i="220"/>
  <c r="J2756" i="220"/>
  <c r="I2756" i="220"/>
  <c r="J2755" i="220"/>
  <c r="I2755" i="220"/>
  <c r="J2754" i="220"/>
  <c r="I2754" i="220"/>
  <c r="J2753" i="220"/>
  <c r="I2753" i="220"/>
  <c r="J2752" i="220"/>
  <c r="I2752" i="220"/>
  <c r="J2751" i="220"/>
  <c r="I2751" i="220"/>
  <c r="J2750" i="220"/>
  <c r="I2750" i="220"/>
  <c r="J2749" i="220"/>
  <c r="I2749" i="220"/>
  <c r="J2748" i="220"/>
  <c r="I2748" i="220"/>
  <c r="J2747" i="220"/>
  <c r="I2747" i="220"/>
  <c r="J2746" i="220"/>
  <c r="I2746" i="220"/>
  <c r="J2745" i="220"/>
  <c r="I2745" i="220"/>
  <c r="J2744" i="220"/>
  <c r="I2744" i="220"/>
  <c r="J2743" i="220"/>
  <c r="I2743" i="220"/>
  <c r="J2742" i="220"/>
  <c r="I2742" i="220"/>
  <c r="J2741" i="220"/>
  <c r="I2741" i="220"/>
  <c r="J2740" i="220"/>
  <c r="I2740" i="220"/>
  <c r="J2739" i="220"/>
  <c r="I2739" i="220"/>
  <c r="J2738" i="220"/>
  <c r="I2738" i="220"/>
  <c r="J2737" i="220"/>
  <c r="I2737" i="220"/>
  <c r="J2736" i="220"/>
  <c r="I2736" i="220"/>
  <c r="J2735" i="220"/>
  <c r="I2735" i="220"/>
  <c r="J2734" i="220"/>
  <c r="I2734" i="220"/>
  <c r="J2733" i="220"/>
  <c r="I2733" i="220"/>
  <c r="J2732" i="220"/>
  <c r="I2732" i="220"/>
  <c r="J2731" i="220"/>
  <c r="I2731" i="220"/>
  <c r="J2730" i="220"/>
  <c r="I2730" i="220"/>
  <c r="J2729" i="220"/>
  <c r="I2729" i="220"/>
  <c r="J2728" i="220"/>
  <c r="I2728" i="220"/>
  <c r="J2727" i="220"/>
  <c r="I2727" i="220"/>
  <c r="J2726" i="220"/>
  <c r="I2726" i="220"/>
  <c r="J2725" i="220"/>
  <c r="I2725" i="220"/>
  <c r="J2724" i="220"/>
  <c r="I2724" i="220"/>
  <c r="J2723" i="220"/>
  <c r="I2723" i="220"/>
  <c r="J2722" i="220"/>
  <c r="I2722" i="220"/>
  <c r="J2721" i="220"/>
  <c r="I2721" i="220"/>
  <c r="J2720" i="220"/>
  <c r="I2720" i="220"/>
  <c r="J2719" i="220"/>
  <c r="I2719" i="220"/>
  <c r="J2718" i="220"/>
  <c r="I2718" i="220"/>
  <c r="J2717" i="220"/>
  <c r="I2717" i="220"/>
  <c r="J2716" i="220"/>
  <c r="I2716" i="220"/>
  <c r="J2715" i="220"/>
  <c r="I2715" i="220"/>
  <c r="J2714" i="220"/>
  <c r="I2714" i="220"/>
  <c r="J2713" i="220"/>
  <c r="I2713" i="220"/>
  <c r="J2712" i="220"/>
  <c r="I2712" i="220"/>
  <c r="J2711" i="220"/>
  <c r="I2711" i="220"/>
  <c r="J2710" i="220"/>
  <c r="I2710" i="220"/>
  <c r="J2709" i="220"/>
  <c r="I2709" i="220"/>
  <c r="J2708" i="220"/>
  <c r="I2708" i="220"/>
  <c r="J2707" i="220"/>
  <c r="I2707" i="220"/>
  <c r="J2706" i="220"/>
  <c r="I2706" i="220"/>
  <c r="J2705" i="220"/>
  <c r="I2705" i="220"/>
  <c r="J2704" i="220"/>
  <c r="I2704" i="220"/>
  <c r="J2703" i="220"/>
  <c r="I2703" i="220"/>
  <c r="J2702" i="220"/>
  <c r="I2702" i="220"/>
  <c r="J2701" i="220"/>
  <c r="I2701" i="220"/>
  <c r="J2700" i="220"/>
  <c r="I2700" i="220"/>
  <c r="J2699" i="220"/>
  <c r="I2699" i="220"/>
  <c r="J2698" i="220"/>
  <c r="I2698" i="220"/>
  <c r="J2697" i="220"/>
  <c r="I2697" i="220"/>
  <c r="J2696" i="220"/>
  <c r="I2696" i="220"/>
  <c r="J2695" i="220"/>
  <c r="I2695" i="220"/>
  <c r="J2694" i="220"/>
  <c r="I2694" i="220"/>
  <c r="J2693" i="220"/>
  <c r="I2693" i="220"/>
  <c r="J2692" i="220"/>
  <c r="I2692" i="220"/>
  <c r="J2691" i="220"/>
  <c r="I2691" i="220"/>
  <c r="J2690" i="220"/>
  <c r="I2690" i="220"/>
  <c r="J2689" i="220"/>
  <c r="I2689" i="220"/>
  <c r="J2688" i="220"/>
  <c r="I2688" i="220"/>
  <c r="J2687" i="220"/>
  <c r="I2687" i="220"/>
  <c r="J2686" i="220"/>
  <c r="I2686" i="220"/>
  <c r="J2685" i="220"/>
  <c r="I2685" i="220"/>
  <c r="J2684" i="220"/>
  <c r="I2684" i="220"/>
  <c r="J2683" i="220"/>
  <c r="I2683" i="220"/>
  <c r="J2682" i="220"/>
  <c r="I2682" i="220"/>
  <c r="J2681" i="220"/>
  <c r="I2681" i="220"/>
  <c r="J2680" i="220"/>
  <c r="I2680" i="220"/>
  <c r="J2679" i="220"/>
  <c r="I2679" i="220"/>
  <c r="J2678" i="220"/>
  <c r="I2678" i="220"/>
  <c r="J2677" i="220"/>
  <c r="I2677" i="220"/>
  <c r="J2676" i="220"/>
  <c r="I2676" i="220"/>
  <c r="J2675" i="220"/>
  <c r="I2675" i="220"/>
  <c r="J2674" i="220"/>
  <c r="I2674" i="220"/>
  <c r="J2673" i="220"/>
  <c r="I2673" i="220"/>
  <c r="J2672" i="220"/>
  <c r="I2672" i="220"/>
  <c r="J2671" i="220"/>
  <c r="I2671" i="220"/>
  <c r="J2669" i="220"/>
  <c r="I2669" i="220"/>
  <c r="J2668" i="220"/>
  <c r="I2668" i="220"/>
  <c r="J2667" i="220"/>
  <c r="I2667" i="220"/>
  <c r="J2666" i="220"/>
  <c r="I2666" i="220"/>
  <c r="J2665" i="220"/>
  <c r="I2665" i="220"/>
  <c r="J2664" i="220"/>
  <c r="I2664" i="220"/>
  <c r="J2663" i="220"/>
  <c r="I2663" i="220"/>
  <c r="J2662" i="220"/>
  <c r="I2662" i="220"/>
  <c r="J2661" i="220"/>
  <c r="I2661" i="220"/>
  <c r="J2660" i="220"/>
  <c r="I2660" i="220"/>
  <c r="J2659" i="220"/>
  <c r="I2659" i="220"/>
  <c r="J2658" i="220"/>
  <c r="I2658" i="220"/>
  <c r="J2657" i="220"/>
  <c r="I2657" i="220"/>
  <c r="J2656" i="220"/>
  <c r="I2656" i="220"/>
  <c r="J2655" i="220"/>
  <c r="I2655" i="220"/>
  <c r="J2654" i="220"/>
  <c r="I2654" i="220"/>
  <c r="J2653" i="220"/>
  <c r="I2653" i="220"/>
  <c r="J2652" i="220"/>
  <c r="I2652" i="220"/>
  <c r="J2651" i="220"/>
  <c r="I2651" i="220"/>
  <c r="J2650" i="220"/>
  <c r="I2650" i="220"/>
  <c r="J2649" i="220"/>
  <c r="I2649" i="220"/>
  <c r="J2648" i="220"/>
  <c r="I2648" i="220"/>
  <c r="J2647" i="220"/>
  <c r="I2647" i="220"/>
  <c r="J2646" i="220"/>
  <c r="I2646" i="220"/>
  <c r="J2644" i="220"/>
  <c r="I2644" i="220"/>
  <c r="J2643" i="220"/>
  <c r="I2643" i="220"/>
  <c r="J2642" i="220"/>
  <c r="I2642" i="220"/>
  <c r="J2641" i="220"/>
  <c r="I2641" i="220"/>
  <c r="J2640" i="220"/>
  <c r="I2640" i="220"/>
  <c r="J2639" i="220"/>
  <c r="I2639" i="220"/>
  <c r="J2638" i="220"/>
  <c r="I2638" i="220"/>
  <c r="J2637" i="220"/>
  <c r="I2637" i="220"/>
  <c r="J2636" i="220"/>
  <c r="I2636" i="220"/>
  <c r="J2635" i="220"/>
  <c r="I2635" i="220"/>
  <c r="J2634" i="220"/>
  <c r="I2634" i="220"/>
  <c r="J2633" i="220"/>
  <c r="I2633" i="220"/>
  <c r="J2632" i="220"/>
  <c r="I2632" i="220"/>
  <c r="J2631" i="220"/>
  <c r="I2631" i="220"/>
  <c r="J2630" i="220"/>
  <c r="I2630" i="220"/>
  <c r="J2629" i="220"/>
  <c r="I2629" i="220"/>
  <c r="J2628" i="220"/>
  <c r="I2628" i="220"/>
  <c r="J2627" i="220"/>
  <c r="I2627" i="220"/>
  <c r="J2626" i="220"/>
  <c r="I2626" i="220"/>
  <c r="J2625" i="220"/>
  <c r="I2625" i="220"/>
  <c r="J2624" i="220"/>
  <c r="I2624" i="220"/>
  <c r="J2623" i="220"/>
  <c r="I2623" i="220"/>
  <c r="J2622" i="220"/>
  <c r="I2622" i="220"/>
  <c r="J2621" i="220"/>
  <c r="I2621" i="220"/>
  <c r="J2620" i="220"/>
  <c r="I2620" i="220"/>
  <c r="J2619" i="220"/>
  <c r="I2619" i="220"/>
  <c r="J2618" i="220"/>
  <c r="I2618" i="220"/>
  <c r="J2617" i="220"/>
  <c r="I2617" i="220"/>
  <c r="J2616" i="220"/>
  <c r="I2616" i="220"/>
  <c r="J2615" i="220"/>
  <c r="I2615" i="220"/>
  <c r="J2614" i="220"/>
  <c r="I2614" i="220"/>
  <c r="J2613" i="220"/>
  <c r="I2613" i="220"/>
  <c r="J2612" i="220"/>
  <c r="I2612" i="220"/>
  <c r="J2611" i="220"/>
  <c r="I2611" i="220"/>
  <c r="J2610" i="220"/>
  <c r="I2610" i="220"/>
  <c r="J2609" i="220"/>
  <c r="I2609" i="220"/>
  <c r="J2608" i="220"/>
  <c r="I2608" i="220"/>
  <c r="J2607" i="220"/>
  <c r="I2607" i="220"/>
  <c r="J2606" i="220"/>
  <c r="I2606" i="220"/>
  <c r="J2605" i="220"/>
  <c r="I2605" i="220"/>
  <c r="J2604" i="220"/>
  <c r="I2604" i="220"/>
  <c r="J2603" i="220"/>
  <c r="I2603" i="220"/>
  <c r="J2602" i="220"/>
  <c r="I2602" i="220"/>
  <c r="J2601" i="220"/>
  <c r="I2601" i="220"/>
  <c r="J2600" i="220"/>
  <c r="I2600" i="220"/>
  <c r="J2599" i="220"/>
  <c r="I2599" i="220"/>
  <c r="J2598" i="220"/>
  <c r="I2598" i="220"/>
  <c r="J2597" i="220"/>
  <c r="I2597" i="220"/>
  <c r="J2596" i="220"/>
  <c r="I2596" i="220"/>
  <c r="J2595" i="220"/>
  <c r="I2595" i="220"/>
  <c r="J2594" i="220"/>
  <c r="I2594" i="220"/>
  <c r="J2593" i="220"/>
  <c r="I2593" i="220"/>
  <c r="J2592" i="220"/>
  <c r="I2592" i="220"/>
  <c r="J2591" i="220"/>
  <c r="I2591" i="220"/>
  <c r="J2590" i="220"/>
  <c r="I2590" i="220"/>
  <c r="J2589" i="220"/>
  <c r="I2589" i="220"/>
  <c r="J2588" i="220"/>
  <c r="I2588" i="220"/>
  <c r="J2587" i="220"/>
  <c r="I2587" i="220"/>
  <c r="J2586" i="220"/>
  <c r="I2586" i="220"/>
  <c r="J2585" i="220"/>
  <c r="I2585" i="220"/>
  <c r="J2584" i="220"/>
  <c r="I2584" i="220"/>
  <c r="J2583" i="220"/>
  <c r="I2583" i="220"/>
  <c r="J2582" i="220"/>
  <c r="I2582" i="220"/>
  <c r="J2581" i="220"/>
  <c r="I2581" i="220"/>
  <c r="J2580" i="220"/>
  <c r="I2580" i="220"/>
  <c r="J2579" i="220"/>
  <c r="I2579" i="220"/>
  <c r="J2578" i="220"/>
  <c r="I2578" i="220"/>
  <c r="J2577" i="220"/>
  <c r="I2577" i="220"/>
  <c r="J2576" i="220"/>
  <c r="I2576" i="220"/>
  <c r="J2575" i="220"/>
  <c r="I2575" i="220"/>
  <c r="J2574" i="220"/>
  <c r="I2574" i="220"/>
  <c r="J2573" i="220"/>
  <c r="I2573" i="220"/>
  <c r="J2572" i="220"/>
  <c r="I2572" i="220"/>
  <c r="J2571" i="220"/>
  <c r="I2571" i="220"/>
  <c r="J2570" i="220"/>
  <c r="I2570" i="220"/>
  <c r="J2569" i="220"/>
  <c r="I2569" i="220"/>
  <c r="J2568" i="220"/>
  <c r="I2568" i="220"/>
  <c r="J2567" i="220"/>
  <c r="I2567" i="220"/>
  <c r="J2566" i="220"/>
  <c r="I2566" i="220"/>
  <c r="J2565" i="220"/>
  <c r="I2565" i="220"/>
  <c r="J2564" i="220"/>
  <c r="I2564" i="220"/>
  <c r="J2563" i="220"/>
  <c r="I2563" i="220"/>
  <c r="J2562" i="220"/>
  <c r="I2562" i="220"/>
  <c r="J2561" i="220"/>
  <c r="I2561" i="220"/>
  <c r="J2560" i="220"/>
  <c r="I2560" i="220"/>
  <c r="J2559" i="220"/>
  <c r="I2559" i="220"/>
  <c r="J2558" i="220"/>
  <c r="I2558" i="220"/>
  <c r="J2557" i="220"/>
  <c r="I2557" i="220"/>
  <c r="J2556" i="220"/>
  <c r="I2556" i="220"/>
  <c r="J2555" i="220"/>
  <c r="I2555" i="220"/>
  <c r="J2554" i="220"/>
  <c r="I2554" i="220"/>
  <c r="J2553" i="220"/>
  <c r="I2553" i="220"/>
  <c r="J2552" i="220"/>
  <c r="I2552" i="220"/>
  <c r="J2551" i="220"/>
  <c r="I2551" i="220"/>
  <c r="J2550" i="220"/>
  <c r="I2550" i="220"/>
  <c r="J2549" i="220"/>
  <c r="I2549" i="220"/>
  <c r="J2548" i="220"/>
  <c r="I2548" i="220"/>
  <c r="J2547" i="220"/>
  <c r="I2547" i="220"/>
  <c r="J2546" i="220"/>
  <c r="I2546" i="220"/>
  <c r="J2545" i="220"/>
  <c r="I2545" i="220"/>
  <c r="J2544" i="220"/>
  <c r="I2544" i="220"/>
  <c r="J2543" i="220"/>
  <c r="I2543" i="220"/>
  <c r="J2542" i="220"/>
  <c r="I2542" i="220"/>
  <c r="J2541" i="220"/>
  <c r="I2541" i="220"/>
  <c r="J2540" i="220"/>
  <c r="I2540" i="220"/>
  <c r="J2539" i="220"/>
  <c r="I2539" i="220"/>
  <c r="J2538" i="220"/>
  <c r="I2538" i="220"/>
  <c r="J2537" i="220"/>
  <c r="I2537" i="220"/>
  <c r="J2536" i="220"/>
  <c r="I2536" i="220"/>
  <c r="J2535" i="220"/>
  <c r="I2535" i="220"/>
  <c r="J2534" i="220"/>
  <c r="I2534" i="220"/>
  <c r="J2533" i="220"/>
  <c r="I2533" i="220"/>
  <c r="J2532" i="220"/>
  <c r="I2532" i="220"/>
  <c r="J2531" i="220"/>
  <c r="I2531" i="220"/>
  <c r="J2530" i="220"/>
  <c r="I2530" i="220"/>
  <c r="J2529" i="220"/>
  <c r="I2529" i="220"/>
  <c r="J2528" i="220"/>
  <c r="I2528" i="220"/>
  <c r="J2527" i="220"/>
  <c r="I2527" i="220"/>
  <c r="J2526" i="220"/>
  <c r="I2526" i="220"/>
  <c r="J2525" i="220"/>
  <c r="I2525" i="220"/>
  <c r="J2524" i="220"/>
  <c r="I2524" i="220"/>
  <c r="J2523" i="220"/>
  <c r="I2523" i="220"/>
  <c r="J2522" i="220"/>
  <c r="I2522" i="220"/>
  <c r="J2521" i="220"/>
  <c r="I2521" i="220"/>
  <c r="J2520" i="220"/>
  <c r="I2520" i="220"/>
  <c r="J2519" i="220"/>
  <c r="I2519" i="220"/>
  <c r="J2518" i="220"/>
  <c r="I2518" i="220"/>
  <c r="J2517" i="220"/>
  <c r="I2517" i="220"/>
  <c r="J2516" i="220"/>
  <c r="I2516" i="220"/>
  <c r="J2515" i="220"/>
  <c r="I2515" i="220"/>
  <c r="J2514" i="220"/>
  <c r="I2514" i="220"/>
  <c r="J2513" i="220"/>
  <c r="I2513" i="220"/>
  <c r="J2512" i="220"/>
  <c r="I2512" i="220"/>
  <c r="J2511" i="220"/>
  <c r="I2511" i="220"/>
  <c r="J2510" i="220"/>
  <c r="I2510" i="220"/>
  <c r="J2509" i="220"/>
  <c r="I2509" i="220"/>
  <c r="J2508" i="220"/>
  <c r="I2508" i="220"/>
  <c r="J2507" i="220"/>
  <c r="I2507" i="220"/>
  <c r="J2506" i="220"/>
  <c r="I2506" i="220"/>
  <c r="J2505" i="220"/>
  <c r="I2505" i="220"/>
  <c r="J2504" i="220"/>
  <c r="I2504" i="220"/>
  <c r="J2503" i="220"/>
  <c r="I2503" i="220"/>
  <c r="J2502" i="220"/>
  <c r="I2502" i="220"/>
  <c r="J2501" i="220"/>
  <c r="I2501" i="220"/>
  <c r="J2500" i="220"/>
  <c r="I2500" i="220"/>
  <c r="J2499" i="220"/>
  <c r="I2499" i="220"/>
  <c r="J2498" i="220"/>
  <c r="I2498" i="220"/>
  <c r="J2497" i="220"/>
  <c r="I2497" i="220"/>
  <c r="J2496" i="220"/>
  <c r="I2496" i="220"/>
  <c r="J2495" i="220"/>
  <c r="I2495" i="220"/>
  <c r="J2494" i="220"/>
  <c r="I2494" i="220"/>
  <c r="J2493" i="220"/>
  <c r="I2493" i="220"/>
  <c r="J2492" i="220"/>
  <c r="I2492" i="220"/>
  <c r="J2491" i="220"/>
  <c r="I2491" i="220"/>
  <c r="J2490" i="220"/>
  <c r="I2490" i="220"/>
  <c r="J2489" i="220"/>
  <c r="I2489" i="220"/>
  <c r="J2488" i="220"/>
  <c r="I2488" i="220"/>
  <c r="J2487" i="220"/>
  <c r="I2487" i="220"/>
  <c r="J2486" i="220"/>
  <c r="I2486" i="220"/>
  <c r="J2485" i="220"/>
  <c r="I2485" i="220"/>
  <c r="J2484" i="220"/>
  <c r="I2484" i="220"/>
  <c r="J2483" i="220"/>
  <c r="I2483" i="220"/>
  <c r="J2482" i="220"/>
  <c r="I2482" i="220"/>
  <c r="J2481" i="220"/>
  <c r="I2481" i="220"/>
  <c r="J2480" i="220"/>
  <c r="I2480" i="220"/>
  <c r="J2479" i="220"/>
  <c r="I2479" i="220"/>
  <c r="J2478" i="220"/>
  <c r="I2478" i="220"/>
  <c r="J2477" i="220"/>
  <c r="I2477" i="220"/>
  <c r="J2476" i="220"/>
  <c r="I2476" i="220"/>
  <c r="J2475" i="220"/>
  <c r="I2475" i="220"/>
  <c r="J2474" i="220"/>
  <c r="I2474" i="220"/>
  <c r="J2473" i="220"/>
  <c r="I2473" i="220"/>
  <c r="J2472" i="220"/>
  <c r="I2472" i="220"/>
  <c r="J2471" i="220"/>
  <c r="I2471" i="220"/>
  <c r="J2470" i="220"/>
  <c r="I2470" i="220"/>
  <c r="J2469" i="220"/>
  <c r="I2469" i="220"/>
  <c r="J2468" i="220"/>
  <c r="I2468" i="220"/>
  <c r="J2467" i="220"/>
  <c r="I2467" i="220"/>
  <c r="J2466" i="220"/>
  <c r="I2466" i="220"/>
  <c r="J2465" i="220"/>
  <c r="I2465" i="220"/>
  <c r="J2464" i="220"/>
  <c r="I2464" i="220"/>
  <c r="J2463" i="220"/>
  <c r="I2463" i="220"/>
  <c r="J2462" i="220"/>
  <c r="I2462" i="220"/>
  <c r="J2461" i="220"/>
  <c r="I2461" i="220"/>
  <c r="J2460" i="220"/>
  <c r="I2460" i="220"/>
  <c r="J2459" i="220"/>
  <c r="I2459" i="220"/>
  <c r="J2458" i="220"/>
  <c r="I2458" i="220"/>
  <c r="J2457" i="220"/>
  <c r="I2457" i="220"/>
  <c r="J2456" i="220"/>
  <c r="I2456" i="220"/>
  <c r="J2455" i="220"/>
  <c r="I2455" i="220"/>
  <c r="J2454" i="220"/>
  <c r="I2454" i="220"/>
  <c r="J2453" i="220"/>
  <c r="I2453" i="220"/>
  <c r="J2452" i="220"/>
  <c r="I2452" i="220"/>
  <c r="J2451" i="220"/>
  <c r="I2451" i="220"/>
  <c r="J2450" i="220"/>
  <c r="I2450" i="220"/>
  <c r="J2449" i="220"/>
  <c r="I2449" i="220"/>
  <c r="J2448" i="220"/>
  <c r="I2448" i="220"/>
  <c r="J2447" i="220"/>
  <c r="I2447" i="220"/>
  <c r="J2446" i="220"/>
  <c r="I2446" i="220"/>
  <c r="J2445" i="220"/>
  <c r="I2445" i="220"/>
  <c r="J2444" i="220"/>
  <c r="I2444" i="220"/>
  <c r="J2443" i="220"/>
  <c r="I2443" i="220"/>
  <c r="J2442" i="220"/>
  <c r="I2442" i="220"/>
  <c r="J2441" i="220"/>
  <c r="I2441" i="220"/>
  <c r="J2440" i="220"/>
  <c r="I2440" i="220"/>
  <c r="J2439" i="220"/>
  <c r="I2439" i="220"/>
  <c r="J2438" i="220"/>
  <c r="I2438" i="220"/>
  <c r="J2437" i="220"/>
  <c r="I2437" i="220"/>
  <c r="J2436" i="220"/>
  <c r="I2436" i="220"/>
  <c r="J2435" i="220"/>
  <c r="I2435" i="220"/>
  <c r="J2434" i="220"/>
  <c r="I2434" i="220"/>
  <c r="J2433" i="220"/>
  <c r="I2433" i="220"/>
  <c r="J2432" i="220"/>
  <c r="I2432" i="220"/>
  <c r="J2431" i="220"/>
  <c r="I2431" i="220"/>
  <c r="J2430" i="220"/>
  <c r="I2430" i="220"/>
  <c r="J2429" i="220"/>
  <c r="I2429" i="220"/>
  <c r="J2428" i="220"/>
  <c r="I2428" i="220"/>
  <c r="J2427" i="220"/>
  <c r="I2427" i="220"/>
  <c r="J2426" i="220"/>
  <c r="I2426" i="220"/>
  <c r="J2425" i="220"/>
  <c r="I2425" i="220"/>
  <c r="J2424" i="220"/>
  <c r="I2424" i="220"/>
  <c r="J2423" i="220"/>
  <c r="I2423" i="220"/>
  <c r="J2422" i="220"/>
  <c r="I2422" i="220"/>
  <c r="J2421" i="220"/>
  <c r="I2421" i="220"/>
  <c r="J2420" i="220"/>
  <c r="I2420" i="220"/>
  <c r="J2419" i="220"/>
  <c r="I2419" i="220"/>
  <c r="J2418" i="220"/>
  <c r="I2418" i="220"/>
  <c r="J2417" i="220"/>
  <c r="I2417" i="220"/>
  <c r="J2416" i="220"/>
  <c r="I2416" i="220"/>
  <c r="J2415" i="220"/>
  <c r="I2415" i="220"/>
  <c r="J2414" i="220"/>
  <c r="I2414" i="220"/>
  <c r="J2413" i="220"/>
  <c r="I2413" i="220"/>
  <c r="J2412" i="220"/>
  <c r="I2412" i="220"/>
  <c r="J2411" i="220"/>
  <c r="I2411" i="220"/>
  <c r="J2410" i="220"/>
  <c r="I2410" i="220"/>
  <c r="J2409" i="220"/>
  <c r="I2409" i="220"/>
  <c r="J2408" i="220"/>
  <c r="I2408" i="220"/>
  <c r="J2407" i="220"/>
  <c r="I2407" i="220"/>
  <c r="J2406" i="220"/>
  <c r="I2406" i="220"/>
  <c r="J2405" i="220"/>
  <c r="I2405" i="220"/>
  <c r="J2404" i="220"/>
  <c r="I2404" i="220"/>
  <c r="J2403" i="220"/>
  <c r="I2403" i="220"/>
  <c r="J2402" i="220"/>
  <c r="I2402" i="220"/>
  <c r="J2401" i="220"/>
  <c r="I2401" i="220"/>
  <c r="J2400" i="220"/>
  <c r="I2400" i="220"/>
  <c r="J2399" i="220"/>
  <c r="I2399" i="220"/>
  <c r="J2398" i="220"/>
  <c r="I2398" i="220"/>
  <c r="J2397" i="220"/>
  <c r="I2397" i="220"/>
  <c r="J2396" i="220"/>
  <c r="I2396" i="220"/>
  <c r="J2395" i="220"/>
  <c r="I2395" i="220"/>
  <c r="J2394" i="220"/>
  <c r="I2394" i="220"/>
  <c r="J2393" i="220"/>
  <c r="I2393" i="220"/>
  <c r="J2392" i="220"/>
  <c r="I2392" i="220"/>
  <c r="J2391" i="220"/>
  <c r="I2391" i="220"/>
  <c r="J2390" i="220"/>
  <c r="I2390" i="220"/>
  <c r="J2389" i="220"/>
  <c r="I2389" i="220"/>
  <c r="J2388" i="220"/>
  <c r="I2388" i="220"/>
  <c r="J2387" i="220"/>
  <c r="I2387" i="220"/>
  <c r="J2386" i="220"/>
  <c r="I2386" i="220"/>
  <c r="J2385" i="220"/>
  <c r="I2385" i="220"/>
  <c r="J2384" i="220"/>
  <c r="I2384" i="220"/>
  <c r="J2383" i="220"/>
  <c r="I2383" i="220"/>
  <c r="J2382" i="220"/>
  <c r="I2382" i="220"/>
  <c r="J2381" i="220"/>
  <c r="I2381" i="220"/>
  <c r="J2380" i="220"/>
  <c r="I2380" i="220"/>
  <c r="J2379" i="220"/>
  <c r="I2379" i="220"/>
  <c r="J2378" i="220"/>
  <c r="I2378" i="220"/>
  <c r="J2377" i="220"/>
  <c r="I2377" i="220"/>
  <c r="J2376" i="220"/>
  <c r="I2376" i="220"/>
  <c r="J2375" i="220"/>
  <c r="I2375" i="220"/>
  <c r="J2374" i="220"/>
  <c r="I2374" i="220"/>
  <c r="J2373" i="220"/>
  <c r="I2373" i="220"/>
  <c r="J2372" i="220"/>
  <c r="I2372" i="220"/>
  <c r="J2371" i="220"/>
  <c r="I2371" i="220"/>
  <c r="J2370" i="220"/>
  <c r="I2370" i="220"/>
  <c r="J2369" i="220"/>
  <c r="I2369" i="220"/>
  <c r="J2368" i="220"/>
  <c r="I2368" i="220"/>
  <c r="J2367" i="220"/>
  <c r="I2367" i="220"/>
  <c r="J2366" i="220"/>
  <c r="I2366" i="220"/>
  <c r="J2365" i="220"/>
  <c r="I2365" i="220"/>
  <c r="J2364" i="220"/>
  <c r="I2364" i="220"/>
  <c r="J2363" i="220"/>
  <c r="I2363" i="220"/>
  <c r="J2362" i="220"/>
  <c r="I2362" i="220"/>
  <c r="J2361" i="220"/>
  <c r="I2361" i="220"/>
  <c r="J2360" i="220"/>
  <c r="I2360" i="220"/>
  <c r="J2359" i="220"/>
  <c r="I2359" i="220"/>
  <c r="J2358" i="220"/>
  <c r="I2358" i="220"/>
  <c r="J2357" i="220"/>
  <c r="I2357" i="220"/>
  <c r="J2356" i="220"/>
  <c r="I2356" i="220"/>
  <c r="J2355" i="220"/>
  <c r="I2355" i="220"/>
  <c r="J2354" i="220"/>
  <c r="I2354" i="220"/>
  <c r="J2353" i="220"/>
  <c r="I2353" i="220"/>
  <c r="J2352" i="220"/>
  <c r="I2352" i="220"/>
  <c r="J2351" i="220"/>
  <c r="I2351" i="220"/>
  <c r="J2350" i="220"/>
  <c r="I2350" i="220"/>
  <c r="J2349" i="220"/>
  <c r="I2349" i="220"/>
  <c r="J2348" i="220"/>
  <c r="I2348" i="220"/>
  <c r="J2347" i="220"/>
  <c r="I2347" i="220"/>
  <c r="J2346" i="220"/>
  <c r="I2346" i="220"/>
  <c r="J2345" i="220"/>
  <c r="I2345" i="220"/>
  <c r="J2344" i="220"/>
  <c r="I2344" i="220"/>
  <c r="J2343" i="220"/>
  <c r="I2343" i="220"/>
  <c r="J2342" i="220"/>
  <c r="I2342" i="220"/>
  <c r="J2341" i="220"/>
  <c r="I2341" i="220"/>
  <c r="J2340" i="220"/>
  <c r="I2340" i="220"/>
  <c r="J2339" i="220"/>
  <c r="I2339" i="220"/>
  <c r="J2338" i="220"/>
  <c r="I2338" i="220"/>
  <c r="J2337" i="220"/>
  <c r="I2337" i="220"/>
  <c r="J2336" i="220"/>
  <c r="I2336" i="220"/>
  <c r="J2335" i="220"/>
  <c r="I2335" i="220"/>
  <c r="J2334" i="220"/>
  <c r="I2334" i="220"/>
  <c r="J2333" i="220"/>
  <c r="I2333" i="220"/>
  <c r="J2332" i="220"/>
  <c r="I2332" i="220"/>
  <c r="J2331" i="220"/>
  <c r="I2331" i="220"/>
  <c r="J2330" i="220"/>
  <c r="I2330" i="220"/>
  <c r="J2329" i="220"/>
  <c r="I2329" i="220"/>
  <c r="J2328" i="220"/>
  <c r="I2328" i="220"/>
  <c r="J2327" i="220"/>
  <c r="I2327" i="220"/>
  <c r="J2326" i="220"/>
  <c r="I2326" i="220"/>
  <c r="J2325" i="220"/>
  <c r="I2325" i="220"/>
  <c r="J2324" i="220"/>
  <c r="I2324" i="220"/>
  <c r="J2323" i="220"/>
  <c r="I2323" i="220"/>
  <c r="J2322" i="220"/>
  <c r="I2322" i="220"/>
  <c r="J2321" i="220"/>
  <c r="I2321" i="220"/>
  <c r="J2320" i="220"/>
  <c r="I2320" i="220"/>
  <c r="J2319" i="220"/>
  <c r="I2319" i="220"/>
  <c r="J2318" i="220"/>
  <c r="I2318" i="220"/>
  <c r="J2317" i="220"/>
  <c r="I2317" i="220"/>
  <c r="J2316" i="220"/>
  <c r="I2316" i="220"/>
  <c r="J2315" i="220"/>
  <c r="I2315" i="220"/>
  <c r="J2314" i="220"/>
  <c r="I2314" i="220"/>
  <c r="J2313" i="220"/>
  <c r="I2313" i="220"/>
  <c r="J2312" i="220"/>
  <c r="I2312" i="220"/>
  <c r="J2311" i="220"/>
  <c r="I2311" i="220"/>
  <c r="J2310" i="220"/>
  <c r="I2310" i="220"/>
  <c r="J2309" i="220"/>
  <c r="I2309" i="220"/>
  <c r="J2308" i="220"/>
  <c r="I2308" i="220"/>
  <c r="J2307" i="220"/>
  <c r="I2307" i="220"/>
  <c r="J2306" i="220"/>
  <c r="I2306" i="220"/>
  <c r="J2305" i="220"/>
  <c r="I2305" i="220"/>
  <c r="J2304" i="220"/>
  <c r="I2304" i="220"/>
  <c r="J2303" i="220"/>
  <c r="I2303" i="220"/>
  <c r="J2302" i="220"/>
  <c r="I2302" i="220"/>
  <c r="J2301" i="220"/>
  <c r="I2301" i="220"/>
  <c r="J2300" i="220"/>
  <c r="I2300" i="220"/>
  <c r="J2299" i="220"/>
  <c r="I2299" i="220"/>
  <c r="J2298" i="220"/>
  <c r="I2298" i="220"/>
  <c r="J2297" i="220"/>
  <c r="I2297" i="220"/>
  <c r="J2296" i="220"/>
  <c r="I2296" i="220"/>
  <c r="J2295" i="220"/>
  <c r="I2295" i="220"/>
  <c r="J2294" i="220"/>
  <c r="I2294" i="220"/>
  <c r="J2293" i="220"/>
  <c r="I2293" i="220"/>
  <c r="J2288" i="220"/>
  <c r="I2288" i="220"/>
  <c r="J2287" i="220"/>
  <c r="I2287" i="220"/>
  <c r="J2286" i="220"/>
  <c r="I2286" i="220"/>
  <c r="J2285" i="220"/>
  <c r="I2285" i="220"/>
  <c r="J2283" i="220"/>
  <c r="I2283" i="220"/>
  <c r="J2282" i="220"/>
  <c r="I2282" i="220"/>
  <c r="J2281" i="220"/>
  <c r="I2281" i="220"/>
  <c r="J2279" i="220"/>
  <c r="I2279" i="220"/>
  <c r="J2278" i="220"/>
  <c r="I2278" i="220"/>
  <c r="J2277" i="220"/>
  <c r="I2277" i="220"/>
  <c r="I1359" i="220"/>
  <c r="J1359" i="220"/>
  <c r="I1356" i="220"/>
  <c r="J1356" i="220"/>
  <c r="I1357" i="220"/>
  <c r="J1357" i="220"/>
  <c r="J1739" i="220"/>
  <c r="I1739" i="220"/>
  <c r="J1738" i="220"/>
  <c r="I1738" i="220"/>
  <c r="J1737" i="220"/>
  <c r="I1737" i="220"/>
  <c r="J1736" i="220"/>
  <c r="I1736" i="220"/>
  <c r="J1735" i="220"/>
  <c r="I1735" i="220"/>
  <c r="J1734" i="220"/>
  <c r="I1734" i="220"/>
  <c r="J1733" i="220"/>
  <c r="I1733" i="220"/>
  <c r="J1732" i="220"/>
  <c r="I1732" i="220"/>
  <c r="J1730" i="220"/>
  <c r="I1730" i="220"/>
  <c r="J1729" i="220"/>
  <c r="I1729" i="220"/>
  <c r="J1728" i="220"/>
  <c r="I1728" i="220"/>
  <c r="J1727" i="220"/>
  <c r="I1727" i="220"/>
  <c r="J1726" i="220"/>
  <c r="I1726" i="220"/>
  <c r="J1725" i="220"/>
  <c r="I1725" i="220"/>
  <c r="J1724" i="220"/>
  <c r="I1724" i="220"/>
  <c r="J1723" i="220"/>
  <c r="I1723" i="220"/>
  <c r="J1722" i="220"/>
  <c r="I1722" i="220"/>
  <c r="J1721" i="220"/>
  <c r="I1721" i="220"/>
  <c r="J1720" i="220"/>
  <c r="I1720" i="220"/>
  <c r="J1719" i="220"/>
  <c r="I1719" i="220"/>
  <c r="J1718" i="220"/>
  <c r="I1718" i="220"/>
  <c r="J1717" i="220"/>
  <c r="I1717" i="220"/>
  <c r="J1716" i="220"/>
  <c r="I1716" i="220"/>
  <c r="J1715" i="220"/>
  <c r="I1715" i="220"/>
  <c r="J1714" i="220"/>
  <c r="I1714" i="220"/>
  <c r="J1713" i="220"/>
  <c r="I1713" i="220"/>
  <c r="J1712" i="220"/>
  <c r="I1712" i="220"/>
  <c r="J1711" i="220"/>
  <c r="I1711" i="220"/>
  <c r="J1710" i="220"/>
  <c r="I1710" i="220"/>
  <c r="J1709" i="220"/>
  <c r="I1709" i="220"/>
  <c r="J1708" i="220"/>
  <c r="I1708" i="220"/>
  <c r="J1707" i="220"/>
  <c r="I1707" i="220"/>
  <c r="J1706" i="220"/>
  <c r="I1706" i="220"/>
  <c r="J1705" i="220"/>
  <c r="I1705" i="220"/>
  <c r="J1704" i="220"/>
  <c r="I1704" i="220"/>
  <c r="J1703" i="220"/>
  <c r="I1703" i="220"/>
  <c r="J1702" i="220"/>
  <c r="I1702" i="220"/>
  <c r="J1701" i="220"/>
  <c r="I1701" i="220"/>
  <c r="J1700" i="220"/>
  <c r="I1700" i="220"/>
  <c r="J1699" i="220"/>
  <c r="I1699" i="220"/>
  <c r="J1698" i="220"/>
  <c r="I1698" i="220"/>
  <c r="J1697" i="220"/>
  <c r="I1697" i="220"/>
  <c r="J1696" i="220"/>
  <c r="I1696" i="220"/>
  <c r="J1695" i="220"/>
  <c r="I1695" i="220"/>
  <c r="J1694" i="220"/>
  <c r="I1694" i="220"/>
  <c r="J1693" i="220"/>
  <c r="I1693" i="220"/>
  <c r="J1692" i="220"/>
  <c r="I1692" i="220"/>
  <c r="J1691" i="220"/>
  <c r="I1691" i="220"/>
  <c r="J1690" i="220"/>
  <c r="I1690" i="220"/>
  <c r="J1689" i="220"/>
  <c r="I1689" i="220"/>
  <c r="J1688" i="220"/>
  <c r="I1688" i="220"/>
  <c r="J1687" i="220"/>
  <c r="I1687" i="220"/>
  <c r="J1686" i="220"/>
  <c r="I1686" i="220"/>
  <c r="J1685" i="220"/>
  <c r="I1685" i="220"/>
  <c r="J1684" i="220"/>
  <c r="I1684" i="220"/>
  <c r="J1683" i="220"/>
  <c r="I1683" i="220"/>
  <c r="J1682" i="220"/>
  <c r="I1682" i="220"/>
  <c r="J1681" i="220"/>
  <c r="I1681" i="220"/>
  <c r="J1680" i="220"/>
  <c r="I1680" i="220"/>
  <c r="J1679" i="220"/>
  <c r="I1679" i="220"/>
  <c r="J1678" i="220"/>
  <c r="I1678" i="220"/>
  <c r="J1677" i="220"/>
  <c r="I1677" i="220"/>
  <c r="J1676" i="220"/>
  <c r="I1676" i="220"/>
  <c r="J1675" i="220"/>
  <c r="I1675" i="220"/>
  <c r="J1674" i="220"/>
  <c r="I1674" i="220"/>
  <c r="J1673" i="220"/>
  <c r="I1673" i="220"/>
  <c r="J1672" i="220"/>
  <c r="I1672" i="220"/>
  <c r="J1671" i="220"/>
  <c r="I1671" i="220"/>
  <c r="J1670" i="220"/>
  <c r="I1670" i="220"/>
  <c r="J1669" i="220"/>
  <c r="I1669" i="220"/>
  <c r="J1668" i="220"/>
  <c r="I1668" i="220"/>
  <c r="J1667" i="220"/>
  <c r="I1667" i="220"/>
  <c r="J1666" i="220"/>
  <c r="I1666" i="220"/>
  <c r="J1665" i="220"/>
  <c r="I1665" i="220"/>
  <c r="J1664" i="220"/>
  <c r="I1664" i="220"/>
  <c r="J1663" i="220"/>
  <c r="I1663" i="220"/>
  <c r="J1662" i="220"/>
  <c r="I1662" i="220"/>
  <c r="J1661" i="220"/>
  <c r="I1661" i="220"/>
  <c r="J1660" i="220"/>
  <c r="I1660" i="220"/>
  <c r="J1659" i="220"/>
  <c r="I1659" i="220"/>
  <c r="J1658" i="220"/>
  <c r="I1658" i="220"/>
  <c r="J1657" i="220"/>
  <c r="I1657" i="220"/>
  <c r="J1656" i="220"/>
  <c r="I1656" i="220"/>
  <c r="J1655" i="220"/>
  <c r="I1655" i="220"/>
  <c r="J1654" i="220"/>
  <c r="I1654" i="220"/>
  <c r="J1653" i="220"/>
  <c r="I1653" i="220"/>
  <c r="J1652" i="220"/>
  <c r="I1652" i="220"/>
  <c r="J1651" i="220"/>
  <c r="I1651" i="220"/>
  <c r="J1650" i="220"/>
  <c r="I1650" i="220"/>
  <c r="J1649" i="220"/>
  <c r="I1649" i="220"/>
  <c r="J1648" i="220"/>
  <c r="I1648" i="220"/>
  <c r="J1647" i="220"/>
  <c r="I1647" i="220"/>
  <c r="J1646" i="220"/>
  <c r="I1646" i="220"/>
  <c r="J1645" i="220"/>
  <c r="I1645" i="220"/>
  <c r="J1644" i="220"/>
  <c r="I1644" i="220"/>
  <c r="J1643" i="220"/>
  <c r="I1643" i="220"/>
  <c r="J1642" i="220"/>
  <c r="I1642" i="220"/>
  <c r="J1641" i="220"/>
  <c r="I1641" i="220"/>
  <c r="J1640" i="220"/>
  <c r="I1640" i="220"/>
  <c r="J1639" i="220"/>
  <c r="I1639" i="220"/>
  <c r="J1638" i="220"/>
  <c r="I1638" i="220"/>
  <c r="J1637" i="220"/>
  <c r="I1637" i="220"/>
  <c r="J1636" i="220"/>
  <c r="I1636" i="220"/>
  <c r="J1635" i="220"/>
  <c r="I1635" i="220"/>
  <c r="J1634" i="220"/>
  <c r="I1634" i="220"/>
  <c r="J1633" i="220"/>
  <c r="I1633" i="220"/>
  <c r="J1632" i="220"/>
  <c r="I1632" i="220"/>
  <c r="J1631" i="220"/>
  <c r="I1631" i="220"/>
  <c r="J1630" i="220"/>
  <c r="I1630" i="220"/>
  <c r="J1629" i="220"/>
  <c r="I1629" i="220"/>
  <c r="J1628" i="220"/>
  <c r="I1628" i="220"/>
  <c r="J1627" i="220"/>
  <c r="I1627" i="220"/>
  <c r="J1626" i="220"/>
  <c r="I1626" i="220"/>
  <c r="J1625" i="220"/>
  <c r="I1625" i="220"/>
  <c r="J1624" i="220"/>
  <c r="I1624" i="220"/>
  <c r="J1623" i="220"/>
  <c r="I1623" i="220"/>
  <c r="J1622" i="220"/>
  <c r="I1622" i="220"/>
  <c r="J1621" i="220"/>
  <c r="I1621" i="220"/>
  <c r="J1620" i="220"/>
  <c r="I1620" i="220"/>
  <c r="J1619" i="220"/>
  <c r="I1619" i="220"/>
  <c r="J1618" i="220"/>
  <c r="I1618" i="220"/>
  <c r="J1617" i="220"/>
  <c r="I1617" i="220"/>
  <c r="J1616" i="220"/>
  <c r="I1616" i="220"/>
  <c r="J1615" i="220"/>
  <c r="I1615" i="220"/>
  <c r="J1614" i="220"/>
  <c r="I1614" i="220"/>
  <c r="J1613" i="220"/>
  <c r="I1613" i="220"/>
  <c r="J1612" i="220"/>
  <c r="I1612" i="220"/>
  <c r="J1611" i="220"/>
  <c r="I1611" i="220"/>
  <c r="J1610" i="220"/>
  <c r="I1610" i="220"/>
  <c r="J1609" i="220"/>
  <c r="I1609" i="220"/>
  <c r="J1608" i="220"/>
  <c r="I1608" i="220"/>
  <c r="J1607" i="220"/>
  <c r="I1607" i="220"/>
  <c r="J1606" i="220"/>
  <c r="I1606" i="220"/>
  <c r="J1605" i="220"/>
  <c r="I1605" i="220"/>
  <c r="J1604" i="220"/>
  <c r="I1604" i="220"/>
  <c r="J1603" i="220"/>
  <c r="I1603" i="220"/>
  <c r="J1602" i="220"/>
  <c r="I1602" i="220"/>
  <c r="J1601" i="220"/>
  <c r="I1601" i="220"/>
  <c r="J1600" i="220"/>
  <c r="I1600" i="220"/>
  <c r="J1599" i="220"/>
  <c r="I1599" i="220"/>
  <c r="J1598" i="220"/>
  <c r="I1598" i="220"/>
  <c r="J1597" i="220"/>
  <c r="I1597" i="220"/>
  <c r="J1596" i="220"/>
  <c r="I1596" i="220"/>
  <c r="J1595" i="220"/>
  <c r="I1595" i="220"/>
  <c r="J1594" i="220"/>
  <c r="I1594" i="220"/>
  <c r="J1593" i="220"/>
  <c r="I1593" i="220"/>
  <c r="J1592" i="220"/>
  <c r="I1592" i="220"/>
  <c r="J1591" i="220"/>
  <c r="I1591" i="220"/>
  <c r="J1590" i="220"/>
  <c r="I1590" i="220"/>
  <c r="J1589" i="220"/>
  <c r="I1589" i="220"/>
  <c r="J1588" i="220"/>
  <c r="I1588" i="220"/>
  <c r="J1587" i="220"/>
  <c r="I1587" i="220"/>
  <c r="J1586" i="220"/>
  <c r="I1586" i="220"/>
  <c r="J1585" i="220"/>
  <c r="I1585" i="220"/>
  <c r="J1584" i="220"/>
  <c r="I1584" i="220"/>
  <c r="J1583" i="220"/>
  <c r="I1583" i="220"/>
  <c r="J1582" i="220"/>
  <c r="I1582" i="220"/>
  <c r="J1581" i="220"/>
  <c r="I1581" i="220"/>
  <c r="J1580" i="220"/>
  <c r="I1580" i="220"/>
  <c r="J1579" i="220"/>
  <c r="I1579" i="220"/>
  <c r="J1578" i="220"/>
  <c r="I1578" i="220"/>
  <c r="J1577" i="220"/>
  <c r="I1577" i="220"/>
  <c r="J1576" i="220"/>
  <c r="I1576" i="220"/>
  <c r="J1575" i="220"/>
  <c r="I1575" i="220"/>
  <c r="J1574" i="220"/>
  <c r="I1574" i="220"/>
  <c r="J1573" i="220"/>
  <c r="I1573" i="220"/>
  <c r="J1572" i="220"/>
  <c r="I1572" i="220"/>
  <c r="J1571" i="220"/>
  <c r="I1571" i="220"/>
  <c r="J1570" i="220"/>
  <c r="I1570" i="220"/>
  <c r="J1569" i="220"/>
  <c r="I1569" i="220"/>
  <c r="J1568" i="220"/>
  <c r="I1568" i="220"/>
  <c r="J1567" i="220"/>
  <c r="I1567" i="220"/>
  <c r="J1566" i="220"/>
  <c r="I1566" i="220"/>
  <c r="J1565" i="220"/>
  <c r="I1565" i="220"/>
  <c r="J1563" i="220"/>
  <c r="I1563" i="220"/>
  <c r="J1562" i="220"/>
  <c r="I1562" i="220"/>
  <c r="J1561" i="220"/>
  <c r="I1561" i="220"/>
  <c r="J1560" i="220"/>
  <c r="I1560" i="220"/>
  <c r="J1559" i="220"/>
  <c r="I1559" i="220"/>
  <c r="J1558" i="220"/>
  <c r="I1558" i="220"/>
  <c r="J1557" i="220"/>
  <c r="I1557" i="220"/>
  <c r="J1556" i="220"/>
  <c r="I1556" i="220"/>
  <c r="J1555" i="220"/>
  <c r="I1555" i="220"/>
  <c r="J1554" i="220"/>
  <c r="I1554" i="220"/>
  <c r="J1553" i="220"/>
  <c r="I1553" i="220"/>
  <c r="J1552" i="220"/>
  <c r="I1552" i="220"/>
  <c r="J1551" i="220"/>
  <c r="I1551" i="220"/>
  <c r="J1550" i="220"/>
  <c r="I1550" i="220"/>
  <c r="J1549" i="220"/>
  <c r="I1549" i="220"/>
  <c r="J1548" i="220"/>
  <c r="I1548" i="220"/>
  <c r="J1547" i="220"/>
  <c r="I1547" i="220"/>
  <c r="J1546" i="220"/>
  <c r="I1546" i="220"/>
  <c r="J1545" i="220"/>
  <c r="I1545" i="220"/>
  <c r="J1544" i="220"/>
  <c r="I1544" i="220"/>
  <c r="J1543" i="220"/>
  <c r="I1543" i="220"/>
  <c r="J1542" i="220"/>
  <c r="I1542" i="220"/>
  <c r="J1541" i="220"/>
  <c r="I1541" i="220"/>
  <c r="J1540" i="220"/>
  <c r="I1540" i="220"/>
  <c r="J1539" i="220"/>
  <c r="I1539" i="220"/>
  <c r="J1538" i="220"/>
  <c r="I1538" i="220"/>
  <c r="J1537" i="220"/>
  <c r="I1537" i="220"/>
  <c r="J1536" i="220"/>
  <c r="I1536" i="220"/>
  <c r="J1535" i="220"/>
  <c r="I1535" i="220"/>
  <c r="J1534" i="220"/>
  <c r="I1534" i="220"/>
  <c r="J1533" i="220"/>
  <c r="I1533" i="220"/>
  <c r="J1532" i="220"/>
  <c r="I1532" i="220"/>
  <c r="J1531" i="220"/>
  <c r="I1531" i="220"/>
  <c r="J1530" i="220"/>
  <c r="I1530" i="220"/>
  <c r="J1529" i="220"/>
  <c r="I1529" i="220"/>
  <c r="J1528" i="220"/>
  <c r="I1528" i="220"/>
  <c r="J1527" i="220"/>
  <c r="I1527" i="220"/>
  <c r="J1526" i="220"/>
  <c r="I1526" i="220"/>
  <c r="J1525" i="220"/>
  <c r="I1525" i="220"/>
  <c r="J1524" i="220"/>
  <c r="I1524" i="220"/>
  <c r="J1523" i="220"/>
  <c r="I1523" i="220"/>
  <c r="J1522" i="220"/>
  <c r="I1522" i="220"/>
  <c r="J1521" i="220"/>
  <c r="I1521" i="220"/>
  <c r="J1520" i="220"/>
  <c r="I1520" i="220"/>
  <c r="J1519" i="220"/>
  <c r="I1519" i="220"/>
  <c r="J1518" i="220"/>
  <c r="I1518" i="220"/>
  <c r="J1517" i="220"/>
  <c r="I1517" i="220"/>
  <c r="J1516" i="220"/>
  <c r="I1516" i="220"/>
  <c r="J1515" i="220"/>
  <c r="I1515" i="220"/>
  <c r="J1514" i="220"/>
  <c r="I1514" i="220"/>
  <c r="J1513" i="220"/>
  <c r="I1513" i="220"/>
  <c r="J1512" i="220"/>
  <c r="I1512" i="220"/>
  <c r="J1511" i="220"/>
  <c r="I1511" i="220"/>
  <c r="J1510" i="220"/>
  <c r="I1510" i="220"/>
  <c r="J1509" i="220"/>
  <c r="I1509" i="220"/>
  <c r="J1508" i="220"/>
  <c r="I1508" i="220"/>
  <c r="J1507" i="220"/>
  <c r="I1507" i="220"/>
  <c r="J1506" i="220"/>
  <c r="I1506" i="220"/>
  <c r="J1505" i="220"/>
  <c r="I1505" i="220"/>
  <c r="J1504" i="220"/>
  <c r="I1504" i="220"/>
  <c r="J1503" i="220"/>
  <c r="I1503" i="220"/>
  <c r="J1502" i="220"/>
  <c r="I1502" i="220"/>
  <c r="J1501" i="220"/>
  <c r="I1501" i="220"/>
  <c r="J1500" i="220"/>
  <c r="I1500" i="220"/>
  <c r="J1499" i="220"/>
  <c r="I1499" i="220"/>
  <c r="J1498" i="220"/>
  <c r="I1498" i="220"/>
  <c r="J1497" i="220"/>
  <c r="J1496" i="220" s="1"/>
  <c r="I1497" i="220"/>
  <c r="J1495" i="220"/>
  <c r="I1495" i="220"/>
  <c r="J1494" i="220"/>
  <c r="I1494" i="220"/>
  <c r="J1493" i="220"/>
  <c r="I1493" i="220"/>
  <c r="J1492" i="220"/>
  <c r="I1492" i="220"/>
  <c r="J1491" i="220"/>
  <c r="I1491" i="220"/>
  <c r="J1490" i="220"/>
  <c r="I1490" i="220"/>
  <c r="J1489" i="220"/>
  <c r="I1489" i="220"/>
  <c r="J1488" i="220"/>
  <c r="I1488" i="220"/>
  <c r="J1487" i="220"/>
  <c r="I1487" i="220"/>
  <c r="J1486" i="220"/>
  <c r="I1486" i="220"/>
  <c r="J1485" i="220"/>
  <c r="I1485" i="220"/>
  <c r="J1484" i="220"/>
  <c r="I1484" i="220"/>
  <c r="J1483" i="220"/>
  <c r="I1483" i="220"/>
  <c r="J1482" i="220"/>
  <c r="I1482" i="220"/>
  <c r="J1481" i="220"/>
  <c r="I1481" i="220"/>
  <c r="J1480" i="220"/>
  <c r="I1480" i="220"/>
  <c r="J1479" i="220"/>
  <c r="I1479" i="220"/>
  <c r="J1478" i="220"/>
  <c r="I1478" i="220"/>
  <c r="J1477" i="220"/>
  <c r="I1477" i="220"/>
  <c r="J1476" i="220"/>
  <c r="I1476" i="220"/>
  <c r="J1475" i="220"/>
  <c r="I1475" i="220"/>
  <c r="J1474" i="220"/>
  <c r="I1474" i="220"/>
  <c r="J1473" i="220"/>
  <c r="I1473" i="220"/>
  <c r="J1472" i="220"/>
  <c r="I1472" i="220"/>
  <c r="J1471" i="220"/>
  <c r="I1471" i="220"/>
  <c r="J1470" i="220"/>
  <c r="I1470" i="220"/>
  <c r="J1469" i="220"/>
  <c r="I1469" i="220"/>
  <c r="J1468" i="220"/>
  <c r="I1468" i="220"/>
  <c r="J1467" i="220"/>
  <c r="I1467" i="220"/>
  <c r="J1466" i="220"/>
  <c r="I1466" i="220"/>
  <c r="J1465" i="220"/>
  <c r="I1465" i="220"/>
  <c r="J1464" i="220"/>
  <c r="I1464" i="220"/>
  <c r="J1463" i="220"/>
  <c r="I1463" i="220"/>
  <c r="J1462" i="220"/>
  <c r="I1462" i="220"/>
  <c r="J1461" i="220"/>
  <c r="I1461" i="220"/>
  <c r="J1460" i="220"/>
  <c r="I1460" i="220"/>
  <c r="J1459" i="220"/>
  <c r="I1459" i="220"/>
  <c r="J1458" i="220"/>
  <c r="I1458" i="220"/>
  <c r="J1457" i="220"/>
  <c r="I1457" i="220"/>
  <c r="J1456" i="220"/>
  <c r="I1456" i="220"/>
  <c r="J1455" i="220"/>
  <c r="I1455" i="220"/>
  <c r="J1454" i="220"/>
  <c r="I1454" i="220"/>
  <c r="J1453" i="220"/>
  <c r="I1453" i="220"/>
  <c r="J1452" i="220"/>
  <c r="I1452" i="220"/>
  <c r="J1451" i="220"/>
  <c r="I1451" i="220"/>
  <c r="J1450" i="220"/>
  <c r="I1450" i="220"/>
  <c r="J1449" i="220"/>
  <c r="I1449" i="220"/>
  <c r="J1448" i="220"/>
  <c r="I1448" i="220"/>
  <c r="J1447" i="220"/>
  <c r="I1447" i="220"/>
  <c r="J1446" i="220"/>
  <c r="I1446" i="220"/>
  <c r="J1445" i="220"/>
  <c r="I1445" i="220"/>
  <c r="J1444" i="220"/>
  <c r="I1444" i="220"/>
  <c r="J1443" i="220"/>
  <c r="I1443" i="220"/>
  <c r="J1442" i="220"/>
  <c r="I1442" i="220"/>
  <c r="J1441" i="220"/>
  <c r="I1441" i="220"/>
  <c r="J1440" i="220"/>
  <c r="I1440" i="220"/>
  <c r="J1439" i="220"/>
  <c r="I1439" i="220"/>
  <c r="J1438" i="220"/>
  <c r="I1438" i="220"/>
  <c r="J1437" i="220"/>
  <c r="I1437" i="220"/>
  <c r="J1436" i="220"/>
  <c r="I1436" i="220"/>
  <c r="J1435" i="220"/>
  <c r="I1435" i="220"/>
  <c r="J1434" i="220"/>
  <c r="I1434" i="220"/>
  <c r="J1433" i="220"/>
  <c r="I1433" i="220"/>
  <c r="J1432" i="220"/>
  <c r="I1432" i="220"/>
  <c r="J1431" i="220"/>
  <c r="I1431" i="220"/>
  <c r="J1430" i="220"/>
  <c r="I1430" i="220"/>
  <c r="J1429" i="220"/>
  <c r="I1429" i="220"/>
  <c r="J1428" i="220"/>
  <c r="I1428" i="220"/>
  <c r="J1427" i="220"/>
  <c r="I1427" i="220"/>
  <c r="J1426" i="220"/>
  <c r="I1426" i="220"/>
  <c r="J1425" i="220"/>
  <c r="I1425" i="220"/>
  <c r="J1424" i="220"/>
  <c r="I1424" i="220"/>
  <c r="J1423" i="220"/>
  <c r="I1423" i="220"/>
  <c r="J1422" i="220"/>
  <c r="I1422" i="220"/>
  <c r="J1421" i="220"/>
  <c r="I1421" i="220"/>
  <c r="J1420" i="220"/>
  <c r="I1420" i="220"/>
  <c r="J1419" i="220"/>
  <c r="I1419" i="220"/>
  <c r="J1418" i="220"/>
  <c r="I1418" i="220"/>
  <c r="J1417" i="220"/>
  <c r="I1417" i="220"/>
  <c r="J1416" i="220"/>
  <c r="I1416" i="220"/>
  <c r="J1415" i="220"/>
  <c r="I1415" i="220"/>
  <c r="J1414" i="220"/>
  <c r="I1414" i="220"/>
  <c r="J1413" i="220"/>
  <c r="I1413" i="220"/>
  <c r="J1412" i="220"/>
  <c r="I1412" i="220"/>
  <c r="J1411" i="220"/>
  <c r="I1411" i="220"/>
  <c r="J1410" i="220"/>
  <c r="I1410" i="220"/>
  <c r="J1409" i="220"/>
  <c r="I1409" i="220"/>
  <c r="J1408" i="220"/>
  <c r="I1408" i="220"/>
  <c r="J1407" i="220"/>
  <c r="I1407" i="220"/>
  <c r="J1406" i="220"/>
  <c r="I1406" i="220"/>
  <c r="J1405" i="220"/>
  <c r="I1405" i="220"/>
  <c r="J1404" i="220"/>
  <c r="I1404" i="220"/>
  <c r="J1403" i="220"/>
  <c r="I1403" i="220"/>
  <c r="J1402" i="220"/>
  <c r="I1402" i="220"/>
  <c r="J1401" i="220"/>
  <c r="I1401" i="220"/>
  <c r="J1400" i="220"/>
  <c r="I1400" i="220"/>
  <c r="J1399" i="220"/>
  <c r="I1399" i="220"/>
  <c r="J1398" i="220"/>
  <c r="I1398" i="220"/>
  <c r="J1397" i="220"/>
  <c r="I1397" i="220"/>
  <c r="J1396" i="220"/>
  <c r="I1396" i="220"/>
  <c r="J1395" i="220"/>
  <c r="I1395" i="220"/>
  <c r="J1394" i="220"/>
  <c r="I1394" i="220"/>
  <c r="J1393" i="220"/>
  <c r="I1393" i="220"/>
  <c r="J1392" i="220"/>
  <c r="I1392" i="220"/>
  <c r="J1391" i="220"/>
  <c r="I1391" i="220"/>
  <c r="J1390" i="220"/>
  <c r="I1390" i="220"/>
  <c r="J1389" i="220"/>
  <c r="I1389" i="220"/>
  <c r="J1388" i="220"/>
  <c r="I1388" i="220"/>
  <c r="J1387" i="220"/>
  <c r="I1387" i="220"/>
  <c r="J1386" i="220"/>
  <c r="I1386" i="220"/>
  <c r="J1385" i="220"/>
  <c r="I1385" i="220"/>
  <c r="J1384" i="220"/>
  <c r="I1384" i="220"/>
  <c r="J1383" i="220"/>
  <c r="I1383" i="220"/>
  <c r="J1382" i="220"/>
  <c r="I1382" i="220"/>
  <c r="J1381" i="220"/>
  <c r="I1381" i="220"/>
  <c r="J1380" i="220"/>
  <c r="I1380" i="220"/>
  <c r="J1379" i="220"/>
  <c r="I1379" i="220"/>
  <c r="J1378" i="220"/>
  <c r="I1378" i="220"/>
  <c r="J1377" i="220"/>
  <c r="I1377" i="220"/>
  <c r="J1376" i="220"/>
  <c r="I1376" i="220"/>
  <c r="J1375" i="220"/>
  <c r="I1375" i="220"/>
  <c r="J1374" i="220"/>
  <c r="I1374" i="220"/>
  <c r="J1373" i="220"/>
  <c r="I1373" i="220"/>
  <c r="J1372" i="220"/>
  <c r="I1372" i="220"/>
  <c r="J1367" i="220"/>
  <c r="I1367" i="220"/>
  <c r="J1366" i="220"/>
  <c r="I1366" i="220"/>
  <c r="J1365" i="220"/>
  <c r="I1365" i="220"/>
  <c r="J1364" i="220"/>
  <c r="I1364" i="220"/>
  <c r="J1362" i="220"/>
  <c r="I1362" i="220"/>
  <c r="J1361" i="220"/>
  <c r="I1361" i="220"/>
  <c r="J1360" i="220"/>
  <c r="I1360" i="220"/>
  <c r="J1358" i="220"/>
  <c r="I1358" i="220"/>
  <c r="J1355" i="220"/>
  <c r="I1355" i="220"/>
  <c r="J1354" i="220"/>
  <c r="I1354" i="220"/>
  <c r="I555" i="220"/>
  <c r="J555" i="220"/>
  <c r="J1068" i="220"/>
  <c r="I1068" i="220"/>
  <c r="J1067" i="220"/>
  <c r="I1067" i="220"/>
  <c r="J1066" i="220"/>
  <c r="I1066" i="220"/>
  <c r="J1065" i="220"/>
  <c r="I1065" i="220"/>
  <c r="J1064" i="220"/>
  <c r="I1064" i="220"/>
  <c r="J1063" i="220"/>
  <c r="I1063" i="220"/>
  <c r="J1062" i="220"/>
  <c r="I1062" i="220"/>
  <c r="J1061" i="220"/>
  <c r="I1061" i="220"/>
  <c r="J1059" i="220"/>
  <c r="I1059" i="220"/>
  <c r="J1058" i="220"/>
  <c r="I1058" i="220"/>
  <c r="J1057" i="220"/>
  <c r="I1057" i="220"/>
  <c r="J1056" i="220"/>
  <c r="I1056" i="220"/>
  <c r="J1055" i="220"/>
  <c r="I1055" i="220"/>
  <c r="J1054" i="220"/>
  <c r="I1054" i="220"/>
  <c r="J1053" i="220"/>
  <c r="I1053" i="220"/>
  <c r="J1052" i="220"/>
  <c r="I1052" i="220"/>
  <c r="J1051" i="220"/>
  <c r="I1051" i="220"/>
  <c r="J1050" i="220"/>
  <c r="I1050" i="220"/>
  <c r="J1049" i="220"/>
  <c r="I1049" i="220"/>
  <c r="J1048" i="220"/>
  <c r="I1048" i="220"/>
  <c r="J1047" i="220"/>
  <c r="I1047" i="220"/>
  <c r="J1046" i="220"/>
  <c r="I1046" i="220"/>
  <c r="J1045" i="220"/>
  <c r="I1045" i="220"/>
  <c r="J1044" i="220"/>
  <c r="I1044" i="220"/>
  <c r="J1043" i="220"/>
  <c r="I1043" i="220"/>
  <c r="J1042" i="220"/>
  <c r="I1042" i="220"/>
  <c r="J1041" i="220"/>
  <c r="I1041" i="220"/>
  <c r="J1040" i="220"/>
  <c r="I1040" i="220"/>
  <c r="J1039" i="220"/>
  <c r="I1039" i="220"/>
  <c r="J1038" i="220"/>
  <c r="I1038" i="220"/>
  <c r="J1037" i="220"/>
  <c r="I1037" i="220"/>
  <c r="J1036" i="220"/>
  <c r="I1036" i="220"/>
  <c r="J1035" i="220"/>
  <c r="I1035" i="220"/>
  <c r="J1034" i="220"/>
  <c r="I1034" i="220"/>
  <c r="J1033" i="220"/>
  <c r="I1033" i="220"/>
  <c r="J1032" i="220"/>
  <c r="I1032" i="220"/>
  <c r="J1031" i="220"/>
  <c r="I1031" i="220"/>
  <c r="J1030" i="220"/>
  <c r="I1030" i="220"/>
  <c r="J1029" i="220"/>
  <c r="I1029" i="220"/>
  <c r="J1028" i="220"/>
  <c r="I1028" i="220"/>
  <c r="J1027" i="220"/>
  <c r="I1027" i="220"/>
  <c r="J1026" i="220"/>
  <c r="I1026" i="220"/>
  <c r="J1025" i="220"/>
  <c r="I1025" i="220"/>
  <c r="J1024" i="220"/>
  <c r="I1024" i="220"/>
  <c r="J1023" i="220"/>
  <c r="I1023" i="220"/>
  <c r="J1022" i="220"/>
  <c r="I1022" i="220"/>
  <c r="J1021" i="220"/>
  <c r="I1021" i="220"/>
  <c r="J1020" i="220"/>
  <c r="I1020" i="220"/>
  <c r="J1019" i="220"/>
  <c r="I1019" i="220"/>
  <c r="J1018" i="220"/>
  <c r="I1018" i="220"/>
  <c r="J1017" i="220"/>
  <c r="I1017" i="220"/>
  <c r="J1016" i="220"/>
  <c r="I1016" i="220"/>
  <c r="J1015" i="220"/>
  <c r="I1015" i="220"/>
  <c r="J1014" i="220"/>
  <c r="I1014" i="220"/>
  <c r="J1013" i="220"/>
  <c r="I1013" i="220"/>
  <c r="J1012" i="220"/>
  <c r="I1012" i="220"/>
  <c r="J1011" i="220"/>
  <c r="I1011" i="220"/>
  <c r="J1010" i="220"/>
  <c r="I1010" i="220"/>
  <c r="J1009" i="220"/>
  <c r="I1009" i="220"/>
  <c r="J1008" i="220"/>
  <c r="I1008" i="220"/>
  <c r="J1007" i="220"/>
  <c r="I1007" i="220"/>
  <c r="J1006" i="220"/>
  <c r="I1006" i="220"/>
  <c r="J1005" i="220"/>
  <c r="I1005" i="220"/>
  <c r="J1004" i="220"/>
  <c r="I1004" i="220"/>
  <c r="J1003" i="220"/>
  <c r="I1003" i="220"/>
  <c r="J1002" i="220"/>
  <c r="I1002" i="220"/>
  <c r="J1001" i="220"/>
  <c r="I1001" i="220"/>
  <c r="J1000" i="220"/>
  <c r="I1000" i="220"/>
  <c r="J999" i="220"/>
  <c r="I999" i="220"/>
  <c r="J998" i="220"/>
  <c r="I998" i="220"/>
  <c r="J997" i="220"/>
  <c r="I997" i="220"/>
  <c r="J996" i="220"/>
  <c r="I996" i="220"/>
  <c r="J995" i="220"/>
  <c r="I995" i="220"/>
  <c r="J994" i="220"/>
  <c r="I994" i="220"/>
  <c r="J993" i="220"/>
  <c r="I993" i="220"/>
  <c r="J992" i="220"/>
  <c r="I992" i="220"/>
  <c r="J991" i="220"/>
  <c r="I991" i="220"/>
  <c r="J990" i="220"/>
  <c r="I990" i="220"/>
  <c r="J989" i="220"/>
  <c r="I989" i="220"/>
  <c r="J988" i="220"/>
  <c r="I988" i="220"/>
  <c r="J987" i="220"/>
  <c r="I987" i="220"/>
  <c r="J986" i="220"/>
  <c r="I986" i="220"/>
  <c r="J985" i="220"/>
  <c r="I985" i="220"/>
  <c r="J984" i="220"/>
  <c r="I984" i="220"/>
  <c r="J983" i="220"/>
  <c r="I983" i="220"/>
  <c r="J982" i="220"/>
  <c r="I982" i="220"/>
  <c r="J981" i="220"/>
  <c r="I981" i="220"/>
  <c r="J980" i="220"/>
  <c r="I980" i="220"/>
  <c r="J979" i="220"/>
  <c r="I979" i="220"/>
  <c r="J978" i="220"/>
  <c r="I978" i="220"/>
  <c r="J977" i="220"/>
  <c r="I977" i="220"/>
  <c r="J976" i="220"/>
  <c r="I976" i="220"/>
  <c r="J975" i="220"/>
  <c r="I975" i="220"/>
  <c r="J974" i="220"/>
  <c r="I974" i="220"/>
  <c r="J973" i="220"/>
  <c r="I973" i="220"/>
  <c r="J972" i="220"/>
  <c r="I972" i="220"/>
  <c r="J971" i="220"/>
  <c r="I971" i="220"/>
  <c r="J970" i="220"/>
  <c r="I970" i="220"/>
  <c r="J969" i="220"/>
  <c r="I969" i="220"/>
  <c r="J968" i="220"/>
  <c r="I968" i="220"/>
  <c r="J967" i="220"/>
  <c r="I967" i="220"/>
  <c r="J966" i="220"/>
  <c r="I966" i="220"/>
  <c r="J965" i="220"/>
  <c r="I965" i="220"/>
  <c r="J964" i="220"/>
  <c r="I964" i="220"/>
  <c r="J963" i="220"/>
  <c r="I963" i="220"/>
  <c r="J962" i="220"/>
  <c r="I962" i="220"/>
  <c r="J961" i="220"/>
  <c r="I961" i="220"/>
  <c r="J960" i="220"/>
  <c r="I960" i="220"/>
  <c r="J959" i="220"/>
  <c r="I959" i="220"/>
  <c r="J958" i="220"/>
  <c r="I958" i="220"/>
  <c r="J957" i="220"/>
  <c r="I957" i="220"/>
  <c r="J956" i="220"/>
  <c r="I956" i="220"/>
  <c r="J955" i="220"/>
  <c r="I955" i="220"/>
  <c r="J954" i="220"/>
  <c r="I954" i="220"/>
  <c r="J953" i="220"/>
  <c r="I953" i="220"/>
  <c r="J952" i="220"/>
  <c r="I952" i="220"/>
  <c r="J951" i="220"/>
  <c r="I951" i="220"/>
  <c r="J950" i="220"/>
  <c r="I950" i="220"/>
  <c r="J949" i="220"/>
  <c r="I949" i="220"/>
  <c r="J948" i="220"/>
  <c r="I948" i="220"/>
  <c r="J947" i="220"/>
  <c r="I947" i="220"/>
  <c r="J946" i="220"/>
  <c r="I946" i="220"/>
  <c r="J945" i="220"/>
  <c r="I945" i="220"/>
  <c r="J944" i="220"/>
  <c r="I944" i="220"/>
  <c r="J943" i="220"/>
  <c r="I943" i="220"/>
  <c r="J942" i="220"/>
  <c r="I942" i="220"/>
  <c r="J941" i="220"/>
  <c r="I941" i="220"/>
  <c r="J940" i="220"/>
  <c r="I940" i="220"/>
  <c r="J939" i="220"/>
  <c r="I939" i="220"/>
  <c r="J938" i="220"/>
  <c r="I938" i="220"/>
  <c r="J937" i="220"/>
  <c r="I937" i="220"/>
  <c r="J936" i="220"/>
  <c r="I936" i="220"/>
  <c r="J935" i="220"/>
  <c r="I935" i="220"/>
  <c r="J934" i="220"/>
  <c r="I934" i="220"/>
  <c r="J933" i="220"/>
  <c r="I933" i="220"/>
  <c r="J932" i="220"/>
  <c r="I932" i="220"/>
  <c r="J931" i="220"/>
  <c r="I931" i="220"/>
  <c r="J930" i="220"/>
  <c r="I930" i="220"/>
  <c r="J929" i="220"/>
  <c r="I929" i="220"/>
  <c r="J928" i="220"/>
  <c r="I928" i="220"/>
  <c r="J927" i="220"/>
  <c r="I927" i="220"/>
  <c r="J926" i="220"/>
  <c r="I926" i="220"/>
  <c r="J925" i="220"/>
  <c r="I925" i="220"/>
  <c r="J924" i="220"/>
  <c r="I924" i="220"/>
  <c r="J923" i="220"/>
  <c r="I923" i="220"/>
  <c r="J922" i="220"/>
  <c r="I922" i="220"/>
  <c r="J921" i="220"/>
  <c r="I921" i="220"/>
  <c r="J920" i="220"/>
  <c r="I920" i="220"/>
  <c r="J919" i="220"/>
  <c r="I919" i="220"/>
  <c r="J918" i="220"/>
  <c r="I918" i="220"/>
  <c r="J917" i="220"/>
  <c r="I917" i="220"/>
  <c r="J916" i="220"/>
  <c r="I916" i="220"/>
  <c r="J915" i="220"/>
  <c r="I915" i="220"/>
  <c r="J914" i="220"/>
  <c r="I914" i="220"/>
  <c r="J913" i="220"/>
  <c r="I913" i="220"/>
  <c r="J912" i="220"/>
  <c r="I912" i="220"/>
  <c r="J911" i="220"/>
  <c r="I911" i="220"/>
  <c r="J910" i="220"/>
  <c r="I910" i="220"/>
  <c r="J909" i="220"/>
  <c r="I909" i="220"/>
  <c r="J908" i="220"/>
  <c r="I908" i="220"/>
  <c r="J907" i="220"/>
  <c r="I907" i="220"/>
  <c r="J906" i="220"/>
  <c r="I906" i="220"/>
  <c r="J905" i="220"/>
  <c r="I905" i="220"/>
  <c r="J904" i="220"/>
  <c r="I904" i="220"/>
  <c r="J903" i="220"/>
  <c r="I903" i="220"/>
  <c r="J902" i="220"/>
  <c r="I902" i="220"/>
  <c r="J901" i="220"/>
  <c r="I901" i="220"/>
  <c r="J900" i="220"/>
  <c r="I900" i="220"/>
  <c r="J899" i="220"/>
  <c r="I899" i="220"/>
  <c r="J898" i="220"/>
  <c r="I898" i="220"/>
  <c r="J897" i="220"/>
  <c r="I897" i="220"/>
  <c r="J896" i="220"/>
  <c r="I896" i="220"/>
  <c r="J895" i="220"/>
  <c r="I895" i="220"/>
  <c r="J894" i="220"/>
  <c r="I894" i="220"/>
  <c r="J893" i="220"/>
  <c r="I893" i="220"/>
  <c r="J892" i="220"/>
  <c r="I892" i="220"/>
  <c r="J891" i="220"/>
  <c r="I891" i="220"/>
  <c r="J890" i="220"/>
  <c r="I890" i="220"/>
  <c r="J888" i="220"/>
  <c r="I888" i="220"/>
  <c r="J887" i="220"/>
  <c r="I887" i="220"/>
  <c r="J886" i="220"/>
  <c r="I886" i="220"/>
  <c r="J885" i="220"/>
  <c r="I885" i="220"/>
  <c r="J884" i="220"/>
  <c r="I884" i="220"/>
  <c r="J883" i="220"/>
  <c r="I883" i="220"/>
  <c r="J882" i="220"/>
  <c r="I882" i="220"/>
  <c r="J881" i="220"/>
  <c r="I881" i="220"/>
  <c r="J880" i="220"/>
  <c r="I880" i="220"/>
  <c r="J879" i="220"/>
  <c r="I879" i="220"/>
  <c r="J878" i="220"/>
  <c r="I878" i="220"/>
  <c r="J877" i="220"/>
  <c r="I877" i="220"/>
  <c r="J876" i="220"/>
  <c r="I876" i="220"/>
  <c r="J875" i="220"/>
  <c r="I875" i="220"/>
  <c r="J874" i="220"/>
  <c r="I874" i="220"/>
  <c r="J873" i="220"/>
  <c r="I873" i="220"/>
  <c r="J872" i="220"/>
  <c r="I872" i="220"/>
  <c r="J871" i="220"/>
  <c r="I871" i="220"/>
  <c r="J870" i="220"/>
  <c r="I870" i="220"/>
  <c r="J869" i="220"/>
  <c r="I869" i="220"/>
  <c r="J868" i="220"/>
  <c r="I868" i="220"/>
  <c r="J867" i="220"/>
  <c r="I867" i="220"/>
  <c r="J866" i="220"/>
  <c r="I866" i="220"/>
  <c r="J865" i="220"/>
  <c r="I865" i="220"/>
  <c r="J864" i="220"/>
  <c r="I864" i="220"/>
  <c r="J863" i="220"/>
  <c r="I863" i="220"/>
  <c r="J862" i="220"/>
  <c r="I862" i="220"/>
  <c r="J861" i="220"/>
  <c r="I861" i="220"/>
  <c r="J860" i="220"/>
  <c r="I860" i="220"/>
  <c r="J859" i="220"/>
  <c r="I859" i="220"/>
  <c r="J858" i="220"/>
  <c r="I858" i="220"/>
  <c r="J857" i="220"/>
  <c r="I857" i="220"/>
  <c r="J856" i="220"/>
  <c r="I856" i="220"/>
  <c r="J855" i="220"/>
  <c r="I855" i="220"/>
  <c r="J854" i="220"/>
  <c r="I854" i="220"/>
  <c r="J853" i="220"/>
  <c r="I853" i="220"/>
  <c r="J852" i="220"/>
  <c r="I852" i="220"/>
  <c r="J851" i="220"/>
  <c r="I851" i="220"/>
  <c r="J850" i="220"/>
  <c r="I850" i="220"/>
  <c r="J849" i="220"/>
  <c r="I849" i="220"/>
  <c r="J848" i="220"/>
  <c r="I848" i="220"/>
  <c r="J847" i="220"/>
  <c r="I847" i="220"/>
  <c r="J846" i="220"/>
  <c r="I846" i="220"/>
  <c r="J845" i="220"/>
  <c r="I845" i="220"/>
  <c r="J844" i="220"/>
  <c r="I844" i="220"/>
  <c r="J843" i="220"/>
  <c r="I843" i="220"/>
  <c r="J842" i="220"/>
  <c r="I842" i="220"/>
  <c r="J841" i="220"/>
  <c r="I841" i="220"/>
  <c r="J840" i="220"/>
  <c r="I840" i="220"/>
  <c r="J839" i="220"/>
  <c r="I839" i="220"/>
  <c r="J838" i="220"/>
  <c r="I838" i="220"/>
  <c r="J837" i="220"/>
  <c r="I837" i="220"/>
  <c r="J836" i="220"/>
  <c r="I836" i="220"/>
  <c r="J835" i="220"/>
  <c r="I835" i="220"/>
  <c r="J834" i="220"/>
  <c r="I834" i="220"/>
  <c r="J833" i="220"/>
  <c r="I833" i="220"/>
  <c r="J832" i="220"/>
  <c r="I832" i="220"/>
  <c r="J831" i="220"/>
  <c r="I831" i="220"/>
  <c r="J830" i="220"/>
  <c r="I830" i="220"/>
  <c r="J829" i="220"/>
  <c r="I829" i="220"/>
  <c r="J828" i="220"/>
  <c r="I828" i="220"/>
  <c r="J827" i="220"/>
  <c r="I827" i="220"/>
  <c r="J826" i="220"/>
  <c r="I826" i="220"/>
  <c r="J825" i="220"/>
  <c r="I825" i="220"/>
  <c r="J824" i="220"/>
  <c r="I824" i="220"/>
  <c r="J823" i="220"/>
  <c r="I823" i="220"/>
  <c r="J822" i="220"/>
  <c r="I822" i="220"/>
  <c r="J821" i="220"/>
  <c r="I821" i="220"/>
  <c r="J820" i="220"/>
  <c r="I820" i="220"/>
  <c r="J819" i="220"/>
  <c r="I819" i="220"/>
  <c r="J817" i="220"/>
  <c r="I817" i="220"/>
  <c r="J816" i="220"/>
  <c r="I816" i="220"/>
  <c r="J815" i="220"/>
  <c r="I815" i="220"/>
  <c r="J814" i="220"/>
  <c r="I814" i="220"/>
  <c r="J813" i="220"/>
  <c r="I813" i="220"/>
  <c r="J812" i="220"/>
  <c r="I812" i="220"/>
  <c r="J811" i="220"/>
  <c r="I811" i="220"/>
  <c r="J810" i="220"/>
  <c r="I810" i="220"/>
  <c r="J809" i="220"/>
  <c r="I809" i="220"/>
  <c r="J808" i="220"/>
  <c r="I808" i="220"/>
  <c r="J807" i="220"/>
  <c r="I807" i="220"/>
  <c r="J806" i="220"/>
  <c r="I806" i="220"/>
  <c r="J805" i="220"/>
  <c r="I805" i="220"/>
  <c r="J804" i="220"/>
  <c r="I804" i="220"/>
  <c r="J803" i="220"/>
  <c r="I803" i="220"/>
  <c r="J802" i="220"/>
  <c r="I802" i="220"/>
  <c r="J801" i="220"/>
  <c r="I801" i="220"/>
  <c r="J800" i="220"/>
  <c r="I800" i="220"/>
  <c r="J799" i="220"/>
  <c r="I799" i="220"/>
  <c r="J798" i="220"/>
  <c r="I798" i="220"/>
  <c r="J797" i="220"/>
  <c r="I797" i="220"/>
  <c r="J796" i="220"/>
  <c r="I796" i="220"/>
  <c r="J795" i="220"/>
  <c r="I795" i="220"/>
  <c r="J794" i="220"/>
  <c r="I794" i="220"/>
  <c r="J793" i="220"/>
  <c r="I793" i="220"/>
  <c r="J792" i="220"/>
  <c r="I792" i="220"/>
  <c r="J791" i="220"/>
  <c r="I791" i="220"/>
  <c r="J790" i="220"/>
  <c r="I790" i="220"/>
  <c r="J789" i="220"/>
  <c r="I789" i="220"/>
  <c r="J788" i="220"/>
  <c r="I788" i="220"/>
  <c r="J787" i="220"/>
  <c r="I787" i="220"/>
  <c r="J786" i="220"/>
  <c r="I786" i="220"/>
  <c r="J785" i="220"/>
  <c r="I785" i="220"/>
  <c r="J784" i="220"/>
  <c r="I784" i="220"/>
  <c r="J783" i="220"/>
  <c r="I783" i="220"/>
  <c r="J782" i="220"/>
  <c r="I782" i="220"/>
  <c r="J781" i="220"/>
  <c r="I781" i="220"/>
  <c r="J780" i="220"/>
  <c r="I780" i="220"/>
  <c r="J779" i="220"/>
  <c r="I779" i="220"/>
  <c r="J778" i="220"/>
  <c r="I778" i="220"/>
  <c r="J777" i="220"/>
  <c r="I777" i="220"/>
  <c r="J776" i="220"/>
  <c r="I776" i="220"/>
  <c r="J775" i="220"/>
  <c r="I775" i="220"/>
  <c r="J774" i="220"/>
  <c r="I774" i="220"/>
  <c r="J773" i="220"/>
  <c r="I773" i="220"/>
  <c r="J772" i="220"/>
  <c r="I772" i="220"/>
  <c r="J771" i="220"/>
  <c r="I771" i="220"/>
  <c r="J770" i="220"/>
  <c r="I770" i="220"/>
  <c r="J769" i="220"/>
  <c r="I769" i="220"/>
  <c r="J768" i="220"/>
  <c r="I768" i="220"/>
  <c r="J767" i="220"/>
  <c r="I767" i="220"/>
  <c r="J766" i="220"/>
  <c r="I766" i="220"/>
  <c r="J765" i="220"/>
  <c r="I765" i="220"/>
  <c r="J764" i="220"/>
  <c r="I764" i="220"/>
  <c r="J763" i="220"/>
  <c r="I763" i="220"/>
  <c r="J762" i="220"/>
  <c r="I762" i="220"/>
  <c r="J761" i="220"/>
  <c r="I761" i="220"/>
  <c r="J760" i="220"/>
  <c r="I760" i="220"/>
  <c r="J759" i="220"/>
  <c r="I759" i="220"/>
  <c r="J758" i="220"/>
  <c r="I758" i="220"/>
  <c r="J757" i="220"/>
  <c r="I757" i="220"/>
  <c r="J756" i="220"/>
  <c r="I756" i="220"/>
  <c r="J755" i="220"/>
  <c r="I755" i="220"/>
  <c r="J754" i="220"/>
  <c r="I754" i="220"/>
  <c r="J753" i="220"/>
  <c r="I753" i="220"/>
  <c r="J752" i="220"/>
  <c r="I752" i="220"/>
  <c r="J751" i="220"/>
  <c r="I751" i="220"/>
  <c r="J750" i="220"/>
  <c r="I750" i="220"/>
  <c r="J749" i="220"/>
  <c r="I749" i="220"/>
  <c r="J748" i="220"/>
  <c r="I748" i="220"/>
  <c r="J747" i="220"/>
  <c r="I747" i="220"/>
  <c r="J746" i="220"/>
  <c r="I746" i="220"/>
  <c r="J745" i="220"/>
  <c r="I745" i="220"/>
  <c r="J744" i="220"/>
  <c r="I744" i="220"/>
  <c r="J743" i="220"/>
  <c r="I743" i="220"/>
  <c r="J742" i="220"/>
  <c r="I742" i="220"/>
  <c r="J741" i="220"/>
  <c r="I741" i="220"/>
  <c r="J740" i="220"/>
  <c r="I740" i="220"/>
  <c r="J739" i="220"/>
  <c r="I739" i="220"/>
  <c r="J738" i="220"/>
  <c r="I738" i="220"/>
  <c r="J737" i="220"/>
  <c r="I737" i="220"/>
  <c r="J736" i="220"/>
  <c r="I736" i="220"/>
  <c r="J735" i="220"/>
  <c r="I735" i="220"/>
  <c r="J734" i="220"/>
  <c r="I734" i="220"/>
  <c r="J733" i="220"/>
  <c r="I733" i="220"/>
  <c r="J732" i="220"/>
  <c r="I732" i="220"/>
  <c r="J731" i="220"/>
  <c r="I731" i="220"/>
  <c r="J730" i="220"/>
  <c r="I730" i="220"/>
  <c r="J729" i="220"/>
  <c r="I729" i="220"/>
  <c r="J728" i="220"/>
  <c r="I728" i="220"/>
  <c r="J727" i="220"/>
  <c r="I727" i="220"/>
  <c r="J726" i="220"/>
  <c r="I726" i="220"/>
  <c r="J725" i="220"/>
  <c r="I725" i="220"/>
  <c r="J724" i="220"/>
  <c r="I724" i="220"/>
  <c r="J723" i="220"/>
  <c r="I723" i="220"/>
  <c r="J722" i="220"/>
  <c r="I722" i="220"/>
  <c r="J721" i="220"/>
  <c r="I721" i="220"/>
  <c r="J720" i="220"/>
  <c r="I720" i="220"/>
  <c r="J719" i="220"/>
  <c r="I719" i="220"/>
  <c r="J718" i="220"/>
  <c r="I718" i="220"/>
  <c r="J717" i="220"/>
  <c r="I717" i="220"/>
  <c r="J716" i="220"/>
  <c r="I716" i="220"/>
  <c r="J715" i="220"/>
  <c r="I715" i="220"/>
  <c r="J714" i="220"/>
  <c r="I714" i="220"/>
  <c r="J713" i="220"/>
  <c r="I713" i="220"/>
  <c r="J712" i="220"/>
  <c r="I712" i="220"/>
  <c r="J711" i="220"/>
  <c r="I711" i="220"/>
  <c r="J710" i="220"/>
  <c r="I710" i="220"/>
  <c r="J709" i="220"/>
  <c r="I709" i="220"/>
  <c r="J708" i="220"/>
  <c r="I708" i="220"/>
  <c r="J707" i="220"/>
  <c r="I707" i="220"/>
  <c r="J706" i="220"/>
  <c r="I706" i="220"/>
  <c r="J705" i="220"/>
  <c r="I705" i="220"/>
  <c r="J704" i="220"/>
  <c r="I704" i="220"/>
  <c r="J703" i="220"/>
  <c r="I703" i="220"/>
  <c r="J702" i="220"/>
  <c r="I702" i="220"/>
  <c r="J701" i="220"/>
  <c r="I701" i="220"/>
  <c r="J700" i="220"/>
  <c r="I700" i="220"/>
  <c r="J699" i="220"/>
  <c r="I699" i="220"/>
  <c r="J698" i="220"/>
  <c r="I698" i="220"/>
  <c r="J697" i="220"/>
  <c r="I697" i="220"/>
  <c r="J696" i="220"/>
  <c r="I696" i="220"/>
  <c r="J695" i="220"/>
  <c r="I695" i="220"/>
  <c r="J694" i="220"/>
  <c r="I694" i="220"/>
  <c r="J693" i="220"/>
  <c r="I693" i="220"/>
  <c r="J692" i="220"/>
  <c r="I692" i="220"/>
  <c r="J691" i="220"/>
  <c r="I691" i="220"/>
  <c r="J690" i="220"/>
  <c r="I690" i="220"/>
  <c r="J689" i="220"/>
  <c r="I689" i="220"/>
  <c r="J688" i="220"/>
  <c r="I688" i="220"/>
  <c r="J687" i="220"/>
  <c r="I687" i="220"/>
  <c r="J686" i="220"/>
  <c r="I686" i="220"/>
  <c r="J685" i="220"/>
  <c r="I685" i="220"/>
  <c r="J684" i="220"/>
  <c r="I684" i="220"/>
  <c r="J683" i="220"/>
  <c r="I683" i="220"/>
  <c r="J682" i="220"/>
  <c r="I682" i="220"/>
  <c r="J681" i="220"/>
  <c r="I681" i="220"/>
  <c r="J680" i="220"/>
  <c r="I680" i="220"/>
  <c r="J679" i="220"/>
  <c r="I679" i="220"/>
  <c r="J678" i="220"/>
  <c r="I678" i="220"/>
  <c r="J677" i="220"/>
  <c r="I677" i="220"/>
  <c r="J676" i="220"/>
  <c r="I676" i="220"/>
  <c r="J675" i="220"/>
  <c r="I675" i="220"/>
  <c r="J674" i="220"/>
  <c r="I674" i="220"/>
  <c r="J673" i="220"/>
  <c r="I673" i="220"/>
  <c r="J672" i="220"/>
  <c r="I672" i="220"/>
  <c r="J671" i="220"/>
  <c r="I671" i="220"/>
  <c r="J670" i="220"/>
  <c r="I670" i="220"/>
  <c r="J669" i="220"/>
  <c r="I669" i="220"/>
  <c r="J668" i="220"/>
  <c r="I668" i="220"/>
  <c r="J667" i="220"/>
  <c r="I667" i="220"/>
  <c r="J666" i="220"/>
  <c r="I666" i="220"/>
  <c r="J665" i="220"/>
  <c r="I665" i="220"/>
  <c r="J664" i="220"/>
  <c r="I664" i="220"/>
  <c r="J663" i="220"/>
  <c r="I663" i="220"/>
  <c r="J662" i="220"/>
  <c r="I662" i="220"/>
  <c r="J661" i="220"/>
  <c r="I661" i="220"/>
  <c r="J660" i="220"/>
  <c r="I660" i="220"/>
  <c r="J659" i="220"/>
  <c r="I659" i="220"/>
  <c r="J658" i="220"/>
  <c r="I658" i="220"/>
  <c r="J657" i="220"/>
  <c r="I657" i="220"/>
  <c r="J656" i="220"/>
  <c r="I656" i="220"/>
  <c r="J655" i="220"/>
  <c r="I655" i="220"/>
  <c r="J654" i="220"/>
  <c r="I654" i="220"/>
  <c r="J653" i="220"/>
  <c r="I653" i="220"/>
  <c r="J652" i="220"/>
  <c r="I652" i="220"/>
  <c r="J651" i="220"/>
  <c r="I651" i="220"/>
  <c r="J650" i="220"/>
  <c r="I650" i="220"/>
  <c r="J649" i="220"/>
  <c r="I649" i="220"/>
  <c r="J648" i="220"/>
  <c r="I648" i="220"/>
  <c r="J647" i="220"/>
  <c r="I647" i="220"/>
  <c r="J646" i="220"/>
  <c r="I646" i="220"/>
  <c r="J645" i="220"/>
  <c r="I645" i="220"/>
  <c r="J644" i="220"/>
  <c r="I644" i="220"/>
  <c r="J643" i="220"/>
  <c r="I643" i="220"/>
  <c r="J642" i="220"/>
  <c r="I642" i="220"/>
  <c r="J641" i="220"/>
  <c r="I641" i="220"/>
  <c r="J640" i="220"/>
  <c r="I640" i="220"/>
  <c r="J639" i="220"/>
  <c r="I639" i="220"/>
  <c r="J638" i="220"/>
  <c r="I638" i="220"/>
  <c r="J637" i="220"/>
  <c r="I637" i="220"/>
  <c r="J636" i="220"/>
  <c r="I636" i="220"/>
  <c r="J635" i="220"/>
  <c r="I635" i="220"/>
  <c r="J634" i="220"/>
  <c r="I634" i="220"/>
  <c r="J633" i="220"/>
  <c r="I633" i="220"/>
  <c r="J632" i="220"/>
  <c r="I632" i="220"/>
  <c r="J631" i="220"/>
  <c r="I631" i="220"/>
  <c r="J630" i="220"/>
  <c r="I630" i="220"/>
  <c r="J629" i="220"/>
  <c r="I629" i="220"/>
  <c r="J628" i="220"/>
  <c r="I628" i="220"/>
  <c r="J627" i="220"/>
  <c r="I627" i="220"/>
  <c r="J626" i="220"/>
  <c r="I626" i="220"/>
  <c r="J625" i="220"/>
  <c r="I625" i="220"/>
  <c r="J624" i="220"/>
  <c r="I624" i="220"/>
  <c r="J623" i="220"/>
  <c r="I623" i="220"/>
  <c r="J622" i="220"/>
  <c r="I622" i="220"/>
  <c r="J621" i="220"/>
  <c r="I621" i="220"/>
  <c r="J620" i="220"/>
  <c r="I620" i="220"/>
  <c r="J619" i="220"/>
  <c r="I619" i="220"/>
  <c r="J618" i="220"/>
  <c r="I618" i="220"/>
  <c r="J617" i="220"/>
  <c r="I617" i="220"/>
  <c r="J616" i="220"/>
  <c r="I616" i="220"/>
  <c r="J615" i="220"/>
  <c r="I615" i="220"/>
  <c r="J614" i="220"/>
  <c r="I614" i="220"/>
  <c r="J613" i="220"/>
  <c r="I613" i="220"/>
  <c r="J612" i="220"/>
  <c r="I612" i="220"/>
  <c r="J611" i="220"/>
  <c r="I611" i="220"/>
  <c r="J610" i="220"/>
  <c r="I610" i="220"/>
  <c r="J609" i="220"/>
  <c r="I609" i="220"/>
  <c r="J608" i="220"/>
  <c r="I608" i="220"/>
  <c r="J607" i="220"/>
  <c r="I607" i="220"/>
  <c r="J606" i="220"/>
  <c r="I606" i="220"/>
  <c r="J605" i="220"/>
  <c r="I605" i="220"/>
  <c r="J604" i="220"/>
  <c r="I604" i="220"/>
  <c r="J603" i="220"/>
  <c r="I603" i="220"/>
  <c r="J602" i="220"/>
  <c r="I602" i="220"/>
  <c r="J601" i="220"/>
  <c r="I601" i="220"/>
  <c r="J600" i="220"/>
  <c r="I600" i="220"/>
  <c r="J599" i="220"/>
  <c r="I599" i="220"/>
  <c r="J598" i="220"/>
  <c r="I598" i="220"/>
  <c r="J597" i="220"/>
  <c r="I597" i="220"/>
  <c r="J596" i="220"/>
  <c r="I596" i="220"/>
  <c r="J595" i="220"/>
  <c r="I595" i="220"/>
  <c r="J594" i="220"/>
  <c r="I594" i="220"/>
  <c r="J593" i="220"/>
  <c r="I593" i="220"/>
  <c r="J592" i="220"/>
  <c r="I592" i="220"/>
  <c r="J591" i="220"/>
  <c r="I591" i="220"/>
  <c r="J590" i="220"/>
  <c r="I590" i="220"/>
  <c r="J589" i="220"/>
  <c r="I589" i="220"/>
  <c r="J588" i="220"/>
  <c r="I588" i="220"/>
  <c r="J587" i="220"/>
  <c r="I587" i="220"/>
  <c r="J586" i="220"/>
  <c r="I586" i="220"/>
  <c r="J585" i="220"/>
  <c r="I585" i="220"/>
  <c r="J584" i="220"/>
  <c r="I584" i="220"/>
  <c r="J583" i="220"/>
  <c r="I583" i="220"/>
  <c r="J582" i="220"/>
  <c r="I582" i="220"/>
  <c r="J581" i="220"/>
  <c r="I581" i="220"/>
  <c r="J580" i="220"/>
  <c r="I580" i="220"/>
  <c r="J579" i="220"/>
  <c r="I579" i="220"/>
  <c r="J578" i="220"/>
  <c r="I578" i="220"/>
  <c r="J577" i="220"/>
  <c r="I577" i="220"/>
  <c r="J576" i="220"/>
  <c r="I576" i="220"/>
  <c r="J575" i="220"/>
  <c r="I575" i="220"/>
  <c r="J574" i="220"/>
  <c r="I574" i="220"/>
  <c r="J573" i="220"/>
  <c r="I573" i="220"/>
  <c r="J572" i="220"/>
  <c r="I572" i="220"/>
  <c r="J571" i="220"/>
  <c r="I571" i="220"/>
  <c r="J570" i="220"/>
  <c r="I570" i="220"/>
  <c r="J569" i="220"/>
  <c r="I569" i="220"/>
  <c r="J568" i="220"/>
  <c r="I568" i="220"/>
  <c r="J563" i="220"/>
  <c r="I563" i="220"/>
  <c r="J562" i="220"/>
  <c r="I562" i="220"/>
  <c r="J561" i="220"/>
  <c r="I561" i="220"/>
  <c r="J560" i="220"/>
  <c r="I560" i="220"/>
  <c r="J558" i="220"/>
  <c r="I558" i="220"/>
  <c r="J554" i="220"/>
  <c r="I554" i="220"/>
  <c r="J553" i="220"/>
  <c r="I553" i="220"/>
  <c r="J552" i="220"/>
  <c r="I552" i="220"/>
  <c r="I368" i="220"/>
  <c r="J368" i="220"/>
  <c r="I369" i="220"/>
  <c r="J369" i="220"/>
  <c r="I370" i="220"/>
  <c r="J370" i="220"/>
  <c r="I371" i="220"/>
  <c r="J371" i="220"/>
  <c r="I372" i="220"/>
  <c r="J372" i="220"/>
  <c r="I373" i="220"/>
  <c r="J373" i="220"/>
  <c r="I374" i="220"/>
  <c r="J374" i="220"/>
  <c r="I375" i="220"/>
  <c r="J375" i="220"/>
  <c r="I376" i="220"/>
  <c r="J376" i="220"/>
  <c r="I377" i="220"/>
  <c r="J377" i="220"/>
  <c r="I378" i="220"/>
  <c r="J378" i="220"/>
  <c r="I379" i="220"/>
  <c r="J379" i="220"/>
  <c r="I380" i="220"/>
  <c r="J380" i="220"/>
  <c r="I381" i="220"/>
  <c r="J381" i="220"/>
  <c r="I382" i="220"/>
  <c r="J382" i="220"/>
  <c r="I383" i="220"/>
  <c r="J383" i="220"/>
  <c r="I384" i="220"/>
  <c r="J384" i="220"/>
  <c r="I385" i="220"/>
  <c r="J385" i="220"/>
  <c r="I386" i="220"/>
  <c r="J386" i="220"/>
  <c r="I387" i="220"/>
  <c r="J387" i="220"/>
  <c r="I388" i="220"/>
  <c r="J388" i="220"/>
  <c r="I389" i="220"/>
  <c r="J389" i="220"/>
  <c r="I390" i="220"/>
  <c r="J390" i="220"/>
  <c r="I391" i="220"/>
  <c r="J391" i="220"/>
  <c r="I392" i="220"/>
  <c r="J392" i="220"/>
  <c r="I393" i="220"/>
  <c r="J393" i="220"/>
  <c r="I394" i="220"/>
  <c r="J394" i="220"/>
  <c r="I395" i="220"/>
  <c r="J395" i="220"/>
  <c r="I396" i="220"/>
  <c r="J396" i="220"/>
  <c r="I397" i="220"/>
  <c r="J397" i="220"/>
  <c r="I398" i="220"/>
  <c r="J398" i="220"/>
  <c r="I399" i="220"/>
  <c r="J399" i="220"/>
  <c r="I400" i="220"/>
  <c r="J400" i="220"/>
  <c r="I401" i="220"/>
  <c r="J401" i="220"/>
  <c r="I402" i="220"/>
  <c r="J402" i="220"/>
  <c r="I403" i="220"/>
  <c r="J403" i="220"/>
  <c r="I404" i="220"/>
  <c r="J404" i="220"/>
  <c r="I405" i="220"/>
  <c r="J405" i="220"/>
  <c r="I406" i="220"/>
  <c r="J406" i="220"/>
  <c r="I407" i="220"/>
  <c r="J407" i="220"/>
  <c r="I408" i="220"/>
  <c r="J408" i="220"/>
  <c r="I409" i="220"/>
  <c r="J409" i="220"/>
  <c r="I410" i="220"/>
  <c r="J410" i="220"/>
  <c r="I411" i="220"/>
  <c r="J411" i="220"/>
  <c r="I412" i="220"/>
  <c r="J412" i="220"/>
  <c r="I413" i="220"/>
  <c r="J413" i="220"/>
  <c r="I414" i="220"/>
  <c r="J414" i="220"/>
  <c r="I415" i="220"/>
  <c r="J415" i="220"/>
  <c r="I416" i="220"/>
  <c r="J416" i="220"/>
  <c r="I417" i="220"/>
  <c r="J417" i="220"/>
  <c r="I418" i="220"/>
  <c r="J418" i="220"/>
  <c r="I419" i="220"/>
  <c r="J419" i="220"/>
  <c r="I420" i="220"/>
  <c r="J420" i="220"/>
  <c r="I421" i="220"/>
  <c r="J421" i="220"/>
  <c r="I422" i="220"/>
  <c r="J422" i="220"/>
  <c r="I423" i="220"/>
  <c r="J423" i="220"/>
  <c r="I424" i="220"/>
  <c r="J424" i="220"/>
  <c r="I425" i="220"/>
  <c r="J425" i="220"/>
  <c r="I426" i="220"/>
  <c r="J426" i="220"/>
  <c r="I427" i="220"/>
  <c r="J427" i="220"/>
  <c r="I428" i="220"/>
  <c r="J428" i="220"/>
  <c r="I429" i="220"/>
  <c r="J429" i="220"/>
  <c r="I430" i="220"/>
  <c r="J430" i="220"/>
  <c r="I431" i="220"/>
  <c r="J431" i="220"/>
  <c r="I432" i="220"/>
  <c r="J432" i="220"/>
  <c r="I433" i="220"/>
  <c r="J433" i="220"/>
  <c r="I434" i="220"/>
  <c r="J434" i="220"/>
  <c r="I435" i="220"/>
  <c r="J435" i="220"/>
  <c r="I436" i="220"/>
  <c r="J436" i="220"/>
  <c r="I437" i="220"/>
  <c r="J437" i="220"/>
  <c r="I438" i="220"/>
  <c r="J438" i="220"/>
  <c r="I439" i="220"/>
  <c r="J439" i="220"/>
  <c r="I440" i="220"/>
  <c r="J440" i="220"/>
  <c r="I441" i="220"/>
  <c r="J441" i="220"/>
  <c r="I442" i="220"/>
  <c r="J442" i="220"/>
  <c r="I443" i="220"/>
  <c r="J443" i="220"/>
  <c r="I444" i="220"/>
  <c r="J444" i="220"/>
  <c r="I445" i="220"/>
  <c r="J445" i="220"/>
  <c r="I446" i="220"/>
  <c r="J446" i="220"/>
  <c r="I447" i="220"/>
  <c r="J447" i="220"/>
  <c r="I448" i="220"/>
  <c r="J448" i="220"/>
  <c r="I449" i="220"/>
  <c r="J449" i="220"/>
  <c r="I450" i="220"/>
  <c r="J450" i="220"/>
  <c r="I451" i="220"/>
  <c r="J451" i="220"/>
  <c r="I452" i="220"/>
  <c r="J452" i="220"/>
  <c r="I453" i="220"/>
  <c r="J453" i="220"/>
  <c r="I454" i="220"/>
  <c r="J454" i="220"/>
  <c r="I455" i="220"/>
  <c r="J455" i="220"/>
  <c r="I456" i="220"/>
  <c r="J456" i="220"/>
  <c r="I457" i="220"/>
  <c r="J457" i="220"/>
  <c r="I458" i="220"/>
  <c r="J458" i="220"/>
  <c r="I459" i="220"/>
  <c r="J459" i="220"/>
  <c r="I460" i="220"/>
  <c r="J460" i="220"/>
  <c r="I461" i="220"/>
  <c r="J461" i="220"/>
  <c r="I462" i="220"/>
  <c r="J462" i="220"/>
  <c r="I463" i="220"/>
  <c r="J463" i="220"/>
  <c r="I464" i="220"/>
  <c r="J464" i="220"/>
  <c r="I465" i="220"/>
  <c r="J465" i="220"/>
  <c r="I466" i="220"/>
  <c r="J466" i="220"/>
  <c r="I467" i="220"/>
  <c r="J467" i="220"/>
  <c r="I468" i="220"/>
  <c r="J468" i="220"/>
  <c r="I469" i="220"/>
  <c r="J469" i="220"/>
  <c r="I470" i="220"/>
  <c r="J470" i="220"/>
  <c r="I471" i="220"/>
  <c r="J471" i="220"/>
  <c r="I472" i="220"/>
  <c r="J472" i="220"/>
  <c r="I473" i="220"/>
  <c r="J473" i="220"/>
  <c r="I474" i="220"/>
  <c r="J474" i="220"/>
  <c r="I475" i="220"/>
  <c r="J475" i="220"/>
  <c r="I476" i="220"/>
  <c r="J476" i="220"/>
  <c r="I477" i="220"/>
  <c r="J477" i="220"/>
  <c r="I478" i="220"/>
  <c r="J478" i="220"/>
  <c r="I479" i="220"/>
  <c r="J479" i="220"/>
  <c r="I480" i="220"/>
  <c r="J480" i="220"/>
  <c r="I481" i="220"/>
  <c r="J481" i="220"/>
  <c r="I482" i="220"/>
  <c r="J482" i="220"/>
  <c r="I483" i="220"/>
  <c r="J483" i="220"/>
  <c r="I484" i="220"/>
  <c r="J484" i="220"/>
  <c r="I485" i="220"/>
  <c r="J485" i="220"/>
  <c r="I486" i="220"/>
  <c r="J486" i="220"/>
  <c r="I487" i="220"/>
  <c r="J487" i="220"/>
  <c r="I488" i="220"/>
  <c r="J488" i="220"/>
  <c r="I489" i="220"/>
  <c r="J489" i="220"/>
  <c r="I490" i="220"/>
  <c r="J490" i="220"/>
  <c r="I491" i="220"/>
  <c r="J491" i="220"/>
  <c r="I492" i="220"/>
  <c r="J492" i="220"/>
  <c r="I493" i="220"/>
  <c r="J493" i="220"/>
  <c r="I494" i="220"/>
  <c r="J494" i="220"/>
  <c r="I495" i="220"/>
  <c r="J495" i="220"/>
  <c r="I496" i="220"/>
  <c r="J496" i="220"/>
  <c r="I497" i="220"/>
  <c r="J497" i="220"/>
  <c r="I498" i="220"/>
  <c r="J498" i="220"/>
  <c r="I499" i="220"/>
  <c r="J499" i="220"/>
  <c r="I500" i="220"/>
  <c r="J500" i="220"/>
  <c r="I501" i="220"/>
  <c r="J501" i="220"/>
  <c r="I502" i="220"/>
  <c r="J502" i="220"/>
  <c r="I503" i="220"/>
  <c r="J503" i="220"/>
  <c r="I504" i="220"/>
  <c r="J504" i="220"/>
  <c r="I505" i="220"/>
  <c r="J505" i="220"/>
  <c r="I506" i="220"/>
  <c r="J506" i="220"/>
  <c r="I507" i="220"/>
  <c r="J507" i="220"/>
  <c r="I508" i="220"/>
  <c r="J508" i="220"/>
  <c r="I509" i="220"/>
  <c r="J509" i="220"/>
  <c r="I510" i="220"/>
  <c r="J510" i="220"/>
  <c r="I511" i="220"/>
  <c r="J511" i="220"/>
  <c r="I512" i="220"/>
  <c r="J512" i="220"/>
  <c r="I513" i="220"/>
  <c r="J513" i="220"/>
  <c r="I514" i="220"/>
  <c r="J514" i="220"/>
  <c r="I515" i="220"/>
  <c r="J515" i="220"/>
  <c r="I516" i="220"/>
  <c r="J516" i="220"/>
  <c r="I517" i="220"/>
  <c r="J517" i="220"/>
  <c r="I518" i="220"/>
  <c r="J518" i="220"/>
  <c r="I519" i="220"/>
  <c r="J519" i="220"/>
  <c r="I520" i="220"/>
  <c r="J520" i="220"/>
  <c r="I521" i="220"/>
  <c r="J521" i="220"/>
  <c r="I522" i="220"/>
  <c r="J522" i="220"/>
  <c r="I523" i="220"/>
  <c r="J523" i="220"/>
  <c r="I524" i="220"/>
  <c r="J524" i="220"/>
  <c r="I525" i="220"/>
  <c r="J525" i="220"/>
  <c r="I526" i="220"/>
  <c r="J526" i="220"/>
  <c r="I527" i="220"/>
  <c r="J527" i="220"/>
  <c r="I528" i="220"/>
  <c r="J528" i="220"/>
  <c r="I529" i="220"/>
  <c r="J529" i="220"/>
  <c r="I530" i="220"/>
  <c r="J530" i="220"/>
  <c r="I531" i="220"/>
  <c r="J531" i="220"/>
  <c r="I532" i="220"/>
  <c r="J532" i="220"/>
  <c r="I533" i="220"/>
  <c r="J533" i="220"/>
  <c r="I534" i="220"/>
  <c r="J534" i="220"/>
  <c r="I535" i="220"/>
  <c r="J535" i="220"/>
  <c r="I536" i="220"/>
  <c r="J536" i="220"/>
  <c r="I537" i="220"/>
  <c r="J537" i="220"/>
  <c r="I538" i="220"/>
  <c r="J538" i="220"/>
  <c r="I539" i="220"/>
  <c r="J539" i="220"/>
  <c r="I357" i="220"/>
  <c r="J357" i="220"/>
  <c r="I352" i="220"/>
  <c r="J352" i="220"/>
  <c r="J548" i="220"/>
  <c r="I548" i="220"/>
  <c r="J547" i="220"/>
  <c r="I547" i="220"/>
  <c r="J546" i="220"/>
  <c r="I546" i="220"/>
  <c r="J545" i="220"/>
  <c r="I545" i="220"/>
  <c r="J544" i="220"/>
  <c r="I544" i="220"/>
  <c r="J543" i="220"/>
  <c r="I543" i="220"/>
  <c r="J542" i="220"/>
  <c r="I542" i="220"/>
  <c r="J541" i="220"/>
  <c r="I541" i="220"/>
  <c r="J367" i="220"/>
  <c r="I367" i="220"/>
  <c r="J362" i="220"/>
  <c r="I362" i="220"/>
  <c r="J361" i="220"/>
  <c r="I361" i="220"/>
  <c r="J360" i="220"/>
  <c r="I360" i="220"/>
  <c r="J359" i="220"/>
  <c r="I359" i="220"/>
  <c r="J356" i="220"/>
  <c r="I356" i="220"/>
  <c r="J355" i="220"/>
  <c r="I355" i="220"/>
  <c r="J354" i="220"/>
  <c r="I354" i="220"/>
  <c r="J353" i="220"/>
  <c r="I353" i="220"/>
  <c r="J351" i="220"/>
  <c r="I351" i="220"/>
  <c r="J350" i="220"/>
  <c r="I350" i="220"/>
  <c r="I246" i="220"/>
  <c r="J246" i="220"/>
  <c r="I247" i="220"/>
  <c r="J247" i="220"/>
  <c r="I248" i="220"/>
  <c r="J248" i="220"/>
  <c r="I249" i="220"/>
  <c r="J249" i="220"/>
  <c r="I250" i="220"/>
  <c r="J250" i="220"/>
  <c r="I251" i="220"/>
  <c r="J251" i="220"/>
  <c r="I252" i="220"/>
  <c r="J252" i="220"/>
  <c r="I253" i="220"/>
  <c r="J253" i="220"/>
  <c r="I254" i="220"/>
  <c r="J254" i="220"/>
  <c r="I255" i="220"/>
  <c r="J255" i="220"/>
  <c r="I256" i="220"/>
  <c r="J256" i="220"/>
  <c r="I257" i="220"/>
  <c r="J257" i="220"/>
  <c r="I258" i="220"/>
  <c r="J258" i="220"/>
  <c r="I259" i="220"/>
  <c r="J259" i="220"/>
  <c r="I260" i="220"/>
  <c r="J260" i="220"/>
  <c r="I261" i="220"/>
  <c r="J261" i="220"/>
  <c r="I262" i="220"/>
  <c r="J262" i="220"/>
  <c r="I263" i="220"/>
  <c r="J263" i="220"/>
  <c r="I264" i="220"/>
  <c r="J264" i="220"/>
  <c r="I265" i="220"/>
  <c r="J265" i="220"/>
  <c r="I266" i="220"/>
  <c r="J266" i="220"/>
  <c r="I267" i="220"/>
  <c r="J267" i="220"/>
  <c r="I268" i="220"/>
  <c r="J268" i="220"/>
  <c r="I269" i="220"/>
  <c r="J269" i="220"/>
  <c r="I270" i="220"/>
  <c r="J270" i="220"/>
  <c r="I271" i="220"/>
  <c r="J271" i="220"/>
  <c r="I272" i="220"/>
  <c r="J272" i="220"/>
  <c r="I273" i="220"/>
  <c r="J273" i="220"/>
  <c r="I274" i="220"/>
  <c r="J274" i="220"/>
  <c r="I275" i="220"/>
  <c r="J275" i="220"/>
  <c r="I276" i="220"/>
  <c r="J276" i="220"/>
  <c r="I277" i="220"/>
  <c r="J277" i="220"/>
  <c r="I278" i="220"/>
  <c r="J278" i="220"/>
  <c r="I279" i="220"/>
  <c r="J279" i="220"/>
  <c r="I280" i="220"/>
  <c r="J280" i="220"/>
  <c r="I281" i="220"/>
  <c r="J281" i="220"/>
  <c r="I282" i="220"/>
  <c r="J282" i="220"/>
  <c r="I283" i="220"/>
  <c r="J283" i="220"/>
  <c r="I284" i="220"/>
  <c r="J284" i="220"/>
  <c r="I285" i="220"/>
  <c r="J285" i="220"/>
  <c r="I286" i="220"/>
  <c r="J286" i="220"/>
  <c r="I287" i="220"/>
  <c r="J287" i="220"/>
  <c r="I288" i="220"/>
  <c r="J288" i="220"/>
  <c r="I289" i="220"/>
  <c r="J289" i="220"/>
  <c r="I290" i="220"/>
  <c r="J290" i="220"/>
  <c r="I291" i="220"/>
  <c r="J291" i="220"/>
  <c r="I292" i="220"/>
  <c r="J292" i="220"/>
  <c r="I293" i="220"/>
  <c r="J293" i="220"/>
  <c r="I294" i="220"/>
  <c r="J294" i="220"/>
  <c r="I295" i="220"/>
  <c r="J295" i="220"/>
  <c r="I296" i="220"/>
  <c r="J296" i="220"/>
  <c r="I297" i="220"/>
  <c r="J297" i="220"/>
  <c r="I298" i="220"/>
  <c r="J298" i="220"/>
  <c r="I299" i="220"/>
  <c r="J299" i="220"/>
  <c r="I300" i="220"/>
  <c r="J300" i="220"/>
  <c r="I301" i="220"/>
  <c r="J301" i="220"/>
  <c r="I302" i="220"/>
  <c r="J302" i="220"/>
  <c r="I303" i="220"/>
  <c r="J303" i="220"/>
  <c r="I304" i="220"/>
  <c r="J304" i="220"/>
  <c r="I305" i="220"/>
  <c r="J305" i="220"/>
  <c r="I306" i="220"/>
  <c r="J306" i="220"/>
  <c r="I307" i="220"/>
  <c r="J307" i="220"/>
  <c r="I308" i="220"/>
  <c r="J308" i="220"/>
  <c r="I309" i="220"/>
  <c r="J309" i="220"/>
  <c r="I310" i="220"/>
  <c r="J310" i="220"/>
  <c r="I311" i="220"/>
  <c r="J311" i="220"/>
  <c r="I312" i="220"/>
  <c r="J312" i="220"/>
  <c r="I313" i="220"/>
  <c r="J313" i="220"/>
  <c r="I314" i="220"/>
  <c r="J314" i="220"/>
  <c r="I315" i="220"/>
  <c r="J315" i="220"/>
  <c r="I316" i="220"/>
  <c r="J316" i="220"/>
  <c r="I317" i="220"/>
  <c r="J317" i="220"/>
  <c r="I318" i="220"/>
  <c r="J318" i="220"/>
  <c r="I319" i="220"/>
  <c r="J319" i="220"/>
  <c r="I320" i="220"/>
  <c r="J320" i="220"/>
  <c r="I321" i="220"/>
  <c r="J321" i="220"/>
  <c r="I322" i="220"/>
  <c r="J322" i="220"/>
  <c r="I323" i="220"/>
  <c r="J323" i="220"/>
  <c r="I324" i="220"/>
  <c r="J324" i="220"/>
  <c r="I325" i="220"/>
  <c r="J325" i="220"/>
  <c r="I326" i="220"/>
  <c r="J326" i="220"/>
  <c r="I327" i="220"/>
  <c r="J327" i="220"/>
  <c r="I328" i="220"/>
  <c r="J328" i="220"/>
  <c r="I329" i="220"/>
  <c r="J329" i="220"/>
  <c r="I330" i="220"/>
  <c r="J330" i="220"/>
  <c r="I331" i="220"/>
  <c r="J331" i="220"/>
  <c r="I332" i="220"/>
  <c r="J332" i="220"/>
  <c r="I333" i="220"/>
  <c r="J333" i="220"/>
  <c r="I334" i="220"/>
  <c r="J334" i="220"/>
  <c r="I335" i="220"/>
  <c r="J335" i="220"/>
  <c r="I336" i="220"/>
  <c r="J336" i="220"/>
  <c r="I27" i="220"/>
  <c r="J27" i="220"/>
  <c r="I28" i="220"/>
  <c r="J28" i="220"/>
  <c r="I29" i="220"/>
  <c r="J29" i="220"/>
  <c r="I30" i="220"/>
  <c r="J30" i="220"/>
  <c r="I31" i="220"/>
  <c r="J31" i="220"/>
  <c r="I32" i="220"/>
  <c r="J32" i="220"/>
  <c r="I33" i="220"/>
  <c r="J33" i="220"/>
  <c r="I34" i="220"/>
  <c r="J34" i="220"/>
  <c r="I35" i="220"/>
  <c r="J35" i="220"/>
  <c r="I36" i="220"/>
  <c r="J36" i="220"/>
  <c r="I37" i="220"/>
  <c r="J37" i="220"/>
  <c r="I38" i="220"/>
  <c r="J38" i="220"/>
  <c r="I39" i="220"/>
  <c r="J39" i="220"/>
  <c r="I40" i="220"/>
  <c r="J40" i="220"/>
  <c r="I41" i="220"/>
  <c r="J41" i="220"/>
  <c r="I42" i="220"/>
  <c r="J42" i="220"/>
  <c r="I43" i="220"/>
  <c r="J43" i="220"/>
  <c r="I44" i="220"/>
  <c r="J44" i="220"/>
  <c r="I45" i="220"/>
  <c r="J45" i="220"/>
  <c r="I46" i="220"/>
  <c r="J46" i="220"/>
  <c r="I47" i="220"/>
  <c r="J47" i="220"/>
  <c r="I48" i="220"/>
  <c r="J48" i="220"/>
  <c r="I49" i="220"/>
  <c r="J49" i="220"/>
  <c r="I50" i="220"/>
  <c r="J50" i="220"/>
  <c r="I51" i="220"/>
  <c r="J51" i="220"/>
  <c r="I52" i="220"/>
  <c r="J52" i="220"/>
  <c r="I53" i="220"/>
  <c r="J53" i="220"/>
  <c r="I54" i="220"/>
  <c r="J54" i="220"/>
  <c r="I55" i="220"/>
  <c r="J55" i="220"/>
  <c r="I56" i="220"/>
  <c r="J56" i="220"/>
  <c r="I57" i="220"/>
  <c r="J57" i="220"/>
  <c r="I58" i="220"/>
  <c r="J58" i="220"/>
  <c r="I59" i="220"/>
  <c r="J59" i="220"/>
  <c r="I60" i="220"/>
  <c r="J60" i="220"/>
  <c r="I61" i="220"/>
  <c r="J61" i="220"/>
  <c r="I62" i="220"/>
  <c r="J62" i="220"/>
  <c r="I63" i="220"/>
  <c r="J63" i="220"/>
  <c r="I64" i="220"/>
  <c r="J64" i="220"/>
  <c r="I65" i="220"/>
  <c r="J65" i="220"/>
  <c r="I66" i="220"/>
  <c r="J66" i="220"/>
  <c r="I67" i="220"/>
  <c r="J67" i="220"/>
  <c r="I68" i="220"/>
  <c r="J68" i="220"/>
  <c r="I69" i="220"/>
  <c r="J69" i="220"/>
  <c r="I70" i="220"/>
  <c r="J70" i="220"/>
  <c r="I71" i="220"/>
  <c r="J71" i="220"/>
  <c r="I72" i="220"/>
  <c r="J72" i="220"/>
  <c r="I73" i="220"/>
  <c r="J73" i="220"/>
  <c r="I74" i="220"/>
  <c r="J74" i="220"/>
  <c r="I75" i="220"/>
  <c r="J75" i="220"/>
  <c r="I76" i="220"/>
  <c r="J76" i="220"/>
  <c r="I77" i="220"/>
  <c r="J77" i="220"/>
  <c r="I78" i="220"/>
  <c r="J78" i="220"/>
  <c r="I79" i="220"/>
  <c r="J79" i="220"/>
  <c r="I80" i="220"/>
  <c r="J80" i="220"/>
  <c r="I81" i="220"/>
  <c r="J81" i="220"/>
  <c r="I82" i="220"/>
  <c r="J82" i="220"/>
  <c r="I83" i="220"/>
  <c r="J83" i="220"/>
  <c r="I84" i="220"/>
  <c r="J84" i="220"/>
  <c r="I85" i="220"/>
  <c r="J85" i="220"/>
  <c r="I86" i="220"/>
  <c r="J86" i="220"/>
  <c r="I87" i="220"/>
  <c r="J87" i="220"/>
  <c r="I88" i="220"/>
  <c r="J88" i="220"/>
  <c r="I89" i="220"/>
  <c r="J89" i="220"/>
  <c r="I90" i="220"/>
  <c r="J90" i="220"/>
  <c r="I91" i="220"/>
  <c r="J91" i="220"/>
  <c r="I92" i="220"/>
  <c r="J92" i="220"/>
  <c r="I93" i="220"/>
  <c r="J93" i="220"/>
  <c r="I94" i="220"/>
  <c r="J94" i="220"/>
  <c r="I95" i="220"/>
  <c r="J95" i="220"/>
  <c r="I96" i="220"/>
  <c r="J96" i="220"/>
  <c r="I97" i="220"/>
  <c r="J97" i="220"/>
  <c r="I98" i="220"/>
  <c r="J98" i="220"/>
  <c r="I99" i="220"/>
  <c r="J99" i="220"/>
  <c r="I100" i="220"/>
  <c r="J100" i="220"/>
  <c r="I101" i="220"/>
  <c r="J101" i="220"/>
  <c r="I102" i="220"/>
  <c r="J102" i="220"/>
  <c r="I103" i="220"/>
  <c r="J103" i="220"/>
  <c r="I104" i="220"/>
  <c r="J104" i="220"/>
  <c r="I105" i="220"/>
  <c r="J105" i="220"/>
  <c r="I106" i="220"/>
  <c r="J106" i="220"/>
  <c r="I107" i="220"/>
  <c r="J107" i="220"/>
  <c r="I108" i="220"/>
  <c r="J108" i="220"/>
  <c r="I109" i="220"/>
  <c r="J109" i="220"/>
  <c r="I110" i="220"/>
  <c r="J110" i="220"/>
  <c r="I111" i="220"/>
  <c r="J111" i="220"/>
  <c r="I112" i="220"/>
  <c r="J112" i="220"/>
  <c r="I113" i="220"/>
  <c r="J113" i="220"/>
  <c r="I114" i="220"/>
  <c r="J114" i="220"/>
  <c r="I115" i="220"/>
  <c r="J115" i="220"/>
  <c r="I116" i="220"/>
  <c r="J116" i="220"/>
  <c r="I117" i="220"/>
  <c r="J117" i="220"/>
  <c r="I118" i="220"/>
  <c r="J118" i="220"/>
  <c r="I119" i="220"/>
  <c r="J119" i="220"/>
  <c r="I120" i="220"/>
  <c r="J120" i="220"/>
  <c r="I121" i="220"/>
  <c r="J121" i="220"/>
  <c r="I122" i="220"/>
  <c r="J122" i="220"/>
  <c r="I123" i="220"/>
  <c r="J123" i="220"/>
  <c r="I124" i="220"/>
  <c r="J124" i="220"/>
  <c r="I125" i="220"/>
  <c r="J125" i="220"/>
  <c r="I126" i="220"/>
  <c r="J126" i="220"/>
  <c r="I127" i="220"/>
  <c r="J127" i="220"/>
  <c r="I128" i="220"/>
  <c r="J128" i="220"/>
  <c r="I129" i="220"/>
  <c r="J129" i="220"/>
  <c r="I130" i="220"/>
  <c r="J130" i="220"/>
  <c r="I131" i="220"/>
  <c r="J131" i="220"/>
  <c r="I132" i="220"/>
  <c r="J132" i="220"/>
  <c r="I133" i="220"/>
  <c r="J133" i="220"/>
  <c r="I134" i="220"/>
  <c r="J134" i="220"/>
  <c r="I135" i="220"/>
  <c r="J135" i="220"/>
  <c r="I136" i="220"/>
  <c r="J136" i="220"/>
  <c r="I137" i="220"/>
  <c r="J137" i="220"/>
  <c r="I138" i="220"/>
  <c r="J138" i="220"/>
  <c r="I139" i="220"/>
  <c r="J139" i="220"/>
  <c r="I140" i="220"/>
  <c r="J140" i="220"/>
  <c r="I141" i="220"/>
  <c r="J141" i="220"/>
  <c r="I142" i="220"/>
  <c r="J142" i="220"/>
  <c r="I143" i="220"/>
  <c r="J143" i="220"/>
  <c r="I144" i="220"/>
  <c r="J144" i="220"/>
  <c r="I145" i="220"/>
  <c r="J145" i="220"/>
  <c r="I146" i="220"/>
  <c r="J146" i="220"/>
  <c r="I147" i="220"/>
  <c r="J147" i="220"/>
  <c r="I148" i="220"/>
  <c r="J148" i="220"/>
  <c r="I149" i="220"/>
  <c r="J149" i="220"/>
  <c r="I150" i="220"/>
  <c r="J150" i="220"/>
  <c r="I151" i="220"/>
  <c r="J151" i="220"/>
  <c r="I152" i="220"/>
  <c r="J152" i="220"/>
  <c r="I153" i="220"/>
  <c r="J153" i="220"/>
  <c r="I154" i="220"/>
  <c r="J154" i="220"/>
  <c r="I155" i="220"/>
  <c r="J155" i="220"/>
  <c r="I156" i="220"/>
  <c r="J156" i="220"/>
  <c r="I157" i="220"/>
  <c r="J157" i="220"/>
  <c r="I158" i="220"/>
  <c r="J158" i="220"/>
  <c r="I159" i="220"/>
  <c r="J159" i="220"/>
  <c r="I160" i="220"/>
  <c r="J160" i="220"/>
  <c r="I161" i="220"/>
  <c r="J161" i="220"/>
  <c r="I162" i="220"/>
  <c r="J162" i="220"/>
  <c r="I163" i="220"/>
  <c r="J163" i="220"/>
  <c r="I164" i="220"/>
  <c r="J164" i="220"/>
  <c r="I165" i="220"/>
  <c r="J165" i="220"/>
  <c r="I166" i="220"/>
  <c r="J166" i="220"/>
  <c r="I167" i="220"/>
  <c r="J167" i="220"/>
  <c r="I168" i="220"/>
  <c r="J168" i="220"/>
  <c r="I169" i="220"/>
  <c r="J169" i="220"/>
  <c r="I170" i="220"/>
  <c r="J170" i="220"/>
  <c r="I171" i="220"/>
  <c r="J171" i="220"/>
  <c r="I172" i="220"/>
  <c r="J172" i="220"/>
  <c r="I173" i="220"/>
  <c r="J173" i="220"/>
  <c r="I174" i="220"/>
  <c r="J174" i="220"/>
  <c r="I175" i="220"/>
  <c r="J175" i="220"/>
  <c r="I176" i="220"/>
  <c r="J176" i="220"/>
  <c r="I177" i="220"/>
  <c r="J177" i="220"/>
  <c r="I178" i="220"/>
  <c r="J178" i="220"/>
  <c r="I179" i="220"/>
  <c r="J179" i="220"/>
  <c r="I180" i="220"/>
  <c r="J180" i="220"/>
  <c r="I181" i="220"/>
  <c r="J181" i="220"/>
  <c r="I182" i="220"/>
  <c r="J182" i="220"/>
  <c r="I183" i="220"/>
  <c r="J183" i="220"/>
  <c r="I184" i="220"/>
  <c r="J184" i="220"/>
  <c r="I185" i="220"/>
  <c r="J185" i="220"/>
  <c r="I186" i="220"/>
  <c r="J186" i="220"/>
  <c r="I187" i="220"/>
  <c r="J187" i="220"/>
  <c r="I188" i="220"/>
  <c r="J188" i="220"/>
  <c r="I189" i="220"/>
  <c r="J189" i="220"/>
  <c r="I190" i="220"/>
  <c r="J190" i="220"/>
  <c r="I191" i="220"/>
  <c r="J191" i="220"/>
  <c r="I192" i="220"/>
  <c r="J192" i="220"/>
  <c r="I193" i="220"/>
  <c r="J193" i="220"/>
  <c r="I194" i="220"/>
  <c r="J194" i="220"/>
  <c r="I195" i="220"/>
  <c r="J195" i="220"/>
  <c r="I196" i="220"/>
  <c r="J196" i="220"/>
  <c r="I197" i="220"/>
  <c r="J197" i="220"/>
  <c r="I198" i="220"/>
  <c r="J198" i="220"/>
  <c r="I199" i="220"/>
  <c r="J199" i="220"/>
  <c r="I200" i="220"/>
  <c r="J200" i="220"/>
  <c r="I201" i="220"/>
  <c r="J201" i="220"/>
  <c r="I202" i="220"/>
  <c r="J202" i="220"/>
  <c r="I203" i="220"/>
  <c r="J203" i="220"/>
  <c r="I204" i="220"/>
  <c r="J204" i="220"/>
  <c r="I205" i="220"/>
  <c r="J205" i="220"/>
  <c r="I206" i="220"/>
  <c r="J206" i="220"/>
  <c r="I207" i="220"/>
  <c r="J207" i="220"/>
  <c r="I208" i="220"/>
  <c r="J208" i="220"/>
  <c r="I209" i="220"/>
  <c r="J209" i="220"/>
  <c r="I210" i="220"/>
  <c r="J210" i="220"/>
  <c r="I211" i="220"/>
  <c r="J211" i="220"/>
  <c r="I212" i="220"/>
  <c r="J212" i="220"/>
  <c r="I213" i="220"/>
  <c r="J213" i="220"/>
  <c r="I214" i="220"/>
  <c r="J214" i="220"/>
  <c r="I215" i="220"/>
  <c r="J215" i="220"/>
  <c r="I216" i="220"/>
  <c r="J216" i="220"/>
  <c r="I217" i="220"/>
  <c r="J217" i="220"/>
  <c r="I218" i="220"/>
  <c r="J218" i="220"/>
  <c r="I220" i="220"/>
  <c r="J220" i="220"/>
  <c r="I221" i="220"/>
  <c r="J221" i="220"/>
  <c r="I222" i="220"/>
  <c r="J222" i="220"/>
  <c r="I223" i="220"/>
  <c r="J223" i="220"/>
  <c r="I224" i="220"/>
  <c r="J224" i="220"/>
  <c r="I225" i="220"/>
  <c r="J225" i="220"/>
  <c r="I226" i="220"/>
  <c r="J226" i="220"/>
  <c r="I227" i="220"/>
  <c r="J227" i="220"/>
  <c r="I228" i="220"/>
  <c r="J228" i="220"/>
  <c r="I229" i="220"/>
  <c r="J229" i="220"/>
  <c r="I230" i="220"/>
  <c r="J230" i="220"/>
  <c r="I231" i="220"/>
  <c r="J231" i="220"/>
  <c r="I232" i="220"/>
  <c r="J232" i="220"/>
  <c r="I233" i="220"/>
  <c r="J233" i="220"/>
  <c r="I234" i="220"/>
  <c r="J234" i="220"/>
  <c r="I235" i="220"/>
  <c r="J235" i="220"/>
  <c r="I236" i="220"/>
  <c r="J236" i="220"/>
  <c r="I237" i="220"/>
  <c r="J237" i="220"/>
  <c r="I238" i="220"/>
  <c r="J238" i="220"/>
  <c r="I239" i="220"/>
  <c r="J239" i="220"/>
  <c r="I240" i="220"/>
  <c r="J240" i="220"/>
  <c r="I241" i="220"/>
  <c r="J241" i="220"/>
  <c r="I242" i="220"/>
  <c r="J242" i="220"/>
  <c r="I243" i="220"/>
  <c r="J243" i="220"/>
  <c r="I12" i="220"/>
  <c r="J12" i="220"/>
  <c r="I349" i="220" l="1"/>
  <c r="J551" i="220"/>
  <c r="J567" i="220"/>
  <c r="J818" i="220"/>
  <c r="J1564" i="220"/>
  <c r="I1371" i="220"/>
  <c r="I2276" i="220"/>
  <c r="I2645" i="220"/>
  <c r="I2292" i="220"/>
  <c r="I2670" i="220"/>
  <c r="I1353" i="220"/>
  <c r="I1496" i="220"/>
  <c r="J889" i="220"/>
  <c r="J366" i="220"/>
  <c r="J365" i="220" s="1"/>
  <c r="J219" i="220"/>
  <c r="I366" i="220"/>
  <c r="I365" i="220" s="1"/>
  <c r="I219" i="220"/>
  <c r="J349" i="220"/>
  <c r="J1353" i="220"/>
  <c r="J1371" i="220"/>
  <c r="J2276" i="220"/>
  <c r="J2292" i="220"/>
  <c r="J2645" i="220"/>
  <c r="J2670" i="220"/>
  <c r="I551" i="220"/>
  <c r="I567" i="220"/>
  <c r="I818" i="220"/>
  <c r="I889" i="220"/>
  <c r="I1564" i="220"/>
  <c r="J566" i="220" l="1"/>
  <c r="I2291" i="220"/>
  <c r="I1370" i="220"/>
  <c r="J1370" i="220"/>
  <c r="J2291" i="220"/>
  <c r="I566" i="220"/>
  <c r="J9300" i="220"/>
  <c r="J9299" i="220" s="1"/>
  <c r="I9300" i="220"/>
  <c r="I9299" i="220" s="1"/>
  <c r="J9298" i="220"/>
  <c r="I9298" i="220"/>
  <c r="J9297" i="220"/>
  <c r="I9297" i="220"/>
  <c r="J9295" i="220"/>
  <c r="I9295" i="220"/>
  <c r="J9293" i="220"/>
  <c r="I9293" i="220"/>
  <c r="J9121" i="220"/>
  <c r="J9120" i="220" s="1"/>
  <c r="I9121" i="220"/>
  <c r="I9120" i="220" s="1"/>
  <c r="J9117" i="220"/>
  <c r="I9117" i="220"/>
  <c r="J9116" i="220"/>
  <c r="I9116" i="220"/>
  <c r="J9115" i="220"/>
  <c r="I9115" i="220"/>
  <c r="J9114" i="220"/>
  <c r="I9114" i="220"/>
  <c r="J9110" i="220"/>
  <c r="I9110" i="220"/>
  <c r="J9109" i="220"/>
  <c r="I9109" i="220"/>
  <c r="J9108" i="220"/>
  <c r="I9108" i="220"/>
  <c r="J9104" i="220"/>
  <c r="I9104" i="220"/>
  <c r="J9103" i="220"/>
  <c r="I9103" i="220"/>
  <c r="J9102" i="220"/>
  <c r="I9102" i="220"/>
  <c r="J9101" i="220"/>
  <c r="I9101" i="220"/>
  <c r="J9100" i="220"/>
  <c r="I9100" i="220"/>
  <c r="J8928" i="220"/>
  <c r="I8928" i="220"/>
  <c r="J8820" i="220"/>
  <c r="J8819" i="220" s="1"/>
  <c r="I8820" i="220"/>
  <c r="I8819" i="220" s="1"/>
  <c r="J8617" i="220"/>
  <c r="J8616" i="220" s="1"/>
  <c r="I8617" i="220"/>
  <c r="I8616" i="220" s="1"/>
  <c r="J8374" i="220"/>
  <c r="J8373" i="220" s="1"/>
  <c r="I8374" i="220"/>
  <c r="I8373" i="220" s="1"/>
  <c r="J8274" i="220"/>
  <c r="J8273" i="220" s="1"/>
  <c r="I8274" i="220"/>
  <c r="I8273" i="220" s="1"/>
  <c r="J8252" i="220"/>
  <c r="J8251" i="220" s="1"/>
  <c r="I8252" i="220"/>
  <c r="I8251" i="220" s="1"/>
  <c r="J8248" i="220"/>
  <c r="I8248" i="220"/>
  <c r="J8247" i="220"/>
  <c r="I8247" i="220"/>
  <c r="J8246" i="220"/>
  <c r="J8245" i="220" s="1"/>
  <c r="I8246" i="220"/>
  <c r="I8245" i="220" s="1"/>
  <c r="J8213" i="220"/>
  <c r="I8213" i="220"/>
  <c r="J8209" i="220"/>
  <c r="I8209" i="220"/>
  <c r="J8208" i="220"/>
  <c r="J8207" i="220" s="1"/>
  <c r="I8208" i="220"/>
  <c r="I8207" i="220" s="1"/>
  <c r="J8036" i="220"/>
  <c r="I8036" i="220"/>
  <c r="J345" i="220"/>
  <c r="I345" i="220"/>
  <c r="J344" i="220"/>
  <c r="I344" i="220"/>
  <c r="J343" i="220"/>
  <c r="I343" i="220"/>
  <c r="J342" i="220"/>
  <c r="I342" i="220"/>
  <c r="J341" i="220"/>
  <c r="I341" i="220"/>
  <c r="J340" i="220"/>
  <c r="I340" i="220"/>
  <c r="J339" i="220"/>
  <c r="I339" i="220"/>
  <c r="J338" i="220"/>
  <c r="I338" i="220"/>
  <c r="J245" i="220"/>
  <c r="J244" i="220" s="1"/>
  <c r="I245" i="220"/>
  <c r="J26" i="220"/>
  <c r="J25" i="220" s="1"/>
  <c r="I26" i="220"/>
  <c r="I25" i="220" s="1"/>
  <c r="J21" i="220"/>
  <c r="I21" i="220"/>
  <c r="J20" i="220"/>
  <c r="I20" i="220"/>
  <c r="J19" i="220"/>
  <c r="I19" i="220"/>
  <c r="J18" i="220"/>
  <c r="I18" i="220"/>
  <c r="J11" i="220"/>
  <c r="J13" i="220"/>
  <c r="J14" i="220"/>
  <c r="J15" i="220"/>
  <c r="J16" i="220"/>
  <c r="I11" i="220"/>
  <c r="I13" i="220"/>
  <c r="I14" i="220"/>
  <c r="I15" i="220"/>
  <c r="I16" i="220"/>
  <c r="J10" i="220"/>
  <c r="I10" i="220"/>
  <c r="I9292" i="220" l="1"/>
  <c r="I9296" i="220"/>
  <c r="J9292" i="220"/>
  <c r="J9296" i="220"/>
  <c r="I8212" i="220"/>
  <c r="I8031" i="220" s="1"/>
  <c r="J8212" i="220"/>
  <c r="J9099" i="220"/>
  <c r="J8927" i="220" s="1"/>
  <c r="J8613" i="220" s="1"/>
  <c r="I9099" i="220"/>
  <c r="I8927" i="220" s="1"/>
  <c r="I8613" i="220" s="1"/>
  <c r="I24" i="220"/>
  <c r="J24" i="220"/>
  <c r="I9" i="220"/>
  <c r="J9" i="220"/>
  <c r="J9288" i="220" l="1"/>
  <c r="I9288" i="220"/>
  <c r="J8031" i="2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korisnik</author>
  </authors>
  <commentList>
    <comment ref="G192" authorId="0" shapeId="0" xr:uid="{00000000-0006-0000-1000-000001000000}">
      <text>
        <r>
          <rPr>
            <b/>
            <sz val="9"/>
            <color indexed="81"/>
            <rFont val="Tahoma"/>
            <family val="2"/>
            <charset val="238"/>
          </rPr>
          <t>korisnik:</t>
        </r>
        <r>
          <rPr>
            <sz val="9"/>
            <color indexed="81"/>
            <rFont val="Tahoma"/>
            <family val="2"/>
            <charset val="238"/>
          </rPr>
          <t xml:space="preserve">
28</t>
        </r>
      </text>
    </comment>
    <comment ref="G214" authorId="0" shapeId="0" xr:uid="{00000000-0006-0000-1000-000002000000}">
      <text>
        <r>
          <rPr>
            <b/>
            <sz val="9"/>
            <color indexed="81"/>
            <rFont val="Tahoma"/>
            <family val="2"/>
            <charset val="238"/>
          </rPr>
          <t>korisnik:</t>
        </r>
        <r>
          <rPr>
            <sz val="9"/>
            <color indexed="81"/>
            <rFont val="Tahoma"/>
            <family val="2"/>
            <charset val="238"/>
          </rPr>
          <t xml:space="preserve">
24</t>
        </r>
      </text>
    </comment>
    <comment ref="G223" authorId="0" shapeId="0" xr:uid="{00000000-0006-0000-1000-000003000000}">
      <text>
        <r>
          <rPr>
            <b/>
            <sz val="9"/>
            <color indexed="81"/>
            <rFont val="Tahoma"/>
            <family val="2"/>
            <charset val="238"/>
          </rPr>
          <t>korisnik:</t>
        </r>
        <r>
          <rPr>
            <sz val="9"/>
            <color indexed="81"/>
            <rFont val="Tahoma"/>
            <family val="2"/>
            <charset val="238"/>
          </rPr>
          <t xml:space="preserve">
700
</t>
        </r>
      </text>
    </comment>
  </commentList>
</comments>
</file>

<file path=xl/sharedStrings.xml><?xml version="1.0" encoding="utf-8"?>
<sst xmlns="http://schemas.openxmlformats.org/spreadsheetml/2006/main" count="33092" uniqueCount="13961">
  <si>
    <t>БРОЈ ПАЦИЈЕНАТА</t>
  </si>
  <si>
    <t>БРОЈ ПРЕГЛЕДАНИХ УЗОРАКА</t>
  </si>
  <si>
    <t>Шифра</t>
  </si>
  <si>
    <t>САДРЖАЈ</t>
  </si>
  <si>
    <t>Укупно</t>
  </si>
  <si>
    <t>БРОЈ ПАЦИЈЕНАТА-УКУПНО</t>
  </si>
  <si>
    <t>БРОЈ ПРЕГЛЕДАНИХ УЗОРАКА-УКУПНО</t>
  </si>
  <si>
    <t>ЛАБОРАТОРИЈСКЕ АНАЛИЗЕ -УКУПНО</t>
  </si>
  <si>
    <t>Дијализе</t>
  </si>
  <si>
    <t xml:space="preserve"> *  Наводе се све остале здравствене услуге осим операција, тј. дијагностичке и терапијске здравствене услуге и интервенције</t>
  </si>
  <si>
    <t>31533-00</t>
  </si>
  <si>
    <t>31548-00</t>
  </si>
  <si>
    <t>31500-01</t>
  </si>
  <si>
    <t>35608-02</t>
  </si>
  <si>
    <t>35618-01</t>
  </si>
  <si>
    <t>32090-00</t>
  </si>
  <si>
    <t>32093-00</t>
  </si>
  <si>
    <t>32084-01</t>
  </si>
  <si>
    <t>59300-00</t>
  </si>
  <si>
    <t>55076-00</t>
  </si>
  <si>
    <t>*Ове услуге нису укључене у ултразвучну дијагностику</t>
  </si>
  <si>
    <t>* Услуге се планирају за организовани скрининг карцинома дојке са ознаком атрибута 24 и називом атрибута "организован скрининг"</t>
  </si>
  <si>
    <t>**  Услуге се планирају за организовани скрининг карцинома дојке са ознаком атрибута 24 и називом атрибута "организован скрининг"</t>
  </si>
  <si>
    <t>1. ХЕМОДИЈАЛИЗА УКУПНО</t>
  </si>
  <si>
    <t>13100-00</t>
  </si>
  <si>
    <t>13100-03</t>
  </si>
  <si>
    <t>2. ПЕРИТОНЕАЛНА ДИЈАЛИЗА УКУПНО</t>
  </si>
  <si>
    <t>13100-08</t>
  </si>
  <si>
    <t>13100-07</t>
  </si>
  <si>
    <t>13750-00</t>
  </si>
  <si>
    <t>Назив здравствене установе</t>
  </si>
  <si>
    <t>Матични број здравствене установе</t>
  </si>
  <si>
    <t>Датум</t>
  </si>
  <si>
    <t>Организациона једицина</t>
  </si>
  <si>
    <t>Операције</t>
  </si>
  <si>
    <t>Назив услуге</t>
  </si>
  <si>
    <t>Све услуге укупно</t>
  </si>
  <si>
    <t>Сви прегледи укупно</t>
  </si>
  <si>
    <t>Број прегледаних пацијената</t>
  </si>
  <si>
    <t>Укупан број услуга</t>
  </si>
  <si>
    <t>Услуге у оквиру организованог скрининга рака**</t>
  </si>
  <si>
    <t>Укупан број прегледаних пацијената</t>
  </si>
  <si>
    <t>Број апарата</t>
  </si>
  <si>
    <t>Број пацијената</t>
  </si>
  <si>
    <t>Број прегледаних узорака</t>
  </si>
  <si>
    <t>Б. Микробиолошке и паразитолошке анализе укупно</t>
  </si>
  <si>
    <t>В. Патохистолошке анализе укупно</t>
  </si>
  <si>
    <t>Д. ЦИТОГЕНЕТСКА ЛАБОРАТОРИЈА АНАЛИЗЕ УКУПНО</t>
  </si>
  <si>
    <t>Г. ЦИТОЛОШКА ЛАБОРАТОРИЈА-АНАЛИЗЕ ОРГАНИЗОВАНОГ СКРИНИНГА  РАКА  ГРЛИЋА МАТЕРИЦЕ**</t>
  </si>
  <si>
    <t>В1 АНАЛИЗЕ ОРГАНИЗОВАНОГ СКРИНИНГА  РАКА*</t>
  </si>
  <si>
    <t>L027391</t>
  </si>
  <si>
    <t>L027409</t>
  </si>
  <si>
    <t>L026542</t>
  </si>
  <si>
    <t>L027631</t>
  </si>
  <si>
    <t>L027607</t>
  </si>
  <si>
    <t>L029447</t>
  </si>
  <si>
    <t>L028704</t>
  </si>
  <si>
    <t>L028720</t>
  </si>
  <si>
    <r>
      <t>3. КОНТИНУИРАНИ ПОСТУПЦИ ЗАМЕНЕ БУБРЕЖНЕ ФУНКЦИЈЕ (</t>
    </r>
    <r>
      <rPr>
        <i/>
        <sz val="10"/>
        <rFont val="Arial"/>
        <family val="2"/>
      </rPr>
      <t>CRRT</t>
    </r>
    <r>
      <rPr>
        <sz val="10"/>
        <rFont val="Arial"/>
        <family val="2"/>
      </rPr>
      <t>) И ПЛАЗМАФЕРЕЗА</t>
    </r>
  </si>
  <si>
    <t>** Услуге се планирају за организовани скрининг: карцинома дојке, карцинома грлића материце и колоректалног карцинома са ознаком атрибута 24 и називом атрибута "организовани скрининг"</t>
  </si>
  <si>
    <t>А. Биохемијске и хематолошке анализе укупно</t>
  </si>
  <si>
    <t>*Услуге се планирају за организовани скрининг  карцинома дојке  и колоректалног карцинома са ознаком атрибута 24 и називом атрибута "организовани скрининг"</t>
  </si>
  <si>
    <t>** Услуге се планирају за организовани скрининг  карцинома грлића материце  са ознаком атрибута 24 и називом атрибута "организовани скрининг"</t>
  </si>
  <si>
    <t>Ђ.   ОСТАЛЕ ЛАБОРАТОРИЈЕ ____________________   (навести које)</t>
  </si>
  <si>
    <t xml:space="preserve">Број пацијената </t>
  </si>
  <si>
    <t>Остале услуге</t>
  </si>
  <si>
    <t>Здравствене услуге</t>
  </si>
  <si>
    <t>Дијагностичке процедуре са снимањем</t>
  </si>
  <si>
    <t>Лабораторијска дијагностика</t>
  </si>
  <si>
    <t>Специјалистички прегледи</t>
  </si>
  <si>
    <t>10.</t>
  </si>
  <si>
    <t>11.</t>
  </si>
  <si>
    <t>РБ</t>
  </si>
  <si>
    <t>Назив Табеле</t>
  </si>
  <si>
    <t>Број лица на акутној хемодијализи</t>
  </si>
  <si>
    <t>Број лица на хроничној хемодијализи</t>
  </si>
  <si>
    <t>Категорија</t>
  </si>
  <si>
    <t>280005</t>
  </si>
  <si>
    <t>280006</t>
  </si>
  <si>
    <t>280007</t>
  </si>
  <si>
    <t>280008</t>
  </si>
  <si>
    <t>Број прегледа у оквиру организованог скрининга рака*</t>
  </si>
  <si>
    <t>Број услуга пружених у оквиру организованог скрининга рака**</t>
  </si>
  <si>
    <t>Рендген дијагностика (уписати број апарата и број смена)</t>
  </si>
  <si>
    <t>Ултразвучна дијагностика (уписати број апарата и број смена)</t>
  </si>
  <si>
    <t>Доплер* (уписати број апарата и број смена)</t>
  </si>
  <si>
    <t>ЦТ Скенер (уписати број апарата и број смена)</t>
  </si>
  <si>
    <t>Магнетна резонанца (уписати број апарата и број смена)</t>
  </si>
  <si>
    <t>Укупно свих дијагностичких процедура са снимањем</t>
  </si>
  <si>
    <t>Grand Total</t>
  </si>
  <si>
    <t>Напомена</t>
  </si>
  <si>
    <t>01.01.2025.</t>
  </si>
  <si>
    <t>Амбулантни (Извршено у 2024.)</t>
  </si>
  <si>
    <t>Амбулантни (План за 2025.)</t>
  </si>
  <si>
    <t>Стационарни (Извршено у 2024.)</t>
  </si>
  <si>
    <t>Стационарни (План за 2025.)</t>
  </si>
  <si>
    <t>Укупно (Извршено у 2024.)</t>
  </si>
  <si>
    <t>Укупно (План за 2025.)</t>
  </si>
  <si>
    <t>Табела 10.</t>
  </si>
  <si>
    <t>Збирна табела врсте здравствених услуга које се пружају у здравственој установи (Пивот)</t>
  </si>
  <si>
    <t>Табела 11.</t>
  </si>
  <si>
    <t>Desni klik na bilo koje polje u pivot tabeli i opcija refresh će povući izmenjene podatke iz tabele usluge_prema_OS</t>
  </si>
  <si>
    <t>Ukoliko su dodavane nove šifre u tabeli usluge_prema_OS, potrebno je uključiti ih u prikaz odabirom u filteru</t>
  </si>
  <si>
    <t>Здравствене услуге према организационој структури</t>
  </si>
  <si>
    <t>Клиника за абдоминалну и ендокрину хирургију</t>
  </si>
  <si>
    <t>000001</t>
  </si>
  <si>
    <t>000002</t>
  </si>
  <si>
    <t>000003</t>
  </si>
  <si>
    <t>000004</t>
  </si>
  <si>
    <t>000005</t>
  </si>
  <si>
    <t>000006</t>
  </si>
  <si>
    <t>000008</t>
  </si>
  <si>
    <t>30029-00</t>
  </si>
  <si>
    <t>Reparacija rane na koži i potkožnom tkivu ostalih oblasti, koja uključuje meko tkivo</t>
  </si>
  <si>
    <t>30058-01</t>
  </si>
  <si>
    <t>Kontrola postoperativne hemoragije, neklasifikovana na drugom mestu</t>
  </si>
  <si>
    <t>30075-00</t>
  </si>
  <si>
    <t>Biopsija limfnog čvora</t>
  </si>
  <si>
    <t>30075-04</t>
  </si>
  <si>
    <t>Biopsija nadbubrežne žlezde</t>
  </si>
  <si>
    <t>30075-14</t>
  </si>
  <si>
    <t>Biopsija debelog creva</t>
  </si>
  <si>
    <t>30075-16</t>
  </si>
  <si>
    <t>Biopsija pankreasa</t>
  </si>
  <si>
    <t>30075-17</t>
  </si>
  <si>
    <t>Biopsija trbušnog zida ili pupka</t>
  </si>
  <si>
    <t>30075-34</t>
  </si>
  <si>
    <t>Biopsija anusa</t>
  </si>
  <si>
    <t>30075-37</t>
  </si>
  <si>
    <t>Biopsija peritoneuma</t>
  </si>
  <si>
    <t>30165-00</t>
  </si>
  <si>
    <t>Lipektomija prednjeg trbušnog zida</t>
  </si>
  <si>
    <t>30168-00</t>
  </si>
  <si>
    <t>Lipektomija, jedna ekscizija</t>
  </si>
  <si>
    <t>30174-00</t>
  </si>
  <si>
    <t>Lipektomija prednjeg trbušnog zida, subumbilikalna</t>
  </si>
  <si>
    <t>30177-00</t>
  </si>
  <si>
    <t>Lipektomija prednjeg trbušnog zida, radikalna</t>
  </si>
  <si>
    <t>30189-00</t>
  </si>
  <si>
    <t>Uklanjanje moluske (molluscum contagiosum)</t>
  </si>
  <si>
    <t>30223-00</t>
  </si>
  <si>
    <t>Incizija i drenaža hematoma kože i potkožnog tkiva</t>
  </si>
  <si>
    <t>30296-01</t>
  </si>
  <si>
    <t>Totalna tiroidektomija</t>
  </si>
  <si>
    <t>30297-02</t>
  </si>
  <si>
    <t>Tiroidektomija, nakon prethodno izvršenog hirurškog zahvata na tiroidnoj žlezdi</t>
  </si>
  <si>
    <t>30306-01</t>
  </si>
  <si>
    <t>Totalna tiroidna lobektomija, jednostrana</t>
  </si>
  <si>
    <t>30310-00</t>
  </si>
  <si>
    <t>Subtotalna tiroidektomija, jednostrana</t>
  </si>
  <si>
    <t>30315-00</t>
  </si>
  <si>
    <t>Subtotalna paratiroidektomija</t>
  </si>
  <si>
    <t>30315-01</t>
  </si>
  <si>
    <t>Totalna paratiroidektomija</t>
  </si>
  <si>
    <t>30321-00</t>
  </si>
  <si>
    <t>Ekscizija retroperitonealne neuroendokrine lezije</t>
  </si>
  <si>
    <t>30329-00</t>
  </si>
  <si>
    <t>Ekscizija limfnog čvora prepone</t>
  </si>
  <si>
    <t>30373-00</t>
  </si>
  <si>
    <t>Eksplorativna laparotomija</t>
  </si>
  <si>
    <t>30375-03</t>
  </si>
  <si>
    <t>Enterotomija tankog creva</t>
  </si>
  <si>
    <t>30375-04</t>
  </si>
  <si>
    <t>Druga kolostoma</t>
  </si>
  <si>
    <t>30375-06</t>
  </si>
  <si>
    <t>Gastrotomija</t>
  </si>
  <si>
    <t>30375-07</t>
  </si>
  <si>
    <t>Gastrostomija</t>
  </si>
  <si>
    <t>30375-10</t>
  </si>
  <si>
    <t>Šav perforiranog ulkusa</t>
  </si>
  <si>
    <t>30375-13</t>
  </si>
  <si>
    <t>Piloroplastika</t>
  </si>
  <si>
    <t>30375-14</t>
  </si>
  <si>
    <t>Incizija i drenaža pankreasa</t>
  </si>
  <si>
    <t>30375-24</t>
  </si>
  <si>
    <t>Šav tankog creva</t>
  </si>
  <si>
    <t>30375-25</t>
  </si>
  <si>
    <t>Šav laceracije debelog creva</t>
  </si>
  <si>
    <t>30375-28</t>
  </si>
  <si>
    <t>Privremena kolostoma</t>
  </si>
  <si>
    <t>30375-29</t>
  </si>
  <si>
    <t>Privremena ileostoma</t>
  </si>
  <si>
    <t>30378-00</t>
  </si>
  <si>
    <t>Odvajanje abdominalnih priraslica</t>
  </si>
  <si>
    <t>30385-00</t>
  </si>
  <si>
    <t>Postoperativna relaparotomija</t>
  </si>
  <si>
    <t>30390-00</t>
  </si>
  <si>
    <t>Laparoskopija</t>
  </si>
  <si>
    <t>30393-00</t>
  </si>
  <si>
    <t>Laparoskopsko odvajanje abdominalnih priraslica</t>
  </si>
  <si>
    <t>30394-00</t>
  </si>
  <si>
    <t>Drenaža intra-abdominalnog apscesa, hematoma ili ciste</t>
  </si>
  <si>
    <t>30396-00</t>
  </si>
  <si>
    <t>Debridman i lavaža peritonealne šupljine</t>
  </si>
  <si>
    <t>30402-00</t>
  </si>
  <si>
    <t>Drenaža retroperitonealnog apscesa</t>
  </si>
  <si>
    <t>30403-00</t>
  </si>
  <si>
    <t>Reparacija incizione kile</t>
  </si>
  <si>
    <t>30403-01</t>
  </si>
  <si>
    <t>Reparacija ostalih kila trbušnog zida</t>
  </si>
  <si>
    <t>30403-03</t>
  </si>
  <si>
    <t>Ponovno zatvaranje postoperativne disrupcije trbušnog zida</t>
  </si>
  <si>
    <t>30405-01</t>
  </si>
  <si>
    <t>Reparacija incizione kile sa protskim materijalom</t>
  </si>
  <si>
    <t>30405-02</t>
  </si>
  <si>
    <t>Reparacija incizione kile sa resekcijom strangulisanih vijuga creva</t>
  </si>
  <si>
    <t>30405-04</t>
  </si>
  <si>
    <t>Reparacija ostalih kila trbušnog zida sa protezom</t>
  </si>
  <si>
    <t>30406-00</t>
  </si>
  <si>
    <t>Abdominalna paracenteza</t>
  </si>
  <si>
    <t>30409-00</t>
  </si>
  <si>
    <t>Perkutana (zatvorena) biopsija jetre</t>
  </si>
  <si>
    <t>30411-00</t>
  </si>
  <si>
    <t>Intraoperativna biopsija jetre</t>
  </si>
  <si>
    <t>30414-00</t>
  </si>
  <si>
    <t>Ekscizija promene jetre</t>
  </si>
  <si>
    <t>30415-00</t>
  </si>
  <si>
    <t>Segmentna resekcija jetre</t>
  </si>
  <si>
    <t>30418-00</t>
  </si>
  <si>
    <t>Lobektomija jetre</t>
  </si>
  <si>
    <t>30421-00</t>
  </si>
  <si>
    <t>Trisegmentalna resekcija jetre</t>
  </si>
  <si>
    <t>30431-00</t>
  </si>
  <si>
    <t>Abdominalna drenaža apscesa jetre</t>
  </si>
  <si>
    <t>30433-00</t>
  </si>
  <si>
    <t>Abdominalna drenaža multiplih apscesa jetre</t>
  </si>
  <si>
    <t>30438-00</t>
  </si>
  <si>
    <t>Ekscizija hidatidne ciste jetre sa drenažom i ekscizijom tkiva jetre</t>
  </si>
  <si>
    <t>30439-00</t>
  </si>
  <si>
    <t>Intraoperativna holangiografija</t>
  </si>
  <si>
    <t>30443-00</t>
  </si>
  <si>
    <t>Holecistektomija</t>
  </si>
  <si>
    <t>30445-00</t>
  </si>
  <si>
    <t>Laparoskopska holecistektomija</t>
  </si>
  <si>
    <t>30452-02</t>
  </si>
  <si>
    <t>Holedohoskopija sa odstranjenjem kalkulusa</t>
  </si>
  <si>
    <t>30454-00</t>
  </si>
  <si>
    <t>Holedohotomija</t>
  </si>
  <si>
    <t>30454-01</t>
  </si>
  <si>
    <t>Holecistektomija sa holedohotomijom</t>
  </si>
  <si>
    <t>30455-00</t>
  </si>
  <si>
    <t>Holecistektomija sa holedohotomijom i bilio-digestivnom anastomozom</t>
  </si>
  <si>
    <t>30460-01</t>
  </si>
  <si>
    <t>Holecistoenterostomija</t>
  </si>
  <si>
    <t>30460-03</t>
  </si>
  <si>
    <t>Holedohoduodenostomija</t>
  </si>
  <si>
    <t>30460-04</t>
  </si>
  <si>
    <t>Holedohojejunostomija</t>
  </si>
  <si>
    <t>30460-07</t>
  </si>
  <si>
    <t>Hepatikoenterostomija</t>
  </si>
  <si>
    <t>30460-08</t>
  </si>
  <si>
    <t>Bilio-digestivni bajpas pomoću Roux-en-Y vijuge; Holecistojejunostomija</t>
  </si>
  <si>
    <t>30472-01</t>
  </si>
  <si>
    <t>Reparacija zajedničkog žučnog voda</t>
  </si>
  <si>
    <t>30515-00</t>
  </si>
  <si>
    <t>Gastro-enterostomija</t>
  </si>
  <si>
    <t>30515-02</t>
  </si>
  <si>
    <t>Enteroenterostomija</t>
  </si>
  <si>
    <t>30518-01</t>
  </si>
  <si>
    <t>Parcijalna distalna gastrektomija sa  gastrojejunalnom anastomozom</t>
  </si>
  <si>
    <t>30520-00</t>
  </si>
  <si>
    <t>Lokalna ekscizija lezije želuca</t>
  </si>
  <si>
    <t>30521-00</t>
  </si>
  <si>
    <t>Totalna gastrektomija</t>
  </si>
  <si>
    <t>30523-00</t>
  </si>
  <si>
    <t>Subtotalna gastrektomija</t>
  </si>
  <si>
    <t>30527-00</t>
  </si>
  <si>
    <t>Fundoplastika laparoskopskim pristupom</t>
  </si>
  <si>
    <t>30527-01</t>
  </si>
  <si>
    <t>Fundoplastika, laparoskopskim pristupom, sa zatvaranjem dijafragmalnog hijatusa</t>
  </si>
  <si>
    <t>30527-02</t>
  </si>
  <si>
    <t>Fundoplastika, abdominalnim pristupom</t>
  </si>
  <si>
    <t>30527-03</t>
  </si>
  <si>
    <t>Fundoplastika, abdominalnim pristupom, sa zatvaranjem dijafragmalnog hijatusa</t>
  </si>
  <si>
    <t>30532-00</t>
  </si>
  <si>
    <t>Ezofagogastrična miotomija, laparoskopskim pristupom</t>
  </si>
  <si>
    <t>30562-00</t>
  </si>
  <si>
    <t>Zatvaranje bipolarne ileostomije</t>
  </si>
  <si>
    <t>30562-01</t>
  </si>
  <si>
    <t>Zatvaranje ileostome sa uspostavljanjem kontinuiteta creva, bez resekcije</t>
  </si>
  <si>
    <t>30562-02</t>
  </si>
  <si>
    <t>Zatvaranje „loop“ (bipolarne) kolostome</t>
  </si>
  <si>
    <t>30562-03</t>
  </si>
  <si>
    <t>Zatvaranje kolostome sa uspostavljanjem kontinuiteta creva</t>
  </si>
  <si>
    <t>30562-04</t>
  </si>
  <si>
    <t>Zatvaranje ostalih stoma tankog creva</t>
  </si>
  <si>
    <t>30563-01</t>
  </si>
  <si>
    <t>Revizija stome debelog creva</t>
  </si>
  <si>
    <t>30563-02</t>
  </si>
  <si>
    <t>Reparacija parastomalne kile</t>
  </si>
  <si>
    <t>30563-03</t>
  </si>
  <si>
    <t>Reparacija parastomalne kile sa premeštanjem stome</t>
  </si>
  <si>
    <t>30565-00</t>
  </si>
  <si>
    <t>Resekcija tankog creva sa formiranjem stome</t>
  </si>
  <si>
    <t>30566-00</t>
  </si>
  <si>
    <t>Resekcija tankog creva sa anastomozom</t>
  </si>
  <si>
    <t>30571-00</t>
  </si>
  <si>
    <t>Apendektomija</t>
  </si>
  <si>
    <t>30572-00</t>
  </si>
  <si>
    <t>Laparoskopska apendektomija</t>
  </si>
  <si>
    <t>30578-00</t>
  </si>
  <si>
    <t>Ekscizija lezije pankreasa ili pankreasnog kanala</t>
  </si>
  <si>
    <t>30580-00</t>
  </si>
  <si>
    <t>Ekscizija lezije duodenuma</t>
  </si>
  <si>
    <t>30581-00</t>
  </si>
  <si>
    <t>Eksploracija pankreasa</t>
  </si>
  <si>
    <t>30581-01</t>
  </si>
  <si>
    <t>Eksploracija duodenduma</t>
  </si>
  <si>
    <t>30583-00</t>
  </si>
  <si>
    <t>Distalna pankreatektomija</t>
  </si>
  <si>
    <t>30586-00</t>
  </si>
  <si>
    <t>Anastomoza pankreasa sa duodenumom</t>
  </si>
  <si>
    <t>30587-00</t>
  </si>
  <si>
    <t>Anastomoza pankreasa sa Roux-en-Y vijugom jejunuma</t>
  </si>
  <si>
    <t>30589-00</t>
  </si>
  <si>
    <t>Pankreatikojejunostomija</t>
  </si>
  <si>
    <t>30593-00</t>
  </si>
  <si>
    <t>Pankreatektomija</t>
  </si>
  <si>
    <t>30593-01</t>
  </si>
  <si>
    <t>Pankreatektomija sa splenektomijom</t>
  </si>
  <si>
    <t>30597-00</t>
  </si>
  <si>
    <t>Splenektomija</t>
  </si>
  <si>
    <t>30601-00</t>
  </si>
  <si>
    <t>Reparacija dijafragmalne kile, abdominalni pristup</t>
  </si>
  <si>
    <t>30609-03</t>
  </si>
  <si>
    <t>Laparoskopska reparacija ingvinalne hernije, obostrano</t>
  </si>
  <si>
    <t>30614-00</t>
  </si>
  <si>
    <t>Reparacija femoralne hernije, jednostrano</t>
  </si>
  <si>
    <t>30614-02</t>
  </si>
  <si>
    <t>Reparacija ingvinalne hernije, jednostrano</t>
  </si>
  <si>
    <t>30614-03</t>
  </si>
  <si>
    <t>Reparacija ingvinalne hernije, obostrano</t>
  </si>
  <si>
    <t>30615-00</t>
  </si>
  <si>
    <t>Reparacija inkarcerirane, strangulisane i obstruktivne hernije</t>
  </si>
  <si>
    <t>30617-00</t>
  </si>
  <si>
    <t>Reparacija umbilikalne hernije</t>
  </si>
  <si>
    <t>30617-01</t>
  </si>
  <si>
    <t>Reparacija epigastrične hernije</t>
  </si>
  <si>
    <t>30617-02</t>
  </si>
  <si>
    <t>Reparacija hernije bele linije</t>
  </si>
  <si>
    <t>30631-00</t>
  </si>
  <si>
    <t>Ekscizija hidrocele</t>
  </si>
  <si>
    <t>30666-00</t>
  </si>
  <si>
    <t>Redukcija parafimoze</t>
  </si>
  <si>
    <t>30676-01</t>
  </si>
  <si>
    <t>Ekscizija pilonidalnog sinusa ili ciste</t>
  </si>
  <si>
    <t>31205-00</t>
  </si>
  <si>
    <t>Ekscizija lezije(a) na koži i potkožnom tkivu ostalih oblasti</t>
  </si>
  <si>
    <t>31230-05</t>
  </si>
  <si>
    <t>Ekscizija lezije(a) na koži i potkožnom tkivu genitalija</t>
  </si>
  <si>
    <t>31350-00</t>
  </si>
  <si>
    <t>Ekscizija lezije mekog tkiva, neklasifikovana na drugom mestu</t>
  </si>
  <si>
    <t>31409-00</t>
  </si>
  <si>
    <t>Ekscizija parafaringealne lezije cervikalnim pristupom</t>
  </si>
  <si>
    <t>31462-00</t>
  </si>
  <si>
    <t>Ugradnja katetera za „ feeding“ jejunostomiju</t>
  </si>
  <si>
    <t>32000-00</t>
  </si>
  <si>
    <t>Ograničena resekcija debelog creva sa formiranjem stome</t>
  </si>
  <si>
    <t>32000-01</t>
  </si>
  <si>
    <t>Desna hemikolektomija sa formiranjem stome</t>
  </si>
  <si>
    <t>32003-00</t>
  </si>
  <si>
    <t>Ograničena resekcija debelog creva sa anastomozom</t>
  </si>
  <si>
    <t>32003-01</t>
  </si>
  <si>
    <t>Desna hemikolektomija sa anastomozom</t>
  </si>
  <si>
    <t>32004-00</t>
  </si>
  <si>
    <t>Subtotalna kolektomija sa formiranjem stome</t>
  </si>
  <si>
    <t>32005-00</t>
  </si>
  <si>
    <t>Subtotalna kolektomija sa anastomozom</t>
  </si>
  <si>
    <t>32005-01</t>
  </si>
  <si>
    <t>Proširena desna hemikolektomija sa anastomozom</t>
  </si>
  <si>
    <t>32006-00</t>
  </si>
  <si>
    <t>Leva hemikolektomija sa anastomozom</t>
  </si>
  <si>
    <t>32006-01</t>
  </si>
  <si>
    <t>Leva hemikolektomija sa formiranjem stome</t>
  </si>
  <si>
    <t>32009-00</t>
  </si>
  <si>
    <t>Totalna kolektomija sa ileostomom</t>
  </si>
  <si>
    <t>32012-00</t>
  </si>
  <si>
    <t>Totalna kolektomija sa ileorektalnom anastomozom</t>
  </si>
  <si>
    <t>32024-00</t>
  </si>
  <si>
    <t>Visoka prednja resekcija rektuma</t>
  </si>
  <si>
    <t>32025-00</t>
  </si>
  <si>
    <t>Niska prednja resekcija rektuma</t>
  </si>
  <si>
    <t>32026-00</t>
  </si>
  <si>
    <t>Ultra niska prednja resekcija rektuma</t>
  </si>
  <si>
    <t>32030-00</t>
  </si>
  <si>
    <t>Rektosigmoidektomija sa formiranjem stome</t>
  </si>
  <si>
    <t>32033-00</t>
  </si>
  <si>
    <t>Uspostavljanje kontinuiteta creva nakon Hartmanove (Hartmann) operacije</t>
  </si>
  <si>
    <t>32039-00</t>
  </si>
  <si>
    <t>Abdominoperinealna proktektomija</t>
  </si>
  <si>
    <t>32069-01</t>
  </si>
  <si>
    <t>Revizija rezervoara ileostome</t>
  </si>
  <si>
    <t>32105-00</t>
  </si>
  <si>
    <t>Perianalna ekscizija pune debljine anorektalne lezije ili tkiva</t>
  </si>
  <si>
    <t>32117-00</t>
  </si>
  <si>
    <t>Abdominalna rektopeksija</t>
  </si>
  <si>
    <t>32138-00</t>
  </si>
  <si>
    <t>Hemoroidektomija</t>
  </si>
  <si>
    <t>32138-01</t>
  </si>
  <si>
    <t>Hemoroidektomija laserom</t>
  </si>
  <si>
    <t>32142-00</t>
  </si>
  <si>
    <t>Ekscizija analnog kožnog nabora</t>
  </si>
  <si>
    <t>32142-01</t>
  </si>
  <si>
    <t>Ekscizija analnog polipa</t>
  </si>
  <si>
    <t>32159-01</t>
  </si>
  <si>
    <t>32159-02</t>
  </si>
  <si>
    <t>Ugradnja setona i ekscizija analne fistule koji zahvataju donju polovinu analnog sfinktera</t>
  </si>
  <si>
    <t>32162-00</t>
  </si>
  <si>
    <t>Ekscizija analne fistule koja zahvata gornju polovinu analnog sfinktera</t>
  </si>
  <si>
    <t>32166-00</t>
  </si>
  <si>
    <t>Ugradnja analnog setona</t>
  </si>
  <si>
    <t>32174-00</t>
  </si>
  <si>
    <t>Drenaža intraanalnog apscesa</t>
  </si>
  <si>
    <t>32174-01</t>
  </si>
  <si>
    <t>Drenaža perianalnog apscesa</t>
  </si>
  <si>
    <t>35571-00</t>
  </si>
  <si>
    <t>Reparacija zadnjeg vaginalnog kompartmana, vaginalni pristup</t>
  </si>
  <si>
    <t>35653-04</t>
  </si>
  <si>
    <t>Klasična histerektomija sa adneksektomijom</t>
  </si>
  <si>
    <t>35667-00</t>
  </si>
  <si>
    <t>Radikalna abdominalna histerektomija</t>
  </si>
  <si>
    <t>35713-04</t>
  </si>
  <si>
    <t>Ovarijalna cistektomija, jednostrana</t>
  </si>
  <si>
    <t>35713-07</t>
  </si>
  <si>
    <t>Ovariektomija, jednostrana</t>
  </si>
  <si>
    <t>35717-01</t>
  </si>
  <si>
    <t>Ovariektomija, obostrana</t>
  </si>
  <si>
    <t>36500-01</t>
  </si>
  <si>
    <t>Totalna adrenalektomija, jednostrana</t>
  </si>
  <si>
    <t>36516-01</t>
  </si>
  <si>
    <t>Nefrektomija jednostrana</t>
  </si>
  <si>
    <t>36519-01</t>
  </si>
  <si>
    <t>Nefrektomija transplantiranog bubrega</t>
  </si>
  <si>
    <t>36528-01</t>
  </si>
  <si>
    <t>Radikalna nefrektomija</t>
  </si>
  <si>
    <t>36558-01</t>
  </si>
  <si>
    <t>Ekscizija ciste bubrega</t>
  </si>
  <si>
    <t>36579-01</t>
  </si>
  <si>
    <t>Parcijalna ureterektomija</t>
  </si>
  <si>
    <t>36585-03</t>
  </si>
  <si>
    <t>Formiranje kutane ureterostomije (obostrano)</t>
  </si>
  <si>
    <t>37000-01</t>
  </si>
  <si>
    <t>Parcijalna ekscizija mokraćne bešike</t>
  </si>
  <si>
    <t>37004-03</t>
  </si>
  <si>
    <t>Reparacija rupture mokraćne bešike</t>
  </si>
  <si>
    <t>37008-01</t>
  </si>
  <si>
    <t>Cistotomija [cistostomija]</t>
  </si>
  <si>
    <t>37201-00</t>
  </si>
  <si>
    <t>Transuretralna ablacija prostate iglenom elektrodom [TUNA]</t>
  </si>
  <si>
    <t>37420-00</t>
  </si>
  <si>
    <t>Podvezivanje vene radi zaustavljanja rapidne penilne drenaže</t>
  </si>
  <si>
    <t>38418-00</t>
  </si>
  <si>
    <t>Eksplorativna torakotomija</t>
  </si>
  <si>
    <t>39324-00</t>
  </si>
  <si>
    <t>Neurektomija površinskog perifernog nerva</t>
  </si>
  <si>
    <t>39331-01</t>
  </si>
  <si>
    <t>Dekompresija karpalnog kanala</t>
  </si>
  <si>
    <t>43948-00</t>
  </si>
  <si>
    <t>Ekscizija umbilikalnog granuloma</t>
  </si>
  <si>
    <t>45206-08</t>
  </si>
  <si>
    <t>Lokalni režanj kože genitalija</t>
  </si>
  <si>
    <t>45502-00</t>
  </si>
  <si>
    <t>Mikrohiruška anastomoza arterije</t>
  </si>
  <si>
    <t>45518-00</t>
  </si>
  <si>
    <t>Revizija ožiljka na ostalim oblastima dužine više od 7 cm</t>
  </si>
  <si>
    <t>49327-00</t>
  </si>
  <si>
    <t>Revizija potpune artroplastike zgloba kuka sa kalemom kosti za acetabulum</t>
  </si>
  <si>
    <t>50221-00</t>
  </si>
  <si>
    <t>Resekcija u bloku kod tumora mekih tkiva koji zahvata karlicu</t>
  </si>
  <si>
    <t>58936-00</t>
  </si>
  <si>
    <t>Holangiografija sa infuzijom kontrastnog sredstva</t>
  </si>
  <si>
    <t>90282-00</t>
  </si>
  <si>
    <t>Ekscizija limfnog čvora na drugom mestu</t>
  </si>
  <si>
    <t>90282-02</t>
  </si>
  <si>
    <t>Radikalna ekscizija limfnih čvorova na drugom mestu</t>
  </si>
  <si>
    <t>90331-00</t>
  </si>
  <si>
    <t>Ostale procedure na abdomenu, peritoneumu i omentumu</t>
  </si>
  <si>
    <t>90340-01</t>
  </si>
  <si>
    <t>Zatvaranje fistula debelog creva</t>
  </si>
  <si>
    <t>90342-02</t>
  </si>
  <si>
    <t>Šav kod laceracije želuca</t>
  </si>
  <si>
    <t>90346-00</t>
  </si>
  <si>
    <t>Totalna hepatektomija</t>
  </si>
  <si>
    <t>90480-01</t>
  </si>
  <si>
    <t>Sutura povreda rektuma i/ili analnog sfinktera bez povrede perineuma</t>
  </si>
  <si>
    <t>90571-00</t>
  </si>
  <si>
    <t>Razdvajanje adhezija mekog tkiva, neklasifikovano na drugom mestu</t>
  </si>
  <si>
    <t>90575-00</t>
  </si>
  <si>
    <t>Ekscizija mekog tkiva, neklasifikovana na drugom mestu</t>
  </si>
  <si>
    <t>90952-00</t>
  </si>
  <si>
    <t>Incizija trbušnog zida</t>
  </si>
  <si>
    <t>92090-00</t>
  </si>
  <si>
    <t>Uklanjanje stranog tela iz rektuma ili anusa bez incizije</t>
  </si>
  <si>
    <t>92208-00</t>
  </si>
  <si>
    <t>Prednja resekcija rektuma, sa nedefinisanim nivoom</t>
  </si>
  <si>
    <t>96189-00</t>
  </si>
  <si>
    <t>Omentektomija</t>
  </si>
  <si>
    <t>Операције дневна болница</t>
  </si>
  <si>
    <t>30023-00</t>
  </si>
  <si>
    <t>Ekscizijski debridman mekog tkiva</t>
  </si>
  <si>
    <t>30099-00</t>
  </si>
  <si>
    <t>Ekscizija sinusa na koži i potkožom tkivu</t>
  </si>
  <si>
    <t>30614-01</t>
  </si>
  <si>
    <t>Reparacija femoralne hernije, obostrano</t>
  </si>
  <si>
    <t>30676-00</t>
  </si>
  <si>
    <t>Incizija pilonidalnog sinusa ili ciste</t>
  </si>
  <si>
    <t>31205-01</t>
  </si>
  <si>
    <t>Ekscizija čira na koži i potkožom tkivu</t>
  </si>
  <si>
    <t>31235-00</t>
  </si>
  <si>
    <t>Ekscizija lezije(a) na koži i potkožnom tkivu ostalih oblasti na glavi</t>
  </si>
  <si>
    <t>31235-03</t>
  </si>
  <si>
    <t>Ekscizija lezije(a) na koži i potkožnom tkivu noge</t>
  </si>
  <si>
    <t>32159-00</t>
  </si>
  <si>
    <t>Ekscizija analne fistule koja zahvata donju polovinu analnog sfinktera</t>
  </si>
  <si>
    <t>32177-00</t>
  </si>
  <si>
    <t>Odstranjenje analne bradavice</t>
  </si>
  <si>
    <t>90661-00</t>
  </si>
  <si>
    <t>Ostale incizije kože i potkožnog tkiva</t>
  </si>
  <si>
    <t>009161</t>
  </si>
  <si>
    <t>Zaustavljanje krvarenja hirurškim putem</t>
  </si>
  <si>
    <t>030102</t>
  </si>
  <si>
    <t>Izrada profila glikemija u 4 tačke</t>
  </si>
  <si>
    <t>030122</t>
  </si>
  <si>
    <t>Analiza zapisa kontrole glikemija, ugljenohidratnih jedinica i doza insulina preko elektronske platforme</t>
  </si>
  <si>
    <t>Antropometrija longitudinalnih mera</t>
  </si>
  <si>
    <t>11600-02</t>
  </si>
  <si>
    <t>Praćenje centralnog venskog pritiska</t>
  </si>
  <si>
    <t>11600-03</t>
  </si>
  <si>
    <t>Praćenje sistemskog arterijskog pritiska</t>
  </si>
  <si>
    <t>11612-00</t>
  </si>
  <si>
    <t>Obostrano merenje indeksa sistolnog arterijskog pritiska pri odmaranju i posle vežbanja na donjim ekstremitetima</t>
  </si>
  <si>
    <t>11700-00</t>
  </si>
  <si>
    <t>Ostale elektrokardiografije (EKG)</t>
  </si>
  <si>
    <t>11713-00</t>
  </si>
  <si>
    <t>Snimanje prosečnog signala EKG-a</t>
  </si>
  <si>
    <t>11912-00</t>
  </si>
  <si>
    <t>Cistometrografija sa merenjem pritiska u rektumu</t>
  </si>
  <si>
    <t>13109-00</t>
  </si>
  <si>
    <t>Ugradnja i fiksacija prebivajućeg peritonealnog katetera radi dugoročne peritonealne dijalize</t>
  </si>
  <si>
    <t>13110-00</t>
  </si>
  <si>
    <t>Uklanjanje prebivajućeg peritonealnog katetera radi peritonealne dijalize</t>
  </si>
  <si>
    <t>13706-02</t>
  </si>
  <si>
    <t>Transfuzija eritrocita</t>
  </si>
  <si>
    <t>13706-03</t>
  </si>
  <si>
    <t>Transfuzija trombocita</t>
  </si>
  <si>
    <t>13839-00</t>
  </si>
  <si>
    <t>Vađenje krvi u dijagnostičke svrhe</t>
  </si>
  <si>
    <t>13842-00</t>
  </si>
  <si>
    <t>Intraarterijska kanilacija za gasnu analizu krvi</t>
  </si>
  <si>
    <t>30010-00</t>
  </si>
  <si>
    <t>Previjanje opekotine, manje od 10% površine tela je previjeno</t>
  </si>
  <si>
    <t>30055-00</t>
  </si>
  <si>
    <t>Previjanje rane</t>
  </si>
  <si>
    <t>30075-01</t>
  </si>
  <si>
    <t>Biopsija mekog tkiva</t>
  </si>
  <si>
    <t>30075-13</t>
  </si>
  <si>
    <t>Biopsija tankog creva</t>
  </si>
  <si>
    <t>30223-01</t>
  </si>
  <si>
    <t>Incizija i drenaža apscesa kože i potkožnog tkiva</t>
  </si>
  <si>
    <t>30223-03</t>
  </si>
  <si>
    <t>Incizija i drenaža apscesa mekog tkiva</t>
  </si>
  <si>
    <t>30584-00</t>
  </si>
  <si>
    <t>Duodenopankreatektomija sa formiranjem stome</t>
  </si>
  <si>
    <t>31551-00</t>
  </si>
  <si>
    <t>Incizija i drenaža dojke</t>
  </si>
  <si>
    <t>32075-00</t>
  </si>
  <si>
    <t>Rigidna rektosigmoidoskopija</t>
  </si>
  <si>
    <t>32075-01</t>
  </si>
  <si>
    <t>Rigidna sigmoidoskopija sa biopsijom</t>
  </si>
  <si>
    <t>32135-00</t>
  </si>
  <si>
    <t>Podvezivanje hemoroida gumicom</t>
  </si>
  <si>
    <t>32147-00</t>
  </si>
  <si>
    <t>Incizija perianalnog tromba</t>
  </si>
  <si>
    <t>32166-02</t>
  </si>
  <si>
    <t>Uklanjanje analnog setona</t>
  </si>
  <si>
    <t>32171-00</t>
  </si>
  <si>
    <t>Anorektalni pregled</t>
  </si>
  <si>
    <t>36800-00</t>
  </si>
  <si>
    <t>Kateterizacija mokraćne bešike</t>
  </si>
  <si>
    <t>38806-00</t>
  </si>
  <si>
    <t>Plasiranje drena kroz međurebarni prostor</t>
  </si>
  <si>
    <t>47906-01</t>
  </si>
  <si>
    <t>Uklanjanje nokta na prstu stopala</t>
  </si>
  <si>
    <t>90220-00</t>
  </si>
  <si>
    <t>Kateterizacija/kanilacija ostalih vena</t>
  </si>
  <si>
    <t>90568-00</t>
  </si>
  <si>
    <t>Incizija mišića, neklasifikovana na drugom mestu</t>
  </si>
  <si>
    <t>90568-02</t>
  </si>
  <si>
    <t>Incizija mekog tkiva, neklasifikovana na drugom mestu</t>
  </si>
  <si>
    <t>90676-00</t>
  </si>
  <si>
    <t>Ostale procedure na koži i potkožnom tkivu</t>
  </si>
  <si>
    <t>92036-00</t>
  </si>
  <si>
    <t>Plasiranje nazogastrične sonde</t>
  </si>
  <si>
    <t>92043-00</t>
  </si>
  <si>
    <t>Primena leka za respiratorni sistem pomoću nebulizatora</t>
  </si>
  <si>
    <t>92044-00</t>
  </si>
  <si>
    <t>Ostale terapije obogaćivanja kiseonika/om</t>
  </si>
  <si>
    <t>92052-00</t>
  </si>
  <si>
    <t>Kardiopulmonalna reanimacija</t>
  </si>
  <si>
    <t>92061-00</t>
  </si>
  <si>
    <t>Transfuzija faktora koagulacije</t>
  </si>
  <si>
    <t>92062-00</t>
  </si>
  <si>
    <t>Transfuzija krvnih komponenti i derivata</t>
  </si>
  <si>
    <t>92063-00</t>
  </si>
  <si>
    <t>Transfuzija plazma ekspandera</t>
  </si>
  <si>
    <t>92064-00</t>
  </si>
  <si>
    <t>Transfuzija ostalih krvnih derivata</t>
  </si>
  <si>
    <t>92077-00</t>
  </si>
  <si>
    <t>Ostala ispiranja rektuma</t>
  </si>
  <si>
    <t>92200-00</t>
  </si>
  <si>
    <t>Uklanjanje šavova, neklasifikovanih na drugom mestu</t>
  </si>
  <si>
    <t>92518-01</t>
  </si>
  <si>
    <t>Intravenska post-proceduralna infuzija analgetika</t>
  </si>
  <si>
    <t>96037-00</t>
  </si>
  <si>
    <t>Ostale procene, konsultacije ili evaluacije</t>
  </si>
  <si>
    <t>96065-00</t>
  </si>
  <si>
    <t>Merenje ili maskiranje šuma (tinitusa)</t>
  </si>
  <si>
    <t>96066-00</t>
  </si>
  <si>
    <t>Preventivno savetovanje ili podučavanje</t>
  </si>
  <si>
    <t>96067-00</t>
  </si>
  <si>
    <t>Savetovanje ili podučavanje o ishrani/dnevnom unosu hrane</t>
  </si>
  <si>
    <t>96069-00</t>
  </si>
  <si>
    <t>Savetovanje ili podučavanje o gubitku vida ili vidnim poremećajima</t>
  </si>
  <si>
    <t>96075-00</t>
  </si>
  <si>
    <t>Savetovanje ili podučavanje o brizi o samom sebi</t>
  </si>
  <si>
    <t>96076-00</t>
  </si>
  <si>
    <t>Savetovanje ili podučavanje o održavanju zdravlja i oporavku</t>
  </si>
  <si>
    <t>96081-00</t>
  </si>
  <si>
    <t>Partnersko savetovanje</t>
  </si>
  <si>
    <t>96089-00</t>
  </si>
  <si>
    <t>Podučavanje o pravima i mogućnostima pacijenta</t>
  </si>
  <si>
    <t>96097-00</t>
  </si>
  <si>
    <t>Enteralna nutritivna podrška</t>
  </si>
  <si>
    <t>96098-00</t>
  </si>
  <si>
    <t>Parenteralna nutritivna podrška</t>
  </si>
  <si>
    <t>96176-00</t>
  </si>
  <si>
    <t>Bihejvioralna terapija</t>
  </si>
  <si>
    <t>96197-01</t>
  </si>
  <si>
    <t>Intramuskularno davanje farmakološkog sredstva, trombolitičko sredstvo</t>
  </si>
  <si>
    <t>96197-02</t>
  </si>
  <si>
    <t>Intramuskularno davanje farmakološkog sredstva, anti-infektivno sredstvo</t>
  </si>
  <si>
    <t>96197-03</t>
  </si>
  <si>
    <t>Intramuskularno davanje farmakološkog sredstva, steroid</t>
  </si>
  <si>
    <t>96197-04</t>
  </si>
  <si>
    <t>Intramuskularno davanje farmakološkog sredstva, antidot</t>
  </si>
  <si>
    <t>96197-07</t>
  </si>
  <si>
    <t>Intramuskularno davanje farmakološkog sredstva, hranljiva supstanca</t>
  </si>
  <si>
    <t>96197-09</t>
  </si>
  <si>
    <t>Intramuskularno davanje farmakološkog sredstva, drugo i nenaznačeno farmakološko sredstvo</t>
  </si>
  <si>
    <t>96199-00</t>
  </si>
  <si>
    <t>Intravensko davanje farmakološkog sredstva, antineoplastično sredstvo</t>
  </si>
  <si>
    <t>96199-01</t>
  </si>
  <si>
    <t>Intravensko davanje farmakološkog sredstva, trombolitičko sredstvo</t>
  </si>
  <si>
    <t>96199-02</t>
  </si>
  <si>
    <t>Intravensko davanje farmakološkog sredstva, anti-infektivno sredstvo</t>
  </si>
  <si>
    <t>96199-07</t>
  </si>
  <si>
    <t>Intravensko davanje farmakološkog sredstva, hranljiva supstanca</t>
  </si>
  <si>
    <t>96199-08</t>
  </si>
  <si>
    <t>Intravensko davanje farmakološkog sredstva, elektrolit</t>
  </si>
  <si>
    <t>96199-09</t>
  </si>
  <si>
    <t>Intravensko davanje farmakološkog sredstva, drugo i neklasifikovano farmakološko sredstvo</t>
  </si>
  <si>
    <t>96200-01</t>
  </si>
  <si>
    <t>Subkutano davanje farmakološkog sredstva, trombolitičko sredstvo</t>
  </si>
  <si>
    <t>96200-02</t>
  </si>
  <si>
    <t>Subkutano davanje farmakološkog sredstva, anti-infektivno sredstvo</t>
  </si>
  <si>
    <t>96200-03</t>
  </si>
  <si>
    <t>Subkutano davanje farmakološkog sredstva, steroid</t>
  </si>
  <si>
    <t>96200-07</t>
  </si>
  <si>
    <t>Subkutano davanje farmakološkog sredstva, hranljiva supstanca</t>
  </si>
  <si>
    <t>96200-09</t>
  </si>
  <si>
    <t>Subkutano davanje farmakološkog sredstva, drugo i neklasifikovano farmakkološko sredstvo</t>
  </si>
  <si>
    <t>96202-02</t>
  </si>
  <si>
    <t>Enteralno davanje farmakološkog sredstva, anti-infektivno sredstvo</t>
  </si>
  <si>
    <t>96202-09</t>
  </si>
  <si>
    <t>Enteralno davanje farmakološkog sredstva, drugo i neklasifikovano farmakološko sredstvo</t>
  </si>
  <si>
    <t>96203-00</t>
  </si>
  <si>
    <t>Oralno davanje farmakološkog sredstva, antineoplastično sredstvo</t>
  </si>
  <si>
    <t>96203-01</t>
  </si>
  <si>
    <t>Oralno davanje farmakološkog sredstva, trombolitičko sredstvo</t>
  </si>
  <si>
    <t>96203-02</t>
  </si>
  <si>
    <t>Oralno davanje farmakološkog sredstva, anti-infektivno sredstvo</t>
  </si>
  <si>
    <t>96203-03</t>
  </si>
  <si>
    <t>Oralno davanje farmakološkog sredstva, steroid</t>
  </si>
  <si>
    <t>96203-04</t>
  </si>
  <si>
    <t>Oralno davanje farmakološkog sredstva, antidot</t>
  </si>
  <si>
    <t>96203-07</t>
  </si>
  <si>
    <t>Oralno davanje farmakološkog sredstva, hranljiva supstanca</t>
  </si>
  <si>
    <t>96203-08</t>
  </si>
  <si>
    <t>Oralno davanje farmakološkog sredstva, elektrolit</t>
  </si>
  <si>
    <t>96203-09</t>
  </si>
  <si>
    <t>Oralno davanje farmakološkog sredstva, drugo i neklasifikovano farmakološko sredstvo</t>
  </si>
  <si>
    <t>U8183801</t>
  </si>
  <si>
    <t>Akustička registracija i analiza glasa</t>
  </si>
  <si>
    <t>U8184506</t>
  </si>
  <si>
    <t>Клиника за анестезију,интезивну терапију и терапију бола</t>
  </si>
  <si>
    <t>Uzimanje materijala sa kože i vidljivih sluzokoža za mikološki, bakteriološki i citološki pregled</t>
  </si>
  <si>
    <t>250103</t>
  </si>
  <si>
    <t>Otvaranje medicinske dokumentacije ili upisivanje u zdravstvenu dokumentaciju</t>
  </si>
  <si>
    <t>Uzorkovanje i slanje materijala za laboratorijsko ispitivanje</t>
  </si>
  <si>
    <t>11615-00</t>
  </si>
  <si>
    <t>Merenje periferne temperature (na prstu)</t>
  </si>
  <si>
    <t>11900-00</t>
  </si>
  <si>
    <t>Merenje protoka urina</t>
  </si>
  <si>
    <t>13400-00</t>
  </si>
  <si>
    <t>Kardioverzija</t>
  </si>
  <si>
    <t>13706-01</t>
  </si>
  <si>
    <t>Transfuzija pune krvi</t>
  </si>
  <si>
    <t>13706-05</t>
  </si>
  <si>
    <t>Transfuzija gama globulina</t>
  </si>
  <si>
    <t>13815-00</t>
  </si>
  <si>
    <t>Centralna venska kateterizacija</t>
  </si>
  <si>
    <t>13815-01</t>
  </si>
  <si>
    <t>Perkutana centralna venska kateterizacija</t>
  </si>
  <si>
    <t>13882-00</t>
  </si>
  <si>
    <t>Postupak održavanja kontinuirane ventilatorne podrške, ≤ 24 sata</t>
  </si>
  <si>
    <t>13882-01</t>
  </si>
  <si>
    <t>Postupak održavanja kontinuirane ventilatorne podrške, &gt; 24 sati i &lt; 96 sati</t>
  </si>
  <si>
    <t>13882-02</t>
  </si>
  <si>
    <t>Postupak održavanja kontinuirane ventilatorne podrške, ≥ 96 sati</t>
  </si>
  <si>
    <t>18216-00</t>
  </si>
  <si>
    <t>Epiduralna infuzija lokalnog anestetika</t>
  </si>
  <si>
    <t>18216-03</t>
  </si>
  <si>
    <t>Epiduralna infuzija opioida</t>
  </si>
  <si>
    <t>18216-27</t>
  </si>
  <si>
    <t>Epiduralna injekcija lokalnog anestetika</t>
  </si>
  <si>
    <t>18216-31</t>
  </si>
  <si>
    <t>Spinalna injekcija lokalnog anestetika</t>
  </si>
  <si>
    <t>22007-00</t>
  </si>
  <si>
    <t>Endotrahealna intubacija, jednolumenski tubus</t>
  </si>
  <si>
    <t>22007-01</t>
  </si>
  <si>
    <t>Održavanje endotrahealne intubacije, jednolumenski tubus</t>
  </si>
  <si>
    <t>34524-00</t>
  </si>
  <si>
    <t>Kateterizacija/kanilacija ostalih arterija</t>
  </si>
  <si>
    <t>34530-01</t>
  </si>
  <si>
    <t>Uklanjanje arterijskog katetera</t>
  </si>
  <si>
    <t>34530-04</t>
  </si>
  <si>
    <t>Uklanjanje venskog katetera</t>
  </si>
  <si>
    <t>39015-00</t>
  </si>
  <si>
    <t>Ugradnja spoljašnjeg ventrikularnog drena</t>
  </si>
  <si>
    <t>39118-00</t>
  </si>
  <si>
    <t>Perkutana neurotomija međupršljenskog zgloba radiofrekvencijom radi denervacije</t>
  </si>
  <si>
    <t>39323-00</t>
  </si>
  <si>
    <t>Ostale perkutane neurotomije radiofrekvencijom</t>
  </si>
  <si>
    <t>41880-00</t>
  </si>
  <si>
    <t>Perkutana traheostomija</t>
  </si>
  <si>
    <t>41889-00</t>
  </si>
  <si>
    <t>Bronhoskopija</t>
  </si>
  <si>
    <t>41898-00</t>
  </si>
  <si>
    <t>Fiberoptička bronhoskopija</t>
  </si>
  <si>
    <t>90022-00</t>
  </si>
  <si>
    <t>Davanje anestetičkog sredstva oko drugih perifernih nerava</t>
  </si>
  <si>
    <t>90030-00</t>
  </si>
  <si>
    <t>Subkutana post-proceduralna infuzija analgetika</t>
  </si>
  <si>
    <t>90179-05</t>
  </si>
  <si>
    <t>Postupak održavanja nazofaringealne intubacije</t>
  </si>
  <si>
    <t>90179-06</t>
  </si>
  <si>
    <t>Postupak održavanja traheostome</t>
  </si>
  <si>
    <t>92035-00</t>
  </si>
  <si>
    <t>Druge intubacije respiratornog trakta</t>
  </si>
  <si>
    <t>92037-00</t>
  </si>
  <si>
    <t>Ispiranje nazogastrične sonde</t>
  </si>
  <si>
    <t>92046-00</t>
  </si>
  <si>
    <t>Zamena kanile za traheostomiju</t>
  </si>
  <si>
    <t>92047-00</t>
  </si>
  <si>
    <t>Uklanjanje kanile za treheostomiju</t>
  </si>
  <si>
    <t>92049-00</t>
  </si>
  <si>
    <t>Uklanjanje cevčice nakon torakotomije ili drena pleuralne šupljine</t>
  </si>
  <si>
    <t>92053-00</t>
  </si>
  <si>
    <t>Zatvorena masaža srca</t>
  </si>
  <si>
    <t>92058-01</t>
  </si>
  <si>
    <t>Održavanje katetera, plasiranog radi administracije leka</t>
  </si>
  <si>
    <t>92060-00</t>
  </si>
  <si>
    <t>Transfuzija autologne krvi</t>
  </si>
  <si>
    <t>92066-00</t>
  </si>
  <si>
    <t>Plasiranje cevi u rektum</t>
  </si>
  <si>
    <t>92078-00</t>
  </si>
  <si>
    <t>Zamena (nazo-)gastrične sonde ili cevi ezofagostome</t>
  </si>
  <si>
    <t>92100-00</t>
  </si>
  <si>
    <t>Ispiranje ureterostome ili ureteralnog katetera</t>
  </si>
  <si>
    <t>92101-00</t>
  </si>
  <si>
    <t>Ispiranje ostalih trajnih katetera mokraćne bešike</t>
  </si>
  <si>
    <t>92102-00</t>
  </si>
  <si>
    <t>Ispiranje cistostome</t>
  </si>
  <si>
    <t>92162-00</t>
  </si>
  <si>
    <t>Primena tetanusnog antitoksina</t>
  </si>
  <si>
    <t>92178-00</t>
  </si>
  <si>
    <t>Terapija toplotom</t>
  </si>
  <si>
    <t>92195-00</t>
  </si>
  <si>
    <t>Ispiranje katetera, neklasifikovano na drugom mestu</t>
  </si>
  <si>
    <t>92209-00</t>
  </si>
  <si>
    <t>92209-01</t>
  </si>
  <si>
    <t>Postupak održavanja neinvazivne ventilatorne podrške, &gt; 24 sati i &lt; 96 sati</t>
  </si>
  <si>
    <t>92209-02</t>
  </si>
  <si>
    <t>92500-00</t>
  </si>
  <si>
    <t>Rutinska preoperativna anesteziološka procena</t>
  </si>
  <si>
    <t>92500-01</t>
  </si>
  <si>
    <t>Produžena preoperativna anesteziološka procena</t>
  </si>
  <si>
    <t>92500-02</t>
  </si>
  <si>
    <t>Hitna preoperativna anesteziološka procena</t>
  </si>
  <si>
    <t>92508-10</t>
  </si>
  <si>
    <t>Neuraksijalna blokada, ASA 10</t>
  </si>
  <si>
    <t>92508-19</t>
  </si>
  <si>
    <t>Neuraksijalna blokada, ASA 19</t>
  </si>
  <si>
    <t>92508-20</t>
  </si>
  <si>
    <t>Neuraksijalna blokada, ASA 20</t>
  </si>
  <si>
    <t>92508-29</t>
  </si>
  <si>
    <t>Neuraksijalna blokada, ASA 29</t>
  </si>
  <si>
    <t>92508-30</t>
  </si>
  <si>
    <t>Neuraksijalna blokada, ASA 30</t>
  </si>
  <si>
    <t>92508-39</t>
  </si>
  <si>
    <t>Neuraksijalna blokada, ASA 39</t>
  </si>
  <si>
    <t>92508-49</t>
  </si>
  <si>
    <t>Neuraksijalna blokada, ASA 49</t>
  </si>
  <si>
    <t>92509-10</t>
  </si>
  <si>
    <t>Regionalna blokada, nerva glave ili vrata, ASA 10</t>
  </si>
  <si>
    <t>92509-19</t>
  </si>
  <si>
    <t>Regionalna blokada, nerva glave ili vrata, ASA 19</t>
  </si>
  <si>
    <t>92509-20</t>
  </si>
  <si>
    <t>Regionalna blokada, nerva glave ili vrata, ASA 20</t>
  </si>
  <si>
    <t>92509-29</t>
  </si>
  <si>
    <t>Regionalna blokada, nerva glave ili vrata, ASA 29</t>
  </si>
  <si>
    <t>92509-30</t>
  </si>
  <si>
    <t>Regionalna blokada, nerva glave ili vrata, ASA 30</t>
  </si>
  <si>
    <t>92509-39</t>
  </si>
  <si>
    <t>Regionalna blokada, nerva glave ili vrata, ASA 39</t>
  </si>
  <si>
    <t>92510-20</t>
  </si>
  <si>
    <t>Regionalna blokada, nerva stabla, ASA 20</t>
  </si>
  <si>
    <t>92510-29</t>
  </si>
  <si>
    <t>Regionalna blokada, nerva stabla, ASA 29</t>
  </si>
  <si>
    <t>92510-30</t>
  </si>
  <si>
    <t>Regionalna blokada, nerva stabla, ASA 30</t>
  </si>
  <si>
    <t>92510-39</t>
  </si>
  <si>
    <t>Regionalna blokada, nerva stabla, ASA 39</t>
  </si>
  <si>
    <t>92511-10</t>
  </si>
  <si>
    <t>Regionalna blokada, nerva gornjeg ekstremiteta, ASA 10</t>
  </si>
  <si>
    <t>92511-19</t>
  </si>
  <si>
    <t>Regionalna blokada, nerva gornjeg ekstremiteta, ASA 19</t>
  </si>
  <si>
    <t>92511-20</t>
  </si>
  <si>
    <t>Regionalna blokada, nerva gornjeg ekstremiteta, ASA 20</t>
  </si>
  <si>
    <t>92511-29</t>
  </si>
  <si>
    <t>Regionalna blokada, nerva gornjeg ekstremiteta, ASA 29</t>
  </si>
  <si>
    <t>92511-30</t>
  </si>
  <si>
    <t>Regionalna blokada, nerva gornjeg ekstremiteta, ASA 30</t>
  </si>
  <si>
    <t>92511-39</t>
  </si>
  <si>
    <t>Regionalna blokada, nerva gornjeg ekstremiteta, ASA 39</t>
  </si>
  <si>
    <t>92511-40</t>
  </si>
  <si>
    <t>Regionalna blokada, nerva gornjeg ekstremiteta, ASA 40</t>
  </si>
  <si>
    <t>92511-49</t>
  </si>
  <si>
    <t>Regionalna blokada, nerva gornjeg ekstremiteta, ASA 49</t>
  </si>
  <si>
    <t>92512-10</t>
  </si>
  <si>
    <t>Regionalna blokada, nerva donjeg ekstremiteta, ASA 10</t>
  </si>
  <si>
    <t>92512-19</t>
  </si>
  <si>
    <t>Regionalna blokada, nerva donjeg ekstremiteta, ASA 19</t>
  </si>
  <si>
    <t>92512-20</t>
  </si>
  <si>
    <t>Regionalna blokada, nerva donjeg ekstremiteta, ASA 20</t>
  </si>
  <si>
    <t>92512-29</t>
  </si>
  <si>
    <t>Regionalna blokada, nerva donjeg ekstremiteta, ASA 29</t>
  </si>
  <si>
    <t>92512-30</t>
  </si>
  <si>
    <t>Regionalna blokada, nerva donjeg ekstremiteta, ASA 30</t>
  </si>
  <si>
    <t>92512-39</t>
  </si>
  <si>
    <t>Regionalna blokada, nerva donjeg ekstremiteta, ASA 39</t>
  </si>
  <si>
    <t>92512-40</t>
  </si>
  <si>
    <t>Regionalna blokada, nerva donjeg ekstremiteta, ASA 40</t>
  </si>
  <si>
    <t>92512-49</t>
  </si>
  <si>
    <t>Regionalna blokada, nerva donjeg ekstremiteta, ASA 49</t>
  </si>
  <si>
    <t>92513-10</t>
  </si>
  <si>
    <t>Infiltracija lokalnog anestetika, ASA 10</t>
  </si>
  <si>
    <t>92513-19</t>
  </si>
  <si>
    <t>Infiltracija lokalnog anestetika, ASA 19</t>
  </si>
  <si>
    <t>92513-20</t>
  </si>
  <si>
    <t>Infiltracija lokalnog anestetika, ASA 20</t>
  </si>
  <si>
    <t>92513-29</t>
  </si>
  <si>
    <t>Infiltracija lokalnog anestetika, ASA 29</t>
  </si>
  <si>
    <t>92513-39</t>
  </si>
  <si>
    <t>Infiltracija lokalnog anestetika, ASA 39</t>
  </si>
  <si>
    <t>92513-40</t>
  </si>
  <si>
    <t>Infiltracija lokalnog anestetika, ASA 40</t>
  </si>
  <si>
    <t>92513-49</t>
  </si>
  <si>
    <t>Infiltracija lokalnog anestetika, ASA 49</t>
  </si>
  <si>
    <t>92513-99</t>
  </si>
  <si>
    <t>92514-10</t>
  </si>
  <si>
    <t>Opšta anestezija, ASA 10</t>
  </si>
  <si>
    <t>92514-19</t>
  </si>
  <si>
    <t>Opšta anestezija, ASA 19</t>
  </si>
  <si>
    <t>92514-20</t>
  </si>
  <si>
    <t>Opšta anestezija, ASA 20</t>
  </si>
  <si>
    <t>92514-29</t>
  </si>
  <si>
    <t>Opšta anestezija, ASA 29</t>
  </si>
  <si>
    <t>92514-30</t>
  </si>
  <si>
    <t>Opšta anestezija, ASA 30</t>
  </si>
  <si>
    <t>92514-39</t>
  </si>
  <si>
    <t>Opšta anestezija, ASA 39</t>
  </si>
  <si>
    <t>92514-40</t>
  </si>
  <si>
    <t>Opšta anestezija, ASA 40</t>
  </si>
  <si>
    <t>92514-49</t>
  </si>
  <si>
    <t>Opšta anestezija, ASA 49</t>
  </si>
  <si>
    <t>92514-50</t>
  </si>
  <si>
    <t>Opšta anestezija, ASA 50</t>
  </si>
  <si>
    <t>92514-59</t>
  </si>
  <si>
    <t>Opšta anestezija, ASA 59</t>
  </si>
  <si>
    <t>92514-69</t>
  </si>
  <si>
    <t>Opšta anestezija, ASA 69</t>
  </si>
  <si>
    <t>92515-10</t>
  </si>
  <si>
    <t>Sedacija, ASA 10</t>
  </si>
  <si>
    <t>92515-19</t>
  </si>
  <si>
    <t>Sedacija, ASA 19</t>
  </si>
  <si>
    <t>92515-20</t>
  </si>
  <si>
    <t>Sedacija, ASA 20</t>
  </si>
  <si>
    <t>92515-29</t>
  </si>
  <si>
    <t>Sedacija, ASA 29</t>
  </si>
  <si>
    <t>92515-30</t>
  </si>
  <si>
    <t>Sedacija, ASA 30</t>
  </si>
  <si>
    <t>92515-39</t>
  </si>
  <si>
    <t>Sedacija, ASA 39</t>
  </si>
  <si>
    <t>92515-40</t>
  </si>
  <si>
    <t>Sedacija, ASA 40</t>
  </si>
  <si>
    <t>92515-49</t>
  </si>
  <si>
    <t>Sedacija, ASA 49</t>
  </si>
  <si>
    <t>92518-00</t>
  </si>
  <si>
    <t>Intravenska post-proceduralna infuzija, analgezija kontrolisana od strane pacijenta</t>
  </si>
  <si>
    <t>92519-29</t>
  </si>
  <si>
    <t>Intravenska regionalna anestezija, ASA 29</t>
  </si>
  <si>
    <t>92519-39</t>
  </si>
  <si>
    <t>Intravenska regionalna anestezija, ASA 39</t>
  </si>
  <si>
    <t>96026-00</t>
  </si>
  <si>
    <t>Procena ishrane/dnevnog unosa hrane</t>
  </si>
  <si>
    <t>96096-00</t>
  </si>
  <si>
    <t>Oralna nutritivna podrška</t>
  </si>
  <si>
    <t>96138-00</t>
  </si>
  <si>
    <t>Vežbe disanja u lečenju bolesti respiratornog sistema</t>
  </si>
  <si>
    <t>96157-00</t>
  </si>
  <si>
    <t>Drenaža respiratornog sistema, bez incizije</t>
  </si>
  <si>
    <t>96171-00</t>
  </si>
  <si>
    <t>Pratnja ili prevoz klijenta</t>
  </si>
  <si>
    <t>96199-03</t>
  </si>
  <si>
    <t>Intravensko davanje farmakološkog sredstva, steroid</t>
  </si>
  <si>
    <t>96199-04</t>
  </si>
  <si>
    <t>Intravensko davanje farmakološkog sredstva, antidot</t>
  </si>
  <si>
    <t>96199-06</t>
  </si>
  <si>
    <t>Intravensko davanje farmakološkog sredstva, insulin</t>
  </si>
  <si>
    <t>96200-06</t>
  </si>
  <si>
    <t>Subkutano davanje farmakološkog sredstva, insulin</t>
  </si>
  <si>
    <t>96202-07</t>
  </si>
  <si>
    <t>Enteralno davanje farmakološkog sredstva, hranljiva supstanca</t>
  </si>
  <si>
    <t>96202-08</t>
  </si>
  <si>
    <t>Enteralno davanje farmakološkog sredstva, elektrolit</t>
  </si>
  <si>
    <t>96205-08</t>
  </si>
  <si>
    <t>Neki drugi način davanja farmakološkog sredstva, elektrolit</t>
  </si>
  <si>
    <t>96205-09</t>
  </si>
  <si>
    <t>Neki drugi način davanja farmakološkog sredstva, drugo i neklasifikovano farmakološko sredstvo</t>
  </si>
  <si>
    <t>96209-07</t>
  </si>
  <si>
    <t>Punjenje uređaja za davanje leka, hranljiva supstanca</t>
  </si>
  <si>
    <t>96209-08</t>
  </si>
  <si>
    <t>Punjenje uređaja za davanje leka, elektrolit</t>
  </si>
  <si>
    <t>96209-09</t>
  </si>
  <si>
    <t>Punjenje uređaja za davanje leka, drugo i neklasifikovano farmakološko sredstvo</t>
  </si>
  <si>
    <t>U8184901</t>
  </si>
  <si>
    <t>Oksimetrija</t>
  </si>
  <si>
    <t>U8185900</t>
  </si>
  <si>
    <t>Merenje intraabdominalnog pritiska</t>
  </si>
  <si>
    <t>Клиника за максилофацијалну и оралну хирургију</t>
  </si>
  <si>
    <t>30023-01</t>
  </si>
  <si>
    <t>Ekscizijski debridman mekog tkiva koji zahvata kost ili hrskavicu</t>
  </si>
  <si>
    <t>30032-00</t>
  </si>
  <si>
    <t>Reparacija rane na koži i potkožnom tkivu lica ili vrata, površinska</t>
  </si>
  <si>
    <t>30035-00</t>
  </si>
  <si>
    <t>Reparacija rane na koži i potkožnom tkivu lica ili vrata, koja uključuje meko tkivo</t>
  </si>
  <si>
    <t>30052-00</t>
  </si>
  <si>
    <t>Rekonstrukcija rane spoljašnjeg uva</t>
  </si>
  <si>
    <t>30052-01</t>
  </si>
  <si>
    <t>Reparacija rane na očnom kapku</t>
  </si>
  <si>
    <t>30052-02</t>
  </si>
  <si>
    <t>Reparacija rane na usni</t>
  </si>
  <si>
    <t>30052-03</t>
  </si>
  <si>
    <t>Reparacija rane nosa</t>
  </si>
  <si>
    <t>30052-04</t>
  </si>
  <si>
    <t>Zatvaranje fistule u usnoj šupljini</t>
  </si>
  <si>
    <t>30064-00</t>
  </si>
  <si>
    <t>Uklanjanje stranog tela iz kože i potkožnog tkiva incizijom</t>
  </si>
  <si>
    <t>30068-00</t>
  </si>
  <si>
    <t>Odstranjenje stranoga tela iz mekog tkiva, neklasifikovano na drugom mestu</t>
  </si>
  <si>
    <t>30071-02</t>
  </si>
  <si>
    <t>Biopsija očnog kapka</t>
  </si>
  <si>
    <t>30075-25</t>
  </si>
  <si>
    <t>Biopsija tonzila ili adenoida</t>
  </si>
  <si>
    <t>30103-00</t>
  </si>
  <si>
    <t>Ekscizija sinusa koji zahvata mišić i duboko tkivo, neklasifikovana na drugom mestu</t>
  </si>
  <si>
    <t>30195-00</t>
  </si>
  <si>
    <t>Kiretaža lezije na koži, pojedinačna lezija</t>
  </si>
  <si>
    <t>30195-01</t>
  </si>
  <si>
    <t>Kiretaža lezije na koži, višestruke lezije</t>
  </si>
  <si>
    <t>30216-00</t>
  </si>
  <si>
    <t>Aspiracija hematoma iz kože i potkožnog tkiva</t>
  </si>
  <si>
    <t>30216-01</t>
  </si>
  <si>
    <t>Aspiracija apscesa iz kože i potkožnog tkiva</t>
  </si>
  <si>
    <t>30216-02</t>
  </si>
  <si>
    <t>Ostale aspiracije iz kože i potkožnog tkiva</t>
  </si>
  <si>
    <t>30223-02</t>
  </si>
  <si>
    <t>Ostale incizije i drenaže kože i potkožnog tkiva</t>
  </si>
  <si>
    <t>30229-00</t>
  </si>
  <si>
    <t>Ekscizija mišića, neklasifikovana na drugom mestu</t>
  </si>
  <si>
    <t>30241-00</t>
  </si>
  <si>
    <t>Ekscizija lezije kosti, neklasifikovana na drugom mestu</t>
  </si>
  <si>
    <t>30244-00</t>
  </si>
  <si>
    <t>Uklanjanje stiloidnog nastavka slepoočne kosti</t>
  </si>
  <si>
    <t>30247-00</t>
  </si>
  <si>
    <t>Totalna ekscizija parotidne žlezde</t>
  </si>
  <si>
    <t>30250-00</t>
  </si>
  <si>
    <t>Totalna ekscizija parotidne žlezde sa očuvanjem facijalnog nerva</t>
  </si>
  <si>
    <t>30253-00</t>
  </si>
  <si>
    <t>Pracijalna ekscizija parotidne žlezde</t>
  </si>
  <si>
    <t>30255-00</t>
  </si>
  <si>
    <t>Uklanjanje submandibularnih kanala</t>
  </si>
  <si>
    <t>30256-00</t>
  </si>
  <si>
    <t>Ekscizija submandibularne žlezde</t>
  </si>
  <si>
    <t>30259-00</t>
  </si>
  <si>
    <t>Ekscizija sublingvalne žlezde</t>
  </si>
  <si>
    <t>30266-00</t>
  </si>
  <si>
    <t>Incizija pljuvačnih žlezda ili kanala</t>
  </si>
  <si>
    <t>30272-00</t>
  </si>
  <si>
    <t>Parcijalna ekscizija jezika</t>
  </si>
  <si>
    <t>30275-00</t>
  </si>
  <si>
    <t>Radikalna ekscizija intraoralne lezije</t>
  </si>
  <si>
    <t>30283-00</t>
  </si>
  <si>
    <t>Ekscizija ciste u ustima</t>
  </si>
  <si>
    <t>30286-00</t>
  </si>
  <si>
    <t>Ekscizija branhijalne ciste</t>
  </si>
  <si>
    <t>30289-00</t>
  </si>
  <si>
    <t>Ekscizija branhijalne fistule</t>
  </si>
  <si>
    <t>30294-01</t>
  </si>
  <si>
    <t>Laringofaringektomija i plastična rekonstrukcija</t>
  </si>
  <si>
    <t>30313-00</t>
  </si>
  <si>
    <t>Ekscizija tireoglosalne ciste</t>
  </si>
  <si>
    <t>30314-00</t>
  </si>
  <si>
    <t>Radikalna ekscizija tireoglosalne ciste ili fistule</t>
  </si>
  <si>
    <t>30317-00</t>
  </si>
  <si>
    <t>Ponovna eksploracija limfnog čvora na vratu</t>
  </si>
  <si>
    <t>31230-00</t>
  </si>
  <si>
    <t>Ekscizija lezije(a) na koži i potkožnom tkivu očnog kapka</t>
  </si>
  <si>
    <t>31230-01</t>
  </si>
  <si>
    <t>Ekscizija lezije(a) na koži i potkožnom tkivu nosa</t>
  </si>
  <si>
    <t>31230-02</t>
  </si>
  <si>
    <t>Ekscizija lezije(a) na koži i potkožnom tkivu uva</t>
  </si>
  <si>
    <t>31230-03</t>
  </si>
  <si>
    <t>Ekscizija lezije(a) na koži i potkožnom tkivu usne</t>
  </si>
  <si>
    <t>31235-01</t>
  </si>
  <si>
    <t>Ekscizija lezije(a) na koži i potkožnom tkivu vrata</t>
  </si>
  <si>
    <t>31423-00</t>
  </si>
  <si>
    <t>Ekscizija limfnog čvora vrata</t>
  </si>
  <si>
    <t>31423-01</t>
  </si>
  <si>
    <t>Regionalna ekscizija limfnih čvorova na vratu</t>
  </si>
  <si>
    <t>31435-00</t>
  </si>
  <si>
    <t>Radikalna ekscizija limfnih čvorova vrata</t>
  </si>
  <si>
    <t>34100-00</t>
  </si>
  <si>
    <t>Eksploracija karotidne arterije</t>
  </si>
  <si>
    <t>34100-01</t>
  </si>
  <si>
    <t>Eksploracija jugularne vene</t>
  </si>
  <si>
    <t>34100-02</t>
  </si>
  <si>
    <t>Prekid karotidne arterije</t>
  </si>
  <si>
    <t>34100-03</t>
  </si>
  <si>
    <t>Prekid jugularne vene</t>
  </si>
  <si>
    <t>34106-09</t>
  </si>
  <si>
    <t>Eksploracija ostalih vena</t>
  </si>
  <si>
    <t>39321-00</t>
  </si>
  <si>
    <t>Transpozicija nerva</t>
  </si>
  <si>
    <t>39327-01</t>
  </si>
  <si>
    <t>Otvorena neurotomija duboko smeštenog perifernog nerva</t>
  </si>
  <si>
    <t>39327-02</t>
  </si>
  <si>
    <t>Odstranjenje lezije dubokog perifernog nerva</t>
  </si>
  <si>
    <t>39609-00</t>
  </si>
  <si>
    <t>Debridman složene frakture lobanje</t>
  </si>
  <si>
    <t>39609-01</t>
  </si>
  <si>
    <t>Elevacija složene frakture lobanje</t>
  </si>
  <si>
    <t>39609-02</t>
  </si>
  <si>
    <t>Redukcija složene frakture lobanje</t>
  </si>
  <si>
    <t>39712-00</t>
  </si>
  <si>
    <t>Uklanjanje lezije moždanih ovojnica</t>
  </si>
  <si>
    <t>41629-00</t>
  </si>
  <si>
    <t>Eksploracija srednjeg uva</t>
  </si>
  <si>
    <t>41671-00</t>
  </si>
  <si>
    <t>Submukozna resekcija nosne pregrade</t>
  </si>
  <si>
    <t>41671-02</t>
  </si>
  <si>
    <t>Septoplastika</t>
  </si>
  <si>
    <t>41677-00</t>
  </si>
  <si>
    <t>Zaustavljanje krvarenja iz prednjeg dela nosa tamponadom i/ili kauterizacijom</t>
  </si>
  <si>
    <t>41689-00</t>
  </si>
  <si>
    <t>Parcijalna turbinektomija, jednostrana</t>
  </si>
  <si>
    <t>41710-00</t>
  </si>
  <si>
    <t>Radikalna maksilarna antrostomija, jednostrana</t>
  </si>
  <si>
    <t>41710-01</t>
  </si>
  <si>
    <t>Radikalna maksilarna antrostomija, obostrana</t>
  </si>
  <si>
    <t>41716-00</t>
  </si>
  <si>
    <t>Intranazalno uklanjanje stranog tela iz maksilarnog sinusa</t>
  </si>
  <si>
    <t>41716-05</t>
  </si>
  <si>
    <t>Biopsija iz maksilarnog sinusa</t>
  </si>
  <si>
    <t>41716-06</t>
  </si>
  <si>
    <t>Ekscizija lezije maksilarnog sinusa</t>
  </si>
  <si>
    <t>41722-00</t>
  </si>
  <si>
    <t>Zatvaranje oroantralne fistule</t>
  </si>
  <si>
    <t>41729-00</t>
  </si>
  <si>
    <t>Ekscizija dermoidne ciste nosa koja se proteže u nosnu šupljinu</t>
  </si>
  <si>
    <t>41737-02</t>
  </si>
  <si>
    <t>Etmoidektomija, jednostrana</t>
  </si>
  <si>
    <t>41737-08</t>
  </si>
  <si>
    <t>Biopsija iz etmoidalnog sinusa</t>
  </si>
  <si>
    <t>41737-09</t>
  </si>
  <si>
    <t>Frontalna sinusektomija</t>
  </si>
  <si>
    <t>41743-00</t>
  </si>
  <si>
    <t>Trepanacija frontalnog sinusa</t>
  </si>
  <si>
    <t>41746-00</t>
  </si>
  <si>
    <t>Radikalna obliteracija frontalnog sinusa</t>
  </si>
  <si>
    <t>41749-00</t>
  </si>
  <si>
    <t>Eksterne procedure na etmoidalnom sinusu</t>
  </si>
  <si>
    <t>41779-00</t>
  </si>
  <si>
    <t>Faringotomija</t>
  </si>
  <si>
    <t>41782-00</t>
  </si>
  <si>
    <t>Parcijalna faringektomija</t>
  </si>
  <si>
    <t>41785-00</t>
  </si>
  <si>
    <t>Parcijalna faringektomija sa parcijalnom glosektomijom</t>
  </si>
  <si>
    <t>41789-00</t>
  </si>
  <si>
    <t>Tonzilektomija bez adenoidektomije</t>
  </si>
  <si>
    <t>41849-00</t>
  </si>
  <si>
    <t>Laringoskopija</t>
  </si>
  <si>
    <t>41876-02</t>
  </si>
  <si>
    <t>Laringoplastika</t>
  </si>
  <si>
    <t>41881-00</t>
  </si>
  <si>
    <t>Otvorena traheostomija, privremena</t>
  </si>
  <si>
    <t>41881-01</t>
  </si>
  <si>
    <t>Otvorena traheostomija, stalna</t>
  </si>
  <si>
    <t>41881-02</t>
  </si>
  <si>
    <t>Revizija traheostome</t>
  </si>
  <si>
    <t>42536-00</t>
  </si>
  <si>
    <t>Egzenteracija orbite</t>
  </si>
  <si>
    <t>42536-03</t>
  </si>
  <si>
    <t>Egzenteracija orbite sa transplantatom kože i transplantatom mišića slepoočnice</t>
  </si>
  <si>
    <t>42536-05</t>
  </si>
  <si>
    <t>Egzenteracija orbite sa terapeutskim uklanjanjem orbitalne kosti</t>
  </si>
  <si>
    <t>42584-00</t>
  </si>
  <si>
    <t>Tarzorafija</t>
  </si>
  <si>
    <t>42605-00</t>
  </si>
  <si>
    <t>Reparacija lakrimalnog kanalikulusa</t>
  </si>
  <si>
    <t>42608-00</t>
  </si>
  <si>
    <t>Insercija ostalih nazolakrimalnih cevčica/stentova u lakrimalnu/konjunktivalnu kesicu zbog drenaže</t>
  </si>
  <si>
    <t>42614-01</t>
  </si>
  <si>
    <t>Sondiranje lakrimalnih prolaza, jednostrano</t>
  </si>
  <si>
    <t>42626-00</t>
  </si>
  <si>
    <t>Ponovna operacija dakriocistorinostomije, druga ili svaka sledeća procedura</t>
  </si>
  <si>
    <t>42683-00</t>
  </si>
  <si>
    <t>Ekscizija lezija ili tkiva konjunktive</t>
  </si>
  <si>
    <t>45003-01</t>
  </si>
  <si>
    <t>Lokalni miokutani režanj</t>
  </si>
  <si>
    <t>45009-01</t>
  </si>
  <si>
    <t>Lokalni mišićni režanj</t>
  </si>
  <si>
    <t>45018-04</t>
  </si>
  <si>
    <t>Nabavka masnog tkiva za graft putem odvojene incizije</t>
  </si>
  <si>
    <t>45033-02</t>
  </si>
  <si>
    <t>Ekscizija vaskularne anomalije na dnu usne duplje</t>
  </si>
  <si>
    <t>45033-03</t>
  </si>
  <si>
    <t>Ekscizija vaskularne anomalije na jeziku</t>
  </si>
  <si>
    <t>45045-04</t>
  </si>
  <si>
    <t>Ekscizija arteriovenske malformacije vrata</t>
  </si>
  <si>
    <t>45206-00</t>
  </si>
  <si>
    <t>Lokalni režanj kože očnog kapka</t>
  </si>
  <si>
    <t>45206-01</t>
  </si>
  <si>
    <t>Lokalni režanj kože nosa</t>
  </si>
  <si>
    <t>45206-02</t>
  </si>
  <si>
    <t>Lokalni režanj kože usne</t>
  </si>
  <si>
    <t>45206-03</t>
  </si>
  <si>
    <t>Lokalni režanj kože uva</t>
  </si>
  <si>
    <t>45206-04</t>
  </si>
  <si>
    <t>Lokalni režanj kože vrata</t>
  </si>
  <si>
    <t>45206-09</t>
  </si>
  <si>
    <t>Lokalni režanj kože ostalih oblasti lica</t>
  </si>
  <si>
    <t>45230-00</t>
  </si>
  <si>
    <t>Odlaganje direktnog udaljenog režnja kože</t>
  </si>
  <si>
    <t>45400-00</t>
  </si>
  <si>
    <t>Transplantat parcijalne debljine kože za malu granulirajuću oblast - površinu</t>
  </si>
  <si>
    <t>45403-00</t>
  </si>
  <si>
    <t>Transplantat parcijalne debljine kože za ekstenzivnu granulirajuću oblast</t>
  </si>
  <si>
    <t>45439-00</t>
  </si>
  <si>
    <t>Mali transplantat parcijalne debljine kože za ostale oblasti</t>
  </si>
  <si>
    <t>45442-00</t>
  </si>
  <si>
    <t>Ekstenzivni transplantat parcijalne debljine kože za bilo koju oblast</t>
  </si>
  <si>
    <t>45448-00</t>
  </si>
  <si>
    <t>Mali transplantat parcijalne debljine kože za očni kapak</t>
  </si>
  <si>
    <t>45448-01</t>
  </si>
  <si>
    <t>Mali transplantat parcijalne debljine kože za nos</t>
  </si>
  <si>
    <t>45448-03</t>
  </si>
  <si>
    <t>Mali transplantat parcijalne debljine kože za uvo</t>
  </si>
  <si>
    <t>45448-04</t>
  </si>
  <si>
    <t>Mali transplantat parcijalne debljine kože za vrat</t>
  </si>
  <si>
    <t>45448-09</t>
  </si>
  <si>
    <t>Mali transplantat parcijalne debljine kože za ostale oblasti lica</t>
  </si>
  <si>
    <t>45451-00</t>
  </si>
  <si>
    <t>Transplantat kože pune debljine na očnom kapku</t>
  </si>
  <si>
    <t>45451-01</t>
  </si>
  <si>
    <t>Transplantat kože pune debljine na nosu</t>
  </si>
  <si>
    <t>45451-02</t>
  </si>
  <si>
    <t>Transplantat kože pune debljine na usni</t>
  </si>
  <si>
    <t>45451-03</t>
  </si>
  <si>
    <t>Transplantat kože pune debljine na uvu</t>
  </si>
  <si>
    <t>45451-04</t>
  </si>
  <si>
    <t>Transplantat kože pune debljine na vratu</t>
  </si>
  <si>
    <t>45451-09</t>
  </si>
  <si>
    <t>Transplantat kože pune debljine na ostalim oblastima</t>
  </si>
  <si>
    <t>45451-20</t>
  </si>
  <si>
    <t>Transplantat kože pune debljine za opekotinu na ostalim oblastima lica</t>
  </si>
  <si>
    <t>45451-24</t>
  </si>
  <si>
    <t>45451-25</t>
  </si>
  <si>
    <t>Transplantat kože pune debljine na celom licu</t>
  </si>
  <si>
    <t>45502-01</t>
  </si>
  <si>
    <t>Mikrohiruška anastomoza vene</t>
  </si>
  <si>
    <t>45502-02</t>
  </si>
  <si>
    <t>Mikrohiruška anastomoza arterije i vene</t>
  </si>
  <si>
    <t>45512-00</t>
  </si>
  <si>
    <t>Revizija ožiljka na licu dužine više od 3 cm</t>
  </si>
  <si>
    <t>45512-01</t>
  </si>
  <si>
    <t>Revizija ožiljka na vratu dužine više od 3 cm</t>
  </si>
  <si>
    <t>45515-00</t>
  </si>
  <si>
    <t>Revizija ožiljka na ostalim oblastima dužine 7 cm i manje</t>
  </si>
  <si>
    <t>45562-00</t>
  </si>
  <si>
    <t>Neinervisani slobodni režanj</t>
  </si>
  <si>
    <t>45581-00</t>
  </si>
  <si>
    <t>Ekscizija tkiva kod paralize facijalnog nerva</t>
  </si>
  <si>
    <t>45581-01</t>
  </si>
  <si>
    <t>Ekscizija tkiva kod paralize facijalnog nerva sa suspenzijom</t>
  </si>
  <si>
    <t>45590-00</t>
  </si>
  <si>
    <t>Rekonstrukcija orbitalne šupljine</t>
  </si>
  <si>
    <t>45590-01</t>
  </si>
  <si>
    <t>Rekonstrukcija orbitalne šupljine sa implantatom</t>
  </si>
  <si>
    <t>45596-00</t>
  </si>
  <si>
    <t>Totalna resekcija jedne maksile</t>
  </si>
  <si>
    <t>45602-00</t>
  </si>
  <si>
    <t>Subtotalna resekcija mandibule</t>
  </si>
  <si>
    <t>45602-01</t>
  </si>
  <si>
    <t>Subtotalna resekcija maksile</t>
  </si>
  <si>
    <t>45605-00</t>
  </si>
  <si>
    <t>Parcijalna resekcija mandibule</t>
  </si>
  <si>
    <t>45605-01</t>
  </si>
  <si>
    <t>Parcijalna resekcija maksile</t>
  </si>
  <si>
    <t>45608-01</t>
  </si>
  <si>
    <t>Parcijalna rekonstrukcija mandibule</t>
  </si>
  <si>
    <t>45614-00</t>
  </si>
  <si>
    <t>Rekonstrukcija očnog kapka</t>
  </si>
  <si>
    <t>45623-01</t>
  </si>
  <si>
    <t>Korekcija ptoze na očnom kapku tehnikom frontalis mišića sa fascijalnim slingom</t>
  </si>
  <si>
    <t>45623-03</t>
  </si>
  <si>
    <t>Korekcija ptoze na očnom kapku ostalim tehnikama levator mišića</t>
  </si>
  <si>
    <t>45626-00</t>
  </si>
  <si>
    <t>Korekcija ektropiona ili entropiona tehnikom šavova</t>
  </si>
  <si>
    <t>45632-00</t>
  </si>
  <si>
    <t>Rinoplastika sa korekcijom hrskavice</t>
  </si>
  <si>
    <t>45635-00</t>
  </si>
  <si>
    <t>Rinoplastika sa korekcijom koštanog luka</t>
  </si>
  <si>
    <t>45638-00</t>
  </si>
  <si>
    <t>Totalna rinoplastika</t>
  </si>
  <si>
    <t>45641-00</t>
  </si>
  <si>
    <t>Rinoplastika sa transplantatom nazalne i septalne hrskavice</t>
  </si>
  <si>
    <t>45644-00</t>
  </si>
  <si>
    <t>Rinoplastika sa transplantatom hrskavice sa udaljene donatorske oblasti</t>
  </si>
  <si>
    <t>45653-00</t>
  </si>
  <si>
    <t>Operacija rinofime šejving (shaving) tehnikom</t>
  </si>
  <si>
    <t>45665-00</t>
  </si>
  <si>
    <t>Klinasta ekscizija usne pune debljine</t>
  </si>
  <si>
    <t>45671-00</t>
  </si>
  <si>
    <t>Rekonstrukcija usne sa režnjem, jedini ili prvi stadijum</t>
  </si>
  <si>
    <t>45676-00</t>
  </si>
  <si>
    <t>Ostale reparacije u usnoj šupljini</t>
  </si>
  <si>
    <t>45714-00</t>
  </si>
  <si>
    <t>Zatvaranje oronazalne fistule</t>
  </si>
  <si>
    <t>45720-00</t>
  </si>
  <si>
    <t>Osteotomija mandibule, jednostrana</t>
  </si>
  <si>
    <t>45720-01</t>
  </si>
  <si>
    <t>Osteotomija maksile, jednostrana</t>
  </si>
  <si>
    <t>45720-03</t>
  </si>
  <si>
    <t>Ostektomija maksile, jednostrana</t>
  </si>
  <si>
    <t>45723-01</t>
  </si>
  <si>
    <t>Osteotomija maksile unutrašnjom fiksacijom, jednostrana</t>
  </si>
  <si>
    <t>45726-00</t>
  </si>
  <si>
    <t>Osteotomija mandibule, obostrana</t>
  </si>
  <si>
    <t>45726-01</t>
  </si>
  <si>
    <t>Osteotomija maksile, obostrana</t>
  </si>
  <si>
    <t>45726-03</t>
  </si>
  <si>
    <t>Ostektomija maksile, obostrana</t>
  </si>
  <si>
    <t>45761-00</t>
  </si>
  <si>
    <t>Redukciona korekcija brade</t>
  </si>
  <si>
    <t>45825-01</t>
  </si>
  <si>
    <t>Ekscizija egzostoze maksile ili mandibule</t>
  </si>
  <si>
    <t>45829-00</t>
  </si>
  <si>
    <t>Ekscizija tubera na maksili</t>
  </si>
  <si>
    <t>45855-00</t>
  </si>
  <si>
    <t>Artroskopija temporomandibularnog zgloba</t>
  </si>
  <si>
    <t>45857-00</t>
  </si>
  <si>
    <t>Artroskopija temporomandibularnog zgloba sa uklanjanjem slobodnog/labavog tela</t>
  </si>
  <si>
    <t>45857-01</t>
  </si>
  <si>
    <t>Artroskopski debridman temporomandibularnog zgloba</t>
  </si>
  <si>
    <t>45857-02</t>
  </si>
  <si>
    <t>Artroskopsko deljenje adhezija temporomandibularnog zgloba</t>
  </si>
  <si>
    <t>45861-00</t>
  </si>
  <si>
    <t>Eksploracija temporomandibularnog zgloba</t>
  </si>
  <si>
    <t>45863-00</t>
  </si>
  <si>
    <t>Eksploracija temporomandibularnog zgloba sa kondilektomijom ili kondilotomijom</t>
  </si>
  <si>
    <t>47000-00</t>
  </si>
  <si>
    <t>Zatvorena repozicija iščašenja temporomandibularnog zgloba</t>
  </si>
  <si>
    <t>47738-00</t>
  </si>
  <si>
    <t>Zatvorena repozicija preloma nosne kosti</t>
  </si>
  <si>
    <t>47741-00</t>
  </si>
  <si>
    <t>Otvorena repozicija preloma nosne kosti</t>
  </si>
  <si>
    <t>47753-00</t>
  </si>
  <si>
    <t>Zatvorena repozicija preloma maksile sa fiksacijom</t>
  </si>
  <si>
    <t>47756-00</t>
  </si>
  <si>
    <t>Zatvorena repozicija preloma mandibule sa spoljašnjom fiksacijom</t>
  </si>
  <si>
    <t>47762-00</t>
  </si>
  <si>
    <t>Otvorena repozicija preloma zigomatične kosti</t>
  </si>
  <si>
    <t>47762-01</t>
  </si>
  <si>
    <t>Zatvorena repozicija frakture zigomatične kosti sa fiksacijom</t>
  </si>
  <si>
    <t>47765-00</t>
  </si>
  <si>
    <t>Otvorena repozicija preloma zigomatične kosti sa spoljašnjom fiksacijom, 1 mesto</t>
  </si>
  <si>
    <t>47765-01</t>
  </si>
  <si>
    <t>Otvorena repozicija preloma zigomatične kosti sa unutrašnjom fiksacijom, 1 mesto</t>
  </si>
  <si>
    <t>47768-00</t>
  </si>
  <si>
    <t>Otvorena repozicija preloma zigomatične kosti sa spoljašnjom fiksacijom, 2 mesta</t>
  </si>
  <si>
    <t>47774-00</t>
  </si>
  <si>
    <t>Otvorena repozicija preloma maksile</t>
  </si>
  <si>
    <t>47777-00</t>
  </si>
  <si>
    <t>Otvorena repozicija preloma mandibule</t>
  </si>
  <si>
    <t>47786-00</t>
  </si>
  <si>
    <t>Otvorena repozicija preloma maksile sa unutrašnjom fiksacijom</t>
  </si>
  <si>
    <t>47789-00</t>
  </si>
  <si>
    <t>Otvorena repozicija preloma mandibule sa unutrašnjom fiksacijom</t>
  </si>
  <si>
    <t>47933-02</t>
  </si>
  <si>
    <t>Ekscizija egzostoze male kosti, neklasifikovana na drugom mestu</t>
  </si>
  <si>
    <t>48406-00</t>
  </si>
  <si>
    <t>Osteotomija fibule</t>
  </si>
  <si>
    <t>50203-00</t>
  </si>
  <si>
    <t>Marginalna ekscizija lezija kosti</t>
  </si>
  <si>
    <t>52096-00</t>
  </si>
  <si>
    <t>Umetanje igle ili žice u maksilu, mandibulu ili zigomatičnu kost</t>
  </si>
  <si>
    <t>52120-00</t>
  </si>
  <si>
    <t>Parcijalna resekcija mandibule sa kondilektomijom</t>
  </si>
  <si>
    <t>52148-00</t>
  </si>
  <si>
    <t>Mikrohiruška reparacija parotidnog kanala</t>
  </si>
  <si>
    <t>52324-00</t>
  </si>
  <si>
    <t>Rekonstrukcija usta sa direktnim režnjem jezika, jedini ili prvi stadijum</t>
  </si>
  <si>
    <t>52420-00</t>
  </si>
  <si>
    <t>Spoljašnja fiksacija mandibule pomoću intermaksilarne fiksacije žicom nakon rekonstrukcije</t>
  </si>
  <si>
    <t>53400-00</t>
  </si>
  <si>
    <t>Imobilizacija preloma maksile bez postavljanja splinta</t>
  </si>
  <si>
    <t>53410-00</t>
  </si>
  <si>
    <t>53425-00</t>
  </si>
  <si>
    <t>Otvorena repozicija komplikovanog preloma mandibule</t>
  </si>
  <si>
    <t>53429-00</t>
  </si>
  <si>
    <t>Otvorena repozicija komplikovanog preloma mandibule sa unutrašnjom fiksacijom</t>
  </si>
  <si>
    <t>90083-00</t>
  </si>
  <si>
    <t>Ostale procedure na orbiti</t>
  </si>
  <si>
    <t>90088-00</t>
  </si>
  <si>
    <t>Ostale procedure na lakrimalnom sistemu</t>
  </si>
  <si>
    <t>90110-00</t>
  </si>
  <si>
    <t>Ostale reparacije spoljašnjeg uva</t>
  </si>
  <si>
    <t>90135-00</t>
  </si>
  <si>
    <t>Ekscizija lezija na jeziku</t>
  </si>
  <si>
    <t>90136-00</t>
  </si>
  <si>
    <t>Ostale reparacije jezika</t>
  </si>
  <si>
    <t>90137-00</t>
  </si>
  <si>
    <t>Ostale procedure na jeziku</t>
  </si>
  <si>
    <t>90138-00</t>
  </si>
  <si>
    <t>Ekscizija lezija na pljuvačnoj žlezdi</t>
  </si>
  <si>
    <t>90140-00</t>
  </si>
  <si>
    <t>Ostale procedure na pljuvačnoj žlezdi ili kanalu</t>
  </si>
  <si>
    <t>90141-00</t>
  </si>
  <si>
    <t>Lokalna ekscizija ili destrukcija lezija na tvrdom nepcu</t>
  </si>
  <si>
    <t>90141-01</t>
  </si>
  <si>
    <t>Ekscizija ostalih lezija u ustima</t>
  </si>
  <si>
    <t>90143-00</t>
  </si>
  <si>
    <t>Ostale procedure u ustima</t>
  </si>
  <si>
    <t>90143-01</t>
  </si>
  <si>
    <t>Ostale procedure na nepcu</t>
  </si>
  <si>
    <t>90530-02</t>
  </si>
  <si>
    <t>Zatvorena repozicija preloma kostiju lica koja nije drugde klasifikovana</t>
  </si>
  <si>
    <t>90530-03</t>
  </si>
  <si>
    <t>Otvorena repozicija preloma kostiju lica koja nije drugde klasifikovana</t>
  </si>
  <si>
    <t>90582-01</t>
  </si>
  <si>
    <t>Ušivanje tetive, neklasifikovano na drugom mestu</t>
  </si>
  <si>
    <t>90665-00</t>
  </si>
  <si>
    <t>Obrada kože i potkožnog tkiva sa ekscizijom</t>
  </si>
  <si>
    <t>90669-00</t>
  </si>
  <si>
    <t>Ekscizija kože za transplantat</t>
  </si>
  <si>
    <t>90678-00</t>
  </si>
  <si>
    <t>Parcijalna resekcija drugih kostiju lica, neklasifikovana na drugom mestu</t>
  </si>
  <si>
    <t>90678-01</t>
  </si>
  <si>
    <t>Subtotalna resekcija drugih kostiju lica, neklasifikovana na drugom mestu</t>
  </si>
  <si>
    <t>90681-00</t>
  </si>
  <si>
    <t>Ostale reparacije kostiju lica</t>
  </si>
  <si>
    <t>90684-00</t>
  </si>
  <si>
    <t>Ostale rekonstrukcije kostiju lica</t>
  </si>
  <si>
    <t>90686-01</t>
  </si>
  <si>
    <t>Obrada kože i potkožnog tkiva bez ekscizije</t>
  </si>
  <si>
    <t>92030-00</t>
  </si>
  <si>
    <t>Retamponada nosa</t>
  </si>
  <si>
    <t>92031-00</t>
  </si>
  <si>
    <t>Detamponada nosa</t>
  </si>
  <si>
    <t>96215-00</t>
  </si>
  <si>
    <t>Incizija i drenaža lezija u usnoj šupljini</t>
  </si>
  <si>
    <t>97311-08</t>
  </si>
  <si>
    <t>Uklanjanje neodređenog broja zuba ili njihovog dela ili delova</t>
  </si>
  <si>
    <t>97322-00</t>
  </si>
  <si>
    <t>Hirurško uklanjanje jednog zuba koje ne zahteva uklanjanje kosti ili razdvajanje zuba</t>
  </si>
  <si>
    <t>97322-02</t>
  </si>
  <si>
    <t>Hirurško uklanjanje dva zuba koje ne zahteva uklanjanje kosti ili razdvajanje zuba</t>
  </si>
  <si>
    <t>97323-01</t>
  </si>
  <si>
    <t>Hirurško uklanjanje jednog zuba koje zahteva uklanjanje kosti</t>
  </si>
  <si>
    <t>97324-08</t>
  </si>
  <si>
    <t>Hirurško uklanjanje neodređenog broja zuba koje zahteva uklanjanje kosti i razdvajanje zuba</t>
  </si>
  <si>
    <t>97379-00</t>
  </si>
  <si>
    <t>Marsupijalizacija ciste u usnoj šupljini</t>
  </si>
  <si>
    <t>30075-24</t>
  </si>
  <si>
    <t>Biopsija mekog nepca</t>
  </si>
  <si>
    <t>30189-01</t>
  </si>
  <si>
    <t>Uklanjanje ostalih bradavica</t>
  </si>
  <si>
    <t>31235-02</t>
  </si>
  <si>
    <t>Ekscizija lezije(a) na koži i potkožnom tkivu šake</t>
  </si>
  <si>
    <t>45030-00</t>
  </si>
  <si>
    <t>Ekscizija vaskularne anomalije na koži i potkožnom tkivu ili mukoznoj površini, mali zahvat</t>
  </si>
  <si>
    <t>45200-00</t>
  </si>
  <si>
    <t>Lokalni režanj kože ostalih oblasti</t>
  </si>
  <si>
    <t>45206-07</t>
  </si>
  <si>
    <t>Lokalni režanj kože prsta šake</t>
  </si>
  <si>
    <t>45206-10</t>
  </si>
  <si>
    <t>Lokalni režanj kože stopala</t>
  </si>
  <si>
    <t>47927-00</t>
  </si>
  <si>
    <t>Odstranjenje klina, zavrtnja ili žice, neklasifikovano na drugom mestu</t>
  </si>
  <si>
    <t>47936-00</t>
  </si>
  <si>
    <t>Ekscizija egzostoze velike kosti</t>
  </si>
  <si>
    <t>52102-00</t>
  </si>
  <si>
    <t>Odstranjenje igle, zavrtnja ili žice iz maksile, mandibule ili zigomatične kosti</t>
  </si>
  <si>
    <t>53427-00</t>
  </si>
  <si>
    <t>Otvorena repozicija komplikovanog preloma maksile sa unutrašnjom fiksacijom</t>
  </si>
  <si>
    <t>92205-00</t>
  </si>
  <si>
    <t>Neinvazivna terapeutska intervencija, neklasifikovana na drugom mestu</t>
  </si>
  <si>
    <t>97324-01</t>
  </si>
  <si>
    <t>Hirurško uklanjanje jednog zuba koje zahteva uklanjanje kosti i razdvajanje zuba</t>
  </si>
  <si>
    <t>009134</t>
  </si>
  <si>
    <t>Uklanjanje mukoznih cista</t>
  </si>
  <si>
    <t>009135</t>
  </si>
  <si>
    <t>Uklanjanje manjih viličnih cista</t>
  </si>
  <si>
    <t>009136</t>
  </si>
  <si>
    <t>Uklanjanje većih viličnih cista</t>
  </si>
  <si>
    <t>009144</t>
  </si>
  <si>
    <t>Revizija sinusa - Caldwell - Luc</t>
  </si>
  <si>
    <t>009147</t>
  </si>
  <si>
    <t>Hirurško lečenje osteomijelitisa M.F. Regije</t>
  </si>
  <si>
    <t>009148</t>
  </si>
  <si>
    <t>Hirurško lečenje osteomijelitisa M.F. Regije - lokalnog</t>
  </si>
  <si>
    <t>009150</t>
  </si>
  <si>
    <t>Nekrektomija po seansi</t>
  </si>
  <si>
    <t>009153</t>
  </si>
  <si>
    <t>Odstranjenje kalkusa iz izvodnog kanala pljuvačne žlezde</t>
  </si>
  <si>
    <t>009159</t>
  </si>
  <si>
    <t>Intraoralna incizija apscesa</t>
  </si>
  <si>
    <t>009160</t>
  </si>
  <si>
    <t>Zaustavljanje krvarenja</t>
  </si>
  <si>
    <t>009162</t>
  </si>
  <si>
    <t>Primarna plastika OAK</t>
  </si>
  <si>
    <t>009180</t>
  </si>
  <si>
    <t>Uklanjanje tumora sluzokože usne duplje</t>
  </si>
  <si>
    <t>009181</t>
  </si>
  <si>
    <t>Maligni tumori usne - "W" ekscizija</t>
  </si>
  <si>
    <t>009187</t>
  </si>
  <si>
    <t>Ekstraoralna incizija apscesa</t>
  </si>
  <si>
    <t>009307</t>
  </si>
  <si>
    <t>Uklanjanje benignih koštanih tumora lica i vilice</t>
  </si>
  <si>
    <t>11708-00</t>
  </si>
  <si>
    <t>Ambulatorno kontinuirano EKG snimanje</t>
  </si>
  <si>
    <t>18236-00</t>
  </si>
  <si>
    <t>Davanje anestetičkog sredstva oko periferne grane trigeminalnog nerva</t>
  </si>
  <si>
    <t>30071-00</t>
  </si>
  <si>
    <t>Biopsija kože i potkožnog tkiva</t>
  </si>
  <si>
    <t>30075-19</t>
  </si>
  <si>
    <t>Biopsija jezika</t>
  </si>
  <si>
    <t>30075-22</t>
  </si>
  <si>
    <t>Biopsija pljuvačne žlezde ili kanala</t>
  </si>
  <si>
    <t>30075-23</t>
  </si>
  <si>
    <t>Biopsija usne šupljine</t>
  </si>
  <si>
    <t>30094-00</t>
  </si>
  <si>
    <t>Perkutana biopsija mekih tkiva (iglom)</t>
  </si>
  <si>
    <t>30266-02</t>
  </si>
  <si>
    <t>Uklanjanje kalkulusa iz pljuvačnih žlezda ili kanala</t>
  </si>
  <si>
    <t>30300-00</t>
  </si>
  <si>
    <t>Biopsija sentinel limfnog (limfni čvor stražar) čvora</t>
  </si>
  <si>
    <t>41910-00</t>
  </si>
  <si>
    <t>Transpozicija kanala glavne pljuvačne žlezde</t>
  </si>
  <si>
    <t>42590-00</t>
  </si>
  <si>
    <t>Lateralna kantoplastika</t>
  </si>
  <si>
    <t>45045-00</t>
  </si>
  <si>
    <t>Ekscizija arteriovenske malformacije očnog kapka</t>
  </si>
  <si>
    <t>45221-01</t>
  </si>
  <si>
    <t>Direktni udaljeni režanj kože, prvi stadijum</t>
  </si>
  <si>
    <t>45224-01</t>
  </si>
  <si>
    <t>Direktni udaljeni režanj kože, drugi stadijum</t>
  </si>
  <si>
    <t>45239-01</t>
  </si>
  <si>
    <t>Revizija direktnog udaljenog režnja kože</t>
  </si>
  <si>
    <t>45506-00</t>
  </si>
  <si>
    <t>Revizija ožiljka na licu dužine 3 cm i manje</t>
  </si>
  <si>
    <t>45506-01</t>
  </si>
  <si>
    <t>Revizija ožiljka na vratu dužine 3 cm i manje</t>
  </si>
  <si>
    <t>45617-00</t>
  </si>
  <si>
    <t>Redukcija gornjeg očnog kapka</t>
  </si>
  <si>
    <t>45623-05</t>
  </si>
  <si>
    <t>Korekcija ptoze na očnom kapku ostalim tehnikama</t>
  </si>
  <si>
    <t>45665-02</t>
  </si>
  <si>
    <t>Klinasta ekscizija uva pune debljine</t>
  </si>
  <si>
    <t>45668-00</t>
  </si>
  <si>
    <t>Vermilionektomija</t>
  </si>
  <si>
    <t>45671-01</t>
  </si>
  <si>
    <t>Rekonstrukcija očnog kapka sa režnjem, jedini ili prvi stadijum</t>
  </si>
  <si>
    <t>45720-02</t>
  </si>
  <si>
    <t>Ostektomija mandibule, jednostrana</t>
  </si>
  <si>
    <t>45723-00</t>
  </si>
  <si>
    <t>Osteotomija mandibule unutrašnjom fiksacijom, jednostrana</t>
  </si>
  <si>
    <t>45729-02</t>
  </si>
  <si>
    <t>Ostektomija mandibule unutrašnjom fiksacijom, obostrana</t>
  </si>
  <si>
    <t>45782-01</t>
  </si>
  <si>
    <t>Repozicija čeone kosti sa parcijalnom orbitalnom repozicijom, jednostrano</t>
  </si>
  <si>
    <t>45799-00</t>
  </si>
  <si>
    <t>Aspiraciona biopsija vilične ciste</t>
  </si>
  <si>
    <t>45831-00</t>
  </si>
  <si>
    <t>Ekscizija papilarne hiperplazije na nepcu</t>
  </si>
  <si>
    <t>47948-00</t>
  </si>
  <si>
    <t>Odstranjenje spoljašnjeg uređaja za fiksaciju</t>
  </si>
  <si>
    <t>50102-00</t>
  </si>
  <si>
    <t>Artroskopski postupci na zglobu, neklasifikovani na drugom mestu</t>
  </si>
  <si>
    <t>50200-00</t>
  </si>
  <si>
    <t>Biopsija kosti, neklasifikovana na drugom mestu</t>
  </si>
  <si>
    <t>90071-00</t>
  </si>
  <si>
    <t>Revizija operativne rane na prednjem segmentu – neklasifikovana na drugom mestu</t>
  </si>
  <si>
    <t>90084-00</t>
  </si>
  <si>
    <t>Incizija očnog kapka</t>
  </si>
  <si>
    <t>90530-01</t>
  </si>
  <si>
    <t>Otvorena repozicija preloma mandibularnog ili maksilarnog alveolarnog grebena</t>
  </si>
  <si>
    <t>90563-00</t>
  </si>
  <si>
    <t>Aspiracija mekog tkiva, neklasifikovana na drugom mestu</t>
  </si>
  <si>
    <t>90580-00</t>
  </si>
  <si>
    <t>Debridman mesta otvorenog preloma</t>
  </si>
  <si>
    <t>90582-02</t>
  </si>
  <si>
    <t>Ušivanje mišića ili fascije,neklasifikovano na drugom mestu</t>
  </si>
  <si>
    <t>90603-01</t>
  </si>
  <si>
    <t>Sekvestrektomija mandibule</t>
  </si>
  <si>
    <t>90605-01</t>
  </si>
  <si>
    <t>Osteosinteza, neklasifikovana na drugom mestu</t>
  </si>
  <si>
    <t>90683-00</t>
  </si>
  <si>
    <t>Rekonstrukcija zigomatičnog luka</t>
  </si>
  <si>
    <t>92001-00</t>
  </si>
  <si>
    <t>Ostale fiziološke procene</t>
  </si>
  <si>
    <t>92087-00</t>
  </si>
  <si>
    <t>Uklanjanje stranog tela iz usta bez incizije</t>
  </si>
  <si>
    <t>Postupak održavanja neinvazivne ventilatorne podrške, ≤ 24 sata</t>
  </si>
  <si>
    <t>95550-11</t>
  </si>
  <si>
    <t>Udružene zdravstvene procedure, drugo</t>
  </si>
  <si>
    <t>96019-00</t>
  </si>
  <si>
    <t>Biomehanička procena</t>
  </si>
  <si>
    <t>96070-00</t>
  </si>
  <si>
    <t>Savetovanje ili podučavanje o glasu, govoru, rečitosti ili jeziku</t>
  </si>
  <si>
    <t>96080-00</t>
  </si>
  <si>
    <t>Savetovanje ili podučavanje o planiranju porodice, pripremanju za roditeljstvo</t>
  </si>
  <si>
    <t>96197-06</t>
  </si>
  <si>
    <t>Intramuskularno davanje farmakološkog sredstva, insulin</t>
  </si>
  <si>
    <t>97011-00</t>
  </si>
  <si>
    <t>Sveobuhvatni oralni pregled</t>
  </si>
  <si>
    <t>97311-01</t>
  </si>
  <si>
    <t>Uklanjanje jednog zuba ili njegovog dela ili delova</t>
  </si>
  <si>
    <t>97311-05</t>
  </si>
  <si>
    <t>Uklanjanje od pet do devet zuba ili njihovog dela ili delova</t>
  </si>
  <si>
    <t>97322-01</t>
  </si>
  <si>
    <t>Uklanjanje svih zuba</t>
  </si>
  <si>
    <t>97322-04</t>
  </si>
  <si>
    <t>Hirurško uklanjanje četiri zuba koje ne zahteva uklanjanje kosti ili razdvajanje zuba</t>
  </si>
  <si>
    <t>97322-08</t>
  </si>
  <si>
    <t>Hirurško uklanjanje neodređenog broja zuba koje ne zahteva uklanjanje kosti ili razdvajanje zuba</t>
  </si>
  <si>
    <t>97323-08</t>
  </si>
  <si>
    <t>Hirurško uklanjanje neodređenog broja zuba koje zahteva uklanjanje kosti</t>
  </si>
  <si>
    <t>97324-06</t>
  </si>
  <si>
    <t>Hirurško uklanjanje od deset do četrnaest zuba koje zahteva uklanjanje kosti i razdvajanje zuba</t>
  </si>
  <si>
    <t>97399-00</t>
  </si>
  <si>
    <t>Kontrola postoperativne hemoragije nakon procedure u usnoj duplji</t>
  </si>
  <si>
    <t>Клиника за ортопедску хирургију и  трауматологију</t>
  </si>
  <si>
    <t>600001</t>
  </si>
  <si>
    <t>600002</t>
  </si>
  <si>
    <t>30107-00</t>
  </si>
  <si>
    <t>Ekscizija gangliona, neklasifikovana na drugom mestu</t>
  </si>
  <si>
    <t>30226-00</t>
  </si>
  <si>
    <t>Fasciotomija, neklasifikovana na drugom mestu</t>
  </si>
  <si>
    <t>30235-00</t>
  </si>
  <si>
    <t>Reparacija rupturiranog mišića, neklasifikovana na drugom mestu</t>
  </si>
  <si>
    <t>33818-11</t>
  </si>
  <si>
    <t>Reparacija femoralne vene direktnom anastomozom</t>
  </si>
  <si>
    <t>43987-02</t>
  </si>
  <si>
    <t>Ekscizija neuroblastoma, neklasifikovana na drugom mestu</t>
  </si>
  <si>
    <t>44338-00</t>
  </si>
  <si>
    <t>Amputacija prsta na nozi</t>
  </si>
  <si>
    <t>44367-02</t>
  </si>
  <si>
    <t>Amputacija ispod kolena</t>
  </si>
  <si>
    <t>44376-00</t>
  </si>
  <si>
    <t>Reamputacija amputacijskog patrljka</t>
  </si>
  <si>
    <t>46450-00</t>
  </si>
  <si>
    <t>Tenoliza tetive ekstenzora šake</t>
  </si>
  <si>
    <t>47027-01</t>
  </si>
  <si>
    <t>Otvorena repozicija preloma proksimalnog radio-ulnarnog zgloba sa unutrašnjom fiksacijom</t>
  </si>
  <si>
    <t>47051-00</t>
  </si>
  <si>
    <t>Otvorena repozicija iščašenja zgloba kuka</t>
  </si>
  <si>
    <t>47060-00</t>
  </si>
  <si>
    <t>Otvorena repozicija iščašenja patele</t>
  </si>
  <si>
    <t>47063-00</t>
  </si>
  <si>
    <t>Zatvorena repozicija iščašenja skočnog zgloba</t>
  </si>
  <si>
    <t>47366-02</t>
  </si>
  <si>
    <t>Otvorena repozicija preloma distalnog dela radijusa unutrašnjom  fiksacijom</t>
  </si>
  <si>
    <t>47393-01</t>
  </si>
  <si>
    <t>Otvorena repozicija preloma tela radijusa i ulne sa unutrašnjom fiksacijom</t>
  </si>
  <si>
    <t>47408-01</t>
  </si>
  <si>
    <t>Otvorena repozicija preloma glave ili vrata radijusa sa unutrašnjom fiksacijom</t>
  </si>
  <si>
    <t>47450-01</t>
  </si>
  <si>
    <t>Otvorena repozicija preloma tela humerusa sa unutrašnjom fiksacijom</t>
  </si>
  <si>
    <t>47501-00</t>
  </si>
  <si>
    <t>Otvorena repozicija preloma acetabuluma sa unutrašnjom fiksacijom</t>
  </si>
  <si>
    <t>47522-00</t>
  </si>
  <si>
    <t>Hemiartroplastika kuka</t>
  </si>
  <si>
    <t>47528-00</t>
  </si>
  <si>
    <t>Otvorena repozicija preloma femura</t>
  </si>
  <si>
    <t>47528-01</t>
  </si>
  <si>
    <t>Otvorena repozicija preloma femura sa unutrašnjom fiksacijom</t>
  </si>
  <si>
    <t>47549-01</t>
  </si>
  <si>
    <t>Otvorena repozicija preloma medijalnog ili lateralnog kondila tibije sa unutrašnjom fiksacijom</t>
  </si>
  <si>
    <t>47566-00</t>
  </si>
  <si>
    <t>Zatvorena repozicija preloma tela tibije sa unutrašnjom fiksacijom</t>
  </si>
  <si>
    <t>47585-00</t>
  </si>
  <si>
    <t>Unutrašnja fiksacija preloma patele</t>
  </si>
  <si>
    <t>47600-01</t>
  </si>
  <si>
    <t>Otvorena repozicija preloma skočnog zgloba sa unutrašnjom fiksacijom razmaknuća, fibule ili maleolusa</t>
  </si>
  <si>
    <t>47603-01</t>
  </si>
  <si>
    <t>Otvorena repozicija preloma skočnog zgloba sa unutrašnjom fiksacijom dve ili više razmaknuća, fibule ili maleolusa</t>
  </si>
  <si>
    <t>47639-01</t>
  </si>
  <si>
    <t>Otvorena repozicija preloma metatarzusa sa unutrašnjom fiksacijom</t>
  </si>
  <si>
    <t>47699-02</t>
  </si>
  <si>
    <t>Otvorena repozicija preloma/iščašenja kičme sa segmentnom  unutrašnjom fiksacijom</t>
  </si>
  <si>
    <t>47930-00</t>
  </si>
  <si>
    <t>Odstranjenje ploče, šipke ili klina, neklasifikovano na drugom mestu</t>
  </si>
  <si>
    <t>47930-01</t>
  </si>
  <si>
    <t>Odstranjenje ploče, šipke ili klina iz femura</t>
  </si>
  <si>
    <t>47933-00</t>
  </si>
  <si>
    <t>Ekscizija egzostoze sa kosti šake</t>
  </si>
  <si>
    <t>47933-01</t>
  </si>
  <si>
    <t>Ablacija egzostoze kosti stopala</t>
  </si>
  <si>
    <t>47954-00</t>
  </si>
  <si>
    <t>Reparacija tetive, neklasifikovana na drugom mestu</t>
  </si>
  <si>
    <t>47982-00</t>
  </si>
  <si>
    <t>Fenestracija vrata i/ili glave femura</t>
  </si>
  <si>
    <t>48400-02</t>
  </si>
  <si>
    <t>Osteotomija kosti metatarzusa</t>
  </si>
  <si>
    <t>48400-04</t>
  </si>
  <si>
    <t>Ostektomija kosti metatarzusa</t>
  </si>
  <si>
    <t>48400-05</t>
  </si>
  <si>
    <t>Ostektomija kosti prsta na nozi</t>
  </si>
  <si>
    <t>48418-00</t>
  </si>
  <si>
    <t>Osteotomija tibije</t>
  </si>
  <si>
    <t>48421-00</t>
  </si>
  <si>
    <t>Osteotomija tibije sa unutrašnjom fiksacijom</t>
  </si>
  <si>
    <t>48424-02</t>
  </si>
  <si>
    <t>Osteotomija srednjeg dela femura</t>
  </si>
  <si>
    <t>48906-00</t>
  </si>
  <si>
    <t>Reparacija rotatorne manžete</t>
  </si>
  <si>
    <t>48915-00</t>
  </si>
  <si>
    <t>Hemiartroplastika ramena</t>
  </si>
  <si>
    <t>48918-00</t>
  </si>
  <si>
    <t>Totalna artroplastika ramena</t>
  </si>
  <si>
    <t>48930-00</t>
  </si>
  <si>
    <t>Stabilizacija ramena</t>
  </si>
  <si>
    <t>48945-00</t>
  </si>
  <si>
    <t>Artroskopija ramena</t>
  </si>
  <si>
    <t>49100-02</t>
  </si>
  <si>
    <t>Oslobađanje kontrakture lakta</t>
  </si>
  <si>
    <t>49103-00</t>
  </si>
  <si>
    <t>Stabilizacija lakta</t>
  </si>
  <si>
    <t>49200-00</t>
  </si>
  <si>
    <t>Artrodeza radiokarpalnog zgloba</t>
  </si>
  <si>
    <t>49315-00</t>
  </si>
  <si>
    <t>Delimična artroplastika zgloba kuka</t>
  </si>
  <si>
    <t>49318-00</t>
  </si>
  <si>
    <t>Potpuna artroplastika zgloba kuka, jednostrana</t>
  </si>
  <si>
    <t>49324-00</t>
  </si>
  <si>
    <t>Revizija potpune artroplastike kuka</t>
  </si>
  <si>
    <t>49330-00</t>
  </si>
  <si>
    <t>Revizija potpune artroplastike zgloba kuka sa presađivanjem kosti za femur</t>
  </si>
  <si>
    <t>49346-00</t>
  </si>
  <si>
    <t>Revizija hemiartroplastike kuka</t>
  </si>
  <si>
    <t>49360-00</t>
  </si>
  <si>
    <t>Artroskopija kuka</t>
  </si>
  <si>
    <t>49500-04</t>
  </si>
  <si>
    <t>Opuštanje kapsule zgloba kolena</t>
  </si>
  <si>
    <t>49503-00</t>
  </si>
  <si>
    <t>Meniscektomija zgloba kolena</t>
  </si>
  <si>
    <t>49503-01</t>
  </si>
  <si>
    <t>Patelofemoralna stabilizacija</t>
  </si>
  <si>
    <t>49503-02</t>
  </si>
  <si>
    <t>Hondroplastika kolena</t>
  </si>
  <si>
    <t>49515-00</t>
  </si>
  <si>
    <t>Odstranjenje proteze zgloba kolena</t>
  </si>
  <si>
    <t>49517-00</t>
  </si>
  <si>
    <t>Hemiartroplastika kolena</t>
  </si>
  <si>
    <t>49518-00</t>
  </si>
  <si>
    <t>Potpuna artroplastika kolena, jednostrano</t>
  </si>
  <si>
    <t>49527-00</t>
  </si>
  <si>
    <t>Revizija potpune artroplastike kolena</t>
  </si>
  <si>
    <t>49533-00</t>
  </si>
  <si>
    <t>Revizija potpune artroplastike kolena sa graftom kosti za femur i tibiju</t>
  </si>
  <si>
    <t>49539-00</t>
  </si>
  <si>
    <t>Artroskopska rekonstrukcija kolena</t>
  </si>
  <si>
    <t>49542-00</t>
  </si>
  <si>
    <t>Artroskopska rekonstrukcija ukrštenih ligamenata kolena sa reparacijom meniskusa</t>
  </si>
  <si>
    <t>49557-00</t>
  </si>
  <si>
    <t>Artroskopija kolena</t>
  </si>
  <si>
    <t>49560-01</t>
  </si>
  <si>
    <t>Artroskopska obrada ligamenta kolena</t>
  </si>
  <si>
    <t>49561-01</t>
  </si>
  <si>
    <t>Artroskopska meniscektomija kolena sa debridmanom, osteoplastikom ili hondroplastikom</t>
  </si>
  <si>
    <t>49563-00</t>
  </si>
  <si>
    <t>Artroskopska reparacija meniskusa kolena</t>
  </si>
  <si>
    <t>49569-00</t>
  </si>
  <si>
    <t>Kvadricepsplastika kolena</t>
  </si>
  <si>
    <t>49700-00</t>
  </si>
  <si>
    <t>Artroskopija skočnog zgloba</t>
  </si>
  <si>
    <t>49700-01</t>
  </si>
  <si>
    <t>Artroskopska biopsija skočnog zgloba</t>
  </si>
  <si>
    <t>49703-02</t>
  </si>
  <si>
    <t>Artroskopsko odstranjenje slobodnih/labavih tela iz skočnog zgloba</t>
  </si>
  <si>
    <t>49703-03</t>
  </si>
  <si>
    <t>Artroskopska reparacija osteohondralnog preloma skočnog zgloba</t>
  </si>
  <si>
    <t>49703-05</t>
  </si>
  <si>
    <t>Artroskopska hondroplastika skočnog zgloba</t>
  </si>
  <si>
    <t>49706-02</t>
  </si>
  <si>
    <t>Odstranjenje slobodnih/labavih zglobnih tela iz skočnog zgloba</t>
  </si>
  <si>
    <t>49709-00</t>
  </si>
  <si>
    <t>Stabilizacija skočnog zgloba</t>
  </si>
  <si>
    <t>49712-00</t>
  </si>
  <si>
    <t>Artrodeza skočnog zgloba</t>
  </si>
  <si>
    <t>49715-00</t>
  </si>
  <si>
    <t>Totalna artroplastika skočnog zgloba</t>
  </si>
  <si>
    <t>49718-00</t>
  </si>
  <si>
    <t>Ostale reparacije tetiva u području skočnog zgloba</t>
  </si>
  <si>
    <t>49718-01</t>
  </si>
  <si>
    <t>Reparacija Ahilove tetive</t>
  </si>
  <si>
    <t>49724-00</t>
  </si>
  <si>
    <t>Sekundarna (odložena) reparacija Ahilove tetive</t>
  </si>
  <si>
    <t>49724-01</t>
  </si>
  <si>
    <t>Rekonstrukcija Ahilove tetive</t>
  </si>
  <si>
    <t>49812-00</t>
  </si>
  <si>
    <t>Prenošenje tetive ili ligamenta stopala</t>
  </si>
  <si>
    <t>49815-00</t>
  </si>
  <si>
    <t>Trostruka artrodeza stopala</t>
  </si>
  <si>
    <t>49827-00</t>
  </si>
  <si>
    <t>Ispravljanje halux valgus-a prenošenjem tetive mišića primicača palca (m.adductor hallucis), jednostrano</t>
  </si>
  <si>
    <t>49833-00</t>
  </si>
  <si>
    <t>Ispravljanje halux valgus-a osteotomijom prve metatarzalne kosti, jednostrano</t>
  </si>
  <si>
    <t>49837-00</t>
  </si>
  <si>
    <t>Ispravljanje halux valgus-a osteotomijom prve metatarzalne kosti i prenošenjem tetive mišića primicača palca (m.adductor hallucis), jednostrano</t>
  </si>
  <si>
    <t>49838-00</t>
  </si>
  <si>
    <t>Ispravljanje halux valgus-a osteotomijom prve metatarzalne kosti i prenošenjem tetive mišića primicača palca (m.adductor hallucis), obostrano</t>
  </si>
  <si>
    <t>49845-00</t>
  </si>
  <si>
    <t>Artrodeza prvog metatarzofalangealnog zgloba</t>
  </si>
  <si>
    <t>49848-00</t>
  </si>
  <si>
    <t>Ispravljanje čekićastog prsta na nozi</t>
  </si>
  <si>
    <t>49848-01</t>
  </si>
  <si>
    <t>Ispravljanje kandžastog prsta na nozi</t>
  </si>
  <si>
    <t>49851-01</t>
  </si>
  <si>
    <t>Ispravljanje kandžastog prsta na nozi sa unutrašnjom fiksacijom</t>
  </si>
  <si>
    <t>49866-00</t>
  </si>
  <si>
    <t>Neurektomija u području stopala</t>
  </si>
  <si>
    <t>50118-00</t>
  </si>
  <si>
    <t>Artrodeza subtalarnog zgloba</t>
  </si>
  <si>
    <t>90533-00</t>
  </si>
  <si>
    <t>Ostale reparacije ramena</t>
  </si>
  <si>
    <t>90552-00</t>
  </si>
  <si>
    <t>Ostale reparacije kuka</t>
  </si>
  <si>
    <t>90556-00</t>
  </si>
  <si>
    <t>Tenoliza Ahilove fleksorne ili ekstenzorne tetive stopala</t>
  </si>
  <si>
    <t>90558-00</t>
  </si>
  <si>
    <t>Otvorena repozicija preloma skočnog zgloba</t>
  </si>
  <si>
    <t>90584-00</t>
  </si>
  <si>
    <t>Transpozicija tetive, neklasifikovana na drugom mestu</t>
  </si>
  <si>
    <t>90585-00</t>
  </si>
  <si>
    <t>Ponovno učvršćivanje mišića, neklasifikovana na drugom mestu</t>
  </si>
  <si>
    <t>90589-01</t>
  </si>
  <si>
    <t>Reparacija ligamenta, neklasifikovana na drugom mestu</t>
  </si>
  <si>
    <t>90599-00</t>
  </si>
  <si>
    <t>Ostale reparacije skočnog zgloba</t>
  </si>
  <si>
    <t>90600-01</t>
  </si>
  <si>
    <t>Oslobađanje adhezija ili kontraktura ramena</t>
  </si>
  <si>
    <t>30107-01</t>
  </si>
  <si>
    <t>Ekscizija male burze</t>
  </si>
  <si>
    <t>30192-00</t>
  </si>
  <si>
    <t>Ostale destrukcije lezija na koži</t>
  </si>
  <si>
    <t>31230-04</t>
  </si>
  <si>
    <t>Ekscizija lezije(a) na koži i potkožnom tkivu prsta šake</t>
  </si>
  <si>
    <t>31235-04</t>
  </si>
  <si>
    <t>Ekscizija lezije(a) na koži i potkožnom tkivu stopala</t>
  </si>
  <si>
    <t>46300-00</t>
  </si>
  <si>
    <t>Artrodeza interfalangealnog zgloba šake</t>
  </si>
  <si>
    <t>46300-01</t>
  </si>
  <si>
    <t>Artrodeza metakarpofalangealnog zgloba</t>
  </si>
  <si>
    <t>46303-00</t>
  </si>
  <si>
    <t>Artrodeza karpometakarpalnog zgloba</t>
  </si>
  <si>
    <t>46324-00</t>
  </si>
  <si>
    <t>Artroplastika karpalne kosti</t>
  </si>
  <si>
    <t>46330-00</t>
  </si>
  <si>
    <t>Reparacija ligamenta ili kapsule interfalangealnog zgloba šake</t>
  </si>
  <si>
    <t>46330-01</t>
  </si>
  <si>
    <t>Reparacija ligamenta ili kapsule metakarpofalangealnog zgloba</t>
  </si>
  <si>
    <t>46363-00</t>
  </si>
  <si>
    <t>Opuštanje tetivne ovojnice šake</t>
  </si>
  <si>
    <t>46411-00</t>
  </si>
  <si>
    <t>Rekonstrukcija fibrozne ovojnice tetiva fleksora (pulley) šake pomoću presađivanja tetive</t>
  </si>
  <si>
    <t>46420-00</t>
  </si>
  <si>
    <t>Primarna reparacija tetive ekstenzora šake</t>
  </si>
  <si>
    <t>46465-00</t>
  </si>
  <si>
    <t>Amputacija prsta</t>
  </si>
  <si>
    <t>46494-00</t>
  </si>
  <si>
    <t>Ekscizija gangliona šake</t>
  </si>
  <si>
    <t>46500-00</t>
  </si>
  <si>
    <t>Ekscizija gangliona dorzalne strane ručnog zgloba</t>
  </si>
  <si>
    <t>46501-00</t>
  </si>
  <si>
    <t>Ekscizija gangliona volarne strane ručnog zgloba</t>
  </si>
  <si>
    <t>46516-00</t>
  </si>
  <si>
    <t>Obrada nokta na prstu šake</t>
  </si>
  <si>
    <t>46516-01</t>
  </si>
  <si>
    <t>Uklanjanje nokta na prstu šake</t>
  </si>
  <si>
    <t>46525-00</t>
  </si>
  <si>
    <t>Incizija i drenaža kod paronihija šake</t>
  </si>
  <si>
    <t>46531-00</t>
  </si>
  <si>
    <t>Parcijalna resekcija uraslog nokta na prstu šake</t>
  </si>
  <si>
    <t>47318-01</t>
  </si>
  <si>
    <t>Otvorena repozicija preloma srednjeg članka prsta na ruci sa unutrašnjom fiksacijom</t>
  </si>
  <si>
    <t>47330-00</t>
  </si>
  <si>
    <t>Otvorena repozicija preloma proksimalnog članka prsta na ruci</t>
  </si>
  <si>
    <t>47330-01</t>
  </si>
  <si>
    <t>Otvorena repozicija preloma proksimalnog članka prsta na ruci sa unutrašnjom fiksacijom</t>
  </si>
  <si>
    <t>47333-01</t>
  </si>
  <si>
    <t>Otvorena repozicija unutarzglobnog preloma proksimalnog članka prsta na ruci sa unutrašnjom fiksacijom</t>
  </si>
  <si>
    <t>47342-01</t>
  </si>
  <si>
    <t>Otvorena repozicija preloma metakarpusa sa unutrašnjom fiksacijom</t>
  </si>
  <si>
    <t>47357-01</t>
  </si>
  <si>
    <t>Otvorena repozicija preloma skafoidne kosti sa unutrašnjom fiksacijom</t>
  </si>
  <si>
    <t>47399-01</t>
  </si>
  <si>
    <t>Otvorena repozicija preloma olekranona sa unutrašnjom fiksacijom</t>
  </si>
  <si>
    <t>47566-05</t>
  </si>
  <si>
    <t>Otvorena repozicija frakture fibule sa unutrašnjom fiksacijom</t>
  </si>
  <si>
    <t>47906-00</t>
  </si>
  <si>
    <t>Obrada nokta na prstu stopala</t>
  </si>
  <si>
    <t>47918-00</t>
  </si>
  <si>
    <t>Radikalna ekscizija ležišta uraslog nokta na prstu stopala</t>
  </si>
  <si>
    <t>47927-01</t>
  </si>
  <si>
    <t>Odstranjenje klina, zavrtnja ili žice iz femura</t>
  </si>
  <si>
    <t>47963-01</t>
  </si>
  <si>
    <t>Tenoplastika, neklasifikovana na drugom mestu</t>
  </si>
  <si>
    <t>48233-00</t>
  </si>
  <si>
    <t>Presađivanje kosti za skafoidnu kost sa unutrašnjom fiksacijom</t>
  </si>
  <si>
    <t>48948-01</t>
  </si>
  <si>
    <t>Artroskopsko odstranjenje slobodnih/labavih tela u ramenu</t>
  </si>
  <si>
    <t>48951-00</t>
  </si>
  <si>
    <t>Artroskopska dekompresija subakromijalnog prostora</t>
  </si>
  <si>
    <t>48957-00</t>
  </si>
  <si>
    <t>Artroskopska stabilizacija ramena</t>
  </si>
  <si>
    <t>49118-00</t>
  </si>
  <si>
    <t>Artroskopija lakta</t>
  </si>
  <si>
    <t>49121-01</t>
  </si>
  <si>
    <t>Artroskopsko odstranjenje slobodnih/labavih zglobnih tela lakta</t>
  </si>
  <si>
    <t>49121-04</t>
  </si>
  <si>
    <t>Artroskopsko oslobađanje kontrakture lakta</t>
  </si>
  <si>
    <t>49215-00</t>
  </si>
  <si>
    <t>Rekonstrukcija ručnog zgloba</t>
  </si>
  <si>
    <t>49218-00</t>
  </si>
  <si>
    <t>Artroskopija ručnog zgloba</t>
  </si>
  <si>
    <t>49221-01</t>
  </si>
  <si>
    <t>Artroskopsko odstranjenje slobodnog/labavog tela iz ručnog zgloba</t>
  </si>
  <si>
    <t>49500-02</t>
  </si>
  <si>
    <t>Odstranjenje slobodnih zglobnih tela iz kolena</t>
  </si>
  <si>
    <t>49560-00</t>
  </si>
  <si>
    <t>Artroskopsko odstranjenje slobodnih/labavih tela iz kolena</t>
  </si>
  <si>
    <t>49560-03</t>
  </si>
  <si>
    <t>Artroskopska meniscektomija zgloba kolena</t>
  </si>
  <si>
    <t>50100-00</t>
  </si>
  <si>
    <t>Artroskopija zgloba, neklasifikovana na drugom mestu</t>
  </si>
  <si>
    <t>50106-00</t>
  </si>
  <si>
    <t>Stabilizacija zgloba, neklasifikovana na drugom mestu</t>
  </si>
  <si>
    <t>50109-00</t>
  </si>
  <si>
    <t>Artrodeza zgloba, neklasifikovana na drugom mestu</t>
  </si>
  <si>
    <t>030104</t>
  </si>
  <si>
    <t>Izrada profila glikemija u 9 tačaka</t>
  </si>
  <si>
    <t>030106</t>
  </si>
  <si>
    <t>Korekcija antihiperglikemijske terapije na osnovu profila glikemija u 4 tačke</t>
  </si>
  <si>
    <t>Interferentne struje</t>
  </si>
  <si>
    <t>Dijadinamičke struje</t>
  </si>
  <si>
    <t>Sonoforeza</t>
  </si>
  <si>
    <t>Elektromagnetno polje</t>
  </si>
  <si>
    <t>Laser po akupunkturnim tačkama</t>
  </si>
  <si>
    <t>Individualni rad sa gerijatrijskim ortopedskim bolesnicima</t>
  </si>
  <si>
    <t>11600-00</t>
  </si>
  <si>
    <t>Praćenje krvnog pritiska u srčanim šupljinama</t>
  </si>
  <si>
    <t>12021-00</t>
  </si>
  <si>
    <t>Epikutani test flasterima sa ≥ 51 alergena</t>
  </si>
  <si>
    <t>30114-00</t>
  </si>
  <si>
    <t>Ekscizija Bekerove (Baker) ciste</t>
  </si>
  <si>
    <t>36800-01</t>
  </si>
  <si>
    <t>Zamena stalnog urinarnog katetera</t>
  </si>
  <si>
    <t>36800-03</t>
  </si>
  <si>
    <t>Uklanjanje stalnog urinarnog katetera</t>
  </si>
  <si>
    <t>39000-00</t>
  </si>
  <si>
    <t>Lumbalna punkcija</t>
  </si>
  <si>
    <t>44328-00</t>
  </si>
  <si>
    <t>Amputacija kroz podlakticu</t>
  </si>
  <si>
    <t>46405-00</t>
  </si>
  <si>
    <t>Presađivanje  kosti za metakarpalnu kost sa unutrašnjom fiksacijom</t>
  </si>
  <si>
    <t>47006-00</t>
  </si>
  <si>
    <t>Otvorena repozicija iščašenja ključne kosti</t>
  </si>
  <si>
    <t>47009-00</t>
  </si>
  <si>
    <t>Zatvorena repozicija iščašenja ramena</t>
  </si>
  <si>
    <t>47012-01</t>
  </si>
  <si>
    <t>Otvorena repozicija iščašenja ramena sa unutrašnjom fiksacijom</t>
  </si>
  <si>
    <t>47027-02</t>
  </si>
  <si>
    <t>Otvorena repozicija iščašenja distalnog radio-ulnarnog zgloba</t>
  </si>
  <si>
    <t>47027-03</t>
  </si>
  <si>
    <t>Otvorena repozicija iščašenja distalnog radio-ulnarnog zgloba sa unutrašnjom fiksacijom</t>
  </si>
  <si>
    <t>47030-02</t>
  </si>
  <si>
    <t>Zatvorena repozicija iščašenja karpometakarpalnog zgloba</t>
  </si>
  <si>
    <t>47048-00</t>
  </si>
  <si>
    <t>Zatvorena repozicija iščašenja zgloba kuka</t>
  </si>
  <si>
    <t>47324-00</t>
  </si>
  <si>
    <t>Zatvorena repozicija preloma proksimalnog članka prsta na ruci</t>
  </si>
  <si>
    <t>47336-00</t>
  </si>
  <si>
    <t>Zatvorena repozicija preloma metakarpusa</t>
  </si>
  <si>
    <t>47345-00</t>
  </si>
  <si>
    <t>Otvorena repozicija unutarzglobnog preloma metakarpusa</t>
  </si>
  <si>
    <t>47360-00</t>
  </si>
  <si>
    <t>Imobilizacija preloma distalnog dela radijusa</t>
  </si>
  <si>
    <t>47363-00</t>
  </si>
  <si>
    <t>Zatvorena repozicija preloma distalnog dela radijusa</t>
  </si>
  <si>
    <t>47363-01</t>
  </si>
  <si>
    <t>Zatvorena repozicija preloma distalnog dela ulne</t>
  </si>
  <si>
    <t>47381-00</t>
  </si>
  <si>
    <t>Zatvorena repozicija preloma tela radijusa</t>
  </si>
  <si>
    <t>47408-00</t>
  </si>
  <si>
    <t>Otvorena repozicija preloma glave ili vrata radijusa</t>
  </si>
  <si>
    <t>47426-00</t>
  </si>
  <si>
    <t>Zatvorena repozicija preloma proksimalnog dela humerusa</t>
  </si>
  <si>
    <t>47429-01</t>
  </si>
  <si>
    <t>Otvorena repozicija preloma proksimalnog dela humerusa sa unutrašnjom fiksacijom</t>
  </si>
  <si>
    <t>47456-00</t>
  </si>
  <si>
    <t>Zatvorena repozicija preloma distalnog dela humerusa</t>
  </si>
  <si>
    <t>47459-01</t>
  </si>
  <si>
    <t>Otvorena repozicija preloma distalnog dela humerusa unutrašnjom fiksacijom</t>
  </si>
  <si>
    <t>47489-00</t>
  </si>
  <si>
    <t>Otvorena repozicija preloma karlice sa unutrašnjom fiksacijom zadnjeg segmenta</t>
  </si>
  <si>
    <t>47489-01</t>
  </si>
  <si>
    <t>Otvorena repozicija preloma karlice sa unutrašnjom fiksacijom prednjeg i zadnjeg segmenta</t>
  </si>
  <si>
    <t>47495-00</t>
  </si>
  <si>
    <t>Trakcija zbog preloma acetabuluma</t>
  </si>
  <si>
    <t>47516-00</t>
  </si>
  <si>
    <t>Trakcija zbog preloma femura</t>
  </si>
  <si>
    <t>47519-00</t>
  </si>
  <si>
    <t>Unutrašnja fiksacija preloma trohanternog ili subkapitalnog dela femura</t>
  </si>
  <si>
    <t>47531-00</t>
  </si>
  <si>
    <t>Zatvorena repozicija preloma femura sa unutrašnjom fiksacijom</t>
  </si>
  <si>
    <t>47534-00</t>
  </si>
  <si>
    <t>Unutrašnja fiksacija unutarzglobnog preloma kondila femura</t>
  </si>
  <si>
    <t>47537-00</t>
  </si>
  <si>
    <t>Unutrašnja fiksacija preloma kondila femura</t>
  </si>
  <si>
    <t>47540-01</t>
  </si>
  <si>
    <t>Primena zavoja ramena</t>
  </si>
  <si>
    <t>47546-00</t>
  </si>
  <si>
    <t>Zatvorena repozicija preloma medijalnog ili lateralnog kondila tibije</t>
  </si>
  <si>
    <t>47555-00</t>
  </si>
  <si>
    <t>Zatvorena repozicija preloma medijalnog i lateralnog kondila tibije</t>
  </si>
  <si>
    <t>47558-01</t>
  </si>
  <si>
    <t>Otvorena repozicija preloma medijalnog i lateralnog kondila tibije sa unutrašnjom fiksacijom</t>
  </si>
  <si>
    <t>47566-01</t>
  </si>
  <si>
    <t>Otvorena repozicija preloma tela tibije sa unutrašnjom fiksacijom</t>
  </si>
  <si>
    <t>47582-00</t>
  </si>
  <si>
    <t>Patelektomija sa ponovnim učvršćivanjem tetive</t>
  </si>
  <si>
    <t>47597-00</t>
  </si>
  <si>
    <t>Zatvorena repozicija preloma skočnog zgloba</t>
  </si>
  <si>
    <t>47600-00</t>
  </si>
  <si>
    <t>Zatvorena repozicija preloma skočnog zgloba sa unutrašnjom fiksacijom razmaknuća fibule ili maleolusa</t>
  </si>
  <si>
    <t>47615-07</t>
  </si>
  <si>
    <t>Otvorena repozicija iščašenja talusa sa unutrašnjom fiksacijom</t>
  </si>
  <si>
    <t>47618-05</t>
  </si>
  <si>
    <t>Otvorena repozicija preloma petne kosti sa iščašenjem i unutrašnjom fiksacijom</t>
  </si>
  <si>
    <t>47618-07</t>
  </si>
  <si>
    <t>Otvorena repozicija preloma talusa sa iščašenjem i unutrašnjom fiksacijom</t>
  </si>
  <si>
    <t>47636-00</t>
  </si>
  <si>
    <t>Zatvorena repozicija preloma metatarzusa</t>
  </si>
  <si>
    <t>47963-00</t>
  </si>
  <si>
    <t>Otvorena tenotomija, neklasifikovana na drugom mestu</t>
  </si>
  <si>
    <t>47978-01</t>
  </si>
  <si>
    <t>Dekompresijska fasciotomija lista zbog  hroničnog kompartman sindroma</t>
  </si>
  <si>
    <t>47981-01</t>
  </si>
  <si>
    <t>Dekompresijska fasciotomija lista</t>
  </si>
  <si>
    <t>48200-00</t>
  </si>
  <si>
    <t>Presađivanje kosti za femur</t>
  </si>
  <si>
    <t>48206-00</t>
  </si>
  <si>
    <t>Presađivanje kosti za tibiju</t>
  </si>
  <si>
    <t>48406-02</t>
  </si>
  <si>
    <t>Osteotomija radijusa</t>
  </si>
  <si>
    <t>48900-00</t>
  </si>
  <si>
    <t>Ekscizija korako-akromijalnog ligamenta</t>
  </si>
  <si>
    <t>49300-00</t>
  </si>
  <si>
    <t>Artrodeza sakroilijačnog zgloba</t>
  </si>
  <si>
    <t>49551-00</t>
  </si>
  <si>
    <t>Revizija rekonstruktivnog hirurškog zahvata na kolenu</t>
  </si>
  <si>
    <t>49558-00</t>
  </si>
  <si>
    <t>Artroskopska toaleta zgloba kolena</t>
  </si>
  <si>
    <t>49558-01</t>
  </si>
  <si>
    <t>Artroskopska hondroplastika kolena</t>
  </si>
  <si>
    <t>50124-00</t>
  </si>
  <si>
    <t>Aspiracija zgloba ili neke druge sinovijske šupljine, neklasifikovana na drugom mestu</t>
  </si>
  <si>
    <t>50124-01</t>
  </si>
  <si>
    <t>Primena sredstva u zglob ili neku drugu sinovijsku šupljinu, neklasifikovana na drugom mestu</t>
  </si>
  <si>
    <t>50130-00</t>
  </si>
  <si>
    <t>Primena spoljašnjeg fiksatora, neklasifikovana na drugom mestu</t>
  </si>
  <si>
    <t>90031-00</t>
  </si>
  <si>
    <t>Incizija i drenaža kičmenog kanala ili struktura kičmene moždine</t>
  </si>
  <si>
    <t>90367-00</t>
  </si>
  <si>
    <t>Zamena katetera ureterostomije</t>
  </si>
  <si>
    <t>90531-00</t>
  </si>
  <si>
    <t>Trakcija, neklasifikovana na drugom mestu</t>
  </si>
  <si>
    <t>90559-00</t>
  </si>
  <si>
    <t>Artrodeza prsta na nozi</t>
  </si>
  <si>
    <t>90562-00</t>
  </si>
  <si>
    <t>Remodelacija čašice</t>
  </si>
  <si>
    <t>92118-00</t>
  </si>
  <si>
    <t>Uklanjanje katetera ureterostome ili ureteralnog katetera</t>
  </si>
  <si>
    <t>96034-00</t>
  </si>
  <si>
    <t>Procena uzimanja alkohola i ostalih droga (lekova)</t>
  </si>
  <si>
    <t>96038-00</t>
  </si>
  <si>
    <t>Merenje oštrine vida</t>
  </si>
  <si>
    <t>96092-00</t>
  </si>
  <si>
    <t>Primena, nameštanje, prilagođavanje ili zamena pomagala ili uređaja za prilagođavanje</t>
  </si>
  <si>
    <t>96093-00</t>
  </si>
  <si>
    <t>Popravak pomagala ili uređaja za prilagođavanje</t>
  </si>
  <si>
    <t>96094-00</t>
  </si>
  <si>
    <t>Uklanjanje pomagala ili uređaja za prilagođavanje</t>
  </si>
  <si>
    <t>96124-00</t>
  </si>
  <si>
    <t>Terapija zgloba kuka vežbanjem</t>
  </si>
  <si>
    <t>96125-00</t>
  </si>
  <si>
    <t>Terapija mišića karličnog dna vežbanjem</t>
  </si>
  <si>
    <t>96126-00</t>
  </si>
  <si>
    <t>Terapija mišića nogu vežbanjem</t>
  </si>
  <si>
    <t>96127-00</t>
  </si>
  <si>
    <t>Terapija zgloba kolena vežbanjem</t>
  </si>
  <si>
    <t>96128-00</t>
  </si>
  <si>
    <t>Terapija mišića stopala, nožnog zgloba ili zglobova prstiju vežbanjem</t>
  </si>
  <si>
    <t>96130-00</t>
  </si>
  <si>
    <t>Uvežbavanje veština u aktivnostima povezanim sa položajem tela/mobilnošću/pokretom</t>
  </si>
  <si>
    <t>96131-00</t>
  </si>
  <si>
    <t>Uvežbavanje veština u aktivnostima povezanim sa premeštanjem</t>
  </si>
  <si>
    <t>96140-00</t>
  </si>
  <si>
    <t>Obuka veština u aktivnostima koje se odnose na brigu o sebi/ samoodržanje</t>
  </si>
  <si>
    <t>96142-00</t>
  </si>
  <si>
    <t>Uvežbavanje veština korišćenja uređaja ili opreme za pomoć</t>
  </si>
  <si>
    <t>96196-09</t>
  </si>
  <si>
    <t>Intra-arterijsko davanje farmakološkog sredstva, drugo i neklasifikovano sredstvo</t>
  </si>
  <si>
    <t>96197-00</t>
  </si>
  <si>
    <t>Intramuskularno davanje farmakološkog sredstva, antineoplastično sredstvo</t>
  </si>
  <si>
    <t>96197-08</t>
  </si>
  <si>
    <t>Intramuskularno davanje farmakološkog sredstva, elektrolit</t>
  </si>
  <si>
    <t>96200-00</t>
  </si>
  <si>
    <t>Subkutano davanje farmakološkog sredstva, antineoplastično sredstvo</t>
  </si>
  <si>
    <t>96200-08</t>
  </si>
  <si>
    <t>Subkutano davanje farmakološkog sredstva, elektrolit</t>
  </si>
  <si>
    <t>96203-06</t>
  </si>
  <si>
    <t>Oralno davanje farmakološkog sredstva, insulin</t>
  </si>
  <si>
    <t>96209-06</t>
  </si>
  <si>
    <t>Punjenje uređaja za davanje leka, insulin</t>
  </si>
  <si>
    <t>Клиника за урологију</t>
  </si>
  <si>
    <t>30026-00</t>
  </si>
  <si>
    <t>Reparacija rane na koži i potkožnom tkivu ostalih oblasti, površinska</t>
  </si>
  <si>
    <t>30075-21</t>
  </si>
  <si>
    <t>Biopsija semenih kesica</t>
  </si>
  <si>
    <t>30075-31</t>
  </si>
  <si>
    <t>Biopsija uretre</t>
  </si>
  <si>
    <t>30075-32</t>
  </si>
  <si>
    <t>Biopsija perirenalnog ili perivezikalnog tkiva</t>
  </si>
  <si>
    <t>30075-33</t>
  </si>
  <si>
    <t>Biopsija uretera</t>
  </si>
  <si>
    <t>30094-06</t>
  </si>
  <si>
    <t>Perkutana biopsija intraabdominalne mase iglom</t>
  </si>
  <si>
    <t>30094-07</t>
  </si>
  <si>
    <t>Perkutana biopsija testisa (iglom)</t>
  </si>
  <si>
    <t>30094-10</t>
  </si>
  <si>
    <t>Perkutana [pomoću igle] biopsija tiroidne žlezde</t>
  </si>
  <si>
    <t>30224-01</t>
  </si>
  <si>
    <t>Perkutana drenaža intra-abdominalnog apscesa, hematoma ili ciste</t>
  </si>
  <si>
    <t>30224-02</t>
  </si>
  <si>
    <t>Perkutana drenaža retroperitonealnog apscesa</t>
  </si>
  <si>
    <t>30329-01</t>
  </si>
  <si>
    <t>Regionalna ekscizija limfnih čvorova prepone</t>
  </si>
  <si>
    <t>30330-00</t>
  </si>
  <si>
    <t>Radikalna ekscizija limfnih čvorova prepone</t>
  </si>
  <si>
    <t>30375-09</t>
  </si>
  <si>
    <t>Ekscizija Mekelovog divertikuluma</t>
  </si>
  <si>
    <t>30403-05</t>
  </si>
  <si>
    <t>Reparacija trbušnog zida nakon uzimanja mišićno-kožnog režnja</t>
  </si>
  <si>
    <t>30635-00</t>
  </si>
  <si>
    <t>Operacija varikocele</t>
  </si>
  <si>
    <t>30641-00</t>
  </si>
  <si>
    <t>Orhidektomija, jednostrana</t>
  </si>
  <si>
    <t>30641-01</t>
  </si>
  <si>
    <t>Orhidektomija, obostrana</t>
  </si>
  <si>
    <t>30641-02</t>
  </si>
  <si>
    <t>Orhidektomija sa ugradnjom testikularne proteze, jednostrana</t>
  </si>
  <si>
    <t>30641-03</t>
  </si>
  <si>
    <t>Orhidektomija sa ugradnjom testikularne proteze, obostrana</t>
  </si>
  <si>
    <t>30644-00</t>
  </si>
  <si>
    <t>Epididimotomija</t>
  </si>
  <si>
    <t>30644-01</t>
  </si>
  <si>
    <t>Eksploracija spermatične vrpce</t>
  </si>
  <si>
    <t>30644-04</t>
  </si>
  <si>
    <t>Biopsija testisa, jednostrana</t>
  </si>
  <si>
    <t>30644-05</t>
  </si>
  <si>
    <t>Biopsija testisa, obostrana</t>
  </si>
  <si>
    <t>30644-06</t>
  </si>
  <si>
    <t>Biopsija semene vrpce, epididimisa ili semevoda (vas deferens)</t>
  </si>
  <si>
    <t>30644-07</t>
  </si>
  <si>
    <t>Ekscizija lezije testisa</t>
  </si>
  <si>
    <t>30644-08</t>
  </si>
  <si>
    <t>Ekscizija lezije semene vrpce ili epididimisa</t>
  </si>
  <si>
    <t>30644-09</t>
  </si>
  <si>
    <t>Ekscizija semene vrpce</t>
  </si>
  <si>
    <t>30644-11</t>
  </si>
  <si>
    <t>Ostale reparacije semene vrpce i epididimisa</t>
  </si>
  <si>
    <t>30644-12</t>
  </si>
  <si>
    <t>Ostale procedure na spermatičnoj vrpci, epididimisu ili semevodu</t>
  </si>
  <si>
    <t>30653-00</t>
  </si>
  <si>
    <t>Cirkumcizija (obrezivanje) muškarca</t>
  </si>
  <si>
    <t>32712-01</t>
  </si>
  <si>
    <t>Ilijačnofemoralni bajpas sintetičkim materijalom</t>
  </si>
  <si>
    <t>33836-01</t>
  </si>
  <si>
    <t>Reparacija renalne arterije direktnom anastomozom</t>
  </si>
  <si>
    <t>33836-02</t>
  </si>
  <si>
    <t>Reparacija ilijačne arterije direktnom anastomozom</t>
  </si>
  <si>
    <t>33836-04</t>
  </si>
  <si>
    <t>Reparacija renalne vene direktnom anastomozom</t>
  </si>
  <si>
    <t>34509-01</t>
  </si>
  <si>
    <t>Arteriovenska anastomoza gornjih udova</t>
  </si>
  <si>
    <t>35321-03</t>
  </si>
  <si>
    <t>Transkateterska embolizacija krvnih sudova lica i vrata</t>
  </si>
  <si>
    <t>35523-00</t>
  </si>
  <si>
    <t>Ekscizija karunkula uretre</t>
  </si>
  <si>
    <t>35560-00</t>
  </si>
  <si>
    <t>Parcijalna vaginektomija</t>
  </si>
  <si>
    <t>35568-00</t>
  </si>
  <si>
    <t>Sakrospinozna kolpopeksija</t>
  </si>
  <si>
    <t>35596-01</t>
  </si>
  <si>
    <t>Korekcija vezikovaginalne fistule vaginalnim putem</t>
  </si>
  <si>
    <t>35597-01</t>
  </si>
  <si>
    <t>Sakralna kolpopeksija</t>
  </si>
  <si>
    <t>35599-00</t>
  </si>
  <si>
    <t>Sling procedure kod stres inkontinencije kod žena</t>
  </si>
  <si>
    <t>35599-01</t>
  </si>
  <si>
    <t>Revizija sling procedure kod stres inkontinencije kod žena</t>
  </si>
  <si>
    <t>35638-00</t>
  </si>
  <si>
    <t>Laparoskopska klinasta resekcija jajnika</t>
  </si>
  <si>
    <t>36516-00</t>
  </si>
  <si>
    <t>Laparoskopska nefrektomija, jednostrana</t>
  </si>
  <si>
    <t>36516-02</t>
  </si>
  <si>
    <t>Laparoskopska nefrektomija, obostrana</t>
  </si>
  <si>
    <t>36516-03</t>
  </si>
  <si>
    <t>Nefrektomija obostrana</t>
  </si>
  <si>
    <t>36516-04</t>
  </si>
  <si>
    <t>Laparoskopska nefrektomija za transplantaciju, živi davalac</t>
  </si>
  <si>
    <t>36516-05</t>
  </si>
  <si>
    <t>Nefrektomija za transplantaciju, živi davalac</t>
  </si>
  <si>
    <t>36516-06</t>
  </si>
  <si>
    <t>Nefrektomija za  transplantaciju, kadaver</t>
  </si>
  <si>
    <t>36519-00</t>
  </si>
  <si>
    <t>Laparoskopska nefrektomija transplantiranog bubrega</t>
  </si>
  <si>
    <t>36519-02</t>
  </si>
  <si>
    <t>Laparoskopska nefrektomija predhodno operisanog bubrega</t>
  </si>
  <si>
    <t>36519-03</t>
  </si>
  <si>
    <t>Nefrektomija predhodno operisanog bubrega</t>
  </si>
  <si>
    <t>36522-00</t>
  </si>
  <si>
    <t>Laparoskopska parcijalna nefrektomija</t>
  </si>
  <si>
    <t>36522-01</t>
  </si>
  <si>
    <t>Parcijalna nefrektomija</t>
  </si>
  <si>
    <t>36525-00</t>
  </si>
  <si>
    <t>Laparoskopska parcijalna nefrektomija na predhodno operisanom bubregu</t>
  </si>
  <si>
    <t>36525-01</t>
  </si>
  <si>
    <t>Parcijalna nefrektomija na predhodno operisanom bubregu</t>
  </si>
  <si>
    <t>36528-00</t>
  </si>
  <si>
    <t>Laparoskopska radikalna nefrektomija</t>
  </si>
  <si>
    <t>36529-00</t>
  </si>
  <si>
    <t>Radikalna nefrektomija na predhodno operisanom bubregu</t>
  </si>
  <si>
    <t>36531-00</t>
  </si>
  <si>
    <t>Laparoskopska nefroureterektomija</t>
  </si>
  <si>
    <t>36531-01</t>
  </si>
  <si>
    <t>Nefroureterektomija</t>
  </si>
  <si>
    <t>36533-00</t>
  </si>
  <si>
    <t>Nefroureterektomija na predhodno operisanom bubregu</t>
  </si>
  <si>
    <t>36537-00</t>
  </si>
  <si>
    <t>Eksploracija perirenalnog prostora sa drenažom</t>
  </si>
  <si>
    <t>36540-00</t>
  </si>
  <si>
    <t>36543-00</t>
  </si>
  <si>
    <t>36546-00</t>
  </si>
  <si>
    <t>Vantelesna litotripsija šok-talasima  [ESWL]</t>
  </si>
  <si>
    <t>36549-00</t>
  </si>
  <si>
    <t>Ureterolitotomija</t>
  </si>
  <si>
    <t>36549-01</t>
  </si>
  <si>
    <t>Laparoskopska ureterolitotomija</t>
  </si>
  <si>
    <t>36552-00</t>
  </si>
  <si>
    <t>Nefrostomija</t>
  </si>
  <si>
    <t>36552-01</t>
  </si>
  <si>
    <t>Pijelostomija</t>
  </si>
  <si>
    <t>36558-00</t>
  </si>
  <si>
    <t>Laparoskopska ekscizija ciste bubrega</t>
  </si>
  <si>
    <t>36558-02</t>
  </si>
  <si>
    <t>Ekscizija ostalih lezija bubrega</t>
  </si>
  <si>
    <t>36564-00</t>
  </si>
  <si>
    <t>Laparoskopska pijeloplastika</t>
  </si>
  <si>
    <t>36564-01</t>
  </si>
  <si>
    <t>Pijeloplastika</t>
  </si>
  <si>
    <t>36570-00</t>
  </si>
  <si>
    <t>Laparoskopska pijeloplastika na predhodno operisanom bubregu</t>
  </si>
  <si>
    <t>36570-01</t>
  </si>
  <si>
    <t>Pijeloplastika na predhodno operisanom bubregu</t>
  </si>
  <si>
    <t>36573-00</t>
  </si>
  <si>
    <t>Laparoskopska reparacija udvojenog uretera</t>
  </si>
  <si>
    <t>36573-01</t>
  </si>
  <si>
    <t>Reparacija udvojenog uretera</t>
  </si>
  <si>
    <t>36579-00</t>
  </si>
  <si>
    <t>Laparoskopska parcijalna ureterektomija</t>
  </si>
  <si>
    <t>36579-02</t>
  </si>
  <si>
    <t>Laparoskopska kompletna ureterektomija</t>
  </si>
  <si>
    <t>36579-03</t>
  </si>
  <si>
    <t>Kompletna ureterektomija</t>
  </si>
  <si>
    <t>36585-00</t>
  </si>
  <si>
    <t>Laparoskopsko formiranje kutane ureterostomije (jednostrano)</t>
  </si>
  <si>
    <t>36585-01</t>
  </si>
  <si>
    <t>Formiranje kutane ureterostomije (jednostrano)</t>
  </si>
  <si>
    <t>36585-02</t>
  </si>
  <si>
    <t>Laparoskopsko formiranje kutane ureterostomije (obostrano)</t>
  </si>
  <si>
    <t>36588-00</t>
  </si>
  <si>
    <t>Laparoskopska reimplantacija uretera u mokraćnu bešiku (jednostrana)</t>
  </si>
  <si>
    <t>36588-01</t>
  </si>
  <si>
    <t>Reimplantacija uretera u mokraćnu bešiku (jednostrana)</t>
  </si>
  <si>
    <t>36588-02</t>
  </si>
  <si>
    <t>Laparoskopska reimplantacija uretera u mokraćnu bešiku (obostrana)</t>
  </si>
  <si>
    <t>36588-03</t>
  </si>
  <si>
    <t>Reimplantacija uretera u mokraćnu bešiku (obostrana)</t>
  </si>
  <si>
    <t>36591-00</t>
  </si>
  <si>
    <t>Laparoskopska reimplantacija uretera u mokraćnu bešiku sa režnjem bešike (jednostrana)</t>
  </si>
  <si>
    <t>36591-01</t>
  </si>
  <si>
    <t>Reimplantacija uretera u mokraćnu bešiku sa režnjem bešike (jednostrana)</t>
  </si>
  <si>
    <t>36591-02</t>
  </si>
  <si>
    <t>Laparoskopska reimplantacija uretera u mokraćnu bešiku sa režnjem bešike (obostrana)</t>
  </si>
  <si>
    <t>36591-03</t>
  </si>
  <si>
    <t>Reimplantacija uretera u mokraćnu bešiku sa režnjem  bešike (obostrana)</t>
  </si>
  <si>
    <t>36591-04</t>
  </si>
  <si>
    <t>Reimplantacija uretera u mokraćnu bešiku psoas hitch (jednostrana)</t>
  </si>
  <si>
    <t>36591-05</t>
  </si>
  <si>
    <t>Reimplantacija uretera u mokraćnu bešiku psoas hitch (obostrana)</t>
  </si>
  <si>
    <t>36594-00</t>
  </si>
  <si>
    <t>Laparoskopska uretero-enterostomija ili ureterosigmoidostomija (jednostrana)</t>
  </si>
  <si>
    <t>36594-01</t>
  </si>
  <si>
    <t>Uretero-enterostomija ili ureterosigmoidostomija (jednostrana)</t>
  </si>
  <si>
    <t>36594-03</t>
  </si>
  <si>
    <t>Uretero-enterostomija ili ureterosigmoidostomija (obostrana)</t>
  </si>
  <si>
    <t>36597-00</t>
  </si>
  <si>
    <t>Laparoskopska transureterostomija ili uretero-ureterostomija</t>
  </si>
  <si>
    <t>36597-01</t>
  </si>
  <si>
    <t>Transureterostomija ili uretero-ureterostomija</t>
  </si>
  <si>
    <t>36600-02</t>
  </si>
  <si>
    <t>Formiranje nekontinentnog crevnourinarnog rezervoara – nekontinentna urostoma</t>
  </si>
  <si>
    <t>36606-00</t>
  </si>
  <si>
    <t>Formiranje kontinentnog crevnourinarnog rezervoara – kontinentna urostoma</t>
  </si>
  <si>
    <t>36606-03</t>
  </si>
  <si>
    <t>Formiranje kontinentnog crevnourinarnog rezervoara sa spajanjem rezervoara sa uretrom</t>
  </si>
  <si>
    <t>36607-00</t>
  </si>
  <si>
    <t>Plasiranje ureteralnog katetera kroz perkutanu nefrostomiju sa balon dilatacijom uretera</t>
  </si>
  <si>
    <t>36609-00</t>
  </si>
  <si>
    <t>Revizija urinarnog konduita</t>
  </si>
  <si>
    <t>36609-01</t>
  </si>
  <si>
    <t>Revizija urinarnog rezervoara</t>
  </si>
  <si>
    <t>36609-02</t>
  </si>
  <si>
    <t>Laparoskopska revizija ureterostomije</t>
  </si>
  <si>
    <t>36609-03</t>
  </si>
  <si>
    <t>Revizija ureterostomije</t>
  </si>
  <si>
    <t>36612-00</t>
  </si>
  <si>
    <t>Laparoskopska eksploracija uretera</t>
  </si>
  <si>
    <t>36612-01</t>
  </si>
  <si>
    <t>Eksploraciju uretera</t>
  </si>
  <si>
    <t>36615-00</t>
  </si>
  <si>
    <t>Laparoskopska ureteroliza</t>
  </si>
  <si>
    <t>36615-01</t>
  </si>
  <si>
    <t>Ureteroliza</t>
  </si>
  <si>
    <t>36615-02</t>
  </si>
  <si>
    <t>Laparoskopska ureteroliza sa repozicijom uretera</t>
  </si>
  <si>
    <t>36615-03</t>
  </si>
  <si>
    <t>Ureteroliza sa repozicijom uretera</t>
  </si>
  <si>
    <t>36618-00</t>
  </si>
  <si>
    <t>Laparoskopska redukcijska ureteroplastika</t>
  </si>
  <si>
    <t>36618-01</t>
  </si>
  <si>
    <t>Redukcijska ureteroplastika</t>
  </si>
  <si>
    <t>36621-00</t>
  </si>
  <si>
    <t>Zatvaranje kutane ureterostomije</t>
  </si>
  <si>
    <t>36650-00</t>
  </si>
  <si>
    <t>Uklanjanje katetera pijelostome ili nefrostome</t>
  </si>
  <si>
    <t>36656-00</t>
  </si>
  <si>
    <t>Retrogradna ureterorenoskopija sa fragmentacijom kamena u bubregu</t>
  </si>
  <si>
    <t>36803-00</t>
  </si>
  <si>
    <t>Ureteroskopija</t>
  </si>
  <si>
    <t>36803-01</t>
  </si>
  <si>
    <t>Endoskopska dilatacija uretera</t>
  </si>
  <si>
    <t>36803-02</t>
  </si>
  <si>
    <t>Endoskopska manipulacija kalkulusa u ureteru (ureterorenoskopski)</t>
  </si>
  <si>
    <t>36806-00</t>
  </si>
  <si>
    <t>Endoskopska biopsija uretera</t>
  </si>
  <si>
    <t>36806-02</t>
  </si>
  <si>
    <t>Endoskopska ekstrakcija kalkulusa iz uretera (ureterorenoskopski)</t>
  </si>
  <si>
    <t>36809-01</t>
  </si>
  <si>
    <t>Endoskopska destrukcija lezija uretera</t>
  </si>
  <si>
    <t>36811-00</t>
  </si>
  <si>
    <t>Endoskopsko ugrađivanje uretralne proteze</t>
  </si>
  <si>
    <t>36812-01</t>
  </si>
  <si>
    <t>Cistoskopija kroz arteficijalnu stomu</t>
  </si>
  <si>
    <t>36812-02</t>
  </si>
  <si>
    <t>Endoskopsko razdvajanje intraluminalnih adhezija u mokraćnoj bešici</t>
  </si>
  <si>
    <t>36815-00</t>
  </si>
  <si>
    <t>Endoskopsko uništavanje kondiloma penisa</t>
  </si>
  <si>
    <t>36815-01</t>
  </si>
  <si>
    <t>Endoskopska destrukcija kondiloma u uretri</t>
  </si>
  <si>
    <t>36821-02</t>
  </si>
  <si>
    <t>Endoskopska (brush) biopsija uretera</t>
  </si>
  <si>
    <t>36824-00</t>
  </si>
  <si>
    <t>Endoskopska kateterizacija  uretera, jednostrana</t>
  </si>
  <si>
    <t>36825-00</t>
  </si>
  <si>
    <t>Endoskopska incizija uretero-pelvičnog segmenta ili suženja uretera</t>
  </si>
  <si>
    <t>36827-00</t>
  </si>
  <si>
    <t>Endoskopski kontrolisana hidrodilatacija mokraćne bešike</t>
  </si>
  <si>
    <t>36830-00</t>
  </si>
  <si>
    <t>Endoskopska incizija orificijuma uretera</t>
  </si>
  <si>
    <t>36833-00</t>
  </si>
  <si>
    <t>Endoskopsko uklanjanje stranog tela iz mokraćne bešike</t>
  </si>
  <si>
    <t>36836-00</t>
  </si>
  <si>
    <t>Endoskopska biopsija mokraćne bešike</t>
  </si>
  <si>
    <t>36840-02</t>
  </si>
  <si>
    <t>Endoskopska resekcija pojedinačne lezije mokraćne bešike ≤ 2 cm ili tkiva mokraćne bešike</t>
  </si>
  <si>
    <t>36840-03</t>
  </si>
  <si>
    <t>Endoskopska destrukcija jedne promene mokraćne bešike ≤ 2 cm</t>
  </si>
  <si>
    <t>36842-00</t>
  </si>
  <si>
    <t>Endoskopsko ispiranje krvnih ugrušaka iz mokraćne bešike</t>
  </si>
  <si>
    <t>36845-04</t>
  </si>
  <si>
    <t>Endoskopska resekcija pojedinačne lezije  mokraćne bešike promera &gt;2 cm</t>
  </si>
  <si>
    <t>36845-05</t>
  </si>
  <si>
    <t>Endoskopska resekcija multiplih lezija mokraćne bešike</t>
  </si>
  <si>
    <t>36845-06</t>
  </si>
  <si>
    <t>Endoskopska destrukcija jedne promene mokraćne bešike &gt; 2 cm</t>
  </si>
  <si>
    <t>36845-07</t>
  </si>
  <si>
    <t>Endoskopska destrukcija multiplih promena mokraćne bešike</t>
  </si>
  <si>
    <t>36848-00</t>
  </si>
  <si>
    <t>Endoskopska resekcija ureterocele</t>
  </si>
  <si>
    <t>36854-00</t>
  </si>
  <si>
    <t>Endoskopska incizija vrata mokraćne bešike</t>
  </si>
  <si>
    <t>36854-02</t>
  </si>
  <si>
    <t>Endoskopska resekcija vrata mokraćne bešike</t>
  </si>
  <si>
    <t>36854-03</t>
  </si>
  <si>
    <t>Endoskopska resekcija spoljašnjeg sfinktera uretre</t>
  </si>
  <si>
    <t>36860-00</t>
  </si>
  <si>
    <t>Endoskopski pregled intestinalnog konduita</t>
  </si>
  <si>
    <t>36860-01</t>
  </si>
  <si>
    <t>Endoskopski pregled intestinalnog rezervoara</t>
  </si>
  <si>
    <t>36863-00</t>
  </si>
  <si>
    <t>Litolapaksija mokraćne bešike</t>
  </si>
  <si>
    <t>37000-00</t>
  </si>
  <si>
    <t>Laparoskopska parcijalna ekscizija mokraćne bešike</t>
  </si>
  <si>
    <t>37004-00</t>
  </si>
  <si>
    <t>Laparoskopska reparacija rupture mokraćne bešike</t>
  </si>
  <si>
    <t>37004-01</t>
  </si>
  <si>
    <t>Ostale laparoskopske reparativne operacije na mokraćnoj bešici</t>
  </si>
  <si>
    <t>37004-02</t>
  </si>
  <si>
    <t>Ostale reparativne operacije na mokraćnoj bešici</t>
  </si>
  <si>
    <t>37008-00</t>
  </si>
  <si>
    <t>Laparoskopska cistotomija [cistostomija]</t>
  </si>
  <si>
    <t>37008-02</t>
  </si>
  <si>
    <t>Laparoskopska cistolitotomija</t>
  </si>
  <si>
    <t>37008-03</t>
  </si>
  <si>
    <t>Cistolitotomija</t>
  </si>
  <si>
    <t>37008-04</t>
  </si>
  <si>
    <t>Laparoskopsko uklanjanje stranog tela iz mokraćne bešike</t>
  </si>
  <si>
    <t>37008-05</t>
  </si>
  <si>
    <t>Uklanjanje stranog tela iz mokraćne bešike</t>
  </si>
  <si>
    <t>37008-06</t>
  </si>
  <si>
    <t>Razdvajanje intraluminalnih adhezija u mokraćnoj bešici</t>
  </si>
  <si>
    <t>37011-00</t>
  </si>
  <si>
    <t>Perkutana cistotomija [cistostomija]</t>
  </si>
  <si>
    <t>37014-00</t>
  </si>
  <si>
    <t>Totalna ekscizija mokraćne bešike</t>
  </si>
  <si>
    <t>37020-00</t>
  </si>
  <si>
    <t>Laparoskopska ekscizija divertikuluma mokraćne bešike</t>
  </si>
  <si>
    <t>37020-01</t>
  </si>
  <si>
    <t>Ekscizija divertikuluma mokraćne bešike</t>
  </si>
  <si>
    <t>37023-00</t>
  </si>
  <si>
    <t>Laparoskopsko zatvaranje veziko-kutane fistule</t>
  </si>
  <si>
    <t>37023-01</t>
  </si>
  <si>
    <t>Zatvaranje veziko-kutane fistule</t>
  </si>
  <si>
    <t>37029-00</t>
  </si>
  <si>
    <t>Laparoskopsko zatvaranje veziko- vaginalne fistule</t>
  </si>
  <si>
    <t>37029-01</t>
  </si>
  <si>
    <t>Zatvaranje veziko-vaginalne fistule abdominalnim pristupom</t>
  </si>
  <si>
    <t>37038-00</t>
  </si>
  <si>
    <t>Laparoskopsko zatvaranje veziko-intestinalne fistule</t>
  </si>
  <si>
    <t>37038-01</t>
  </si>
  <si>
    <t>Zatvaranje veziko-intestinalne fistule</t>
  </si>
  <si>
    <t>37043-00</t>
  </si>
  <si>
    <t>Transvaginalna iglena suspenzija kod stres inkontinencije kod žena</t>
  </si>
  <si>
    <t>37044-00</t>
  </si>
  <si>
    <t>Retropubična procedura kod stres-inkontinencije kod muškaraca</t>
  </si>
  <si>
    <t>37044-01</t>
  </si>
  <si>
    <t>Retropubične procedure kod stres inkontinencije kod žena</t>
  </si>
  <si>
    <t>37044-02</t>
  </si>
  <si>
    <t>Revizija retropubične procedure kod stres inkontinencije kod žena</t>
  </si>
  <si>
    <t>37044-03</t>
  </si>
  <si>
    <t>Revizija retropubične procedure kod stres inkontinencije kod muškaraca</t>
  </si>
  <si>
    <t>37045-00</t>
  </si>
  <si>
    <t>Formiranje kontinentne valvule</t>
  </si>
  <si>
    <t>37047-00</t>
  </si>
  <si>
    <t>Laparoskopska augmentacija mokraćne bešike</t>
  </si>
  <si>
    <t>37047-01</t>
  </si>
  <si>
    <t>Augmentacija mokraćne bešike</t>
  </si>
  <si>
    <t>37050-00</t>
  </si>
  <si>
    <t>Zatvaranje ekstrofije mokraćne bešike</t>
  </si>
  <si>
    <t>37053-00</t>
  </si>
  <si>
    <t>Laparoskopska transsekcija mokraćne bešike i reanastomoza na trigonum</t>
  </si>
  <si>
    <t>37053-01</t>
  </si>
  <si>
    <t>Transsekcija mokraćne bešike i reanastomoza na trigonum</t>
  </si>
  <si>
    <t>37200-03</t>
  </si>
  <si>
    <t>Suprapubična prostatektomija</t>
  </si>
  <si>
    <t>37200-04</t>
  </si>
  <si>
    <t>Retropubična prostatektomija</t>
  </si>
  <si>
    <t>37200-05</t>
  </si>
  <si>
    <t>Ostale otvorene prostatektomije</t>
  </si>
  <si>
    <t>37203-00</t>
  </si>
  <si>
    <t>Transuretralna resekcija prostate [TURP]</t>
  </si>
  <si>
    <t>37203-02</t>
  </si>
  <si>
    <t>Transuretralna električna vaporizacija prostate</t>
  </si>
  <si>
    <t>37203-03</t>
  </si>
  <si>
    <t>Krioablacija prostate</t>
  </si>
  <si>
    <t>37203-04</t>
  </si>
  <si>
    <t>Mikrotalasna termoterapija prostate</t>
  </si>
  <si>
    <t>37203-06</t>
  </si>
  <si>
    <t>Ostale vrste zatvorene prostatektomije</t>
  </si>
  <si>
    <t>37207-00</t>
  </si>
  <si>
    <t>Endoskopska laser ablacija prostate</t>
  </si>
  <si>
    <t>37207-01</t>
  </si>
  <si>
    <t>Endoskopska laser ekscizija prostate</t>
  </si>
  <si>
    <t>37209-00</t>
  </si>
  <si>
    <t>Radikalna prostatektomija</t>
  </si>
  <si>
    <t>37209-01</t>
  </si>
  <si>
    <t>Laparoskopska radikalna prostatektomija</t>
  </si>
  <si>
    <t>37210-00</t>
  </si>
  <si>
    <t>Radikalna prostatektomija sa rekonstrukcijom vrata mokraćne bešike</t>
  </si>
  <si>
    <t>37210-01</t>
  </si>
  <si>
    <t>Laparoskopska radikalna prostatektomija sa rekonstrukcijom vrata mokraćne bešike</t>
  </si>
  <si>
    <t>37211-00</t>
  </si>
  <si>
    <t>Radikalna prostatektomija sa rekonstrukcijom vrata mokraćne bešike i pelvičnom limfadenektomijom</t>
  </si>
  <si>
    <t>37211-01</t>
  </si>
  <si>
    <t>Laparoskopska radikalna prostatektomija sa rekonstrukcijom vrata mokraćne bešike i pelvičnom limfadenektomijom</t>
  </si>
  <si>
    <t>37212-02</t>
  </si>
  <si>
    <t>Incizija prostate</t>
  </si>
  <si>
    <t>37215-00</t>
  </si>
  <si>
    <t>Endoskopska biopsija prostate</t>
  </si>
  <si>
    <t>37224-00</t>
  </si>
  <si>
    <t>Endoskopska destrukcija lezije prostate</t>
  </si>
  <si>
    <t>37315-00</t>
  </si>
  <si>
    <t>Uretroskopija</t>
  </si>
  <si>
    <t>37318-01</t>
  </si>
  <si>
    <t>Endoskopska dijatermija uretre</t>
  </si>
  <si>
    <t>37318-02</t>
  </si>
  <si>
    <t>Endoskopska fragmentacija ili ekstrakcija kalkulusa u uretri</t>
  </si>
  <si>
    <t>37318-03</t>
  </si>
  <si>
    <t>Endoskopska fragmentacija ili ekstrakcija kalkulusa u uretri – laser</t>
  </si>
  <si>
    <t>37318-04</t>
  </si>
  <si>
    <t>Endoskopska biopsija uretre</t>
  </si>
  <si>
    <t>37321-00</t>
  </si>
  <si>
    <t>Meatotomija spoljašnjeg otvora uretre</t>
  </si>
  <si>
    <t>37324-00</t>
  </si>
  <si>
    <t>Eksterna uretrotomija</t>
  </si>
  <si>
    <t>37324-01</t>
  </si>
  <si>
    <t>Interna uretrotomija</t>
  </si>
  <si>
    <t>37324-02</t>
  </si>
  <si>
    <t>Perinealna uretrostomija</t>
  </si>
  <si>
    <t>37327-00</t>
  </si>
  <si>
    <t>Optička uretrotomija</t>
  </si>
  <si>
    <t>37330-00</t>
  </si>
  <si>
    <t>Parcijalna uretrektomija</t>
  </si>
  <si>
    <t>37330-01</t>
  </si>
  <si>
    <t>Kompletna uretrektomija</t>
  </si>
  <si>
    <t>37333-00</t>
  </si>
  <si>
    <t>Zatvaranje uretro-vaginalne fistule</t>
  </si>
  <si>
    <t>37336-00</t>
  </si>
  <si>
    <t>Zatvaranje uretro-rektalne fistule</t>
  </si>
  <si>
    <t>37339-00</t>
  </si>
  <si>
    <t>Injekcija bulking materijala kod stres inkontinencije kod žena</t>
  </si>
  <si>
    <t>37339-01</t>
  </si>
  <si>
    <t>Parauretralna injekcija bulking materijala zbog stres-inkontinencije kod muškaraca</t>
  </si>
  <si>
    <t>37340-00</t>
  </si>
  <si>
    <t>Uklanjanje uretralnog slinga nakon prethodnog postupka lečenja stres inkontinencije</t>
  </si>
  <si>
    <t>37342-00</t>
  </si>
  <si>
    <t>Plastika uretre – u jednom aktu</t>
  </si>
  <si>
    <t>37345-00</t>
  </si>
  <si>
    <t>Plastika uretre – prvi akt (u dva akta)</t>
  </si>
  <si>
    <t>37348-00</t>
  </si>
  <si>
    <t>Plastika uretre – drugi akt (u dva akta)</t>
  </si>
  <si>
    <t>37369-00</t>
  </si>
  <si>
    <t>Ekscizija prolapsa uretre</t>
  </si>
  <si>
    <t>37387-00</t>
  </si>
  <si>
    <t>Ugrađivanje artificijelnog mokraćnog sfinktera</t>
  </si>
  <si>
    <t>37393-00</t>
  </si>
  <si>
    <t>Dekompresija prijapizma – punkcija i lavaža kavernoznih tela</t>
  </si>
  <si>
    <t>37393-01</t>
  </si>
  <si>
    <t>Dekompresija prijapizma pomoću aspiracije</t>
  </si>
  <si>
    <t>37396-00</t>
  </si>
  <si>
    <t>Šant procedure kod lečenja prijapizma</t>
  </si>
  <si>
    <t>37402-00</t>
  </si>
  <si>
    <t>Parcijalna amputacija penisa</t>
  </si>
  <si>
    <t>37405-00</t>
  </si>
  <si>
    <t>Kompletna amputacija penisa</t>
  </si>
  <si>
    <t>37417-00</t>
  </si>
  <si>
    <t>Korekcija kurvature penisa</t>
  </si>
  <si>
    <t>37417-01</t>
  </si>
  <si>
    <t>Korekcija kurvature penisa sa umetanjem grafta</t>
  </si>
  <si>
    <t>37418-00</t>
  </si>
  <si>
    <t>Korekcija kurvature penisa sa mobilizacijom uretre</t>
  </si>
  <si>
    <t>37418-01</t>
  </si>
  <si>
    <t>Korekcija kurvature penisa sa umetanjem grafta i mobilizacijom uretre</t>
  </si>
  <si>
    <t>37423-00</t>
  </si>
  <si>
    <t>Operacija produženja penisa translokacijom corpora cavernosa</t>
  </si>
  <si>
    <t>37438-00</t>
  </si>
  <si>
    <t>Parcijalna ekscizija lezije na skrotumu</t>
  </si>
  <si>
    <t>37444-00</t>
  </si>
  <si>
    <t>Laparoskopska ureterolitotomija na predhodno operisanom ureteru</t>
  </si>
  <si>
    <t>37444-01</t>
  </si>
  <si>
    <t>Ureterolitotomija na predhodno operisanom ureteru</t>
  </si>
  <si>
    <t>37601-00</t>
  </si>
  <si>
    <t>Ekscizija spermatocele, jednostrana</t>
  </si>
  <si>
    <t>37601-01</t>
  </si>
  <si>
    <t>Ekscizija spermatocele, obostrana</t>
  </si>
  <si>
    <t>37601-02</t>
  </si>
  <si>
    <t>Ekscizija ciste epididimisa, jednostrana</t>
  </si>
  <si>
    <t>37601-03</t>
  </si>
  <si>
    <t>Ekscizija ciste epididimisa, obostrana</t>
  </si>
  <si>
    <t>37604-02</t>
  </si>
  <si>
    <t>Eksploracija skrotalnog sadržaja sa biopsijom, jednostrano</t>
  </si>
  <si>
    <t>37604-03</t>
  </si>
  <si>
    <t>Eksploracija skrotalnog sadržaja sa biopsijom, obostrano</t>
  </si>
  <si>
    <t>37604-04</t>
  </si>
  <si>
    <t>Eksploracija skrotalnog sadržaja sa fiksacijom testisa, jednostrano</t>
  </si>
  <si>
    <t>37604-05</t>
  </si>
  <si>
    <t>Eksploracija skrotalnog sadržaja sa fiksacijom testisa, obostrana</t>
  </si>
  <si>
    <t>37604-07</t>
  </si>
  <si>
    <t>Ponovna fiksacija testisa, jednostrana; Ponovna fiksacija torzije testisa, jednostrana</t>
  </si>
  <si>
    <t>37604-08</t>
  </si>
  <si>
    <t>Ponovna fiksacija testisa, obostrana</t>
  </si>
  <si>
    <t>37607-00</t>
  </si>
  <si>
    <t>Radikalna ekscizija retroperitonealnih limfnih čvorova</t>
  </si>
  <si>
    <t>37610-00</t>
  </si>
  <si>
    <t>Radikalna ekscizija retroperitonealnih  limfnih čvorova, redom</t>
  </si>
  <si>
    <t>37616-00</t>
  </si>
  <si>
    <t>Mikrohirurška vazo-vazostomija, jednostrana</t>
  </si>
  <si>
    <t>37616-01</t>
  </si>
  <si>
    <t>Mikrohirurška vazo-vazostomija, obostrana</t>
  </si>
  <si>
    <t>37616-02</t>
  </si>
  <si>
    <t>Mikrohirurška vazo-epididimostomija, jednostrana</t>
  </si>
  <si>
    <t>37616-03</t>
  </si>
  <si>
    <t>Mikrohirurška vaso-epididimostomija, obostrana</t>
  </si>
  <si>
    <t>37623-02</t>
  </si>
  <si>
    <t>Vazektomija, jednostrana</t>
  </si>
  <si>
    <t>37623-03</t>
  </si>
  <si>
    <t>Vazektomija, obostrana</t>
  </si>
  <si>
    <t>37800-00</t>
  </si>
  <si>
    <t>Ekscizija perzistentnog urahusa</t>
  </si>
  <si>
    <t>37803-00</t>
  </si>
  <si>
    <t>Orhidopeksija nespuštenog testisa, jednostrana</t>
  </si>
  <si>
    <t>37803-01</t>
  </si>
  <si>
    <t>Orhidopeksija nespuštenog testisa, obostrana</t>
  </si>
  <si>
    <t>37809-00</t>
  </si>
  <si>
    <t>Revizija orhidopeksije nespuštenog testisa, jednostrana</t>
  </si>
  <si>
    <t>37809-01</t>
  </si>
  <si>
    <t>Revizija orhidopeksije nespuštenog testisa, obostrana</t>
  </si>
  <si>
    <t>37812-00</t>
  </si>
  <si>
    <t>Eksploracija prepona u cilju detekcije nepalpabilnog testisa</t>
  </si>
  <si>
    <t>37818-00</t>
  </si>
  <si>
    <t>Plastika glansa penisa zbog hipospadije</t>
  </si>
  <si>
    <t>37836-00</t>
  </si>
  <si>
    <t>Epispadija, prva faza lečenja</t>
  </si>
  <si>
    <t>37839-00</t>
  </si>
  <si>
    <t>Epispadija, druga faza lečenja</t>
  </si>
  <si>
    <t>37842-02</t>
  </si>
  <si>
    <t>Sekundarna reparacija ekstrofije mokraćne bešike</t>
  </si>
  <si>
    <t>37842-03</t>
  </si>
  <si>
    <t>Sekundarna reparacija ekstrofije mokraćne bešike sa ponovnom ugradnjom uretera</t>
  </si>
  <si>
    <t>37854-00</t>
  </si>
  <si>
    <t>Endoskopsko lečenje valvule zadnje uretre</t>
  </si>
  <si>
    <t>90284-02</t>
  </si>
  <si>
    <t>Uklanjanje limfokele</t>
  </si>
  <si>
    <t>90350-00</t>
  </si>
  <si>
    <t>Ostale reparacije bubrega</t>
  </si>
  <si>
    <t>90357-00</t>
  </si>
  <si>
    <t>Ostale reparacije uretera</t>
  </si>
  <si>
    <t>90358-00</t>
  </si>
  <si>
    <t>Ostale procedure na ureteru</t>
  </si>
  <si>
    <t>90360-00</t>
  </si>
  <si>
    <t>Ekscizija ostalih lezija mokraćne bešike</t>
  </si>
  <si>
    <t>90363-00</t>
  </si>
  <si>
    <t>Ostale dijagnostičke procedure na mokraćnoj bešici</t>
  </si>
  <si>
    <t>90363-01</t>
  </si>
  <si>
    <t>Ostale procedure na mokraćnoj bešici</t>
  </si>
  <si>
    <t>90365-00</t>
  </si>
  <si>
    <t>Ostale procedure na uretri</t>
  </si>
  <si>
    <t>90369-00</t>
  </si>
  <si>
    <t>Eksploracija perivezikalnog tkiva</t>
  </si>
  <si>
    <t>90391-00</t>
  </si>
  <si>
    <t>Incizija semenih kesica</t>
  </si>
  <si>
    <t>90393-00</t>
  </si>
  <si>
    <t>Ekscizija semenih kesica</t>
  </si>
  <si>
    <t>90399-00</t>
  </si>
  <si>
    <t>Redukcija torzije testisa ili semene vrpce</t>
  </si>
  <si>
    <t>90400-00</t>
  </si>
  <si>
    <t>Ostale procedure reparacije na testisima</t>
  </si>
  <si>
    <t>90401-00</t>
  </si>
  <si>
    <t>Ostale dijagnostičke procedure na testisu</t>
  </si>
  <si>
    <t>90402-02</t>
  </si>
  <si>
    <t>Dorzalna ili lateralna incizija prepucijuma</t>
  </si>
  <si>
    <t>90405-00</t>
  </si>
  <si>
    <t>Ostale operacije na penisu kod promene pola</t>
  </si>
  <si>
    <t>90406-00</t>
  </si>
  <si>
    <t>Ostale procedure na muškim polnim organima</t>
  </si>
  <si>
    <t>90480-00</t>
  </si>
  <si>
    <t>Sutura povreda uretre i/ili mokraćne bešike pri porođaju bez povreda perineuma</t>
  </si>
  <si>
    <t>90660-00</t>
  </si>
  <si>
    <t>Primena sredstva u koži i potkožnom tkivu</t>
  </si>
  <si>
    <t>92126-00</t>
  </si>
  <si>
    <t>Uklanjanje stranog tela iz skrotuma ili penisa, bez incizije</t>
  </si>
  <si>
    <t>30075-27</t>
  </si>
  <si>
    <t>Biopsija promene na penisu</t>
  </si>
  <si>
    <t>37435-00</t>
  </si>
  <si>
    <t>Plastika frenuluma</t>
  </si>
  <si>
    <t>030138</t>
  </si>
  <si>
    <t>Procena volumena i kvaliteta testisa manuelnom metodom</t>
  </si>
  <si>
    <t>11600-01</t>
  </si>
  <si>
    <t>Praćenje plućnog arterijskog pritiska</t>
  </si>
  <si>
    <t>13109-01</t>
  </si>
  <si>
    <t>Zamena prebivajućeg peritonealnog katetera radi peritonealne dijalize</t>
  </si>
  <si>
    <t>16512-00</t>
  </si>
  <si>
    <t>Skidanje konca serklaža</t>
  </si>
  <si>
    <t>30075-10</t>
  </si>
  <si>
    <t>Biopsija mokraćne bešike</t>
  </si>
  <si>
    <t>30094-08</t>
  </si>
  <si>
    <t>Perkutana biosija semenih kesica iglom</t>
  </si>
  <si>
    <t>30392-00</t>
  </si>
  <si>
    <t>Otklanjanje najvećeg dela intraabdominalnih lezija (debulking)</t>
  </si>
  <si>
    <t>30628-00</t>
  </si>
  <si>
    <t>Perkutana aspiracija hidrocele</t>
  </si>
  <si>
    <t>30644-02</t>
  </si>
  <si>
    <t>Ligatura (podvezivanje) semevoda (vas deferens-a)</t>
  </si>
  <si>
    <t>30644-03</t>
  </si>
  <si>
    <t>Ligatura (podvezivanje) spermatične vrpce</t>
  </si>
  <si>
    <t>30663-00</t>
  </si>
  <si>
    <t>Kontrola krvarenja nakon cirkumcizije</t>
  </si>
  <si>
    <t>33811-00</t>
  </si>
  <si>
    <t>Otvorena trombektomija donje šuplje vene</t>
  </si>
  <si>
    <t>33812-04</t>
  </si>
  <si>
    <t>Trombektomija ostalih velikih vena</t>
  </si>
  <si>
    <t>35321-05</t>
  </si>
  <si>
    <t>Transkateterska embolizacija krvnih sudova abdomena</t>
  </si>
  <si>
    <t>35500-00</t>
  </si>
  <si>
    <t>Ginekološki pregled</t>
  </si>
  <si>
    <t>35527-00</t>
  </si>
  <si>
    <t>Elektrokauterizacija karunkula uretre</t>
  </si>
  <si>
    <t>35596-02</t>
  </si>
  <si>
    <t>Korekcija ureterovaginalne fistule</t>
  </si>
  <si>
    <t>35620-00</t>
  </si>
  <si>
    <t>Biopsija endometrija</t>
  </si>
  <si>
    <t>35638-04</t>
  </si>
  <si>
    <t>Laparoskopska ovarijalna cistektomija, jednostrana</t>
  </si>
  <si>
    <t>36537-01</t>
  </si>
  <si>
    <t>Eksploracija bubrega</t>
  </si>
  <si>
    <t>36561-00</t>
  </si>
  <si>
    <t>Zatvorena biopsija bubrega</t>
  </si>
  <si>
    <t>36604-00</t>
  </si>
  <si>
    <t>Antegradno plasiranje ureteralnog katetera kroz perkutanu nefrostomiju –  tehnika interventne radiologije</t>
  </si>
  <si>
    <t>36608-00</t>
  </si>
  <si>
    <t>Perkutana zamena ureteralnog stenta</t>
  </si>
  <si>
    <t>36624-00</t>
  </si>
  <si>
    <t>Perkutana nefrostomija</t>
  </si>
  <si>
    <t>36627-01</t>
  </si>
  <si>
    <t>Perkutana nefroskopija sa biopsijom</t>
  </si>
  <si>
    <t>36649-00</t>
  </si>
  <si>
    <t>Zamena nefrostomskog katetera</t>
  </si>
  <si>
    <t>36652-00</t>
  </si>
  <si>
    <t>Retrogradna ureterorenoskopija</t>
  </si>
  <si>
    <t>36654-00</t>
  </si>
  <si>
    <t>Retrogradna pijeloskopija sa biopsijom bubrega</t>
  </si>
  <si>
    <t>36654-02</t>
  </si>
  <si>
    <t>Retrogradna ureterorenoskopija sa ekstrakcijom kalkulusa iz bubrega</t>
  </si>
  <si>
    <t>36656-01</t>
  </si>
  <si>
    <t>36800-02</t>
  </si>
  <si>
    <t>Zamena katetera cistostome</t>
  </si>
  <si>
    <t>36811-01</t>
  </si>
  <si>
    <t>Endoskopsko plasiranje stenta uretre</t>
  </si>
  <si>
    <t>36812-00</t>
  </si>
  <si>
    <t>Cistoskopija</t>
  </si>
  <si>
    <t>36818-00</t>
  </si>
  <si>
    <t>Endoskopska kateterizacija uretera sa retrogradnom ureteropijelografijom - jednostrana</t>
  </si>
  <si>
    <t>36818-01</t>
  </si>
  <si>
    <t>Endoskopska kateterizacija uretera sa retrogradnom ureteropijelografijom - obostrana</t>
  </si>
  <si>
    <t>36821-00</t>
  </si>
  <si>
    <t>Endoskopska biopsija pijelona (brush)</t>
  </si>
  <si>
    <t>36821-01</t>
  </si>
  <si>
    <t>Endoskopsko plasiranje ureteralnog stenta</t>
  </si>
  <si>
    <t>36821-03</t>
  </si>
  <si>
    <t>Endoskopska zamena ureteralnog stenta</t>
  </si>
  <si>
    <t>36824-01</t>
  </si>
  <si>
    <t>Endoskopska kateterizacija  uretera, obostrana</t>
  </si>
  <si>
    <t>36833-01</t>
  </si>
  <si>
    <t>Endoskopsko uklanjanje ureteralnog stenta</t>
  </si>
  <si>
    <t>36851-00</t>
  </si>
  <si>
    <t>Endoskopsko davanje lekova u zid  mokraćne bešike</t>
  </si>
  <si>
    <t>36854-01</t>
  </si>
  <si>
    <t>Endoskopska incizija spoljašnjeg uretralnog sfinktera</t>
  </si>
  <si>
    <t>36857-00</t>
  </si>
  <si>
    <t>Endoskopska ekstrakcija kalkulusa iz uretera (bez ureteroskopije)</t>
  </si>
  <si>
    <t>37041-00</t>
  </si>
  <si>
    <t>Perkutana aspiracija mokraćne bešike iglom</t>
  </si>
  <si>
    <t>37203-05</t>
  </si>
  <si>
    <t>Transrektalni fokusirani ultrazvuk prostate visokim intenzitetom</t>
  </si>
  <si>
    <t>37212-00</t>
  </si>
  <si>
    <t>Biopsija prostate</t>
  </si>
  <si>
    <t>37212-01</t>
  </si>
  <si>
    <t>Drenaža apscesa prostate</t>
  </si>
  <si>
    <t>37218-00</t>
  </si>
  <si>
    <t>Perkutana biosija prostate iglom</t>
  </si>
  <si>
    <t>37219-00</t>
  </si>
  <si>
    <t>Transrektalna biopsija prostate iglom</t>
  </si>
  <si>
    <t>37221-00</t>
  </si>
  <si>
    <t>Endoskopska drenaža apscesa prostate</t>
  </si>
  <si>
    <t>37224-01</t>
  </si>
  <si>
    <t>Endoskopska resekcija lezije prostate</t>
  </si>
  <si>
    <t>37300-00</t>
  </si>
  <si>
    <t>Plasiranje uretralne sonde</t>
  </si>
  <si>
    <t>37303-00</t>
  </si>
  <si>
    <t>Dilatacija stenoze uretre</t>
  </si>
  <si>
    <t>37306-00</t>
  </si>
  <si>
    <t>Reparacija laceracije ili rupture prednje uretre</t>
  </si>
  <si>
    <t>37309-00</t>
  </si>
  <si>
    <t>Reparacija laceracije ili rupture zadnje uretre</t>
  </si>
  <si>
    <t>37318-00</t>
  </si>
  <si>
    <t>Endoskopsko uklanjanje stranog tela iz uretre</t>
  </si>
  <si>
    <t>37372-00</t>
  </si>
  <si>
    <t>Ekscizija divertikuluma uretre</t>
  </si>
  <si>
    <t>37375-00</t>
  </si>
  <si>
    <t>Rekonstrukcija uretralnog sfinktera</t>
  </si>
  <si>
    <t>37408-00</t>
  </si>
  <si>
    <t>Reparacija laceracije kavernoznog tela penisa</t>
  </si>
  <si>
    <t>37408-01</t>
  </si>
  <si>
    <t>Sutura kavernoznih tela kod rupture/frakture penisa</t>
  </si>
  <si>
    <t>37411-00</t>
  </si>
  <si>
    <t>Reparacija avulzije penisa</t>
  </si>
  <si>
    <t>37415-00</t>
  </si>
  <si>
    <t>Injekcija sredstva u penis</t>
  </si>
  <si>
    <t>37604-00</t>
  </si>
  <si>
    <t>Eksploracija skrotalnog sadržaja, jednostrano</t>
  </si>
  <si>
    <t>37604-01</t>
  </si>
  <si>
    <t>Eksploracija skrotalnog sadržaja, obostrano</t>
  </si>
  <si>
    <t>37604-06</t>
  </si>
  <si>
    <t>Incizija testisa</t>
  </si>
  <si>
    <t>37605-01</t>
  </si>
  <si>
    <t xml:space="preserve">Transplantacija autologne koštane srži ili matične ćelije </t>
  </si>
  <si>
    <t>37613-00</t>
  </si>
  <si>
    <t>Epididimektomija, jednostrana</t>
  </si>
  <si>
    <t>37613-01</t>
  </si>
  <si>
    <t>Epididimektomija, obostrana</t>
  </si>
  <si>
    <t>37833-00</t>
  </si>
  <si>
    <t>Hipospadija, lečenje postoperativne uretralne fistule</t>
  </si>
  <si>
    <t>90282-01</t>
  </si>
  <si>
    <t>Regionalna ekscizija limfnog čvora na drugom mestu</t>
  </si>
  <si>
    <t>90313-00</t>
  </si>
  <si>
    <t>Ostale procedure reparacija rektuma</t>
  </si>
  <si>
    <t>90329-02</t>
  </si>
  <si>
    <t>Ostale reparacije na omentumu</t>
  </si>
  <si>
    <t>90341-00</t>
  </si>
  <si>
    <t>Ekscizija ostalih lezija rektuma</t>
  </si>
  <si>
    <t>90354-00</t>
  </si>
  <si>
    <t>Ostale procedure na bubregu</t>
  </si>
  <si>
    <t>90356-00</t>
  </si>
  <si>
    <t>Perkutana biopsija uretera</t>
  </si>
  <si>
    <t>90364-00</t>
  </si>
  <si>
    <t>Ostale procedure reparacije na uretri</t>
  </si>
  <si>
    <t>90371-00</t>
  </si>
  <si>
    <t>Balon dilatacija stenoze uretre (interventna radiologija)</t>
  </si>
  <si>
    <t>90392-00</t>
  </si>
  <si>
    <t>Kontrola postoperativnog krvarenja iz prostate</t>
  </si>
  <si>
    <t>90394-00</t>
  </si>
  <si>
    <t>Transuretralna balon dilatacija prostatične uretre</t>
  </si>
  <si>
    <t>90396-00</t>
  </si>
  <si>
    <t>Ekscizija lezije tunike vaginalis</t>
  </si>
  <si>
    <t>90397-00</t>
  </si>
  <si>
    <t>Sutura laceracije skrotuma ili tunike vaginalis</t>
  </si>
  <si>
    <t>90398-01</t>
  </si>
  <si>
    <t>Ostale procedure na skrotumu ili tuniki vaginalis</t>
  </si>
  <si>
    <t>90401-01</t>
  </si>
  <si>
    <t>Ostale procedure na testisu</t>
  </si>
  <si>
    <t>90402-00</t>
  </si>
  <si>
    <t>Incizija penisa</t>
  </si>
  <si>
    <t>90402-01</t>
  </si>
  <si>
    <t>Uklanjanje adhezija prepucijuma i glansa penisa</t>
  </si>
  <si>
    <t>90403-00</t>
  </si>
  <si>
    <t>Lokalna ekscizija lezije na penisu</t>
  </si>
  <si>
    <t>90404-00</t>
  </si>
  <si>
    <t>Ostale procedure reparacije na penisu</t>
  </si>
  <si>
    <t>90407-00</t>
  </si>
  <si>
    <t>Ekscizija ostalih lezija prostate</t>
  </si>
  <si>
    <t>92099-00</t>
  </si>
  <si>
    <t>Ispiranje nefrostome ili pijelostome</t>
  </si>
  <si>
    <t>92119-00</t>
  </si>
  <si>
    <t>Uklanjanje ostalih drenažnih sistema urinarnog sistema</t>
  </si>
  <si>
    <t>92121-00</t>
  </si>
  <si>
    <t>Uklanjanje katetera cistostome</t>
  </si>
  <si>
    <t>92141-00</t>
  </si>
  <si>
    <t>Uklanjanje drena iz trbuha</t>
  </si>
  <si>
    <t>92199-00</t>
  </si>
  <si>
    <t>ESWL (šok talasi)</t>
  </si>
  <si>
    <t>Postupak održavanja neinvazivne ventilatorne podrške, ≥ 96 sati</t>
  </si>
  <si>
    <t>95550-03</t>
  </si>
  <si>
    <t>Udružene zdravstvene procedure, fizioterapija</t>
  </si>
  <si>
    <t>96196-00</t>
  </si>
  <si>
    <t>Intra-arterijsko davanje farmakološkog sredstva, antineoplastično sredstvo</t>
  </si>
  <si>
    <t>96196-07</t>
  </si>
  <si>
    <t>Intra-arterijsko davanje farmakološkog sredstva, hranljiva supstanca</t>
  </si>
  <si>
    <t>96198-07</t>
  </si>
  <si>
    <t>Intratekalno davanje farmakološkog sredstva, hranljiva supstanca</t>
  </si>
  <si>
    <t>96198-08</t>
  </si>
  <si>
    <t>Intratekalno davanje farmakološkog sredstva, elektrolit</t>
  </si>
  <si>
    <t>96206-09</t>
  </si>
  <si>
    <t>Nenaznačen način davanja farmakološkog sredstva, drugo i neklasifikovano farmakološko sredstvo</t>
  </si>
  <si>
    <t>U1102101</t>
  </si>
  <si>
    <t>Određivanje motorne tačke mišića i primena botulinskog toksina kroz koncentričnu iglenu elektrodu za aplikaciju leka</t>
  </si>
  <si>
    <t>U8183217</t>
  </si>
  <si>
    <t>Procena vidnog polja, kompjuterizovanim perimetrom, druge vrste</t>
  </si>
  <si>
    <t>Број услуга -Извршење 2024.</t>
  </si>
  <si>
    <t>Број услуга - План 2025.</t>
  </si>
  <si>
    <t>Клиника за неурохирургију</t>
  </si>
  <si>
    <t>039334</t>
  </si>
  <si>
    <t>30075-06</t>
  </si>
  <si>
    <t>Biopsija pituitarne žlezde, transsfenoidalni pristup</t>
  </si>
  <si>
    <t>35412-00</t>
  </si>
  <si>
    <t>Endovaskularna okluzija cerebralne aneurizme ili arteriovenske  malformacije</t>
  </si>
  <si>
    <t>39006-00</t>
  </si>
  <si>
    <t>Ventrikularna punkcija, Ventrikularna punkcija kroz prethodno implantirani kateter</t>
  </si>
  <si>
    <t>39009-00</t>
  </si>
  <si>
    <t>Evakuacija subduralnog hematoma, Drenaža postavljena kroz fontanelu</t>
  </si>
  <si>
    <t>39013-00</t>
  </si>
  <si>
    <t>Primena sredstva u zigo-apofizealnom zglobu (ravni)</t>
  </si>
  <si>
    <t>39015-02</t>
  </si>
  <si>
    <t>Insercija uređaja za merenje intrakranijalnog pritiska, sa monitoringom</t>
  </si>
  <si>
    <t>39112-00</t>
  </si>
  <si>
    <t>Intrakranijumska dekompresija ostalih kranijalnih nerava</t>
  </si>
  <si>
    <t>39127-00</t>
  </si>
  <si>
    <t>Umetanje spinalnog aparata za infuziju ili pumpe</t>
  </si>
  <si>
    <t>39130-00</t>
  </si>
  <si>
    <t>Perkutana insercija epiduralnih elektroda</t>
  </si>
  <si>
    <t>39134-01</t>
  </si>
  <si>
    <t>Insercija potkožno implantiranog neurostimulatora</t>
  </si>
  <si>
    <t>39139-00</t>
  </si>
  <si>
    <t>Umetanje epiduralnih elektroda laminektomijom</t>
  </si>
  <si>
    <t>39300-00</t>
  </si>
  <si>
    <t>Primarna reparacija nerva</t>
  </si>
  <si>
    <t>39303-00</t>
  </si>
  <si>
    <t>Sekundarna reparacija nerva</t>
  </si>
  <si>
    <t>39306-00</t>
  </si>
  <si>
    <t>Primarna reparacija stabla nerva</t>
  </si>
  <si>
    <t>39309-00</t>
  </si>
  <si>
    <t>Sekundarna reparacija stabla nerva</t>
  </si>
  <si>
    <t>39315-00</t>
  </si>
  <si>
    <t>Transplantat nervnog tkiva za nervno stablo</t>
  </si>
  <si>
    <t>39324-01</t>
  </si>
  <si>
    <t>Otvorena neurotomija površinski smeštenog perifernog nerva</t>
  </si>
  <si>
    <t>39324-02</t>
  </si>
  <si>
    <t>Odstranjenje lezije površinskog perifernog nerva</t>
  </si>
  <si>
    <t>39330-00</t>
  </si>
  <si>
    <t>Otvorena neuroliza perifernog nerva, nije navedena na drugom mestu</t>
  </si>
  <si>
    <t>39333-00</t>
  </si>
  <si>
    <t>Eksploracija brahijalnog pleksusa</t>
  </si>
  <si>
    <t>39600-00</t>
  </si>
  <si>
    <t>Drenaža intrakranijalne hemoragije</t>
  </si>
  <si>
    <t>39603-00</t>
  </si>
  <si>
    <t>Uklanjanje intrakranijalnog hematoma putem osteoplastične kraniotomije</t>
  </si>
  <si>
    <t>39603-01</t>
  </si>
  <si>
    <t>Uklanjanje intrakranijalnog hematoma kraniektomijom</t>
  </si>
  <si>
    <t>39612-01</t>
  </si>
  <si>
    <t>Redukcija složene frakture lobanje sa reparacijom tvrde moždanice i mozga</t>
  </si>
  <si>
    <t>39615-00</t>
  </si>
  <si>
    <t>Rekonstrukcija defekta tvrde moždanice kraniotomijom</t>
  </si>
  <si>
    <t>39615-01</t>
  </si>
  <si>
    <t>Rekonstrukcija tvrde moždanice kraniotomijom sa kranioplastikom</t>
  </si>
  <si>
    <t>39640-00</t>
  </si>
  <si>
    <t>Uklanjanje lezija koje zahvataju prednju lobanjsku jamu</t>
  </si>
  <si>
    <t>39642-00</t>
  </si>
  <si>
    <t>Uklanjanje lezija koje zahvataju prednju lobanjsku jamu sa čišćenjem produžetka paranazalnih sinusa</t>
  </si>
  <si>
    <t>39650-00</t>
  </si>
  <si>
    <t>Uklanjanje lezije koja uključuje srednje kranijalne i infratemporalne šupljine</t>
  </si>
  <si>
    <t>39653-00</t>
  </si>
  <si>
    <t>Uklanjanje lezije petroklivusa i klivusa</t>
  </si>
  <si>
    <t>39658-00</t>
  </si>
  <si>
    <t>Ekscizija lezije klivusa</t>
  </si>
  <si>
    <t>39660-02</t>
  </si>
  <si>
    <t>Ekscizija lezije kavernoznog sinusa</t>
  </si>
  <si>
    <t>39662-02</t>
  </si>
  <si>
    <t>Isecanje lezije foramena magnuma</t>
  </si>
  <si>
    <t>39703-00</t>
  </si>
  <si>
    <t>Biopsija mozga kroz otvore nastale trepanacijom</t>
  </si>
  <si>
    <t>39703-01</t>
  </si>
  <si>
    <t>Drenaža intrakranijalne lezije ili ciste</t>
  </si>
  <si>
    <t>39703-02</t>
  </si>
  <si>
    <t>Biopsija moždanih ovojnica kroz otvore nastale trepanacijom</t>
  </si>
  <si>
    <t>39703-03</t>
  </si>
  <si>
    <t>Aspiracija ciste u mozgu</t>
  </si>
  <si>
    <t>39706-00</t>
  </si>
  <si>
    <t>Biopsija mozga putem osteoplastične kraniotomije</t>
  </si>
  <si>
    <t>39706-01</t>
  </si>
  <si>
    <t>Dekompresija intrakranijalnog tumora putem osteoplastične kraniotomije</t>
  </si>
  <si>
    <t>39706-02</t>
  </si>
  <si>
    <t>Biopsija moždanih ovojnica putem osteoplastične kraniotomije</t>
  </si>
  <si>
    <t>39709-00</t>
  </si>
  <si>
    <t>Uklanjanje lezije velikog mozga (cerebruma)</t>
  </si>
  <si>
    <t>39709-01</t>
  </si>
  <si>
    <t>Uklanjanje lezije moždanog stabla</t>
  </si>
  <si>
    <t>39709-02</t>
  </si>
  <si>
    <t>Uklanjanje lezije cerebeluma</t>
  </si>
  <si>
    <t>39712-02</t>
  </si>
  <si>
    <t>Uklanjanje kraniofaringioma</t>
  </si>
  <si>
    <t>39712-03</t>
  </si>
  <si>
    <t>Uklanjanje intraventrikularne lezije</t>
  </si>
  <si>
    <t>39712-04</t>
  </si>
  <si>
    <t>Uklanjanje ostalih intrakranijalnih lezija</t>
  </si>
  <si>
    <t>39715-00</t>
  </si>
  <si>
    <t>Parcijalna ekscizija pituitarne žlezde, transkranijalni pristup</t>
  </si>
  <si>
    <t>39715-01</t>
  </si>
  <si>
    <t>Parcijalna ekscizija pituitarne žlezde, transsfenoidalni pristup</t>
  </si>
  <si>
    <t>39715-02</t>
  </si>
  <si>
    <t>Totalna ekscizija pituitarne žlezde, transkranijalni pristup</t>
  </si>
  <si>
    <t>39715-03</t>
  </si>
  <si>
    <t>Totalna ekscizija pituitarne žlezde, transsfenoidalni pristup</t>
  </si>
  <si>
    <t>39721-00</t>
  </si>
  <si>
    <t>Postoperativno ponovno otvaranje mesta učinjene kraniotomije ili kraniektomije</t>
  </si>
  <si>
    <t>39800-00</t>
  </si>
  <si>
    <t>Kliping cerebralne aneurizme</t>
  </si>
  <si>
    <t>39803-00</t>
  </si>
  <si>
    <t>Ekscizija intrakranijalne arteriovenske malformacije</t>
  </si>
  <si>
    <t>39806-00</t>
  </si>
  <si>
    <t>Kliping intrakranijalne proksimalne arterije</t>
  </si>
  <si>
    <t>39815-00</t>
  </si>
  <si>
    <t>Obliteracija karotidne kavernozna fistule</t>
  </si>
  <si>
    <t>39900-00</t>
  </si>
  <si>
    <t>Drenaža intrakranijalne infekcije</t>
  </si>
  <si>
    <t>39906-00</t>
  </si>
  <si>
    <t>Kraniektomija u slučaju infekcije lobanje</t>
  </si>
  <si>
    <t>40000-00</t>
  </si>
  <si>
    <t>Ventrikulocisternostomija</t>
  </si>
  <si>
    <t>40003-00</t>
  </si>
  <si>
    <t>Insercija ventrikulo-atrijalnog šanta</t>
  </si>
  <si>
    <t>40003-01</t>
  </si>
  <si>
    <t>Insercija ventrikulopleuralnog šanta</t>
  </si>
  <si>
    <t>40003-02</t>
  </si>
  <si>
    <t>Insercija ventrikuloperitonealnog šanta</t>
  </si>
  <si>
    <t>40003-04</t>
  </si>
  <si>
    <t>Insercija cisternalnog šanta</t>
  </si>
  <si>
    <t>40009-00</t>
  </si>
  <si>
    <t>Revizija ventrikularnog šanta</t>
  </si>
  <si>
    <t>40009-03</t>
  </si>
  <si>
    <t>Uklanjanje ventrikularnog šanta</t>
  </si>
  <si>
    <t>40009-04</t>
  </si>
  <si>
    <t>Uklanjanje cisternalnog šanta</t>
  </si>
  <si>
    <t>40009-05</t>
  </si>
  <si>
    <t>Uklanjanje spinalnog šanta</t>
  </si>
  <si>
    <t>40012-00</t>
  </si>
  <si>
    <t>Endoskopska treća ventrikulostomija</t>
  </si>
  <si>
    <t>40012-01</t>
  </si>
  <si>
    <t>Treća ventrikulostomija</t>
  </si>
  <si>
    <t>40018-00</t>
  </si>
  <si>
    <t>Insercija lumbalnog drena za cerebrospinalnu tečnost</t>
  </si>
  <si>
    <t>40106-01</t>
  </si>
  <si>
    <t>Dekompresija zadnje lobanjske jame</t>
  </si>
  <si>
    <t>40300-00</t>
  </si>
  <si>
    <t>Diskektomija, jedan nivo</t>
  </si>
  <si>
    <t>40300-01</t>
  </si>
  <si>
    <t>Diskektomija, dva ili više nivoa</t>
  </si>
  <si>
    <t>40303-00</t>
  </si>
  <si>
    <t>Disektomija za rekurentne lezije na diskusima, jedan nivo</t>
  </si>
  <si>
    <t>40303-01</t>
  </si>
  <si>
    <t>Disektomija za rekurentne lezije na diskovima, dva ili više nivoa</t>
  </si>
  <si>
    <t>40309-00</t>
  </si>
  <si>
    <t>Uklanjanje ekstraduralnih spinalnih lezija</t>
  </si>
  <si>
    <t>40312-00</t>
  </si>
  <si>
    <t>Uklanjanje spinalnih intraduralnih lezija</t>
  </si>
  <si>
    <t>40318-00</t>
  </si>
  <si>
    <t>Ekscizija spinalnih arteriovenskih malformacija</t>
  </si>
  <si>
    <t>40318-01</t>
  </si>
  <si>
    <t>Uklanjanje spinalnih intramedularnih lezija</t>
  </si>
  <si>
    <t>40330-00</t>
  </si>
  <si>
    <t>Spinalna rizoliza</t>
  </si>
  <si>
    <t>40331-00</t>
  </si>
  <si>
    <t>Dekompresija kičmene moždine u vratnom delu, nivo 1</t>
  </si>
  <si>
    <t>40332-00</t>
  </si>
  <si>
    <t>Dekompresija kičmene moždine u vratnom delu sa anteriornom fuzijom, nivo 1</t>
  </si>
  <si>
    <t>40333-00</t>
  </si>
  <si>
    <t>Cervikalna diskektomija, jedan nivo</t>
  </si>
  <si>
    <t>40333-01</t>
  </si>
  <si>
    <t>40334-00</t>
  </si>
  <si>
    <t>Dekompresija kičmene moždine u vratnom delu, dva ili više nivoa</t>
  </si>
  <si>
    <t>40335-00</t>
  </si>
  <si>
    <t>Dekompresija kičmene moždine u vratnom delu sa anteriornom fuzijom, dva ili više nivoa</t>
  </si>
  <si>
    <t>40342-00</t>
  </si>
  <si>
    <t>Insercija šanta cerebrospinalne tečnosti sa laminektomijom</t>
  </si>
  <si>
    <t>40345-00</t>
  </si>
  <si>
    <t>Dekompresija kičmene moždine u torakalnom delu putem kostotransversektomije</t>
  </si>
  <si>
    <t>40348-00</t>
  </si>
  <si>
    <t>Dekompresija kičmene moždine u torakalnom delu putem torakotomije</t>
  </si>
  <si>
    <t>40351-00</t>
  </si>
  <si>
    <t>Prednja dekompresija kičmene moždine u torako-lumbalnom delu</t>
  </si>
  <si>
    <t>40600-00</t>
  </si>
  <si>
    <t>Kranioplastika sa insercijom lobanjske ploče</t>
  </si>
  <si>
    <t>40600-01</t>
  </si>
  <si>
    <t>Kranioplastika sa koštanim graftom</t>
  </si>
  <si>
    <t>40600-02</t>
  </si>
  <si>
    <t>Kranioplastika sa lobanjskim koštanim poklopcem</t>
  </si>
  <si>
    <t>40600-03</t>
  </si>
  <si>
    <t>Druga kranioplastika</t>
  </si>
  <si>
    <t>40703-00</t>
  </si>
  <si>
    <t>Kortitektomija mozga</t>
  </si>
  <si>
    <t>40703-01</t>
  </si>
  <si>
    <t>Topektomija</t>
  </si>
  <si>
    <t>40703-02</t>
  </si>
  <si>
    <t>Parcijalna lobektomija mozga</t>
  </si>
  <si>
    <t>40709-00</t>
  </si>
  <si>
    <t>Umetanje intrakranijalnih elektroda kroz otvore napravljene trepanacijom</t>
  </si>
  <si>
    <t>40801-00</t>
  </si>
  <si>
    <t>Funkcionalna intrakranijalna stereotaksična procedura</t>
  </si>
  <si>
    <t>40803-00</t>
  </si>
  <si>
    <t>Stereotaksična lokalizacija intrakranijalne lezije</t>
  </si>
  <si>
    <t>40903-01</t>
  </si>
  <si>
    <t>Biopsija mozga putem neuroendoskopije</t>
  </si>
  <si>
    <t>41575-00</t>
  </si>
  <si>
    <t>Uklanjanje lezije cerebelopontinskog ugla</t>
  </si>
  <si>
    <t>41581-00</t>
  </si>
  <si>
    <t>Uklanjanje lezije koja uključuje infratemporalnu šupljinu</t>
  </si>
  <si>
    <t>48636-00</t>
  </si>
  <si>
    <t>Perkutana lumbalna discectomija</t>
  </si>
  <si>
    <t>48691-00</t>
  </si>
  <si>
    <t>Insercija proteze intervertebralnog diskusa, jedan nivo</t>
  </si>
  <si>
    <t>48691-01</t>
  </si>
  <si>
    <t>Insercija proteze intervertebralnog diskusa, dva ili više nivoa</t>
  </si>
  <si>
    <t>48691-02</t>
  </si>
  <si>
    <t>Revizija proteze intervertebralnog diskusa, jedan nivo</t>
  </si>
  <si>
    <t>48691-03</t>
  </si>
  <si>
    <t>Revizija proteze intervertebralnog diskusa, dva ili više nivoa</t>
  </si>
  <si>
    <t>48691-04</t>
  </si>
  <si>
    <t>Uklanjanje proteze intervertebralnog diskusa, jedan nivo</t>
  </si>
  <si>
    <t>48691-05</t>
  </si>
  <si>
    <t>Uklanjanje proteze intervertebralnog diskusa, dva ili više nivoa</t>
  </si>
  <si>
    <t>90001-00</t>
  </si>
  <si>
    <t>Uklanjanje spoljašnjeg ventrikularnog drena</t>
  </si>
  <si>
    <t>90001-02</t>
  </si>
  <si>
    <t>Uklanjanje uređaja za merenje intrakranijalnog pritiska [IKP]</t>
  </si>
  <si>
    <t>90009-00</t>
  </si>
  <si>
    <t>Postoperativno ponovno otvaranje mesta učinjene laminotomije ili laminektomije</t>
  </si>
  <si>
    <t>90024-00</t>
  </si>
  <si>
    <t>Dekompresija kičmenog kanala u lumbalnom delu, jedan nivo</t>
  </si>
  <si>
    <t>90024-01</t>
  </si>
  <si>
    <t>Dekompresija kičmenog kanala u lumbalnom delu, dva ili više nivoa</t>
  </si>
  <si>
    <t>90032-00</t>
  </si>
  <si>
    <t>Uklanjanje lezije koja uključuje zadnju lobanjsku jamu</t>
  </si>
  <si>
    <t>39700-00</t>
  </si>
  <si>
    <t>Ekscizija lobanjske lezije</t>
  </si>
  <si>
    <t>90013-00</t>
  </si>
  <si>
    <t>Biopsija nerva</t>
  </si>
  <si>
    <t>Ispitivanje koncentracije pažnje (tenacitet)</t>
  </si>
  <si>
    <t>Aparaturno asistirano iskašljavanje (Cough machine)</t>
  </si>
  <si>
    <t>11021-02</t>
  </si>
  <si>
    <t>Ponavljajući testovi neuromuskularne sprovodljivosti sa kvantitativnom kompjuterskom analizom elektromiografije</t>
  </si>
  <si>
    <t>11024-00</t>
  </si>
  <si>
    <t>Ispitivanje evociranih odgovora centralnog nervnog sistema, 1 ili 2 studije</t>
  </si>
  <si>
    <t>11500-00</t>
  </si>
  <si>
    <t>Bronhospirometrija</t>
  </si>
  <si>
    <t>13939-02</t>
  </si>
  <si>
    <t>Održavanje uređaja za vaskularni pristup</t>
  </si>
  <si>
    <t>13942-02</t>
  </si>
  <si>
    <t>Održavanje uređaja za davanje leka</t>
  </si>
  <si>
    <t>18274-02</t>
  </si>
  <si>
    <t>Davanje anestetičkog sredstva oko paravertebralnog lumbalnog nerva</t>
  </si>
  <si>
    <t>39013-01</t>
  </si>
  <si>
    <t>Primena sredstva u kostotransverzalnom zglobu</t>
  </si>
  <si>
    <t>40006-00</t>
  </si>
  <si>
    <t>Insercija spinalnog šanta</t>
  </si>
  <si>
    <t>90008-00</t>
  </si>
  <si>
    <t>Uklanjanje lumbalnog drena za cerebrospinalnu tečnost</t>
  </si>
  <si>
    <t>90119-00</t>
  </si>
  <si>
    <t>Otoskopija</t>
  </si>
  <si>
    <t>96008-00</t>
  </si>
  <si>
    <t>Neurološka procena</t>
  </si>
  <si>
    <t>96166-00</t>
  </si>
  <si>
    <t>Pomoć u aktivnostima vezanim za položaj tela/mobilnost/kretanje</t>
  </si>
  <si>
    <t>96205-02</t>
  </si>
  <si>
    <t>Neki drugi način davanja farmakološkog sredstva, anti-infektivno sredstvo</t>
  </si>
  <si>
    <t>Клиника за пластичну и реконструтивну хирургију</t>
  </si>
  <si>
    <t>30014-00</t>
  </si>
  <si>
    <t>Previjanje opekotine, 10% i više posto površine tela je previjeno</t>
  </si>
  <si>
    <t>30017-01</t>
  </si>
  <si>
    <t>Obrada opekotine sa ekscizijom, manje od 10% površine tela je obrađeno ili ekscidirano</t>
  </si>
  <si>
    <t>30020-00</t>
  </si>
  <si>
    <t>Obrada opekotine sa ekscizijom, 10% i više površine tela je obrađeno ili ekscidirano</t>
  </si>
  <si>
    <t>30180-00</t>
  </si>
  <si>
    <t>Parcijalna ekscizija aksilarnih znojnih žlezda</t>
  </si>
  <si>
    <t>30183-00</t>
  </si>
  <si>
    <t>Totalna ekscizija aksilarnih znojnih žlezda</t>
  </si>
  <si>
    <t>30332-00</t>
  </si>
  <si>
    <t>Ekscizija limfnog čvora aksile</t>
  </si>
  <si>
    <t>30335-00</t>
  </si>
  <si>
    <t>Regionalna ekscizija limfnih čvorova aksile</t>
  </si>
  <si>
    <t>30336-00</t>
  </si>
  <si>
    <t>Radikalna ekscizija limfnih čvorova  aksile</t>
  </si>
  <si>
    <t>31245-00</t>
  </si>
  <si>
    <t>Ekstenzivna ekscizija aksilarnih znojnih žlezda</t>
  </si>
  <si>
    <t>31245-01</t>
  </si>
  <si>
    <t>Ekstenzivna ekscizija interglutealnih znojnih žlezda</t>
  </si>
  <si>
    <t>31245-02</t>
  </si>
  <si>
    <t>Ekstenzivna ekscizija inguinalnih znojnih žlezda</t>
  </si>
  <si>
    <t>31500-00</t>
  </si>
  <si>
    <t>Ekscizija lezija na dojkama</t>
  </si>
  <si>
    <t>32120-00</t>
  </si>
  <si>
    <t>Insercija analnog šava zbog anorektalnog prolapsa</t>
  </si>
  <si>
    <t>33815-03</t>
  </si>
  <si>
    <t>Direktno zatvaranje ulnarne arterije</t>
  </si>
  <si>
    <t>33818-03</t>
  </si>
  <si>
    <t>Reparacija ulnarne arterije direktnom anastomozom</t>
  </si>
  <si>
    <t>41671-03</t>
  </si>
  <si>
    <t>Septoplastika sa submukoznom resekcijom nosne pregrade</t>
  </si>
  <si>
    <t>41672-00</t>
  </si>
  <si>
    <t>Rekonstrukcija nosne pregrade</t>
  </si>
  <si>
    <t>44358-00</t>
  </si>
  <si>
    <t>Amputacija prsta na nozi sa metatarzalnom kosti</t>
  </si>
  <si>
    <t>45206-05</t>
  </si>
  <si>
    <t>Lokalni režanj kože šake</t>
  </si>
  <si>
    <t>45206-06</t>
  </si>
  <si>
    <t>Lokalni režanj kože palca</t>
  </si>
  <si>
    <t>45206-11</t>
  </si>
  <si>
    <t>Lokalni režanj kože prsta stopala</t>
  </si>
  <si>
    <t>45400-01</t>
  </si>
  <si>
    <t>Transplantat parcijalne debljine kože za malu granulirajuću oblast opekotine, &lt; 3% površine tela pokriveno transplantatom</t>
  </si>
  <si>
    <t>45403-01</t>
  </si>
  <si>
    <t>Transplantat parcijalne debljine kože za ekstenzivnu granulirajuću oblast opekotine, ≥ 3% površine tela pokriveno transplantatom</t>
  </si>
  <si>
    <t>45406-00</t>
  </si>
  <si>
    <t>Transplantat parcijalne debljine kože za opekotinu na drugim oblastima kada se &lt; 3% površine tela pokriva transplantatom</t>
  </si>
  <si>
    <t>45409-00</t>
  </si>
  <si>
    <t>Transplantat parcijalne debljine kože za opekotinu na drugim oblastima kada se ≥ 3% i &lt; 6% površine tela pokriva transplantatom</t>
  </si>
  <si>
    <t>45412-00</t>
  </si>
  <si>
    <t>Transplantat parcijalne debljine kože za opekotinu na drugim oblastima kada se ≥ 6% i &lt; 9% površine tela pokriva transplantatom</t>
  </si>
  <si>
    <t>45415-00</t>
  </si>
  <si>
    <t>Transplantat parcijalne debljine kože za opekotinu na drugim oblastima kada se ≥ 9% i &lt; 12% površine tela pokriva transplantatom</t>
  </si>
  <si>
    <t>45418-00</t>
  </si>
  <si>
    <t>Transplantat parcijalne debljine kože za opekotinu na drugim oblastima kada se ≥ 12% i &lt; 15% površine tela pokriva transplantatom</t>
  </si>
  <si>
    <t>45448-02</t>
  </si>
  <si>
    <t>Mali transplantat parcijalne debljine kože za usnu</t>
  </si>
  <si>
    <t>45448-05</t>
  </si>
  <si>
    <t>Mali transplantat parcijalne debljine kože za šaku</t>
  </si>
  <si>
    <t>45448-06</t>
  </si>
  <si>
    <t>Mali transplantat parcijalne debljine kože za palac</t>
  </si>
  <si>
    <t>45448-07</t>
  </si>
  <si>
    <t>Mali transplantat parcijalne debljine kože za prst šake</t>
  </si>
  <si>
    <t>45448-08</t>
  </si>
  <si>
    <t>Mali transplantat parcijalne debljine kože za genitalije</t>
  </si>
  <si>
    <t>45448-10</t>
  </si>
  <si>
    <t>Mali transplantat parcijalne debljine kože za stopalo</t>
  </si>
  <si>
    <t>45448-11</t>
  </si>
  <si>
    <t>Mali transplantat parcijalne debljine kože za prst stopala</t>
  </si>
  <si>
    <t>45451-05</t>
  </si>
  <si>
    <t>Transplantat kože pune debljine na šaci</t>
  </si>
  <si>
    <t>45451-06</t>
  </si>
  <si>
    <t>Transplantat kože pune debljine na palcu</t>
  </si>
  <si>
    <t>45451-07</t>
  </si>
  <si>
    <t>Transplantat kože pune debljine na prstu šake</t>
  </si>
  <si>
    <t>45451-08</t>
  </si>
  <si>
    <t>Transplantat kože pune debljine na genitalijama</t>
  </si>
  <si>
    <t>45451-10</t>
  </si>
  <si>
    <t>Transplantat kože pune debljine na ostalim oblastima lica</t>
  </si>
  <si>
    <t>45451-11</t>
  </si>
  <si>
    <t>Transplantat kože pune debljine za opekotinu na nosu</t>
  </si>
  <si>
    <t>45451-12</t>
  </si>
  <si>
    <t>Transplantat kože pune debljine za opekotinu na usni</t>
  </si>
  <si>
    <t>45451-13</t>
  </si>
  <si>
    <t>Transplantat kože pune debljine za opekotinu na uvu</t>
  </si>
  <si>
    <t>45451-14</t>
  </si>
  <si>
    <t>Transplantat kože pune debljine za opekotinu na vratu</t>
  </si>
  <si>
    <t>45451-15</t>
  </si>
  <si>
    <t>Transplantat kože pune debljine za opekotinu na šaci</t>
  </si>
  <si>
    <t>45451-16</t>
  </si>
  <si>
    <t>Transplantat kože pune debljine za opekotinu na palcu</t>
  </si>
  <si>
    <t>45451-17</t>
  </si>
  <si>
    <t>Transplantat kože pune debljine za opekotinu na prstu šake</t>
  </si>
  <si>
    <t>45451-18</t>
  </si>
  <si>
    <t>Transplantat kože pune debljine za opekotinu na genitalijama</t>
  </si>
  <si>
    <t>45451-19</t>
  </si>
  <si>
    <t>Transplantat kože pune debljine za opekotinu na ostalim oblastima</t>
  </si>
  <si>
    <t>45451-21</t>
  </si>
  <si>
    <t>Transplantat kože pune debljine za opekotinu na celom licu</t>
  </si>
  <si>
    <t>45451-22</t>
  </si>
  <si>
    <t>Transplantat kože pune debljine za opekotinu na stopalu</t>
  </si>
  <si>
    <t>45451-23</t>
  </si>
  <si>
    <t>Transplantat kože pune debljine za opekotinu na prstu stopala</t>
  </si>
  <si>
    <t>45451-26</t>
  </si>
  <si>
    <t>Transplantat kože pune debljine na stopalu</t>
  </si>
  <si>
    <t>45451-27</t>
  </si>
  <si>
    <t>Transplantat kože pune debljine na prstu stopala</t>
  </si>
  <si>
    <t>45460-00</t>
  </si>
  <si>
    <t>Transplantat parcijalne debljine kože za opekotinu na drugim oblastima kada se ≥ 15% i &lt; 20% površine tela pokriva transplantatom</t>
  </si>
  <si>
    <t>45464-00</t>
  </si>
  <si>
    <t>Transplantat parcijalne debljine kože za opekotinu na drugim oblastima kada se ≥ 20% i &lt; 30% površine tela pokriva transplantatom</t>
  </si>
  <si>
    <t>45468-00</t>
  </si>
  <si>
    <t>Transplantat parcijalne debljine kože za opekotinu na drugim oblastima kada se ≥ 30% i &lt; 40% površine tela pokriva transplantatom</t>
  </si>
  <si>
    <t>45471-00</t>
  </si>
  <si>
    <t>Transplantat parcijalne debljine kože za opekotinu na drugim oblastima kada se ≥ 40% i &lt; 50% površine tela pokriva transplantatom</t>
  </si>
  <si>
    <t>45474-00</t>
  </si>
  <si>
    <t>Transplantat parcijalne debljine kože za opekotinu na drugim oblastima kada se ≥ 50% i &lt; 60% površine tela pokriva transplantatom</t>
  </si>
  <si>
    <t>45477-00</t>
  </si>
  <si>
    <t>Transplantat parcijalne debljine kože za opekotinu na drugim oblastima kada se ≥ 60% i &lt; 70% površine tela pokriva transplantatom</t>
  </si>
  <si>
    <t>45480-00</t>
  </si>
  <si>
    <t>Transplantat parcijalne debljine kože za opekotinu na drugim oblastima kada se ≥ 70% i &lt; 80% površine tela pokriva transplantatom</t>
  </si>
  <si>
    <t>45483-00</t>
  </si>
  <si>
    <t>Transplantat parcijalne debljine kože za opekotinu na drugim oblastima kada se ≥ 80% površine tela pokriva transplantatom</t>
  </si>
  <si>
    <t>45485-00</t>
  </si>
  <si>
    <t>Transplantat parcijalne debljine kože za opekotinu na očnom kapku</t>
  </si>
  <si>
    <t>45485-01</t>
  </si>
  <si>
    <t>Transplantat parcijalne debljine kože za opekotinu na nosu</t>
  </si>
  <si>
    <t>45485-02</t>
  </si>
  <si>
    <t>Transplantat parcijalne debljine kože za opekotinu na usni</t>
  </si>
  <si>
    <t>45485-03</t>
  </si>
  <si>
    <t>Transplantat parcijalne debljine kože za opekotinu na uvu</t>
  </si>
  <si>
    <t>45485-04</t>
  </si>
  <si>
    <t>Transplantat parcijalne debljine kože za opekotinu na šaci</t>
  </si>
  <si>
    <t>45486-00</t>
  </si>
  <si>
    <t>Transplantat parcijalne debljine kože za opekotinu na vratu</t>
  </si>
  <si>
    <t>45486-01</t>
  </si>
  <si>
    <t>Transplantat parcijalne debljine kože za opekotinu na genitalijama</t>
  </si>
  <si>
    <t>45486-02</t>
  </si>
  <si>
    <t>Transplantat parcijalne debljine kože za opekotinu na ostalim oblastima lica</t>
  </si>
  <si>
    <t>45486-03</t>
  </si>
  <si>
    <t>Transplantat parcijalne debljine kože za opekotinu na stopalu</t>
  </si>
  <si>
    <t>45487-00</t>
  </si>
  <si>
    <t>Transplantat parcijalne debljine kože za opekotinu na prstu stopala</t>
  </si>
  <si>
    <t>45488-00</t>
  </si>
  <si>
    <t>Transplantat parcijalne debljine kože za opekotinu na prstu šake</t>
  </si>
  <si>
    <t>45488-01</t>
  </si>
  <si>
    <t>Transplantat parcijalne debljine kože za opekotinu na palcu</t>
  </si>
  <si>
    <t>45494-00</t>
  </si>
  <si>
    <t>Transplantat parcijalne debljine kože za opekotinu na celom licu</t>
  </si>
  <si>
    <t>45515-01</t>
  </si>
  <si>
    <t>Opuštanje kontrakture kože i potkožnog tkiva</t>
  </si>
  <si>
    <t>45519-00</t>
  </si>
  <si>
    <t>Revizija ožiljka ili kontrakture od opekotine</t>
  </si>
  <si>
    <t>45520-00</t>
  </si>
  <si>
    <t>Redukciona mamoplastika sa repozicioniranjem bradavice, jednostrana</t>
  </si>
  <si>
    <t>45520-01</t>
  </si>
  <si>
    <t>Redukciona mamoplastika sa repozicioniranjem bradavice, obostrana</t>
  </si>
  <si>
    <t>45520-02</t>
  </si>
  <si>
    <t>Redukciona mamoplastika sa rekonstrukcijom bradavice, obostrana</t>
  </si>
  <si>
    <t>45520-03</t>
  </si>
  <si>
    <t>45522-00</t>
  </si>
  <si>
    <t>Redukciona mamoplastika, jednostrana</t>
  </si>
  <si>
    <t>45522-01</t>
  </si>
  <si>
    <t>Redukciona mamoplastika, obostrana</t>
  </si>
  <si>
    <t>45524-00</t>
  </si>
  <si>
    <t>Augmentaciona mamoplastika, jednostrana</t>
  </si>
  <si>
    <t>45527-00</t>
  </si>
  <si>
    <t>Augmentaciona mamoplastika posle mastektomije, jednostrana</t>
  </si>
  <si>
    <t>45527-01</t>
  </si>
  <si>
    <t>Augmentaciona mamoplastika posle mastektomije, obostrana</t>
  </si>
  <si>
    <t>45528-00</t>
  </si>
  <si>
    <t>Augmentaciona mamoplastika, obostrana</t>
  </si>
  <si>
    <t>45530-02</t>
  </si>
  <si>
    <t>Rekonstrukcija dojke korišćenjem režnja</t>
  </si>
  <si>
    <t>45533-00</t>
  </si>
  <si>
    <t>Rekonstrukcija dojke tehnikom deljenja dojke, prvi stadijum</t>
  </si>
  <si>
    <t>45539-00</t>
  </si>
  <si>
    <t>Rekonstrukcija dojke sa insercijom tkivnog ekspandera</t>
  </si>
  <si>
    <t>45542-00</t>
  </si>
  <si>
    <t>Uklanjanje tkivnog ekspandera dojke i insercija permanentne proteze</t>
  </si>
  <si>
    <t>45545-00</t>
  </si>
  <si>
    <t>Rekonstrukcija bradavice</t>
  </si>
  <si>
    <t>45545-01</t>
  </si>
  <si>
    <t>Rekonstrukcija areole</t>
  </si>
  <si>
    <t>45545-02</t>
  </si>
  <si>
    <t>Rekonstrukcija bradavice i areole</t>
  </si>
  <si>
    <t>45548-00</t>
  </si>
  <si>
    <t>Uklanjanje proteze iz dojke</t>
  </si>
  <si>
    <t>45548-01</t>
  </si>
  <si>
    <t>45548-02</t>
  </si>
  <si>
    <t>Podešavanje tkivnog ekspandera dojke</t>
  </si>
  <si>
    <t>45551-00</t>
  </si>
  <si>
    <t>Uklanjanje proteze iz dojke sa ekscizijom fibrozne kapsule</t>
  </si>
  <si>
    <t>45552-00</t>
  </si>
  <si>
    <t>Uklanjanje proteze iz dojke sa ekscizijom fibrozne kapsule i zamenom proteze</t>
  </si>
  <si>
    <t>45554-00</t>
  </si>
  <si>
    <t>45555-00</t>
  </si>
  <si>
    <t>45556-00</t>
  </si>
  <si>
    <t>Mastopeksija</t>
  </si>
  <si>
    <t>45566-00</t>
  </si>
  <si>
    <t>Insercija tkivnog ekspandera</t>
  </si>
  <si>
    <t>45566-01</t>
  </si>
  <si>
    <t>Korekcija klempavog uva</t>
  </si>
  <si>
    <t>45566-03</t>
  </si>
  <si>
    <t>Podešavanje tkivnog ekspandera</t>
  </si>
  <si>
    <t>45568-00</t>
  </si>
  <si>
    <t>Uklanjanje tkivnog ekspandera</t>
  </si>
  <si>
    <t>45584-00</t>
  </si>
  <si>
    <t>Liposukcija</t>
  </si>
  <si>
    <t>45588-01</t>
  </si>
  <si>
    <t>Lifting čela i obrva, obostrano</t>
  </si>
  <si>
    <t>45620-00</t>
  </si>
  <si>
    <t>Redukcija donjeg očnog kapka</t>
  </si>
  <si>
    <t>45623-02</t>
  </si>
  <si>
    <t>Korekcija ptoze na očnom kapku resekcijom ili produženjem levator mišića</t>
  </si>
  <si>
    <t>45626-01</t>
  </si>
  <si>
    <t>Korekcija ektropiona ili entropiona klinastom resekcijom</t>
  </si>
  <si>
    <t>45641-01</t>
  </si>
  <si>
    <t>Rinoplastika sa transplantatom nazalne kosti</t>
  </si>
  <si>
    <t>45641-02</t>
  </si>
  <si>
    <t>Rinoplastika sa transplantatom nazalne kosti i nazalne/septalne hrskavice</t>
  </si>
  <si>
    <t>45644-01</t>
  </si>
  <si>
    <t>Rinoplastika sa transplantatom kosti sa udaljene donatorske oblasti</t>
  </si>
  <si>
    <t>45644-02</t>
  </si>
  <si>
    <t>Rinoplastika sa transplantatom kosti i hrskavice sa udaljene donatorske oblasti</t>
  </si>
  <si>
    <t>45659-00</t>
  </si>
  <si>
    <t>45659-01</t>
  </si>
  <si>
    <t>Ostale korekcije deformiteta eksternog uva</t>
  </si>
  <si>
    <t>45665-01</t>
  </si>
  <si>
    <t>Klinasta ekscizija očnog kapka pune debljine</t>
  </si>
  <si>
    <t>46333-00</t>
  </si>
  <si>
    <t>Ekscizija gangliona distalnog dela prsta šake</t>
  </si>
  <si>
    <t>46333-01</t>
  </si>
  <si>
    <t>Reparacija ligamenta ili kapsule metakarpofalangealnog zgloba sa slobodnim tkivom za presađivanje ili implantom</t>
  </si>
  <si>
    <t>46339-00</t>
  </si>
  <si>
    <t>Sinovijektomija ovojnice tetive fleksora ili ekstenzora šake</t>
  </si>
  <si>
    <t>46351-00</t>
  </si>
  <si>
    <t>Sinovijektomija ovojnice tetive fleksora, 2 prsta na ruci</t>
  </si>
  <si>
    <t>46357-00</t>
  </si>
  <si>
    <t>Sinovijektomija ovojnice tetive fleksora, 4 prsta na ruci</t>
  </si>
  <si>
    <t>46360-00</t>
  </si>
  <si>
    <t>Sinovijektomija ovojnice tetive fleksora, ≥ 5 prstiju</t>
  </si>
  <si>
    <t>46366-00</t>
  </si>
  <si>
    <t>Subkutana fasciotomija zbog Dipitrenove kontrakture</t>
  </si>
  <si>
    <t>46408-00</t>
  </si>
  <si>
    <t>Rekonstrukcija tetive šake pomoću presađivanja tetive</t>
  </si>
  <si>
    <t>46414-00</t>
  </si>
  <si>
    <t>Insercija veštačke proteze za tetivu šake</t>
  </si>
  <si>
    <t>46417-00</t>
  </si>
  <si>
    <t>Prenošenje tetive šake</t>
  </si>
  <si>
    <t>46423-00</t>
  </si>
  <si>
    <t>Sekundarna reparacija tetive ekstenzora šake</t>
  </si>
  <si>
    <t>46426-00</t>
  </si>
  <si>
    <t>Primarna reparacija tetive fleksora šake, proksimalno od fibrozne ovojnice tetiva fleksora prstiju (u nivou metakarpalnih glavica, A1 puli)</t>
  </si>
  <si>
    <t>46429-00</t>
  </si>
  <si>
    <t>Sekundarna reparacija tetive fleksora šake, proksimalno od fibrozne</t>
  </si>
  <si>
    <t>46432-00</t>
  </si>
  <si>
    <t>Primarna reparacija tetive fleksora šake, distalno od fibrozne ovojnice tetiva fleksora prstiju (u nivou metakarpalnih glavica, A1 puli)</t>
  </si>
  <si>
    <t>46435-00</t>
  </si>
  <si>
    <t>Sekundarna reparacija tetive fleksora šake, distalno od fibrozne ovojnice tetiva fleksora prstiju (u nivou metakarpalnih glavica, A1 puli)</t>
  </si>
  <si>
    <t>46453-00</t>
  </si>
  <si>
    <t>Tenoliza tetive fleksora šake</t>
  </si>
  <si>
    <t>46480-00</t>
  </si>
  <si>
    <t>Amputacija prsta koja uključuje metakarpalnu kost</t>
  </si>
  <si>
    <t>46483-00</t>
  </si>
  <si>
    <t>Revizija amputacionog patrljka na šaci ili prstu</t>
  </si>
  <si>
    <t>46492-00</t>
  </si>
  <si>
    <t>Ispravljanje kontrakture prsta šake</t>
  </si>
  <si>
    <t>46495-00</t>
  </si>
  <si>
    <t>Ekscizija mukozne ciste prsta šake</t>
  </si>
  <si>
    <t>46495-01</t>
  </si>
  <si>
    <t>46498-00</t>
  </si>
  <si>
    <t>Ekscizija gangliona tetivne ovojnice fleksora šake</t>
  </si>
  <si>
    <t>46502-00</t>
  </si>
  <si>
    <t>Ekscizija rekurentnog gangliona dorzalne strane ručnog zgloba</t>
  </si>
  <si>
    <t>46503-00</t>
  </si>
  <si>
    <t>Ekscizija rekurentnog gangliona volarne strane ručnog zgloba</t>
  </si>
  <si>
    <t>47342-00</t>
  </si>
  <si>
    <t>Otvorena repozicija preloma metakarpusa</t>
  </si>
  <si>
    <t>47387-00</t>
  </si>
  <si>
    <t>Imobilizacija preloma tela radijusa i ulne</t>
  </si>
  <si>
    <t>47963-02</t>
  </si>
  <si>
    <t>Rekonstrukcija tetive šake, ako na drugom mestu nije klasifikovano</t>
  </si>
  <si>
    <t>47969-00</t>
  </si>
  <si>
    <t>Tenosinovijektomija, neklasifikovana na drugom mestu</t>
  </si>
  <si>
    <t>47981-00</t>
  </si>
  <si>
    <t>Dekompresiona fasciotomija podlaktice</t>
  </si>
  <si>
    <t>49851-00</t>
  </si>
  <si>
    <t>Ispravljanje čekićastog prsta na nozi sa unutrašnjom fiksacijom</t>
  </si>
  <si>
    <t>50104-00</t>
  </si>
  <si>
    <t>Sinovijektomija zgloba, neklasifikovana na drugom mestu</t>
  </si>
  <si>
    <t>90130-00</t>
  </si>
  <si>
    <t>Lokalna destrukcija lezija u nosu</t>
  </si>
  <si>
    <t>90366-00</t>
  </si>
  <si>
    <t>Ostale procedure na urinarnom sistemu</t>
  </si>
  <si>
    <t>90567-01</t>
  </si>
  <si>
    <t>Fasciotomija zbog ishemije donjeg ekstremiteta</t>
  </si>
  <si>
    <t>90574-00</t>
  </si>
  <si>
    <t>Ekscizija lezije zgloba, neklasifikovana na drugom mestu</t>
  </si>
  <si>
    <t>90583-01</t>
  </si>
  <si>
    <t>Presađivanje mišića, neklasifikovano na drugom mestu</t>
  </si>
  <si>
    <t>90590-00</t>
  </si>
  <si>
    <t>Rekonstrukcija vezivne ovojnice tetive ili puleja, neklasifikovana na drugom mestu</t>
  </si>
  <si>
    <t>90603-14</t>
  </si>
  <si>
    <t>Sekvestrektomija kostiju karlice</t>
  </si>
  <si>
    <t>90603-19</t>
  </si>
  <si>
    <t>Sekvestrektomija metatarzusa</t>
  </si>
  <si>
    <t>90723-01</t>
  </si>
  <si>
    <t>Injekcija u dojku zbog povećanja, obostrano</t>
  </si>
  <si>
    <t>30195-07</t>
  </si>
  <si>
    <t>Elektroterapija lezija na koži, višestruke lezije</t>
  </si>
  <si>
    <t>30224-00</t>
  </si>
  <si>
    <t>Perkutana drenaža apscesa mekog tkiva</t>
  </si>
  <si>
    <t>Injekcija u tkivni ekspander</t>
  </si>
  <si>
    <t>90544-00</t>
  </si>
  <si>
    <t>Presecanje adhezija šake</t>
  </si>
  <si>
    <t>90560-00</t>
  </si>
  <si>
    <t>Primena drugog sredstva u meko tkivo, neklasifikovana na drugom mestu</t>
  </si>
  <si>
    <t>13750-06</t>
  </si>
  <si>
    <t>Ostale terapijske hemafereze</t>
  </si>
  <si>
    <t>35533-00</t>
  </si>
  <si>
    <t>Vulvoplastika</t>
  </si>
  <si>
    <t>45536-00</t>
  </si>
  <si>
    <t>Rekonstrukcija dojke tehnikom deljenja dojke, drugi stadijum</t>
  </si>
  <si>
    <t>45587-01</t>
  </si>
  <si>
    <t>Lifting čela i obrva, jednostrano</t>
  </si>
  <si>
    <t>46336-01</t>
  </si>
  <si>
    <t>Sinovijektomija metakarpalnog zgloba</t>
  </si>
  <si>
    <t>46348-00</t>
  </si>
  <si>
    <t>Sinovijektomija ovojnice tetive fleksora, 1 prst ruke</t>
  </si>
  <si>
    <t>46354-00</t>
  </si>
  <si>
    <t>Sinovijektomija ovojnice tetive fleksora, 3 prsta na ruci</t>
  </si>
  <si>
    <t>46369-00</t>
  </si>
  <si>
    <t>Palmarna fasciektomija zbog Dipitrenove kontrakture</t>
  </si>
  <si>
    <t>46372-00</t>
  </si>
  <si>
    <t>Palmarna fasciektomija zbog Dipitrenove kontrakture koja zahvata 1 prst</t>
  </si>
  <si>
    <t>46375-00</t>
  </si>
  <si>
    <t>Palmarna fasciektomija zbog Dipitrenove kontrakture koja zahvata 2 prsta</t>
  </si>
  <si>
    <t>46378-00</t>
  </si>
  <si>
    <t>Palmarna fasciektomija zbog Dipitrenove kontrakture koja zahvata ≥ 3 prsta</t>
  </si>
  <si>
    <t>46387-00</t>
  </si>
  <si>
    <t>Revizija palmarne fasciektomije zbog Dipitrenove kontrakture koja zahvata 1 prst</t>
  </si>
  <si>
    <t>46390-00</t>
  </si>
  <si>
    <t>Revizija palmarne fasciektomije zbog Dipitrenove kontrakture koja zahvata 2 prsta</t>
  </si>
  <si>
    <t>46444-00</t>
  </si>
  <si>
    <t>Rekonstrukcija deformiteta prsta po tipu „rupice za dugme“ (Boutonnière deformity)</t>
  </si>
  <si>
    <t>46447-00</t>
  </si>
  <si>
    <t>Rekonstrukcija deformiteta prsta po tipu „rupice za dugme“</t>
  </si>
  <si>
    <t>46507-00</t>
  </si>
  <si>
    <t>Transpozicija prsta šake na vaskularnoj peteljci</t>
  </si>
  <si>
    <t>61469-00</t>
  </si>
  <si>
    <t>Limfoscintigrafija</t>
  </si>
  <si>
    <t>90162-00</t>
  </si>
  <si>
    <t>Ostale procedure na traheji</t>
  </si>
  <si>
    <t>90545-00</t>
  </si>
  <si>
    <t>Incizija mekih tkiva šake</t>
  </si>
  <si>
    <t>90686-00</t>
  </si>
  <si>
    <t>Obrada opekotine bez ekscizije</t>
  </si>
  <si>
    <t>90765-00</t>
  </si>
  <si>
    <t>Izrada i podešavanje uređaja za imobilizaciju, jednostavna</t>
  </si>
  <si>
    <t>92159-00</t>
  </si>
  <si>
    <t>Profilaktička vakcinacija protiv gripa</t>
  </si>
  <si>
    <t>95550-00</t>
  </si>
  <si>
    <t>Udružene zdravstvene procedure, dijetetika</t>
  </si>
  <si>
    <t>96020-00</t>
  </si>
  <si>
    <t>Procena integriteta kože</t>
  </si>
  <si>
    <t>U8182000</t>
  </si>
  <si>
    <t>Dermoskopski pregled kože, jedna lezija</t>
  </si>
  <si>
    <t>Клиника за васкуларну и ендоваскуларну хирургију</t>
  </si>
  <si>
    <t>30605-00</t>
  </si>
  <si>
    <t>Formiranje splenorenalnog šanta</t>
  </si>
  <si>
    <t>32504-01</t>
  </si>
  <si>
    <t>Prekid višestrukih pritoka varikoznih vena</t>
  </si>
  <si>
    <t>32508-00</t>
  </si>
  <si>
    <t>Prekid safeno-femoralnog spoja varikoznih vena</t>
  </si>
  <si>
    <t>32508-01</t>
  </si>
  <si>
    <t>Prekid safeno-poplitealnog spoja varikoznih vena</t>
  </si>
  <si>
    <t>32511-00</t>
  </si>
  <si>
    <t>Prekid safeno-femoralnog i safeno-poplitealnog spoja varikoznih vena</t>
  </si>
  <si>
    <t>32514-00</t>
  </si>
  <si>
    <t>Ponovna operacija za varikozne vene</t>
  </si>
  <si>
    <t>32700-08</t>
  </si>
  <si>
    <t>Karotidno-subklavijalni bajpas sintetičkim materijalom</t>
  </si>
  <si>
    <t>32703-00</t>
  </si>
  <si>
    <t>Resekcija karotidne arterije sa reanastomozom</t>
  </si>
  <si>
    <t>32708-01</t>
  </si>
  <si>
    <t>Aortno-femoralno-femoralni bajpas sintetičkim materijalom</t>
  </si>
  <si>
    <t>32715-03</t>
  </si>
  <si>
    <t>Aksilarno-femoralno-femoralni bajpas sintetičkim materijalom</t>
  </si>
  <si>
    <t>32718-01</t>
  </si>
  <si>
    <t>Femoralno-femoralni krosover bajpas</t>
  </si>
  <si>
    <t>32736-00</t>
  </si>
  <si>
    <t>Ostale procedure na donjoj mezenteričnoj arteriji</t>
  </si>
  <si>
    <t>32739-00</t>
  </si>
  <si>
    <t>Femoralno-poplitealni bajpas pomoću vene, anastomoza iznad kolena</t>
  </si>
  <si>
    <t>32742-00</t>
  </si>
  <si>
    <t>Femoralno-poplitealni bajpas pomoću vene, anastomoza ispod kolena</t>
  </si>
  <si>
    <t>32751-00</t>
  </si>
  <si>
    <t>Femoralno-poplitealni bajpas sintetičkim materijalom, anastomoza iznad kolena</t>
  </si>
  <si>
    <t>32751-01</t>
  </si>
  <si>
    <t>Femoralno-poplitealni bajpas sintetičkim materijalom, anastomoza ispod kolena</t>
  </si>
  <si>
    <t>32751-02</t>
  </si>
  <si>
    <t>Bajpas femoralne do proksimalno tibijalne ili peronealne arterije sintetičkim materijalom</t>
  </si>
  <si>
    <t>32754-00</t>
  </si>
  <si>
    <t>Femoralno-poplitealni bajpas pomoću kompozitnog grafta, anastomoza iznad kolena</t>
  </si>
  <si>
    <t>32754-01</t>
  </si>
  <si>
    <t>Femoralno-poplitealni bajpas pomoću kompozitnog grafta, anastomoza ispod kolena</t>
  </si>
  <si>
    <t>32760-00</t>
  </si>
  <si>
    <t>Uzimanje i priprema  vene iz udova za bajspas ili zamenu grafta</t>
  </si>
  <si>
    <t>32763-00</t>
  </si>
  <si>
    <t>Bajpas ostalih arterija pomoću vene</t>
  </si>
  <si>
    <t>32763-08</t>
  </si>
  <si>
    <t>Poplitealno-tibijalni bajpas pomoću vene</t>
  </si>
  <si>
    <t>32763-17</t>
  </si>
  <si>
    <t>Aortno-femoralno-poplitealni bajpas sintetičkim materijalom</t>
  </si>
  <si>
    <t>32763-19</t>
  </si>
  <si>
    <t>Poplitealno-tibijalni bajpas sintetičkim materijalom</t>
  </si>
  <si>
    <t>32766-00</t>
  </si>
  <si>
    <t>Reparacija ostalih arterija direktnom anastomozom</t>
  </si>
  <si>
    <t>33050-00</t>
  </si>
  <si>
    <t>Zamena poplitealne aneurizme pomoću venskog grafta</t>
  </si>
  <si>
    <t>33055-00</t>
  </si>
  <si>
    <t>Zamena poplitealne aneurizme pomoću sintetičkog grafta</t>
  </si>
  <si>
    <t>33070-00</t>
  </si>
  <si>
    <t>Reparacija aneurizme u ekstremitetima</t>
  </si>
  <si>
    <t>33080-00</t>
  </si>
  <si>
    <t>Reparacija intra-abdominalne aneurizme</t>
  </si>
  <si>
    <t>33115-00</t>
  </si>
  <si>
    <t>Zamena infrarenalne aneurizme abdominalne aorte pomoću cevastog grafta</t>
  </si>
  <si>
    <t>33116-00</t>
  </si>
  <si>
    <t>Endovaskularna reparacija aneurizme</t>
  </si>
  <si>
    <t>33118-00</t>
  </si>
  <si>
    <t>Zamena infrarenalne aneurizme abdominalne aorte sa bifurkacionim graftom na ilijačnim arterijama</t>
  </si>
  <si>
    <t>33121-00</t>
  </si>
  <si>
    <t>Zamena infrarenalne aneurizme abdominalne aorte sa bifurkacionim graftom na femoralnim arterijama</t>
  </si>
  <si>
    <t>33124-00</t>
  </si>
  <si>
    <t>Zamena aneurizme ilijačne arterije graftom, jednostrano</t>
  </si>
  <si>
    <t>33142-00</t>
  </si>
  <si>
    <t>Reparacija lažne aneurizme femoralne arterije</t>
  </si>
  <si>
    <t>33154-00</t>
  </si>
  <si>
    <t>Zamena rupturirane infrarenalne aneurizme abdominalne aorte pomoću cevastog grafta</t>
  </si>
  <si>
    <t>33157-00</t>
  </si>
  <si>
    <t>Zamena rupturirane infrarenalne aneurizme abdominalne aorte sa bifurkacionim graftom na ilijačnim arterijama</t>
  </si>
  <si>
    <t>33160-00</t>
  </si>
  <si>
    <t>Zamena rupturirane infrarenalne aneurizme abdominalne aorte sa bifurkacionim graftom na femoralnim arterijama</t>
  </si>
  <si>
    <t>33172-00</t>
  </si>
  <si>
    <t>Zamena aneurizme ostalih glavnih arterija graftom</t>
  </si>
  <si>
    <t>33500-00</t>
  </si>
  <si>
    <t>Karotidna endarterektomija</t>
  </si>
  <si>
    <t>33509-00</t>
  </si>
  <si>
    <t>Endarterektomija aorte</t>
  </si>
  <si>
    <t>33515-00</t>
  </si>
  <si>
    <t>Aorto-femoralna endarterektomija</t>
  </si>
  <si>
    <t>33521-00</t>
  </si>
  <si>
    <t>Ilijačno-femoralna endarterektomija, jednostrana</t>
  </si>
  <si>
    <t>33539-00</t>
  </si>
  <si>
    <t>Endarterektomija ekstremiteta</t>
  </si>
  <si>
    <t>33542-00</t>
  </si>
  <si>
    <t>Proširena endarterektomija duboke femoralne arterije</t>
  </si>
  <si>
    <t>33548-00</t>
  </si>
  <si>
    <t>Peč (patch) Graft na arteriji korišćenjem autolognog materijala</t>
  </si>
  <si>
    <t>33548-01</t>
  </si>
  <si>
    <t>Peč (patch) Graft na arteriji korišćenjem sintetičkog materijala</t>
  </si>
  <si>
    <t>33554-00</t>
  </si>
  <si>
    <t>Endarterektomija udružena sa arterijskim bajpasom za pripremu oblasti za anastomozu</t>
  </si>
  <si>
    <t>33800-00</t>
  </si>
  <si>
    <t>Embolektomija ili trombektomija karotidne arterije</t>
  </si>
  <si>
    <t>33803-00</t>
  </si>
  <si>
    <t>Embolektomija ili trombektomija subklavijalne arterije</t>
  </si>
  <si>
    <t>33803-01</t>
  </si>
  <si>
    <t>Embolektomija ili trombektomija brahiocefaličnog stabla</t>
  </si>
  <si>
    <t>33803-02</t>
  </si>
  <si>
    <t>Embolektomija ili trombektomija grafta bajpasa arterije trupa</t>
  </si>
  <si>
    <t>33806-01</t>
  </si>
  <si>
    <t>Embolektomija ili trombektomija brahijalne arterije</t>
  </si>
  <si>
    <t>33806-08</t>
  </si>
  <si>
    <t>Embolektomija ili trombektomija ilijačne arterije</t>
  </si>
  <si>
    <t>33806-09</t>
  </si>
  <si>
    <t>Embolektomija ili trombektomija femoralne arterije</t>
  </si>
  <si>
    <t>33806-10</t>
  </si>
  <si>
    <t>Embolektomija ili trombektomija poplitealne arterije</t>
  </si>
  <si>
    <t>33806-11</t>
  </si>
  <si>
    <t>Embolektomija ili trombektomija tibijalne arterije</t>
  </si>
  <si>
    <t>33806-12</t>
  </si>
  <si>
    <t>Embolektomija ili trombektomija grafta bajpasa arterije ekstremiteta</t>
  </si>
  <si>
    <t>33815-04</t>
  </si>
  <si>
    <t>Direktno zatvaranje femoralne arterije</t>
  </si>
  <si>
    <t>33815-05</t>
  </si>
  <si>
    <t>Direktno zatvaranje poplitealne arterije</t>
  </si>
  <si>
    <t>33815-13</t>
  </si>
  <si>
    <t>Direktno zatvaranje ostalih vena donjih udova</t>
  </si>
  <si>
    <t>33818-00</t>
  </si>
  <si>
    <t>Reparacija aksilarne arterije direktnom anastomozom</t>
  </si>
  <si>
    <t>33818-01</t>
  </si>
  <si>
    <t>Reparacija brahijalne arterije direktnom anastomozom</t>
  </si>
  <si>
    <t>33824-00</t>
  </si>
  <si>
    <t>Direktno zatvaranje karotidne arterije</t>
  </si>
  <si>
    <t>33824-01</t>
  </si>
  <si>
    <t>Direktno zatvaranje jugularne vene</t>
  </si>
  <si>
    <t>33833-03</t>
  </si>
  <si>
    <t>Direktno zatvaranje ilijačne arterije</t>
  </si>
  <si>
    <t>33839-00</t>
  </si>
  <si>
    <t>Reparacija celijačne arterije interpozicijom grafta</t>
  </si>
  <si>
    <t>33842-00</t>
  </si>
  <si>
    <t>Kontrola postoperativnog krvarenja ili tromboze posle hiruškog zahvata na karotidnoj ili vertebralnoj arteriji</t>
  </si>
  <si>
    <t>33845-00</t>
  </si>
  <si>
    <t>Kontrola postoperativnog krvarenja ili tromboze posle intra-abdominalne vaskularne procedure</t>
  </si>
  <si>
    <t>34103-03</t>
  </si>
  <si>
    <t>Eksploracija femoralne arterije</t>
  </si>
  <si>
    <t>34106-03</t>
  </si>
  <si>
    <t>Eksploracija tibijalne arterije</t>
  </si>
  <si>
    <t>34112-00</t>
  </si>
  <si>
    <t>Ekscizija ili ligatura jednostavne arteriovenske fistule na udovima</t>
  </si>
  <si>
    <t>34112-01</t>
  </si>
  <si>
    <t>Ekscizija ili ligatura kompleksne arteriovenske fistule na udovima</t>
  </si>
  <si>
    <t>34121-00</t>
  </si>
  <si>
    <t>Reparacija jednostavne arteriovenske fistule na ekstremitetima sa ponovnim uspostavljanjem kontinuiteta</t>
  </si>
  <si>
    <t>34121-01</t>
  </si>
  <si>
    <t>Reparacija kompleksne arteriovenske fistule na ekstremitetima sa ponovnim uspostavljanjem kontinuiteta</t>
  </si>
  <si>
    <t>34130-00</t>
  </si>
  <si>
    <t>Zatvaranje hirurški oblikovane arteriovenske fistule na udovima</t>
  </si>
  <si>
    <t>34163-00</t>
  </si>
  <si>
    <t>Reparacija aorto-enteralne fistule sa insercijom grafta aorte</t>
  </si>
  <si>
    <t>34175-00</t>
  </si>
  <si>
    <t>Ekscizija grafta bajpasa na udovima</t>
  </si>
  <si>
    <t>34500-00</t>
  </si>
  <si>
    <t>Insercija eksternog arteriovenskog šanta</t>
  </si>
  <si>
    <t>34512-00</t>
  </si>
  <si>
    <t>Konstrukcija arteriovenske fistule sa venskim graftom</t>
  </si>
  <si>
    <t>34512-01</t>
  </si>
  <si>
    <t>Konstrukcija arteriovenske fistule sa protezom</t>
  </si>
  <si>
    <t>34515-00</t>
  </si>
  <si>
    <t>Trombektomija arteriovenske fistule</t>
  </si>
  <si>
    <t>34518-00</t>
  </si>
  <si>
    <t>Korekcija stenoze arteriovenske fistule</t>
  </si>
  <si>
    <t>34528-02</t>
  </si>
  <si>
    <t>Insercija vaskularnog pristupnog uređaja</t>
  </si>
  <si>
    <t>34530-05</t>
  </si>
  <si>
    <t>Uklanjanje vaskularnog pristupnog uređaja</t>
  </si>
  <si>
    <t>34806-00</t>
  </si>
  <si>
    <t>Safeno-ilijačno ukršteno premoštenje (cross leg bypass)</t>
  </si>
  <si>
    <t>35000-00</t>
  </si>
  <si>
    <t>Lumbalna hirurška simpatektomija</t>
  </si>
  <si>
    <t>35202-00</t>
  </si>
  <si>
    <t>Pristup zbog ponovne operacije arterija ili vena u vratu, abdomenu ili udovima</t>
  </si>
  <si>
    <t>35303-06</t>
  </si>
  <si>
    <t>Perkutana transluminalna angioplastika balonom</t>
  </si>
  <si>
    <t>35307-00</t>
  </si>
  <si>
    <t>Perkutana transluminalna angioplastika jedne karotidne arterije, jedan stent</t>
  </si>
  <si>
    <t>35309-06</t>
  </si>
  <si>
    <t>Perkutana transluminalna angioplastika balonom sa stentom, jedan stent</t>
  </si>
  <si>
    <t>35309-07</t>
  </si>
  <si>
    <t>Perkutana transluminalna angioplastika balonom sa stentom, više stentova</t>
  </si>
  <si>
    <t>35330-00</t>
  </si>
  <si>
    <t>Perkutana insercija filtera u donju šuplju venu</t>
  </si>
  <si>
    <t>44328-01</t>
  </si>
  <si>
    <t>Amputacija kroz nadlakticu</t>
  </si>
  <si>
    <t>44364-01</t>
  </si>
  <si>
    <t>Transmetatarzalna amputacija</t>
  </si>
  <si>
    <t>44367-00</t>
  </si>
  <si>
    <t>Amputacija iznad linije kolena</t>
  </si>
  <si>
    <t>44370-00</t>
  </si>
  <si>
    <t>Amputacija kuka</t>
  </si>
  <si>
    <t>47975-00</t>
  </si>
  <si>
    <t>Dekompresiona fasciotomija podlaktice zbog akutnog kompartman sindroma</t>
  </si>
  <si>
    <t>90213-02</t>
  </si>
  <si>
    <t>Reparacija aorte interpozicijom grafta</t>
  </si>
  <si>
    <t>32500-01</t>
  </si>
  <si>
    <t>Višestruke injekcije u varikozne vene</t>
  </si>
  <si>
    <t>49854-00</t>
  </si>
  <si>
    <t>Plantarna fasciotomija</t>
  </si>
  <si>
    <t>90603-18</t>
  </si>
  <si>
    <t>Sekvestrektomija tarzusa</t>
  </si>
  <si>
    <t>90603-20</t>
  </si>
  <si>
    <t>Sekvestrektomija članka prsta na nozi</t>
  </si>
  <si>
    <t>Izdavanje medicinskog pomagala po vrsti</t>
  </si>
  <si>
    <t>32507-00</t>
  </si>
  <si>
    <t>Subfascijalni prekid jedne ili više perforatnih varikoznih vena</t>
  </si>
  <si>
    <t>32708-00</t>
  </si>
  <si>
    <t>Aortno-femoralni bajpas sintetičkim materijalom</t>
  </si>
  <si>
    <t>32745-00</t>
  </si>
  <si>
    <t>Bajpas femoralne do proksimalno tibijalne ili peronealne arterije pomoću vene</t>
  </si>
  <si>
    <t>32748-00</t>
  </si>
  <si>
    <t>Bajpas femoralne do distalno tibijalne ili peronealne arterije pomoću vene</t>
  </si>
  <si>
    <t>32763-16</t>
  </si>
  <si>
    <t>Aortno-celijačni bajpas sintetičkim materijalom</t>
  </si>
  <si>
    <t>33127-00</t>
  </si>
  <si>
    <t>Zamena aneurizme ilijačne arterije graftom, obostrano</t>
  </si>
  <si>
    <t>33163-00</t>
  </si>
  <si>
    <t>Zamena rupturirane aneurizme ilijačne arterije graftom</t>
  </si>
  <si>
    <t>33551-00</t>
  </si>
  <si>
    <t>Uzimanje i priprema  vene iz udova za graftnu zakrpu</t>
  </si>
  <si>
    <t>33806-00</t>
  </si>
  <si>
    <t>Embolektomija ili trombektomija aksilarne arterije</t>
  </si>
  <si>
    <t>33806-02</t>
  </si>
  <si>
    <t>Embolektomija ili trombektomija radijalne arterije</t>
  </si>
  <si>
    <t>33806-03</t>
  </si>
  <si>
    <t>Embolektomija ili trombektomija ulnarne arterije</t>
  </si>
  <si>
    <t>33806-06</t>
  </si>
  <si>
    <t>Embolektomija ili trombektomija renalne arterije</t>
  </si>
  <si>
    <t>34115-00</t>
  </si>
  <si>
    <t>Ekscizija ili ligatura jednostavne arteriovenske fistule na vratu</t>
  </si>
  <si>
    <t>34118-01</t>
  </si>
  <si>
    <t>Ekscizija ili ligatura kompleksne arteriovenske fistule na abdomenu</t>
  </si>
  <si>
    <t>34166-00</t>
  </si>
  <si>
    <t>Reparacija aorto-enteralne fistule sa prešivanjem abdominalne aorte i grafta aksilarno-femoralnog bajpasa</t>
  </si>
  <si>
    <t>47975-01</t>
  </si>
  <si>
    <t>Dekompresijska fasciotomija lista zbog akutnog kompartman sindroma</t>
  </si>
  <si>
    <t>90296-00</t>
  </si>
  <si>
    <t>Endoskopska kontrola peptičkog ulkusa ili krvarenja</t>
  </si>
  <si>
    <t>92016-00</t>
  </si>
  <si>
    <t>Tonometrija</t>
  </si>
  <si>
    <t>92204-00</t>
  </si>
  <si>
    <t>Neinvazivni dijagnostički testovi, merenja ili istraživanja, neklasifikovano na drugom mestu</t>
  </si>
  <si>
    <t>95550-14</t>
  </si>
  <si>
    <t>Udružene zdravstvene procedure, edukacija o dijabetesu</t>
  </si>
  <si>
    <t>96022-00</t>
  </si>
  <si>
    <t>Procena održavanja zdravlja ili oporavka</t>
  </si>
  <si>
    <t>96071-00</t>
  </si>
  <si>
    <t>Savetovanje ili podučavanje o pomagalima ili uređajima za prilagođavanje</t>
  </si>
  <si>
    <t>96072-00</t>
  </si>
  <si>
    <t>Savetovanje ili podučavanje o propisanim/samoizabranim lekovima</t>
  </si>
  <si>
    <t>96074-00</t>
  </si>
  <si>
    <t>Savetovanje ili podučavanje o zavisnosti o kockanju i klađenju</t>
  </si>
  <si>
    <t>96079-00</t>
  </si>
  <si>
    <t>Situaciono/profesionalno savetovanje ili podučavanje</t>
  </si>
  <si>
    <t>96102-00</t>
  </si>
  <si>
    <t>Sistemska terapija</t>
  </si>
  <si>
    <t>Клиника за инфективне болести</t>
  </si>
  <si>
    <t>009242</t>
  </si>
  <si>
    <t>Uklanjanje krusta, pokrova bula ili nekrotičnih naslaga</t>
  </si>
  <si>
    <t>039336</t>
  </si>
  <si>
    <t>Procena opšteg stanja pacijenta</t>
  </si>
  <si>
    <t>241019</t>
  </si>
  <si>
    <t>Administrativna obrada bolničkog trebovanja po vrsti izdavanja</t>
  </si>
  <si>
    <t>250107</t>
  </si>
  <si>
    <t>Izrada individualnih izveštaja (izveštaji o hospitalizaciji, prijava porođaja, prijava pobačaja, potvrda o smrti, prijava zarazne bolesti, prijava malignog oboljenja i drugo)</t>
  </si>
  <si>
    <t>Pojedinačna prijava zarazne bolesti</t>
  </si>
  <si>
    <t>11503-10</t>
  </si>
  <si>
    <t>Merenje razmene gasova</t>
  </si>
  <si>
    <t>11610-00</t>
  </si>
  <si>
    <t>Obostrano merenje indeksa sistolnog arterijskog pritiska i sonografija krvnih sudova donjih ekstremiteta</t>
  </si>
  <si>
    <t>12018-00</t>
  </si>
  <si>
    <t>Epikutani test flasterima sa ≤ 50 alergena</t>
  </si>
  <si>
    <t>13839-02</t>
  </si>
  <si>
    <t>Uzimanje uzorka krvi adrenalne vene</t>
  </si>
  <si>
    <t>41704-00</t>
  </si>
  <si>
    <t>Aspiracija i lavaža nazalnih sinusa kroz prirodna ušća</t>
  </si>
  <si>
    <t>92042-00</t>
  </si>
  <si>
    <t>92103-00</t>
  </si>
  <si>
    <t>Vaginalno ispiranje</t>
  </si>
  <si>
    <t>92157-00</t>
  </si>
  <si>
    <t>Vakcinacija protiv virusnih bolesti neklasifikovanih na drugom mestu</t>
  </si>
  <si>
    <t>96012-00</t>
  </si>
  <si>
    <t>Procena govora</t>
  </si>
  <si>
    <t>96014-00</t>
  </si>
  <si>
    <t>Procena jezičkih sposobnosti</t>
  </si>
  <si>
    <t>96041-00</t>
  </si>
  <si>
    <t>Manualna perimetrija, obostrana</t>
  </si>
  <si>
    <t>96141-00</t>
  </si>
  <si>
    <t>Obuka veština u aktivnostima vezanim za održavanje zdravlja</t>
  </si>
  <si>
    <t>96151-00</t>
  </si>
  <si>
    <t>Obuka drugih veština</t>
  </si>
  <si>
    <t>96163-00</t>
  </si>
  <si>
    <t>Pomoć u aktivnostima vezanim za samonegu/samoodržanje</t>
  </si>
  <si>
    <t>96164-00</t>
  </si>
  <si>
    <t>Pomoć u aktivnostima vezanim za održanje zdravlja</t>
  </si>
  <si>
    <t>96167-00</t>
  </si>
  <si>
    <t>Pomoć u aktivnostima vezanim za transfer</t>
  </si>
  <si>
    <t>96209-02</t>
  </si>
  <si>
    <t>Punjenje uređaja za davanje leka, anti-infektivno sredstvo</t>
  </si>
  <si>
    <t>Клиника за кожно-венеричне болести</t>
  </si>
  <si>
    <t>Određivanje individualne osetljivosti na UV zrake (bio doza)</t>
  </si>
  <si>
    <t>Digitalni dermoskopski pregled kože, jedna lezija</t>
  </si>
  <si>
    <t>Digitalni dermoskopski pregled kože, više lezija</t>
  </si>
  <si>
    <t>Prijavljivanje neželjene reakcije pacijenta na lek</t>
  </si>
  <si>
    <t>Prijava-odjava određenih oboljenja od većeg sociomedicinskog značaja</t>
  </si>
  <si>
    <t>Provokacioni test ledom</t>
  </si>
  <si>
    <t>Elektroforeza leka</t>
  </si>
  <si>
    <t>12000-00</t>
  </si>
  <si>
    <t>Test kožne osetljivosti sa 20 alergena</t>
  </si>
  <si>
    <t>12003-00</t>
  </si>
  <si>
    <t>Test kožne osetljivosti sa ≥  21 alergena</t>
  </si>
  <si>
    <t>12012-00</t>
  </si>
  <si>
    <t>12015-00</t>
  </si>
  <si>
    <t>14050-00</t>
  </si>
  <si>
    <t>Terapija ostalih oblasti ultraljubičastim A zracima</t>
  </si>
  <si>
    <t>14050-01</t>
  </si>
  <si>
    <t>Terapija ostalih oblasti ultraljubičastim B zracima</t>
  </si>
  <si>
    <t>15000-00</t>
  </si>
  <si>
    <t>Zračna terapija, frakcija, površinska terapija, jedno polje</t>
  </si>
  <si>
    <t>15003-00</t>
  </si>
  <si>
    <t>Zračna terapija, frakcija, površinska terapija, dva i više polja</t>
  </si>
  <si>
    <t>15550-00</t>
  </si>
  <si>
    <t>Određivanje zračnog polja za preciznu trodimenzionalnu konformalnu radioterapiju</t>
  </si>
  <si>
    <t>30186-00</t>
  </si>
  <si>
    <t>Uklanjanje bradavice sa tabana</t>
  </si>
  <si>
    <t>30186-01</t>
  </si>
  <si>
    <t>Uklanjanje bradavice sa dlana</t>
  </si>
  <si>
    <t>30195-04</t>
  </si>
  <si>
    <t>Krioterapija lezija na koži, pojedinačna lezija</t>
  </si>
  <si>
    <t>30195-05</t>
  </si>
  <si>
    <t>Krioterapija lezija na koži, višestruke lezije</t>
  </si>
  <si>
    <t>30195-06</t>
  </si>
  <si>
    <t>Elektroterapija lezija na koži, pojedinačna lezija</t>
  </si>
  <si>
    <t>30207-00</t>
  </si>
  <si>
    <t>Primena sredstva u lezijama na koži</t>
  </si>
  <si>
    <t>31000-00</t>
  </si>
  <si>
    <t>Mikroskopski kontrolisana ekscizija lezije(a) na koži</t>
  </si>
  <si>
    <t>42818-00</t>
  </si>
  <si>
    <t>Krioterapija mrežnjače spoljašnjom sondom</t>
  </si>
  <si>
    <t>92179-00</t>
  </si>
  <si>
    <t>Imunizacija zbog alergije</t>
  </si>
  <si>
    <t>92180-00</t>
  </si>
  <si>
    <t>Imunizacija zbog autoimune bolesti</t>
  </si>
  <si>
    <t xml:space="preserve">96020-00 </t>
  </si>
  <si>
    <t xml:space="preserve">Procena integriteta kože </t>
  </si>
  <si>
    <t>96195-00</t>
  </si>
  <si>
    <t xml:space="preserve">Davanje ostalih alergena </t>
  </si>
  <si>
    <t>96195-01</t>
  </si>
  <si>
    <t>Primena ostalih alergena po brzom protokolu</t>
  </si>
  <si>
    <t>96198-03</t>
  </si>
  <si>
    <t>Intratekalno davanje farmakološkog sredstva, steroid</t>
  </si>
  <si>
    <t>U8182001</t>
  </si>
  <si>
    <t>Dermoskopski pregled kože, više lezija</t>
  </si>
  <si>
    <t>U8182002</t>
  </si>
  <si>
    <t>Dijagnostikovanje mikoloških oboljenja Vudovom (Wood) metodom</t>
  </si>
  <si>
    <t>U8185700</t>
  </si>
  <si>
    <t>Kapilaroskopija</t>
  </si>
  <si>
    <t>U8186404</t>
  </si>
  <si>
    <t>Testovi pozne preosetljivosti</t>
  </si>
  <si>
    <t>U9217901</t>
  </si>
  <si>
    <t>U9217902</t>
  </si>
  <si>
    <t>Desenzibilizacija na inhalatorne alergene (sublingvalna ili oralna)</t>
  </si>
  <si>
    <t>U9217903</t>
  </si>
  <si>
    <t>Desenzibilizacija na lekove</t>
  </si>
  <si>
    <t>Клиника за оториноларингологију и хирургију главе и врата</t>
  </si>
  <si>
    <t>30061-01</t>
  </si>
  <si>
    <t>Uklanjanje stranog tela iz farinksa bez incizije</t>
  </si>
  <si>
    <t>30075-03</t>
  </si>
  <si>
    <t>Otvorena biopsija tiroidne žlezde</t>
  </si>
  <si>
    <t>30075-28</t>
  </si>
  <si>
    <t>Biopsija promena spoljašnjeg uva</t>
  </si>
  <si>
    <t>30278-02</t>
  </si>
  <si>
    <t>Lingvalna frenotomija</t>
  </si>
  <si>
    <t>38453-00</t>
  </si>
  <si>
    <t>Resekcija endotrahealne lezije sa anastomozom</t>
  </si>
  <si>
    <t>38453-04</t>
  </si>
  <si>
    <t>Resekcija endotrahealnog suženja (stenoze) sa anastomozom</t>
  </si>
  <si>
    <t>38453-06</t>
  </si>
  <si>
    <t>Resekcija endotrahealnog suženja (stenoze)  sa graftom</t>
  </si>
  <si>
    <t>38456-04</t>
  </si>
  <si>
    <t>Ostale procedure u vezi sa bronhom, intratorakalni pristup</t>
  </si>
  <si>
    <t>39327-04</t>
  </si>
  <si>
    <t>Neurektomija intrakranijalnog nerva</t>
  </si>
  <si>
    <t>41500-00</t>
  </si>
  <si>
    <t>Uklanjanje stranog tela iz spoljašnjeg slušnog kanala bez incizije</t>
  </si>
  <si>
    <t>41506-00</t>
  </si>
  <si>
    <t>Ekscizija polipa na spoljašnjem uvu</t>
  </si>
  <si>
    <t>41509-00</t>
  </si>
  <si>
    <t>Uklanjanje keratoze (keratosis obturans) iz spoljašnjeg slušnog kanala</t>
  </si>
  <si>
    <t>41512-00</t>
  </si>
  <si>
    <t>Rekonstrukcija spoljašnjeg slušnog kanala</t>
  </si>
  <si>
    <t>41518-00</t>
  </si>
  <si>
    <t>Uklanjanje egzostoze iz spoljašnjeg slušnog kanala</t>
  </si>
  <si>
    <t>41521-00</t>
  </si>
  <si>
    <t>Korekcija stenoze slušnog kanala</t>
  </si>
  <si>
    <t>41521-01</t>
  </si>
  <si>
    <t>Korekcija stenoze slušnog kanala kožnim graftom</t>
  </si>
  <si>
    <t>41527-00</t>
  </si>
  <si>
    <t>Miringoplastika, transkanalni pristup</t>
  </si>
  <si>
    <t>41530-00</t>
  </si>
  <si>
    <t>Miringoplastika, retroaurikularni ili endauralni pristup</t>
  </si>
  <si>
    <t>41533-00</t>
  </si>
  <si>
    <t>Atikotomija</t>
  </si>
  <si>
    <t>41533-01</t>
  </si>
  <si>
    <t>Miringoplastika sa atikotomijom</t>
  </si>
  <si>
    <t>41539-00</t>
  </si>
  <si>
    <t>Rekonstrukcija lanca slušnih koščica</t>
  </si>
  <si>
    <t>41542-00</t>
  </si>
  <si>
    <t>Miringoplastika sa rekonstrukcijom lanca slušnih koščica</t>
  </si>
  <si>
    <t>41545-00</t>
  </si>
  <si>
    <t>Mastoidektomija</t>
  </si>
  <si>
    <t>41551-00</t>
  </si>
  <si>
    <t>Mastoidektomija tehnikom intaktnog zida spoljašnjeg slušnog kanala sa miringoplastikom</t>
  </si>
  <si>
    <t>41554-00</t>
  </si>
  <si>
    <t>Mastoidektomija tehnikom intaktnog zida spoljašnjeg slušnog kanala sa miringoplastikom i rekonstrukcijom lanca slušnih koščica</t>
  </si>
  <si>
    <t>41557-00</t>
  </si>
  <si>
    <t>Modifkovana radikalna mastoidektomija</t>
  </si>
  <si>
    <t>41557-01</t>
  </si>
  <si>
    <t>Radikalna mastoidektomija</t>
  </si>
  <si>
    <t>41557-03</t>
  </si>
  <si>
    <t>Incizija mastoida</t>
  </si>
  <si>
    <t>41560-01</t>
  </si>
  <si>
    <t>Radikalna mastoidektomija sa miringoplastikom</t>
  </si>
  <si>
    <t>41563-00</t>
  </si>
  <si>
    <t>Modifkovana radikalna mastoidektomija sa miringoplastikom i rekonstrukcijom lanca slušnih koščica</t>
  </si>
  <si>
    <t>41563-01</t>
  </si>
  <si>
    <t>Radikalna mastoidektomija sa miringoplastikom i rekonstrukcijom lanca slušnih koščica</t>
  </si>
  <si>
    <t>41564-00</t>
  </si>
  <si>
    <t>Modifkovana radikalna mastoidektomija sa obliteracijom mastoidog kavuma i Eustahijeve tube i zatvaranjem spoljašnjeg slušnog kanala</t>
  </si>
  <si>
    <t>41564-01</t>
  </si>
  <si>
    <t>Radikalna mastoidektomija sa obliteracijom mastoidnog kavuma i Eustahijeve tube i zatvaranjem spoljašnjeg slušnog kanala</t>
  </si>
  <si>
    <t>41566-00</t>
  </si>
  <si>
    <t>Revizija mastoidektomije tehnikom intaktnog zida spoljašnjeg slušnog kanala</t>
  </si>
  <si>
    <t>41569-00</t>
  </si>
  <si>
    <t>Intrakranijumska dekompresija nerva lica (facijalisa)</t>
  </si>
  <si>
    <t>41584-00</t>
  </si>
  <si>
    <t>Parcijalna resekcija slepoočne kosti sa mastoidektomijom</t>
  </si>
  <si>
    <t>41599-00</t>
  </si>
  <si>
    <t>Eksploracija unutrašnjeg slušnog hodnika sa dekompresijom kranijalnog nerva</t>
  </si>
  <si>
    <t>41608-00</t>
  </si>
  <si>
    <t>Stapedektomija</t>
  </si>
  <si>
    <t>41608-01</t>
  </si>
  <si>
    <t>Stapedotomija</t>
  </si>
  <si>
    <t>41617-00</t>
  </si>
  <si>
    <t>Ugradnja kohlearnog implanta</t>
  </si>
  <si>
    <t>41626-00</t>
  </si>
  <si>
    <t>Miringotomija, jednostrana</t>
  </si>
  <si>
    <t>41626-01</t>
  </si>
  <si>
    <t>Miringotomija, obostrana</t>
  </si>
  <si>
    <t>41632-00</t>
  </si>
  <si>
    <t>Miringotomija sa insercijom tube, jednostrana</t>
  </si>
  <si>
    <t>41632-01</t>
  </si>
  <si>
    <t>Miringotomija sa insercijom tube, obostrana</t>
  </si>
  <si>
    <t>41635-00</t>
  </si>
  <si>
    <t>Ekscizija promena u srednjem uvu</t>
  </si>
  <si>
    <t>41635-01</t>
  </si>
  <si>
    <t>Ekscizija lezija u srednjem uvu sa miringoplastikom</t>
  </si>
  <si>
    <t>41641-00</t>
  </si>
  <si>
    <t>Kauterizacija perforirane bubne opne</t>
  </si>
  <si>
    <t>41644-00</t>
  </si>
  <si>
    <t>Ekscizija ivice perforirane bubne opne</t>
  </si>
  <si>
    <t>41656-00</t>
  </si>
  <si>
    <t>Zaustavljanje krvarenja iz zadnjeg dela nosa tamponadom i/ili kauterizacijom</t>
  </si>
  <si>
    <t>41659-00</t>
  </si>
  <si>
    <t>Odstranjivanje stranog tela nosa</t>
  </si>
  <si>
    <t>41668-00</t>
  </si>
  <si>
    <t>Uklanjanje nazalnih polipa</t>
  </si>
  <si>
    <t>41671-01</t>
  </si>
  <si>
    <t>Zatvaranje perforacije nosne pregrade</t>
  </si>
  <si>
    <t>41674-00</t>
  </si>
  <si>
    <t>Kauterizacija ili dijatermija nosnih školjki</t>
  </si>
  <si>
    <t>41674-01</t>
  </si>
  <si>
    <t>Kauterizacija ili dijatermija nosne pregrade</t>
  </si>
  <si>
    <t>41674-02</t>
  </si>
  <si>
    <t>Kauterizacija ili dijatermija farinksa</t>
  </si>
  <si>
    <t>41680-00</t>
  </si>
  <si>
    <t>Zaustavljanje krvarenja iz nosa krioterapijom</t>
  </si>
  <si>
    <t>41683-00</t>
  </si>
  <si>
    <t>Razdvajanje adhezija u nosu</t>
  </si>
  <si>
    <t>41686-00</t>
  </si>
  <si>
    <t>Hirurški prelom nosne školjke, jednostrani</t>
  </si>
  <si>
    <t>41686-01</t>
  </si>
  <si>
    <t>Hirurški prelom nosne školjke, obostrani</t>
  </si>
  <si>
    <t>41689-01</t>
  </si>
  <si>
    <t>Parcijalna turbinektomija, obostrana</t>
  </si>
  <si>
    <t>41692-00</t>
  </si>
  <si>
    <t>Submukozna resekcija nosne školjke, jednostrana</t>
  </si>
  <si>
    <t>41692-01</t>
  </si>
  <si>
    <t>Submukozna resekcija nosne školjke, obostrana</t>
  </si>
  <si>
    <t>41695-00</t>
  </si>
  <si>
    <t>Uklanjanje nosnih školjki krioterapijom</t>
  </si>
  <si>
    <t>41716-01</t>
  </si>
  <si>
    <t>Intranazalna maksilarna antrostomija, jednostrana</t>
  </si>
  <si>
    <t>41716-02</t>
  </si>
  <si>
    <t>Intranazalna maksilarna antrostomija, obostrana</t>
  </si>
  <si>
    <t>41716-03</t>
  </si>
  <si>
    <t>Intranazalno uklanjanje polipa maksilarnog sinusa</t>
  </si>
  <si>
    <t>41716-04</t>
  </si>
  <si>
    <t>Ostale intranazalne procedure na maksilarnom sinusu</t>
  </si>
  <si>
    <t>41728-00</t>
  </si>
  <si>
    <t>Lateralna rinotomija sa uklanjanjem intranazalne lezije</t>
  </si>
  <si>
    <t>41731-00</t>
  </si>
  <si>
    <t>Etmoidektomija, frontonazalni pristup</t>
  </si>
  <si>
    <t>41737-00</t>
  </si>
  <si>
    <t>Ostale intranazalne procedure na frontalnom sinusu</t>
  </si>
  <si>
    <t>41737-01</t>
  </si>
  <si>
    <t>Ostale intranazalne procedure na etmoidalnom sinusu</t>
  </si>
  <si>
    <t>41737-03</t>
  </si>
  <si>
    <t>Etmoidektomija, obostrana</t>
  </si>
  <si>
    <t>41737-05</t>
  </si>
  <si>
    <t>Intranazalno uklanjanje polipa frontalnog sinusa</t>
  </si>
  <si>
    <t>41737-06</t>
  </si>
  <si>
    <t>Intranazalno uklanjanje polipa etmoidalnog sinusa</t>
  </si>
  <si>
    <t>41752-00</t>
  </si>
  <si>
    <t>Ostale intranazalne procedure na sfenoidnom sinusu</t>
  </si>
  <si>
    <t>41752-01</t>
  </si>
  <si>
    <t>Sfenoidektomija</t>
  </si>
  <si>
    <t>41752-02</t>
  </si>
  <si>
    <t>Sfenoidotomija</t>
  </si>
  <si>
    <t>41752-03</t>
  </si>
  <si>
    <t>Intranazalno uklanjanje polipa sfenoidnog sinusa</t>
  </si>
  <si>
    <t>41752-04</t>
  </si>
  <si>
    <t>Biopsija iz sfenoidnog sinusa</t>
  </si>
  <si>
    <t>41761-00</t>
  </si>
  <si>
    <t>Pregled nosne šupljine i/ili postnazalnog prostora sa biopsijom</t>
  </si>
  <si>
    <t>41764-00</t>
  </si>
  <si>
    <t>Endoskopija nosa</t>
  </si>
  <si>
    <t>41764-01</t>
  </si>
  <si>
    <t>Sinusoskopija</t>
  </si>
  <si>
    <t>41764-02</t>
  </si>
  <si>
    <t>Fiberoptički pregled farinksa</t>
  </si>
  <si>
    <t>41764-03</t>
  </si>
  <si>
    <t>Fiberoptička laringoskopija</t>
  </si>
  <si>
    <t>41767-00</t>
  </si>
  <si>
    <t>Uklanjanje lezije na nazofarinksu, transpalatalni pristup</t>
  </si>
  <si>
    <t>41786-00</t>
  </si>
  <si>
    <t>Uvulopalatofaringoplastika</t>
  </si>
  <si>
    <t>41786-01</t>
  </si>
  <si>
    <t>Uvulopalatofaringoplastika sa tonzilektomijom</t>
  </si>
  <si>
    <t>41787-00</t>
  </si>
  <si>
    <t>Uvulektomija sa parcijalnom palatektomijom</t>
  </si>
  <si>
    <t>41787-01</t>
  </si>
  <si>
    <t>Uvulektomija sa parcijalnom palatektomijom i tonzilektomijom</t>
  </si>
  <si>
    <t>41789-01</t>
  </si>
  <si>
    <t>Tonzilektomija sa adenoidektomijom</t>
  </si>
  <si>
    <t>41797-00</t>
  </si>
  <si>
    <t>Zaustavljanje hemoragije posle tonzilektomie i adenoidektomije</t>
  </si>
  <si>
    <t>41801-00</t>
  </si>
  <si>
    <t>Adenoidektomija bez tonzilektomije</t>
  </si>
  <si>
    <t>41804-00</t>
  </si>
  <si>
    <t>Uklanjanje lingvalnog krajnika</t>
  </si>
  <si>
    <t>41807-00</t>
  </si>
  <si>
    <t>Incizija i drenaža peritonzilarnog apscesa</t>
  </si>
  <si>
    <t>41810-01</t>
  </si>
  <si>
    <t>Uvulektomija</t>
  </si>
  <si>
    <t>41813-00</t>
  </si>
  <si>
    <t>Uklanjanje ciste valekule</t>
  </si>
  <si>
    <t>41816-00</t>
  </si>
  <si>
    <t>Rigidna ezofagoskopija</t>
  </si>
  <si>
    <t>41819-00</t>
  </si>
  <si>
    <t>Ostale endoskopske dilatacije jednjaka</t>
  </si>
  <si>
    <t>41822-00</t>
  </si>
  <si>
    <t>Rigidna ezofagoskopija sa biopsijom</t>
  </si>
  <si>
    <t>41825-00</t>
  </si>
  <si>
    <t>Rigidna ezofagoskopija sa ekstrakcijom stranog tela</t>
  </si>
  <si>
    <t>41834-00</t>
  </si>
  <si>
    <t>Totalna laringektomija</t>
  </si>
  <si>
    <t>41837-00</t>
  </si>
  <si>
    <t>Hemilaringektomija</t>
  </si>
  <si>
    <t>41840-00</t>
  </si>
  <si>
    <t>Supraglotisna laringektomija</t>
  </si>
  <si>
    <t>41864-00</t>
  </si>
  <si>
    <t>Mikrolaringoskopija sa uklanjanjem lezija</t>
  </si>
  <si>
    <t>41867-00</t>
  </si>
  <si>
    <t>Mikrolaringoskopija sa aritenoidektomijom</t>
  </si>
  <si>
    <t>41868-00</t>
  </si>
  <si>
    <t>Rekanalizacija laringealnog prostora laringomikroskopskim tehnikama</t>
  </si>
  <si>
    <t>41870-00</t>
  </si>
  <si>
    <t>Primena ostalih sredstava u glasnicu</t>
  </si>
  <si>
    <t>41873-00</t>
  </si>
  <si>
    <t>Reparacija frakture larinksa</t>
  </si>
  <si>
    <t>41876-01</t>
  </si>
  <si>
    <t>Laringofisura sa hordektomijom</t>
  </si>
  <si>
    <t>41879-01</t>
  </si>
  <si>
    <t>Sutura laceracije traheje</t>
  </si>
  <si>
    <t>41885-00</t>
  </si>
  <si>
    <t>Traheo-ezofagealna fistulizacija</t>
  </si>
  <si>
    <t>41886-00</t>
  </si>
  <si>
    <t>Uklanjanje stranog tela iz traheje</t>
  </si>
  <si>
    <t>41886-02</t>
  </si>
  <si>
    <t>Uklanjanje trahealnog stenta</t>
  </si>
  <si>
    <t>41889-01</t>
  </si>
  <si>
    <t>Bronhoskopija kroz veštački otvor - arteficijalnu stomu</t>
  </si>
  <si>
    <t>41892-00</t>
  </si>
  <si>
    <t>Bronhoskopija sa biopsijom</t>
  </si>
  <si>
    <t>41895-00</t>
  </si>
  <si>
    <t>Bronhoskopija sa uklanjanjem stranog tela</t>
  </si>
  <si>
    <t>41905-02</t>
  </si>
  <si>
    <t>Insercija laringealnog stenta</t>
  </si>
  <si>
    <t>42572-00</t>
  </si>
  <si>
    <t>Drenaža orbitalnog apscesa</t>
  </si>
  <si>
    <t>43900-00</t>
  </si>
  <si>
    <t>Zatvaranje traheo-ezofagealne fistule</t>
  </si>
  <si>
    <t>45045-03</t>
  </si>
  <si>
    <t>Ekscizija arteriovenske malformacije uva</t>
  </si>
  <si>
    <t>45646-00</t>
  </si>
  <si>
    <t>Otvorena reparacija hoanalne atrezije</t>
  </si>
  <si>
    <t>45650-00</t>
  </si>
  <si>
    <t>Revizija rinoplastike</t>
  </si>
  <si>
    <t>Imobilizacija frakture zigomatične kosti; Zatvorena repozicija frakture zigomatične kosti</t>
  </si>
  <si>
    <t>90041-00</t>
  </si>
  <si>
    <t>Ostale procedure na tiroidnoj žlezdi</t>
  </si>
  <si>
    <t>90086-00</t>
  </si>
  <si>
    <t>Ostale procedure na očnom kapku</t>
  </si>
  <si>
    <t>90116-00</t>
  </si>
  <si>
    <t>Ostale procedure na mastoidnoj ili slepoočnoj kosti</t>
  </si>
  <si>
    <t>90118-00</t>
  </si>
  <si>
    <t>Ostale procedure na unutrašnjem uvu</t>
  </si>
  <si>
    <t>90132-00</t>
  </si>
  <si>
    <t>Ostale reparacije nosa</t>
  </si>
  <si>
    <t>90164-00</t>
  </si>
  <si>
    <t>Incizija u larinksu</t>
  </si>
  <si>
    <t>30075-26</t>
  </si>
  <si>
    <t>Biopsija u farinksu</t>
  </si>
  <si>
    <t>30490-01</t>
  </si>
  <si>
    <t>Endoskopska zamena proteze jednjaka</t>
  </si>
  <si>
    <t>41683-01</t>
  </si>
  <si>
    <t>Razdvajanje adhezija u nosu sa insercijom stenta</t>
  </si>
  <si>
    <t>41758-00</t>
  </si>
  <si>
    <t>Razdvajanje adhezija u farinksu</t>
  </si>
  <si>
    <t>41855-00</t>
  </si>
  <si>
    <t>Mikrolaringoskopija</t>
  </si>
  <si>
    <t>90144-00</t>
  </si>
  <si>
    <t>Ekscizija lezija na tonzilama i adenoidima</t>
  </si>
  <si>
    <t>039382</t>
  </si>
  <si>
    <t>Auditivno evocirani potencijali moždanog stabla</t>
  </si>
  <si>
    <t>Imunoprofilaksa (besnilo, tetanus, hepatitis B)</t>
  </si>
  <si>
    <t>Ispitivanje podeljene pažnje</t>
  </si>
  <si>
    <t>Korektivne vežbe pred ogledalom</t>
  </si>
  <si>
    <t>Vežbe relaksacije</t>
  </si>
  <si>
    <t>11300-00</t>
  </si>
  <si>
    <t>Audiometrija, evocirani potencijali moždanog stabla</t>
  </si>
  <si>
    <t>11312-00</t>
  </si>
  <si>
    <t>Audiometrija, vazdušna i koštana sprovodljivost, standardna tehnika</t>
  </si>
  <si>
    <t>11315-01</t>
  </si>
  <si>
    <t>Govorna audiometrija: test diskriminacije reči</t>
  </si>
  <si>
    <t>11315-02</t>
  </si>
  <si>
    <t>Govorna audiometrija: test diskriminacije reči, sa pozadinskim šumom</t>
  </si>
  <si>
    <t>11321-00</t>
  </si>
  <si>
    <t>Merenje glicerolom izazvanih promena u funkciji kohlee</t>
  </si>
  <si>
    <t>11324-00</t>
  </si>
  <si>
    <t>Timpanometrija standardnim probnim tonom</t>
  </si>
  <si>
    <t>11332-00</t>
  </si>
  <si>
    <t>Ispitivanje otoakustičke emisije izazvane klikom</t>
  </si>
  <si>
    <t>11332-01</t>
  </si>
  <si>
    <t>Ispitivanje otoakustičke emisije kao produkta distorzije</t>
  </si>
  <si>
    <t>11336-00</t>
  </si>
  <si>
    <t>Simultani bitermalni kalorički test labirinta</t>
  </si>
  <si>
    <t>18360-00</t>
  </si>
  <si>
    <t>Injekcija botulinskog toksina u meko tkivo, neklasifikovana na drugom mestu</t>
  </si>
  <si>
    <t>30061-00</t>
  </si>
  <si>
    <t>Uklanjanje stranog tela iz kože i potkožnog tkiva bez incizije</t>
  </si>
  <si>
    <t>30075-29</t>
  </si>
  <si>
    <t>Biopsija srednjeg uva</t>
  </si>
  <si>
    <t>30075-30</t>
  </si>
  <si>
    <t>Biopsija unutrašnjeg uva</t>
  </si>
  <si>
    <t>30473-04</t>
  </si>
  <si>
    <t>Ezofagoskopija sa biopsijom</t>
  </si>
  <si>
    <t>30478-10</t>
  </si>
  <si>
    <t>Ezofagoskopija sa ekstrakcijom stranog tela</t>
  </si>
  <si>
    <t>30478-13</t>
  </si>
  <si>
    <t>Ezofagoskopija sa ekscizijom lezije</t>
  </si>
  <si>
    <t>41503-00</t>
  </si>
  <si>
    <t>Uklanjanje stranog tela iz spoljašnjeg slušnog kanala incizijom</t>
  </si>
  <si>
    <t>41647-00</t>
  </si>
  <si>
    <t>Toaleta uva, jednostrano</t>
  </si>
  <si>
    <t>41647-01</t>
  </si>
  <si>
    <t>Toaleta uva, obostrano</t>
  </si>
  <si>
    <t>41650-01</t>
  </si>
  <si>
    <t>Inspekcija bubne opne, obostrano</t>
  </si>
  <si>
    <t>41653-00</t>
  </si>
  <si>
    <t>Pregled nosne šupljine i/ili postnazalnog prostora</t>
  </si>
  <si>
    <t>41701-00</t>
  </si>
  <si>
    <t>Aspiracija i lavaža nazalnog sinusa punkcijom</t>
  </si>
  <si>
    <t>41719-00</t>
  </si>
  <si>
    <t>Drenaža maksilarnog sinusa kroz alveolu zuba</t>
  </si>
  <si>
    <t>47708-00</t>
  </si>
  <si>
    <t>Primena gipsanog midera</t>
  </si>
  <si>
    <t>90019-00</t>
  </si>
  <si>
    <t>Kaudalna injekcija ostalih ili kombinovanih terapeutskih supstanci</t>
  </si>
  <si>
    <t>90147-00</t>
  </si>
  <si>
    <t>Ostaleprocedure na farinksu</t>
  </si>
  <si>
    <t>92027-00</t>
  </si>
  <si>
    <t>Tamponada spoljašnjeg slušnog kanala</t>
  </si>
  <si>
    <t>92029-00</t>
  </si>
  <si>
    <t>Lavaža nosnica</t>
  </si>
  <si>
    <t>92032-00</t>
  </si>
  <si>
    <t>Uklanjanje stranog tela iz grkljana, bez incizije</t>
  </si>
  <si>
    <t>92035-01</t>
  </si>
  <si>
    <t>Zbrinjavanje ostalih vrsta intubacija respiratornog trakta</t>
  </si>
  <si>
    <t>92110-00</t>
  </si>
  <si>
    <t>Zamena štrajfne ili drena vagine ili vulve</t>
  </si>
  <si>
    <t>92138-00</t>
  </si>
  <si>
    <t>Uklanjanje stranog tela sa glave ili vrata bez incizije</t>
  </si>
  <si>
    <t>Infiltracija lokalnog anestetika, ASA 99</t>
  </si>
  <si>
    <t>95550-10</t>
  </si>
  <si>
    <t>Udružene zdravstvene procedure, psihologija</t>
  </si>
  <si>
    <t>96009-00</t>
  </si>
  <si>
    <t>Procena funkcije sluha</t>
  </si>
  <si>
    <t>96010-00</t>
  </si>
  <si>
    <t>Procena funkcije gutanja</t>
  </si>
  <si>
    <t>96011-00</t>
  </si>
  <si>
    <t>Procena glasa</t>
  </si>
  <si>
    <t>96013-00</t>
  </si>
  <si>
    <t>Procena rečitosti</t>
  </si>
  <si>
    <t>96023-00</t>
  </si>
  <si>
    <t>Procena starenja</t>
  </si>
  <si>
    <t>96032-00</t>
  </si>
  <si>
    <t>Psihosocijalna procena</t>
  </si>
  <si>
    <t>96045-00</t>
  </si>
  <si>
    <t>Ponavljajući govorni test</t>
  </si>
  <si>
    <t>96046-00</t>
  </si>
  <si>
    <t>Test razmicanja reči (SSW)</t>
  </si>
  <si>
    <t>96047-00</t>
  </si>
  <si>
    <t>Test filtriranog govora</t>
  </si>
  <si>
    <t>96048-00</t>
  </si>
  <si>
    <t>Test sintetičke identifikacije rečenice (SSI test)</t>
  </si>
  <si>
    <t>96049-00</t>
  </si>
  <si>
    <t>Test fuzije reči</t>
  </si>
  <si>
    <t>96052-00</t>
  </si>
  <si>
    <t>Prag akustičkog refleksa</t>
  </si>
  <si>
    <t>96054-00</t>
  </si>
  <si>
    <t>Test disfunkcije Eustahijeve tube</t>
  </si>
  <si>
    <t>96055-00</t>
  </si>
  <si>
    <t>Test osetljivosti na mala pojačanja intenziteta tona [SISI]</t>
  </si>
  <si>
    <t>96086-00</t>
  </si>
  <si>
    <t>Drugo psihosocijalno savetovanje</t>
  </si>
  <si>
    <t>96101-00</t>
  </si>
  <si>
    <t>Kognitivna bihejvioralna terapija</t>
  </si>
  <si>
    <t>96132-00</t>
  </si>
  <si>
    <t>Uvežbavanje veština u vezi za sluhom</t>
  </si>
  <si>
    <t>96134-00</t>
  </si>
  <si>
    <t>Uvežbavanje glasa</t>
  </si>
  <si>
    <t>96135-00</t>
  </si>
  <si>
    <t>Uvežbavanje veština govora</t>
  </si>
  <si>
    <t>96136-00</t>
  </si>
  <si>
    <t>Uvežbavanje veština tečnog govora</t>
  </si>
  <si>
    <t>96137-00</t>
  </si>
  <si>
    <t>96175-00</t>
  </si>
  <si>
    <t>Mentalna/bihejvioralna procena</t>
  </si>
  <si>
    <t>96184-00</t>
  </si>
  <si>
    <t>Testiranje razvoja</t>
  </si>
  <si>
    <t>96185-00</t>
  </si>
  <si>
    <t>Suportativna psihoterapija, neklasifikovana na drugom mestu</t>
  </si>
  <si>
    <t>96206-02</t>
  </si>
  <si>
    <t>Nenaznačen način davanja farmakološkog sredstva, anti-infektivno sredstvo</t>
  </si>
  <si>
    <t>96209-00</t>
  </si>
  <si>
    <t>Punjenje uređaja za davanje leka, antineoplastično sredstvo</t>
  </si>
  <si>
    <t>96209-01</t>
  </si>
  <si>
    <t>Punjenje uređaja za davanje leka, trombolitičko sredstvo</t>
  </si>
  <si>
    <t>96209-03</t>
  </si>
  <si>
    <t>Punjenje uređaja za davanje leka, steroid</t>
  </si>
  <si>
    <t>U3047331</t>
  </si>
  <si>
    <t>Fleksibilna fiberoptička ezofagoskopija</t>
  </si>
  <si>
    <t>U8183207</t>
  </si>
  <si>
    <t>Druge procene funkcije vida</t>
  </si>
  <si>
    <t>U8183239</t>
  </si>
  <si>
    <t>Procena pokreta očiju tipa tzv. glatko praćenje (posmatranog objekta)</t>
  </si>
  <si>
    <t>U8183240</t>
  </si>
  <si>
    <t>Procena pokreta očiju, sakadični - trzajni pokreti</t>
  </si>
  <si>
    <t>U8183241</t>
  </si>
  <si>
    <t>Procena pokreta očiju, konvergentno-divergentnih</t>
  </si>
  <si>
    <t>U8183242</t>
  </si>
  <si>
    <t>Procena pokreta očiju, vestibularno-okularni refleks (VOR)</t>
  </si>
  <si>
    <t>U8183243</t>
  </si>
  <si>
    <t>Procena pokreta očiju, optokinetički nistagmus (OKN)</t>
  </si>
  <si>
    <t>U8183244</t>
  </si>
  <si>
    <t>Procena pokreta očiju, održavanje fiksacije</t>
  </si>
  <si>
    <t>U8183245</t>
  </si>
  <si>
    <t>Procena nistagmusa</t>
  </si>
  <si>
    <t>U8183246</t>
  </si>
  <si>
    <t>Procena binokularne funkcije (retinalna korespondencija, simultana percepcija, fuzija, stereo vid,supresija)</t>
  </si>
  <si>
    <t>U8183336</t>
  </si>
  <si>
    <t>Rehabilitacija, vestibularna</t>
  </si>
  <si>
    <t>U8183601</t>
  </si>
  <si>
    <t>Procentualni gubitak sluha po Fauleru (Fowler)</t>
  </si>
  <si>
    <t>U8183602</t>
  </si>
  <si>
    <t>Demaskiranje agravacije i simulacije nagluvosti</t>
  </si>
  <si>
    <t>U8183603</t>
  </si>
  <si>
    <t>Ispitivanje sluha zvučnim viljuškama</t>
  </si>
  <si>
    <t>U8183800</t>
  </si>
  <si>
    <t>Fonijatrijski pregled bolesnika</t>
  </si>
  <si>
    <t>U8183802</t>
  </si>
  <si>
    <t>Videoendomikrostroboskopija</t>
  </si>
  <si>
    <t>U8183803</t>
  </si>
  <si>
    <t>Ispitivanje govornog statusa i glasa baterijom testova</t>
  </si>
  <si>
    <t>U8183804</t>
  </si>
  <si>
    <t>Magnetofonsko snimanje govora</t>
  </si>
  <si>
    <t>U8183805</t>
  </si>
  <si>
    <t>Test zamorljivosti glasa</t>
  </si>
  <si>
    <t>U8184501</t>
  </si>
  <si>
    <t>Infracrvena video nistagmografija</t>
  </si>
  <si>
    <t>U8184502</t>
  </si>
  <si>
    <t>Pozicionirajući test</t>
  </si>
  <si>
    <t>U8184504</t>
  </si>
  <si>
    <t>Vestibulospinalni testovi - Rombergov (Romberg), „past pointing“</t>
  </si>
  <si>
    <t>U8184505</t>
  </si>
  <si>
    <t>Test spontanog nistagmusa sa Frenzelovim naočarima i fiksacionog nistagmusa</t>
  </si>
  <si>
    <t>Vestibulookularni testovi: „head impulse“ i „head shaking“ test</t>
  </si>
  <si>
    <t>U8184600</t>
  </si>
  <si>
    <t>Rinoalegološki pregled</t>
  </si>
  <si>
    <t>U8184601</t>
  </si>
  <si>
    <t>Rinoalergološko ispitivanje standardnim respiratornim alergenima</t>
  </si>
  <si>
    <t>U8184602</t>
  </si>
  <si>
    <t>Rinoalergološko ispitivanje specifičnim respiratornim alergenom</t>
  </si>
  <si>
    <t>U8184605</t>
  </si>
  <si>
    <t>Rinoalergološka nespecifična hiposenzibilizacija</t>
  </si>
  <si>
    <t>U8184606</t>
  </si>
  <si>
    <t>Rinoalergološka alergen specifična hiposenzibilizacija</t>
  </si>
  <si>
    <t>U8184608</t>
  </si>
  <si>
    <t>Provokacija reaktivnosti sluznice gornjih disajnih puteva uz kompjuterizovanu rinomanometrijsku kontrolu</t>
  </si>
  <si>
    <t>U8184613</t>
  </si>
  <si>
    <t>Subjektivna olfaktometrija</t>
  </si>
  <si>
    <t>U8184900</t>
  </si>
  <si>
    <t>Bronhodilatatorni test</t>
  </si>
  <si>
    <t>U8187400</t>
  </si>
  <si>
    <t>Rehabilitacioni tretman disfonija</t>
  </si>
  <si>
    <t>U8187401</t>
  </si>
  <si>
    <t>Rehabilitacija rinolalija</t>
  </si>
  <si>
    <t>U8187402</t>
  </si>
  <si>
    <t>Rehabilitacija afonija</t>
  </si>
  <si>
    <t>U8187403</t>
  </si>
  <si>
    <t>Fonijatrijske vežbe – vežbe disanja</t>
  </si>
  <si>
    <t>U8187404</t>
  </si>
  <si>
    <t>Fonijatrijske vežbe – vežbe relaksacije</t>
  </si>
  <si>
    <t>U8187405</t>
  </si>
  <si>
    <t>Fonijatrijske vežbe – vežbe postavljanja glasa</t>
  </si>
  <si>
    <t>U8187406</t>
  </si>
  <si>
    <t>Vežbe fonacije</t>
  </si>
  <si>
    <t>U8187407</t>
  </si>
  <si>
    <t>Vežbe artikulacije</t>
  </si>
  <si>
    <t>U8187408</t>
  </si>
  <si>
    <t>Artikulacioni tretman</t>
  </si>
  <si>
    <t>U8187409</t>
  </si>
  <si>
    <t>Korekcioni tretman poremećaja govora</t>
  </si>
  <si>
    <t>U8187410</t>
  </si>
  <si>
    <t>Vežbe za postizanje tonične ujednačenosti</t>
  </si>
  <si>
    <t>U8187411</t>
  </si>
  <si>
    <t>Uvežbavanje ezofagusnog govora</t>
  </si>
  <si>
    <t>U8187412</t>
  </si>
  <si>
    <t>Instalacija vazduha u jednjak kod laringektomisanih pacijenata</t>
  </si>
  <si>
    <t>U8187413</t>
  </si>
  <si>
    <t>Uputstvo za rad i savet roditeljima deteta oštećenog glasa</t>
  </si>
  <si>
    <t>U8187414</t>
  </si>
  <si>
    <t>Surdopedagoški pregled i utvrđivanje govornih mana</t>
  </si>
  <si>
    <t>U8188700</t>
  </si>
  <si>
    <t>Rinoalergološka terapija autovakcinom – pojedinačna</t>
  </si>
  <si>
    <t>U8188702</t>
  </si>
  <si>
    <t>Aplikacija leka u nos</t>
  </si>
  <si>
    <t>U8188704</t>
  </si>
  <si>
    <t>Aspiracija sekreta iz nosa metodom po Precu (Proetz)</t>
  </si>
  <si>
    <t>U8188705</t>
  </si>
  <si>
    <t>Produvavanje timpanofaringealne tube - Policer (Politzer)</t>
  </si>
  <si>
    <t>U8188706</t>
  </si>
  <si>
    <t>Kauterizacija proširenih vena nosnog kavuma</t>
  </si>
  <si>
    <t>U9011801</t>
  </si>
  <si>
    <t>Instilacija leka kroz bubnu opnu u bubnu duplju</t>
  </si>
  <si>
    <t>U9011802</t>
  </si>
  <si>
    <t>Repozicioni manevar za lečenje benignog paroksizmalnog vertiga</t>
  </si>
  <si>
    <t>Desenzibilizacija na inhalacione alergene – klasička (subkutane injekcije)</t>
  </si>
  <si>
    <t>U9601201</t>
  </si>
  <si>
    <t>Defektološka anamneza i observacija</t>
  </si>
  <si>
    <t>U9601202</t>
  </si>
  <si>
    <t>Kontrolni pregled logopeda</t>
  </si>
  <si>
    <t>Клиника за очне болести</t>
  </si>
  <si>
    <t>30061-02</t>
  </si>
  <si>
    <t>Uklanjanje površinskog stranog tela sa rožnjače</t>
  </si>
  <si>
    <t>42506-00</t>
  </si>
  <si>
    <t>Enukleacija očne jabučice bez implantata</t>
  </si>
  <si>
    <t>42506-01</t>
  </si>
  <si>
    <t>Enukleacija očne jabučice sa sfernim implantatom</t>
  </si>
  <si>
    <t>42512-00</t>
  </si>
  <si>
    <t>Evisceracija očne jabučice bez implantata</t>
  </si>
  <si>
    <t>42515-00</t>
  </si>
  <si>
    <t>Evisceracija očne jabučice sa insercijom intraskleralne lopte ili hrskavičastog implantata</t>
  </si>
  <si>
    <t>42551-01</t>
  </si>
  <si>
    <t>Reparacija perforirajuće rane na očnoj jabučici sa ušivanjem laceracije na beonjači</t>
  </si>
  <si>
    <t>42551-02</t>
  </si>
  <si>
    <t>Reparacija perforirajuće rane na očnoj jabučici sa ušivanjem laceracije na rožnjači i beonjači</t>
  </si>
  <si>
    <t>42554-00</t>
  </si>
  <si>
    <t>Reparacija perforirajuće rane na očnoj jabučici koja uključuje tkivo sudovnjače</t>
  </si>
  <si>
    <t>42560-00</t>
  </si>
  <si>
    <t>Uklanjanje intraokularnog stranog tela iz prednje komore magnetom</t>
  </si>
  <si>
    <t>42563-00</t>
  </si>
  <si>
    <t>Nemagnetsko uklanjanje intraokularnog stranog tela iz prednje komore</t>
  </si>
  <si>
    <t>42566-00</t>
  </si>
  <si>
    <t>Uklanjanje intraokularnog stranog tela iz zadnjeg segmenta magnetom</t>
  </si>
  <si>
    <t>42575-00</t>
  </si>
  <si>
    <t>Ekscizija ciste na tarzalnoj ploči</t>
  </si>
  <si>
    <t>42632-02</t>
  </si>
  <si>
    <t>Reparacija laceracije konjunktive</t>
  </si>
  <si>
    <t>42644-03</t>
  </si>
  <si>
    <t>Uklanjanje dubinskog stranog tela iz konjunktive</t>
  </si>
  <si>
    <t>42644-04</t>
  </si>
  <si>
    <t>Uklanjanje dubinskog stranog tela iz rožnjače</t>
  </si>
  <si>
    <t>42653-00</t>
  </si>
  <si>
    <t>Transplantacija rožnjače pune debljine</t>
  </si>
  <si>
    <t>42665-00</t>
  </si>
  <si>
    <t>Površinska transplantacija beonjače</t>
  </si>
  <si>
    <t>42686-00</t>
  </si>
  <si>
    <t>Ekscizija pterigijuma</t>
  </si>
  <si>
    <t>42698-00</t>
  </si>
  <si>
    <t>Intrakapsularna ekstrakcija prirodnog sočiva</t>
  </si>
  <si>
    <t>42698-01</t>
  </si>
  <si>
    <t>Ekstrakapsularna ekstrakcija prirodnog sočiva tehnikom jednostavne aspiracije (i irigacije)</t>
  </si>
  <si>
    <t>42698-02</t>
  </si>
  <si>
    <t>Ekstrakapsularna ekstrakcija prirodnog sočiva fakoemulzifikacijom i aspiracijom katarakte</t>
  </si>
  <si>
    <t>42698-03</t>
  </si>
  <si>
    <t>Ekstrakapsularna ekstrakcija prirodnog sočiva mehaničkom fakofragmentacijom i aspiracijom katarakte</t>
  </si>
  <si>
    <t>42701-00</t>
  </si>
  <si>
    <t>Ugradnja savitljivog veštačkg sočiva</t>
  </si>
  <si>
    <t>42702-03</t>
  </si>
  <si>
    <t>Ekstrakapsularna ekstrakcija prirodnog sočiva tehnikom jednostavne aspiracije (i irigacije) sa insercijom ostalih veštačkih sočiva</t>
  </si>
  <si>
    <t>42702-04</t>
  </si>
  <si>
    <t>Ekstrakapsularna ekstrakcija prirodnog sočiva fakoemulzifikacijom i aspiracijom katarakte sa insercijom savitljivog veštačkog sočiva</t>
  </si>
  <si>
    <t>42702-05</t>
  </si>
  <si>
    <t>Ekstrakapsularna ekstrakcija prirodnog sočiva fakoemulzifikacijom i aspiracijom katarakte sa insercijom ostalih veštačkih sočiva</t>
  </si>
  <si>
    <t>42704-00</t>
  </si>
  <si>
    <t>Uklanjanje veštačkog sočiva</t>
  </si>
  <si>
    <t>42704-01</t>
  </si>
  <si>
    <t>Repozicija veštačkog sočiva</t>
  </si>
  <si>
    <t>42719-01</t>
  </si>
  <si>
    <t>Uklanjanje staklastog tela, anteriorni pristup</t>
  </si>
  <si>
    <t>42725-00</t>
  </si>
  <si>
    <t>Uklanjanje staklastog tela sa razdvajanjem vitrealnih traka (staklastog tela) i uklanjanje preretinalne membrane</t>
  </si>
  <si>
    <t>42746-04</t>
  </si>
  <si>
    <t>Trabekulektomija</t>
  </si>
  <si>
    <t>42746-05</t>
  </si>
  <si>
    <t>Ostale filtracione (fistulizirajuće) procedure zbog glaukoma, neklasifikovane na drugom mestu</t>
  </si>
  <si>
    <t>42749-00</t>
  </si>
  <si>
    <t>Revizija procedure fistulizacije beonjače</t>
  </si>
  <si>
    <t>42764-00</t>
  </si>
  <si>
    <t>Iridotomija</t>
  </si>
  <si>
    <t>42770-00</t>
  </si>
  <si>
    <t>Uništavanje cilijarnog tela</t>
  </si>
  <si>
    <t>42773-01</t>
  </si>
  <si>
    <t>Reparacija ablacije mrežnjače krioterapijom</t>
  </si>
  <si>
    <t>42776-00</t>
  </si>
  <si>
    <t>Reparacija ablacije mrežnjače nabiranjem beonjače</t>
  </si>
  <si>
    <t>42785-00</t>
  </si>
  <si>
    <t>Iridotomija laserom</t>
  </si>
  <si>
    <t>42788-00</t>
  </si>
  <si>
    <t>Kapsulotomija sočiva laserom</t>
  </si>
  <si>
    <t>42812-00</t>
  </si>
  <si>
    <t>Uklanjanje hirurški umetnutog materijala iz zadnjeg očnog segmenta</t>
  </si>
  <si>
    <t>42815-00</t>
  </si>
  <si>
    <t>Uklanjanje silikonskog ulja</t>
  </si>
  <si>
    <t>42818-01</t>
  </si>
  <si>
    <t>Krioterapija cilijarnog tela sa eksternom sondom</t>
  </si>
  <si>
    <t>42833-00</t>
  </si>
  <si>
    <t>Operacija strabizma koji obuhvata 1 ili 2 mišića, jednog oka</t>
  </si>
  <si>
    <t>42833-01</t>
  </si>
  <si>
    <t>Operacija strabizma koji obuhvata 1 ili 2 mišića, oba oka</t>
  </si>
  <si>
    <t>42866-00</t>
  </si>
  <si>
    <t>Reparacija ektropiona ili entropiona zatezanjem ili skraćivanjem donjih retraktora</t>
  </si>
  <si>
    <t>42866-01</t>
  </si>
  <si>
    <t>Reparacija ektropiona ili entropiona ostalim procedurama na donjim retraktorima</t>
  </si>
  <si>
    <t>Ostale reparacije očnog kapka</t>
  </si>
  <si>
    <t>11203-00</t>
  </si>
  <si>
    <t>Tonografija zbog glaukoma</t>
  </si>
  <si>
    <t>11212-00</t>
  </si>
  <si>
    <t>Pregled očnog dna</t>
  </si>
  <si>
    <t>11221-00</t>
  </si>
  <si>
    <t>Kvantitativna kompjuterizovana perimetrija, obostrana</t>
  </si>
  <si>
    <t>42615-01</t>
  </si>
  <si>
    <t>Sondiranje lakrimalnih prolaza, obostrano</t>
  </si>
  <si>
    <t>42632-01</t>
  </si>
  <si>
    <t>Incizija konjunktive</t>
  </si>
  <si>
    <t>42650-00</t>
  </si>
  <si>
    <t>Debridman epitela rožnjače</t>
  </si>
  <si>
    <t>42668-00</t>
  </si>
  <si>
    <t>Uklanjanje šavova na rožnjači</t>
  </si>
  <si>
    <t>42676-00</t>
  </si>
  <si>
    <t>Biopsija konjunktive</t>
  </si>
  <si>
    <t>42740-02</t>
  </si>
  <si>
    <t>Primena terapeutskog sredstva u prednoj komori</t>
  </si>
  <si>
    <t>42743-00</t>
  </si>
  <si>
    <t>Irigacija prednje komore</t>
  </si>
  <si>
    <t>42752-00</t>
  </si>
  <si>
    <t>Insercija šanta za očnu vodicu kod glaukoma</t>
  </si>
  <si>
    <t>42761-00</t>
  </si>
  <si>
    <t>Razdvajanje prednjih sinehija</t>
  </si>
  <si>
    <t>42761-01</t>
  </si>
  <si>
    <t>Razdvajanje zadnjih sinehija</t>
  </si>
  <si>
    <t>42779-00</t>
  </si>
  <si>
    <t>Revizija prethodne procedure zbog ablacije mrežnjače</t>
  </si>
  <si>
    <t>42782-00</t>
  </si>
  <si>
    <t>Trabekuloplastika laserom</t>
  </si>
  <si>
    <t>42809-00</t>
  </si>
  <si>
    <t>Destrukcija mrežnjače fotokoagulacijom</t>
  </si>
  <si>
    <t>42809-01</t>
  </si>
  <si>
    <t>Reparacija ablacije mrežnjače fotokoagulacijom</t>
  </si>
  <si>
    <t>42824-00</t>
  </si>
  <si>
    <t>Retrobulbarna injekcija alkohola ili drugih lekova</t>
  </si>
  <si>
    <t>42824-01</t>
  </si>
  <si>
    <t>Subkonjunktivna primena leka</t>
  </si>
  <si>
    <t>42845-01</t>
  </si>
  <si>
    <t>Ponovno podešavanje prilagodljivih šavova posle operacije zbog korekcije strabizma, na oba oka</t>
  </si>
  <si>
    <t>42857-00</t>
  </si>
  <si>
    <t>Ponovno ušivanje operativne rane kome je prethodila intraokularna procedura</t>
  </si>
  <si>
    <t>90066-00</t>
  </si>
  <si>
    <t>Ostale reparacije na rožnjači</t>
  </si>
  <si>
    <t>90067-00</t>
  </si>
  <si>
    <t>Ostale procedure na rožnjači</t>
  </si>
  <si>
    <t>90072-00</t>
  </si>
  <si>
    <t>Ostale procedure na beonjači</t>
  </si>
  <si>
    <t>90075-00</t>
  </si>
  <si>
    <t>Ostale procedure zbog glaukoma</t>
  </si>
  <si>
    <t>90076-00</t>
  </si>
  <si>
    <t>Ostale procedure na dužici</t>
  </si>
  <si>
    <t>90077-00</t>
  </si>
  <si>
    <t>Ostale procedure na sočivu</t>
  </si>
  <si>
    <t>90080-00</t>
  </si>
  <si>
    <t>Ostale procedure na mrežnjači ili sudovnjači</t>
  </si>
  <si>
    <t>90085-00</t>
  </si>
  <si>
    <t>90089-00</t>
  </si>
  <si>
    <t>Ostale procedure na konjunktivi</t>
  </si>
  <si>
    <t>90093-00</t>
  </si>
  <si>
    <t>Konjunktivoplastika</t>
  </si>
  <si>
    <t>90094-00</t>
  </si>
  <si>
    <t>Destrukcija (uništavanje) lezije na mrežnjači dijatermijom</t>
  </si>
  <si>
    <t>92018-00</t>
  </si>
  <si>
    <t>Ispitivanje kolornog vida</t>
  </si>
  <si>
    <t>92025-00</t>
  </si>
  <si>
    <t>Ispiranje oka</t>
  </si>
  <si>
    <t>Nemehanička metoda reanimacije/oživljavanja</t>
  </si>
  <si>
    <t>92509-49</t>
  </si>
  <si>
    <t>Regionalna blokada, nerva glave ili vrata, ASA 49</t>
  </si>
  <si>
    <t>96043-00</t>
  </si>
  <si>
    <t>Merenje refrakcije</t>
  </si>
  <si>
    <t>96156-00</t>
  </si>
  <si>
    <t>Terapijsko zatvaranje oka zavojem</t>
  </si>
  <si>
    <t>U8183200</t>
  </si>
  <si>
    <t>Procena oštrine vida</t>
  </si>
  <si>
    <t>U8183213</t>
  </si>
  <si>
    <t>Procena vidnog polja, manuelna kinetička perimetrija, celokupno polje</t>
  </si>
  <si>
    <t>U8183215</t>
  </si>
  <si>
    <t>Procena vidnog polja, kompjuterizovanim statičkim perimetrom</t>
  </si>
  <si>
    <t>U8183225</t>
  </si>
  <si>
    <t>Procena refrakcije, objektivna, ručna (retinoskopija)</t>
  </si>
  <si>
    <t>U8183251</t>
  </si>
  <si>
    <t>Procena diplopije</t>
  </si>
  <si>
    <t>U8183260</t>
  </si>
  <si>
    <t>Pregled/procena očne duplje</t>
  </si>
  <si>
    <t>U8183261</t>
  </si>
  <si>
    <t>Pregled/procena očnog kapka</t>
  </si>
  <si>
    <t>U8183262</t>
  </si>
  <si>
    <t>Pregled/procena očne jabučice</t>
  </si>
  <si>
    <t>U8183263</t>
  </si>
  <si>
    <t>Pregled/procena suznog filma</t>
  </si>
  <si>
    <t>U8183264</t>
  </si>
  <si>
    <t>Pregled/procena prednjeg segmenta, konjunktiva</t>
  </si>
  <si>
    <t>U8183265</t>
  </si>
  <si>
    <t>Pregled/procena prednjeg segmenta, rožnjača</t>
  </si>
  <si>
    <t>U8183266</t>
  </si>
  <si>
    <t>Pregled/procena prednjeg segmenta, prednja komora</t>
  </si>
  <si>
    <t>U8183267</t>
  </si>
  <si>
    <t>Pregled/procena prednjeg segmenta, dužica</t>
  </si>
  <si>
    <t>U8183268</t>
  </si>
  <si>
    <t>Pregled/procena prednjeg segmenta, sočivo</t>
  </si>
  <si>
    <t>U8183270</t>
  </si>
  <si>
    <t>Merenje prednjeg segmenta posebnim instrumentima, rožnjača (topografija ili aberometrija ili pahimetrija ili biomehaničke karakteristike)</t>
  </si>
  <si>
    <t>U8183278</t>
  </si>
  <si>
    <t>Procenjivanje okularne fotografije, druge (npr. optička koherentna tomografija - OCT)</t>
  </si>
  <si>
    <t>U8183279</t>
  </si>
  <si>
    <t>Ultrasonografski pregled/procena, A sken</t>
  </si>
  <si>
    <t>U8183280</t>
  </si>
  <si>
    <t>Ultrasonografski pregled/procena, B sken</t>
  </si>
  <si>
    <t>U8183300</t>
  </si>
  <si>
    <t>Drugi oftalmološki pregledi/procene</t>
  </si>
  <si>
    <t>U8183301</t>
  </si>
  <si>
    <t>Oftalmološka optička intervencija, recept, naočare</t>
  </si>
  <si>
    <t>U8183302</t>
  </si>
  <si>
    <t>Oftalmološka optička intervencija, recept, prizme</t>
  </si>
  <si>
    <t>U8183303</t>
  </si>
  <si>
    <t>Oftalmološka optička intervencija, recept, kontaktna sočiva</t>
  </si>
  <si>
    <t>U8183304</t>
  </si>
  <si>
    <t>Oftalmološka optička intervencija, recept, ostalo</t>
  </si>
  <si>
    <t>U8183308</t>
  </si>
  <si>
    <t>Oftalmološka optička intervencija, podešavanje, kontaktna sočiva</t>
  </si>
  <si>
    <t>U8183313</t>
  </si>
  <si>
    <t>Oftalmološka optička intervencija, izdavanje, kontaktna sočiva</t>
  </si>
  <si>
    <t>U8183324</t>
  </si>
  <si>
    <t>Vežba fuzije, ostalo</t>
  </si>
  <si>
    <t>U8183342</t>
  </si>
  <si>
    <t>Intervencija uz upotrebu dijagnostičkih oftamoloških lekova</t>
  </si>
  <si>
    <t>U8183343</t>
  </si>
  <si>
    <t>Intervencija uz upotrebu terapeutskih oftamoloških lekova1833</t>
  </si>
  <si>
    <t>Клиника за гинекологију и акушерство</t>
  </si>
  <si>
    <t>13215-00</t>
  </si>
  <si>
    <t>Intratubarni transfer gameta, GIFT</t>
  </si>
  <si>
    <t>16520-00</t>
  </si>
  <si>
    <t>Elektivni klasični carski rez</t>
  </si>
  <si>
    <t>16520-01</t>
  </si>
  <si>
    <t>Hitan klasični carski rez</t>
  </si>
  <si>
    <t>16520-02</t>
  </si>
  <si>
    <t>Elektivni carski rez sa rezom na donjem segmentu materice</t>
  </si>
  <si>
    <t>16520-03</t>
  </si>
  <si>
    <t>Hitan carski rez sa rezom na donjem segmentu materice</t>
  </si>
  <si>
    <t>16564-00</t>
  </si>
  <si>
    <t>Postpartalna evakuacija sadržaja materice dilatacijom cervikalnog kanala i kiretažom</t>
  </si>
  <si>
    <t>16564-01</t>
  </si>
  <si>
    <t>Postpartalna evakuacija sadržaja materice sukcionom kiretažom</t>
  </si>
  <si>
    <t>30478-20</t>
  </si>
  <si>
    <t>Panendoskopija do duodenuma sa ostalim koagulacijama</t>
  </si>
  <si>
    <t>35507-00</t>
  </si>
  <si>
    <t>Destrukcija bradavica vagine</t>
  </si>
  <si>
    <t>35507-01</t>
  </si>
  <si>
    <t>Destrukcija bradavica vulve</t>
  </si>
  <si>
    <t>35518-00</t>
  </si>
  <si>
    <t>Punkcija ciste jajnika</t>
  </si>
  <si>
    <t>35536-02</t>
  </si>
  <si>
    <t>Vulvektomija, obostrana</t>
  </si>
  <si>
    <t>35539-03</t>
  </si>
  <si>
    <t>Biopsija vagine</t>
  </si>
  <si>
    <t>35548-00</t>
  </si>
  <si>
    <t>Radikalna vulvektomija</t>
  </si>
  <si>
    <t>35557-00</t>
  </si>
  <si>
    <t>Ekscizija lezije vagine</t>
  </si>
  <si>
    <t>35565-00</t>
  </si>
  <si>
    <t>Vaginalna rekonstrukcija</t>
  </si>
  <si>
    <t>35570-00</t>
  </si>
  <si>
    <t>Reparacija prednjeg vaginalnog kompartmana, vaginalni pristup</t>
  </si>
  <si>
    <t>35572-00</t>
  </si>
  <si>
    <t>Kolpotomija</t>
  </si>
  <si>
    <t>35572-01</t>
  </si>
  <si>
    <t>Vaginotomija</t>
  </si>
  <si>
    <t>35573-00</t>
  </si>
  <si>
    <t>Reparacija prednjeg i zadnjeg vaginalnog kompartmana, vaginalni pristup</t>
  </si>
  <si>
    <t>35615-00</t>
  </si>
  <si>
    <t>Biopsija vulve</t>
  </si>
  <si>
    <t>35618-00</t>
  </si>
  <si>
    <t>Konizacija grlića materice</t>
  </si>
  <si>
    <t>35623-00</t>
  </si>
  <si>
    <t>Miomektomija materice histeroskopijom</t>
  </si>
  <si>
    <t>35630-00</t>
  </si>
  <si>
    <t>Dijagnostička histeroskopija</t>
  </si>
  <si>
    <t>35633-00</t>
  </si>
  <si>
    <t>Razdvajanje intrauterinih priraslica</t>
  </si>
  <si>
    <t>35633-01</t>
  </si>
  <si>
    <t>Polipektomija materice histeroskopijom</t>
  </si>
  <si>
    <t>35634-00</t>
  </si>
  <si>
    <t>Resekcija septuma uterusa histeroskopijom</t>
  </si>
  <si>
    <t>35637-07</t>
  </si>
  <si>
    <t>Laparoskopska incizija ciste ili apscesa jajnika</t>
  </si>
  <si>
    <t>35637-08</t>
  </si>
  <si>
    <t>Laparoskopska elektrokauterizacija jajnika, driling ovarijuma</t>
  </si>
  <si>
    <t>35638-01</t>
  </si>
  <si>
    <t>Laparoskopska parcijalna ovariektomija</t>
  </si>
  <si>
    <t>35638-02</t>
  </si>
  <si>
    <t>Laparoskopska ovariektomija, jednostrana</t>
  </si>
  <si>
    <t>35638-05</t>
  </si>
  <si>
    <t>Laparoskopska ovarijalna cistektomija, obostrana</t>
  </si>
  <si>
    <t>35638-06</t>
  </si>
  <si>
    <t>Laparoskopska salpingotomija</t>
  </si>
  <si>
    <t>35638-09</t>
  </si>
  <si>
    <t>Laparoskopska salpingektomija, jednostrana</t>
  </si>
  <si>
    <t>35638-10</t>
  </si>
  <si>
    <t>Laparoskopska salpingektomija, obostrana</t>
  </si>
  <si>
    <t>35638-11</t>
  </si>
  <si>
    <t>Laparoskopska salpingoovariektomija, jednostrana</t>
  </si>
  <si>
    <t>35638-12</t>
  </si>
  <si>
    <t>Laparoskopska salpingoovariektomija, obostrana</t>
  </si>
  <si>
    <t>35640-01</t>
  </si>
  <si>
    <t>Kiretaža materice bez dilatacije cervikalnog kanala</t>
  </si>
  <si>
    <t>35649-01</t>
  </si>
  <si>
    <t>Miomektomija materice laparoskopijom</t>
  </si>
  <si>
    <t>35649-03</t>
  </si>
  <si>
    <t>Miomektomija materice</t>
  </si>
  <si>
    <t>35653-00</t>
  </si>
  <si>
    <t>Subtotalna abdominalna histerektomija</t>
  </si>
  <si>
    <t>35653-01</t>
  </si>
  <si>
    <t>Totalna abdominalna histerektomija</t>
  </si>
  <si>
    <t>35657-00</t>
  </si>
  <si>
    <t>Vaginalna histerektomija</t>
  </si>
  <si>
    <t>35661-00</t>
  </si>
  <si>
    <t>Abdominalna histerektomija sa disekcijom retroperitonealnog prostora</t>
  </si>
  <si>
    <t>35664-00</t>
  </si>
  <si>
    <t>Radikalna histerektomija sa limfonodektomijom nodusa male karlice</t>
  </si>
  <si>
    <t>35673-02</t>
  </si>
  <si>
    <t>Vaginalna histerektomija sa uklanjanjem adneksa</t>
  </si>
  <si>
    <t>35677-05</t>
  </si>
  <si>
    <t>Salpingektomija sa uklanjanjem trudnoće u jajovodu</t>
  </si>
  <si>
    <t>35678-00</t>
  </si>
  <si>
    <t>Laparoskopska salpingotomija sa uklanjanjem trudnoće u jajovodu</t>
  </si>
  <si>
    <t>35678-01</t>
  </si>
  <si>
    <t>Laparoskopska salpingektomija sa uklanjanjem trudnoće u jajovodu</t>
  </si>
  <si>
    <t>35688-00</t>
  </si>
  <si>
    <t>Laparoskopska sterilizacija</t>
  </si>
  <si>
    <t>35688-02</t>
  </si>
  <si>
    <t>Sterilizacija otvorenim abdominalnim pristupom</t>
  </si>
  <si>
    <t>35694-00</t>
  </si>
  <si>
    <t>Laparoskopska salpingoplastika</t>
  </si>
  <si>
    <t>35694-02</t>
  </si>
  <si>
    <t>Laparoskopska salpingoliza</t>
  </si>
  <si>
    <t>35694-07</t>
  </si>
  <si>
    <t>Salpingostomija</t>
  </si>
  <si>
    <t>35713-01</t>
  </si>
  <si>
    <t>Dijatermija lezija karlične šupljine</t>
  </si>
  <si>
    <t>35713-02</t>
  </si>
  <si>
    <t>Incizija ciste ili apscesa jajnika</t>
  </si>
  <si>
    <t>35713-03</t>
  </si>
  <si>
    <t>Elektrokauterizacija jajnika (driling)</t>
  </si>
  <si>
    <t>35713-05</t>
  </si>
  <si>
    <t>Klinasta resekcija jajnika</t>
  </si>
  <si>
    <t>35713-06</t>
  </si>
  <si>
    <t>Parcijalna ovariektomija</t>
  </si>
  <si>
    <t>35713-09</t>
  </si>
  <si>
    <t>Salpingektomija, jednostrana</t>
  </si>
  <si>
    <t>35713-11</t>
  </si>
  <si>
    <t>Salpingoovariektomija, jednostrana</t>
  </si>
  <si>
    <t>35713-12</t>
  </si>
  <si>
    <t>Salpingotomija</t>
  </si>
  <si>
    <t>35713-14</t>
  </si>
  <si>
    <t>Ekscizija lezija unutar karlice</t>
  </si>
  <si>
    <t>35717-00</t>
  </si>
  <si>
    <t>Ovarijalna cistektomija, obostrana</t>
  </si>
  <si>
    <t>35717-02</t>
  </si>
  <si>
    <t>Parcijalna salpingektomija, obostrana</t>
  </si>
  <si>
    <t>35717-03</t>
  </si>
  <si>
    <t>Salpingektomija, obostrana</t>
  </si>
  <si>
    <t>35717-04</t>
  </si>
  <si>
    <t>Salpingoovariektomija, obostrana</t>
  </si>
  <si>
    <t>35720-00</t>
  </si>
  <si>
    <t>Hirurška redukcija tumorskog tkiva karlice</t>
  </si>
  <si>
    <t>35723-01</t>
  </si>
  <si>
    <t>Uzimanje uzorka limfnog čvora karlice ili abdomena za utvrđivanje nivoa ginekološkog maligniteta</t>
  </si>
  <si>
    <t>35750-00</t>
  </si>
  <si>
    <t>Laparoskopski asistirana vaginalna histerektomija</t>
  </si>
  <si>
    <t>35753-02</t>
  </si>
  <si>
    <t>Laparoskopski asistirana vaginalna histerektomija sa adneksektomijom</t>
  </si>
  <si>
    <t>90329-01</t>
  </si>
  <si>
    <t>Ostale reparacije na peritoneumu</t>
  </si>
  <si>
    <t>90448-01</t>
  </si>
  <si>
    <t>Totalna laparoskopska abdominalna histerektomija</t>
  </si>
  <si>
    <t>90448-02</t>
  </si>
  <si>
    <t>Totalna laparoskopska abdominalna histerektomija sa adneksetomijom</t>
  </si>
  <si>
    <t>90484-00</t>
  </si>
  <si>
    <t>Evakuacija hematoma perineuma nakon incizije</t>
  </si>
  <si>
    <t>90484-01</t>
  </si>
  <si>
    <t>Evakuacija hematoma perineuma nakon porođaja bez incizije</t>
  </si>
  <si>
    <t>90484-02</t>
  </si>
  <si>
    <t>Evakuacija hematoma prednjeg trbušnog zida nakon carskog reza</t>
  </si>
  <si>
    <t>35646-00</t>
  </si>
  <si>
    <t>Radikalna dijatermija promena na grliću materice</t>
  </si>
  <si>
    <t>030096</t>
  </si>
  <si>
    <t>Test oralnog opterećenja glukozom (OGTT test) sa određivanjem glikemija</t>
  </si>
  <si>
    <t>030098</t>
  </si>
  <si>
    <t>Test oralnog opterećenja glukozom (OGTT test) sa određivanjem glikemija i insulina</t>
  </si>
  <si>
    <t>030108</t>
  </si>
  <si>
    <t>Korekcija antihiperglikemijske terapije na osnovu profila glikemija u 9 tačaka</t>
  </si>
  <si>
    <t>030110</t>
  </si>
  <si>
    <t>Korekcija antihiperglikemijske terapije u trudnice sa tipom 1 dijabetesa na osnovu profila glikemija u 9 tačaka</t>
  </si>
  <si>
    <t>030112</t>
  </si>
  <si>
    <t>Korekcija antihiperglikemijske terapije u trudnice sa tipom 2 dijabetesa na osnovu profila glikemija u 9 tačaka</t>
  </si>
  <si>
    <t>030114</t>
  </si>
  <si>
    <t>Korekcija antihiperglikemijske terapije u trudnice sa gestacijskim dijabetesom na osnovu profila glikemija u 9 tačaka</t>
  </si>
  <si>
    <t>Zamrzavanje embriona sa čuvanjem do pet godina</t>
  </si>
  <si>
    <t>Odmrzavanje embriona</t>
  </si>
  <si>
    <t xml:space="preserve">Prikupljanje oocita dobijenih aspiracijom folikula </t>
  </si>
  <si>
    <t>Odrmrzavanje embriona-onkofertilitet</t>
  </si>
  <si>
    <t>Odrmrzavanje jajne ćelije-onkofertilitet</t>
  </si>
  <si>
    <t>Obrada donirane jajne ćelije</t>
  </si>
  <si>
    <t>Obrada doniranih spermatozoida</t>
  </si>
  <si>
    <t>Odmrzavanje donirane jajne ćelije</t>
  </si>
  <si>
    <t>Odmrzavanje doniranih spermatozoida</t>
  </si>
  <si>
    <t>Konvencionalna in vitro fertilizacija i intracitoplazmatično injektiranje spermatozoida-kombinovana-embriološka procedura (ivf/icsi)</t>
  </si>
  <si>
    <t>Intracitoplazmatično injektiranje spermatozoida (icsi)-embriološka procedura</t>
  </si>
  <si>
    <t>Konvencionalna in vitro fertilizacija (ivf)-embriološka procedura</t>
  </si>
  <si>
    <t>Priprema, selekcija embriona za intrauterini embriotransfer-embriološke usluge</t>
  </si>
  <si>
    <t>Prikupljanje, analiza i obrada semene tečnosti-embriološke usluge</t>
  </si>
  <si>
    <t>Kultura embriona od trećeg do petog dana – embriološke usluge</t>
  </si>
  <si>
    <t>260056</t>
  </si>
  <si>
    <t>Imunizacija po epidemiološkim indikacijama (besnilo, tetanus, hepatitis. B  itd.)</t>
  </si>
  <si>
    <t>Elektrostimulacija</t>
  </si>
  <si>
    <t>Pozicioniranje</t>
  </si>
  <si>
    <t>13200-00</t>
  </si>
  <si>
    <t>Potpomognute reproduktivne tehnike uz korišćenje lekova za stimulaciju ovulacije</t>
  </si>
  <si>
    <t>13203-00</t>
  </si>
  <si>
    <t>Folikulometrija sa verifikacijom ovulacije u stimulisanim ciklusima i za arteficijalnu inseminaciju</t>
  </si>
  <si>
    <t>13206-00</t>
  </si>
  <si>
    <t>Potpomognute reproduktivne tehnike kod nestimulisane ovulacije ili ovulacije stimulisane klomifen citratom</t>
  </si>
  <si>
    <t>13209-00</t>
  </si>
  <si>
    <t>Planiranje i koordinacija postupka biomedicinski potpomognute oplodnje kod pacijentkinje (bračnog para)</t>
  </si>
  <si>
    <t>13212-00</t>
  </si>
  <si>
    <t>Transvaginalna aspiracija oocita</t>
  </si>
  <si>
    <t>13215-01</t>
  </si>
  <si>
    <t>Intrauterini embriotransfer</t>
  </si>
  <si>
    <t>13215-03</t>
  </si>
  <si>
    <t>Ostale procedure reproduktivne medicine</t>
  </si>
  <si>
    <t>13221-00</t>
  </si>
  <si>
    <t>Priprema sperme za androloške procedure</t>
  </si>
  <si>
    <t>13300-02</t>
  </si>
  <si>
    <t>Umbilikalna venska kateterizacija/kanilacija kod novorođenčeta</t>
  </si>
  <si>
    <t>13303-00</t>
  </si>
  <si>
    <t>Kateterizacija/kanilacija umbilikalne arterije kod novorođenčeta</t>
  </si>
  <si>
    <t>13306-00</t>
  </si>
  <si>
    <t>Transfuzija radi zamene krvi kod novorođenčeta</t>
  </si>
  <si>
    <t>13312-00</t>
  </si>
  <si>
    <t>Vađenje krvi novorođenčeta u dijagnostičke svrhe</t>
  </si>
  <si>
    <t>13839-01</t>
  </si>
  <si>
    <t>Uzimanje krvi iz petroznog sinusa</t>
  </si>
  <si>
    <t>14200-00</t>
  </si>
  <si>
    <t>Gastrična lavaža</t>
  </si>
  <si>
    <t>16511-00</t>
  </si>
  <si>
    <t>Primena serklaža na grlić materice</t>
  </si>
  <si>
    <t>16514-00</t>
  </si>
  <si>
    <t>Interni CTG monitoring ploda</t>
  </si>
  <si>
    <t>16514-01</t>
  </si>
  <si>
    <t>Eksterni CTG monitoring fetusa</t>
  </si>
  <si>
    <t>16567-00</t>
  </si>
  <si>
    <t>Ostali postupci kod postpartalnog krvarenja</t>
  </si>
  <si>
    <t>16571-00</t>
  </si>
  <si>
    <t>Suptura rupture grlića materice nakon porođaja</t>
  </si>
  <si>
    <t>16573-00</t>
  </si>
  <si>
    <t>Sutura rascepa perineuma trećeg ili četvrtog stepena</t>
  </si>
  <si>
    <t>16600-00</t>
  </si>
  <si>
    <t>Dijagnostička amniocenteza</t>
  </si>
  <si>
    <t>16606-00</t>
  </si>
  <si>
    <t>Kordocenteza</t>
  </si>
  <si>
    <t>35503-00</t>
  </si>
  <si>
    <t>Ubacivanje intrauterinog uloška (IUD)</t>
  </si>
  <si>
    <t>35506-02</t>
  </si>
  <si>
    <t>Uklanjanje intrauterinog uloška</t>
  </si>
  <si>
    <t>35513-00</t>
  </si>
  <si>
    <t>Lečenje ciste Bartolinijeve žlezde</t>
  </si>
  <si>
    <t>35520-00</t>
  </si>
  <si>
    <t>Lečenje apscesa Bartolinijeve žlezde</t>
  </si>
  <si>
    <t>35536-01</t>
  </si>
  <si>
    <t>Vulvektomija, jednostrana</t>
  </si>
  <si>
    <t>35566-00</t>
  </si>
  <si>
    <t>Resekcija vaginalnog septuma</t>
  </si>
  <si>
    <t>35608-00</t>
  </si>
  <si>
    <t>Kauterizacija promena na grliću materice</t>
  </si>
  <si>
    <t>35611-00</t>
  </si>
  <si>
    <t>Polipektomija grlića materice</t>
  </si>
  <si>
    <t>35614-00</t>
  </si>
  <si>
    <t>Kolposkopija</t>
  </si>
  <si>
    <t>35618-03</t>
  </si>
  <si>
    <t>Ostale procedure na grliću materice</t>
  </si>
  <si>
    <t>35618-04</t>
  </si>
  <si>
    <t>Amputacija grlića materice</t>
  </si>
  <si>
    <t>35638-07</t>
  </si>
  <si>
    <t>Laparoskopska parcijalna salpingektomija, jednostrana</t>
  </si>
  <si>
    <t>35640-00</t>
  </si>
  <si>
    <t>Dilatacija cervikalnog kanala i kiretaža materice</t>
  </si>
  <si>
    <t>35640-02</t>
  </si>
  <si>
    <t>Dilatacija grlića materice</t>
  </si>
  <si>
    <t>35640-03</t>
  </si>
  <si>
    <t>Sukciona kiretaža materice</t>
  </si>
  <si>
    <t>35643-03</t>
  </si>
  <si>
    <t>Dilatacija i evakuacija sadržaja materice</t>
  </si>
  <si>
    <t>35647-00</t>
  </si>
  <si>
    <t>Široka ekscizija zone trensformacije omčicom</t>
  </si>
  <si>
    <t>35670-00</t>
  </si>
  <si>
    <t>Abdominalna histerektomija sa pelvičnom limfonodektomijom</t>
  </si>
  <si>
    <t>35677-03</t>
  </si>
  <si>
    <t>Tretman ektopične trudnoće fetotoksičnim sredstvom</t>
  </si>
  <si>
    <t>35677-04</t>
  </si>
  <si>
    <t>Salpingotomija sa uklanjanjem trudnoće u jajovodu</t>
  </si>
  <si>
    <t>35703-00</t>
  </si>
  <si>
    <t>Test prohodnosti jajovoda</t>
  </si>
  <si>
    <t>59712-00</t>
  </si>
  <si>
    <t>Histerosalpingografija</t>
  </si>
  <si>
    <t>90438-00</t>
  </si>
  <si>
    <t>Ostale procedure na vagini</t>
  </si>
  <si>
    <t>90440-00</t>
  </si>
  <si>
    <t>Ekscizija lezija vulve</t>
  </si>
  <si>
    <t>90441-00</t>
  </si>
  <si>
    <t>Ostale procedure na vulvi</t>
  </si>
  <si>
    <t>90462-00</t>
  </si>
  <si>
    <t>Indukcija pobačaja prostaglandinskom vaginaletom</t>
  </si>
  <si>
    <t>90463-00</t>
  </si>
  <si>
    <t>Fetalna redukcija</t>
  </si>
  <si>
    <t>90465-00</t>
  </si>
  <si>
    <t>Indukcija porođaja oksitocinom</t>
  </si>
  <si>
    <t>90465-01</t>
  </si>
  <si>
    <t>Indukcija porođaja prostaglandinom</t>
  </si>
  <si>
    <t>90465-03</t>
  </si>
  <si>
    <t>Hirurška indukcija porođaja veštačkim prokidanjem plodovih ovojaka</t>
  </si>
  <si>
    <t>90465-05</t>
  </si>
  <si>
    <t>Medikamentna i hirurška indukcija porođaja</t>
  </si>
  <si>
    <t>90466-00</t>
  </si>
  <si>
    <t>Aktivno vođenje porođaja primenom lekova</t>
  </si>
  <si>
    <t>90466-01</t>
  </si>
  <si>
    <t>Aktivno vođenje porođaja akušerskim intervencijama</t>
  </si>
  <si>
    <t>90466-02</t>
  </si>
  <si>
    <t>Vođenje porođaja medikamentnim i akušerskim intervencijama</t>
  </si>
  <si>
    <t>90467-00</t>
  </si>
  <si>
    <t>Spontani porođaj kod temenog stava</t>
  </si>
  <si>
    <t>90469-00</t>
  </si>
  <si>
    <t>Dovršavanje porođaja vakuum ekstrakcijom</t>
  </si>
  <si>
    <t>90470-00</t>
  </si>
  <si>
    <t>Spontani karlični porođaj</t>
  </si>
  <si>
    <t>90470-01</t>
  </si>
  <si>
    <t>Karlični porođaj uz ručnu pomoć</t>
  </si>
  <si>
    <t>90470-03</t>
  </si>
  <si>
    <t>Ekstrakcija ploda za karlicu</t>
  </si>
  <si>
    <t>90471-02</t>
  </si>
  <si>
    <t>Unutrašnji okret ploda</t>
  </si>
  <si>
    <t>90472-00</t>
  </si>
  <si>
    <t>Epiziotomija</t>
  </si>
  <si>
    <t>90479-00</t>
  </si>
  <si>
    <t>Sutura laceracije vagine nakon porođaja</t>
  </si>
  <si>
    <t>90481-00</t>
  </si>
  <si>
    <t>Sutura povreda perineuma prvog ili drugog stepena</t>
  </si>
  <si>
    <t>90482-00</t>
  </si>
  <si>
    <t>Manuelna ekstrakcija posteljice</t>
  </si>
  <si>
    <t>90483-00</t>
  </si>
  <si>
    <t>Postpartalna manuelna revizija materične šupljine</t>
  </si>
  <si>
    <t>90485-00</t>
  </si>
  <si>
    <t>Ostale suture laceracija ili ruptura bez povreda perineuma</t>
  </si>
  <si>
    <t>90568-01</t>
  </si>
  <si>
    <t>Incizija burze, neklasifikovana na drugom mestu</t>
  </si>
  <si>
    <t>90677-00</t>
  </si>
  <si>
    <t>Ostale procedure fototerapije, na koži</t>
  </si>
  <si>
    <t>90721-00</t>
  </si>
  <si>
    <t>Manuelni pregled dojke</t>
  </si>
  <si>
    <t>92082-00</t>
  </si>
  <si>
    <t>Uklanjanje uređaja za peritonealnu drenažu</t>
  </si>
  <si>
    <t>92104-00</t>
  </si>
  <si>
    <t>Vaginalna štrajfna</t>
  </si>
  <si>
    <t>92107-00</t>
  </si>
  <si>
    <t>Plasiranje ostalih vaginalnih pesara</t>
  </si>
  <si>
    <t>92109-00</t>
  </si>
  <si>
    <t>Zamena ostalih vaginalnih pesara</t>
  </si>
  <si>
    <t>92112-00</t>
  </si>
  <si>
    <t>Uklanjanje štrajfne vagine ili vulve</t>
  </si>
  <si>
    <t>92130-00</t>
  </si>
  <si>
    <t>Papanikolau test</t>
  </si>
  <si>
    <t>92145-00</t>
  </si>
  <si>
    <t>Vakcinacija protiv tuberkuloze</t>
  </si>
  <si>
    <t>92173-00</t>
  </si>
  <si>
    <t>Pasivna imunizacija sa Rh(D) imunoglobulinom</t>
  </si>
  <si>
    <t>92203-00</t>
  </si>
  <si>
    <t>Ekstrakcija mleka iz dojke u laktaciji</t>
  </si>
  <si>
    <t>92506-10</t>
  </si>
  <si>
    <t>Neuroaksijalna blokada tokom trudova, ASA 10</t>
  </si>
  <si>
    <t>92506-20</t>
  </si>
  <si>
    <t>Neuroaksijalna blokada tokom trudova, ASA 20</t>
  </si>
  <si>
    <t>92506-29</t>
  </si>
  <si>
    <t>Neuroaksijalna blokada tokom trudova, ASA 29</t>
  </si>
  <si>
    <t>92506-30</t>
  </si>
  <si>
    <t>Neuroaksijalna blokada tokom trudova, ASA 30</t>
  </si>
  <si>
    <t>92506-39</t>
  </si>
  <si>
    <t>Neuroaksijalna blokada tokom trudova, ASA 39</t>
  </si>
  <si>
    <t>92507-20</t>
  </si>
  <si>
    <t>Neuroaksijalna blokada tokom trudova i porođaja, ASA 20</t>
  </si>
  <si>
    <t>92507-29</t>
  </si>
  <si>
    <t>Neuroaksijalna blokada tokom trudova i porođaja, ASA 29</t>
  </si>
  <si>
    <t>92507-39</t>
  </si>
  <si>
    <t>Neuroaksijalna blokada tokom trudova i porođaja, ASA 39</t>
  </si>
  <si>
    <t>92508-40</t>
  </si>
  <si>
    <t>Neuraksijalna blokada, ASA 40</t>
  </si>
  <si>
    <t>92510-40</t>
  </si>
  <si>
    <t>Regionalna blokada, nerva stabla, ASA 40</t>
  </si>
  <si>
    <t>92519-19</t>
  </si>
  <si>
    <t>Intravenska regionalna anestezija, ASA 19</t>
  </si>
  <si>
    <t>96084-00</t>
  </si>
  <si>
    <t>Savetovanje kod fizičkog zlostavljanja/nasilja/napada</t>
  </si>
  <si>
    <t>96115-00</t>
  </si>
  <si>
    <t>Terapija mišića lica/temporomandibularnog zgloba vežbanjem</t>
  </si>
  <si>
    <t>96154-00</t>
  </si>
  <si>
    <t>Terapijski ultrazvuk</t>
  </si>
  <si>
    <t>96155-00</t>
  </si>
  <si>
    <t>Terapija stimulacijom, neklasifikovana na drugom mestu</t>
  </si>
  <si>
    <t>96202-00</t>
  </si>
  <si>
    <t>Enteralno davanje farmakološkog sredstva, antineoplastično sredstvo</t>
  </si>
  <si>
    <t>U8184500</t>
  </si>
  <si>
    <t>Infracrvena video nistagmoskopia</t>
  </si>
  <si>
    <t>U8185810</t>
  </si>
  <si>
    <t>Klomifenski test</t>
  </si>
  <si>
    <t>U8185819</t>
  </si>
  <si>
    <t>Test oralnog opterećenja glukozom (OGTT test)</t>
  </si>
  <si>
    <t>U9200101</t>
  </si>
  <si>
    <t>Pregled novorođenčeta</t>
  </si>
  <si>
    <t>Клиника за медицинску рехабилитацију</t>
  </si>
  <si>
    <t>039376</t>
  </si>
  <si>
    <t>Kvantitativno senzorno testiranje</t>
  </si>
  <si>
    <t>Antropometrija cirkumferentnih mera</t>
  </si>
  <si>
    <t>Stabilna galvanizacija</t>
  </si>
  <si>
    <t>Blokada gangliona strujom</t>
  </si>
  <si>
    <t>Subakvalni ultrazvuk</t>
  </si>
  <si>
    <t>Vakusak</t>
  </si>
  <si>
    <t>Hidro-kinezi terapija</t>
  </si>
  <si>
    <t>Aplikacija parafina po segmentu</t>
  </si>
  <si>
    <t>Ekstenzija kičmenog stuba</t>
  </si>
  <si>
    <t>Vežbe hoda u razboju</t>
  </si>
  <si>
    <t>Aktivne vežbe sa pomagalima</t>
  </si>
  <si>
    <t>Obuka zaštitnim pokretima i položajima tela kod disanja</t>
  </si>
  <si>
    <t>Vežbe za reumatoidni artritis</t>
  </si>
  <si>
    <t>Vežbe za M.Behterev (Bechterew)</t>
  </si>
  <si>
    <t>Aktivne segmentne vežbe sa otporom</t>
  </si>
  <si>
    <t>Pasivne segmentne vežbe</t>
  </si>
  <si>
    <t>Vežbe na spravama ili ergobiciklu</t>
  </si>
  <si>
    <t>Funkcionalna radna terapija - grupna</t>
  </si>
  <si>
    <t>Prebacivanje dominantnog na neoštećen ekstremitet</t>
  </si>
  <si>
    <t>Vežbe pacijenata sa paraplegijom ili hemiplegijom</t>
  </si>
  <si>
    <t>Hod po ravnom</t>
  </si>
  <si>
    <t>Nylinov (Nullin) stepenik</t>
  </si>
  <si>
    <t>Kineziotejping</t>
  </si>
  <si>
    <t>Preprotetička  priprema osobe sa amputacijom ruke</t>
  </si>
  <si>
    <t>Protetička etapa osobe sa amputacijom ruke</t>
  </si>
  <si>
    <t xml:space="preserve">Preprotetička priprema osobe sa amputacijom donjeg ekstremiteta </t>
  </si>
  <si>
    <t xml:space="preserve">Protetička etapa rehabilitacije osobe sa amputacijom donjeg ekstremiteta </t>
  </si>
  <si>
    <t>Prevencija dekubitusa u rehabilitaciji</t>
  </si>
  <si>
    <t>11012-00</t>
  </si>
  <si>
    <t>11015-00</t>
  </si>
  <si>
    <t>11015-01</t>
  </si>
  <si>
    <t>11018-00</t>
  </si>
  <si>
    <t>11018-01</t>
  </si>
  <si>
    <t>22065-00</t>
  </si>
  <si>
    <t>Terapija hladnoćom</t>
  </si>
  <si>
    <t>ASPIRacija zgloba ili neke druge sinovijske šupljine, neklasifikovana na drugom mestu</t>
  </si>
  <si>
    <t>95550-02</t>
  </si>
  <si>
    <t>Udružene zdravstvene procedure, radna terapija</t>
  </si>
  <si>
    <t>95550-08</t>
  </si>
  <si>
    <t>Udružene zdravstvene procedure, protetika i ortotika</t>
  </si>
  <si>
    <t>96001-00</t>
  </si>
  <si>
    <t>Obuka psiholoških veština</t>
  </si>
  <si>
    <t>96112-00</t>
  </si>
  <si>
    <t>96114-00</t>
  </si>
  <si>
    <t>Uvežbavanje veština u aktivnostima povezanim sa izvršnim veštinama</t>
  </si>
  <si>
    <t>96116-00</t>
  </si>
  <si>
    <t>Terapija očnih mišića vežbanjem</t>
  </si>
  <si>
    <t>96117-00</t>
  </si>
  <si>
    <t>Terapija mišića jednjaka vežbanjem</t>
  </si>
  <si>
    <t>96118-00</t>
  </si>
  <si>
    <t>Terapija ramenog zgloba vežbanjem</t>
  </si>
  <si>
    <t>96119-00</t>
  </si>
  <si>
    <t>Terapija grudnih ili trbušnih mišića vežbanjem</t>
  </si>
  <si>
    <t>96120-00</t>
  </si>
  <si>
    <t>Terapija mišića leđa ili vrata vežbanjem</t>
  </si>
  <si>
    <t>96121-00</t>
  </si>
  <si>
    <t>Terapija mišića ruku vežbanjem</t>
  </si>
  <si>
    <t>96122-00</t>
  </si>
  <si>
    <t xml:space="preserve">Terapija lakatnog zgloba vežbanjem </t>
  </si>
  <si>
    <t>96123-00</t>
  </si>
  <si>
    <t>Terapija mišića ruku, ručnog zgloba ili zglobova prstiju vežbanjem</t>
  </si>
  <si>
    <t>96129-00</t>
  </si>
  <si>
    <t>Terapija celog tela vežbanjem</t>
  </si>
  <si>
    <t>96139-00</t>
  </si>
  <si>
    <t>Terapija kardiorespiratornog/kardiovaskularnog sistema vežbanjem</t>
  </si>
  <si>
    <t>96147-00</t>
  </si>
  <si>
    <t>Vežbanje ergonomskih veština</t>
  </si>
  <si>
    <t>96148-00</t>
  </si>
  <si>
    <t>Terapija igrom/razonodom/rekreacijom</t>
  </si>
  <si>
    <t>96153-00</t>
  </si>
  <si>
    <t>Hidroterapija</t>
  </si>
  <si>
    <t>96159-00</t>
  </si>
  <si>
    <t>96160-00</t>
  </si>
  <si>
    <t xml:space="preserve"> Fototerapija zgloba</t>
  </si>
  <si>
    <t>96161-00</t>
  </si>
  <si>
    <t>Fototerapija mekih tkiva</t>
  </si>
  <si>
    <t>96165-00</t>
  </si>
  <si>
    <t>Pomoć pri primeni pomoćnog ili adaptivnog uređaja, pomoći ili opreme</t>
  </si>
  <si>
    <t>Клиника за неурологију</t>
  </si>
  <si>
    <t>039332</t>
  </si>
  <si>
    <t>Neurooftalmološki pregled</t>
  </si>
  <si>
    <t>039338</t>
  </si>
  <si>
    <t>Procena neurološkog stanja</t>
  </si>
  <si>
    <t>039348</t>
  </si>
  <si>
    <t>Procena EEG nalaza</t>
  </si>
  <si>
    <t>039350</t>
  </si>
  <si>
    <t>Procena EMNG nalaza</t>
  </si>
  <si>
    <t>039352</t>
  </si>
  <si>
    <t>Procena nalaza VEP</t>
  </si>
  <si>
    <t>039356</t>
  </si>
  <si>
    <t>Procena nalaza SEP</t>
  </si>
  <si>
    <t>039358</t>
  </si>
  <si>
    <t>Prostigminski test</t>
  </si>
  <si>
    <t>039360</t>
  </si>
  <si>
    <t>Parenhimski dopler mozga</t>
  </si>
  <si>
    <t>039362</t>
  </si>
  <si>
    <t>“Bubble“  test – ultrazvuk</t>
  </si>
  <si>
    <t>039370</t>
  </si>
  <si>
    <t>Rankin test</t>
  </si>
  <si>
    <t>039372</t>
  </si>
  <si>
    <t>Prošireni skor stepena onesposobljenosti obolelih od multiple skleroze (EDSS)</t>
  </si>
  <si>
    <t>039380</t>
  </si>
  <si>
    <t>Transkranijalna magnetna stimulacija</t>
  </si>
  <si>
    <t>090009</t>
  </si>
  <si>
    <t>Individualni rad psihologa sa roditeljima</t>
  </si>
  <si>
    <t>310002</t>
  </si>
  <si>
    <t>Ispitivanje neposrednog pamćenja - vizuelno, auditivno</t>
  </si>
  <si>
    <t>310003</t>
  </si>
  <si>
    <t>Ispitivanje odloženog pamćenja - vizuelno, auditivno</t>
  </si>
  <si>
    <t>310011</t>
  </si>
  <si>
    <t>Okulomotorna koordinacija</t>
  </si>
  <si>
    <t>310012</t>
  </si>
  <si>
    <t>Jednostavna senzomotorna reakcija</t>
  </si>
  <si>
    <t>310013</t>
  </si>
  <si>
    <t>Složena senzomotorna reakcija</t>
  </si>
  <si>
    <t>310016</t>
  </si>
  <si>
    <t>Ispitivanje fleksibilnosti pažnje (vigilitet)</t>
  </si>
  <si>
    <t>11000-00</t>
  </si>
  <si>
    <t>Elektroencefalografija (EEG)</t>
  </si>
  <si>
    <t>11003-00</t>
  </si>
  <si>
    <t>Elektroencefalografija (EEG) duža od 3 sata</t>
  </si>
  <si>
    <t xml:space="preserve">Elektromiografija (EMG) </t>
  </si>
  <si>
    <t>11012-01</t>
  </si>
  <si>
    <t xml:space="preserve">Studije sprovodljivosti na jednom nervu </t>
  </si>
  <si>
    <t>11012-02</t>
  </si>
  <si>
    <t>Studije sprovodljivosti na jednom nervu pomoću elektroda</t>
  </si>
  <si>
    <t>Studije sprovodljivosti na 2 ili 3 nerva</t>
  </si>
  <si>
    <t>Studije sprovodljivosti na 2 ili 3 nerva sa elektromiografijom</t>
  </si>
  <si>
    <t>Studije sprovodljivosti na 4 ili više nerva</t>
  </si>
  <si>
    <t>Studije sprovodljivosti na 4 ili više nerva sa elektromiografijom</t>
  </si>
  <si>
    <t>11018-02</t>
  </si>
  <si>
    <t>Studije sprovodljivosti sa elektromiografijom pojedinačnih vlakana i mišića(SFEMG)</t>
  </si>
  <si>
    <t>11021-00</t>
  </si>
  <si>
    <t xml:space="preserve">Elektromiografija sa kvantitativnom kompjuterskom </t>
  </si>
  <si>
    <t>11021-01</t>
  </si>
  <si>
    <t>Ponavljajući testovi neuromuskularne sprovodljivosti</t>
  </si>
  <si>
    <t>11027-00</t>
  </si>
  <si>
    <t>Ispitivanje evociranih odgovora centralnog nervnog sistema, 3 ili više studija</t>
  </si>
  <si>
    <t>11614-00</t>
  </si>
  <si>
    <t>Pregled i snimanje (sonografija) intrakranijalne arterijske cirkulacije korišćenjem transkranijalnog doplera</t>
  </si>
  <si>
    <t>Terapijska plazmafereza</t>
  </si>
  <si>
    <t>18233-00</t>
  </si>
  <si>
    <t xml:space="preserve">Spinalni krvni peč (patch) </t>
  </si>
  <si>
    <t>18370-00</t>
  </si>
  <si>
    <t>Primena botulinskog toksina u očnom kapku</t>
  </si>
  <si>
    <t>30087-00</t>
  </si>
  <si>
    <t>Aspiraciona punkcija koštane srži</t>
  </si>
  <si>
    <t>30481-00</t>
  </si>
  <si>
    <t>Inicijalna ugradnja katetera perkutane endoskopske gastrostome (PEG)</t>
  </si>
  <si>
    <t>90011-05</t>
  </si>
  <si>
    <t>Spinalna stereotaksična lokalizacija</t>
  </si>
  <si>
    <t>92011-00</t>
  </si>
  <si>
    <t>Video i radiotelemetrijsko prikazivanje elektroencefalograma (EEG)</t>
  </si>
  <si>
    <t>92015-00</t>
  </si>
  <si>
    <t>Vizuelni evocirani potencijali (VEP)</t>
  </si>
  <si>
    <t>93173-00</t>
  </si>
  <si>
    <t>Akupunktura</t>
  </si>
  <si>
    <t>96021-00</t>
  </si>
  <si>
    <t>Procena samostalnosti</t>
  </si>
  <si>
    <t>96024-00</t>
  </si>
  <si>
    <t>Procena potrebe za uređajem ili opremom koja služi kao pomoć</t>
  </si>
  <si>
    <t>96028-00</t>
  </si>
  <si>
    <t>Procena upravljanja domaćinstvom</t>
  </si>
  <si>
    <t>96029-00</t>
  </si>
  <si>
    <t>Procena upravljanja finansijama</t>
  </si>
  <si>
    <t>96030-00</t>
  </si>
  <si>
    <t>Situaciona/profesionalna procena i procena okruženja</t>
  </si>
  <si>
    <t>96031-00</t>
  </si>
  <si>
    <t>Procena roditeljskih veština</t>
  </si>
  <si>
    <t>96082-00</t>
  </si>
  <si>
    <t>Savetovanje u kriznim situacijama</t>
  </si>
  <si>
    <t>96085-00</t>
  </si>
  <si>
    <t>96110-00</t>
  </si>
  <si>
    <t>Uvežbavanje veština u aktivnostima povezanim sa učenjem</t>
  </si>
  <si>
    <t>96113-00</t>
  </si>
  <si>
    <t>96180-00</t>
  </si>
  <si>
    <t>Ostale psihoterapije ili psihosocijane terapije</t>
  </si>
  <si>
    <t>96198-00</t>
  </si>
  <si>
    <t>Intratekalno davanje farmakološkog sredstva, antineoplastičko sredstvo</t>
  </si>
  <si>
    <t>U1102102</t>
  </si>
  <si>
    <t>Ispitivanje refleksa treptanja (blink-refleks)</t>
  </si>
  <si>
    <t>U8183204</t>
  </si>
  <si>
    <t>Vizuo-motorna procena</t>
  </si>
  <si>
    <t>Клиника за психијатрију</t>
  </si>
  <si>
    <t>090061</t>
  </si>
  <si>
    <t>090062</t>
  </si>
  <si>
    <t>090063</t>
  </si>
  <si>
    <t>090067</t>
  </si>
  <si>
    <t>090084</t>
  </si>
  <si>
    <t>090086</t>
  </si>
  <si>
    <t>009302</t>
  </si>
  <si>
    <t>Rad u maloj grupi (6 do 9 osoba)</t>
  </si>
  <si>
    <t>090003</t>
  </si>
  <si>
    <t xml:space="preserve">Grupna psihoterapija </t>
  </si>
  <si>
    <t>090042</t>
  </si>
  <si>
    <t>Grupna socioterapija</t>
  </si>
  <si>
    <t>090045</t>
  </si>
  <si>
    <t>Socioterapijski rad sa članovima porodice ili kolektiva</t>
  </si>
  <si>
    <t>090912</t>
  </si>
  <si>
    <t>Transakcionalna analiza (individualna)</t>
  </si>
  <si>
    <t>250109</t>
  </si>
  <si>
    <t>Obrada i unos podataka iz individualnih izveštaja</t>
  </si>
  <si>
    <t>310020</t>
  </si>
  <si>
    <t>Biodozimetrijska procena doza analizom hromozomskih aberacija u limfocitima periferne krvi</t>
  </si>
  <si>
    <t>Savetovanje zbog žalosti/smrti</t>
  </si>
  <si>
    <t>96100-00</t>
  </si>
  <si>
    <t>Psihodinamska terapija</t>
  </si>
  <si>
    <t>96108-00</t>
  </si>
  <si>
    <t>Zastupanje</t>
  </si>
  <si>
    <t>Uvežbavanje veština u aktivnostima povezanim sa senzornom /senzo-motornom/senzo-neuralnom funkcijom</t>
  </si>
  <si>
    <t>Uvežbavanje veština u aktivnostima povezanim sa pamćenjem, orjentacijom, percepcijom ili pažnjom</t>
  </si>
  <si>
    <t>Uvežbavanje jezičkih veština</t>
  </si>
  <si>
    <t>96145-00</t>
  </si>
  <si>
    <t>Obuka veština u tehnika roditeljstva</t>
  </si>
  <si>
    <t>Testiranje opsega pokreta/mišića specijalizovanom opremom</t>
  </si>
  <si>
    <t>96177-00</t>
  </si>
  <si>
    <t>Interpersonalna psihoterapija</t>
  </si>
  <si>
    <t>96178-00</t>
  </si>
  <si>
    <t>Terapija parova</t>
  </si>
  <si>
    <t>96181-00</t>
  </si>
  <si>
    <t>Terapija umetnošću</t>
  </si>
  <si>
    <t>Центар за патологију и хистологију</t>
  </si>
  <si>
    <t>Dezinfekcija mrtvačnice</t>
  </si>
  <si>
    <t>Центар за лабораторијску медицину</t>
  </si>
  <si>
    <t>12500-00</t>
  </si>
  <si>
    <t>Odredjivanje volumena krvi postupcima nuklearne medicine</t>
  </si>
  <si>
    <t>12503-00</t>
  </si>
  <si>
    <t>Odredjiavnje prezivljavanja, produkcije I mesta razgradnje eritrocita</t>
  </si>
  <si>
    <t>12518-00</t>
  </si>
  <si>
    <t xml:space="preserve">Nuklearno medicinsko ispitivanje aktivnosti stitaste zlezde </t>
  </si>
  <si>
    <t>12524-00</t>
  </si>
  <si>
    <t>Nuklearno medicinsko ispitivanje bubrežne funkcije</t>
  </si>
  <si>
    <t>16003-00</t>
  </si>
  <si>
    <t>Primena terapijske doze itrijuma 90</t>
  </si>
  <si>
    <t>16009-00</t>
  </si>
  <si>
    <t>Primena terapijske doze joda 131</t>
  </si>
  <si>
    <t>55032-00</t>
  </si>
  <si>
    <t>Ultrazvučni pregled vrata</t>
  </si>
  <si>
    <t>61328-00</t>
  </si>
  <si>
    <t>Perfuziona scintigrafija pluća</t>
  </si>
  <si>
    <t>61356-00</t>
  </si>
  <si>
    <t>Radionuklidno ispitivanje vaskularizacije jetre</t>
  </si>
  <si>
    <t>61360-00</t>
  </si>
  <si>
    <t>Hepatobilijarna scintigrafija</t>
  </si>
  <si>
    <t>61361-00</t>
  </si>
  <si>
    <t xml:space="preserve">Hepatobilijarna scintigrafija sa formalnom kvantifikacijom posle određivanja osnovnih parametara </t>
  </si>
  <si>
    <t>61364-00</t>
  </si>
  <si>
    <t>Scintigrafija krvarenja u digestivnom traktu RBC</t>
  </si>
  <si>
    <t>61368-00</t>
  </si>
  <si>
    <t>Scintigrafija ektopične želudačne sluznice - Mekelovog (Meckel) divertikuluma</t>
  </si>
  <si>
    <t>61372-00</t>
  </si>
  <si>
    <t>Scintigrafija pljuvačnih žlezda</t>
  </si>
  <si>
    <t>61381-00</t>
  </si>
  <si>
    <t>Scintigrafsko ispitivanje pražnjenja želuca</t>
  </si>
  <si>
    <t>61384-00</t>
  </si>
  <si>
    <t xml:space="preserve"> Radionuklidno ispitivanje tranzita kolona</t>
  </si>
  <si>
    <t>61386-00</t>
  </si>
  <si>
    <t>Dinamska scintigrafija bubrega</t>
  </si>
  <si>
    <t>61386-01</t>
  </si>
  <si>
    <t>Statička scintigrafija bubrega</t>
  </si>
  <si>
    <t>61387-00</t>
  </si>
  <si>
    <t>Staticka scintigrafija bubrega sa emisionom kompjuterizovanom tomografijom pojedinacnim fotonima</t>
  </si>
  <si>
    <t>61389-00</t>
  </si>
  <si>
    <t>Dinamska scintigrafija bubrega sa prethodnom primenom diuretika ili inhibitora konvertaze angiotenzina, [ACE] inhibitora</t>
  </si>
  <si>
    <t>61390-00</t>
  </si>
  <si>
    <t>Dinamska scintigrafija bubrega praćena upotrebom diuretika i drugim renalnim ispitivanjem</t>
  </si>
  <si>
    <t>61421-00</t>
  </si>
  <si>
    <t>Scintigrafija celog skeleta</t>
  </si>
  <si>
    <t>61433-00</t>
  </si>
  <si>
    <t xml:space="preserve">Scintigrafija celog tela pomoću ćelija obeleženih </t>
  </si>
  <si>
    <t>61449-00</t>
  </si>
  <si>
    <t>Ciljana scintigrafija kostiju sa kompjuterizovanom</t>
  </si>
  <si>
    <t>61449-01</t>
  </si>
  <si>
    <t>Ciljana scintigrafija zglobova sa kompjuterizovano</t>
  </si>
  <si>
    <t>61454-00</t>
  </si>
  <si>
    <t>Ciljana scintigrafija pomoću ćelija obeleženih tehnicijumom 99Tc</t>
  </si>
  <si>
    <t>61473-00</t>
  </si>
  <si>
    <t>Scintigrafija tireoidne žlezde</t>
  </si>
  <si>
    <t>61480-00</t>
  </si>
  <si>
    <t>Scintigrafija paratireoidnih žlezda</t>
  </si>
  <si>
    <t>61523-00</t>
  </si>
  <si>
    <t xml:space="preserve"> Pozitronska emisiona tomografija celog tela</t>
  </si>
  <si>
    <t>61559-00</t>
  </si>
  <si>
    <t xml:space="preserve"> Cerebralna pozitronska emisiona tomografija</t>
  </si>
  <si>
    <t>90905-01</t>
  </si>
  <si>
    <t xml:space="preserve"> Pozitronska emisiona tomografija miokarda</t>
  </si>
  <si>
    <t>Центар за радиологију</t>
  </si>
  <si>
    <t>30440-00</t>
  </si>
  <si>
    <t>Perkutana transhepatička holangiografija</t>
  </si>
  <si>
    <t>30440-01</t>
  </si>
  <si>
    <t>Perkutana bilijarna drenaža</t>
  </si>
  <si>
    <t>30484-01</t>
  </si>
  <si>
    <t>Endoskopska retrogradna holangiografija (ERC)</t>
  </si>
  <si>
    <t>30492-00</t>
  </si>
  <si>
    <t>Perkutano postavljanje stenta u bilijarni trakt</t>
  </si>
  <si>
    <t>30492-01</t>
  </si>
  <si>
    <t>Perkutana zamena stenta u bilijarnom traktu</t>
  </si>
  <si>
    <t>30492-02</t>
  </si>
  <si>
    <t>Perkutano odstranjenje bilijarnog stenta</t>
  </si>
  <si>
    <t>30602-00</t>
  </si>
  <si>
    <t>Ugradnja portokavalnog šanta</t>
  </si>
  <si>
    <t>33839-03</t>
  </si>
  <si>
    <t>Reparacija ilijačne arterije interpozicijom grafta</t>
  </si>
  <si>
    <t>35312-00</t>
  </si>
  <si>
    <t>Perkutana transluminalna rotaciona aterektomija</t>
  </si>
  <si>
    <t>35400-00</t>
  </si>
  <si>
    <t>Vertebroplastika, 1 telo pršljena</t>
  </si>
  <si>
    <t>35400-01</t>
  </si>
  <si>
    <t>Vertebroplastika, ≥ 2 tela pršljena</t>
  </si>
  <si>
    <t>50950-00</t>
  </si>
  <si>
    <t>Radiofrekventna ablacija jetre</t>
  </si>
  <si>
    <t>60003-00</t>
  </si>
  <si>
    <t>Digitalno suptrakciona angiografija glave ili vrata, od četiri do šest nizova prikupljanja podataka</t>
  </si>
  <si>
    <t>60003-01</t>
  </si>
  <si>
    <t>Digitalno suptrakciona angiografija glave ili vrata sa aortografijom luka, od četiri do šest nizova prikupljanja podataka</t>
  </si>
  <si>
    <t>60006-01</t>
  </si>
  <si>
    <t>Digitalno suptrakciona angiografija glave ili vrata sa aortografijom luka, od sedam do devet nizova prikupljanja podataka</t>
  </si>
  <si>
    <t>60009-00</t>
  </si>
  <si>
    <t>Digitalno suptrakciona angiografija glave ili vrata, deset ili više nizova prikupljanja podataka</t>
  </si>
  <si>
    <t>60009-01</t>
  </si>
  <si>
    <t>Digitalno suptrakciona angiografija glave ili vrata sa aortografijom luka, deset ili više nizova prikupljanja podataka</t>
  </si>
  <si>
    <t>60018-00</t>
  </si>
  <si>
    <t>Digitalno suptrakciona angiografija toraksa, od sedam do devet nizova prikupljanja podataka</t>
  </si>
  <si>
    <t>60024-00</t>
  </si>
  <si>
    <t>Digitalno suptrakciona angiografija abdomena, tri ili manje nizova prikupljanja podataka</t>
  </si>
  <si>
    <t>60027-00</t>
  </si>
  <si>
    <t>Digitalno suptrakciona angiografija abdomena, od četiri do šest nizova prikupljanja podataka</t>
  </si>
  <si>
    <t>60033-00</t>
  </si>
  <si>
    <t>Digitalno suptrakciona angiografija abdomena, deset ili više nizova prikupljanja podataka</t>
  </si>
  <si>
    <t>60036-00</t>
  </si>
  <si>
    <t>Digitalno suptrakciona angiografija gornjih ekstremiteta, tri ili manje nizova prikupljanja podataka, jednostrana</t>
  </si>
  <si>
    <t>60039-00</t>
  </si>
  <si>
    <t>Digitalno suptrakciona angiografija gornjih ekstre</t>
  </si>
  <si>
    <t>60048-00</t>
  </si>
  <si>
    <t>Digitalno suptrakciona angiografija donjih ekstremiteta, tri ili manje nizova prikupljanja podataka, jednostrana</t>
  </si>
  <si>
    <t>60048-01</t>
  </si>
  <si>
    <t>Digitalno suptrakciona angiografija donjih ekstremiteta, tri ili manje nizova prikupljanja podataka, obostrana</t>
  </si>
  <si>
    <t>60051-00</t>
  </si>
  <si>
    <t>Digitalno suptrakciona angiografija donjih ekstremiteta, od četiri do šest nizova prikupljanja podataka, jednostrana</t>
  </si>
  <si>
    <t>60051-01</t>
  </si>
  <si>
    <t>Digitalno suptrakciona angiografija donjih ekstremiteta, od četiri do šest nizova prikupljanja podataka,obostrana</t>
  </si>
  <si>
    <t>60054-00</t>
  </si>
  <si>
    <t>Digitalno suptrakciona angiografija donjih ekstremiteta, od sedam do devet nizova prikupljanja podataka, jednostrana</t>
  </si>
  <si>
    <t>60060-01</t>
  </si>
  <si>
    <t>Digitalno suptrakciona angiografija aorte i donjih ekstremiteta, tri ili manje nizova prikupljanja podataka, obostrana</t>
  </si>
  <si>
    <t>60063-00</t>
  </si>
  <si>
    <t>Digitalno suptrakciona angiografija aorte i donjih ekstremiteta, od četiri do šest nizova prikupljanja podataka, jednostrana</t>
  </si>
  <si>
    <t>60063-01</t>
  </si>
  <si>
    <t>Digitalno suptrakciona angiografija aorte i donjih ekstremiteta, od četiri do šest nizova prikupljanja podataka, obostrana</t>
  </si>
  <si>
    <t>60072-00</t>
  </si>
  <si>
    <t>Digitalno suptrakciona selektivna arteriografija ili venografija, jedan krvni sud</t>
  </si>
  <si>
    <t>90284-00</t>
  </si>
  <si>
    <t>Perkutano odstranjenje limfokele</t>
  </si>
  <si>
    <t xml:space="preserve">Ургентни центар </t>
  </si>
  <si>
    <t>30084-00</t>
  </si>
  <si>
    <t>Perkutana biopsija koštane srži, iglom</t>
  </si>
  <si>
    <t>30375-01</t>
  </si>
  <si>
    <t>Ostale enterostomije</t>
  </si>
  <si>
    <t>30375-19</t>
  </si>
  <si>
    <t>Ostale reparacije tankog creva</t>
  </si>
  <si>
    <t>30375-30</t>
  </si>
  <si>
    <t>Apendikostomija</t>
  </si>
  <si>
    <t>30382-00</t>
  </si>
  <si>
    <t>Radikalna reparacija enterokutane fistule tankog creva</t>
  </si>
  <si>
    <t>30403-04</t>
  </si>
  <si>
    <t>Odloženo zatvaranje granulirajuće abdominalne rane</t>
  </si>
  <si>
    <t>30422-00</t>
  </si>
  <si>
    <t>Reparacija površinske traumatske laceracije jetre</t>
  </si>
  <si>
    <t>30425-00</t>
  </si>
  <si>
    <t>Reparacija duboke, multiple traumatske laceracije jetre</t>
  </si>
  <si>
    <t>30460-05</t>
  </si>
  <si>
    <t>Holedohoenterostomija</t>
  </si>
  <si>
    <t>30478-07</t>
  </si>
  <si>
    <t>Endoskopska primena agensa u leziju želuca ili duodenuma</t>
  </si>
  <si>
    <t>30500-00</t>
  </si>
  <si>
    <t>Visoko selektivna vagotomija sa duodenoplastikom</t>
  </si>
  <si>
    <t>30511-00</t>
  </si>
  <si>
    <t>Redukcija želuca</t>
  </si>
  <si>
    <t>30545-01</t>
  </si>
  <si>
    <t>Ezofagektomija abdominalnom i torakalnom mobilizacijom, sa torakalnom anastomozom koristeći Roux-en-Y rekonstrukciju</t>
  </si>
  <si>
    <t>31470-00</t>
  </si>
  <si>
    <t>Laparoskopska splenektomija</t>
  </si>
  <si>
    <t>32004-01</t>
  </si>
  <si>
    <t>Proširena desna hemikolektomija sa formiranjem stome</t>
  </si>
  <si>
    <t>32029-01</t>
  </si>
  <si>
    <t>Revizija koloničnog rezervoara</t>
  </si>
  <si>
    <t>32096-00</t>
  </si>
  <si>
    <t xml:space="preserve">Biopsija cele debljine zida rektuma </t>
  </si>
  <si>
    <t>32114-00</t>
  </si>
  <si>
    <t>Relaksacija rektalne strikture oko anusa</t>
  </si>
  <si>
    <t>32123-00</t>
  </si>
  <si>
    <t>Anoplastika</t>
  </si>
  <si>
    <t>Ugradnja setona za analnu fistulu koja zahvata donju polovinu analnog sfinktera</t>
  </si>
  <si>
    <t>32718-00</t>
  </si>
  <si>
    <t>Ilijačnofemoralni krosover bajpas</t>
  </si>
  <si>
    <t>32763-06</t>
  </si>
  <si>
    <t>Aortno-femoralno-poplitealni bajpas pomoću vene</t>
  </si>
  <si>
    <t>33130-00</t>
  </si>
  <si>
    <t>Ekscizija i reparacija aneurizme visceralne arterije sa direktnom anastomozom</t>
  </si>
  <si>
    <t>33136-00</t>
  </si>
  <si>
    <t>Reparacija lažne aneurizme kod anastomoze aorte kojoj je prethodio hirurški zahvat na aorti</t>
  </si>
  <si>
    <t>33175-00</t>
  </si>
  <si>
    <t>Reparacija rupturirane aneurizme u ekstremitetima</t>
  </si>
  <si>
    <t>33181-00</t>
  </si>
  <si>
    <t>Reparacija rupturirane intra-abdominalne aneurizme</t>
  </si>
  <si>
    <t>33815-06</t>
  </si>
  <si>
    <t>Direktno zatvaranje tibijalne arterije</t>
  </si>
  <si>
    <t>33815-07</t>
  </si>
  <si>
    <t>Direktno zatvaranje peronealne arterije</t>
  </si>
  <si>
    <t>33815-11</t>
  </si>
  <si>
    <t>Direktno zatvaranje femoralne vene</t>
  </si>
  <si>
    <t>33815-12</t>
  </si>
  <si>
    <t>Direktno zatvaranje poplitealne vene</t>
  </si>
  <si>
    <t>33818-02</t>
  </si>
  <si>
    <t>Reparacija radijalne arterije direktnom anastomozom</t>
  </si>
  <si>
    <t>33818-05</t>
  </si>
  <si>
    <t>Reparacija poplitealne arterije direktnom anastomozom</t>
  </si>
  <si>
    <t>33818-06</t>
  </si>
  <si>
    <t>Reparacija tibijalne arterije direktnom anastomozom</t>
  </si>
  <si>
    <t>33818-13</t>
  </si>
  <si>
    <t>Reparacija ostalih vena donjih udova direktnom anastomozom</t>
  </si>
  <si>
    <t>Nefrolitotomija sa odstranjenjem ≤ 2 kalkulusa</t>
  </si>
  <si>
    <t>Nefrolitotomija sa odstranjenjem ≥ 3 kalkulusa</t>
  </si>
  <si>
    <t>Retrogradna ureterorenoskopija sa fragmentacijom i ekstrakcijom renalnog kamena</t>
  </si>
  <si>
    <t>38286-00</t>
  </si>
  <si>
    <t>Uklanjanje potkožno implantiranog uređaja za monitoring</t>
  </si>
  <si>
    <t>38436-00</t>
  </si>
  <si>
    <t>Torakoskopija</t>
  </si>
  <si>
    <t>38706-00</t>
  </si>
  <si>
    <t>Reparacija aorte</t>
  </si>
  <si>
    <t>39612-00</t>
  </si>
  <si>
    <t>Elevacija složene frakture lobanje sa reparacijom tvrde moždanice i mozga</t>
  </si>
  <si>
    <t>39903-00</t>
  </si>
  <si>
    <t>Uklanjanje intrakranijalnog apscesa</t>
  </si>
  <si>
    <t>40015-00</t>
  </si>
  <si>
    <t>Lobektomija pluća</t>
  </si>
  <si>
    <t>Cervikalna diskektomija, dva ili više nivoa</t>
  </si>
  <si>
    <t>40903-00</t>
  </si>
  <si>
    <t>Neuroendoskopija, Intraventrikularna neuroendoskopija</t>
  </si>
  <si>
    <t>41832-00</t>
  </si>
  <si>
    <t>Endoskopska dilatacija jednjaka balonom</t>
  </si>
  <si>
    <t>43807-00</t>
  </si>
  <si>
    <t>Duodenoduodenostomija</t>
  </si>
  <si>
    <t>43930-00</t>
  </si>
  <si>
    <t>Piloromiotomija</t>
  </si>
  <si>
    <t>43993-01</t>
  </si>
  <si>
    <t>Definitivna resekcija creva i provlačeća (pull-through) anastomoza</t>
  </si>
  <si>
    <t>44331-00</t>
  </si>
  <si>
    <t>Dezartikulacija ramena</t>
  </si>
  <si>
    <t>45045-07</t>
  </si>
  <si>
    <t>Ekscizija arteriovenske malformacije prsta šake</t>
  </si>
  <si>
    <t>47033-01</t>
  </si>
  <si>
    <t>Otvorena repozicija iščašenja karpometakarpalnog zgloba</t>
  </si>
  <si>
    <t>47066-01</t>
  </si>
  <si>
    <t>Otvorena repozicija iščašenja skočnog zgloba sa unutrašnjom fiksacijom</t>
  </si>
  <si>
    <t>47072-01</t>
  </si>
  <si>
    <t>Otvorena repozicija iščašenja prsta na nozi sa unutrašnjom fiksacijom</t>
  </si>
  <si>
    <t>47306-01</t>
  </si>
  <si>
    <t>Otvorena repozicija preloma distalnog članka prsta na ruci sa unutrašnjom fiksacijom</t>
  </si>
  <si>
    <t>47339-01</t>
  </si>
  <si>
    <t>Zatvorena repozicija intra-artikularnog preloma metakarpusa sa unutrašnjom fiksacijom</t>
  </si>
  <si>
    <t>47354-00</t>
  </si>
  <si>
    <t>Zatvorena repozicija preloma skafoidne kosti</t>
  </si>
  <si>
    <t>47366-03</t>
  </si>
  <si>
    <t>Otvorena repozicija preloma distalnog dela ulne sa unutrašnjom fiksacijom</t>
  </si>
  <si>
    <t>47384-02</t>
  </si>
  <si>
    <t>Otvorena repozicija preloma tela radijusa sa unutrašnjom fiksacijom</t>
  </si>
  <si>
    <t>47384-03</t>
  </si>
  <si>
    <t>Otvorena repozicija preloma tela ulne sa unutrašnjom fiksacijom</t>
  </si>
  <si>
    <t>47459-00</t>
  </si>
  <si>
    <t>Otvorena repozicija preloma distalnog dela humerusa</t>
  </si>
  <si>
    <t>47465-00</t>
  </si>
  <si>
    <t>Otvorena repozicija preloma ključne kosti</t>
  </si>
  <si>
    <t>47486-00</t>
  </si>
  <si>
    <t>Otvorena repozicija preloma karlice sa unutrašnjom fiksacijom prednjeg segmenta</t>
  </si>
  <si>
    <t>47566-03</t>
  </si>
  <si>
    <t>Otvorena repozicija unutarzglobnog preloma tela tibije sa unutrašnjom fiksacijom</t>
  </si>
  <si>
    <t>47570-00</t>
  </si>
  <si>
    <t>Otvorena repozicija preloma tela tibije</t>
  </si>
  <si>
    <t>47615-01</t>
  </si>
  <si>
    <t>Otvorena repozicija preloma petne kosti sa unutrašnjom fiksacijom</t>
  </si>
  <si>
    <t>47624-01</t>
  </si>
  <si>
    <t>Otvorena repozicija preloma tarzometatarzalnog zgloba sa unutrašnjom fiksacijom</t>
  </si>
  <si>
    <t>49100-01</t>
  </si>
  <si>
    <t>Odstranjenje slobodnih/labavih zglobnih tela lakta</t>
  </si>
  <si>
    <t>49224-00</t>
  </si>
  <si>
    <t>Artroskopski debridman ručnog zgloba</t>
  </si>
  <si>
    <t>49224-02</t>
  </si>
  <si>
    <t>Artroskopska osteoplastika ručnog zgloba</t>
  </si>
  <si>
    <t>49500-01</t>
  </si>
  <si>
    <t>Artrotomija kolena</t>
  </si>
  <si>
    <t>49503-04</t>
  </si>
  <si>
    <t>Patelektomija</t>
  </si>
  <si>
    <t>49509-01</t>
  </si>
  <si>
    <t>Artrodeza zgloba kolena</t>
  </si>
  <si>
    <t>50405-00</t>
  </si>
  <si>
    <t>Fleksoroplastika lakta</t>
  </si>
  <si>
    <t>90178-00</t>
  </si>
  <si>
    <t>Ostale reparacije dijafragme</t>
  </si>
  <si>
    <t>90206-00</t>
  </si>
  <si>
    <t>Kardiomioplastika</t>
  </si>
  <si>
    <t>90342-00</t>
  </si>
  <si>
    <t>Šav kod laceracije rektuma</t>
  </si>
  <si>
    <t>90598-00</t>
  </si>
  <si>
    <t>Ostale reparacije kolena</t>
  </si>
  <si>
    <t>92122-00</t>
  </si>
  <si>
    <t>Uklanjanje ostalih uređaja iz urinarnog sistema</t>
  </si>
  <si>
    <t>009215</t>
  </si>
  <si>
    <t>Infiltraciona anestezija</t>
  </si>
  <si>
    <t>030134</t>
  </si>
  <si>
    <t>Procena postojanja vanfiziološke laktacije</t>
  </si>
  <si>
    <t>Uzimanje materijala sa kožnih adneksa (dlana, nokta) za mikološki pregled</t>
  </si>
  <si>
    <t>Epikutani test flasterima sa manje od ukupnog broja alergena koji se nalaze u standardnoj bateriji testova</t>
  </si>
  <si>
    <t>Epikutani test flasterima sa svim alergenima koji se nalaze u standardnoj bateriji</t>
  </si>
  <si>
    <t>13706-00</t>
  </si>
  <si>
    <t>Transplantacija alogene koštane srži ili matične ćelije, od srodnog podudarnog davaoca</t>
  </si>
  <si>
    <t>13709-00</t>
  </si>
  <si>
    <t>Skupljanje krvi za transfuziju</t>
  </si>
  <si>
    <t>30075-12</t>
  </si>
  <si>
    <t>Biopsija želuca</t>
  </si>
  <si>
    <t>30451-02</t>
  </si>
  <si>
    <t>Endoskopska zamena bilijarnog stenta</t>
  </si>
  <si>
    <t>30451-03</t>
  </si>
  <si>
    <t>Endoskopsko odstranjenje bilijarnog stenta</t>
  </si>
  <si>
    <t>30457-00</t>
  </si>
  <si>
    <t>Intrahepatička holedohotomija sa odstranjenjem kalkulusa iz intrahepatičkog žučnog kanala</t>
  </si>
  <si>
    <t>30473-00</t>
  </si>
  <si>
    <t>Panendoskopija do duodenuma</t>
  </si>
  <si>
    <t>30473-01</t>
  </si>
  <si>
    <t>Panendoskopija do duodenuma sa biopsijom</t>
  </si>
  <si>
    <t>30476-02</t>
  </si>
  <si>
    <t>Endoskopsko podvezivanje (bandiranje) varikoziteta jednjaka</t>
  </si>
  <si>
    <t>30478-00</t>
  </si>
  <si>
    <t>Panendoskopija do duodenuma sa odstranjenjem stranog tela</t>
  </si>
  <si>
    <t>30478-04</t>
  </si>
  <si>
    <t>Panendoskopija do duodenuma sa ekscizijom lezija</t>
  </si>
  <si>
    <t>30478-06</t>
  </si>
  <si>
    <t>Endoskopska primena agensa u krvareću leziju jednjaka</t>
  </si>
  <si>
    <t>30478-14</t>
  </si>
  <si>
    <t>Panendoskopija do ileuma sa odstranjenjem stranog tela</t>
  </si>
  <si>
    <t>30478-21</t>
  </si>
  <si>
    <t>Panendoskopija do ileuma sa ostalim koagulacijama</t>
  </si>
  <si>
    <t>30482-00</t>
  </si>
  <si>
    <t>Ponovna ugradnja katetera perkutane endoskopske gastrostome (PEG)</t>
  </si>
  <si>
    <t>30484-00</t>
  </si>
  <si>
    <t>Endoskopska retrogradna holangiopankreatografija (ERCP)</t>
  </si>
  <si>
    <t>30487-00</t>
  </si>
  <si>
    <t>Insercija tubusa u tanko crevo</t>
  </si>
  <si>
    <t>30490-02</t>
  </si>
  <si>
    <t>Endoskopsko uklanjanje proteze jednjaka</t>
  </si>
  <si>
    <t>30491-00</t>
  </si>
  <si>
    <t>Endoskopsko postavljanje stenta u druge delove bilijarnog trakta</t>
  </si>
  <si>
    <t>30491-02</t>
  </si>
  <si>
    <t>Endoskopska ugradnja stenta u pankreasni kanal</t>
  </si>
  <si>
    <t>30668-00</t>
  </si>
  <si>
    <t>Endoskopski ultrazvuk</t>
  </si>
  <si>
    <t>32084-00</t>
  </si>
  <si>
    <t>Fiberoptička kolonoskopija do hepatičke fleksure</t>
  </si>
  <si>
    <t>32087-00</t>
  </si>
  <si>
    <t>Fiberoptička kolonoskopija do hepatičke fleksure sa polipektomijom</t>
  </si>
  <si>
    <t>32090-01</t>
  </si>
  <si>
    <t>Fiberoptička kolonoskopija do cekuma sa biopsijom</t>
  </si>
  <si>
    <t>32135-03</t>
  </si>
  <si>
    <t>Destrukcija prolapsa sluznice rektuma</t>
  </si>
  <si>
    <t>32174-02</t>
  </si>
  <si>
    <t>Drenaža ishiorektalniog apscesa</t>
  </si>
  <si>
    <t>34106-05</t>
  </si>
  <si>
    <t>Eksploracija brahijalne vene</t>
  </si>
  <si>
    <t>35321-10</t>
  </si>
  <si>
    <t>Transkateterska embolizacija ostalih krvnih sudova</t>
  </si>
  <si>
    <t>38572-00</t>
  </si>
  <si>
    <t>Operativno zbrinjavanje akutne rupture ili disekcije torakalne aorte</t>
  </si>
  <si>
    <t>38656-01</t>
  </si>
  <si>
    <t>Ponovno otvaranje mesta torakotomije ili sternotomije</t>
  </si>
  <si>
    <t>39015-01</t>
  </si>
  <si>
    <t>Insercija ventrikularnog rezervoara</t>
  </si>
  <si>
    <t>39330-01</t>
  </si>
  <si>
    <t>Dekompresija tarzalnog kanala</t>
  </si>
  <si>
    <t>40003-03</t>
  </si>
  <si>
    <t>Insercija ventrikularnog šanta u ostale ekstrakranijalne oblasti</t>
  </si>
  <si>
    <t>45239-00</t>
  </si>
  <si>
    <t>Revizija lokalnog režnja kože</t>
  </si>
  <si>
    <t>45875-00</t>
  </si>
  <si>
    <t>Stabilizacija temporomandibularnog zgloba</t>
  </si>
  <si>
    <t>47012-00</t>
  </si>
  <si>
    <t>Otvorena repozicija iščašenja ramena</t>
  </si>
  <si>
    <t>47018-00</t>
  </si>
  <si>
    <t>Zatvorena repozicija iščašenja lakta</t>
  </si>
  <si>
    <t>47021-01</t>
  </si>
  <si>
    <t>Otvorena repozicija iščašenja lakta sa unutrašnjom fiksacijom</t>
  </si>
  <si>
    <t>47036-00</t>
  </si>
  <si>
    <t>Zatvorena repozicija iščašenja interfalangealnog zgloba šake</t>
  </si>
  <si>
    <t>47042-00</t>
  </si>
  <si>
    <t>Zatvorena repozicija iščašenja metakarpofalangealnog zgloba</t>
  </si>
  <si>
    <t>47045-00</t>
  </si>
  <si>
    <t>Otvorena repozicija iščašenja metakarpofalangealnog zgloba</t>
  </si>
  <si>
    <t>47054-00</t>
  </si>
  <si>
    <t>Zatvorena repozicija iščašenja zgloba kolena</t>
  </si>
  <si>
    <t>47057-00</t>
  </si>
  <si>
    <t>Zatvorena repozicija iščašenja patele</t>
  </si>
  <si>
    <t>47069-00</t>
  </si>
  <si>
    <t>Zatvorena repozicija iščašenja prsta na nozi</t>
  </si>
  <si>
    <t>47300-00</t>
  </si>
  <si>
    <t>Zatvorena repozicija preloma distalnog članka prsta na ruci</t>
  </si>
  <si>
    <t>47306-00</t>
  </si>
  <si>
    <t>Otvorena repozicija preloma distalnog članka prsta na ruci</t>
  </si>
  <si>
    <t>47348-00</t>
  </si>
  <si>
    <t>Zatvorena repozicija preloma karpusa</t>
  </si>
  <si>
    <t>47363-02</t>
  </si>
  <si>
    <t>Zatvorena repozicija preloma distalnog dela radijusa sa unutrašnjom fiksacijom</t>
  </si>
  <si>
    <t>47378-00</t>
  </si>
  <si>
    <t>Imobilizacija preloma tela radijusa</t>
  </si>
  <si>
    <t>47378-01</t>
  </si>
  <si>
    <t>Imobilizacija preloma tela ulne</t>
  </si>
  <si>
    <t>47390-00</t>
  </si>
  <si>
    <t>Zatvorena repozicija preloma tela radijusa i ulne</t>
  </si>
  <si>
    <t>47405-00</t>
  </si>
  <si>
    <t>Zatvorena repozicija preloma glave ili vrata radijusa</t>
  </si>
  <si>
    <t>47423-00</t>
  </si>
  <si>
    <t>Imobilizacija preloma proksimalnog dela humerusa</t>
  </si>
  <si>
    <t>47444-00</t>
  </si>
  <si>
    <t>Imobilizacija preloma tela humerusa</t>
  </si>
  <si>
    <t>47453-00</t>
  </si>
  <si>
    <t>Imobilizacija preloma distalnog dela humerusa</t>
  </si>
  <si>
    <t>47513-00</t>
  </si>
  <si>
    <t>Unutrašnja fiksacija zbog disrupcije sakroilijačnog zgloba</t>
  </si>
  <si>
    <t>47516-01</t>
  </si>
  <si>
    <t>Zatvorena repozicija preloma femura</t>
  </si>
  <si>
    <t>47552-00</t>
  </si>
  <si>
    <t>Imobilizacija preloma medijalnog i lateralnog kondila tibije</t>
  </si>
  <si>
    <t>47561-00</t>
  </si>
  <si>
    <t>Imobilizacija preloma tela tibije gipsom</t>
  </si>
  <si>
    <t>47564-00</t>
  </si>
  <si>
    <t>Zatvorena repozicija preloma tela tibije</t>
  </si>
  <si>
    <t>47564-01</t>
  </si>
  <si>
    <t>Zatvorena repozicija frakture fibule</t>
  </si>
  <si>
    <t>47576-00</t>
  </si>
  <si>
    <t>Imobilizacija preloma fibule</t>
  </si>
  <si>
    <t>47579-00</t>
  </si>
  <si>
    <t>Imobilizacija preloma patele</t>
  </si>
  <si>
    <t>47594-00</t>
  </si>
  <si>
    <t>Imobilizacija preloma skočnog zgloba, neklasifikovano na drugom mestu</t>
  </si>
  <si>
    <t>47609-04</t>
  </si>
  <si>
    <t>Zatvorena repozicija iščašenja talusa</t>
  </si>
  <si>
    <t>47612-04</t>
  </si>
  <si>
    <t>Zatvorena repozicija preloma talusa sa iščašenjem</t>
  </si>
  <si>
    <t>47633-00</t>
  </si>
  <si>
    <t>Imobilizacija preloma metatarzusa</t>
  </si>
  <si>
    <t>49721-00</t>
  </si>
  <si>
    <t>Imobilizacija Ahilove tetive</t>
  </si>
  <si>
    <t>50309-00</t>
  </si>
  <si>
    <t>Prilagođavanje prstena fiksatora kosti ili sličnog uređaja</t>
  </si>
  <si>
    <t>90209-00</t>
  </si>
  <si>
    <t>Direktno zatvaranje subklavijalne arterije</t>
  </si>
  <si>
    <t>90295-00</t>
  </si>
  <si>
    <t>Endoskopska insercija proteze kolona</t>
  </si>
  <si>
    <t>90325-00</t>
  </si>
  <si>
    <t>Ostale reparacije na pankreasu</t>
  </si>
  <si>
    <t>90345-00</t>
  </si>
  <si>
    <t>Kontrola krvarenja iz rektuma ili anusa</t>
  </si>
  <si>
    <t>90376-02</t>
  </si>
  <si>
    <t>Uklanjanje peritonealnog pristupnog uređaja</t>
  </si>
  <si>
    <t>90547-00</t>
  </si>
  <si>
    <t>Rekonstrukcija mišića ili fascije šake, neklasifikovana na drugom mestu</t>
  </si>
  <si>
    <t>90607-00</t>
  </si>
  <si>
    <t>Remodelacija  zglobnih površina zgloba kuka, jednostrano</t>
  </si>
  <si>
    <t>92045-00</t>
  </si>
  <si>
    <t>Ostale terapije sa kontrolom atmosferskog pritiska i sastava vazduha klimatizacija bez antigena</t>
  </si>
  <si>
    <t>92055-00</t>
  </si>
  <si>
    <t>Ostale konverzije srčanog ritma</t>
  </si>
  <si>
    <t>92071-00</t>
  </si>
  <si>
    <t>Manuelna redukcija hernije</t>
  </si>
  <si>
    <t>92073-00</t>
  </si>
  <si>
    <t>Ispiranje gastrostome ili enterostome</t>
  </si>
  <si>
    <t>92076-00</t>
  </si>
  <si>
    <t>Uklanjanje impaktiranog fecesa</t>
  </si>
  <si>
    <t>92097-00</t>
  </si>
  <si>
    <t>Uklanjanje T-drena, ostalih drenova iz bilijarnih kanala ili jetre</t>
  </si>
  <si>
    <t>96091-00</t>
  </si>
  <si>
    <t>Izrada uređaja ili opreme za pomoć ili prilagođavanje</t>
  </si>
  <si>
    <t>Центар за трансплантацију органа, ћелија и ткива</t>
  </si>
  <si>
    <t>36503-00</t>
  </si>
  <si>
    <t>Transplantacija bubrega</t>
  </si>
  <si>
    <t>Клиника за ендокринологију, дијабетес и болести метаболизма</t>
  </si>
  <si>
    <t>030094</t>
  </si>
  <si>
    <t>Deksametazonski test-skrining</t>
  </si>
  <si>
    <t>030100</t>
  </si>
  <si>
    <t>Glukagonski test sa određivanjem C-peptida</t>
  </si>
  <si>
    <t>030116</t>
  </si>
  <si>
    <t>Korekcija insulinske  terapije u pacijenata sa tipom 1 dijabetesa na insulinskoj pumpi na osnovu zapisa kontinuiranog glukoznog monitoringa</t>
  </si>
  <si>
    <t>030118</t>
  </si>
  <si>
    <t>Korekcija insulinske  terapije u trudnice sa tipom 1 dijabetesa na insulinskoj pumpi na osnovu zapisa kontinuiranog glukoznog monitoringa</t>
  </si>
  <si>
    <t>030124</t>
  </si>
  <si>
    <t>DXA praćenje BMD u endokrinopatijama na L-S kičmi</t>
  </si>
  <si>
    <t>030126</t>
  </si>
  <si>
    <t>DXA praćenje BMD u endokrinopatijama na vratu femura</t>
  </si>
  <si>
    <t>030128</t>
  </si>
  <si>
    <t>DXA praćenje BMD u endokrinopatijama na podlaktici</t>
  </si>
  <si>
    <t>30097-00</t>
  </si>
  <si>
    <t>Test stimulacije adrenokortikotropnim hormonom</t>
  </si>
  <si>
    <t>U1375061</t>
  </si>
  <si>
    <t>LDL afereza</t>
  </si>
  <si>
    <t>U8185802</t>
  </si>
  <si>
    <t>Deksametazonski testovi</t>
  </si>
  <si>
    <t>U8185805</t>
  </si>
  <si>
    <t>Glukagonski test</t>
  </si>
  <si>
    <t>U8185806</t>
  </si>
  <si>
    <t>GNRH test</t>
  </si>
  <si>
    <t>U8185808</t>
  </si>
  <si>
    <t>Kalcijumski stimulacioni test</t>
  </si>
  <si>
    <t>U8185814</t>
  </si>
  <si>
    <t>Test insulinom izazvane hipoglikemije (ITT)</t>
  </si>
  <si>
    <t>U8185816</t>
  </si>
  <si>
    <t>Test žeđanja</t>
  </si>
  <si>
    <t>U8185817</t>
  </si>
  <si>
    <t>Test gladovanja</t>
  </si>
  <si>
    <t>U8185820</t>
  </si>
  <si>
    <t>Testovi za procenu insulinske sekrecije</t>
  </si>
  <si>
    <t>U8185821</t>
  </si>
  <si>
    <t>Testovi za procenu insulinske senzitivnosti</t>
  </si>
  <si>
    <t>U8185824</t>
  </si>
  <si>
    <t>Određivanje telesnog sastava metodom bioimpedance</t>
  </si>
  <si>
    <t>Клиника за гастроентерологију и хепатологију</t>
  </si>
  <si>
    <t>11820-00</t>
  </si>
  <si>
    <t xml:space="preserve"> Panendoskopija putem kapsule sa kamerom  </t>
  </si>
  <si>
    <t>13506-00</t>
  </si>
  <si>
    <t>Gastroezofagealna tamponada balonom</t>
  </si>
  <si>
    <t>13757-00</t>
  </si>
  <si>
    <t>Terapijska venesekcija</t>
  </si>
  <si>
    <t>30473-06</t>
  </si>
  <si>
    <t>Panendoskopija do ileuma sa biopsijom</t>
  </si>
  <si>
    <t>30475-01</t>
  </si>
  <si>
    <t>endoskopka dilatacija gastroduodenalne strikture</t>
  </si>
  <si>
    <t>30478-08</t>
  </si>
  <si>
    <t>Uklanjanje cevi gastrostome</t>
  </si>
  <si>
    <t>30478-09</t>
  </si>
  <si>
    <t xml:space="preserve">Endoskopska primena agensa u krvareću leziju ezofagogastričnog prelaza </t>
  </si>
  <si>
    <t>30485-00</t>
  </si>
  <si>
    <t>Endoskopska sfinkterotomija</t>
  </si>
  <si>
    <t>30485-01</t>
  </si>
  <si>
    <t>Endoskopska sfinkterotomija sa ekstrakcijom kalkulusa iz zajedničkog žučnog kanala</t>
  </si>
  <si>
    <t>30490-00</t>
  </si>
  <si>
    <t xml:space="preserve"> Endoskopska ugradnja proteze jednjaka </t>
  </si>
  <si>
    <t>32084-02</t>
  </si>
  <si>
    <t>fiberoptička kolonoskopija do hepatičke fleksure sa administracijom mastila za tetovažu</t>
  </si>
  <si>
    <t>32090-02</t>
  </si>
  <si>
    <t>Fiberoptička kolonoskopija do cekuma sa administracijom mastila za tetovažu</t>
  </si>
  <si>
    <t>32094-00</t>
  </si>
  <si>
    <t>Endoskopska dilatacija kolorektalnih striktura</t>
  </si>
  <si>
    <t>32095-00</t>
  </si>
  <si>
    <t>Endoskopski pregled tankog creva kroz veštačku stomu</t>
  </si>
  <si>
    <t>90294-00</t>
  </si>
  <si>
    <t>Endoskopska ekscizija lezije bilijarnog trakta ili Odijevog sfinktera</t>
  </si>
  <si>
    <t>90297-02</t>
  </si>
  <si>
    <t>Endoskopska mukozna resekcija debelog creva</t>
  </si>
  <si>
    <t>90308-00</t>
  </si>
  <si>
    <t>Endoskopska destrukcija lezije debelog creva</t>
  </si>
  <si>
    <t>92067-00</t>
  </si>
  <si>
    <t xml:space="preserve">Dilatacija enterostome </t>
  </si>
  <si>
    <t>Клиника за нефрологију и клиничку имунологију</t>
  </si>
  <si>
    <t>13104-00</t>
  </si>
  <si>
    <t>Edukacija i obuka za kućnu dijalizu</t>
  </si>
  <si>
    <t>90353-01</t>
  </si>
  <si>
    <t>Test adekvatnosti peritonealne dijalize</t>
  </si>
  <si>
    <t>L012591</t>
  </si>
  <si>
    <t>Skrob u fecesu, mikroskopijа</t>
  </si>
  <si>
    <t>L019166</t>
  </si>
  <si>
    <t xml:space="preserve">Bakteriološki pregled brisa nosa                                                                                               </t>
  </si>
  <si>
    <t>L019174</t>
  </si>
  <si>
    <t>Bakteriološki pregled brisa nosa na kliconoštvo (S. aureus., (MRSA), S. pneumoniae i dr.)</t>
  </si>
  <si>
    <t>L019182</t>
  </si>
  <si>
    <t>Bakteriološki pregled brisa spoljašnjeg ušnog kanala, promena na koži ili površinske rane</t>
  </si>
  <si>
    <t>L019190</t>
  </si>
  <si>
    <t>Bakteriološki pregled brisa spoljašnjih genitalija ili vagine ili cerviksa ili uretre</t>
  </si>
  <si>
    <t>L019208</t>
  </si>
  <si>
    <t>Bakteriološki pregled brisa ždrela</t>
  </si>
  <si>
    <t>L019216</t>
  </si>
  <si>
    <t>Bakteriološki pregled brisa ždrela na kliconoštvo (S. pyogenes, S.aureus. H. influenzae i dr.)</t>
  </si>
  <si>
    <t>L019224</t>
  </si>
  <si>
    <t>Bakteriološki pregled duboke rane</t>
  </si>
  <si>
    <t>L019232</t>
  </si>
  <si>
    <t>Bakteriološki pregled eksprimata prostate ili sperme</t>
  </si>
  <si>
    <t>L019240</t>
  </si>
  <si>
    <t>Bakteriološki pregled intravaskularnih katetera (semikvantitativno)</t>
  </si>
  <si>
    <t>L019257</t>
  </si>
  <si>
    <t>Bakteriološki pregled intravaskularnih katetera kvantitativno i/ili komparativno</t>
  </si>
  <si>
    <t>L019265</t>
  </si>
  <si>
    <t>Bakteriološki pregled iskašljaja ili trahealnog aspirata ili bronhoalveolarnog lavata</t>
  </si>
  <si>
    <t>L019281</t>
  </si>
  <si>
    <t>Bakteriološki pregled likvora</t>
  </si>
  <si>
    <t>L019315</t>
  </si>
  <si>
    <t>Bakteriološki pregled oka ili konjunktive</t>
  </si>
  <si>
    <t>L019323</t>
  </si>
  <si>
    <t>Bakteriološki pregled sadržaja srednjeg uva</t>
  </si>
  <si>
    <t>L019331</t>
  </si>
  <si>
    <t>Bakteriološki pregled stolice za Salmonella spp., Shigella spp. i Campylobacter spp</t>
  </si>
  <si>
    <t>L019349</t>
  </si>
  <si>
    <t>Bakteriološki pregled stolice za Campylobacter vrste</t>
  </si>
  <si>
    <t>L019364</t>
  </si>
  <si>
    <t>Bakteriološki pregled stolice za Yersinia enterocolitica/pseudotuberculosis</t>
  </si>
  <si>
    <t>L019372</t>
  </si>
  <si>
    <t>Bakteriološki pregled tečnosti ili tkiva iz primarno sterilnih područja</t>
  </si>
  <si>
    <t>L019398</t>
  </si>
  <si>
    <t>Bakteriološki pregled žuči</t>
  </si>
  <si>
    <t>L019414</t>
  </si>
  <si>
    <t>Biohemijska identifikacija anaerobnih bakterija do nivoa vrste</t>
  </si>
  <si>
    <t>L019422</t>
  </si>
  <si>
    <t>Bakteriološka identifikacija beta-hemolitičkog streptokoka</t>
  </si>
  <si>
    <t>L019513</t>
  </si>
  <si>
    <t>Detekcija antigena Helicobacter pylori - imunohromatografskim testom</t>
  </si>
  <si>
    <t>L019543</t>
  </si>
  <si>
    <t>Detekcija metaboličkih ili somatskih antigena različitih gljiva enzimsko-hromatografskom metodom (P-D glukan ili drugi)</t>
  </si>
  <si>
    <t>L019547</t>
  </si>
  <si>
    <t>Detekcija antigena Legionella  pneumophila (u urinu) -testom imunoaglutinacije</t>
  </si>
  <si>
    <t>L019703</t>
  </si>
  <si>
    <t>Detekcija bakterijskog genoma molekularnom metodom u uzorcima i/ili kulturi (Mycoplasma pneumoniae, Helicobacter pylori, Neisseria meningitidis,
Haemophilus influenzae, Streptococcus pneumoniae i dr.- pojedinačno - PCR</t>
  </si>
  <si>
    <t>L019711</t>
  </si>
  <si>
    <t>Detekcija beta-laktamaza proširenog spektra za Gram negativne bakterije (fenotipska)</t>
  </si>
  <si>
    <t>L019760</t>
  </si>
  <si>
    <t>Detekcija karbapenemaza za Gram negativne bakterije (fenotipska)</t>
  </si>
  <si>
    <t>L019828</t>
  </si>
  <si>
    <t>Direktna detekcija bakterijskih antigena u biološkom materijalu komercijalnim testom</t>
  </si>
  <si>
    <t>L019844</t>
  </si>
  <si>
    <t>Brzi kvalitativni test za detekciju Clostridium difficilae toksina A i B u stolici</t>
  </si>
  <si>
    <t>L019845</t>
  </si>
  <si>
    <t>Brzi kvalitativni test za detekciju Clostridium difficilae GDH Ag u stolici</t>
  </si>
  <si>
    <t>L019851</t>
  </si>
  <si>
    <t>Hemokultura aerobno, automatizovanim sistemom</t>
  </si>
  <si>
    <t>L019877</t>
  </si>
  <si>
    <t>Hemokultura anaerobno, automatizovanim sistemom</t>
  </si>
  <si>
    <t>L019893</t>
  </si>
  <si>
    <t>Identifikacija anaerobnih bakterija do nivoa roda</t>
  </si>
  <si>
    <t>L019901</t>
  </si>
  <si>
    <t>Identifikacija bakterija automatizovanim sistemom</t>
  </si>
  <si>
    <t>L019943</t>
  </si>
  <si>
    <t>Biohemijska identifikacija Yersinia enterocolitica/pseudotuberculosis</t>
  </si>
  <si>
    <t>L019944</t>
  </si>
  <si>
    <t>Identifikacija Escherichia coli O:157</t>
  </si>
  <si>
    <t>L019950</t>
  </si>
  <si>
    <t>Identifikacija termotolerantnih Campylobacter vrsta</t>
  </si>
  <si>
    <t>L019984</t>
  </si>
  <si>
    <t>Ispitivanje osetljivosti bakterija na antibiotike automatizovanim sistemom</t>
  </si>
  <si>
    <t>L019992</t>
  </si>
  <si>
    <t>Ispitivanje osetljivosti bakterija na antibiotike, disk - difuzionom metodom na drugu i/ili treću liniju</t>
  </si>
  <si>
    <t>L020008</t>
  </si>
  <si>
    <t>Ispitivanje osetljivosti bakterija na antibiotike, disk - difuzionom metodom na prvu liniju</t>
  </si>
  <si>
    <t>L020081</t>
  </si>
  <si>
    <t xml:space="preserve">Izolacija Clostridium difficilae </t>
  </si>
  <si>
    <t>L020107</t>
  </si>
  <si>
    <t>Detekcija prisustva i ispitivanje antibiotske osetljivosti U. urealyticum i M. Hominis</t>
  </si>
  <si>
    <t>L020131</t>
  </si>
  <si>
    <t>Izolacija meticilin- meticilin rezistentnog Staphylococcus aureus iz kliničkih uzoraka</t>
  </si>
  <si>
    <t>L020149</t>
  </si>
  <si>
    <t>Izolacija mikroorganizma subkulturom</t>
  </si>
  <si>
    <t>L020156</t>
  </si>
  <si>
    <t>Izolacija vankomicin -rezistentnih Enterococcus spp</t>
  </si>
  <si>
    <t>L020206</t>
  </si>
  <si>
    <t>Mikroskopski pregled bojenog preparata</t>
  </si>
  <si>
    <t>L020248</t>
  </si>
  <si>
    <t>Određivanje vrednosti MIK-a (minimalne inhibitorne koncentracije) za jedan antibiotik (gradijent ili E - test)</t>
  </si>
  <si>
    <t>L020255</t>
  </si>
  <si>
    <t>Preged likvora na prisustvo bakterijskih antigena latex aglutinacijom</t>
  </si>
  <si>
    <t>L020339</t>
  </si>
  <si>
    <t>Serološka identifikacija serogrupe Salmonella enterica</t>
  </si>
  <si>
    <t>L020347</t>
  </si>
  <si>
    <t>Serološka identifikacija Salmonella Enteritidis, Salmonella Typhi</t>
  </si>
  <si>
    <t>L020354</t>
  </si>
  <si>
    <t>Serološka identifikacija Shigella flexneri, Shigella sonnei</t>
  </si>
  <si>
    <t>L020370</t>
  </si>
  <si>
    <t>Serološka identifikacija Streptococcus pneumoniae-imunoaglutinacija</t>
  </si>
  <si>
    <t>L020396</t>
  </si>
  <si>
    <t>Urinokultura</t>
  </si>
  <si>
    <t>L020438</t>
  </si>
  <si>
    <t>Detekcija virusnih antigena u stolici (Rotavirus i dr.)</t>
  </si>
  <si>
    <t>L020578</t>
  </si>
  <si>
    <t>Kvalitativno određivanje anti HCV antitela – imunoenzimski test (ELISA, ELFA, ECLIA i dr.)</t>
  </si>
  <si>
    <t>L020602</t>
  </si>
  <si>
    <t>Kvalitativno određivanje antigena i antitela za HIV – imunoenzimski test (ELISA, ELFA, ECLIA i dr.)</t>
  </si>
  <si>
    <t>L020677</t>
  </si>
  <si>
    <t>Kvalitativno određivanje HBs antigena u serumu – imunoenzimski test (ELISA, ELFA, ECLIA i dr.)</t>
  </si>
  <si>
    <t>L020701</t>
  </si>
  <si>
    <t>Kvalitativno određivanje IgG antitela na antigene virusa (CMV, VZV, EBV, mumps, morbilli, HSV1 i HSV2, Adeno, RSV, virus Parainfluenze 1, 2, 3, Parvo virus B19, Rubella virus, HAV, HEV i dr.) - imunoenzimski test (ELISA, ELFA, ECLIA i dr.)</t>
  </si>
  <si>
    <t>L020702</t>
  </si>
  <si>
    <t>Kvalitativno određivanje IgM antitela na antigene virusa (CMV, VZV, EBV, mumps, morbili, HSV1 i HSV2, adenoviruse, RSV, parainfluenza 1, 2 i 3, parvo virus B19, HAV i dr.) – imunoenzimski test (ELISA, ELFA, ECLIA i dr.)</t>
  </si>
  <si>
    <t>L020727</t>
  </si>
  <si>
    <t>Kvantitativno određivanje IgG antitela na antigene virusa (HSV1, HSV2, CMV, EBV, Rubella, Mumps, Morbilli, Adeno, RSV, virus Parainfluenze 1, 2, 3, Parvo virus B19, Rubella virus, HAV, HEV i dr.) – imunoenzimski test (ELISA, ELFA, ECLIA i dr.)</t>
  </si>
  <si>
    <t>L020743</t>
  </si>
  <si>
    <t>Kvantitativno određivanje genoma jednog RNK virusa (Real–time PCR)</t>
  </si>
  <si>
    <t>L020750</t>
  </si>
  <si>
    <t>Kvantitativno određivanje genoma jednog DNK virusa (Real–time PCR)</t>
  </si>
  <si>
    <t>L020772</t>
  </si>
  <si>
    <t>Izolacija RNK virusa SARS-CoV-2 iz biološkog materijala</t>
  </si>
  <si>
    <t>L020775</t>
  </si>
  <si>
    <t>Kvantitativno određivanje genoma virusa SARS-CoV-2 (Real-Time PCR)</t>
  </si>
  <si>
    <t>L020786</t>
  </si>
  <si>
    <t>Kvalitativno određivanje IgG antitela na virus SARS-CoV-2  imuno testovima u automatizovanim sisitemima (CMIA, CLIA, ECLIA)</t>
  </si>
  <si>
    <t>L020800</t>
  </si>
  <si>
    <t>Određivanje aviditeta IgG virus specifičnih antitela za jedan virus (CMV, HSV1, HSV2, Rubella, Coxsackie B virus i dr.) - imunoenzimski test (ELISA, ELFA, ECLIA i dr.)</t>
  </si>
  <si>
    <t>L020867</t>
  </si>
  <si>
    <t>Aviditet antitela na Toxoplasma gondii – ELISA</t>
  </si>
  <si>
    <t>L021105</t>
  </si>
  <si>
    <t>Određivanje IgM ili IgA i/ili IgG antitela na Toxoplasma gondii</t>
  </si>
  <si>
    <t>L021402</t>
  </si>
  <si>
    <t>Antimikogram u automatizovanom sistemu</t>
  </si>
  <si>
    <t>L021444</t>
  </si>
  <si>
    <t>Detekcija Aspergillus galaktomanan antigena- ELISA</t>
  </si>
  <si>
    <t>L021451</t>
  </si>
  <si>
    <t>Detekcija Candida manan antigena- ELISA</t>
  </si>
  <si>
    <t>L021501</t>
  </si>
  <si>
    <t>Hemokultura na gljive u automatizovanom sistemu</t>
  </si>
  <si>
    <t>L021527</t>
  </si>
  <si>
    <t>Identifikacija gljiva u automatizovanom sistemu</t>
  </si>
  <si>
    <t>L021619</t>
  </si>
  <si>
    <t xml:space="preserve">Određivanje titra IgG antitela na gljive (Aspergillus, Candida ili drugo) - ELISA </t>
  </si>
  <si>
    <t>L021626</t>
  </si>
  <si>
    <t>Određivanje titra IgM antitela na gljive (Aspergillus, Candida ili drugo) - ELISA</t>
  </si>
  <si>
    <t>L021659</t>
  </si>
  <si>
    <t>Pregled brisa na gljive</t>
  </si>
  <si>
    <t>L021691</t>
  </si>
  <si>
    <t>Pregled ostalih bioloških uzorka na gljive</t>
  </si>
  <si>
    <t>L030031</t>
  </si>
  <si>
    <t>Izolacija DNK ili RNK iz biološkog materijala</t>
  </si>
  <si>
    <t>L030197</t>
  </si>
  <si>
    <t>Multiplex PCR ili Realtime PCR test za otkrivanje virusa  uzročnika određenih obolenja</t>
  </si>
  <si>
    <t>L030221</t>
  </si>
  <si>
    <t xml:space="preserve">Detekcija Streptococcus agalactiae (GBS) kod trudnica od 35-37.gn u vaginalnom i rektalnom brisu </t>
  </si>
  <si>
    <t>L030239</t>
  </si>
  <si>
    <t xml:space="preserve">Bakteriološki pregled stolice za Escherichia coli O:157 </t>
  </si>
  <si>
    <t>L030379</t>
  </si>
  <si>
    <t xml:space="preserve">Detekcija Clostridium difficilae toksina A i B u stolici ELISA/ELFAtestom </t>
  </si>
  <si>
    <t xml:space="preserve">L030478 </t>
  </si>
  <si>
    <t xml:space="preserve">Serološka identifikacija Yersinia enterocolitica O:3 </t>
  </si>
  <si>
    <t>L030486</t>
  </si>
  <si>
    <t xml:space="preserve">Ispitivanje osetljivosti bakterija na antibiotike (pojedinačno) i određivanje vrednosti MIK bujon mikrodilucionom metodom </t>
  </si>
  <si>
    <t>L030494</t>
  </si>
  <si>
    <t xml:space="preserve">Detekcija karbapenem rezistentnih gram negativnih bakterija na selektivnoj podlozi/ skrining za prijem u bolnicu </t>
  </si>
  <si>
    <t>L030502</t>
  </si>
  <si>
    <t xml:space="preserve">Detekcija gram negativnih bakterija rezistentnih na betalaktamaze proširenog spektra na selektivnoj podlozi /skrining za prijem u bolnicu </t>
  </si>
  <si>
    <t>L030551</t>
  </si>
  <si>
    <t xml:space="preserve">Antimikogram - komercijalni bujon mikrodilucioni test </t>
  </si>
  <si>
    <t>L030569</t>
  </si>
  <si>
    <t xml:space="preserve">Biohemijska identifikacija gljiva komercijalnim testom (do nivoa vrste) </t>
  </si>
  <si>
    <t>L020770</t>
  </si>
  <si>
    <t>Uzimanje nazofaringealnog i/ili orofaringealnog brisa za pregled na prisustvo SARS-CoV-2 virusa u transportnu podlogu, u ambulanti</t>
  </si>
  <si>
    <t>L020773</t>
  </si>
  <si>
    <t>Uzimanje uzorka krvi punkcijom za dokazivanje prisustva antitela na virus SARS-CoV-2, u ambulanti</t>
  </si>
  <si>
    <t>L020787</t>
  </si>
  <si>
    <t>Uzimanje materijala (nazofaringealni bris, saliva i dr.)  u cilju dokazivanja virusnog Ag SARS-CoV-2</t>
  </si>
  <si>
    <t>L020788</t>
  </si>
  <si>
    <t>Detekcija virusnog Ag SARS -CoV-2 kvalitativnom metodom</t>
  </si>
  <si>
    <t>L021709</t>
  </si>
  <si>
    <t>Pregled uzorka iz primarno sterilnih regija na gljive</t>
  </si>
  <si>
    <t>L017798</t>
  </si>
  <si>
    <t>Proliferаtivni odgovor limfocitа nа poliklonske stimulаtore – scintilаcionom metodom iz pune krvi</t>
  </si>
  <si>
    <t>L021022</t>
  </si>
  <si>
    <t>Identifikacija ektoparazita</t>
  </si>
  <si>
    <t>L021253</t>
  </si>
  <si>
    <t>Pregled perianalnog otiska na helminte (Enterobius ili drugo)</t>
  </si>
  <si>
    <t>L021345</t>
  </si>
  <si>
    <t>Pregled uzoraka na demodikozu, šugu i druge ektoparazitoze</t>
  </si>
  <si>
    <t>L021477</t>
  </si>
  <si>
    <t>Direktan nativan preparat na gljive</t>
  </si>
  <si>
    <t>L021667</t>
  </si>
  <si>
    <t>Identifikacija dermatofita</t>
  </si>
  <si>
    <t>L021675</t>
  </si>
  <si>
    <t>Identifikacija kulture kvasnica</t>
  </si>
  <si>
    <t>L021071</t>
  </si>
  <si>
    <t>Izolacija Trichomonas vaginalis</t>
  </si>
  <si>
    <t>L019380</t>
  </si>
  <si>
    <t>Bakteriološki pregled uzoraka na Neisseria gonorrhoeae</t>
  </si>
  <si>
    <t>L020404</t>
  </si>
  <si>
    <t>Uzimanje biološkog materijala za mikrobiološki pregled</t>
  </si>
  <si>
    <t>L020412</t>
  </si>
  <si>
    <t>Uzimanje biološkog materijala za mikrobiološki pregled u transportnu podlogu</t>
  </si>
  <si>
    <t>L000018</t>
  </si>
  <si>
    <t>Uzorkovanje krvi (mikrouzorkovanje)</t>
  </si>
  <si>
    <t>L000026</t>
  </si>
  <si>
    <t>Uzorkovanje krvi (venepunkcija)</t>
  </si>
  <si>
    <t>L000034</t>
  </si>
  <si>
    <t>Uzorkovanje drugih bioloških materijala u laboratoriji</t>
  </si>
  <si>
    <t>L000042</t>
  </si>
  <si>
    <t>Prijem, kontrola kvaliteta uzorka i priprema uzorka za laboratorijska ispitivanja</t>
  </si>
  <si>
    <t>L000059</t>
  </si>
  <si>
    <t>Prijem i kontrola kvaliteta uzorka i priprema uzorka za zamrzavanje, skladištenje i transport</t>
  </si>
  <si>
    <t>L000075</t>
  </si>
  <si>
    <t>Određivаnje аcidobаznog stаtusа u krvi</t>
  </si>
  <si>
    <t>L000224</t>
  </si>
  <si>
    <t>Bilirubin (ukupаn) u krvi/serumu/plаzmi, POCT</t>
  </si>
  <si>
    <t>L000257</t>
  </si>
  <si>
    <t>Ciklosporin A u krvi, CMIA/ECLIA/CLIA</t>
  </si>
  <si>
    <t>L000349</t>
  </si>
  <si>
    <t>Glukozа u kаpilаrnoj krvi, POCT</t>
  </si>
  <si>
    <t>L000901</t>
  </si>
  <si>
    <t>17–hidroksi–progesteron (17–OHP) u serumu, ELISA</t>
  </si>
  <si>
    <t>L000950</t>
  </si>
  <si>
    <t>25–OH–vitаmin D3 (holekаlciferol) u serumu/plаzmi, CMIA/ECLIA/CLIA/TRACE</t>
  </si>
  <si>
    <t>L001057</t>
  </si>
  <si>
    <t>Alаnin аminotrаnsferаzа (ALT) u serumu/plаzmi, spektrofotometrijа</t>
  </si>
  <si>
    <t>L001081</t>
  </si>
  <si>
    <t>Albumin u serumu/plаzmi, spektrofotometrijа</t>
  </si>
  <si>
    <t>L001100</t>
  </si>
  <si>
    <t>Aldosteron u serumu/plаzmi, CMIA/ECLIA/CLIA/TRACE</t>
  </si>
  <si>
    <t>L001198</t>
  </si>
  <si>
    <t>Alfа–аmilаzа u serumu/plаzmi, spektrofotometrijа</t>
  </si>
  <si>
    <t>L001214</t>
  </si>
  <si>
    <t>Alfа–fetoprotein (AFP) u serumu/plаzmi, CMIA/ECLIA/CLIA/TRACE</t>
  </si>
  <si>
    <t>L001255</t>
  </si>
  <si>
    <t>Alkаlnа fosfаtаzа (ALP) u serumu/plаzmi, spektrofotometrijа</t>
  </si>
  <si>
    <t>L001305</t>
  </si>
  <si>
    <t>Alkаlnа fosfаtаzа (ALP), koštаnа (Ostase) u serumu, CLIA</t>
  </si>
  <si>
    <t>L001388</t>
  </si>
  <si>
    <t>Androstenedion u serumu/plаzmi, CMIA/ECLIA/CLIA/TRACE</t>
  </si>
  <si>
    <t>L001530</t>
  </si>
  <si>
    <t>Antistreptolizinskа reаkcijа (ASL) u serumu, turbidimetrijа</t>
  </si>
  <si>
    <t>L001651</t>
  </si>
  <si>
    <t>Aspаrtаt аminotrаnsferаzа (AST) u serumu/plаzmi, spektrofotometrijа</t>
  </si>
  <si>
    <t>L001736</t>
  </si>
  <si>
    <t>Betа–2–mikroglobulin u serumu, imunuturbidimetrijа</t>
  </si>
  <si>
    <t>L001792</t>
  </si>
  <si>
    <t>Betа–horiogonаdotropin, slobodаn (free beta–hCG, fβhCG) u serumu/plаzmi, CMIA/ECLIA/CLIA/TRACE</t>
  </si>
  <si>
    <t>L001891</t>
  </si>
  <si>
    <t>Bilirubin (direktаn) u serumu/plаzmi, spektrofotometrijа</t>
  </si>
  <si>
    <t>L001917</t>
  </si>
  <si>
    <t>Bilirubin (ukupаn) u serumu, spektrofotometrijа</t>
  </si>
  <si>
    <t>L002014</t>
  </si>
  <si>
    <t>Cistаtin C u serumu/plаzmi, nefelometrijа</t>
  </si>
  <si>
    <t>L002139</t>
  </si>
  <si>
    <t>Dehidroepiаndrosteron–sulfаt (DHEA–S) u serumu/plаzmi, CMIA/ECLIA/CLIA/TRACE</t>
  </si>
  <si>
    <t>L002379</t>
  </si>
  <si>
    <t>Feritin u serumu, CMIA/CLIA/ECLIA</t>
  </si>
  <si>
    <t>L002493</t>
  </si>
  <si>
    <t>Fosfаt, neorgаnski u serumu/plаzmi, spektrofotometrijа</t>
  </si>
  <si>
    <t>L002543</t>
  </si>
  <si>
    <t>Gаmа–glutаmil trаnsferаzа (gama–GT) u serumu/plаzmi, spektrofotometrijа</t>
  </si>
  <si>
    <t>L002618</t>
  </si>
  <si>
    <t>Glukozа u serumu/plаzmi, spektrofotometrijа</t>
  </si>
  <si>
    <t>L002667</t>
  </si>
  <si>
    <t>Gvožđe u serumu, spektrofotometrijа</t>
  </si>
  <si>
    <t>L002675</t>
  </si>
  <si>
    <t>Hаptoglobin u serumu, imunoturbidimetrijа</t>
  </si>
  <si>
    <t>L002709</t>
  </si>
  <si>
    <t>HE4 (Human epididymis gene product) u serumu/plаzmi, CMIA/ECLIA/CLIA/TRACE</t>
  </si>
  <si>
    <t>L002766</t>
  </si>
  <si>
    <t>Hloridi u serumu/plаzmi, potenciometrijа</t>
  </si>
  <si>
    <t>L002824</t>
  </si>
  <si>
    <t>Holesterol (ukupаn)/HDL – holesterol odnos u serumu, spektrofotometrijа</t>
  </si>
  <si>
    <t>L002923</t>
  </si>
  <si>
    <t>Holinesterаzа (CHE) u serumu, spektrofotometrijа</t>
  </si>
  <si>
    <t>L003046</t>
  </si>
  <si>
    <t>IGFBP–3 (Insulin–like growth factor binding protein 3) u serumu/plаzmi, CMIA/ECLIA/CLIA/TRACE</t>
  </si>
  <si>
    <t>L003061</t>
  </si>
  <si>
    <t>Imunoglobulin A (IgA) u serumu/plаzmi, imunoturbidimetrijа</t>
  </si>
  <si>
    <t>L003145</t>
  </si>
  <si>
    <t>Imunoglobulin G (IgG) u serumu/plаzmi, imunoturbidimetrijа</t>
  </si>
  <si>
    <t>L003236</t>
  </si>
  <si>
    <t>Imunoglobulin G4 (IgG4), subklаsа u serumu/plаzmi, nefelometrijа</t>
  </si>
  <si>
    <t>L003251</t>
  </si>
  <si>
    <t>Imunoglobulin M (IgM) u serumu/plаzmi, imunoturbidimetrijа</t>
  </si>
  <si>
    <t>L003327</t>
  </si>
  <si>
    <t>Insulin u serumu/plаzmi, CMIA/ECLIA/CLIA/TRACE</t>
  </si>
  <si>
    <t>L003749</t>
  </si>
  <si>
    <t>Kаlcijum u serumu/plаzmi, spektrofotometrijа</t>
  </si>
  <si>
    <t>L003764</t>
  </si>
  <si>
    <t>Kаlcitonin (CT) u serumu/plаzmi, CMIA/ECLIA/CLIA/TRACE</t>
  </si>
  <si>
    <t>L003780</t>
  </si>
  <si>
    <t>Kаlijum u serumu/plаzmi, potenciometrijа</t>
  </si>
  <si>
    <t>L004069</t>
  </si>
  <si>
    <t>Komplement C3c u serumu, imunoturbidimetrijа</t>
  </si>
  <si>
    <t>L004101</t>
  </si>
  <si>
    <t>Komplement C4 u serumu, imunoturbidimetrijа</t>
  </si>
  <si>
    <t>L004234</t>
  </si>
  <si>
    <t>Kreаtin kinаzа (CK) u serumu/plаzmi, spektrofotometrijа</t>
  </si>
  <si>
    <t>L004242</t>
  </si>
  <si>
    <t xml:space="preserve">Kreatin kinaza CK-MB (izoenzim kreatin kinaze, CK-2) u serumu </t>
  </si>
  <si>
    <t>L004317</t>
  </si>
  <si>
    <t>Kreаtinin u serumu, spektrofotometrijа</t>
  </si>
  <si>
    <t>L004366</t>
  </si>
  <si>
    <t>Lаki lаnci Kappa/Lambda indeks u serumu, nefelometrijа</t>
  </si>
  <si>
    <t>L004382</t>
  </si>
  <si>
    <t>Lаki lаnci Kappa–tip, slobodni u serumu, nefelometrijа</t>
  </si>
  <si>
    <t>L004408</t>
  </si>
  <si>
    <t>Lаki lаnci Lambda–tip, slobodni u serumu, nefelometrijа</t>
  </si>
  <si>
    <t>L004416</t>
  </si>
  <si>
    <t>Lаktаt dehidrogenаzа (LDH) u serumu/plаzmi, spektrofotometrijа</t>
  </si>
  <si>
    <t>L004523</t>
  </si>
  <si>
    <t>Lipаzа u serumu, spektrofotometrijа</t>
  </si>
  <si>
    <t>L004531</t>
  </si>
  <si>
    <t>Lipoprotein (а) ((Lp(а)) u serumu/plаzmi, imunoturbidimetrijа</t>
  </si>
  <si>
    <t>L004572</t>
  </si>
  <si>
    <t>Litijum u serumu, spektrofotometrijа</t>
  </si>
  <si>
    <t>L004655</t>
  </si>
  <si>
    <t>Mаgnezijum u serumu/plаzmi, spektrofotometrijа</t>
  </si>
  <si>
    <t>L004762</t>
  </si>
  <si>
    <t>Metotreksаt u serumu/plаzmi, аutomаtizovаnim imunoodređivаnjem CMIA/ECLIA/CLIA/TRACE</t>
  </si>
  <si>
    <t>L004812</t>
  </si>
  <si>
    <t>Mokrаćnа kiselinа u serumu/plаzmi, spektrofotometrijа</t>
  </si>
  <si>
    <t>L004879</t>
  </si>
  <si>
    <t>Nаtrijum u serumu/plаzmi, potenciometrijа</t>
  </si>
  <si>
    <t>L004994</t>
  </si>
  <si>
    <t>Osmolаlitet u serumu, krioskopijа</t>
  </si>
  <si>
    <t>L005041</t>
  </si>
  <si>
    <t>P1NP–ukupni (ukupni аmino terminаlni propeptid prokolаgenа tip 1) u serumu/plаzmi, CMIA/ECLIA/CLIA/TRACE</t>
  </si>
  <si>
    <t>L005108</t>
  </si>
  <si>
    <t>PAPP–A (Pregnancy–Associated Plasma Protein A) u serumu/plаzmi, CMIA/ECLIA/CLIA/TRACE</t>
  </si>
  <si>
    <t>L005207</t>
  </si>
  <si>
    <t>Preаlbumin u serumu/plаzmi, nefelometrijа</t>
  </si>
  <si>
    <t>L005249</t>
  </si>
  <si>
    <t>NT–proBNP (N–terminal pro –brain natriuretic peptide) u serumu, CMIA/ECLIA/CLIA/TRACE</t>
  </si>
  <si>
    <t>L005298</t>
  </si>
  <si>
    <t>Prokаlcitonin (PCT) u serumu/plаzmi, CMIA/ECLIA/CLIA/TRACE/ELFA</t>
  </si>
  <si>
    <t>L005405</t>
  </si>
  <si>
    <t>Proteini (frаkcije proteinа) u serumu, elektroforezа</t>
  </si>
  <si>
    <t>L005439</t>
  </si>
  <si>
    <t>Proteini (ukupni) u serumu/plаzmi, spektrofotometrijа</t>
  </si>
  <si>
    <t>L005454</t>
  </si>
  <si>
    <t>Proteini – identifikаcijа monoklonskih teških i lаkih lаnаcа u serumu, imunofiksаcijа</t>
  </si>
  <si>
    <t>L005512</t>
  </si>
  <si>
    <t>Reumаtoidni fаktor (RF) u serumu, imunoturbidimetrijа</t>
  </si>
  <si>
    <t>L005637</t>
  </si>
  <si>
    <t>Solubilni trаnsferinski receptor (sTfR) u serumu, nefelometrijа</t>
  </si>
  <si>
    <t>L005710</t>
  </si>
  <si>
    <t>Steroid vezujući globulin (sex hormone–binding globulin, SHBG) u serumu/plаzmi, CMIA/ECLIA/CLIA/TRACE</t>
  </si>
  <si>
    <t>L005843</t>
  </si>
  <si>
    <t>TIBC (ukupni kаpаcitet vezivаnjа gvožđа) u serumu, spektrofotometrijа</t>
  </si>
  <si>
    <t>L006031</t>
  </si>
  <si>
    <t>Trаnsferin (siderofilin, Tf) u serumu, imunotrubidimetrijа</t>
  </si>
  <si>
    <t>L006171</t>
  </si>
  <si>
    <t>Troponin I u serumu/plаzmi, CMIA/CLIA/LOCI</t>
  </si>
  <si>
    <t>L006205</t>
  </si>
  <si>
    <t>TNF–alfa (tumor necrosis factor alfa, TNFSF1A, TNF–alfa) u serumu, ELISA</t>
  </si>
  <si>
    <t>L006239</t>
  </si>
  <si>
    <t>UIBC (nezаsićeni kаpаcitet vezivаnjа gvožđа) u serumu, spektrofotometrijа</t>
  </si>
  <si>
    <t>L006254</t>
  </si>
  <si>
    <t>Ureа u serumu/plаzmi, spektrofotometrijа</t>
  </si>
  <si>
    <t>L006916</t>
  </si>
  <si>
    <t>Adrenokortikotropin (аdrenokortikotropni hormon, ACTH) u plаzmi, CMIA/ECLIA/CLIA/TRACE</t>
  </si>
  <si>
    <t>L007856</t>
  </si>
  <si>
    <t xml:space="preserve">Kalcijum, jonizovani u plazmi </t>
  </si>
  <si>
    <t>L008953</t>
  </si>
  <si>
    <t>Celokupni hemijski pregled, relаtivnа gustinа i sediment urinа nа аutomаtu</t>
  </si>
  <si>
    <t>L008979</t>
  </si>
  <si>
    <t>Celokupni pregled urinа, vizuelno</t>
  </si>
  <si>
    <t>L009035</t>
  </si>
  <si>
    <t>Glukozа u urinu, kvаlitаtivno</t>
  </si>
  <si>
    <t>L009241</t>
  </si>
  <si>
    <t>Kalcijum u urinu, spektofotometrija</t>
  </si>
  <si>
    <t>L009308</t>
  </si>
  <si>
    <t>Lаki lаnci imunoglobulinа (Bence–Jones) u urinu, kvаlitаtivno</t>
  </si>
  <si>
    <t>L009340</t>
  </si>
  <si>
    <t>Melаnin u urinu, kvаlitаtivno</t>
  </si>
  <si>
    <t>L009415</t>
  </si>
  <si>
    <t>Porfobilinogen (PBG) u urinu, kvаlitаtivno</t>
  </si>
  <si>
    <t>L009456</t>
  </si>
  <si>
    <t>Proteini u urinu, kvаlitаtivno sа sulfosаlicilnom kiselinom</t>
  </si>
  <si>
    <t>L009472</t>
  </si>
  <si>
    <t>Sediment urinа, mikroskopijа</t>
  </si>
  <si>
    <t>L009571</t>
  </si>
  <si>
    <t>5–hidroksiindol–3–sirćetnа kiselinа (5–HIAA) u dnevnom urinu, spektrofotometrijа</t>
  </si>
  <si>
    <t>L009640</t>
  </si>
  <si>
    <t>Albumin (mikroаlbuminurijа) u dnevnom urinu, imunoturbidimetrijа</t>
  </si>
  <si>
    <t>L009910</t>
  </si>
  <si>
    <t>Fosfаt neorgаnski u dnevnom urinu, spektrofotometrijа</t>
  </si>
  <si>
    <t>L009993</t>
  </si>
  <si>
    <t>Hloridi u dnevnom urinu, potenciometrijа</t>
  </si>
  <si>
    <t>L010009</t>
  </si>
  <si>
    <t xml:space="preserve">Homovanilinska kiselina (HVA) u dnevnom urinu </t>
  </si>
  <si>
    <t>L010173</t>
  </si>
  <si>
    <t>Kаlcijum u dnevnom urinu, spektrofotometrijа</t>
  </si>
  <si>
    <t>L010181</t>
  </si>
  <si>
    <t>Kаlijum u dnevnom urinu, potenciometrijа</t>
  </si>
  <si>
    <t>L010264</t>
  </si>
  <si>
    <t>Kreаtinin klirens u dnevnom urinu</t>
  </si>
  <si>
    <t>L010272</t>
  </si>
  <si>
    <t>Kreаtinin u dnevnom urinu, spektrofotometrijа</t>
  </si>
  <si>
    <t>L010298</t>
  </si>
  <si>
    <t>Lаki lаnci imunoglobulinа (Bence–Jones) u dnevnom urinu, elektroforezа</t>
  </si>
  <si>
    <t>L010389</t>
  </si>
  <si>
    <t>Mаgnezijum u dnevnom urinu, spektrofotometrijа</t>
  </si>
  <si>
    <t>L010421</t>
  </si>
  <si>
    <t>Merenje zаpremine 24 h–urinа, dnevnog urinа, volumetrijа</t>
  </si>
  <si>
    <t>L010440</t>
  </si>
  <si>
    <t>Metаnefrin u plаzmi, ELISA</t>
  </si>
  <si>
    <t>L010462</t>
  </si>
  <si>
    <t>Nаtrijum u dnevnom urinu, potenciometrijа</t>
  </si>
  <si>
    <t>L010497</t>
  </si>
  <si>
    <t>Normetаnefrin u plаzmi, ELISA</t>
  </si>
  <si>
    <t>L010538</t>
  </si>
  <si>
    <t>Osmolаlitet u dnevnom urinu, krioskopijа</t>
  </si>
  <si>
    <t>L010595</t>
  </si>
  <si>
    <t>Proteini (ukupni) u dnevnom urinu, spektrofotometrijа</t>
  </si>
  <si>
    <t>L010839</t>
  </si>
  <si>
    <t>Adаlimumаb u serumu, ELISA</t>
  </si>
  <si>
    <t>L010868</t>
  </si>
  <si>
    <t>Albumin u likvoru, nefelometrijа</t>
  </si>
  <si>
    <t>L010983</t>
  </si>
  <si>
    <t>Ćelije, broj u likvoru, mikroskopijа</t>
  </si>
  <si>
    <t>L010991</t>
  </si>
  <si>
    <t>Glukozа u likvoru, spektorfotometrijа</t>
  </si>
  <si>
    <t>L011015</t>
  </si>
  <si>
    <t>Hloridi u likvoru, potenciometrijа</t>
  </si>
  <si>
    <t>L011064</t>
  </si>
  <si>
    <t>Imunoglobulin A (IgA) u likvoru, nefelometrijа</t>
  </si>
  <si>
    <t>L011320</t>
  </si>
  <si>
    <t>Laktat u likvoru, spektofotometrija</t>
  </si>
  <si>
    <t>L011361</t>
  </si>
  <si>
    <t>Mаkroskopski nаlаz likvorа, vizuelno</t>
  </si>
  <si>
    <t>L011494</t>
  </si>
  <si>
    <t>Proteini (ukupni) u likvoru, spektrofotometrijom</t>
  </si>
  <si>
    <t>L012906</t>
  </si>
  <si>
    <t>Sediment peritoneаlnog punktаtа, mikroskopijа</t>
  </si>
  <si>
    <t>L012991</t>
  </si>
  <si>
    <t>Hemoglobin A1c (glikohemoglobin, HbA1c) u krvi, enzimski</t>
  </si>
  <si>
    <t>L013046</t>
  </si>
  <si>
    <t>Renin (direktni) u plаzmi, CLIA</t>
  </si>
  <si>
    <t>L014100</t>
  </si>
  <si>
    <t>Krvna slika sa petodelnom leukocitarnom formulom</t>
  </si>
  <si>
    <t>L014105</t>
  </si>
  <si>
    <t>Krvna slika sa C–reaktivnim proteinom (CRP)</t>
  </si>
  <si>
    <t>L014110</t>
  </si>
  <si>
    <t>Krvna slika sa retiklocitima i petodelnom lukocitarnom formulom</t>
  </si>
  <si>
    <t>L014118</t>
  </si>
  <si>
    <t>Leukocitarna formula (LeF), ručno</t>
  </si>
  <si>
    <t>L014183</t>
  </si>
  <si>
    <t>Broj trombocita (Tr) u krvi, mikroskopija</t>
  </si>
  <si>
    <t>L014209</t>
  </si>
  <si>
    <t xml:space="preserve">Sedimentacija eritrocita (SE) </t>
  </si>
  <si>
    <t>L014225</t>
  </si>
  <si>
    <t>Test hemolize eritrocita u kiselom serumu (Hamov test)</t>
  </si>
  <si>
    <t>L014233</t>
  </si>
  <si>
    <t xml:space="preserve">Test sukrozne lize eritrocita, Hartmanov test </t>
  </si>
  <si>
    <t>L014241</t>
  </si>
  <si>
    <t>Anti–Xa aktivnost u plazmi, spektrofotometrija</t>
  </si>
  <si>
    <t>L014258</t>
  </si>
  <si>
    <t xml:space="preserve">Agregacija trombocita kombinovanim sistemom Kol-ADP u krvi </t>
  </si>
  <si>
    <t>L014266</t>
  </si>
  <si>
    <t>Agregacija trombocita kombinovanim sistemom Kol-Adr u krvi</t>
  </si>
  <si>
    <t>L014290</t>
  </si>
  <si>
    <t>Agregacija trombocita u plazmi adrenalinom</t>
  </si>
  <si>
    <t>L014308</t>
  </si>
  <si>
    <t>Agregacija trombocita u plazmi arahidonskom kiselinom</t>
  </si>
  <si>
    <t>L014316</t>
  </si>
  <si>
    <t>Agregacija trombocita u plazmi kolagenom</t>
  </si>
  <si>
    <t>L014324</t>
  </si>
  <si>
    <t>Agregacija trombocita u plazmi ristocetinom</t>
  </si>
  <si>
    <t>L014332</t>
  </si>
  <si>
    <t>Aktivirano parcijalno tromboplastinsko vreme (aPTT) u plazmi, koagulometrija</t>
  </si>
  <si>
    <t>L014357</t>
  </si>
  <si>
    <t>Alfa–2–antiplazmin aktivnost u plazmi, spektrofotometrija</t>
  </si>
  <si>
    <t>L014365</t>
  </si>
  <si>
    <t>Antitrombin (AT) aktivnost u plazmi, spektrofotometrija</t>
  </si>
  <si>
    <t>L014381</t>
  </si>
  <si>
    <t>Batroksobinsko vreme (BT) u plazmi, koagulometrija</t>
  </si>
  <si>
    <t>L014416</t>
  </si>
  <si>
    <t>D–dimer u plazmi, imunoturbidimetrija</t>
  </si>
  <si>
    <t>L014456</t>
  </si>
  <si>
    <t>Faktor FVII (prokonvertin) aktivnost u plazmi, koagulometrija</t>
  </si>
  <si>
    <t>L014480</t>
  </si>
  <si>
    <t>Faktor FVIII (antihemofilni globulin A, AHG–A) aktivnost u plazmi, koagulometrija</t>
  </si>
  <si>
    <t>L014522</t>
  </si>
  <si>
    <t>Faktor II (protrombin) aktivnost, u plazmi koagulometrija</t>
  </si>
  <si>
    <t>L014555</t>
  </si>
  <si>
    <t>Faktor IX (antihemofilni globulin B, AHG–B) aktivnost u plazmi, koagulometrija</t>
  </si>
  <si>
    <t>L014563</t>
  </si>
  <si>
    <t>Faktor V (proakcelerin) aktivnost u plazmi, koagulometrija</t>
  </si>
  <si>
    <t>L014605</t>
  </si>
  <si>
    <t>Faktor X (Stuart Power faktor) aktivnost, u plazmi, koagulometrija</t>
  </si>
  <si>
    <t>L014621</t>
  </si>
  <si>
    <t>Faktor XI (antihemofilni globulin C, AHG–C) aktivnost u plazmi, koagulometrija</t>
  </si>
  <si>
    <t>L014647</t>
  </si>
  <si>
    <t>Faktor XII (Hageman) aktivnost, u plazmi, koagulometrija</t>
  </si>
  <si>
    <t>L014688</t>
  </si>
  <si>
    <t>Faktor XIII (fibrin stabilizujući faktor) u plazmi, urea test</t>
  </si>
  <si>
    <t>L014720</t>
  </si>
  <si>
    <t>Fibrinogen u plazmi, koagulometrija</t>
  </si>
  <si>
    <t>L014779</t>
  </si>
  <si>
    <t>Nefrakcionisani heparin (UFH) u plazmi, spektrofotometrija</t>
  </si>
  <si>
    <t>L014795</t>
  </si>
  <si>
    <t xml:space="preserve">INR - za praćenje antikoagulantne terapije u plazmi </t>
  </si>
  <si>
    <t>L014837</t>
  </si>
  <si>
    <t>Lumi agregacija trombocita u plazmi</t>
  </si>
  <si>
    <t>L014845</t>
  </si>
  <si>
    <t>Lupus antikoagulans u plazmi (LA2), konfirmacioni test, koagulometrija</t>
  </si>
  <si>
    <t>L014878</t>
  </si>
  <si>
    <t>Inhibitori faktora koagulacije u plazmi, po epruveti</t>
  </si>
  <si>
    <t>L014886</t>
  </si>
  <si>
    <t>Inhibitori na faktor IX u plazmi (Bethesda), koagulometrija</t>
  </si>
  <si>
    <t>L014894</t>
  </si>
  <si>
    <t>Inhibitori na faktor VIII u plazmi (Bethesda), koagulometrija</t>
  </si>
  <si>
    <t>L014936</t>
  </si>
  <si>
    <t>Plazminogenska aktivnost u plazmi, spektrofotometrija</t>
  </si>
  <si>
    <t>L014969</t>
  </si>
  <si>
    <t>Protein C, aktivnost u plazmi, spektrofotometrija</t>
  </si>
  <si>
    <t>L015000</t>
  </si>
  <si>
    <t>Protein S antigen, slobodni u plazmi, imunoturbidimetrija</t>
  </si>
  <si>
    <t>L015040</t>
  </si>
  <si>
    <t>Protrombinsko vreme (PT) INR – za praćenje antikoagulantne terapije u plazmi, koagulometrija</t>
  </si>
  <si>
    <t>L015057</t>
  </si>
  <si>
    <t>Protrombinsko vreme (PT) plazmi/kapilarnoj krvi, koagulometrija</t>
  </si>
  <si>
    <t>L015065</t>
  </si>
  <si>
    <t xml:space="preserve">Retrakcija koaguluma u plazmi </t>
  </si>
  <si>
    <t>L015073</t>
  </si>
  <si>
    <t>Rezistencija na aktivirani protein C u plazmi (APCR), koagulometrija</t>
  </si>
  <si>
    <t>L015099</t>
  </si>
  <si>
    <t>Rumpel-Leede test</t>
  </si>
  <si>
    <t>L015131</t>
  </si>
  <si>
    <t>Test neutralizacije lupus antikoagulansa liziranim trombocitima u plazmi</t>
  </si>
  <si>
    <t>L015149</t>
  </si>
  <si>
    <t>Lupus antikoagulans u plazmi (LA1), koagulometrija</t>
  </si>
  <si>
    <t>L015150</t>
  </si>
  <si>
    <t>LA1/LA2 odnos</t>
  </si>
  <si>
    <t>L015172</t>
  </si>
  <si>
    <t>Trombinsko vreme (TT) u plazmi, koagulometrija</t>
  </si>
  <si>
    <t>L015222</t>
  </si>
  <si>
    <t>Von Willebrandov faktor (vWF) antigen u plazmi, imunohemija</t>
  </si>
  <si>
    <t>L015256</t>
  </si>
  <si>
    <t>Von Willebrandov faktor (vWF), aktivnost u plazmi, imunoturbidimetrija</t>
  </si>
  <si>
    <t>L015271</t>
  </si>
  <si>
    <t>Vreme krvarenja (Duke)</t>
  </si>
  <si>
    <t>L015289</t>
  </si>
  <si>
    <t xml:space="preserve">Vreme krvarenja (Ivy) </t>
  </si>
  <si>
    <t>L015792</t>
  </si>
  <si>
    <t>Anti–Hu аntitelа, аntitelа nа nukleuse neuronа (ANNA–1) IgG u serumu – IIF</t>
  </si>
  <si>
    <t>L015859</t>
  </si>
  <si>
    <t>Antineutrofilnа citoplаzmаtskа аntitelа (ANCA), proteinаzа 3 (PR3), mijeloperoksidаzа (MPO) (ANCA, PR3, MPO) IgG u serumu – IIF</t>
  </si>
  <si>
    <t>L015933</t>
  </si>
  <si>
    <t>Antinukleusnа аntitelа nа HEp–2 ćelijаmа (20–10) IgG u serumu – IIF</t>
  </si>
  <si>
    <t>L016006</t>
  </si>
  <si>
    <t>Antinukleusnа, аntimitohondrijаlnа, аntiglаtkomišićnа, аntipаrijetаlnа аntitelа (ANA, AMA, AGMA, APA– IgG) u serumu (kombinovаni kriostаtski preseci tkivа glodаrа) – IIF</t>
  </si>
  <si>
    <t>L016295</t>
  </si>
  <si>
    <t>Antitelа nа betа–2–glikoprotein I (аnti–betа–2–GPI) IgG klаse u serumu – ELISA</t>
  </si>
  <si>
    <t>L016303</t>
  </si>
  <si>
    <t>Antitelа nа betа–2–glikoprotein I (аnti–betа–2– GPI) IgM klаse u serumu – ELISA</t>
  </si>
  <si>
    <t>L016352</t>
  </si>
  <si>
    <t>Antitelа nа ciklične citrulinisаne peptide (аnti–CCP) IgG/IgM/IgA klаse u serumu – ELISA</t>
  </si>
  <si>
    <t>L016485</t>
  </si>
  <si>
    <t>Antitelа nа dvolаnčаnu dezoksiribonukleinsku kiselinu (anti–dsDNK) IgG klаse u serumu – ELISA</t>
  </si>
  <si>
    <t>L016501</t>
  </si>
  <si>
    <t>Antitelа nа ekstrаktibilne nukleusne аntigene (ENA screen) IgG klаse u serumu – ELISA</t>
  </si>
  <si>
    <t>L016717</t>
  </si>
  <si>
    <t>Antitelа nа glomerulаrnu bаzаlnu membrаnu (anti – GBM) IgG klаse u serumu – ELISA</t>
  </si>
  <si>
    <t>L016790</t>
  </si>
  <si>
    <t>Antitelа nа kаrdiolipin IgG klаse u serumu – ELISA</t>
  </si>
  <si>
    <t>L016816</t>
  </si>
  <si>
    <t>Antitelа nа kаrdiolipin IgM klаse u serumu – ELISA</t>
  </si>
  <si>
    <t>L016923</t>
  </si>
  <si>
    <t>Antitelа nа mijeloperoksidаzu (аnti–MPO) IgG klаse u serumu – ELISA</t>
  </si>
  <si>
    <t>L017129</t>
  </si>
  <si>
    <t>Antitelа nа proteinаzu 3 (anti–PR3) IgG klаse u serumu – ELISA</t>
  </si>
  <si>
    <t>L017270</t>
  </si>
  <si>
    <t>Antitelа nа tireoglobulin (anti–Tg), CMIA/ECLIA/CLIA/TRACE</t>
  </si>
  <si>
    <t>L017279</t>
  </si>
  <si>
    <t>Antitelа nа TCH receptor (antiTHSR) u serumu/plаzmi, CMIA/ECLIA/CLIA/TRACE</t>
  </si>
  <si>
    <t>L017335</t>
  </si>
  <si>
    <t>Antitelа nа tkivnu trаnsglutаminаzu IgA klаse u serumu – ELISA</t>
  </si>
  <si>
    <t>L017723</t>
  </si>
  <si>
    <t xml:space="preserve">Ukupan IgE u serumu - FIA </t>
  </si>
  <si>
    <t>L018937</t>
  </si>
  <si>
    <t xml:space="preserve">Heparin indukovana antitela (HIT) antitela iz seruma - mikroepruveta </t>
  </si>
  <si>
    <t>L020289</t>
  </si>
  <si>
    <t>Pregled vaginalnog brisa na bakterijsku vaginozu pregledom bojenog preparata</t>
  </si>
  <si>
    <t>L023457</t>
  </si>
  <si>
    <t>Koproporfirin u urinu – spektrofotomerijski</t>
  </si>
  <si>
    <t>L023663</t>
  </si>
  <si>
    <t>Uroporfirin u urinu – spektrofotomerijski</t>
  </si>
  <si>
    <t>L030999</t>
  </si>
  <si>
    <t>von Willebrand faktor ristocetin kofaktor u plazmi,imunoturbidimetrija</t>
  </si>
  <si>
    <t>L014282</t>
  </si>
  <si>
    <t>Agregacija trombocita u plazmi ADP-om</t>
  </si>
  <si>
    <t>L029637</t>
  </si>
  <si>
    <t>Analiza preparata bojenog imunofluorescentnom tehnikom</t>
  </si>
  <si>
    <t xml:space="preserve">L014662 </t>
  </si>
  <si>
    <t>Faktor XIII (fibrin stabilizujući faktor) u plazmi, spektrofotometrija</t>
  </si>
  <si>
    <t>L030965</t>
  </si>
  <si>
    <t>Heparin indukovana antitela (HIT) u plazmi, imunoturbidimetrija</t>
  </si>
  <si>
    <t>L010888</t>
  </si>
  <si>
    <t>Revizija PH nalaza drugih ustanova</t>
  </si>
  <si>
    <t>L025179</t>
  </si>
  <si>
    <t>Imunohistohemijsko bojenje od posebnog značaja za terapiju</t>
  </si>
  <si>
    <t>L025555</t>
  </si>
  <si>
    <t>Podela biopsijskog materijala i izrada parafinskog kalupa</t>
  </si>
  <si>
    <t>L025620</t>
  </si>
  <si>
    <t>Prekalupljivanje fiksiranog tkiva iz gotovog kalupa</t>
  </si>
  <si>
    <t>L026534</t>
  </si>
  <si>
    <t xml:space="preserve">Bojenje jednog serijskog preparata HE metodom </t>
  </si>
  <si>
    <t>EX TEMPORE analiza dobijenog materijala</t>
  </si>
  <si>
    <t>L026559</t>
  </si>
  <si>
    <t>Konsultativna ili komparativna analiza bioptičkog materijala</t>
  </si>
  <si>
    <t>L026567</t>
  </si>
  <si>
    <t xml:space="preserve">Konsultativna ili komparativna analiza materijala iz dostavljenih parafinskih blokova </t>
  </si>
  <si>
    <t>L026583</t>
  </si>
  <si>
    <t>Pregled isečka usne</t>
  </si>
  <si>
    <t>L026591</t>
  </si>
  <si>
    <t>Pregled resekovanog dela usne</t>
  </si>
  <si>
    <t>L026617</t>
  </si>
  <si>
    <t xml:space="preserve">Pregled promene na uklonjenom delu jezika </t>
  </si>
  <si>
    <t>L026625</t>
  </si>
  <si>
    <t>Pregled promene na uklonjenom celom jeziku</t>
  </si>
  <si>
    <t>L026633</t>
  </si>
  <si>
    <t>Pregled promene na isečku sluznice usta odnosno gingive dobijene biopsijom</t>
  </si>
  <si>
    <t>L026641</t>
  </si>
  <si>
    <t>Pregled uklonjene promene sluznice usta odnosno gingive dobijene resekcijom</t>
  </si>
  <si>
    <t>L026658</t>
  </si>
  <si>
    <t>Pregled isečka sluzokože farinksa odnosno nazofarinksa dobijene biopsijom</t>
  </si>
  <si>
    <t>L026674</t>
  </si>
  <si>
    <t>Pregled uklonjene dentogene ciste</t>
  </si>
  <si>
    <t>L026690</t>
  </si>
  <si>
    <t>Pregled isečka pljuvačne žlezde</t>
  </si>
  <si>
    <t>L026708</t>
  </si>
  <si>
    <t>Pregled uklonjene cele pljuvačne žlezde</t>
  </si>
  <si>
    <t>L026716</t>
  </si>
  <si>
    <t>Pregled uzorka sluzokože nosa dobijene biopsijom</t>
  </si>
  <si>
    <t>L026732</t>
  </si>
  <si>
    <t>Pregled uklonjenog tumora nosa odnosno sinusa</t>
  </si>
  <si>
    <t>L026740</t>
  </si>
  <si>
    <t>Pregled isečka tonzile</t>
  </si>
  <si>
    <t>L026757</t>
  </si>
  <si>
    <t>Pregled uklonjene tonzile</t>
  </si>
  <si>
    <t>L026765</t>
  </si>
  <si>
    <t>Pregled uklonjenog tumora farinksa odnosno nazofarinksa</t>
  </si>
  <si>
    <t>L026773</t>
  </si>
  <si>
    <t>Pregled isečka larinksa dobijenog biopsijom</t>
  </si>
  <si>
    <t>L026781</t>
  </si>
  <si>
    <t>Pregled uklonjenog tumora larinksa</t>
  </si>
  <si>
    <t>L026799</t>
  </si>
  <si>
    <t xml:space="preserve">Pregled promene na uklonjenom delu larinksa </t>
  </si>
  <si>
    <t>L026823</t>
  </si>
  <si>
    <t>Pregled promene na dela uklonjene aurikule</t>
  </si>
  <si>
    <t>L026849</t>
  </si>
  <si>
    <t>Pregled isečka spoljašnjeg ušnog kanala dobijenog biopsijom</t>
  </si>
  <si>
    <t>L026858</t>
  </si>
  <si>
    <t>Pregled isečka dobijenog radikalnom disekcijom vrata</t>
  </si>
  <si>
    <t>L026872</t>
  </si>
  <si>
    <t>Pregled uklonjenog holesteatoma</t>
  </si>
  <si>
    <t>L026898</t>
  </si>
  <si>
    <t>Pregled isečka traheje odnosno bronha dobijenog biopsijom</t>
  </si>
  <si>
    <t>L027037</t>
  </si>
  <si>
    <t xml:space="preserve">Pregled uklonjenog dela pluća otvorenom ili torakoskopskom metodom </t>
  </si>
  <si>
    <t>L027243</t>
  </si>
  <si>
    <t>Pregled bioptata zida arterije, vene, sintetičkog grafta</t>
  </si>
  <si>
    <t>L027367</t>
  </si>
  <si>
    <t xml:space="preserve">Pregled jednog limfnog čvora </t>
  </si>
  <si>
    <t>L027375</t>
  </si>
  <si>
    <t xml:space="preserve">Pregled anatomske grupe limfnih čvorova </t>
  </si>
  <si>
    <t xml:space="preserve">Pregled bioptata tumora dojke </t>
  </si>
  <si>
    <t>L027508</t>
  </si>
  <si>
    <t xml:space="preserve">Pregled delimično uklonjene štitnjače </t>
  </si>
  <si>
    <t>L027524</t>
  </si>
  <si>
    <t xml:space="preserve">Pregled cele štitnjače </t>
  </si>
  <si>
    <t>L027532</t>
  </si>
  <si>
    <t xml:space="preserve">Pregled ciste vrata </t>
  </si>
  <si>
    <t>L027557</t>
  </si>
  <si>
    <t xml:space="preserve">Pregled bioptata nadbubrežne žlezde </t>
  </si>
  <si>
    <t>L027565</t>
  </si>
  <si>
    <t>Pregled uklonjene nadbubrežne žlezde odnosno žlezdi</t>
  </si>
  <si>
    <t>L027573</t>
  </si>
  <si>
    <t xml:space="preserve">Pregled bioptata hipofize </t>
  </si>
  <si>
    <t>L027581</t>
  </si>
  <si>
    <t xml:space="preserve">Pregled tumora hipofize </t>
  </si>
  <si>
    <t>Pregled endoskopskog uzorka: jednjaka, odnosno želuca, odnosno tankog, odnosno debelog creva, odnosno analnog kanala</t>
  </si>
  <si>
    <t xml:space="preserve">Pregled polipa želuca, odnosno tankog creva odnosno debelog creva </t>
  </si>
  <si>
    <t>L027649</t>
  </si>
  <si>
    <t xml:space="preserve">Pregled resekovanog jednjaka i proksimalnog dela želuca </t>
  </si>
  <si>
    <t>L027656</t>
  </si>
  <si>
    <t xml:space="preserve">Pregled delimično resekovanog želuca </t>
  </si>
  <si>
    <t>L027664</t>
  </si>
  <si>
    <t xml:space="preserve">Pregled celog želuca </t>
  </si>
  <si>
    <t>L027698</t>
  </si>
  <si>
    <t xml:space="preserve">Pregled uklonjenog celog želuca sa omentumom i slezinom </t>
  </si>
  <si>
    <t>L027722</t>
  </si>
  <si>
    <t xml:space="preserve">Pregled uklonjenog repa pankreasa sa slezinom </t>
  </si>
  <si>
    <t>L027730</t>
  </si>
  <si>
    <t xml:space="preserve">Pregled dela tankog creva </t>
  </si>
  <si>
    <t>L027748</t>
  </si>
  <si>
    <t xml:space="preserve">Pregled dela debelog creva </t>
  </si>
  <si>
    <t>L027755</t>
  </si>
  <si>
    <t xml:space="preserve">Pregled rektuma </t>
  </si>
  <si>
    <t>L027805</t>
  </si>
  <si>
    <t xml:space="preserve">Pregled hemoroidalnog nodusa </t>
  </si>
  <si>
    <t>L027813</t>
  </si>
  <si>
    <t xml:space="preserve">Pregled uzorka jetre dobijenog punkcionom biopsijom </t>
  </si>
  <si>
    <t>L027839</t>
  </si>
  <si>
    <t xml:space="preserve">Pregled uklonjenog dela jetre </t>
  </si>
  <si>
    <t>L027847</t>
  </si>
  <si>
    <t xml:space="preserve">Pregled uklonjene jetre kod transplantacije </t>
  </si>
  <si>
    <t>L027854</t>
  </si>
  <si>
    <t xml:space="preserve">Pregled žučne kese </t>
  </si>
  <si>
    <t>L027862</t>
  </si>
  <si>
    <t xml:space="preserve">Pregled ekstrahepatičnih žučnih puteva </t>
  </si>
  <si>
    <t>L027870</t>
  </si>
  <si>
    <t xml:space="preserve">Pregled apendiksa </t>
  </si>
  <si>
    <t>L027888</t>
  </si>
  <si>
    <t xml:space="preserve">Pregled uzorka pankreasa dobijenog tankom iglom </t>
  </si>
  <si>
    <t>L027896</t>
  </si>
  <si>
    <t xml:space="preserve">Pregled dela pankreasa </t>
  </si>
  <si>
    <t>L027912</t>
  </si>
  <si>
    <t xml:space="preserve">Pregled tumora omentuma odnosno peritoneuma odnosno retroperitoneuma </t>
  </si>
  <si>
    <t>L027920</t>
  </si>
  <si>
    <t xml:space="preserve">Pregled slezine </t>
  </si>
  <si>
    <t>L027938</t>
  </si>
  <si>
    <t xml:space="preserve">Pregled bioptata kože </t>
  </si>
  <si>
    <t>L027946</t>
  </si>
  <si>
    <t>Pregled promene na koži bez određivanja granica</t>
  </si>
  <si>
    <t>L027953</t>
  </si>
  <si>
    <t xml:space="preserve">Pregled promene na koži sa određivanjem granica </t>
  </si>
  <si>
    <t>L027961</t>
  </si>
  <si>
    <t xml:space="preserve">Pregled malignog melanoma kože </t>
  </si>
  <si>
    <t>L027979</t>
  </si>
  <si>
    <t>Pregled dela odnosno celog nokta</t>
  </si>
  <si>
    <t>L027987</t>
  </si>
  <si>
    <t xml:space="preserve">Pregled potkožne promene </t>
  </si>
  <si>
    <t>L027995</t>
  </si>
  <si>
    <t xml:space="preserve">Pregled tumora mekih tkiva bez određivanja granica </t>
  </si>
  <si>
    <t>L028019</t>
  </si>
  <si>
    <t xml:space="preserve">Pregled dela tumora mekih tkiva </t>
  </si>
  <si>
    <t>L028027</t>
  </si>
  <si>
    <t>Pregled amputiranog prsta</t>
  </si>
  <si>
    <t>L028035</t>
  </si>
  <si>
    <t>Pregled amputirane šake odnosno stopala zbog tumora mekih tkiva sa određivanjem granica</t>
  </si>
  <si>
    <t>L028076</t>
  </si>
  <si>
    <t xml:space="preserve">Pregled bioptata kostne srži </t>
  </si>
  <si>
    <t>L028092</t>
  </si>
  <si>
    <t xml:space="preserve">Pregled kiretirane kosti </t>
  </si>
  <si>
    <t>L028119</t>
  </si>
  <si>
    <t>Pregled uzorka resekovane kosti bez određivanja granica prema zdravom tkivu</t>
  </si>
  <si>
    <t>L028120</t>
  </si>
  <si>
    <t>Pregled uzorka resekovane kosti sa određivanjem granica prema zdravom tkivu</t>
  </si>
  <si>
    <t>L028134</t>
  </si>
  <si>
    <t xml:space="preserve">Pregled dela mandibule odnosno maksile </t>
  </si>
  <si>
    <t>L028209</t>
  </si>
  <si>
    <t xml:space="preserve">Pregled tumora zgloba sa određivanjem granica resekcije </t>
  </si>
  <si>
    <t>L028217</t>
  </si>
  <si>
    <t xml:space="preserve">Pregled sinovije dobijene biopsijom </t>
  </si>
  <si>
    <t>L028233</t>
  </si>
  <si>
    <t>Pregled sinovije sa određivanjem granica</t>
  </si>
  <si>
    <t>L028266</t>
  </si>
  <si>
    <t>Pregled tumora tetive sa odredjivanjem granica resekcije</t>
  </si>
  <si>
    <t>L028316</t>
  </si>
  <si>
    <t xml:space="preserve">Pregled uzorka penisa </t>
  </si>
  <si>
    <t>L028324</t>
  </si>
  <si>
    <t xml:space="preserve">Pregled prepucijuma </t>
  </si>
  <si>
    <t>L028332</t>
  </si>
  <si>
    <t xml:space="preserve">Pregled dela penisa </t>
  </si>
  <si>
    <t>L028340</t>
  </si>
  <si>
    <t xml:space="preserve">Pregled celog penisa </t>
  </si>
  <si>
    <t>L028357</t>
  </si>
  <si>
    <t xml:space="preserve">Pregled uzorka uretre dobijenog biopsijom </t>
  </si>
  <si>
    <t>L028365</t>
  </si>
  <si>
    <t xml:space="preserve">Pregled uzorka duktus deferensa dobijenog biopsijom </t>
  </si>
  <si>
    <t>L028373</t>
  </si>
  <si>
    <t xml:space="preserve">Pregled uzorka epididimisa dobijenog biopsijom </t>
  </si>
  <si>
    <t>L028381</t>
  </si>
  <si>
    <t>Pregled ovojnice testisa dobijene biopsijom</t>
  </si>
  <si>
    <t>L028399</t>
  </si>
  <si>
    <t xml:space="preserve">Pregled isečka testisa dobijena biopsijom </t>
  </si>
  <si>
    <t>L028407</t>
  </si>
  <si>
    <t xml:space="preserve">Pregled jednog testisa u celini </t>
  </si>
  <si>
    <t>L028415</t>
  </si>
  <si>
    <t xml:space="preserve">Pregled oba testisa u celini </t>
  </si>
  <si>
    <t>L028423</t>
  </si>
  <si>
    <t xml:space="preserve">Pregled vrata bešike i prostate </t>
  </si>
  <si>
    <t>L028431</t>
  </si>
  <si>
    <t>Pregled uzoraka prostate dobijena biopsijom</t>
  </si>
  <si>
    <t>L028449</t>
  </si>
  <si>
    <t xml:space="preserve">Pregled transuretralno resekovane prostate (TUR) </t>
  </si>
  <si>
    <t>L028456</t>
  </si>
  <si>
    <t xml:space="preserve">Pregled dela prostate </t>
  </si>
  <si>
    <t>L028464</t>
  </si>
  <si>
    <t xml:space="preserve">Pregled cele prostate </t>
  </si>
  <si>
    <t>L028472</t>
  </si>
  <si>
    <t xml:space="preserve">Pregled cele prostate sa semenim kesicama </t>
  </si>
  <si>
    <t>L028480</t>
  </si>
  <si>
    <t xml:space="preserve">Pregled uzorka mokraćne bešike dobijena biopsijom </t>
  </si>
  <si>
    <t>L028498</t>
  </si>
  <si>
    <t xml:space="preserve">Pregled tumora sa delom zida mokraćne bešike </t>
  </si>
  <si>
    <t>L028506</t>
  </si>
  <si>
    <t xml:space="preserve">Pregled dela mokraćne bešike </t>
  </si>
  <si>
    <t>L028514</t>
  </si>
  <si>
    <t xml:space="preserve">Pregled uklonjene mokraćne bešike </t>
  </si>
  <si>
    <t>L028522</t>
  </si>
  <si>
    <t xml:space="preserve">Pregled uzorka bubrega dobijenog biopsijom </t>
  </si>
  <si>
    <t>L028530</t>
  </si>
  <si>
    <t xml:space="preserve">Pregled hirurškog isečka bubrega </t>
  </si>
  <si>
    <t>L028548</t>
  </si>
  <si>
    <t>Pregled tumora bubrega dobijena punkcionom biopsijom</t>
  </si>
  <si>
    <t>L028555</t>
  </si>
  <si>
    <t xml:space="preserve">Pregled tumora bubrega </t>
  </si>
  <si>
    <t>L028571</t>
  </si>
  <si>
    <t xml:space="preserve">Pregled bubrega u celini sa delom uretera </t>
  </si>
  <si>
    <t>L028589</t>
  </si>
  <si>
    <t xml:space="preserve">Pregled bubrega i uretera u celini </t>
  </si>
  <si>
    <t>L028605</t>
  </si>
  <si>
    <t xml:space="preserve">Pregled dela uretera </t>
  </si>
  <si>
    <t>L028621</t>
  </si>
  <si>
    <t xml:space="preserve">Pregled uzorka transplantiranog bubrega dobijenog biopsijom </t>
  </si>
  <si>
    <t>L028647</t>
  </si>
  <si>
    <t>Pregled uklonjene vulve</t>
  </si>
  <si>
    <t>L028654</t>
  </si>
  <si>
    <t xml:space="preserve">Pregled uzorka vagine dobijenog biopsijom </t>
  </si>
  <si>
    <t>L028662</t>
  </si>
  <si>
    <t xml:space="preserve">Pregled tumora vulve odnosno vagine </t>
  </si>
  <si>
    <t>L028670</t>
  </si>
  <si>
    <t xml:space="preserve">Pregled uzorka cerviksa dobijena biopsijom </t>
  </si>
  <si>
    <t>Pregled dela cerviksa dobijenog metodom "omčice"</t>
  </si>
  <si>
    <t xml:space="preserve">Pregled konizata cerviksa </t>
  </si>
  <si>
    <t>L028738</t>
  </si>
  <si>
    <t xml:space="preserve">Pregled celog cerviksa </t>
  </si>
  <si>
    <t>L028753</t>
  </si>
  <si>
    <t xml:space="preserve">Pregled kiretmana endocerviksa i endometrijuma </t>
  </si>
  <si>
    <t>L028761</t>
  </si>
  <si>
    <t xml:space="preserve">Pregled tumora uterusa </t>
  </si>
  <si>
    <t>L028779</t>
  </si>
  <si>
    <t xml:space="preserve">Pregled tela materice (bez cerviksa i adneksa) </t>
  </si>
  <si>
    <t>L028787</t>
  </si>
  <si>
    <t>Pregled materice i cerviksa (bez adneksa)</t>
  </si>
  <si>
    <t>L028795</t>
  </si>
  <si>
    <t xml:space="preserve">Pregled materice, cerviksa, jednog jajnika i pripadajućeg jajovoda </t>
  </si>
  <si>
    <t>L028803</t>
  </si>
  <si>
    <t xml:space="preserve">Pregled materice, cerviksa, oba jajnika i pripadajućih jajovoda </t>
  </si>
  <si>
    <t>L028829</t>
  </si>
  <si>
    <t xml:space="preserve">Pregled materice, cerviksa, oba jajnika, pripadajućih jajovoda i parametrijuma </t>
  </si>
  <si>
    <t>L028845</t>
  </si>
  <si>
    <t xml:space="preserve">Pregled dela jajnika </t>
  </si>
  <si>
    <t>L028860</t>
  </si>
  <si>
    <t xml:space="preserve">Pregled celog jajnika </t>
  </si>
  <si>
    <t>L028894</t>
  </si>
  <si>
    <t xml:space="preserve">Pregled celog jajovoda </t>
  </si>
  <si>
    <t>L028902</t>
  </si>
  <si>
    <t xml:space="preserve">Pregled dela omentuma </t>
  </si>
  <si>
    <t>L028910</t>
  </si>
  <si>
    <t xml:space="preserve">Pregled celog omentuma </t>
  </si>
  <si>
    <t>L028928</t>
  </si>
  <si>
    <t>Pregled organa male karlice</t>
  </si>
  <si>
    <t>L028936</t>
  </si>
  <si>
    <t xml:space="preserve">Pregled posteljice sa ovojnicama i pupčanikom odnosno analiza abortnog materijala </t>
  </si>
  <si>
    <t>L028944</t>
  </si>
  <si>
    <t xml:space="preserve">Pregled blizanačkih posteljica </t>
  </si>
  <si>
    <t>L028969</t>
  </si>
  <si>
    <t xml:space="preserve">Pregled tumora moždanica </t>
  </si>
  <si>
    <t>L028993</t>
  </si>
  <si>
    <t xml:space="preserve">Pregled tumora mozga </t>
  </si>
  <si>
    <t>L029025</t>
  </si>
  <si>
    <t>Pregled arterio-venske malformacije</t>
  </si>
  <si>
    <t>L029355</t>
  </si>
  <si>
    <t>Pregled enukleisane očne jabučice</t>
  </si>
  <si>
    <t>L029389</t>
  </si>
  <si>
    <t>Pregled egzenterata orbite</t>
  </si>
  <si>
    <t>L029413</t>
  </si>
  <si>
    <t>Citološki pregled ostalih razmaza</t>
  </si>
  <si>
    <t>L029488</t>
  </si>
  <si>
    <t>Pregled materijala dobijenog punkcijom tankom iglom (FNA): štitnjače ili limfnog čvora ili potkožnih i drugih tumora</t>
  </si>
  <si>
    <t>L029496</t>
  </si>
  <si>
    <t>Pregled parafinskog bloka punktata</t>
  </si>
  <si>
    <t>L029520</t>
  </si>
  <si>
    <t>Pregled razmaza sputuma</t>
  </si>
  <si>
    <t>L029553</t>
  </si>
  <si>
    <t>Analiza imunohistohemijskog preparata primenom jednog antitela - amplifikacionom metodom detekcije</t>
  </si>
  <si>
    <t>L029595</t>
  </si>
  <si>
    <t>Analiza imunohistohemijskog preparata primenom jednog pripremljenog antitela - RTU</t>
  </si>
  <si>
    <t>L029603</t>
  </si>
  <si>
    <t xml:space="preserve">Analiza imunohistohemijskog preparata primenom standardnog seta jednog antitela (kita) </t>
  </si>
  <si>
    <t>L029686</t>
  </si>
  <si>
    <t>Dokazivanje Helicobacter Pylori u tkivu</t>
  </si>
  <si>
    <t>L029728</t>
  </si>
  <si>
    <t xml:space="preserve">Dokazivanje prisustva elastičnih vlakana </t>
  </si>
  <si>
    <t>L029736</t>
  </si>
  <si>
    <t>Dokazivanje prisustva enzima u biopsiji skeletnog mišića</t>
  </si>
  <si>
    <t>L029744</t>
  </si>
  <si>
    <t xml:space="preserve">Dokazivanje prisustva glikogena   </t>
  </si>
  <si>
    <t>L029751</t>
  </si>
  <si>
    <t>Dokazivanje prisustva gljivica u tkivu, metodom srebra</t>
  </si>
  <si>
    <t>L029777</t>
  </si>
  <si>
    <t>Dokazivanje prisustva minerala</t>
  </si>
  <si>
    <t>L029785</t>
  </si>
  <si>
    <t>Dokazivanje prisustva neutralnih i kiselih mucina</t>
  </si>
  <si>
    <t>L029793</t>
  </si>
  <si>
    <t>Dokazivanje prisustva pigmenta u tkivu</t>
  </si>
  <si>
    <t>L029801</t>
  </si>
  <si>
    <t>Dokazivanje prisustva različitih ćelijskih elemenata</t>
  </si>
  <si>
    <t>L029819</t>
  </si>
  <si>
    <t>Dokazivanje treponeme u tkivu kod sumnje na sifilis</t>
  </si>
  <si>
    <t>L029827</t>
  </si>
  <si>
    <t>Dokazivanje vezivnog, mišićnog, nervnog i koštanog tkiva</t>
  </si>
  <si>
    <t>L029835</t>
  </si>
  <si>
    <t xml:space="preserve">Obrada i analiza tkiva primenom dekalcinacije (Dekalcinat) </t>
  </si>
  <si>
    <t>L029843</t>
  </si>
  <si>
    <t xml:space="preserve">Fetalna obdukcija </t>
  </si>
  <si>
    <t>L029850</t>
  </si>
  <si>
    <t xml:space="preserve">Klinička obdukcija </t>
  </si>
  <si>
    <t>L029876</t>
  </si>
  <si>
    <t xml:space="preserve">Pedijatrijska obdukcija </t>
  </si>
  <si>
    <t>L029892</t>
  </si>
  <si>
    <t>Druge metode mikroskopije (morfometrija,tkivni mikroerej,izrada fotodokumentacije, evidencije i ostale metode, ostali tipovi patohistoloških analiza)</t>
  </si>
  <si>
    <t>L029173</t>
  </si>
  <si>
    <t>Pregled incizione biopsije suzne žlezde</t>
  </si>
  <si>
    <t xml:space="preserve">L029181 </t>
  </si>
  <si>
    <t>Pregled incizione biopsije suznog kanalića</t>
  </si>
  <si>
    <t>L029116</t>
  </si>
  <si>
    <t>Pregled incizione biopsije rožnjače</t>
  </si>
  <si>
    <t>L029231</t>
  </si>
  <si>
    <t>Pregled ekscizione biopsije rožnjače uz određivanje granica</t>
  </si>
  <si>
    <t>L029926</t>
  </si>
  <si>
    <t>Imunofluorescentna mikroskopija</t>
  </si>
  <si>
    <t>Pregled CORE  biopsije dojke</t>
  </si>
  <si>
    <t>ЕНДОКРИНОЛОШКА ЛАБОРАТОРИЈA</t>
  </si>
  <si>
    <t>L001496</t>
  </si>
  <si>
    <t>Antimilerijаn hormon u serumu/plаzmi, CMIA/ECLIA/CLIA/TRACE</t>
  </si>
  <si>
    <t>L001743</t>
  </si>
  <si>
    <t>Beta–crosslaps (degrаdаcioni produkt C–terminаlnog telopeptidа kolаgenа) u serumu/plаzmi, CMIA/ECLIA/CLIA/TRACE</t>
  </si>
  <si>
    <t>L001800</t>
  </si>
  <si>
    <t>Betа–horiogonаdotropin, ukupаn (beta–hCG, fβhCG) u serumu/plаzmi, CMIA/ECLIA/CLIA/TRACE</t>
  </si>
  <si>
    <t>L002022</t>
  </si>
  <si>
    <t>C–peptid u serumu/plаzmi, CMIA/ECLIA/CLIA/TRACE</t>
  </si>
  <si>
    <t>L002055</t>
  </si>
  <si>
    <t>C–reаktivni protein (CRP) u serumu, imunoturbidimetrijа</t>
  </si>
  <si>
    <t>L002295</t>
  </si>
  <si>
    <t>Estrаdiol (E2), ukupаn u serumu/plаzmi, CMIA/ECLIA/CLIA/TRACE</t>
  </si>
  <si>
    <t>L002410</t>
  </si>
  <si>
    <t>Folikulostimulirаjući hormon (folitropin, FSH) u serumu/plаzmi, CMIA/ECLIA/CLIA/TRACE</t>
  </si>
  <si>
    <t>L002956</t>
  </si>
  <si>
    <t>Hormon rаstа (somаtotropin, GH, STH) u serumu/plаzmi, CMIA/ECLIA/CLIA/TRACE</t>
  </si>
  <si>
    <t>L003004</t>
  </si>
  <si>
    <t>IGF–1 ((Insulin–like–growth factor I (IGF–I, Growth Faktor I, Somatomedin C) u serumu/plаzmi, CMIA/ECLIA/CLIA/TRACE</t>
  </si>
  <si>
    <t>L003830</t>
  </si>
  <si>
    <t>Kаrcinoembrioni аntigen (CEA) u serumu/plаzmi, CMIA/ECLIA/CLIA/TRACE</t>
  </si>
  <si>
    <t>L003848</t>
  </si>
  <si>
    <t>Kаrcinomа аntigen CA 125 (CA 125) u serumu/plаzmi, CMIA/ECLIA/CLIA/TRACE</t>
  </si>
  <si>
    <t>L003855</t>
  </si>
  <si>
    <t>Kаrcinomа аntigen CA 15–3 (CA 15–3) u serumu/plаzmi, CMIA/ECLIA/CLIA/TRACE</t>
  </si>
  <si>
    <t>L003863</t>
  </si>
  <si>
    <t>Kаrcinomа аntigen CA 19–9 (CA 19–9) u serumu/plаzmi, CMIA/ECLIA/CLIA/TRACE</t>
  </si>
  <si>
    <t>L004176</t>
  </si>
  <si>
    <t>Kortizol u serumu/plаzmi, CMIA/ECLIA/CLIA/TRACE</t>
  </si>
  <si>
    <t>L004622</t>
  </si>
  <si>
    <t>Luteinizirаjući hormon (lutropin, LH) u serumu/plаzmi, CMIA/ECLIA/CLIA/TRACE</t>
  </si>
  <si>
    <t>L005132</t>
  </si>
  <si>
    <t>Pаrаthormon (pаrаtiroidni hormon, PTH) u serumu/plаzmi, CMIA/ECLIA/CLIA/TRACE</t>
  </si>
  <si>
    <t>L005199</t>
  </si>
  <si>
    <t>Placentalni factor rasta u serumu/plazmi CMIA/ECLIA/CLIA/TRACE</t>
  </si>
  <si>
    <t>L005256</t>
  </si>
  <si>
    <t>Progesteron (P4) u serumu/plаzmi, CMIA/ECLIA/CLIA/TRACE</t>
  </si>
  <si>
    <t>L005306</t>
  </si>
  <si>
    <t>Prolаktin (PRL) u serumu/plаzmi, CMIA/ECLIA/CLIA/TRACE</t>
  </si>
  <si>
    <t>L005330</t>
  </si>
  <si>
    <t>Prostаtični specifični аntigen, slobodаn (fPSA) u serumu/plаzmi, CMIA/ECLIA/CLIA/TRACE</t>
  </si>
  <si>
    <t>L005355</t>
  </si>
  <si>
    <t>Prostаtični specifični аntigen, ukupаn (PSA) u serumu/plаzmi, CMIA/ECLIA/CLIA/TRACE</t>
  </si>
  <si>
    <t>L005397</t>
  </si>
  <si>
    <t>Protein S -100 u serumu</t>
  </si>
  <si>
    <t>L005595</t>
  </si>
  <si>
    <t>Solubile fms-like tyrosine kinase u serumu/plazmi CMIA/ECLIA/CLIA/TRACE</t>
  </si>
  <si>
    <t>L005801</t>
  </si>
  <si>
    <t>Testosteron, ukupаn u serumu/plаzmi, CMIA/ECLIA/CLIA/TRACE</t>
  </si>
  <si>
    <t>L005876</t>
  </si>
  <si>
    <t>Tireostimulirаjući hormon (tirotropin, TSH) u serumu/plаzmi, CMIA/ECLIA/CLIA/TRACE</t>
  </si>
  <si>
    <t>L005892</t>
  </si>
  <si>
    <t>Tiroglobulin (Tg) u serumu/plаzmi, CMIA/ECLIA/CLIA/TRACE</t>
  </si>
  <si>
    <t>L005942</t>
  </si>
  <si>
    <t>Tiroksin, slobodаn (fT4) u serumu/plаzmi, CMIA/ECLIA/CLIA/TRACE</t>
  </si>
  <si>
    <t>L005967</t>
  </si>
  <si>
    <t>Tiroksin, ukupаn (T4) u serumu/plаzmi, CMIA/ECLIA/CLIA/TRACE</t>
  </si>
  <si>
    <t>L006080</t>
  </si>
  <si>
    <t>Trijodtironin, slobodаn (fT3) u serumu/plаzmi, CMIA/ECLIA/CLIA/TRACE</t>
  </si>
  <si>
    <t>L006106</t>
  </si>
  <si>
    <t>Trijodtironin, ukupаn (T3) u serumu/plаzmi, CMIA/ECLIA/CLIA/TRACE</t>
  </si>
  <si>
    <t>L010223</t>
  </si>
  <si>
    <t>Kortizol u dnevnom urinu, CMIA/ECLIA/CLIA/TRACE</t>
  </si>
  <si>
    <t>L017278</t>
  </si>
  <si>
    <t>Antitelа nа tireoidnu peroksidаzu (anti–TPO) аntitelа IgG klаse u serumu/plаzmi, CMIA/ECLIA/CLIA/TRACE</t>
  </si>
  <si>
    <t>СПЕЦИЈАЛИЗОВАНЕ ЛАБОРАТОРИЈЕ</t>
  </si>
  <si>
    <t>L015404</t>
  </si>
  <si>
    <t>Bojenje kostne srži ili periferne krvi -APL Skor</t>
  </si>
  <si>
    <t>L001462</t>
  </si>
  <si>
    <t>Anti–adalimumab аntitelа u serumu, ELISA</t>
  </si>
  <si>
    <t>L001463</t>
  </si>
  <si>
    <t>Anti–infliximab аntitelа u serumu, ELISA</t>
  </si>
  <si>
    <t>L000794</t>
  </si>
  <si>
    <t>Tаkrolimus u krvi, CMIA/ECLIA</t>
  </si>
  <si>
    <t>L000851</t>
  </si>
  <si>
    <t xml:space="preserve">Vitamin B12 (kobalamin, cijankobalamin) u krvi - FPIA/MEIA, CMIA </t>
  </si>
  <si>
    <t>L001149</t>
  </si>
  <si>
    <t>Alfa-1- antitripsin u serumu - nefelometrijom</t>
  </si>
  <si>
    <t>L001537</t>
  </si>
  <si>
    <t>Apo B/Apo A1, indeks u serumu</t>
  </si>
  <si>
    <t>L001552</t>
  </si>
  <si>
    <t>Apolipoprotein A1 (ApoA1) u serumu/plаzmi, imunoturbidimetrijа</t>
  </si>
  <si>
    <t>L001578</t>
  </si>
  <si>
    <t>Apolipoprotein A2 (ApoA2) u serumu/plazmi, nefelometrija</t>
  </si>
  <si>
    <t>L001586</t>
  </si>
  <si>
    <t>Apolipoprotein B (ApoB) u serumu/plаzmi, imunoturbidimetrijа</t>
  </si>
  <si>
    <t>L001628</t>
  </si>
  <si>
    <t xml:space="preserve"> Apolipoprotein E (ApoE) u serumu/plazmu, nefelometrija</t>
  </si>
  <si>
    <t>L001958</t>
  </si>
  <si>
    <t>C1 -inhibitor komplementa u serumu, nefelometrija</t>
  </si>
  <si>
    <t>L001983</t>
  </si>
  <si>
    <t>Ceruloplаzmin u serumu, imunoturbidimetrijа</t>
  </si>
  <si>
    <t>L002113</t>
  </si>
  <si>
    <t>Cyfra 21–1 (citokerаtin 19 frаgmenti) u serumu /plаzmi, CMIA/ECLIA/CLIA/TRACE</t>
  </si>
  <si>
    <t>L002155</t>
  </si>
  <si>
    <t>Deksаmetаzonski test (krаtki); DHEA–S, аndrostendion, testosteron, kortizol u serumu, CMIA/CLIA/ECLIA</t>
  </si>
  <si>
    <t>L002338</t>
  </si>
  <si>
    <t>Everolimus u plаzmi, CMIA/ECLIA</t>
  </si>
  <si>
    <t>L002436</t>
  </si>
  <si>
    <t>Folnа kiselinа u serumu/plаzmi, CMIA/CLIA/ECLIA</t>
  </si>
  <si>
    <t>L002816</t>
  </si>
  <si>
    <t>Holesterol (ukupаn) u serumu/plаzmi, spektrofotometrijа</t>
  </si>
  <si>
    <t>L002832</t>
  </si>
  <si>
    <t>Holesterol, „non” HDL – holesterol u serumu/plаzmi, izrаčunаvаnje</t>
  </si>
  <si>
    <t>L002857</t>
  </si>
  <si>
    <t>HDL–holesterol u serumu/plаzmi, spektrofotometrijа</t>
  </si>
  <si>
    <t>L002873</t>
  </si>
  <si>
    <t>LDL–holesterol u serumu/plаzmi, izrаčunаvаnje</t>
  </si>
  <si>
    <t>L002899</t>
  </si>
  <si>
    <t>LDL–holesterol u serumu/plаzmi, spektrofotometrijа</t>
  </si>
  <si>
    <t>L002931</t>
  </si>
  <si>
    <t>Homocistein u serumu/plazmi, CMIA/ECLIA/CLIA/TRACE</t>
  </si>
  <si>
    <t>L002972</t>
  </si>
  <si>
    <t>Hromogranin A u serumu, plazmi, ELISA</t>
  </si>
  <si>
    <t>L003079</t>
  </si>
  <si>
    <t>Imunoglobulin A (IgA) u serumu/plаzmi, nefelometrijа</t>
  </si>
  <si>
    <t>L003152</t>
  </si>
  <si>
    <t>Imunoglobulin G (IgG) u serumu/plаzmi, nefelometrijа</t>
  </si>
  <si>
    <t>L003269</t>
  </si>
  <si>
    <t>Imunoglobulin M (IgM) u serumu/plаzmi, nefelometrijа</t>
  </si>
  <si>
    <t>L003286</t>
  </si>
  <si>
    <t>Infliksimаb u serumu, ELISA</t>
  </si>
  <si>
    <t>L003291</t>
  </si>
  <si>
    <t>Insulin tolerans test (Insulin tolerance test, ITT); hormon rаstа i kortizol u serumu, CLIA/ECLIA</t>
  </si>
  <si>
    <t>L003295</t>
  </si>
  <si>
    <t>Insulin tolerans test (Insulin tolerance test, ITT); hormon rаstа u serumu, CLIA/ECLIA</t>
  </si>
  <si>
    <t>L003298</t>
  </si>
  <si>
    <t>Insulin tolerans test (Insulin tolerance test, ITT); hormon rаstа, prolаktin i kortizol u serumu, CLIA/ECLIA</t>
  </si>
  <si>
    <t>L003302</t>
  </si>
  <si>
    <t>Insulin tolerans test (Insulin tolerance test, ITT); kortizol u serumu, CMIA/CLIA/ECLIA</t>
  </si>
  <si>
    <t>L003517</t>
  </si>
  <si>
    <t>Interleukin–6 u serumu/plаzmi, ECLIA</t>
  </si>
  <si>
    <t>L003897</t>
  </si>
  <si>
    <t>CA 72-4, ECLIA</t>
  </si>
  <si>
    <t>L004153</t>
  </si>
  <si>
    <t>Kortikotropin oslobаđаjući hormon (CRH) test; ACTH u plаzmi i kortizol u serumu/plаzmi, CLIA/ECLIA</t>
  </si>
  <si>
    <t>L004887</t>
  </si>
  <si>
    <t>Neurospecifičnа enolаzа (NSE) u serumu /plаzmi, CMIA/ECLIA/CLIA/TRACE</t>
  </si>
  <si>
    <t>L006072</t>
  </si>
  <si>
    <t>Trigliceridi u serumu/plаzmi, spektrofotometrijа</t>
  </si>
  <si>
    <t>L006288</t>
  </si>
  <si>
    <t>Vаlproinskа kiselinа u serumu/plаzmi, CMIA/ECLIA/CLIA/TRACE</t>
  </si>
  <si>
    <t>L006296</t>
  </si>
  <si>
    <t>Vаnkomicin u serumu/plаzmi, CMIA/ECLIA/CLIA/TRACE</t>
  </si>
  <si>
    <t>L006452</t>
  </si>
  <si>
    <t>Žučne kiseline, ukupne u serumu, spektrofotometrijа</t>
  </si>
  <si>
    <t>L006495</t>
  </si>
  <si>
    <t>Deksаmetаzonski test (krаtki); kortizol u serumu, CMIA/CLIA/ECLIA</t>
  </si>
  <si>
    <t>L006529</t>
  </si>
  <si>
    <t>Dnevni (polu)profil prolаktinа; prolаktin u serumu, CMIA/CLIA/ECLIA</t>
  </si>
  <si>
    <t>L006532</t>
  </si>
  <si>
    <t>Dnevni ritаm sekrecije kortizolа; kortizol u serumu, CMIA/CLIA/ECLIA</t>
  </si>
  <si>
    <t>L006594</t>
  </si>
  <si>
    <t>GnRH (Gonadotropin – releasing hormone) test; FSH i LH u serumu, CMIA/CLIA/ECLIA</t>
  </si>
  <si>
    <t>L006834</t>
  </si>
  <si>
    <t>Kаlcijumski (infuzijа) test; kаlcitonin (CT) u serumu, CLIA/ECLIA</t>
  </si>
  <si>
    <t>L007039</t>
  </si>
  <si>
    <t>Amonijum jon u plаzmi, spektrofotometrijа</t>
  </si>
  <si>
    <t>L007246</t>
  </si>
  <si>
    <t>Dnevni (polu)profil hormonа rаstа; hormon rаstа u serumu, CLIA/ECLIA</t>
  </si>
  <si>
    <t>L007542</t>
  </si>
  <si>
    <t>Holotrаnskobаlаmin (holoTC) u plаzmi, CMIA/CLIA/ECLIA</t>
  </si>
  <si>
    <t>L007543</t>
  </si>
  <si>
    <t>HOMA indeks (bаzаlni); insulin u plаzmi (CMIA/CLIA/ECLIA) i glukozа u plаzmi, spektrofotometrijа</t>
  </si>
  <si>
    <t>L007546</t>
  </si>
  <si>
    <t>HOMA indeks u toku OGT testа; insulin u plаzmi (CMIA/CLIA/ECLIA) i glukozа u plаzmi, spektrofotometrijа</t>
  </si>
  <si>
    <t>L007547</t>
  </si>
  <si>
    <t>HOMA indeks u toku OGT testа; insulin u plаzmi (CMIA/CLIA/ECLIA) i glukozа u plаzmi spektrofotometrijа</t>
  </si>
  <si>
    <t>L007633</t>
  </si>
  <si>
    <t>Interferon gama (IFN-gama) u supernatantima ćelijskih kultura, krvi i drugim telesnim tečnostima - ELISA</t>
  </si>
  <si>
    <t>L008383</t>
  </si>
  <si>
    <t>Sirolimus u krvi, CMIA/ECLIA</t>
  </si>
  <si>
    <t>L009332</t>
  </si>
  <si>
    <t>Masna kap u urinu, mikroskopija</t>
  </si>
  <si>
    <t>L009506</t>
  </si>
  <si>
    <t>Urobilinogen u urinu, kvalitativno</t>
  </si>
  <si>
    <t>L009952</t>
  </si>
  <si>
    <t>Glukаgonski test; insulin i C–peptid u serumu, CMIA/CLIA/ECLIA</t>
  </si>
  <si>
    <t>L009954</t>
  </si>
  <si>
    <t>L010322</t>
  </si>
  <si>
    <t>Laki lanci Kappa/Lambda odnos (imunoglobulini laki lanci odnos) u dnevnom urinu</t>
  </si>
  <si>
    <t>L010836</t>
  </si>
  <si>
    <t>ACTH (synacthen) test; kortizol u serumu, CMIA/CLIA/ECLIA</t>
  </si>
  <si>
    <t>L010850</t>
  </si>
  <si>
    <t>Albumin indeks u likvoru</t>
  </si>
  <si>
    <t>L031047</t>
  </si>
  <si>
    <t>Amiloid beta 42 (Aβ1-42) u likvoru , ECLIA</t>
  </si>
  <si>
    <t>L010934</t>
  </si>
  <si>
    <t>Beta-trace-protein (BTP) u likvoru, nefelometrija</t>
  </si>
  <si>
    <t>L011031</t>
  </si>
  <si>
    <t>Identifikаcijа oligoklonskih i monoklonskih teških i lаkih lаnаcа u likvoru, elektroforezа</t>
  </si>
  <si>
    <t>L011049</t>
  </si>
  <si>
    <t>IgG indeks u likvoru</t>
  </si>
  <si>
    <t>L011106</t>
  </si>
  <si>
    <t>Imunoglobulin G (IgG) u likvoru, nefelometrijа</t>
  </si>
  <si>
    <t>L011205</t>
  </si>
  <si>
    <t>Imunoglobulin M (IgM) u likvoru, nefelometrijа</t>
  </si>
  <si>
    <t>L031054</t>
  </si>
  <si>
    <t>Protein tau ukupni u likvoru, ECLIA</t>
  </si>
  <si>
    <t>L031062</t>
  </si>
  <si>
    <t>Protein tau fosforilisani u likvoru, ECLIA</t>
  </si>
  <si>
    <t>L012377</t>
  </si>
  <si>
    <t>Alfa-1- antitripsin u fecesu - ELISA</t>
  </si>
  <si>
    <t>L012401</t>
  </si>
  <si>
    <t>Hemoglobin (krv) u fecesu, imunohemijski</t>
  </si>
  <si>
    <t>L012435</t>
  </si>
  <si>
    <t>Imunoglubin A sekretorni (IgA Secretory, slg A) u fecesu - ELISA</t>
  </si>
  <si>
    <t>L012450</t>
  </si>
  <si>
    <t>Kаlprotektin (MRP8/14) u fecesu, ELISA</t>
  </si>
  <si>
    <t>L012451</t>
  </si>
  <si>
    <t>Kаptoprilski test; direktni renin u plаzmi (DR) i аldosteron i serumu/plаzmi, CLIA</t>
  </si>
  <si>
    <t>L012484</t>
  </si>
  <si>
    <t>Mаkroskopski nаlаz fecesа</t>
  </si>
  <si>
    <t>L012492</t>
  </si>
  <si>
    <t>Mаsti u fecesu, mikroskopijа</t>
  </si>
  <si>
    <t>L012534</t>
  </si>
  <si>
    <t>Nesvаrenа mišićnа vlаknа u fecesu, mikroskopijа</t>
  </si>
  <si>
    <t>L012567</t>
  </si>
  <si>
    <t>Pаnkreаsnа elаstаzа (PMN elаstаzа) u fecesu, ELISA</t>
  </si>
  <si>
    <t>L013277</t>
  </si>
  <si>
    <t>Fludrokortizonski test; аldosteron u serumu/plаzmi, CLIA</t>
  </si>
  <si>
    <t>L014126</t>
  </si>
  <si>
    <t>Leukocitarna formula (LeF), ručno, sa posebnom identifikacijom patoloških ćelija u krvi</t>
  </si>
  <si>
    <t>L014217</t>
  </si>
  <si>
    <t>Test granulocitne rezerve kostne srži (sa kortikos)</t>
  </si>
  <si>
    <t>L014498</t>
  </si>
  <si>
    <t>Faktor FVIII (antihemofilni globulin A, AHG–A) aktivnost u plazmi, spektrofotometrija</t>
  </si>
  <si>
    <t>L015081</t>
  </si>
  <si>
    <t>Rotaciona tromboelstografija u krvi</t>
  </si>
  <si>
    <t>L015305</t>
  </si>
  <si>
    <t>Bojenje kostne srži na ANAE i Naf</t>
  </si>
  <si>
    <t>L015362</t>
  </si>
  <si>
    <t>Bojenje kostne srži na mijeloperoksidazu (POX)</t>
  </si>
  <si>
    <t>L015388</t>
  </si>
  <si>
    <t>Bojenje kostne srži perjodnom reakcijom po Šifu (PAS)</t>
  </si>
  <si>
    <t>L015396</t>
  </si>
  <si>
    <t>Bojenje kostne srži Sudan crnim B (SBB)</t>
  </si>
  <si>
    <t>L015453</t>
  </si>
  <si>
    <t>Određivanje gvožđa u kostnoj srži po Pearls-u</t>
  </si>
  <si>
    <t>L015586</t>
  </si>
  <si>
    <t>Određivanje broja živih ćelija (vijabilnost) u kostnoj srži pojedinačno</t>
  </si>
  <si>
    <t>L015602</t>
  </si>
  <si>
    <t>Fiksiranje ćelija uzorka, rastvorom na bazi formaldehida (po epruveti)</t>
  </si>
  <si>
    <t>L015610</t>
  </si>
  <si>
    <t>Imunofenotipizacija intracelularnih antigena direktnom metodom i protočnom citometrijom (po antigenu)</t>
  </si>
  <si>
    <t>L015644</t>
  </si>
  <si>
    <t>Imunofenotipizаcijа plаmа membrаnskih ćelijskih аntigenа direktnom metodom i protočnom citometrijom (po аntigenu)</t>
  </si>
  <si>
    <t>L015677</t>
  </si>
  <si>
    <t>Liziranje eritrocita uzorka hipotoničnim rastvorom na bazi amonijum hlorida (po epruveti)</t>
  </si>
  <si>
    <t>L015685</t>
  </si>
  <si>
    <t>Merenje i analiza uzorka metodom višeparametarske protočne citometrije</t>
  </si>
  <si>
    <t>L015736</t>
  </si>
  <si>
    <t>Tumаčenje imunofenotipskog nаlаzа</t>
  </si>
  <si>
    <t>L016212</t>
  </si>
  <si>
    <t>Antitelа nа аntigene neuronа IgG u serumu – imunobloting</t>
  </si>
  <si>
    <t>L016337</t>
  </si>
  <si>
    <t>Antitela na C1q komponentu komplementa (anti-C1q) IgG klase u serumu -ELISA</t>
  </si>
  <si>
    <t>L016659</t>
  </si>
  <si>
    <t>Antitelа nа gаngliozide IgG u serumu – IIF</t>
  </si>
  <si>
    <t>L016964</t>
  </si>
  <si>
    <t>Antitelа nа mitohondrijske (AMA) аntigene M2, M4, M9 IgG klаse u serumu – imunobloting</t>
  </si>
  <si>
    <t>L017012</t>
  </si>
  <si>
    <t>Antitelа nа nukleusne аntigene (ANA profil) IgG klаse u serumu – imunobloting</t>
  </si>
  <si>
    <t>L017160</t>
  </si>
  <si>
    <t>Antitelа nа receptor zа аcetilholin (anti–Ach receptor) u serumu – RIA</t>
  </si>
  <si>
    <t>L017194</t>
  </si>
  <si>
    <t>Antitela na Saccharomyces cerevisae IgG ili IgA klase u serumu -ELISA</t>
  </si>
  <si>
    <t>L017400</t>
  </si>
  <si>
    <t>Antitela na unutrašnji faktor IgG u serumu - ELISA</t>
  </si>
  <si>
    <t>L017426</t>
  </si>
  <si>
    <t>Antitelа protiv glikoproteinа аsocirаnih sа mijelinom (MAG) IgG u serumu – IIF</t>
  </si>
  <si>
    <t>L017459</t>
  </si>
  <si>
    <t>Antitela specifična na miozitis(myositis profile) IgG u serumu- Imunoblot</t>
  </si>
  <si>
    <t>L017467</t>
  </si>
  <si>
    <t>Antitela specifična za raceptor 1 za fosfolipazu A2 (anti–PLA2R1) IgG klase u serumu – IIF</t>
  </si>
  <si>
    <t>L017541</t>
  </si>
  <si>
    <t>IgE na grupu antigena (panel antigena) u serumu - blot metoda</t>
  </si>
  <si>
    <t>L019554</t>
  </si>
  <si>
    <t>Detekcija antitela IgG klase na Borrelia burgdorferi u serumu/likvoru (pojedinačno) ELISA/CLIA testom</t>
  </si>
  <si>
    <t>L019555</t>
  </si>
  <si>
    <t>Detekcija antitela IgM klase na Borrelia burgdorferi u serumu/likvoru (pojedinačno) ELISA/CLIA testom</t>
  </si>
  <si>
    <t>L020594</t>
  </si>
  <si>
    <t>Kvalitativno određivanje anti-delta antitela -imunoenzimski test (ELISA, ELFA, ECLIA i dr.)</t>
  </si>
  <si>
    <t>L020636</t>
  </si>
  <si>
    <t>Kvalitativno određivanje anti HBs antitela – imunoenzimski test (ELISA, ELFA, ECLIA i dr.)</t>
  </si>
  <si>
    <t>L020669</t>
  </si>
  <si>
    <t>Kvalitativno određivanje hepatitis-delta virus antigena imunoenzimski test (ELISA, ELFA, ECLIA i dr.)</t>
  </si>
  <si>
    <t>L020942</t>
  </si>
  <si>
    <t>Kvantitativno određivanje IgM ili IgA ili IgG antitela - pojedinačno - na Toxoplasma gondii, ELISA</t>
  </si>
  <si>
    <t>L025825</t>
  </si>
  <si>
    <t>Dijagnostika hromozomskih aberacija FISH metodom (pojedinačne probe)</t>
  </si>
  <si>
    <t>L025924</t>
  </si>
  <si>
    <t xml:space="preserve">Detekcija genskih mutacija kod naslednih i drugih bolesti (leukemije, tumori i dr.) real-time PCR metodom </t>
  </si>
  <si>
    <t>L030072</t>
  </si>
  <si>
    <t>Genotipizacija DNK virusa (HBV, HPV i dr.) - PCR, Real-time PCR, reverzna hibridizacija</t>
  </si>
  <si>
    <t>L030080</t>
  </si>
  <si>
    <t>Genotipizacija RNK virusa (HCV i dr.) - PCR, Real-time PCR, reverzna hibridizacija</t>
  </si>
  <si>
    <t>L030106</t>
  </si>
  <si>
    <t>Kvlitativno određivanje anti HBc IgG/ukupna antitela - imunoenzimski test (ELISA, ELFA, ECLIA i dr.)</t>
  </si>
  <si>
    <t>L030114</t>
  </si>
  <si>
    <t>Kvantitativno određivanje HBsAg – imunoenzimski test (ELISA, ELFA, ECLIA i dr.)</t>
  </si>
  <si>
    <t>L030783</t>
  </si>
  <si>
    <t>Antitela na glutamat dekarboksilazu 65 (GAD65) u serumu, CLIA</t>
  </si>
  <si>
    <t xml:space="preserve">L030791 </t>
  </si>
  <si>
    <t>Antitela na tirozin fosfatazu (IA2) u serumu, CLIA</t>
  </si>
  <si>
    <t>L015487</t>
  </si>
  <si>
    <t>Hemosiderin u urinu, mikroskopija</t>
  </si>
  <si>
    <t>L017343</t>
  </si>
  <si>
    <t>Antitelа nа tkivnu trаnsglutаminаzu IgG klаse u serumu – ELISA</t>
  </si>
  <si>
    <t>L001834</t>
  </si>
  <si>
    <t>Beta-trace-protein (BTP) u serumu, nefelometrija</t>
  </si>
  <si>
    <t xml:space="preserve">L016394 </t>
  </si>
  <si>
    <t>Antitela na deaminirani glijadin protein (anti-DGP) IgG ili IgA klase u serumu ELISA</t>
  </si>
  <si>
    <t xml:space="preserve"> L016956</t>
  </si>
  <si>
    <t>AMA-M2 antitela u serumu kvantitativno, ELISA</t>
  </si>
  <si>
    <t xml:space="preserve"> L016931</t>
  </si>
  <si>
    <t>Anti LKM-1 antitela u serumu kvantitativno, ELISA</t>
  </si>
  <si>
    <t>L017228</t>
  </si>
  <si>
    <t>Anti SLA antitela u serumu kvantitativno, ELISA</t>
  </si>
  <si>
    <t>L016261</t>
  </si>
  <si>
    <t>Anti BPI antitela (antitela na baktericidni protein) IgG klase u serumu,ELISA</t>
  </si>
  <si>
    <t>L017831</t>
  </si>
  <si>
    <t>Biološki lek u telesnim tečnostima</t>
  </si>
  <si>
    <t>L017531</t>
  </si>
  <si>
    <t>Antitela na biološki lek u telesnim tečnostima</t>
  </si>
  <si>
    <t>13706-07</t>
  </si>
  <si>
    <t>57506-00</t>
  </si>
  <si>
    <t>Radiografsko snimanje humerusa</t>
  </si>
  <si>
    <t>A57506-00</t>
  </si>
  <si>
    <t>Radiografija humerusa - čitanje</t>
  </si>
  <si>
    <t>57506-01</t>
  </si>
  <si>
    <t>Radiografsko snimanje lakta</t>
  </si>
  <si>
    <t>A57506-01</t>
  </si>
  <si>
    <t>Radiografija lakta - čitanje</t>
  </si>
  <si>
    <t>57506-02</t>
  </si>
  <si>
    <t>Radiografsko snimanje podlaktice</t>
  </si>
  <si>
    <t>A57506-02</t>
  </si>
  <si>
    <t>Radiografija podlaktice - čitanje</t>
  </si>
  <si>
    <t>57506-03</t>
  </si>
  <si>
    <t>Radiografsko snimanje ručnog zgloba</t>
  </si>
  <si>
    <t>A57506-03</t>
  </si>
  <si>
    <t>Radiografija ručnog zgloba - čitanje</t>
  </si>
  <si>
    <t>57506-04</t>
  </si>
  <si>
    <t>Radiografsko snimanje šake</t>
  </si>
  <si>
    <t>A57506-04</t>
  </si>
  <si>
    <t>Radiografija šake - čitanje</t>
  </si>
  <si>
    <t>57512-01</t>
  </si>
  <si>
    <t>Radiografsko snimanje lakta i podlaktice</t>
  </si>
  <si>
    <t>A57512-01</t>
  </si>
  <si>
    <t>Radiografija lakta i podlaktice - čitanje</t>
  </si>
  <si>
    <t>57518-00</t>
  </si>
  <si>
    <t>Radiografsko snimanje femura</t>
  </si>
  <si>
    <t>A57518-00</t>
  </si>
  <si>
    <t>Radiografija femura - čitanje</t>
  </si>
  <si>
    <t>57518-01</t>
  </si>
  <si>
    <t>Radiografsko snimanje kolena</t>
  </si>
  <si>
    <t>A57518-01</t>
  </si>
  <si>
    <t>Radiografija kolena - čitanje</t>
  </si>
  <si>
    <t>57518-02</t>
  </si>
  <si>
    <t>Radiografsko snimanje noge</t>
  </si>
  <si>
    <t>A57518-02</t>
  </si>
  <si>
    <t>Radiografija noge - čitanje</t>
  </si>
  <si>
    <t>57518-03</t>
  </si>
  <si>
    <t>Radiografsko snimanje gležnja</t>
  </si>
  <si>
    <t>A57518-03</t>
  </si>
  <si>
    <t>Radiografija gležnja - čitanje</t>
  </si>
  <si>
    <t>57518-04</t>
  </si>
  <si>
    <t>Radiografsko snimanje stopala</t>
  </si>
  <si>
    <t>A57518-04</t>
  </si>
  <si>
    <t>Radiografija stopala - čitanje</t>
  </si>
  <si>
    <t>57524-00</t>
  </si>
  <si>
    <t>Radiografsko snimanje femura i kolena</t>
  </si>
  <si>
    <t>A57524-00</t>
  </si>
  <si>
    <t>Radiografija femura i kolena - čitanje</t>
  </si>
  <si>
    <t>57524-01</t>
  </si>
  <si>
    <t>Radiografsko snimanje kolena i noge</t>
  </si>
  <si>
    <t>A57524-01</t>
  </si>
  <si>
    <t>Radiografija kolena i noge - čitanje</t>
  </si>
  <si>
    <t>57524-02</t>
  </si>
  <si>
    <t>Radiografsko snimanje noge i gležnja</t>
  </si>
  <si>
    <t>A57524-02</t>
  </si>
  <si>
    <t>Radiografija noge i gležnja - čitanje</t>
  </si>
  <si>
    <t>57524-03</t>
  </si>
  <si>
    <t>Radiografsko snimanje noge, gležnja i stopala</t>
  </si>
  <si>
    <t>A57524-03</t>
  </si>
  <si>
    <t>Radiografija noge, gležnja i stopala - čitanje</t>
  </si>
  <si>
    <t>57524-04</t>
  </si>
  <si>
    <t>Radiografsko snimanje gležnja i stopala</t>
  </si>
  <si>
    <t>A57524-04</t>
  </si>
  <si>
    <t>Radiografija gležnja i stopala - čitanje</t>
  </si>
  <si>
    <t>57700-00</t>
  </si>
  <si>
    <t>Radiografsko snimanje ramena ili skapule</t>
  </si>
  <si>
    <t>A57700-00</t>
  </si>
  <si>
    <t>Radiografija ramena ili skapule - čitanje</t>
  </si>
  <si>
    <t>57706-00</t>
  </si>
  <si>
    <t>Radiografsko snimanje klavikule</t>
  </si>
  <si>
    <t>A57706-00</t>
  </si>
  <si>
    <t>Radiografija klavikule - čitanje</t>
  </si>
  <si>
    <t>57712-00</t>
  </si>
  <si>
    <t>Radiografsko snimanje zgloba kuka</t>
  </si>
  <si>
    <t>A57712-00</t>
  </si>
  <si>
    <t>Radiografija zgloba kuka - čitanje</t>
  </si>
  <si>
    <t>57715-00</t>
  </si>
  <si>
    <t>Radiografsko snimanje pelvisa</t>
  </si>
  <si>
    <t>A57715-00</t>
  </si>
  <si>
    <t>Radiografija pelvisa - čitanje</t>
  </si>
  <si>
    <t>57901-00</t>
  </si>
  <si>
    <t>Radiografsko snimanje lobanje</t>
  </si>
  <si>
    <t>A57901-00</t>
  </si>
  <si>
    <t>57901001</t>
  </si>
  <si>
    <t>Radiografija lobanje - čitanje</t>
  </si>
  <si>
    <t>57903-00</t>
  </si>
  <si>
    <t>Radiografsko snimanje paranazalnog sinusa</t>
  </si>
  <si>
    <t>A57903-00</t>
  </si>
  <si>
    <t>Radiografija paranazalnog sinusa - čitanje</t>
  </si>
  <si>
    <t>57906-00</t>
  </si>
  <si>
    <t>Radiografsko snimanje mastoidne kosti</t>
  </si>
  <si>
    <t>A57906-00</t>
  </si>
  <si>
    <t>Radiografija mastoidne kosti - čitanje</t>
  </si>
  <si>
    <t>57909-00</t>
  </si>
  <si>
    <t>Radiografsko snimanje petroza temporalne kosti</t>
  </si>
  <si>
    <t>A57909-00</t>
  </si>
  <si>
    <t>Radiografija petroza temporalne kosti - čitanje</t>
  </si>
  <si>
    <t>57912-00</t>
  </si>
  <si>
    <t>Radiografsko snimanje ostalih facijalnih kostiju</t>
  </si>
  <si>
    <t>A57912-00</t>
  </si>
  <si>
    <t>Radiografija ostalih facijalnih kostiju - čitanje</t>
  </si>
  <si>
    <t>57915-00</t>
  </si>
  <si>
    <t>Radiografsko snimanje mandibule</t>
  </si>
  <si>
    <t>A57915-00</t>
  </si>
  <si>
    <t>Radiografija mandibule - čitanje</t>
  </si>
  <si>
    <t>57921-00</t>
  </si>
  <si>
    <t>Radiografsko snimanje nosa</t>
  </si>
  <si>
    <t>A57921-00</t>
  </si>
  <si>
    <t>Radiografija nosa - čitanje</t>
  </si>
  <si>
    <t>57927-00</t>
  </si>
  <si>
    <t>Radiografsko snimanje temporalnomandibularnog zgloba</t>
  </si>
  <si>
    <t>A57927-00</t>
  </si>
  <si>
    <t>Radiografija temporalnomandibularnog zgloba - čitanje</t>
  </si>
  <si>
    <t>58100-00</t>
  </si>
  <si>
    <t>Radiografsko snimanje cervikalnog dela kičme</t>
  </si>
  <si>
    <t>A58100-00</t>
  </si>
  <si>
    <t>Radiografija cervikalnog dela kičme - čitanje</t>
  </si>
  <si>
    <t>58103-00</t>
  </si>
  <si>
    <t>Radiografsko snimanje trorakalnog dela kičme</t>
  </si>
  <si>
    <t>A58103-00</t>
  </si>
  <si>
    <t>Radiografija torakalnog dela kičme - čitanje</t>
  </si>
  <si>
    <t>58106-00</t>
  </si>
  <si>
    <t>Radiografsko snimanje lumbalnosakralnog dela kičme</t>
  </si>
  <si>
    <t>A58106-00</t>
  </si>
  <si>
    <t>Radiografija lumbalnosakralnog dela kičme - čitanje</t>
  </si>
  <si>
    <t>58109-00</t>
  </si>
  <si>
    <t>Radiografsko snimanje sakralnokokcigealnog dela kičme</t>
  </si>
  <si>
    <t>A58109-00</t>
  </si>
  <si>
    <t>58109001</t>
  </si>
  <si>
    <t>Radiografija sakralnokokcigealnog dela kičme - čitanje</t>
  </si>
  <si>
    <t>58112-00</t>
  </si>
  <si>
    <t>Radiografsko snimanje kičme, dva područja</t>
  </si>
  <si>
    <t>A58112-00</t>
  </si>
  <si>
    <t>Radiografija kičme, dva područja - čitanje</t>
  </si>
  <si>
    <t>58500-00</t>
  </si>
  <si>
    <t>Radiografsko snimanje grudnog koša</t>
  </si>
  <si>
    <t>A58500-00</t>
  </si>
  <si>
    <t>Radiografija grudnog koša - čitanje</t>
  </si>
  <si>
    <t>58509-00</t>
  </si>
  <si>
    <t>Radiografsko snimanje torakalnog inleta ili traheje</t>
  </si>
  <si>
    <t>A58509-00</t>
  </si>
  <si>
    <t>Radiografija torakalnog inleta ili traheje - čitanje</t>
  </si>
  <si>
    <t>58521-00</t>
  </si>
  <si>
    <t>Radiografsko snimanje sternuma</t>
  </si>
  <si>
    <t>A58521-00</t>
  </si>
  <si>
    <t>Radiografija sternuma - čitanje</t>
  </si>
  <si>
    <t>58521-01</t>
  </si>
  <si>
    <t>Radiografsko snimanje rebara, jednostrano</t>
  </si>
  <si>
    <t>A58521-01</t>
  </si>
  <si>
    <t>Radiografija rebara, jednostrano - čitanje</t>
  </si>
  <si>
    <t>58524-00</t>
  </si>
  <si>
    <t>Radiografsko snimanje rebara, obostrano</t>
  </si>
  <si>
    <t>A58524-00</t>
  </si>
  <si>
    <t>Radiografija rebara, obostrano - čitanje</t>
  </si>
  <si>
    <t>58524-01</t>
  </si>
  <si>
    <t>Radiografsko snimanje sternuma i rebara, jednostrano</t>
  </si>
  <si>
    <t>A58524-01</t>
  </si>
  <si>
    <t>Radiografija sternuma i rebara, jednostrano - čitanje</t>
  </si>
  <si>
    <t>58527-00</t>
  </si>
  <si>
    <t>Radiografsko snimanje sternuma i rebara, obostrano</t>
  </si>
  <si>
    <t>A58527-00</t>
  </si>
  <si>
    <t>Radiografija sternuma i rebara, obostrano - čitanje</t>
  </si>
  <si>
    <t>58700-00</t>
  </si>
  <si>
    <t>Radiografsko snimanje urinarnog sistema</t>
  </si>
  <si>
    <t>A58700-00</t>
  </si>
  <si>
    <t>Radiografija urinarnog sistema - čitanje</t>
  </si>
  <si>
    <t>58706-00</t>
  </si>
  <si>
    <t xml:space="preserve">Intravenska pijelografija </t>
  </si>
  <si>
    <t>A58706001</t>
  </si>
  <si>
    <t>Intravenska urografija</t>
  </si>
  <si>
    <t>Intravenska urografija - čitanje</t>
  </si>
  <si>
    <t>58715-00</t>
  </si>
  <si>
    <t>Anterogradna pijelografija</t>
  </si>
  <si>
    <t>A58715-00</t>
  </si>
  <si>
    <t>Anterogradna pijelografija - čitanje</t>
  </si>
  <si>
    <t>58715-01</t>
  </si>
  <si>
    <t>Retrogradna pijelografija</t>
  </si>
  <si>
    <t>58718-00</t>
  </si>
  <si>
    <t>Retrogradna cistografija</t>
  </si>
  <si>
    <t>58718-01</t>
  </si>
  <si>
    <t>Retrogradna uretrografija</t>
  </si>
  <si>
    <t>58721-00</t>
  </si>
  <si>
    <t>Retrogradna mikciona cistouretrografija</t>
  </si>
  <si>
    <t>58900-00</t>
  </si>
  <si>
    <t>Radiografsko snimanje abdomena</t>
  </si>
  <si>
    <t>A58900-00</t>
  </si>
  <si>
    <t>Radiografija abdomena - čitanje</t>
  </si>
  <si>
    <t>58909-00</t>
  </si>
  <si>
    <t>Radiografsko snimanje farinksa, ezofagusa, želuca ili duodenuma sa primenom pozitivnog kontrastnog sredstva</t>
  </si>
  <si>
    <t>A58909-00</t>
  </si>
  <si>
    <t>Radiografsko snimanje farinksa, ezofagusa, želuca ili duodenuma sa primenom pozitivnog kontrastnog sredstva - čitanje</t>
  </si>
  <si>
    <t>A58915-00</t>
  </si>
  <si>
    <t>Radiografsko snimanje tankog creva sa primenom pozitivnog kontrastnog sredstva</t>
  </si>
  <si>
    <t>Radiografsko snimanje tankog creva sa primenom pozitivnog kontrastnog sredstva - čitanje</t>
  </si>
  <si>
    <t>58927-00</t>
  </si>
  <si>
    <t>Direktna holangiografija, postoperativna</t>
  </si>
  <si>
    <t>A58927-00</t>
  </si>
  <si>
    <t>58927001</t>
  </si>
  <si>
    <t>Direktna holangiografija, postoperativna - čitanje</t>
  </si>
  <si>
    <t>Radiografsko snimanje dojke, obostrano</t>
  </si>
  <si>
    <t>A59300-00</t>
  </si>
  <si>
    <t>Radiografija dojke, obostrano - čitanje</t>
  </si>
  <si>
    <t>59300-01</t>
  </si>
  <si>
    <t>Radiografsko snimanje dojke sa termografijom, obostrano</t>
  </si>
  <si>
    <t>A59300-01</t>
  </si>
  <si>
    <t>Radiografija dojke sa tomografijom, obostrano - čitanje</t>
  </si>
  <si>
    <t>A57924001</t>
  </si>
  <si>
    <t>Radiografsko snimanje orbite</t>
  </si>
  <si>
    <t>Radiografija orbite - čitanje</t>
  </si>
  <si>
    <t>58115-00</t>
  </si>
  <si>
    <t>Radiografsko snimanje kičme, tri područja</t>
  </si>
  <si>
    <t>A58115-00</t>
  </si>
  <si>
    <t>Radiografija kičme, tri područja - čitanje</t>
  </si>
  <si>
    <t>57512-03</t>
  </si>
  <si>
    <t>Radiografsko snimanje šake i ručnog zgloba</t>
  </si>
  <si>
    <t>A57512-03</t>
  </si>
  <si>
    <t>Radiografija šake i ručnog zgloba - čitanje</t>
  </si>
  <si>
    <t>57512-02</t>
  </si>
  <si>
    <t>Radiografsko snimanje šake, ručnog zgloba i podlaktice</t>
  </si>
  <si>
    <t>A57512-02</t>
  </si>
  <si>
    <t>Radiografija šake, ručnog zgloba i podlaktice - čitanje</t>
  </si>
  <si>
    <t>57512-00</t>
  </si>
  <si>
    <t>Radiografsko snimanje lakta i humerusa</t>
  </si>
  <si>
    <t>A57512-00</t>
  </si>
  <si>
    <t>Radiografija lakta i humerusa - čitanje</t>
  </si>
  <si>
    <t>90909-00</t>
  </si>
  <si>
    <t>Radiografsko snimanje ostalih oblasti</t>
  </si>
  <si>
    <t>A90909-00</t>
  </si>
  <si>
    <t>Radiografija ostalih oblasti - čitanje</t>
  </si>
  <si>
    <t>55028-00</t>
  </si>
  <si>
    <t>Ultrazvučni pregled glave</t>
  </si>
  <si>
    <t>55036-00</t>
  </si>
  <si>
    <t>Ultrazvučni pregled abdomena</t>
  </si>
  <si>
    <t>Elastografija jetre</t>
  </si>
  <si>
    <t>55038-00</t>
  </si>
  <si>
    <t>Ultrazvučni pregled urinarnog sistema</t>
  </si>
  <si>
    <t>55044-00</t>
  </si>
  <si>
    <t>Ultrazvučni pregled muškog pelvisa</t>
  </si>
  <si>
    <t>55048-00</t>
  </si>
  <si>
    <t>Ultrazvučni pregled skrotuma</t>
  </si>
  <si>
    <t>55070-00</t>
  </si>
  <si>
    <t>Ultrazvučni pregled dojke, unilateralan</t>
  </si>
  <si>
    <t>Ultrazvučni pregled dojke, bilateralan</t>
  </si>
  <si>
    <t>55084-00</t>
  </si>
  <si>
    <t>Ultrazvučni pregled bešike</t>
  </si>
  <si>
    <t>55113-00</t>
  </si>
  <si>
    <t xml:space="preserve">M-prikaz i dvodimenzionalni ultrazvučni pregled </t>
  </si>
  <si>
    <t>55600-00</t>
  </si>
  <si>
    <t>Transrektalni ultrazvučni pregled prostate, baze bešike i uretre</t>
  </si>
  <si>
    <t>55700-00</t>
  </si>
  <si>
    <t>Ultrazvučni pregled zbog detekcije abnormalnosti fetusa</t>
  </si>
  <si>
    <t>55700-01</t>
  </si>
  <si>
    <t>Ultrazvučni pregled zbog merenja rasta fetusa</t>
  </si>
  <si>
    <t>55700-02</t>
  </si>
  <si>
    <t>Ultrazvučni pregled abdomena ili pelvisa zbog ostalih stanja povezanih sa trudnoćom</t>
  </si>
  <si>
    <t>55729-01</t>
  </si>
  <si>
    <t>Ultrazvučni dupleks pregled umbilikalne arterije</t>
  </si>
  <si>
    <t>55731-00</t>
  </si>
  <si>
    <t>Ultrazvučni pregled ženskog pelvisa</t>
  </si>
  <si>
    <t>55800-00</t>
  </si>
  <si>
    <t>Ultrazvučni pregled šake ili ručnog zgloba</t>
  </si>
  <si>
    <t>55804-00</t>
  </si>
  <si>
    <t>Ultrazvučni pregled podlaktice ili lakta</t>
  </si>
  <si>
    <t>55808-00</t>
  </si>
  <si>
    <t xml:space="preserve"> Ultrazvučni pregled ramena ili nadlaktice</t>
  </si>
  <si>
    <t>55812-00</t>
  </si>
  <si>
    <t>Ultrazvučni pregled grudnog koša ili trbušnog zida</t>
  </si>
  <si>
    <t>55816-00</t>
  </si>
  <si>
    <t>Ultrazvučni pregled kuka</t>
  </si>
  <si>
    <t>55816-01</t>
  </si>
  <si>
    <t>Ultrazvučni pregled prepona</t>
  </si>
  <si>
    <t>55824-00</t>
  </si>
  <si>
    <t>Ultrazvučni pregled glutealne regije</t>
  </si>
  <si>
    <t>55824-01</t>
  </si>
  <si>
    <t>Ultrazvučni pregled bedra</t>
  </si>
  <si>
    <t>55828-00</t>
  </si>
  <si>
    <t>Ultrazvučni pregled kolena</t>
  </si>
  <si>
    <t>55832-00</t>
  </si>
  <si>
    <t>Ultrazvučni pregled potkolenice</t>
  </si>
  <si>
    <t>55836-00</t>
  </si>
  <si>
    <t>Ultrazvučni pregled gležnja ili stopala</t>
  </si>
  <si>
    <t>55844-00</t>
  </si>
  <si>
    <t>Ultrazvučni pregled kože i potkožnog tkiva</t>
  </si>
  <si>
    <t>90908-00</t>
  </si>
  <si>
    <t>Ultrazvučni pregled ostalih oblasti</t>
  </si>
  <si>
    <t>Ultrazvučni pregled štitaste žlezde</t>
  </si>
  <si>
    <t>Endoanalnii ultrazvuk</t>
  </si>
  <si>
    <t>55238-00</t>
  </si>
  <si>
    <t>Ultrazvučni dupleks pregled arterija ili bajpasa donjih ekstremiteta, unilateralni</t>
  </si>
  <si>
    <t>55238-01</t>
  </si>
  <si>
    <t>Ultrazvučni dupleks pregled arterija ili bajpasa donjih ekstremiteta, bilateralni</t>
  </si>
  <si>
    <t>55244-00</t>
  </si>
  <si>
    <t>Ultrazvučni dupleks pregled vena donjih ekstremiteta, unilateralni</t>
  </si>
  <si>
    <t>55244-01</t>
  </si>
  <si>
    <t>Ultrazvučni dupleks pregled vena donjih ekstremiteta, bilateralni</t>
  </si>
  <si>
    <t>55248-00</t>
  </si>
  <si>
    <t>Ultrazvučni dupleks pregled arterija ili bajpasa gornjih ekstremiteta, unilateralni</t>
  </si>
  <si>
    <t>55248-01</t>
  </si>
  <si>
    <t>Ultrazvučni dupleks pregled arterija ili bajpasa gornjih ekstremiteta, bilateralni</t>
  </si>
  <si>
    <t>55252-00</t>
  </si>
  <si>
    <t>Ultrazvučni dupleks pregled vena gornjih ekstremiteta, unilateralni</t>
  </si>
  <si>
    <t>55252-01</t>
  </si>
  <si>
    <t>Ultrazvučni dupleks pregled vena gornjih ekstremiteta, bilateralni</t>
  </si>
  <si>
    <t>55274-00</t>
  </si>
  <si>
    <t xml:space="preserve">Ultrazvučni dupleks pregled ekstrakranijalnih, karotidnih i vertebralnih krvnih sudova (sa ili bez kontrasta) </t>
  </si>
  <si>
    <t>55276-00</t>
  </si>
  <si>
    <t>Ultrazvučni dupleks pregled aorte, intraabdominalnih i ilijačnih arterija i/ili donje šuplje vene i ilijačnih vena</t>
  </si>
  <si>
    <t>55278-00</t>
  </si>
  <si>
    <t>Ultrazvučni dupleks pregled renalnih i/ili visceralnih krvnih sudova</t>
  </si>
  <si>
    <t>55280-00</t>
  </si>
  <si>
    <t>Ultrazvučni dupleks pregled intrakranijalnih krvnih sudova TCD</t>
  </si>
  <si>
    <t>55284-00</t>
  </si>
  <si>
    <t>Ultrazvučni dupleks pregled kavernoznog tkiva penisa</t>
  </si>
  <si>
    <t>55292-00</t>
  </si>
  <si>
    <t>Ultrazvučni dupleks pregled hirurški oblikovane arteriovenske fistule ili arteriovenska sintetska premosnica gornjih ekstremiteta</t>
  </si>
  <si>
    <t>55294-00</t>
  </si>
  <si>
    <t>Ultrazvučni dupleks pregled arterija za maping provodljivosti bajpasa</t>
  </si>
  <si>
    <t>55294-01</t>
  </si>
  <si>
    <t>Ultrazvučni dupleks pregled vena za maping provodljivosti bajpasa</t>
  </si>
  <si>
    <t>55294-02</t>
  </si>
  <si>
    <t>Ultrazvučni dupleks pregled arterija i vena za maping provodljivosti bajpasa</t>
  </si>
  <si>
    <t>90911-00</t>
  </si>
  <si>
    <t>Ultrazvučni dupleks pregled krvnih sudova na ostalim oblastima</t>
  </si>
  <si>
    <t>56001-00</t>
  </si>
  <si>
    <t>Kompjuterizovana tomografija mozga</t>
  </si>
  <si>
    <t>Kompjuterizovana tomografija mozga - snimanje</t>
  </si>
  <si>
    <t>56007-00</t>
  </si>
  <si>
    <t>Kompjuterizovana tomografija mozga sa intravenskom primenom kontrastnog sredstva</t>
  </si>
  <si>
    <t>Kompjuterizovana tomografija mozga sa intravenskom primenom kontrastnog sredstva - snimanje</t>
  </si>
  <si>
    <t>Kompjuterizovana tomografija mozga - čitanje</t>
  </si>
  <si>
    <t>56013-00</t>
  </si>
  <si>
    <t>Kompjuterizovana tomografija orbite</t>
  </si>
  <si>
    <t>Kompjuterizovana tomografija orbite - snimanje</t>
  </si>
  <si>
    <t>56013-01</t>
  </si>
  <si>
    <t>Kompjuterizovana tomografija orbite sa intravenskom primenom kontrastnog sredstva</t>
  </si>
  <si>
    <t>Kompjuterizovana tomografija orbite sa intravenskom primenom kontrastnog sredstva - snimanje</t>
  </si>
  <si>
    <t>Kompjuterizovana tomografija orbite -čitanje</t>
  </si>
  <si>
    <t>56016-04</t>
  </si>
  <si>
    <t>Kompjuterizovana tomografija srednjeg uva i temporalne kosti, obostrana</t>
  </si>
  <si>
    <t>Kompjuterizovana tomografija srednjeg uva i temporalne kosti, obostrana - snimanje</t>
  </si>
  <si>
    <t>56016-05</t>
  </si>
  <si>
    <t>Kompjuterizovana tomografija srednjeg uva i temporalne kosti sa intravenskom primenom kontrastnog sredstva, obostrana</t>
  </si>
  <si>
    <t>Kompjuterizovana tomografija srednjeg uva i temporalne kosti sa intravenskom primenom kontrastnog sredstva, obostrana  - snimanje</t>
  </si>
  <si>
    <t>Kompjuterizovana tomografija srednjeg uva i temporalne kosti, obostrana - čitanje</t>
  </si>
  <si>
    <t>56022-00</t>
  </si>
  <si>
    <t>Kompiuterizovana tomografija facijalnih kostiju</t>
  </si>
  <si>
    <t>Kompjuterizovana tomografija facijalnih kostiju - snimanje</t>
  </si>
  <si>
    <t>56022-01</t>
  </si>
  <si>
    <t>Kompjuterizovana tomografija paranazalnog sinusa</t>
  </si>
  <si>
    <t>Kompjuterizovana tomografija paranazalnog sinusa - snimanje</t>
  </si>
  <si>
    <t>Kompjuterizovana tomografija facijalnih kostiju - čitanje</t>
  </si>
  <si>
    <t>56028-00</t>
  </si>
  <si>
    <t>Kompjuterizovana tomografija facijalnih kostiju sa intravenskom primenom kontrastnog sredstva</t>
  </si>
  <si>
    <t>Kompjuterizovana tomografija facijalnih kostiju sa intravenskom primenom kontrastnog sredstva - snimanje</t>
  </si>
  <si>
    <t>56028-01</t>
  </si>
  <si>
    <t>Kompjuterizovana tomografija paranazalnog sinusa sa intravenskom primenom kontrastnog sredstva</t>
  </si>
  <si>
    <t>Kompjuterizovana tomografija paranazalnog sinusa sa intravenskom primenom kontrastnog sredstva - snimanje</t>
  </si>
  <si>
    <t>Kompjuterizovana tomografija paranazalnog sinusa - čitanje</t>
  </si>
  <si>
    <t>56036-00</t>
  </si>
  <si>
    <t>Kompjuterizovana tomografija facijalnih kostiju i paranazalnog sinusa sa intravenskom primenom kontrastnog sredstva</t>
  </si>
  <si>
    <t>56101-00</t>
  </si>
  <si>
    <t>Kompjuterizovana tomografija mekih tkiva vrata</t>
  </si>
  <si>
    <t>56107-00</t>
  </si>
  <si>
    <t>Kompjuterizovana tomografija mekih tkiva vrata sa intravenskom primenom kontrastnog sredstva</t>
  </si>
  <si>
    <t>56220-00</t>
  </si>
  <si>
    <t>Kompjuterizovana tomografija kičme, cervikalne regije</t>
  </si>
  <si>
    <t>56221-00</t>
  </si>
  <si>
    <t>Kompjuterizovana tomografija kičme, torakalne regije</t>
  </si>
  <si>
    <t>56223-00</t>
  </si>
  <si>
    <t>Kompjuterizovana tomografija kičme, lumbosakralne regije</t>
  </si>
  <si>
    <t>56224-00</t>
  </si>
  <si>
    <t>Kompjuterizovana tomografija kičme sa intravenskom primenom kontrastnog sredstva, cervikalne regije</t>
  </si>
  <si>
    <t>56225-00</t>
  </si>
  <si>
    <t>Kompjuterizovana tomografija kičme sa intravenskom primenom kontrastnog sredstva, torakalne regije</t>
  </si>
  <si>
    <t>56226-00</t>
  </si>
  <si>
    <t>Kompjuterizovana tomografija kičme sa intravenskom primenom kontrastnog sredstva, lumbosakralne regije</t>
  </si>
  <si>
    <t>56233-00</t>
  </si>
  <si>
    <t>Kompjuterizovana tomografija kičme, višestrukih regija</t>
  </si>
  <si>
    <t>56234-00</t>
  </si>
  <si>
    <t>Kompjuterizovana tomografija kičme sa intravenskom primenom kontrastnog sredstva, višestrukih regija</t>
  </si>
  <si>
    <t>56301-00</t>
  </si>
  <si>
    <t>Kompjuterizovana tomografija grudnog koša</t>
  </si>
  <si>
    <t>Kompjuterizovana tomografija grudnog koša - snimanje</t>
  </si>
  <si>
    <t>56301-01</t>
  </si>
  <si>
    <t>Kompjuterizovana tomografija grudnog koša i abdomena</t>
  </si>
  <si>
    <t>56307-00</t>
  </si>
  <si>
    <t>Kompjuterizovana tomografija grudnog koša sa intravenskom primenom kontrastnog sredstva</t>
  </si>
  <si>
    <t>Kompjuterizovana tomografija grudnog koša sa intravenskom primenom kontrastnog sredstva - snimanje</t>
  </si>
  <si>
    <t>Kompjuterizovana tomografija grudnog koša - čitanje</t>
  </si>
  <si>
    <t>56307-01</t>
  </si>
  <si>
    <t>Kompjuterizovana tomografija grudnog koša i abdomena sa intravenskom primenom kontrastnog sredstva</t>
  </si>
  <si>
    <t>56401-00</t>
  </si>
  <si>
    <t>Kompjuterizovana tomografija abdomena</t>
  </si>
  <si>
    <t>Kompjuterizovana tomografija abdomena - snimanje</t>
  </si>
  <si>
    <t>56407-00</t>
  </si>
  <si>
    <t>Kompjuterizovana tomografija abdomena sa intravenskom primenom kontrastnog sredstva</t>
  </si>
  <si>
    <t>Kompjuterizovana tomografija abdomena sa intravenskom primenom kontrastnog sredstva - snimanje</t>
  </si>
  <si>
    <t>Kompjuterizovana tomografija abdomena - čitanje</t>
  </si>
  <si>
    <t>Kompjuterizovana tomografija  - urografija</t>
  </si>
  <si>
    <t>Kompjuterizovana tomografija  - enterografija</t>
  </si>
  <si>
    <t>56409-00</t>
  </si>
  <si>
    <t>Kompjuterizovana tomografija karlice</t>
  </si>
  <si>
    <t>Kompjuterizovana tomografija karlice - snimanje</t>
  </si>
  <si>
    <t>56412-00</t>
  </si>
  <si>
    <t>Kompjuterizovana tomografija karlice sa intravenskom primenom kontrastnog sredstva</t>
  </si>
  <si>
    <t>Kompjuterizovana tomografija karlice sa intravenskom primenom kontrastnog sredstva - snimanje</t>
  </si>
  <si>
    <t>56501-00</t>
  </si>
  <si>
    <t xml:space="preserve">Kompjuterizovana tomografija abdomena i karlice </t>
  </si>
  <si>
    <t xml:space="preserve">Kompjuterizovana tomografija abdomena i karlice - snimanje </t>
  </si>
  <si>
    <t>56507-00</t>
  </si>
  <si>
    <t xml:space="preserve">Kompjuterizovana tomografija abdomena i karlice sa intravenskom primenom kontrastnog sredstva </t>
  </si>
  <si>
    <t>Kompjuterizovana tomografija abdomena i karlice sa intravenskom primenom kontrastnog sredstva - snimanje</t>
  </si>
  <si>
    <t xml:space="preserve">Kompjuterizovana tomografija abdomena i karlice - čitanje </t>
  </si>
  <si>
    <t>56549-01</t>
  </si>
  <si>
    <t>Kompjuterizovana tomografija kolona</t>
  </si>
  <si>
    <t>Kompjuterizovana tomografija kolona - snimanje</t>
  </si>
  <si>
    <t>Kompjuterizovana tomografija kolona - čitanje</t>
  </si>
  <si>
    <t>56619-00</t>
  </si>
  <si>
    <t>Kompjuterizovana tomografija ekstremiteta</t>
  </si>
  <si>
    <t>Kompjuterizovana tomografija ekstremiteta- snimanje</t>
  </si>
  <si>
    <t>56625-00</t>
  </si>
  <si>
    <t>Kompjuterizovana tomografija ekstremiteta sa intravenskom primenom kontrastnog sredstva</t>
  </si>
  <si>
    <t>56801-00</t>
  </si>
  <si>
    <t>Kompjuterizovana tomografija grudnog koša, abdomena i pelvisa</t>
  </si>
  <si>
    <t>56807-00</t>
  </si>
  <si>
    <t>Kompjuterizovana tomografija grudnog koša, abdomena i pelvisa sa intravenskom primenom kontrastnog sredstva</t>
  </si>
  <si>
    <t>Kompjuterizovana tomografija ekstremiteta sa intravenskom primenom kontrastnog sredstva - snimanje</t>
  </si>
  <si>
    <t>Kompjuterizovana tomografija ekstremiteta- čitanje</t>
  </si>
  <si>
    <t>Kompjuterizovana tomografija ciljanog zgloba ekstremiteta nativno</t>
  </si>
  <si>
    <t>Kompjuterizovana tomografija ciljanog zgloba ekstremiteta sa kontrastom</t>
  </si>
  <si>
    <t>Kompjuterizovana tomografija - flebografija</t>
  </si>
  <si>
    <t>57001-00</t>
  </si>
  <si>
    <t>Kompjuterizovana tomografija mozga i grudnog koša</t>
  </si>
  <si>
    <t>57001-01</t>
  </si>
  <si>
    <t>Kompjuterizovana tomografija mozga, grudnog koša i abdomena</t>
  </si>
  <si>
    <t>57007-00</t>
  </si>
  <si>
    <t>Kompjuterizovana tomografija mozga i grudnog koša sa intravenskom primenom kontrastnog sredstva</t>
  </si>
  <si>
    <t>57007-01</t>
  </si>
  <si>
    <t>Kompjuterizovana tomografija mozga, grudnog koša i abdomena sa intravenskom primenom kontrastnog sredstva</t>
  </si>
  <si>
    <t>Spiralna angiografija kompjuterizovanom tomografijom glave i/ili vrata, sa intravenskom primenom kontrastnog sredstva - snimanje</t>
  </si>
  <si>
    <t>Spiralna angiografija kompjuterizovanom tomografijom glave i/ili vrata, sa intravenskom primenom kontrastnog sredstva - čitanje</t>
  </si>
  <si>
    <t>57350-00</t>
  </si>
  <si>
    <t>Spiralna angiografija kompjuterizovanom tomografijom glave i/ili vrata, sa intravenskom primenom kontrastnog sredstva</t>
  </si>
  <si>
    <t>57350-01</t>
  </si>
  <si>
    <t>Spiralna angiografija kompjuterizovanom tomografijom gornjih ekstremiteta, sa intravenskom primenom kontrastnog sredstva</t>
  </si>
  <si>
    <t>Spiralna angiografija kompjuterizovanom tomografijom gornjih ekstremiteta, sa intravenskom primenom kontrastnog sredstva - snimanje</t>
  </si>
  <si>
    <t>Spiralna angiografija kompjuterizovanom tomografijom gornjih ekstremiteta, sa intravenskom primenom kontrastnog sredstva - čitanje</t>
  </si>
  <si>
    <t>57350-02</t>
  </si>
  <si>
    <t>Spiralna angiografija kompjuterizovanom tomografijom grudnog koša, sa intravenskom primenom kontrastnog sredstva</t>
  </si>
  <si>
    <t>Spiralna angiografija kompjuterizovanom tomografijom grudnog koša, sa intravenskom primenom kontrastnog sredstva - snimanje</t>
  </si>
  <si>
    <t>Spiralna angiografija kompjuterizovanom tomografijom grudnog koša, sa intravenskom primenom kontrastnog sredstva - čitanje</t>
  </si>
  <si>
    <t>57350-03</t>
  </si>
  <si>
    <t>Spiralna angiografija kompjuterizovanom tomografijom abdomena, sa intravenskom primenom kontrastnog sredstva</t>
  </si>
  <si>
    <t>Spiralna angiografija kompjuterizovanom tomografijom abdomena, sa intravenskom primenom kontrastnog sredstva - snimanje</t>
  </si>
  <si>
    <t>Spiralna angiografija kompjuterizovanom tomografijom abdomena, sa intravenskom primenom kontrastnog sredstva - čitanje</t>
  </si>
  <si>
    <t>57350-06</t>
  </si>
  <si>
    <t>Spiralna angiografija kompjuterizovanom tomografijom pelvisa, sa intravenskom primenom kontrastnog sredstva</t>
  </si>
  <si>
    <t>Spiralna angiografija kompjuterizovanom tomografijom pelvisa, sa intravenskom primenom kontrastnog sredstva - snimanje</t>
  </si>
  <si>
    <t>Spiralna angiografija kompjuterizovanom tomografijom pelvisa, sa intravenskom primenom kontrastnog sredstva - čitanje</t>
  </si>
  <si>
    <t>57350-07</t>
  </si>
  <si>
    <t>Spiralna angiografija kompjuterizovanom tomografijom donjih ekstremiteta, sa intravenskom primenom kontrastnog sredstva</t>
  </si>
  <si>
    <t>Spiralna angiografija kompjuterizovanom tomografijom donjih ekstremiteta, sa intravenskom primenom kontrastnog sredstva - snimanje</t>
  </si>
  <si>
    <t>Spiralna angiografija kompjuterizovanom tomografijom donjih ekstremiteta, sa intravenskom primenom kontrastnog sredstva - čitanje</t>
  </si>
  <si>
    <t>57350-08</t>
  </si>
  <si>
    <t>Spiralna angiografija kompjuterizovanom tomografijom ostalih oblasti, sa intravenskom primenom kontrastnog sredstva</t>
  </si>
  <si>
    <t>90901-00</t>
  </si>
  <si>
    <t>Magnetna rezonanca mozga</t>
  </si>
  <si>
    <t>90901-01</t>
  </si>
  <si>
    <t>Magnetna rezonanca glave</t>
  </si>
  <si>
    <t>90901-02</t>
  </si>
  <si>
    <t>Magnetna rezonanca vrata</t>
  </si>
  <si>
    <t>90901-03</t>
  </si>
  <si>
    <t>Magnetna rezonanca kičme</t>
  </si>
  <si>
    <t>90901-05</t>
  </si>
  <si>
    <t>Magnetna rezonanca abdomena</t>
  </si>
  <si>
    <t>90901-06</t>
  </si>
  <si>
    <t>Magnetna rezonanca pelvisa</t>
  </si>
  <si>
    <t>90901-07</t>
  </si>
  <si>
    <t>Magnetna rezonanca ekstremiteta</t>
  </si>
  <si>
    <t>90901-08</t>
  </si>
  <si>
    <t>Magnetna rezonanca ostalih oblasti</t>
  </si>
  <si>
    <t>90901-09</t>
  </si>
  <si>
    <t>Funkcionalna magnetna rezonanca mozga</t>
  </si>
  <si>
    <t>90901-10</t>
  </si>
  <si>
    <t>Magnetna rezonanca dojke</t>
  </si>
  <si>
    <t>59718-00</t>
  </si>
  <si>
    <t>Flebografija</t>
  </si>
  <si>
    <t>Flebografija - čitanje</t>
  </si>
  <si>
    <t>Angiografija  - čitanje</t>
  </si>
  <si>
    <t>90902-00</t>
  </si>
  <si>
    <t>Angiografija magnetnom rezonancom glave ili vrata</t>
  </si>
  <si>
    <t>Angiografija - arteriografija magnetnom rezonancom glave bez kontrastnog sredstva - snimanje</t>
  </si>
  <si>
    <t>Angiografija - arteriografija magnetnom rezonancom glave bez kontrastnog sredstva - čitanje</t>
  </si>
  <si>
    <t>Angiografija - arteriografija magnetnom rezonancom glave sa kontrastnim sredstvom - snimanje</t>
  </si>
  <si>
    <t>Angiografija - arteriografija magnetnom rezonancom glave sa kontrastnim sredstvom - čitanje</t>
  </si>
  <si>
    <t>Angiografija - venografija magnetnom rezonancom glave bez kontrastnog sredstva - snimanje</t>
  </si>
  <si>
    <t>Angiografija - venografija magnetnom rezonancom glave bez kontrastnog sredstva - čitanje</t>
  </si>
  <si>
    <t>Angiografija - venografija magnetnom rezonancom glave sa kontrastnim sredstvom - snimanje</t>
  </si>
  <si>
    <t>Angiografija - venografija magnetnom rezonancom glave sa kontrastnim sredstvom - čitanje</t>
  </si>
  <si>
    <t>Angiografija - arteriografija magnetnom rezonancom vrata bez kontrastnog sredstva - snimanje</t>
  </si>
  <si>
    <t>Angiografija - arteriografija magnetnom rezonancom vrata bez kontrastnog sredstva - čitanje</t>
  </si>
  <si>
    <t>Angiografija - arteriografija magnetnom rezonancom vrata sa kontrastnim sredstvom - snimanje</t>
  </si>
  <si>
    <t>Angiografija - arteriografija magnetnom rezonancom vrata sa kontrastnim sredstvom - čitanje</t>
  </si>
  <si>
    <t>Angiografija - venografija magnetnom rezonancom vrata bez kontrastnog sredstva - snimanje</t>
  </si>
  <si>
    <t>Angiografija - venografija magnetnom rezonancom vrata bez kontrastnog sredstva - čitanje</t>
  </si>
  <si>
    <t>Angiografija - venografija magnetnom rezonancom vrata sa kontrastnim sredstvom - snimanje</t>
  </si>
  <si>
    <t>Angiografija - venografija magnetnom rezonancom vrata sa kontrastnim sredstvom - čitanje</t>
  </si>
  <si>
    <t>90902-01</t>
  </si>
  <si>
    <t>Angiografija magnetnom rezonancom gornjih ekstremiteta sa kontrastnim sredstvom</t>
  </si>
  <si>
    <t>90902-02</t>
  </si>
  <si>
    <t>Angiografija magnetnom rezonancom grudnog koša</t>
  </si>
  <si>
    <t>Angiografija - arteriografija magnetnom rezonancom gornjih ekstremiteta bez kontrastnog sredstva - snimanje</t>
  </si>
  <si>
    <t>Angiografija - arteriografija magnetnom rezonancom gornjih ekstremiteta bez kontrastnog sredstva - čitanje</t>
  </si>
  <si>
    <t>Angiografija - arteriografija magnetnom rezonancom gornjih ekstremiteta sa kontrastnim sredstvom - snimanje</t>
  </si>
  <si>
    <t>Angiografija - arteriografija magnetnom rezonancom gornjih ekstremiteta sa kontrastnim sredstvom - čitanje</t>
  </si>
  <si>
    <t>Angiografija - venografija magnetnom rezonancom gornjih ekstremiteta bez kontrastnog sredstva - snimanje</t>
  </si>
  <si>
    <t>Angiografija - venografija magnetnom rezonancom gornjih ekstremiteta bez kontrastnog sredstva - čitanje</t>
  </si>
  <si>
    <t>Angiografija - venografija magnetnom rezonancom gornjih ekstremiteta sa kontrastnim sredstvom - snimanje</t>
  </si>
  <si>
    <t>Angiografija - venografija magnetnom rezonancom gornjih ekstremiteta sa kontrastnim sredstvom - čitanje</t>
  </si>
  <si>
    <t>Angiografija - arteriografija magnetnom rezonancom grudnog koša bez kontrastnog sredstva - snimanje</t>
  </si>
  <si>
    <t>Angiografija - arteriografija magnetnom rezonancom grudnog koša bez kontrastnog sredstva - čitanje</t>
  </si>
  <si>
    <t>Angiografija - arteriografija magnetnom rezonancom grudnog koša sa kontrastnim sredstvom - snimanje</t>
  </si>
  <si>
    <t>Angiografija - arteriografija magnetnom rezonancom grudnog koša sa kontrastnim sredstvom - čitanje</t>
  </si>
  <si>
    <t>Angiografija - venografija magnetnom rezonancom grudnog koša bez kontrastnog sredstva - snimanje</t>
  </si>
  <si>
    <t>Angiografija - venografija magnetnom rezonancom grudnog koša bez kontrastnog sredstva - čitanje</t>
  </si>
  <si>
    <t>Angiografija - venografija magnetnom rezonancom grudnog koša sa kontrastnim sredstvom - snimanje</t>
  </si>
  <si>
    <t>Angiografija - venografija magnetnom rezonancom grudnog koša sa kontrastnim sredstvom - čitanje</t>
  </si>
  <si>
    <t>90902-04</t>
  </si>
  <si>
    <t>Angiografija magnetnom rezonancom abdomena sa kontrastom</t>
  </si>
  <si>
    <t>Angiografija - arteriografija magnetnom rezonancom abdomena bez kontrastnog sredstva - snimanje</t>
  </si>
  <si>
    <t>Angiografija - arteriografija magnetnom rezonancom abdomena bez kontrastnog sredstva - čitanje</t>
  </si>
  <si>
    <t>Angiografija - arteriografija magnetnom rezonancom abdomena sa kontrastnim sredstvom - snimanje</t>
  </si>
  <si>
    <t>Angiografija - arteriografija magnetnom rezonancom abdomena sa kontrastnim sredstvom - čitanje</t>
  </si>
  <si>
    <t>Angiografija - venografija magnetnom rezonancom abdomena bez kontrastnog sredstva - snimanje</t>
  </si>
  <si>
    <t>Angiografija - venografija magnetnom rezonancom abdomena bez kontrastnog sredstva - čitanje</t>
  </si>
  <si>
    <t>Angiografija - venografija magnetnom rezonancom abdomena sa kontrastnim sredstvom - snimanje</t>
  </si>
  <si>
    <t>Angiografija - venografija magnetnom rezonancom abdomena sa kontrastnim sredstvom - čitanje</t>
  </si>
  <si>
    <t>90902-05</t>
  </si>
  <si>
    <t xml:space="preserve">Angiografija magnetnom rezonancom karlice sa kontrastom </t>
  </si>
  <si>
    <t>Angiografija - arteriografija magnetnom rezonancom pelvisa bez kontrastnog sredstva - snimanje</t>
  </si>
  <si>
    <t>Angiografija - arteriografija magnetnom rezonancom pelvisa bez kontrastnog sredstva - čitanje</t>
  </si>
  <si>
    <t>Angiografija - arteriografija magnetnom rezonancom pelvisa sa kontrastnim sredstvom - snimanje</t>
  </si>
  <si>
    <t>Angiografija - arteriografija magnetnom rezonancom pelvisa sa kontrastnim sredstvom - čitanje</t>
  </si>
  <si>
    <t>Angiografija - venografija magnetnom rezonancom pelvisa bez kontrastnog sredstva - snimanje</t>
  </si>
  <si>
    <t>Angiografija - venografija magnetnom rezonancom pelvisa bez kontrastnog sredstva - čitanje</t>
  </si>
  <si>
    <t>Angiografija - venografija magnetnom rezonancom pelvisa sa kontrastnim sredstvom - snimanje</t>
  </si>
  <si>
    <t>Angiografija - venografija magnetnom rezonancom pelvisa sa kontrastnim sredstvom - čitanje</t>
  </si>
  <si>
    <t>90902-06</t>
  </si>
  <si>
    <t>Angiografija magnetnom rezonancom donjih ekstremiteta sa kontrastom</t>
  </si>
  <si>
    <t>Angiografija - arteriografija magnetnom rezonancom donjih ekstremiteta bez kontrastnog sredstva - snimanje</t>
  </si>
  <si>
    <t>Angiografija - arteriografija magnetnom rezonancom donjih ekstremiteta bez kontrastnog sredstva - čitanje</t>
  </si>
  <si>
    <t>Angiografija - arteriografija magnetnom rezonancom  donjih ekstremiteta sa kontrastnim sredstvom - snimanje</t>
  </si>
  <si>
    <t>Angiografija - arteriografija magnetnom rezonancom  donjih ekstremiteta sa kontrastnim sredstvom - čitanje</t>
  </si>
  <si>
    <t>Angiografija - venografija magnetnom rezonancom  donjih ekstremiteta bez kontrastnog sredstva - snimanje</t>
  </si>
  <si>
    <t>Angiografija - venografija magnetnom rezonancom  donjih ekstremiteta bez kontrastnog sredstva - čitanje</t>
  </si>
  <si>
    <t>Angiografija - venografija magnetnom rezonancom  donjih ekstremiteta sa kontrastnim sredstvom - snimanje</t>
  </si>
  <si>
    <t>Angiografija - venografija magnetnom rezonancom donjih ekstremiteta sa kontrastnim sredstvom - čitanje</t>
  </si>
  <si>
    <t>90902-07</t>
  </si>
  <si>
    <t>Angiografija magnetnom rezonancom ostalih oblasti sa kontrastom</t>
  </si>
  <si>
    <t>Angiografija - arteriografija magnetnom rezonancom ostalih oblasti bez kontrastnog sredstva - snimanje</t>
  </si>
  <si>
    <t>Angiografija - arteriografija magnetnom rezonancom ostalih oblasti bez kontrastnog sredstva - čitanje</t>
  </si>
  <si>
    <t>Angiografija - arteriografija magnetnom rezonancom ostalih oblasti sa kontrastnim sredstvom - snimanje</t>
  </si>
  <si>
    <t>Angiografija - arteriografija magnetnom rezonancom ostalih oblasti sa kontrastnim sredstvom - čitanje</t>
  </si>
  <si>
    <t>Angiografija - venografija magnetnom rezonancom  ostalih oblasti bez kontrastnog sredstva - snimanje</t>
  </si>
  <si>
    <t>Angiografija - venografija magnetnom rezonancom  ostalih oblasti bez kontrastnog sredstva - čitanje</t>
  </si>
  <si>
    <t>Angiografija - venografija magnetnom rezonancom  ostalih oblasti sa kontrastnim sredstvom - snimanje</t>
  </si>
  <si>
    <t>Angiografija - venografija magnetnom rezonancom  ostalih oblasti sa kontrastnim sredstvom - čitanje</t>
  </si>
  <si>
    <t>Magnetna rezonanca endokranijuma bez kontrastnog sredstva - snimanje</t>
  </si>
  <si>
    <t>Magnetna rezonanca endokranijuma bez kontrastnog sredstva - čitanje</t>
  </si>
  <si>
    <t>Magnetna rezonanca endokranijuma sa kontrastnim sredstvom - snimanje</t>
  </si>
  <si>
    <t>Magnetna rezonanca endokranijuma sa kontrastnim sredstvom - čitanje</t>
  </si>
  <si>
    <t>Magnetna rezonanca protoka likvora mozga ( uvek bez kontrastnog sredstva) - snimanje</t>
  </si>
  <si>
    <t>Magnetna rezonanca protoka likvora mozga ( uvek bez kontrastnog sredstva) - čitanje</t>
  </si>
  <si>
    <t>Magnetna rezonanca protoka likvora kičme ( uvek bez kontrastnog sredstva) - snimanje</t>
  </si>
  <si>
    <t>Magnetna rezonanca protoka likvora kičme ( uvek bez kontrastnog sredstva) - čitanje</t>
  </si>
  <si>
    <t>Magnetna rezonanca selarne regije ( uvek sa kontrastnim sredstvom) - snimanje</t>
  </si>
  <si>
    <t>Magnetna rezonanca selarne regije ( uvek sa kontrastnim sredstvom) - čitanje</t>
  </si>
  <si>
    <t>Magnetna rezonanca orbita bez kontrastnog sredstva - snimanje</t>
  </si>
  <si>
    <t>Magnetna rezonanca orbita bez kontrastnog sredstva - čitanje</t>
  </si>
  <si>
    <t>Magnetna rezonanca orbita sa kontrastnim sredstvom - snimanje</t>
  </si>
  <si>
    <t>Magnetna rezonanca orbita sa kontrastnim sredstvom - čitanje</t>
  </si>
  <si>
    <t>Magnetna rezonanca paranazalnih šupljina bez kontrastnog sredstva - snimanje</t>
  </si>
  <si>
    <t>Magnetna rezonanca paranazalnih šupljina bez kontrastnog sredstva - čitanje</t>
  </si>
  <si>
    <t>Magnetna rezonanca paranazalnih šupljina sa kontrastnim sredstvom - snimanje</t>
  </si>
  <si>
    <t>Magnetna rezonanca paranazalnih šupljina sa kontrastnim sredstvom - čitanje</t>
  </si>
  <si>
    <t>Magnetna rezonanca maksilofacijalne regije bez kontrastnog sredstva - snimanje</t>
  </si>
  <si>
    <t>Magnetna rezonanca maksilofacijalne regije bez kontrastnog sredstva - čitanje</t>
  </si>
  <si>
    <t>Magnetna rezonanca maksilofacijalne regije sa kontrastnim sredstvom - snimanje</t>
  </si>
  <si>
    <t>Magnetna rezonanca maksilofacijalne regije sa kontrastnim sredstvom - čitanje</t>
  </si>
  <si>
    <t>Magnetna rezonanca baze lobanje bez kontrastnog sredstva - snimanje</t>
  </si>
  <si>
    <t>Magnetna rezonanca baze lobanje bez kontrastnog sredstva - čitanje</t>
  </si>
  <si>
    <t>Magnetna rezonanca baze lobanje sa kontrastnim sredstvom - snimanje</t>
  </si>
  <si>
    <t>Magnetna rezonanca baze lobanje sa kontrastnim sredstvom - čitanje</t>
  </si>
  <si>
    <t>Magnetna rezonanca temporomandibularnog zgloba bez kontrastnog sredstva - snimanje</t>
  </si>
  <si>
    <t>Magnetna rezonanca temporomandibularnog zgloba bez kontrastnog sredstva - čitanje</t>
  </si>
  <si>
    <t>Magnetna rezonanca temporomandibularnog zgloba sa kontrastnim sredstvom - snimanje</t>
  </si>
  <si>
    <t>Magnetna rezonanca temporomandibularnog zgloba sa kontrastnim sredstvom - čitanje</t>
  </si>
  <si>
    <t>Funkcionalna magnetna rezonanca mozga - snimanje</t>
  </si>
  <si>
    <t>Funkcionalna magnetna rezonanca mozga - čitanje</t>
  </si>
  <si>
    <t>Difuzijski tenzor imidžing mozga - snimanje</t>
  </si>
  <si>
    <t>Difuzijski tenzor imidžing mozga - čitanje</t>
  </si>
  <si>
    <t>Difuzijski tenzor imidžing kičmene moždine - snimanje</t>
  </si>
  <si>
    <t>Difuzijski tenzor imidžing kičmene moždine - čitanje</t>
  </si>
  <si>
    <t>Magnetnorezonantna perfuzija mozga bez kontrastnog sredstva - snimanje</t>
  </si>
  <si>
    <t>Magnetnorezonantna perfuzija mozga bez kontrastnog sredstva - čitanje</t>
  </si>
  <si>
    <t>Magnetnorezonantna perfuzija mozga sa kontrastnim sredstvom - snimanje</t>
  </si>
  <si>
    <t>Magnetnorezonantna perfuzija mozga sa kontrastnim sredstvom - čitanje</t>
  </si>
  <si>
    <t>Magnetna rezonanca vrata bez kontrastnog sredstva - snimanje</t>
  </si>
  <si>
    <t>Magnetna rezonanca vrata bez kontrastnog sredstva - čitanje</t>
  </si>
  <si>
    <t>Magnetna rezonanca vrata sa kontrastnim sredstvom - snimanje</t>
  </si>
  <si>
    <t>Magnetna rezonanca vrata sa kontrastnim sredstvom - čitanje</t>
  </si>
  <si>
    <t>Magnetna rezonanca cervikalnog dela kičme bez kontrastnog sredstva - snimanje</t>
  </si>
  <si>
    <t>Magnetna rezonanca cervikalnog dela kičme bez kontrastnog sredstva - čitanje</t>
  </si>
  <si>
    <t>Magnetna rezonanca cervikalnog dela kičme sa kontrastnim sredstvom - snimanje</t>
  </si>
  <si>
    <t>Magnetna rezonanca cervikalnog dela kičme sa kontrastnim sredstvom - čitanje</t>
  </si>
  <si>
    <t>Magnetna rezonanca torakalnog dela kičme bez kontrastnog sredstva - snimanje</t>
  </si>
  <si>
    <t>Magnetna rezonanca torakalnog dela kičme bez kontrastnog sredstva - čitanje</t>
  </si>
  <si>
    <t>Magnetna rezonanca torakalnog dela kičme sa kontrastnim sredstvom - snimanje</t>
  </si>
  <si>
    <t>Magnetna rezonanca torakalnog dela kičme sa kontrastnim sredstvom - čitanje</t>
  </si>
  <si>
    <t>Magnetna rezonanca lumbosakralnog dela kičme bez kontrastnog sredstva - snimanje</t>
  </si>
  <si>
    <t>Magnetna rezonanca lumbosakralnog dela kičme bez kontrastnog sredstva - čitanje</t>
  </si>
  <si>
    <t>Magnetna rezonanca lumbosakralnog dela kičme sa kontrastnim sredstvom - snimanje</t>
  </si>
  <si>
    <t>Magnetna rezonanca lumbosakralnog dela kičme sa kontrastnim sredstvom - čitanje</t>
  </si>
  <si>
    <t>Magnetnorezonantna mijelografija ( uvek sa kontrastnim sredstvom) - snimanje</t>
  </si>
  <si>
    <t>Magnetnorezonantna mijelografija ( uvek sa kontrastnim sredstvom) - čitanje</t>
  </si>
  <si>
    <t>Magnetnorezonantna perfuzija kičme bez kontrastnog sredstva - snimanje</t>
  </si>
  <si>
    <t>Magnetnorezonantna perfuzija kičme bez kontrastnog sredstva - čitanje</t>
  </si>
  <si>
    <t>Magnetnorezonantna perfuzija kičme sa kontrastnim sredstvom - snimanje</t>
  </si>
  <si>
    <t>Magnetnorezonantna perfuzija kičme sa kontrastnim sredstvom - čitanje</t>
  </si>
  <si>
    <t>Magnetna rezonanca jedne dojke (uvek sa kontrastnim sredstvom) - snimanje</t>
  </si>
  <si>
    <t>Magnetna rezonanca jedne dojke (uvek sa kontrastnim sredstvom - čitanje</t>
  </si>
  <si>
    <t>Magnetna rezonanca obe dojke (uvek sa kontrastnim sredstvom) - snimanje</t>
  </si>
  <si>
    <t>Magnetna rezonanca obe dojke (uvek sa kontrastnim sredstvom - čitanje</t>
  </si>
  <si>
    <t>Magnetna rezonanca abdomena bez kontrastnog sredstva - snimanje</t>
  </si>
  <si>
    <t>Magnetna rezonanca abdomena bez kontrastnog sredstva - čitanje</t>
  </si>
  <si>
    <t>Magnetna rezonanca abdomena sa kontrastnim sredstvom - snimanje</t>
  </si>
  <si>
    <t>Magnetna rezonanca abdomena sa kontrastnim sredstvom - čitanje</t>
  </si>
  <si>
    <t>Magnetnorezonantna holangiopankreatografija bez kontrastnog sredstva - snimanje</t>
  </si>
  <si>
    <t>Magnetnorezonantna holangiopankreatografija  bez kontrastnog sredstva - čitanje</t>
  </si>
  <si>
    <t>Magnetnorezonantna enterografija (uvek sa kontrastnim sredstvom) - snimanje</t>
  </si>
  <si>
    <t>Magnetnorezonantna enterografija (uvek sa kontrastnim sredstvom) - čitanje</t>
  </si>
  <si>
    <t>Magnetnorezonantna kolonografija (uvek sa kontrastnim sredstvom) - snimanje</t>
  </si>
  <si>
    <t>Magnetnorezonantna kolonografija (uvek sa kontrastnim sredstvom) - čitanje</t>
  </si>
  <si>
    <t>Magnetna rezonanca pelvisa bez kontrastnog sredstva - snimanje</t>
  </si>
  <si>
    <t>Magnetna rezonanca pelvisa bez kontrastnog sredstva - čitanje</t>
  </si>
  <si>
    <t>Magnetna rezonanca pelvisa sa kontrastnim sredstvom - snimanje</t>
  </si>
  <si>
    <t>Magnetna rezonanca pelvisa sa kontrastnim sredstvom - čitanje</t>
  </si>
  <si>
    <t>Magnetnorezonantna urografija (uvek sa kontrastnim sredstvom) - snimanje</t>
  </si>
  <si>
    <t>Magnetnorezonantna urografija (uvek sa kontrastnim sredstvom) - čitanje</t>
  </si>
  <si>
    <t>Magnetna rezonanca prostate (uvek sa kontrastnim sredstvom) - snimanje</t>
  </si>
  <si>
    <t>Magnetna rezonanca prostate (uvek sa kontrastnim sredstvom) - čitanje</t>
  </si>
  <si>
    <t>Magnetna rezonanca penisa i skrotuma (uvek sa kontrastnim sredstvom) - snimanje</t>
  </si>
  <si>
    <t>Magnetna rezonanca penisa i skrotuma (uvek sa kontrastnim sredstvom) - čitanje</t>
  </si>
  <si>
    <t>Magnetna rezonanca nadlaktice bez kontrastnog sredstva - snimanje</t>
  </si>
  <si>
    <t>Magnetna rezonanca nadlaktice bez kontrastnog sredstva - čitanje</t>
  </si>
  <si>
    <t>Magnetna rezonanca nadlaktice sa kontrastnim sredstvom - snimanje</t>
  </si>
  <si>
    <t>Magnetna rezonanca nadlaktice sa kontrastnim sredstvom - čitanje</t>
  </si>
  <si>
    <t>Magnetna rezonanca podlaktice bez kontrastnog sredstva - snimanje</t>
  </si>
  <si>
    <t>Magnetna rezonanca podlaktice bez kontrastnog sredstva - čitanje</t>
  </si>
  <si>
    <t>Magnetna rezonanca podlaktice sa kontrastnim sredstvom - snimanje</t>
  </si>
  <si>
    <t>Magnetna rezonanca podlaktice sa kontrastnim sredstvom - čitanje</t>
  </si>
  <si>
    <t>Magnetna rezonanca šake bez kontrastnog sredstva - snimanje</t>
  </si>
  <si>
    <t>Magnetna rezonanca šake bez kontrastnog sredstva - čitanje</t>
  </si>
  <si>
    <t>Magnetna rezonanca šake sa kontrastnim sredstvom - snimanje</t>
  </si>
  <si>
    <t>Magnetna rezonanca šake sa kontrastnim sredstvom - čitanje</t>
  </si>
  <si>
    <t>Magnetna rezonanca nadkolenice bez kontrastnog sredstva - snimanje</t>
  </si>
  <si>
    <t>Magnetna rezonanca nadkolenice bez kontrastnog sredstva - čitanje</t>
  </si>
  <si>
    <t>Magnetna rezonanca nadkolenice sa kontrastnim sredstvom - snimanje</t>
  </si>
  <si>
    <t>Magnetna rezonanca nadkolenice sa kontrastnim sredstvom - čitanje</t>
  </si>
  <si>
    <t>Magnetna rezonanca podkolenice bez kontrastnog sredstva - snimanje</t>
  </si>
  <si>
    <t>Magnetna rezonanca podkolenice bez kontrastnog sredstva - čitanje</t>
  </si>
  <si>
    <t>Magnetna rezonanca podkolenice sa kontrastnim sredstvom - snimanje</t>
  </si>
  <si>
    <t>Magnetna rezonanca podkolenice sa kontrastnim sredstvom - čitanje</t>
  </si>
  <si>
    <t>Magnetna rezonanca stopala bez kontrastnog sredstva - snimanje</t>
  </si>
  <si>
    <t>Magnetna rezonanca stopala bez kontrastnog sredstva - čitanje</t>
  </si>
  <si>
    <t>Magnetna rezonanca stopala sa kontrastnim sredstvom - snimanje</t>
  </si>
  <si>
    <t>Magnetna rezonanca stopala sa kontrastnim sredstvom - čitanje</t>
  </si>
  <si>
    <t>Magnetna rezonanca ramenog zgloba bez kontrastnog sredstva - snimanje</t>
  </si>
  <si>
    <t>Magnetna rezonanca ramenog zgloba bez kontrastnog sredstva - čitanje</t>
  </si>
  <si>
    <t>Magnetna rezonanca ramenog zgloba sa kontrastnim sredstvom - snimanje</t>
  </si>
  <si>
    <t>Magnetna rezonanca ramenog zgloba sa kontrastnim sredstvom - čitanje</t>
  </si>
  <si>
    <t>Magnetna rezonanca lakatnog zgloba bez kontrastnog sredstva - snimanje</t>
  </si>
  <si>
    <t>Magnetna rezonanca lakatnog zgloba bez kontrastnog sredstva - čitanje</t>
  </si>
  <si>
    <t>Magnetna rezonanca lakatnog zgloba sa kontrastnim sredstvom - snimanje</t>
  </si>
  <si>
    <t>Magnetna rezonanca lakatnog zgloba sa kontrastnim sredstvom - čitanje</t>
  </si>
  <si>
    <t>Magnetna rezonanca ručnog zgloba bez kontrastnog sredstva - snimanje</t>
  </si>
  <si>
    <t>Magnetna rezonanca ručnog zgloba bez kontrastnog sredstva - čitanje</t>
  </si>
  <si>
    <t>Magnetna rezonanca ručnog zgloba sa kontrastnim sredstvom - snimanje</t>
  </si>
  <si>
    <t>Magnetna rezonanca ručnog zgloba sa kontrastnim sredstvom - čitanje</t>
  </si>
  <si>
    <t>Magnetna rezonanca zgloba kuka bez kontrastnog sredstva - snimanje</t>
  </si>
  <si>
    <t>Magnetna rezonanca zgloba kuka bez kontrastnog sredstva - čitanje</t>
  </si>
  <si>
    <t>Magnetna rezonanca zgloba kuka sa kontrastnim sredstvom - snimanje</t>
  </si>
  <si>
    <t>Magnetna rezonanca zgloba kuka sa kontrastnim sredstvom - čitanje</t>
  </si>
  <si>
    <t>Magnetna rezonanca zgloba kolena bez kontrastnog sredstva - snimanje</t>
  </si>
  <si>
    <t>Magnetna rezonanca zgloba kolena bez kontrastnog sredstva - čitanje</t>
  </si>
  <si>
    <t>Magnetna rezonanca zgloba kolena sa kontrastnim sredstvom - snimanje</t>
  </si>
  <si>
    <t>Magnetna rezonanca zgloba kolena sa kontrastnim sredstvom - čitanje</t>
  </si>
  <si>
    <t>Magnetna rezonanca skočnog zgloba bez kontrastnog sredstva - snimanje</t>
  </si>
  <si>
    <t>Magnetna rezonanca skočnog zgloba bez kontrastnog sredstva - čitanje</t>
  </si>
  <si>
    <t>Magnetna rezonanca skočnog zgloba sa kontrastnim sredstvom - snimanje</t>
  </si>
  <si>
    <t>Magnetna rezonanca skočnog zgloba sa kontrastnim sredstvom - čitanje</t>
  </si>
  <si>
    <t>Magnetnorezonantna artrografija (uvek sa kontrastnim sredstvom) - snimanje</t>
  </si>
  <si>
    <t>Magnetnorezonantna artrografija (uvek sa kontrastnim sredstvom) - čitanje</t>
  </si>
  <si>
    <t>Magnetna rezonanca perifernih nerava bez kontrastnog sredstva - snimanje</t>
  </si>
  <si>
    <t>Magnetna rezonanca perifernih nerava bez kontrastnog sredstva - čitanje</t>
  </si>
  <si>
    <t>Magnetna rezonanca perifernih nerava sa kontrastnim sredstvom - snimanje</t>
  </si>
  <si>
    <t>Magnetna rezonanca perifernih nerava sa kontrastnim sredstvom - čitanje</t>
  </si>
  <si>
    <t>Magnetnorezonantna spektroskopija - snimanje</t>
  </si>
  <si>
    <t>Magnetnorezonantna spektroskopija - čitanje</t>
  </si>
  <si>
    <t>Magnetna rezonanca ostalih oblasti bez kontrastnog sredstva - snimanje</t>
  </si>
  <si>
    <t>Magnetna rezonanca ostalih oblasti bez kontrastnog sredstva - čitanje</t>
  </si>
  <si>
    <t>Magnetna rezonanca ostalih oblasti sa kontrastnim sredstvom - snimanje</t>
  </si>
  <si>
    <t>Magnetna rezonanca ostalih oblasti sa kontrastnim sredstvom - čitanje</t>
  </si>
  <si>
    <t>Дензитометрија(уписати број апарата и број смена)</t>
  </si>
  <si>
    <t>12306-00</t>
  </si>
  <si>
    <t>Denzitometrija kostiju upotrebom rendgenske apsorpciometrije dualne energije</t>
  </si>
  <si>
    <t>12309-00</t>
  </si>
  <si>
    <t>Denzitometrija kostiju upotrebom kvantitativne kompjuterizovane tomografije</t>
  </si>
  <si>
    <t>Клиника за хематологију</t>
  </si>
  <si>
    <t>13706-04</t>
  </si>
  <si>
    <t>Transfuzija leukocita</t>
  </si>
  <si>
    <t>Transplantacija autologne koštane srži ili matične ćelije</t>
  </si>
  <si>
    <t>13706-09</t>
  </si>
  <si>
    <t>Transplantacija alogene koštane srži ili matične ćelije, od nesrodnog podudarnog davaoca</t>
  </si>
  <si>
    <t>13750-01</t>
  </si>
  <si>
    <t>Terapijska leukofereza</t>
  </si>
  <si>
    <t>13750-04</t>
  </si>
  <si>
    <t>Afereza matičnih (stem) ćelija</t>
  </si>
  <si>
    <t>transfuzija faktora koagulacije</t>
  </si>
  <si>
    <t>13100-04</t>
  </si>
  <si>
    <t>Универзитетски клинички центар Војводине</t>
  </si>
  <si>
    <t>УНИВЕРЗИТЕТСКИ КЛИНИЧКИ ЦЕНТАР ВОЈВОДИНЕ</t>
  </si>
  <si>
    <t>43 апарата и 3 смене</t>
  </si>
  <si>
    <t>25 апарата и 3 смене</t>
  </si>
  <si>
    <t>2 апарата и 2 смене</t>
  </si>
  <si>
    <t>3 апарата и 1 смена</t>
  </si>
  <si>
    <t>7 апарата и 2 смене</t>
  </si>
  <si>
    <t xml:space="preserve">Операције дневна болница </t>
  </si>
  <si>
    <t>08664161</t>
  </si>
  <si>
    <t>Specijalistički pregled prvi</t>
  </si>
  <si>
    <t>Specijalistički pregled kontrolni</t>
  </si>
  <si>
    <t>Specijalistički pregled prvi - profesor</t>
  </si>
  <si>
    <t>Specijalistički pregled kontrolni - profesor</t>
  </si>
  <si>
    <t>Specijalistički pregled prvi - docenta i primarijusa</t>
  </si>
  <si>
    <t>Specijalistički pregled kontrolni - docenta i primarijusa</t>
  </si>
  <si>
    <t>Konzilijarni pregled bolesnika - 5 učesnika</t>
  </si>
  <si>
    <t>Pregled neurohirurga</t>
  </si>
  <si>
    <t>Specijalistički psihijatrijski pregled</t>
  </si>
  <si>
    <t>Specijalisticki psihijatrijski pregled profesora</t>
  </si>
  <si>
    <t>Specijalistički psihijatrijski pregled docenta i primarijusa</t>
  </si>
  <si>
    <t>Specijalistički psihijatrijski pregled ponovni profesora</t>
  </si>
  <si>
    <t>Specijalistički psihijatrijski pregled ponovni</t>
  </si>
  <si>
    <t>Specijalistički psihijatrijski pregled ponovni docenta i primarijusa</t>
  </si>
  <si>
    <t>Telekonsulatacija izabranog lekara sa doktorom medicine odgovarajuće specijalnosti – Razmena informacija izabranog lekara sa doktorom medicine odgovarajuće specijalnosti na sekundarnom i tercijarnom nivou zdravstvene zaštite, putem dostupnih informacionih i komunikacionih tehnologija, unos podataka u medicinsku dokumentaciju</t>
  </si>
  <si>
    <t>Telekonsulatacija pacijenta sa doktorom medicine odgovarajuće specijalnosti – Razmena informacija pacijenta sa doktorom medicine odgovarajuće specijalnosti na sekundarnom i tercijarnom nivou zdravstvene zaštite, davanje saveta na osnovu praćenja laboratorijskih i drugih parametara putem dostupnih informacionih i komunikacionih tehnologija, upućivanje na druge specijalističke preglede, unos podataka u medicinsku dokumentaciju</t>
  </si>
  <si>
    <t>Prvo čitanje radiografskog snimka dojke u okviru organizovanog skrininga</t>
  </si>
  <si>
    <t>Drugo čitanje radiografskog snimka dojke u okviru organizovanog skrininga</t>
  </si>
  <si>
    <t>Treće ili supervizijsko čitanje radiografskog snimka dojke u okviru organizovanog skrininga</t>
  </si>
  <si>
    <t>Supervizijsko tumačenje PAP nalaza u organizovanom skriningu karcinoma grlića materice</t>
  </si>
  <si>
    <t>Specijalistički pregled fizijatra</t>
  </si>
  <si>
    <t>Specijalistički pregled fizijatra-kontrolni</t>
  </si>
  <si>
    <t>Hemodijaliza</t>
  </si>
  <si>
    <t>Intermitentna hemodiafiltracija</t>
  </si>
  <si>
    <t>Kontinuirana hemodijafiltracija</t>
  </si>
  <si>
    <t>Kontinuirana peritonealna dijaliza, dugoročna</t>
  </si>
  <si>
    <t>Intermitentna peritonealna dializa, dugoročna</t>
  </si>
  <si>
    <t>Biopsija dojke iglom</t>
  </si>
  <si>
    <t>Biopsija dubokog tkiva dojke</t>
  </si>
  <si>
    <t>Otvorena biopsija dojke</t>
  </si>
  <si>
    <t>Biopsija grlića materice</t>
  </si>
  <si>
    <t>Konusna biopsija grlića materice laserom</t>
  </si>
  <si>
    <t>Fiberoptička kolonoskopija do cekuma; duga kolonoskopija</t>
  </si>
  <si>
    <t xml:space="preserve">Fiberoptička kolonoskopija do cekuma sa polipektomijom; kolonoskopija do cekuma sa višestrukim polipektomijama; duga kolonoskopija sa polipektomijom </t>
  </si>
  <si>
    <t xml:space="preserve">Fiberoptička kolonoskopija do hepatičke fleksure sa biopsijom; kolonoskopija do hepatičke fleksure sa višestrukim biopsijama; fleksibilna sigmoidoskopija sa biopsijom; kratka kolonoskopija sa biopsijom </t>
  </si>
  <si>
    <t>Eksfolijativna citologija tkiva reproduktivnih organa žene-neautomatizovana priprema i automatizovano bojenje</t>
  </si>
  <si>
    <t>90161-00</t>
  </si>
  <si>
    <t>Ekscizija ostalih lezija na larinksu</t>
  </si>
  <si>
    <t>130307</t>
  </si>
  <si>
    <t>130309</t>
  </si>
  <si>
    <t>130320</t>
  </si>
  <si>
    <t>130321</t>
  </si>
  <si>
    <t>130322</t>
  </si>
  <si>
    <t>Zamrzavanje spermatozoida</t>
  </si>
  <si>
    <t>Odmrzavanje spermatozoida</t>
  </si>
  <si>
    <t xml:space="preserve">Čuvanje jajne ćelije do godinu dana - onkofertilitet </t>
  </si>
  <si>
    <t xml:space="preserve">Čuvanje spermatozoida do godinu dana - onkofertilitet </t>
  </si>
  <si>
    <t xml:space="preserve">Čuvanje embriona do godinu dana </t>
  </si>
  <si>
    <t>Kontrastna digitalna mamografija, jednostrano</t>
  </si>
  <si>
    <t>Kontrastna digitalna mamografija, jednostrano-čitanje</t>
  </si>
  <si>
    <t>Kontrastna digitalna mamografija, obostrano</t>
  </si>
  <si>
    <t>Kontrastna digitalna mamografija, obostrano-čitanje</t>
  </si>
  <si>
    <t>96 апарата и 3 сменe</t>
  </si>
  <si>
    <t>Zamrzavanje spermatozoida -onkofertilitet</t>
  </si>
  <si>
    <t>Zamrzavanje jajne ćelije bez usluge potpomognute oplodnje-onkofertilitet</t>
  </si>
  <si>
    <t>Zamrzavanje embriona bez usluge potpomognute oplodnje -onkofertilitet</t>
  </si>
  <si>
    <t>1.</t>
  </si>
  <si>
    <t>Здравствени радници и сарадници на одељењима</t>
  </si>
  <si>
    <t>2.</t>
  </si>
  <si>
    <t>Здравствени радници и сарадници у дневној болници и дијализи</t>
  </si>
  <si>
    <t>3.</t>
  </si>
  <si>
    <t>Здравствени радници и сарадници у заједничким медицинским делатностима</t>
  </si>
  <si>
    <t>4.</t>
  </si>
  <si>
    <t>Немедицински радници</t>
  </si>
  <si>
    <t>5.</t>
  </si>
  <si>
    <t>Укупан кадар у здравственој установи</t>
  </si>
  <si>
    <t>6.</t>
  </si>
  <si>
    <t>Капацитети и коришћење болничких постеља</t>
  </si>
  <si>
    <t>7.</t>
  </si>
  <si>
    <t>Пратиоци лечених лица</t>
  </si>
  <si>
    <t>8.</t>
  </si>
  <si>
    <t>Капацитети и коришћење дневних болница</t>
  </si>
  <si>
    <t>9.</t>
  </si>
  <si>
    <t>Неонатологија</t>
  </si>
  <si>
    <t>12.</t>
  </si>
  <si>
    <t>13.</t>
  </si>
  <si>
    <t>Дијагностички сродне групе (ДСГ)</t>
  </si>
  <si>
    <t>14.</t>
  </si>
  <si>
    <t>15.</t>
  </si>
  <si>
    <t>Крв и компоненте крви</t>
  </si>
  <si>
    <t>16.</t>
  </si>
  <si>
    <t>Лекови</t>
  </si>
  <si>
    <t>17.</t>
  </si>
  <si>
    <t>Имплантати</t>
  </si>
  <si>
    <t>18.</t>
  </si>
  <si>
    <t>Санитетски и медицински потрошни материјал</t>
  </si>
  <si>
    <t>19.</t>
  </si>
  <si>
    <t>Реагенси</t>
  </si>
  <si>
    <t>20.</t>
  </si>
  <si>
    <t>Листе чекања</t>
  </si>
  <si>
    <t xml:space="preserve">Табела 1. </t>
  </si>
  <si>
    <t>Делатност - служба  (у складу са Статутом)</t>
  </si>
  <si>
    <t>Број исписаних болесника 2024.</t>
  </si>
  <si>
    <t>Број бо  дана 2024.</t>
  </si>
  <si>
    <t>Просечна дневна заузетост постеља у 2024. (%)</t>
  </si>
  <si>
    <t>Постељни фонд (у складу са Уредбом)</t>
  </si>
  <si>
    <t>Број запослених на неодређено време који се финансирају из средстава обавезног здравственог осигурања</t>
  </si>
  <si>
    <t>Број запослених на неодређено време који се финансирају из других средстава</t>
  </si>
  <si>
    <t>стандардна нега</t>
  </si>
  <si>
    <t>Инт.ниво 2</t>
  </si>
  <si>
    <t>Инт. ниво 3</t>
  </si>
  <si>
    <t>УКУПНО</t>
  </si>
  <si>
    <t>Укупан број доктора медицине</t>
  </si>
  <si>
    <t>од тога на специјализацији</t>
  </si>
  <si>
    <t>од тога специјалисти</t>
  </si>
  <si>
    <t xml:space="preserve">Број лекара према нормативу </t>
  </si>
  <si>
    <t>Разлика - број лекара</t>
  </si>
  <si>
    <t>Укупан број медицинских сестара</t>
  </si>
  <si>
    <t>Број сестара према нормативу</t>
  </si>
  <si>
    <t>Разлика - број медицинских сестара</t>
  </si>
  <si>
    <t>Број здравствених сарадника</t>
  </si>
  <si>
    <t>Број здравствених сарадника према нормативу</t>
  </si>
  <si>
    <t>Увећано за примар</t>
  </si>
  <si>
    <t>Разлика - број здравствених сарадника</t>
  </si>
  <si>
    <t>Укупно норматив за докторе медицине</t>
  </si>
  <si>
    <t>Стандардна нега</t>
  </si>
  <si>
    <t>Инт. ниво3</t>
  </si>
  <si>
    <t xml:space="preserve"> амбуланте, кабинети, сале</t>
  </si>
  <si>
    <t>Увечано за примар</t>
  </si>
  <si>
    <t>Укупно норматив за сестре</t>
  </si>
  <si>
    <t>Доктори медицине</t>
  </si>
  <si>
    <t>медицинске сестре-техничари</t>
  </si>
  <si>
    <t>здравствени сарадници</t>
  </si>
  <si>
    <t>Управа УКЦВ</t>
  </si>
  <si>
    <t>Клиника за ортопедску хирургију и трауматологију</t>
  </si>
  <si>
    <t>Кабинет (цитоскопија)</t>
  </si>
  <si>
    <t>Клиника за пластичну и реконструктивну хирургију</t>
  </si>
  <si>
    <t>Клиника за максилофацијалну и оралну хирургију;</t>
  </si>
  <si>
    <t>Клиника за анестезију, интензивну терапију и терапију бола*</t>
  </si>
  <si>
    <t>Амбуланта за терапију бола</t>
  </si>
  <si>
    <t>Клиника за ендокринологију, дијабетес и болести метаболизма;</t>
  </si>
  <si>
    <t>Кабинет (ендоскопија)</t>
  </si>
  <si>
    <t>Кабинети (ЕЕГ, ЕМГ, доплер)</t>
  </si>
  <si>
    <t>Клиника за кожно – венеричне болести</t>
  </si>
  <si>
    <t>Кабинет за УЗ</t>
  </si>
  <si>
    <t>Центар за физикалну медицину и рехабилитацију</t>
  </si>
  <si>
    <t>Кабинет (дензитометрија, ЕМНГ)</t>
  </si>
  <si>
    <t>Центар за интензивну терапију и токсикологију;</t>
  </si>
  <si>
    <t>Центар за пријем и збрињавање ургентних стања - Ургентни центар</t>
  </si>
  <si>
    <t>Центар за експерименталну хирургију</t>
  </si>
  <si>
    <t>Служба операционих сала</t>
  </si>
  <si>
    <t>Поликлиника</t>
  </si>
  <si>
    <t>Служба за правне послове</t>
  </si>
  <si>
    <t>Служба за економско – финансијске послове</t>
  </si>
  <si>
    <t>Служба за техничке и друге сличне послове</t>
  </si>
  <si>
    <t>Одсек за интерну ревизију</t>
  </si>
  <si>
    <t>Ковид болница</t>
  </si>
  <si>
    <t xml:space="preserve">Табела 2. </t>
  </si>
  <si>
    <t>Организациона јединица</t>
  </si>
  <si>
    <t>Број постеља/места*</t>
  </si>
  <si>
    <t>Број смена</t>
  </si>
  <si>
    <t>Број дијализа годишње</t>
  </si>
  <si>
    <t>Број доктора медицине</t>
  </si>
  <si>
    <t>норматив доктора медицине</t>
  </si>
  <si>
    <t>разлика доктора медицине</t>
  </si>
  <si>
    <t>Број медицинских сестара</t>
  </si>
  <si>
    <t>норматив медицинских сестара</t>
  </si>
  <si>
    <t>разлика медицинских сестара</t>
  </si>
  <si>
    <t>норматив  здравствених сарадника</t>
  </si>
  <si>
    <t>разлика здравствених сарадника</t>
  </si>
  <si>
    <t>доктори медицине</t>
  </si>
  <si>
    <t>мед. техничари</t>
  </si>
  <si>
    <t>здр. сарадници</t>
  </si>
  <si>
    <t>КЛИНИКА ЗА АБДОМИНАЛНУ И ЕНДОКРИНУ ХИРУРГИЈУ</t>
  </si>
  <si>
    <t>КЛИНИКА ЗА ВАСКУЛАРНУ И ЕНДОВАСКУЛАРНУ ХИРУРГИЈУ</t>
  </si>
  <si>
    <t>КЛИНИКА ЗА ОРТОПЕДСКУ ХИРУРГИЈУ И ТРАУМАТОЛОГИЈУ</t>
  </si>
  <si>
    <t>КЛИНИКА ЗА УРОЛОГИЈУ</t>
  </si>
  <si>
    <t>КЛИНИКА ЗА ПЛАСТИЧНУ И РЕКОНСТРУКТИВНУ ХИРУРГИЈУ</t>
  </si>
  <si>
    <t>КЛИНИКА ЗА НЕУРОХИРУРГИЈУ</t>
  </si>
  <si>
    <t>КЛИНИКА ЗА МАКСИЛОФАЦИЈАЛНУ И ОРАЛНУ ХИРУРГИЈУ</t>
  </si>
  <si>
    <t>КЛИНИКА ЗА НЕФРОЛОГИЈУ И КЛИНИЧКУ ИМУНОЛОГИЈУ - ОДЕЉЕЊЕ ЗА ДИЈАЛИЗУ</t>
  </si>
  <si>
    <t>КЛИНИКА ЗА НЕФРОЛОГИЈУ И КЛИНИЧКУ ИМУНОЛОГИЈУ - ОДЕЉЕЊЕ ДНЕВНЕ БОЛНИЦЕ И ПОЛИКЛИНИЧКЕ СЛУЖБЕ</t>
  </si>
  <si>
    <t>КЛИНИКА ЗА ЕНДОКРИНОЛОГИЈУ, ДИЈАБЕТЕС И БОЛЕСТИ МЕТАБОЛИЗМА</t>
  </si>
  <si>
    <t>КЛИНИКА ЗА ГАСТРОЕНТЕРОЛОГИЈУ И ХЕПАТОЛОГИЈУ</t>
  </si>
  <si>
    <t>КЛИНИКА ЗА ХЕМАТОЛОГИЈУ</t>
  </si>
  <si>
    <t>КЛИНИКА  ЗА НЕУРОЛОГИЈУ</t>
  </si>
  <si>
    <t>КЛИНИКА  ЗА ПСИХИЈАТРИЈУ</t>
  </si>
  <si>
    <t>КЛИНИКА ЗА КОЖНО-ВЕНЕРИЧНЕ БОЛЕСТИ</t>
  </si>
  <si>
    <t>КЛИНИКА ЗА ОТОРИНОЛАРИНГОЛОГИЈУ И ХИРУРГИЈУ ГЛАВЕ И ВРАТА</t>
  </si>
  <si>
    <t>КЛИНИКА ЗА ОЧНЕ БОЛЕСТИ</t>
  </si>
  <si>
    <t>КЛИНИКА ЗА ГИНЕКОЛОГИЈУ И АКУШЕРСТВО</t>
  </si>
  <si>
    <t>КЛИНИКА ЗА МЕДИЦИНСКУ РЕХАБИЛИТАЦИЈУ</t>
  </si>
  <si>
    <t>*За дијализе се попуњавају дијализна места</t>
  </si>
  <si>
    <t xml:space="preserve">Табела 3. </t>
  </si>
  <si>
    <t>Заједничке медицинске делатности</t>
  </si>
  <si>
    <t>Број постеља на који се примењује норматив</t>
  </si>
  <si>
    <t>Број апарата, број операционих сала</t>
  </si>
  <si>
    <t>Број фармацеута</t>
  </si>
  <si>
    <t>основни норматив</t>
  </si>
  <si>
    <t>Укупан норматив</t>
  </si>
  <si>
    <t>Разлика</t>
  </si>
  <si>
    <t>Број мед. сестара</t>
  </si>
  <si>
    <t>Број здр. сарадника</t>
  </si>
  <si>
    <t>норматив</t>
  </si>
  <si>
    <t>разлика</t>
  </si>
  <si>
    <t>фармацеути</t>
  </si>
  <si>
    <t>мед.техничари</t>
  </si>
  <si>
    <t>Основна радиолошка дијагностика</t>
  </si>
  <si>
    <t>ЦТ</t>
  </si>
  <si>
    <t>3+2</t>
  </si>
  <si>
    <t>МР</t>
  </si>
  <si>
    <t>1+1</t>
  </si>
  <si>
    <t>Клиничко - биохемијска и хематолошка дијагностика</t>
  </si>
  <si>
    <t>Микробиолошка дијагностика</t>
  </si>
  <si>
    <t>Патологија, патохистологија и цитологија</t>
  </si>
  <si>
    <t>Анестезиологија са реанимацијом</t>
  </si>
  <si>
    <t>Трансфузиологија</t>
  </si>
  <si>
    <t>Нуклеарна медицина</t>
  </si>
  <si>
    <t>Физикална медицина и рехабилитација</t>
  </si>
  <si>
    <t>Фармацеутска здравствена делатност (болничка апотека)</t>
  </si>
  <si>
    <t>Клиничка фармакологија</t>
  </si>
  <si>
    <t>Социјална медицина, информатика и статистика</t>
  </si>
  <si>
    <t>Послови припреме дијета за пацијенте и контрола намирница</t>
  </si>
  <si>
    <t>Напомена: попуњавају се подаци само за делатности које постоје у здравственој установи</t>
  </si>
  <si>
    <t xml:space="preserve">Табела 4. </t>
  </si>
  <si>
    <t>краткотрајна хоспитализација</t>
  </si>
  <si>
    <t>дуготрајна хоспитализација</t>
  </si>
  <si>
    <t>Назив организационе једицине</t>
  </si>
  <si>
    <t>Административни радници</t>
  </si>
  <si>
    <t>Норматив</t>
  </si>
  <si>
    <t>Технички радници</t>
  </si>
  <si>
    <t>Административни</t>
  </si>
  <si>
    <t>Технички</t>
  </si>
  <si>
    <t>ДИЈАЛИЗА</t>
  </si>
  <si>
    <t>Возачи санитетског превоза</t>
  </si>
  <si>
    <t>Немедицински радници-остали</t>
  </si>
  <si>
    <t>У микробиолошкој дијагностици</t>
  </si>
  <si>
    <t>У патологији, патохистологији и цитологији</t>
  </si>
  <si>
    <t>У клиничко-биохемијској и хематолошкој дијагностици</t>
  </si>
  <si>
    <t>У фармацеутској делатности преко болничке апотеке</t>
  </si>
  <si>
    <t xml:space="preserve">Табела 5. </t>
  </si>
  <si>
    <t>Број запослених на неодређено време који се финансирају из средстава РФЗО</t>
  </si>
  <si>
    <t>Укупно запослених на неодређено време</t>
  </si>
  <si>
    <t>Број запослених на одређено време због замене одсутних запослених</t>
  </si>
  <si>
    <t>Број запослених на одређено време због повећаног обима посла</t>
  </si>
  <si>
    <t>Укупан број запослених на одређено време који се финансирају из средстава РФЗО</t>
  </si>
  <si>
    <t>Укупан број запослених (на одређено и неодређено време) који се финансирају из средстава РФЗО</t>
  </si>
  <si>
    <t>ДОКТОРИ МЕДИЦИНЕ</t>
  </si>
  <si>
    <t>ФАРМАЦЕУТИ</t>
  </si>
  <si>
    <t>МЕДИЦИНСКЕ СЕСТРЕ/ТЕХНИЧАРИ</t>
  </si>
  <si>
    <t>ЗДРАВСТВЕНИ САРАДНИЦИ</t>
  </si>
  <si>
    <t>НЕМЕДИЦИНСКИ АДМИНИСТРАТИВНИ РАДНИЦИ</t>
  </si>
  <si>
    <t>НЕМЕДИЦИНСКИ ТЕХНИЧКИ/ПОМОЋНИ РАДНИЦИ</t>
  </si>
  <si>
    <t xml:space="preserve">Табела 6. </t>
  </si>
  <si>
    <t>Шифра орг.јед.</t>
  </si>
  <si>
    <t>Болничке постеље</t>
  </si>
  <si>
    <t>Број хоспитализованих лица</t>
  </si>
  <si>
    <t>Број дана хоспитализације</t>
  </si>
  <si>
    <t>Просечна дужина лечења (дани)</t>
  </si>
  <si>
    <t>Просечна заузетост постеља (%)</t>
  </si>
  <si>
    <t>ВРСТА</t>
  </si>
  <si>
    <t>БРОЈ</t>
  </si>
  <si>
    <t>Извршено у 2024.</t>
  </si>
  <si>
    <t>План рада за 2025.</t>
  </si>
  <si>
    <t>51</t>
  </si>
  <si>
    <t>инт.нега</t>
  </si>
  <si>
    <t>полу инт.</t>
  </si>
  <si>
    <t>станд. н.</t>
  </si>
  <si>
    <t>52</t>
  </si>
  <si>
    <t>КЛИНИКА ЗА АНЕСТЕЗИЈУ, ИНТЕНЗИВНУ ТЕРАПИЈУ И ТЕРАПИЈУ БОЛА</t>
  </si>
  <si>
    <t>53</t>
  </si>
  <si>
    <t>54</t>
  </si>
  <si>
    <t>55</t>
  </si>
  <si>
    <t>56</t>
  </si>
  <si>
    <t>58</t>
  </si>
  <si>
    <t>59</t>
  </si>
  <si>
    <t>60</t>
  </si>
  <si>
    <t>КОВИД БОЛНИЦА НОВИ САД</t>
  </si>
  <si>
    <t>71</t>
  </si>
  <si>
    <t>72</t>
  </si>
  <si>
    <t>73</t>
  </si>
  <si>
    <t>КЛИНИКА ЗА НЕФРОЛОГИЈУ И КЛИНИЧКУ ИМУНОЛОГИЈУ</t>
  </si>
  <si>
    <t>74</t>
  </si>
  <si>
    <t>75</t>
  </si>
  <si>
    <t>КЛИНИКА ЗА ИНФЕКТИВНЕ БОЛЕСТИ</t>
  </si>
  <si>
    <t>76</t>
  </si>
  <si>
    <t>77</t>
  </si>
  <si>
    <t>78</t>
  </si>
  <si>
    <t>79</t>
  </si>
  <si>
    <t>80</t>
  </si>
  <si>
    <t>81</t>
  </si>
  <si>
    <t>82</t>
  </si>
  <si>
    <t>87</t>
  </si>
  <si>
    <t xml:space="preserve"> УРГЕНТНИ ЦЕНТАР</t>
  </si>
  <si>
    <t>89</t>
  </si>
  <si>
    <t>ЦЕНТАР ЗА ТРАНСПЛАНТАЦИЈУ ОРГАНА,ЋЕЛИЈА И ТКИВА</t>
  </si>
  <si>
    <t>У К У П Н О</t>
  </si>
  <si>
    <t xml:space="preserve">Табела 7. </t>
  </si>
  <si>
    <t>Број постеља</t>
  </si>
  <si>
    <t>Број пратилаца</t>
  </si>
  <si>
    <t>Број дана боравка</t>
  </si>
  <si>
    <t>План за 2025.</t>
  </si>
  <si>
    <t xml:space="preserve">КЛИНИКА ЗА ПЛАСТИЧНУ И РЕКОНСТРУКТИВНУ ХИРУРГИЈУ </t>
  </si>
  <si>
    <t>КЛИНИКА ЗА HEMATOLOGIJU</t>
  </si>
  <si>
    <t xml:space="preserve">Табела 8. </t>
  </si>
  <si>
    <t>Број постеља/места</t>
  </si>
  <si>
    <t>Број лечених лица</t>
  </si>
  <si>
    <t>Број дана лечења</t>
  </si>
  <si>
    <t xml:space="preserve">КОВИД БОЛНИЦА </t>
  </si>
  <si>
    <t>Табела 9.</t>
  </si>
  <si>
    <t>Постеље</t>
  </si>
  <si>
    <t>Број новорођене деце</t>
  </si>
  <si>
    <t>Врста неге</t>
  </si>
  <si>
    <t>Број</t>
  </si>
  <si>
    <t>Интезивна нега</t>
  </si>
  <si>
    <t>Полуинтезивна нега</t>
  </si>
  <si>
    <t xml:space="preserve">Општа нега </t>
  </si>
  <si>
    <t>Специјална нега</t>
  </si>
  <si>
    <t xml:space="preserve">Табела 12. </t>
  </si>
  <si>
    <t>Р.бр.</t>
  </si>
  <si>
    <t>Број операционих сала</t>
  </si>
  <si>
    <t>Број оперисаних у дневној болници</t>
  </si>
  <si>
    <t>Број операција у дневној болници</t>
  </si>
  <si>
    <t>Број оперисаних (хоспитализовани)</t>
  </si>
  <si>
    <t>Број операција (хоспитализовани)</t>
  </si>
  <si>
    <t>Укупан број оперисаних</t>
  </si>
  <si>
    <t>Укупан број операција</t>
  </si>
  <si>
    <t>Клиника за васкуларну и  трансплантациону хирургију</t>
  </si>
  <si>
    <t>Ургентни центар</t>
  </si>
  <si>
    <t>Назив здравствене установе   Универзитетски клинички центар Војводине</t>
  </si>
  <si>
    <t>Матични број здравствене установе   08664161</t>
  </si>
  <si>
    <t>Датум   01.01.2025.</t>
  </si>
  <si>
    <t>Табела 13.   Дијагностички сродне групе (ДСГ)</t>
  </si>
  <si>
    <t>ДСГ шифра</t>
  </si>
  <si>
    <t>Назив дијагностички сродне групе</t>
  </si>
  <si>
    <t>УКУПНО ДСГ Група</t>
  </si>
  <si>
    <t>Некласификоване главне дијагностичке категорије</t>
  </si>
  <si>
    <t>A01Z</t>
  </si>
  <si>
    <t>Трансплантација јетре</t>
  </si>
  <si>
    <t>A03Z</t>
  </si>
  <si>
    <t>Трансплантација плућа или срца</t>
  </si>
  <si>
    <t>A05Z</t>
  </si>
  <si>
    <t>Транспалнтација срца</t>
  </si>
  <si>
    <t>A06A</t>
  </si>
  <si>
    <t>Трахеостомија са вентилаторном подршком &gt;95 сати, са врло тешким КК</t>
  </si>
  <si>
    <t>A06B</t>
  </si>
  <si>
    <t>Трахеостомија са вентилаторном подршком &gt;95 сати, без врло тешких КК или Трахеостомија/вентилација &gt;95 сати са врло тешким КК</t>
  </si>
  <si>
    <t>A06C</t>
  </si>
  <si>
    <t>Вентилаторна подршка &gt;95 сати без врло тешких КК</t>
  </si>
  <si>
    <t>A06D</t>
  </si>
  <si>
    <t>Трахеостомија, без врло тешких КК</t>
  </si>
  <si>
    <t>A07Z</t>
  </si>
  <si>
    <t>Алогена трансплантација коштане сржи</t>
  </si>
  <si>
    <t>A08A</t>
  </si>
  <si>
    <t>Аутогена трансплантација коштане сржи, са врло тешким КК</t>
  </si>
  <si>
    <t>A08B</t>
  </si>
  <si>
    <t>Аутогена трансплантација коштане сржи, без врло тешких КК</t>
  </si>
  <si>
    <t>A09A</t>
  </si>
  <si>
    <t>Трансплантација бубрега и панкреаса, са врло тешким КК</t>
  </si>
  <si>
    <t>A09B</t>
  </si>
  <si>
    <t>Трансплантација бубрега, искључујући трансплантацију панкреаса, без врло тешких КК</t>
  </si>
  <si>
    <t>A10Z</t>
  </si>
  <si>
    <t>Уградња вештачке потпоре у комору</t>
  </si>
  <si>
    <t>A11A</t>
  </si>
  <si>
    <t>Уградња спиналног апарата за инфузију, са врло тешким КК</t>
  </si>
  <si>
    <t>A11B</t>
  </si>
  <si>
    <t>Уградња спиналног апарата за инфузију, без врло тешких КК</t>
  </si>
  <si>
    <t>A12Z</t>
  </si>
  <si>
    <t>Уградња уређаја за неуростимулацију</t>
  </si>
  <si>
    <t>A40Z</t>
  </si>
  <si>
    <t>Екстракорпорална мембранска оксигенација (EKMO) без операције срца</t>
  </si>
  <si>
    <t>Болести и поремећаји нервног система</t>
  </si>
  <si>
    <t>B01A</t>
  </si>
  <si>
    <t>Ревизија вентрикуларног шанта, са врло тешким или тешким КК</t>
  </si>
  <si>
    <t>B01B</t>
  </si>
  <si>
    <t>Ревизија вентрикуларног шанта, без врло тешких и тешких КК</t>
  </si>
  <si>
    <t>B02A</t>
  </si>
  <si>
    <t>Краниотомија, са врло тешким КК</t>
  </si>
  <si>
    <t>B02B</t>
  </si>
  <si>
    <t>Краниотомија, са умерено тешким КК</t>
  </si>
  <si>
    <t>B02C</t>
  </si>
  <si>
    <t>Краниотомија без КК</t>
  </si>
  <si>
    <t>B03A</t>
  </si>
  <si>
    <t>Процедуре на кичменом стубу (спиналне процедуре), са врло тешким и тешким КК</t>
  </si>
  <si>
    <t>B03B</t>
  </si>
  <si>
    <t>Процедуре на кичменом стубу (спиналне процедуре), без врло тешких или тешких КК</t>
  </si>
  <si>
    <t>B04A</t>
  </si>
  <si>
    <t>Екстракранијалне процедуре на крвним судовима, са врло тешким или тешким КК</t>
  </si>
  <si>
    <t>B04B</t>
  </si>
  <si>
    <t>Екстракранијалне процедуре на крвним судовима, без врло тешких или тешких КК</t>
  </si>
  <si>
    <t>B05Z</t>
  </si>
  <si>
    <r>
      <t>Хируршки захват на карпалном тунелу (декомпресија</t>
    </r>
    <r>
      <rPr>
        <i/>
        <sz val="10"/>
        <rFont val="Calibri"/>
        <family val="2"/>
      </rPr>
      <t xml:space="preserve"> n.medianus-a</t>
    </r>
    <r>
      <rPr>
        <sz val="10"/>
        <rFont val="Calibri"/>
        <family val="2"/>
      </rPr>
      <t>)</t>
    </r>
  </si>
  <si>
    <t>B06A</t>
  </si>
  <si>
    <t>Процедуре код церебралне парализе, мишићне дистрофије, неуропатије, са врло тешким или тешким КК</t>
  </si>
  <si>
    <t>B06B</t>
  </si>
  <si>
    <t>Процедуре код церебралне парализе, мишићне дистрофије, неуропатије, без врло тешких или тешких КК</t>
  </si>
  <si>
    <t>B07A</t>
  </si>
  <si>
    <t>Процедуре на периферним и кранијалним нервима као и друге процедуре на нервом систему са КК</t>
  </si>
  <si>
    <t>B07B</t>
  </si>
  <si>
    <t>Процедуре на периферним и кранијалним нервима као и друге процедуре на нервом систему без КК</t>
  </si>
  <si>
    <t>B40Z</t>
  </si>
  <si>
    <t>Плазмафереза и неуролошке болести</t>
  </si>
  <si>
    <t>B41Z</t>
  </si>
  <si>
    <t>Телеметријски ЕЕГ мониторинг</t>
  </si>
  <si>
    <t>B42A</t>
  </si>
  <si>
    <t>Дијагностички поступак на нервном систему са вентилаторном подршком, са врло тешким КК</t>
  </si>
  <si>
    <t>B42B</t>
  </si>
  <si>
    <t>Дијагностички поступак на нервном систему са вентилаторном подршком, без врло тешких КК</t>
  </si>
  <si>
    <t>B60A</t>
  </si>
  <si>
    <t>Установљена параплегија,квадриплегија са или без оперативног поступка са врло тешким КК</t>
  </si>
  <si>
    <t>B60B</t>
  </si>
  <si>
    <t>Установљена параплегија,квадриплегија са или без оперативног поступка без врло тешких КК</t>
  </si>
  <si>
    <t>B61A</t>
  </si>
  <si>
    <t>Стања кичмене мождине са или без оперативног поступка са врло тешким и тешким КК</t>
  </si>
  <si>
    <t>B61B</t>
  </si>
  <si>
    <t>Стања кичмене мождине са или без оперативног поступка без врло тешких и тешких КК</t>
  </si>
  <si>
    <t>B62Z</t>
  </si>
  <si>
    <t>Пријем због аферезе</t>
  </si>
  <si>
    <t>B63Z</t>
  </si>
  <si>
    <t>Деменција и остале хроничне сметње мождане функције</t>
  </si>
  <si>
    <t>B64A</t>
  </si>
  <si>
    <t>Делиријум са врло тешким КК</t>
  </si>
  <si>
    <t>B64B</t>
  </si>
  <si>
    <t>Делиријум безврло тешких КК</t>
  </si>
  <si>
    <t>B65Z</t>
  </si>
  <si>
    <t>Церебрална парализа</t>
  </si>
  <si>
    <t>B66A</t>
  </si>
  <si>
    <t>Неоплазма нервог система са врло тешким или тешким КК</t>
  </si>
  <si>
    <t>B66B</t>
  </si>
  <si>
    <t>Неоплазма нервог система без врло тешких или тешких КК</t>
  </si>
  <si>
    <t>B67A</t>
  </si>
  <si>
    <t>Дегенеративни поремећаји нервног система, са врло тешким или тешким КК</t>
  </si>
  <si>
    <t>B67B</t>
  </si>
  <si>
    <t>Дегенеративни поремећаји нервног система без КК, старост  &gt; 59 година, без врло тешких или тешких КК</t>
  </si>
  <si>
    <t>B67C</t>
  </si>
  <si>
    <t>Дегенеративни поремећаји нервног система без КК, старост  &lt; 60 година, без врло тешких или тешких КК</t>
  </si>
  <si>
    <t>B68A</t>
  </si>
  <si>
    <t>Мултипла склероза и церебрална атаксија, са КК</t>
  </si>
  <si>
    <t>B68B</t>
  </si>
  <si>
    <t>Мултипла склероза и церебрална атаксија, без КК</t>
  </si>
  <si>
    <t>B69A</t>
  </si>
  <si>
    <t>ТИА и прецеребрална оклузија, са врло тешким или тешким КК</t>
  </si>
  <si>
    <t>B69B</t>
  </si>
  <si>
    <t>ТИА и прецеребрална оклузија, без врло тешких или тешких КК</t>
  </si>
  <si>
    <t>B70A</t>
  </si>
  <si>
    <t>Мождани удар (шлог), са врло тешким КК</t>
  </si>
  <si>
    <t>B70B</t>
  </si>
  <si>
    <t>Мождани удар (шлог), са тешким КК</t>
  </si>
  <si>
    <t>B70C</t>
  </si>
  <si>
    <t>Мождани удар (шлог), без врло тешких или тешких КК</t>
  </si>
  <si>
    <t>B70D</t>
  </si>
  <si>
    <t>Мождани удар, смртни исход или трансфер (премештај у другу болницу), &lt; 5 дана</t>
  </si>
  <si>
    <t>B71A</t>
  </si>
  <si>
    <t>Поремећај кранијалних и периферних нерава са КК</t>
  </si>
  <si>
    <t>B71B</t>
  </si>
  <si>
    <t>B72A</t>
  </si>
  <si>
    <t>Инфекције нервног система које искључују вирусни менингитис, са врло тешким или тешким КК</t>
  </si>
  <si>
    <t>B72B</t>
  </si>
  <si>
    <t>Инфекције нервног система које искључују вирусни менингитис, без врло тешких или тешких КК</t>
  </si>
  <si>
    <t>B73Z</t>
  </si>
  <si>
    <t>Вирусни менингитис</t>
  </si>
  <si>
    <t>B74A</t>
  </si>
  <si>
    <t>Нетрауматски ступор и кома, са врло тешким КК</t>
  </si>
  <si>
    <t>B74B</t>
  </si>
  <si>
    <t>Нетрауматски ступор и кома, без врло тешких КК</t>
  </si>
  <si>
    <t>B75Z</t>
  </si>
  <si>
    <t>Фебрилне конвулзије</t>
  </si>
  <si>
    <t>B76A</t>
  </si>
  <si>
    <t>Напад (неуролошки), са врло тешким или тешким КК</t>
  </si>
  <si>
    <t>B76B</t>
  </si>
  <si>
    <t>Напад (неуролошки), без врло тешких или тешких КК</t>
  </si>
  <si>
    <t>B77Z</t>
  </si>
  <si>
    <t>Главобоља</t>
  </si>
  <si>
    <t>B78A</t>
  </si>
  <si>
    <t>Интракранијална повреда, са врло тешким или тешким КК</t>
  </si>
  <si>
    <t>B78B</t>
  </si>
  <si>
    <t>Интракранијална повреда, без врло тешких или тешких КК</t>
  </si>
  <si>
    <t>B79A</t>
  </si>
  <si>
    <t>Прелом лобање, са врло тешким или тешким КК</t>
  </si>
  <si>
    <t>B79B</t>
  </si>
  <si>
    <t>Прелом лобање, без врло тешких или тешких КК</t>
  </si>
  <si>
    <t>B80Z</t>
  </si>
  <si>
    <t>Остале повреде главе</t>
  </si>
  <si>
    <t>B81A</t>
  </si>
  <si>
    <t>Остали поремећаји нервног система, са врло тешким или тешким КК</t>
  </si>
  <si>
    <t>B81B</t>
  </si>
  <si>
    <t>Остали поремећаји нервног система, без врло тешких или тешких КК</t>
  </si>
  <si>
    <t>B82A</t>
  </si>
  <si>
    <t>Хронична и неспецифична параплегија/квадриплегија са или без оперативног поступка, са врло тешким КК</t>
  </si>
  <si>
    <t>B82B</t>
  </si>
  <si>
    <t>Хронична и неспецифична параплегија/квадриплегија са или без оперативног поступка, са тешким КК</t>
  </si>
  <si>
    <t>B82C</t>
  </si>
  <si>
    <t>Хронична и неспецифична параплегија/квадриплегија са или без оперативног поступка, без врло тешких/тешких КК</t>
  </si>
  <si>
    <t>Болести и поремећаји ока</t>
  </si>
  <si>
    <t>C01Z</t>
  </si>
  <si>
    <t>Процедуре код пенетрантне повреде ока</t>
  </si>
  <si>
    <t>C02Z</t>
  </si>
  <si>
    <t>Енуклеација и процедуре на орбити</t>
  </si>
  <si>
    <t>C03Z</t>
  </si>
  <si>
    <t>Процедуре на ретини (мрежњачи)</t>
  </si>
  <si>
    <t>C04Z</t>
  </si>
  <si>
    <t>Велике процедуре на корнеи (рожњачи), склери (беоњачи) и конјуктиви (вежњачи)</t>
  </si>
  <si>
    <t>C05Z</t>
  </si>
  <si>
    <t>Дакриоцисториностомија</t>
  </si>
  <si>
    <t>C10Z</t>
  </si>
  <si>
    <t>Процедуре код страбизма</t>
  </si>
  <si>
    <t>C11Z</t>
  </si>
  <si>
    <t>Процедуре на очном капку</t>
  </si>
  <si>
    <t>C12Z</t>
  </si>
  <si>
    <t>Остале процедуре на а корнеи (рожњачи), склери (беоњачи) и конјуктиви (вежњачи)</t>
  </si>
  <si>
    <t>C13Z</t>
  </si>
  <si>
    <t>Процедуре на сузном апарату</t>
  </si>
  <si>
    <t>C14Z</t>
  </si>
  <si>
    <t>Остале процедуре на оку</t>
  </si>
  <si>
    <t>C15A</t>
  </si>
  <si>
    <t>Глауком или сложене процедуре код катаракте</t>
  </si>
  <si>
    <t>C15B</t>
  </si>
  <si>
    <t>Глауком или сложене процедуре код катаракте, истог дана</t>
  </si>
  <si>
    <t>C16Z</t>
  </si>
  <si>
    <t>Процедуре на сочиву</t>
  </si>
  <si>
    <t>C60A</t>
  </si>
  <si>
    <t>Акутне и велике инфекције ока, са врло тешким или тешким КК</t>
  </si>
  <si>
    <t>C60B</t>
  </si>
  <si>
    <t>Акутне и велике инфекције ока, без врло тешких или тешких КК</t>
  </si>
  <si>
    <t>C61A</t>
  </si>
  <si>
    <t>Неуролошки и васкуларни поремећаји ока, са врло тешким КК</t>
  </si>
  <si>
    <t>C61B</t>
  </si>
  <si>
    <t>Неуролошки и васкуларни поремећаји ока, без врло тешких КК</t>
  </si>
  <si>
    <t>C62Z</t>
  </si>
  <si>
    <t>Хифема и медицински обрађена траума ока</t>
  </si>
  <si>
    <t>C63Z</t>
  </si>
  <si>
    <t>Остали поремећаји ока</t>
  </si>
  <si>
    <t>Болести и поремећају ува, носа, уста и грла</t>
  </si>
  <si>
    <t>D01Z</t>
  </si>
  <si>
    <t xml:space="preserve">Кохлеарни имплант </t>
  </si>
  <si>
    <t>D02A</t>
  </si>
  <si>
    <t>Процедуре на глави и врату, са врло тешким или тешким КК</t>
  </si>
  <si>
    <t>D02B</t>
  </si>
  <si>
    <t>Процедуре на глави и врату, са малигнитетом или умереним КК</t>
  </si>
  <si>
    <t>D02C</t>
  </si>
  <si>
    <t>Процедуре на глави и врату, без малигнитета или КК</t>
  </si>
  <si>
    <t>D03Z</t>
  </si>
  <si>
    <t>Хируршка репарација расцепа усне или непца</t>
  </si>
  <si>
    <t>D04A</t>
  </si>
  <si>
    <t>Операција максиле, са КК</t>
  </si>
  <si>
    <t>D04B</t>
  </si>
  <si>
    <t>Операција максиле, без КК</t>
  </si>
  <si>
    <t>D05Z</t>
  </si>
  <si>
    <t>Процедуре на паротидној жлезди</t>
  </si>
  <si>
    <t>D06Z</t>
  </si>
  <si>
    <t>Процедуре на параназалним синусима и мастоидном наставку и сложене процедуре на средњем уху</t>
  </si>
  <si>
    <t>D09Z</t>
  </si>
  <si>
    <t>Разне процедуре на уху, грлу, носу и усној дупљи</t>
  </si>
  <si>
    <t>D10Z</t>
  </si>
  <si>
    <t>Процедуре на носу</t>
  </si>
  <si>
    <t>D11Z</t>
  </si>
  <si>
    <t>Тонзилектомија, Аденоидектомија</t>
  </si>
  <si>
    <t>D12Z</t>
  </si>
  <si>
    <t>Остале процедуре на уху, грлу, носу и усној дупљи</t>
  </si>
  <si>
    <t>D13Z</t>
  </si>
  <si>
    <t xml:space="preserve">Миринготомија и инсерција тубуса </t>
  </si>
  <si>
    <t>D14Z</t>
  </si>
  <si>
    <t>Процедуре у усној дупљи и пљувачним жлездама</t>
  </si>
  <si>
    <t>D15Z</t>
  </si>
  <si>
    <t>Процедуре на мастоидном наставку</t>
  </si>
  <si>
    <t>D40Z</t>
  </si>
  <si>
    <t xml:space="preserve">Вађење и поправка зуба </t>
  </si>
  <si>
    <t>D60A</t>
  </si>
  <si>
    <t>Малигнитет уха, грла, носа и усне дупље, са врло тешким или тешким КК</t>
  </si>
  <si>
    <t>D60B</t>
  </si>
  <si>
    <t>Малигнитет уха, грла, носа и усне дупље, без врло тешких или тешких КК</t>
  </si>
  <si>
    <t>D61Z</t>
  </si>
  <si>
    <t>Губитак равнотеже</t>
  </si>
  <si>
    <t>D62Z</t>
  </si>
  <si>
    <t xml:space="preserve">Крварење из носа (епистакса) </t>
  </si>
  <si>
    <t>D63Z</t>
  </si>
  <si>
    <t>Запаљење средњег ува и инфекција горњег респираторног тракта</t>
  </si>
  <si>
    <t>D64Z</t>
  </si>
  <si>
    <t>Ларинготрахеитис и епиглотитис</t>
  </si>
  <si>
    <t>D65Z</t>
  </si>
  <si>
    <t>Траума и деформитети носа</t>
  </si>
  <si>
    <t>D66A</t>
  </si>
  <si>
    <t>Остале дијагнозе код уха, грла, носа и усне дупље, са КК</t>
  </si>
  <si>
    <t>D66B</t>
  </si>
  <si>
    <t>Остале дијагнозе код уха, грла, носа и усне дупље, без КК</t>
  </si>
  <si>
    <t>D67A</t>
  </si>
  <si>
    <t xml:space="preserve">Болести уста и зуба, које искључују вађење и поправку зуба </t>
  </si>
  <si>
    <t>D67B</t>
  </si>
  <si>
    <t>Болести уста и зуба, које искључују вађење зуба  и поправку зуба, истог дана</t>
  </si>
  <si>
    <t>Болести и поремећаји респираторног система</t>
  </si>
  <si>
    <t>E01A</t>
  </si>
  <si>
    <t>Велике процедуре на грудном кошу, са врло тешким КК</t>
  </si>
  <si>
    <t>E01B</t>
  </si>
  <si>
    <t>Велике процедуре на грудном кошу, без врло тешких КК</t>
  </si>
  <si>
    <t>E02A</t>
  </si>
  <si>
    <t>Остали оперативни поступци на респираторном систему, са врло тешким КК</t>
  </si>
  <si>
    <t>E02B</t>
  </si>
  <si>
    <t>Остали оперативни поступци на респираторном систему, са тешким КК</t>
  </si>
  <si>
    <t>E02C</t>
  </si>
  <si>
    <t>Остали оперативни поступци на респираторном систему, без врло тешких или тешких КК</t>
  </si>
  <si>
    <t>E40A</t>
  </si>
  <si>
    <t>Болести респираторног система и механичка вентилација, са врло тешким КК</t>
  </si>
  <si>
    <t>E40B</t>
  </si>
  <si>
    <t>Болести респираторног система и механичка вентилација, без врло тешких КК</t>
  </si>
  <si>
    <t>E41Z</t>
  </si>
  <si>
    <t>Болести респираторног система и неинвазивна механичка вентилација</t>
  </si>
  <si>
    <t>E42A</t>
  </si>
  <si>
    <t>Бронхоскопија, са врло тешким КК</t>
  </si>
  <si>
    <t>E42B</t>
  </si>
  <si>
    <t>Бронхоскопија, без врло тешких КК</t>
  </si>
  <si>
    <t>E42C</t>
  </si>
  <si>
    <t>Бронхоскопија, дневна болница</t>
  </si>
  <si>
    <t>E60A</t>
  </si>
  <si>
    <t>Цистична фиброза, са врло тешким или тешким КК</t>
  </si>
  <si>
    <t>E60B</t>
  </si>
  <si>
    <t>Цистична фиброза, без врло тешких или тешких КК</t>
  </si>
  <si>
    <t>E61A</t>
  </si>
  <si>
    <t>Плућна емболија, са врло тешким или тешким КК</t>
  </si>
  <si>
    <t>E61B</t>
  </si>
  <si>
    <t>Плућна емболија, без врло тешких или тешких КК</t>
  </si>
  <si>
    <t>E62A</t>
  </si>
  <si>
    <t>Инфекције или запаљења респираторног система, са врло тешким КК</t>
  </si>
  <si>
    <t>E62B</t>
  </si>
  <si>
    <t>Инфекције или запаљења респираторног система, са тешким и умерено тешким КК</t>
  </si>
  <si>
    <t>E62C</t>
  </si>
  <si>
    <t>Инфекције или запаљења респираторног система, без КК</t>
  </si>
  <si>
    <t>E63Z</t>
  </si>
  <si>
    <t>Апнеја у сну</t>
  </si>
  <si>
    <t>E64A</t>
  </si>
  <si>
    <t>Едем плућа и респираторна инсуфицијенција, са врло тешким КК</t>
  </si>
  <si>
    <t>E64B</t>
  </si>
  <si>
    <t>Едем плућа и респираторна инсуфицијенција, без врло тешких КК</t>
  </si>
  <si>
    <t>E65A</t>
  </si>
  <si>
    <t>ХОБП, са врло тешким или тешким КК</t>
  </si>
  <si>
    <t>E65B</t>
  </si>
  <si>
    <t>ХОБП, без врло тешких или тешких КК</t>
  </si>
  <si>
    <t>E66A</t>
  </si>
  <si>
    <t>Велика траума грудног коша, са врло тешким КК</t>
  </si>
  <si>
    <t>E66B</t>
  </si>
  <si>
    <t>Велика траума грудног коша, са тешким или умереним KK</t>
  </si>
  <si>
    <t>E66C</t>
  </si>
  <si>
    <t>Велика траума грудног коша, без КК</t>
  </si>
  <si>
    <t>E67A</t>
  </si>
  <si>
    <t>Симптоми и знаци на респираторном систему, са врло тешким или тешким КК</t>
  </si>
  <si>
    <t>E67B</t>
  </si>
  <si>
    <t>Симптоми и знаци на респираторном систему, без врло тешких или тешких КК</t>
  </si>
  <si>
    <t>E68A</t>
  </si>
  <si>
    <t>Пнеумоторакс, са врло тешким КК</t>
  </si>
  <si>
    <t>E68B</t>
  </si>
  <si>
    <t>Пнеумоторакс, без врло тешких КК</t>
  </si>
  <si>
    <t>E69A</t>
  </si>
  <si>
    <t>Бронхитис и астма, са врло тешким КК</t>
  </si>
  <si>
    <t>E69B</t>
  </si>
  <si>
    <t>Бронхитис и астма, без врло тешких КК</t>
  </si>
  <si>
    <t>E70A</t>
  </si>
  <si>
    <t>Пертусис (велики кашаљ), са КК</t>
  </si>
  <si>
    <t>E70B</t>
  </si>
  <si>
    <t>Пертусис (велики кашаљ), без КК</t>
  </si>
  <si>
    <t>E71A</t>
  </si>
  <si>
    <t>Неоплазма респираторног система, са врло тешким КК</t>
  </si>
  <si>
    <t>E71B</t>
  </si>
  <si>
    <t>Неоплазма респираторног система, без КК</t>
  </si>
  <si>
    <t>E72Z</t>
  </si>
  <si>
    <t>Проблеми са дисањем који потичу из неонаталног периода</t>
  </si>
  <si>
    <t>E73A</t>
  </si>
  <si>
    <t>Плеурални излив, са врло тешким КК</t>
  </si>
  <si>
    <t>E73B</t>
  </si>
  <si>
    <t>Плеурални излив, са тешким КК</t>
  </si>
  <si>
    <t>E73C</t>
  </si>
  <si>
    <t>Плеурални излив, без врло тешких или тешких КК</t>
  </si>
  <si>
    <t>E74A</t>
  </si>
  <si>
    <t>Болести интерстицијума плућа, са врло тешким КК</t>
  </si>
  <si>
    <t>E74B</t>
  </si>
  <si>
    <t>Болести интерстицијума плућа, са тешким КК</t>
  </si>
  <si>
    <t>E74C</t>
  </si>
  <si>
    <t>Болести интерстицијума плућа, без врло тешких или тешких КК</t>
  </si>
  <si>
    <t>E75A</t>
  </si>
  <si>
    <t>Остале болести респираторног система, са врло тешким KK</t>
  </si>
  <si>
    <t>E75B</t>
  </si>
  <si>
    <t>Остале болести респираторног система, са тешким или умереним KK</t>
  </si>
  <si>
    <t>E75C</t>
  </si>
  <si>
    <t>Остале болести респираторног система, без KK</t>
  </si>
  <si>
    <t>E76Z</t>
  </si>
  <si>
    <t>Плућна туберкулоза</t>
  </si>
  <si>
    <t>Болести и поремећаји циркулаторног система</t>
  </si>
  <si>
    <t>F01A</t>
  </si>
  <si>
    <t>Имплантација или замена аутоматског кардиовертер дефибрилатора, потпуни систем, са врло тешким или тешким КК</t>
  </si>
  <si>
    <t>F01B</t>
  </si>
  <si>
    <t>Имплантација или замена аутоматског кардиовертер дефибрилатора, потпуни систем, без врло тешких или тешких КК</t>
  </si>
  <si>
    <t>F02Z</t>
  </si>
  <si>
    <t>Имплантација или замена дела аутоматског кардиовертер дефибрилатора</t>
  </si>
  <si>
    <t>F03A</t>
  </si>
  <si>
    <t>Процедуре на срчаном залиску са применом пумпе за кардиопулмонални бајпас, са инвазивном дијагностиком на срцу, са врло тешким КК</t>
  </si>
  <si>
    <t>F03B</t>
  </si>
  <si>
    <t>Процедуре на срчаном залиску са применом пумпе за кардиопулмонални бајпас, са инвазивном дијагностиком на срцу, без брло тешких КК</t>
  </si>
  <si>
    <t>F04A</t>
  </si>
  <si>
    <t>F04B</t>
  </si>
  <si>
    <t>Процедуре на срчаном залиску са применом пумпе за кардиопулмонални бајпас, са инвазивном дијагностиком на срцу, без врло тешких КК</t>
  </si>
  <si>
    <t>F05A</t>
  </si>
  <si>
    <t>Коронарни бајпас са инвазивном дијагностиком на срцу, са врло тешким КК</t>
  </si>
  <si>
    <t>F05B</t>
  </si>
  <si>
    <t>Коронарни бајпас са инвазивном дијагностиком на срцу, без врло тешких КК</t>
  </si>
  <si>
    <t>F06A</t>
  </si>
  <si>
    <t>Коронарни бајпас са инвазивном дијагностиком на срцу, са врло тешким или тешким КК</t>
  </si>
  <si>
    <t>F06B</t>
  </si>
  <si>
    <t>Коронарни бајпас са инвазивном дијагностиком на срцу, без врло тешких или тешких КК</t>
  </si>
  <si>
    <t>F07A</t>
  </si>
  <si>
    <t>Остале кардиоторакалне или васкуларне процедуре са применом пумпе (за екстракорпоралну циркулацију) за кардиопулмонални бајпас, са врло тешким КК</t>
  </si>
  <si>
    <t>F07B</t>
  </si>
  <si>
    <t>Остале кардиоторакалне или васкуларне процедуре са применом пумпе  (за екстракорпоралну циркулацију) за кардиопулмонални бајпас, са тешким или умереним КК</t>
  </si>
  <si>
    <t>F07C</t>
  </si>
  <si>
    <t>Остале кардиоторакалне или васкуларне процедуре са применом пумпе (за екстракорпоралну циркулацију) за кардиопулмонални бајпас, без КК</t>
  </si>
  <si>
    <t>F08A</t>
  </si>
  <si>
    <t>Велике реконструкцијске процедуре на васкуларном систему без примене пумпе, са врло тешким КК</t>
  </si>
  <si>
    <t>F08B</t>
  </si>
  <si>
    <t>Велике реконструкцијске процедуре на васкуларном систему без примене пумпе, без врло тешких КК</t>
  </si>
  <si>
    <t>F09A</t>
  </si>
  <si>
    <t>Остале кариоторакалне процедуре без примене пумпе ѕа кардиопулмонални бајпас, са врло тешким КК</t>
  </si>
  <si>
    <t>F09B</t>
  </si>
  <si>
    <t>Остале кариоторакалне процедуре без примене пумпе ѕа кардиопулмонални бајпас, са тешким или умереним КК</t>
  </si>
  <si>
    <t>F09C</t>
  </si>
  <si>
    <t>Остале кариоторакалне процедуре без примене пумпе ѕа кардиопулмонални бајпас, без КК</t>
  </si>
  <si>
    <t>F10A</t>
  </si>
  <si>
    <t>Интервенције на коронарним крвним судовима код акутног инфаркта миокарда, са врло тешким КК</t>
  </si>
  <si>
    <t>F10B</t>
  </si>
  <si>
    <t>Интервенције на коронарним крвним судовима код акутног инфаркта миокарда, без КК</t>
  </si>
  <si>
    <t>F11A</t>
  </si>
  <si>
    <t xml:space="preserve">Ампутација због поремећаја циркулаторног система, осим горњих екстремитета и прста на нози, са врло тешким КК </t>
  </si>
  <si>
    <t>F11B</t>
  </si>
  <si>
    <t xml:space="preserve">Ампутација због поремећаја циркулаторног система, осим горњих екстремитета и прста на нози, без врло тешких КК </t>
  </si>
  <si>
    <t>F12A</t>
  </si>
  <si>
    <t>Уградња или замена пејсмејкера, потпуни систем, са врло тешким КК</t>
  </si>
  <si>
    <t>F12B</t>
  </si>
  <si>
    <t>Уградња или замена пејсмејкера, потпуни систем, без врло тешких КК</t>
  </si>
  <si>
    <t>F13A</t>
  </si>
  <si>
    <t>Ампутација горњег екстремитета и прста на нози због поремећаја циркулаторног система, са врло тешким КК</t>
  </si>
  <si>
    <t>F13B</t>
  </si>
  <si>
    <t>Ампутација горњег екстремитета и прста на нози због поремећаја циркулаторног система, без врло тешких КК</t>
  </si>
  <si>
    <t>F14A</t>
  </si>
  <si>
    <t>Васкуларне процедуре, осим велике реконструкције, без примене пумпе за кардиопулмонарни бајпас, са врло тешким КК</t>
  </si>
  <si>
    <t>F14B</t>
  </si>
  <si>
    <t>Васкуларне процедуре, осим велике реконструкције, без примене пумпе за кардиопулмонарни бајпас, са тешким КК</t>
  </si>
  <si>
    <t>F14C</t>
  </si>
  <si>
    <t>Васкуларне процедуре, осим велике реконструкције, без примене пумпе за кардиопулмонарни бајпас, без врло тешким или тешких КК</t>
  </si>
  <si>
    <t>F15A</t>
  </si>
  <si>
    <t>Интервентна коронарна процедура, без акутног инфаркта миокарда, са инсерцијом стента, са врло тешким или тешким КК</t>
  </si>
  <si>
    <t>F15B</t>
  </si>
  <si>
    <t>Интервентна коронарна процедура, без акутног инфаркта миокарда, са инсерцијом стента, без врло тешких или тешких КК</t>
  </si>
  <si>
    <t>F16A</t>
  </si>
  <si>
    <t>Интервентна коронарна процедура, без акутног инфаркта миокарда, без инсерције, са врло тешким КК</t>
  </si>
  <si>
    <t>F16B</t>
  </si>
  <si>
    <t>Интервентна коронарна процедура, без акутног инфаркта миокарда, без инсерције, без врло тешких КК</t>
  </si>
  <si>
    <t>F17A</t>
  </si>
  <si>
    <t>Имплантација или замена генератора пејсмејкера, са врло тешким или тешким КК</t>
  </si>
  <si>
    <t>F17B</t>
  </si>
  <si>
    <t>F18A</t>
  </si>
  <si>
    <t>Остале процедуре у вези са пејсмејкером, са КК</t>
  </si>
  <si>
    <t>F18B</t>
  </si>
  <si>
    <t>Остале процедуре у вези са пејсмејкером, без КК</t>
  </si>
  <si>
    <t>F19Z</t>
  </si>
  <si>
    <t>Остале васкуларе перкутане интервенције на срцу</t>
  </si>
  <si>
    <t>F20Z</t>
  </si>
  <si>
    <t>Постављање лигатуре на вену и њено уклањање</t>
  </si>
  <si>
    <t>F21A</t>
  </si>
  <si>
    <t>Остали оперативни поступци на циркулаторном систему, са врло тешким КК</t>
  </si>
  <si>
    <t>F21B</t>
  </si>
  <si>
    <t>Остали оперативни поступци на циркулаторном систему, без врло тешких КК</t>
  </si>
  <si>
    <t>F40A</t>
  </si>
  <si>
    <t>Болести (дијагнозе) циркулаторног система са механичком вентилацијом, са врло тешким КК</t>
  </si>
  <si>
    <t>F40B</t>
  </si>
  <si>
    <t>Болести (дијагнозе) циркулаторног система са механичком вентилацијом, без врло тешких КК</t>
  </si>
  <si>
    <t>F41A</t>
  </si>
  <si>
    <t>Поремећаји циркулаторног система, АИМ, инвазивна дијагностика на срцу, са врло тешким или тешким KK</t>
  </si>
  <si>
    <t>F41B</t>
  </si>
  <si>
    <t>Поремећаји циркулаторног система, АИМ, инвазивна дијагностика на срцу, без врло тешких или тешких KK</t>
  </si>
  <si>
    <t>F42A</t>
  </si>
  <si>
    <t>Поремећаји циркулације, без АИМ, са инвазивном дијагностиком на срцу, са сложеним дијагнозама или процедурама</t>
  </si>
  <si>
    <t>F42B</t>
  </si>
  <si>
    <t>Поремећаји циркулације, без АИМ, са инвазивном дијагностиком на срцу, без сложених дијагноза или процедура</t>
  </si>
  <si>
    <t>F42C</t>
  </si>
  <si>
    <t>Поремећаји циркулације, без АИМ, са инвазивном дијагностиком на срцу, дневна болница</t>
  </si>
  <si>
    <t>F43Z</t>
  </si>
  <si>
    <t>Болести (дијагнозе) циркулаторног система, са неинвазивном вентилацијом</t>
  </si>
  <si>
    <t>F60A</t>
  </si>
  <si>
    <t>Поремећаји циркулације, са АИМ, без инвазивне дијагностике на срцу, са сложенимх дијагнозама или процедурама</t>
  </si>
  <si>
    <t>F60B</t>
  </si>
  <si>
    <t>Поремећаји циркулације, се АИМ, без инвазивне дијагностике на срцу, без сложених дијагноза или процедура</t>
  </si>
  <si>
    <t>F61A</t>
  </si>
  <si>
    <t>Инфективни ендокардитис са врло тешким компликацијама</t>
  </si>
  <si>
    <t>F61B</t>
  </si>
  <si>
    <t>Инфективни ендокардитис без врло тешких компликација</t>
  </si>
  <si>
    <t>F62A</t>
  </si>
  <si>
    <t>Срчана инсуфицијенција и шок, са врло тешким КК</t>
  </si>
  <si>
    <t>F62B</t>
  </si>
  <si>
    <t>Срчана инсуфицијенција и шок, без врло тешких КК</t>
  </si>
  <si>
    <t>F63A</t>
  </si>
  <si>
    <t>Венска тромбоза са врло тешким или тешким КК</t>
  </si>
  <si>
    <t>F63B</t>
  </si>
  <si>
    <t>Венска тромбоза без врло тешких или тешких КК</t>
  </si>
  <si>
    <t>F64A</t>
  </si>
  <si>
    <t>Улцерација коже због поремећаја циркулације, са врло тешким или тешким КК</t>
  </si>
  <si>
    <t>F64B</t>
  </si>
  <si>
    <t>Улцерација коже због поремећаја циркулације, без врло тешких или тешких КК</t>
  </si>
  <si>
    <t>F65A</t>
  </si>
  <si>
    <t>Поремећај периферних крвних судова, са врло тешким или тешким КК</t>
  </si>
  <si>
    <t>F65B</t>
  </si>
  <si>
    <t>Поремећај периферних крвних судова, без врло тешких или тешких КК</t>
  </si>
  <si>
    <t>F66A</t>
  </si>
  <si>
    <t>Атеросклероза коронарних крвних судова, са КК</t>
  </si>
  <si>
    <t>F66B</t>
  </si>
  <si>
    <t>Атеросклероза коронарних крвних судова, без КК</t>
  </si>
  <si>
    <t>F67A</t>
  </si>
  <si>
    <t>Хипертензија, са КК</t>
  </si>
  <si>
    <t>F67B</t>
  </si>
  <si>
    <t>Хипертензија, без КК</t>
  </si>
  <si>
    <t>F68A</t>
  </si>
  <si>
    <t>Конгенитална болест срца, са КК</t>
  </si>
  <si>
    <t>F68B</t>
  </si>
  <si>
    <t>Конгенитална болест срца, без КК</t>
  </si>
  <si>
    <t>F69A</t>
  </si>
  <si>
    <t>Поремећаји срчаних залистака, са врло тешким или тешким КК</t>
  </si>
  <si>
    <t>F69B</t>
  </si>
  <si>
    <t>Поремећаји срчаних залистака, без врло тешких или тешких КК</t>
  </si>
  <si>
    <t>F72A</t>
  </si>
  <si>
    <r>
      <t xml:space="preserve">Нестабилна </t>
    </r>
    <r>
      <rPr>
        <i/>
        <sz val="10"/>
        <rFont val="Calibri"/>
        <family val="2"/>
      </rPr>
      <t>angina pectoris</t>
    </r>
    <r>
      <rPr>
        <sz val="10"/>
        <rFont val="Calibri"/>
        <family val="2"/>
      </rPr>
      <t xml:space="preserve"> са врло тешким или тешким KK</t>
    </r>
  </si>
  <si>
    <t>F72B</t>
  </si>
  <si>
    <r>
      <t xml:space="preserve">Нестабилна </t>
    </r>
    <r>
      <rPr>
        <i/>
        <sz val="10"/>
        <rFont val="Calibri"/>
        <family val="2"/>
      </rPr>
      <t>angina pectoris</t>
    </r>
    <r>
      <rPr>
        <sz val="10"/>
        <rFont val="Calibri"/>
        <family val="2"/>
      </rPr>
      <t xml:space="preserve"> без врло тешких или тешких KK</t>
    </r>
  </si>
  <si>
    <t>F73A</t>
  </si>
  <si>
    <t>Синкопа и колапс, са врло тешким или тешким KK</t>
  </si>
  <si>
    <t>F73B</t>
  </si>
  <si>
    <t>Синкопа и колапс, без врло тешких или тешких KK</t>
  </si>
  <si>
    <t>F74Z</t>
  </si>
  <si>
    <t>Бол у грудима</t>
  </si>
  <si>
    <t>F75A</t>
  </si>
  <si>
    <t>Остали поремећаји циркулаторног система, са врло тешким КК</t>
  </si>
  <si>
    <t>F75B</t>
  </si>
  <si>
    <t>Остали поремећаји циркулаторног система, без врло тешких КК</t>
  </si>
  <si>
    <t>F75C</t>
  </si>
  <si>
    <t>Остали поремећаји циркулаторног система, без врло тешких или тешких КК</t>
  </si>
  <si>
    <t>F76A</t>
  </si>
  <si>
    <t>Аритмија, срчани застој и поремећаји проводљивости, са врло тешким или тешким КК</t>
  </si>
  <si>
    <t>F76B</t>
  </si>
  <si>
    <t>Аритмија, срчани застој и поремећаји проводљивости, без врло тешких или тешких КК</t>
  </si>
  <si>
    <t>Болести и поремећаји дигестивног система</t>
  </si>
  <si>
    <t>G01A</t>
  </si>
  <si>
    <t>Ресекција ректума, са врло тешким КК</t>
  </si>
  <si>
    <t>G01B</t>
  </si>
  <si>
    <t>Ресекција ректума, без врло тешких КК</t>
  </si>
  <si>
    <t>G02A</t>
  </si>
  <si>
    <t>Велике процедуре на танком и дебелом цреву, са врло тешким КК</t>
  </si>
  <si>
    <t>G02B</t>
  </si>
  <si>
    <t>Велике процедуре на танком и дебелом цреву, без врло тешких КК</t>
  </si>
  <si>
    <t>G03A</t>
  </si>
  <si>
    <t>Процедуре на желуцу, једњаку и дванаестопалачном цреву и малигнитет</t>
  </si>
  <si>
    <t>G03B</t>
  </si>
  <si>
    <t>Процедуре на желуцу, једњаку и дванаестопалачном цреву и малигнитет, са врло тешким и тешким компликацијама</t>
  </si>
  <si>
    <t>G03C</t>
  </si>
  <si>
    <t>Процедуре на желуцу, једњаку и дванаестопалачном цреву и малигнитет, без врло тешких и тешких компликација</t>
  </si>
  <si>
    <t>G04A</t>
  </si>
  <si>
    <t>Адхезиолиза перитонеума, са врло тешким КК</t>
  </si>
  <si>
    <t>G04B</t>
  </si>
  <si>
    <t>Адхезиолиза перитонеума, са тешким или умереним КК</t>
  </si>
  <si>
    <t>G04C</t>
  </si>
  <si>
    <t>Адхезиолиза перитонеума, без КК</t>
  </si>
  <si>
    <t>G05A</t>
  </si>
  <si>
    <t>Мање процедуре на танком и дебелом цреву, са врло тешким КК</t>
  </si>
  <si>
    <t>G05B</t>
  </si>
  <si>
    <t>Мање процедуре на танком и дебелом цреву, са тешким или умереним КК</t>
  </si>
  <si>
    <t>G05C</t>
  </si>
  <si>
    <t>Мање процедуре на танком и дебелом цреву, без КК</t>
  </si>
  <si>
    <t>G06Z</t>
  </si>
  <si>
    <t>Процедура пилоромиотомије</t>
  </si>
  <si>
    <t>G07A</t>
  </si>
  <si>
    <t>Апендектомија са врло тешким или тешким КК</t>
  </si>
  <si>
    <t>G07B</t>
  </si>
  <si>
    <t>Апендектомија без врло тешких или тешких КК</t>
  </si>
  <si>
    <t>G10A</t>
  </si>
  <si>
    <t>Процедуре код херније, са КК</t>
  </si>
  <si>
    <t>G10B</t>
  </si>
  <si>
    <t>Процедуре код херније, без КК</t>
  </si>
  <si>
    <t>G11Z</t>
  </si>
  <si>
    <t>Процедуре на анусу и стоме</t>
  </si>
  <si>
    <t>G12A</t>
  </si>
  <si>
    <t>Остали оперативни поступци са врло тешким КК</t>
  </si>
  <si>
    <t>G12B</t>
  </si>
  <si>
    <t>Остали оперативни поступци, са тешким или умереним КК</t>
  </si>
  <si>
    <t>G12C</t>
  </si>
  <si>
    <t>Остали оперативни поступци, без КК</t>
  </si>
  <si>
    <t>G46A</t>
  </si>
  <si>
    <t>Сложена гастроскопија, са врло тешким или тешким КК</t>
  </si>
  <si>
    <t>G46B</t>
  </si>
  <si>
    <t>Сложена гастроскопија, без врло тешких или тешких КК</t>
  </si>
  <si>
    <t>G46C</t>
  </si>
  <si>
    <t>Сложена гастроскопија, истог дана</t>
  </si>
  <si>
    <t>G47A</t>
  </si>
  <si>
    <t>Остале процедуре гастроскопије, са врло тешким КК</t>
  </si>
  <si>
    <t>G47B</t>
  </si>
  <si>
    <t>Остале процедуре гастроскопије, без врло тешким КК</t>
  </si>
  <si>
    <t>G47C</t>
  </si>
  <si>
    <t>Остале процедуре гастроскопије, дневна болница</t>
  </si>
  <si>
    <t>G48A</t>
  </si>
  <si>
    <t>Колоноскопија, са врло тешким или тешким КК</t>
  </si>
  <si>
    <t>G48B</t>
  </si>
  <si>
    <t>Колоноскопија, без врло тешких или тешких КК</t>
  </si>
  <si>
    <t>G48C</t>
  </si>
  <si>
    <t>Колоноскопија, дневна болница</t>
  </si>
  <si>
    <t>G60A</t>
  </si>
  <si>
    <t>Малигнитет дигестивног система, са врло тешким или тешким КК</t>
  </si>
  <si>
    <t>G60B</t>
  </si>
  <si>
    <t>Малигнитет дигестивног система, без врло тешких или тешких КК</t>
  </si>
  <si>
    <t>G61A</t>
  </si>
  <si>
    <t>Гастроинестинална хеморагија, са врло тешким или тешким КК</t>
  </si>
  <si>
    <t>G61B</t>
  </si>
  <si>
    <t>Гастроинестинална хеморагија, без врло тешких или тешких КК</t>
  </si>
  <si>
    <t>G62Z</t>
  </si>
  <si>
    <t>Компликовани пептички улкус</t>
  </si>
  <si>
    <t>G63Z</t>
  </si>
  <si>
    <t>Некомпликовани пептички улкус</t>
  </si>
  <si>
    <t>G64A</t>
  </si>
  <si>
    <t>Инфламаторна болест црева, са КК</t>
  </si>
  <si>
    <t>G64B</t>
  </si>
  <si>
    <t>Инфламаторна болест црева, без КК</t>
  </si>
  <si>
    <t>G65A</t>
  </si>
  <si>
    <t>Опструкција гастроинтестиналног система са KK</t>
  </si>
  <si>
    <t>G65B</t>
  </si>
  <si>
    <t>Опструкција гастроинтестиналног система без KK</t>
  </si>
  <si>
    <t>G66Z</t>
  </si>
  <si>
    <t>Абдоминални бол или мезентеријски аденитис</t>
  </si>
  <si>
    <t>G67A</t>
  </si>
  <si>
    <t>Езофагитис, гастроентеритис и разни поремећаји дигестивног система, са врло тешким или тешким КК</t>
  </si>
  <si>
    <t>G67B</t>
  </si>
  <si>
    <t>Езофагитис, гастроентеритис и разни поремећаји дигестивног система, без врло тешких или тешких КК</t>
  </si>
  <si>
    <t>G70A</t>
  </si>
  <si>
    <t>Остале дијагнозе дигестивног система са KK</t>
  </si>
  <si>
    <t>G70B</t>
  </si>
  <si>
    <t>Остале дијагнозе дигестивног система без KK</t>
  </si>
  <si>
    <t>Болести и поремећаји хепатобилијарног система и панкреаса</t>
  </si>
  <si>
    <t>H01A</t>
  </si>
  <si>
    <t>Процедуре на пакнреасу, јетри и шантовима са врло тешким КК</t>
  </si>
  <si>
    <t>H01B</t>
  </si>
  <si>
    <t>Процедуре на пакнреасу, јетри и шантовима без врло тешких КК</t>
  </si>
  <si>
    <t>H02A</t>
  </si>
  <si>
    <t>Велике процедуре на билијарном тракту, малигнитет или са врло тешким КК</t>
  </si>
  <si>
    <t>H02B</t>
  </si>
  <si>
    <t>Велике процедуре на билијарном тракту, малигнитет или са умерено тешким КК</t>
  </si>
  <si>
    <t>H02C</t>
  </si>
  <si>
    <t>Велике процедуре на билијарном тракту, без малигнитет и без КК</t>
  </si>
  <si>
    <t>H05A</t>
  </si>
  <si>
    <t>Дијагностичке процедуре на хепатобилијарном систему са врло тешким или тешким КК</t>
  </si>
  <si>
    <t>H05B</t>
  </si>
  <si>
    <t>Дијагностичке процедуре на хепатобилијарном систему без врло тешких или тешких КК</t>
  </si>
  <si>
    <t>H06A</t>
  </si>
  <si>
    <t>Остали оперативни поступци на хепатобилијарном систему и панкреасу, са врло тешким КК</t>
  </si>
  <si>
    <t>H06B</t>
  </si>
  <si>
    <t>Остали оперативни поступци на хепатобилијарном систему и панкреасу, без врло тешких КК</t>
  </si>
  <si>
    <t>H07A</t>
  </si>
  <si>
    <r>
      <t xml:space="preserve">Отворена холецистектомија са затвореним испитивањем проходности </t>
    </r>
    <r>
      <rPr>
        <i/>
        <sz val="10"/>
        <rFont val="Calibri"/>
        <family val="2"/>
      </rPr>
      <t>ductus choledocus-а</t>
    </r>
    <r>
      <rPr>
        <sz val="10"/>
        <rFont val="Calibri"/>
        <family val="2"/>
      </rPr>
      <t xml:space="preserve"> или са врло тешким КК</t>
    </r>
  </si>
  <si>
    <t>H07B</t>
  </si>
  <si>
    <r>
      <t xml:space="preserve">Отворена холецистектомија без затворених испитивања проходности </t>
    </r>
    <r>
      <rPr>
        <i/>
        <sz val="10"/>
        <rFont val="Calibri"/>
        <family val="2"/>
      </rPr>
      <t>ductus choledocus-а</t>
    </r>
    <r>
      <rPr>
        <sz val="10"/>
        <rFont val="Calibri"/>
        <family val="2"/>
      </rPr>
      <t xml:space="preserve"> или без врло тешких КК</t>
    </r>
  </si>
  <si>
    <t>H08A</t>
  </si>
  <si>
    <t>Лапароскопска холецистектомија са затвореним испитивањем проходности ductus choledocus-a или са врло тешким и тешким компликацијама</t>
  </si>
  <si>
    <t>H08B</t>
  </si>
  <si>
    <t>Лапароскопска холецистектомија без затворених испитивања проходности ductus choledocus-a или без врло тешких и тешких компликација</t>
  </si>
  <si>
    <t>H40A</t>
  </si>
  <si>
    <t>Ендоскопске процедуре код крварећих варикозитета једњака, са врло тешким КК</t>
  </si>
  <si>
    <t>H40B</t>
  </si>
  <si>
    <t>Ендоскопске процедуре код крварећих варикозитета једњака, без врло тешких КК</t>
  </si>
  <si>
    <t>H43A</t>
  </si>
  <si>
    <t>Ендоскопска ретроградна холангиопанкреатографија, са врло тешким или тешким КК</t>
  </si>
  <si>
    <t>H43B</t>
  </si>
  <si>
    <t>Ендоскопска ретроградна холангиопанкреатографија, без врло тешких или тешких КК</t>
  </si>
  <si>
    <t>H60A</t>
  </si>
  <si>
    <t>Цироза и алкохолни хепатитис са врло тешким КК</t>
  </si>
  <si>
    <t>H60B</t>
  </si>
  <si>
    <t>Цироза и алкохолни хепатитис са тешким КК</t>
  </si>
  <si>
    <t>H60C</t>
  </si>
  <si>
    <t>Цироза и алкохолни хепатитис без врло тешких или тешких КК</t>
  </si>
  <si>
    <t>H61A</t>
  </si>
  <si>
    <t>Малигнитет хепатобилијарног система и панкреаса, (старост &gt; 69 година са врло тешким KK) или са врло тешким KK</t>
  </si>
  <si>
    <t>H61B</t>
  </si>
  <si>
    <t>Малигнитет хепатобилијарног система и панкреаса, (старост &gt; 69 година без врло тешких KK) или са врло тешким KK</t>
  </si>
  <si>
    <t>H62A</t>
  </si>
  <si>
    <t>Поремећаји панкреаса, без малигнитета, са врло тешким или тешким KK</t>
  </si>
  <si>
    <t>H62B</t>
  </si>
  <si>
    <t>Поремећаји панкреаса, без малигнитета, без врло тешких или тешких KK</t>
  </si>
  <si>
    <t>H63A</t>
  </si>
  <si>
    <t>Поремећаји јетре, без малигнитета, цирозе и алкохолног хепатитиса са врло тешким или тешким KK</t>
  </si>
  <si>
    <t>H63B</t>
  </si>
  <si>
    <t>Поремећаји јетре, без малигнитета, цирозе и алкохолног хепатитиса без врло тешких или тешких KK</t>
  </si>
  <si>
    <t>H64A</t>
  </si>
  <si>
    <t>Поремећаји билијарног тракта, са КК</t>
  </si>
  <si>
    <t>H64B</t>
  </si>
  <si>
    <t>Поремећаји билијарног тракта, без КК</t>
  </si>
  <si>
    <t>Болести и поремећаји мускулоскелетног система и везивног ткива</t>
  </si>
  <si>
    <t>I01A</t>
  </si>
  <si>
    <t>Обостране или вишеструке велике процедуре на зглобовима доњих екстремитета, са ревизијом или са врло тешким КК</t>
  </si>
  <si>
    <t>I01B</t>
  </si>
  <si>
    <t>Обостране или вишеструке велике процедуре на зглобовима доњих екстремитета, са ревизијом или без врло тешких КК</t>
  </si>
  <si>
    <t>I02A</t>
  </si>
  <si>
    <t>Микроваскуларна ткива или режањ коже, без шаке, са врло тешким или тешким КК</t>
  </si>
  <si>
    <t>I02B</t>
  </si>
  <si>
    <t>Режањ коже, искључујући шаку, са врло тешким или тешким КК</t>
  </si>
  <si>
    <t>I03A</t>
  </si>
  <si>
    <t>Замена кука, са врло тешким или тешким KK</t>
  </si>
  <si>
    <t>I03B</t>
  </si>
  <si>
    <t>Замена кука, без врло тешких или тешких KK</t>
  </si>
  <si>
    <t>I04A</t>
  </si>
  <si>
    <t>Замена колена, са врло тешким или тешким КК</t>
  </si>
  <si>
    <t>I04B</t>
  </si>
  <si>
    <t>Замена колена, без врло тешких или тешких КК</t>
  </si>
  <si>
    <t>I04Z</t>
  </si>
  <si>
    <t>Замена и поновно повезивање колена</t>
  </si>
  <si>
    <t>I05A</t>
  </si>
  <si>
    <t>Остале замене зглобова, са врло тешким или тешким КК</t>
  </si>
  <si>
    <t>I05B</t>
  </si>
  <si>
    <t>Остале замене зглобова, без врло тешких или тешких КК</t>
  </si>
  <si>
    <t>I06Z</t>
  </si>
  <si>
    <t>Спинална фузија и деформитет</t>
  </si>
  <si>
    <t>I07Z</t>
  </si>
  <si>
    <t>Ампутација</t>
  </si>
  <si>
    <t>I08A</t>
  </si>
  <si>
    <t>Остале процедуре на куку и фемуру, са врло тешким или тешким KK</t>
  </si>
  <si>
    <t>I08B</t>
  </si>
  <si>
    <t>Остале процедуре на куку и фемуру, без врло тешких или тешких KK</t>
  </si>
  <si>
    <t>I09A</t>
  </si>
  <si>
    <t>Спинална фузија, са врло тешким или тешким KK</t>
  </si>
  <si>
    <t>I09B</t>
  </si>
  <si>
    <t>I10A</t>
  </si>
  <si>
    <t>Остале процедуре на леђима и врату, са врло тешким или тешким КК</t>
  </si>
  <si>
    <t>I10B</t>
  </si>
  <si>
    <t>Остале процедуре на леђима и врату, без врло тешких или тешких КК</t>
  </si>
  <si>
    <t>I11Z</t>
  </si>
  <si>
    <t>Процедуре продужавања екстремитета</t>
  </si>
  <si>
    <t>I12A</t>
  </si>
  <si>
    <t>Инфекција или запаљење костију или зглобова, разне процедуре на мишићном систему и везивном ткиву са врло тешким КК</t>
  </si>
  <si>
    <t>I12B</t>
  </si>
  <si>
    <t>Инфекција или запаљење костију или зглобова, разне процедуре на мишићном систему и везивном ткиву са тешким КК</t>
  </si>
  <si>
    <t>I12C</t>
  </si>
  <si>
    <t>Инфекција или запаљење костију или зглобова, разне процедуре на мишићном систему и везивном ткиву без врло тешких или тешких КК</t>
  </si>
  <si>
    <t>I13A</t>
  </si>
  <si>
    <t>Процедуре на хумерусу, тибији, фибули, чланку (ножном), са врло тешким или тешким КК</t>
  </si>
  <si>
    <t>I13B</t>
  </si>
  <si>
    <t>Процедуре на хумерусу, тибији, фибули, чланку (ножном), без врло тешких или тешких КК</t>
  </si>
  <si>
    <t>I15Z</t>
  </si>
  <si>
    <t>Операције кранио - фацијалне регије</t>
  </si>
  <si>
    <t>I16Z</t>
  </si>
  <si>
    <t>Остале процедуре на рамену</t>
  </si>
  <si>
    <t>I17A</t>
  </si>
  <si>
    <t>Максило - фацијална хирургија, са КК</t>
  </si>
  <si>
    <t>I17B</t>
  </si>
  <si>
    <t>Максило - фацијална хирургија, без КК</t>
  </si>
  <si>
    <t>I18Z</t>
  </si>
  <si>
    <t>Остале процедуре на колену</t>
  </si>
  <si>
    <t>I19A</t>
  </si>
  <si>
    <t>Остале процедуре на лакту и подлактици, са КК</t>
  </si>
  <si>
    <t>I19B</t>
  </si>
  <si>
    <t>Остале процедуре на лакту и подлактици, без КК</t>
  </si>
  <si>
    <t>I20Z</t>
  </si>
  <si>
    <t>Остале процедуре на стопалу</t>
  </si>
  <si>
    <t>I21Z</t>
  </si>
  <si>
    <t>Локална ексцизија и одстрањење унутрашњег фиксатора кука и фемура (бутне кости)</t>
  </si>
  <si>
    <t>I23Z</t>
  </si>
  <si>
    <t>Локална ексцизија и одстрањење унутрашњег фиксатора, искључује кук и фемур (бутну кост)</t>
  </si>
  <si>
    <t>I24Z</t>
  </si>
  <si>
    <t xml:space="preserve">Артроскопија </t>
  </si>
  <si>
    <t>I25A</t>
  </si>
  <si>
    <t>Дијагностичке процедуре (укључујући и биопсију) на костима и зглобовима, са КК</t>
  </si>
  <si>
    <t>I25B</t>
  </si>
  <si>
    <t>Дијагностичке процедуре (укључујући и биопсију) на костима и зглобовима, без КК</t>
  </si>
  <si>
    <t>I27A</t>
  </si>
  <si>
    <t>Процедуре на меким ткивима, са врло тешким или тешким КК</t>
  </si>
  <si>
    <t>I27B</t>
  </si>
  <si>
    <t>Процедуре на меким ткивима, без врло тешких или тешких КК</t>
  </si>
  <si>
    <t>I28A</t>
  </si>
  <si>
    <t>Остале процедуре на везивном ткиву са КК</t>
  </si>
  <si>
    <t>I28B</t>
  </si>
  <si>
    <t>Остале процедуре на везивном ткиву без КК</t>
  </si>
  <si>
    <t>I29Z</t>
  </si>
  <si>
    <t>Реконструкција или ревизија колена</t>
  </si>
  <si>
    <t>I30Z</t>
  </si>
  <si>
    <t>Процедуре на шаци</t>
  </si>
  <si>
    <t>I31A</t>
  </si>
  <si>
    <t xml:space="preserve">Процедура ревизије на куку, са врло тешким КК </t>
  </si>
  <si>
    <t>I31B</t>
  </si>
  <si>
    <t xml:space="preserve">Процедура ревизије на куку, без врло тешких КК </t>
  </si>
  <si>
    <t>I32A</t>
  </si>
  <si>
    <t>Процедура ревизије на колену, са врло тешким КК</t>
  </si>
  <si>
    <t>I32B</t>
  </si>
  <si>
    <t>Процедура ревизије на колену, са тешким КК</t>
  </si>
  <si>
    <t>I32C</t>
  </si>
  <si>
    <t>Процедура ревизије на колену, без тешких или врло тешких КК</t>
  </si>
  <si>
    <t>I60Z</t>
  </si>
  <si>
    <t>Прелом тела фемура</t>
  </si>
  <si>
    <t>I61A</t>
  </si>
  <si>
    <t>Прелом дисталног дела фемура, са КК</t>
  </si>
  <si>
    <t>I61B</t>
  </si>
  <si>
    <t>Прелом дисталног дела фемура, без КК</t>
  </si>
  <si>
    <t>I63A</t>
  </si>
  <si>
    <t>Растргнућа, истегнућа, ишчашења у регији кука, карлице и бедара, са КК</t>
  </si>
  <si>
    <t>I63B</t>
  </si>
  <si>
    <t>Растргнућа, истегнућа, ишчашења у регији кука, карлице и бедара, без КК</t>
  </si>
  <si>
    <t>I64A</t>
  </si>
  <si>
    <t>Остеомијелитис са KK</t>
  </si>
  <si>
    <t>I64B</t>
  </si>
  <si>
    <t>Остеомијелитис без KK</t>
  </si>
  <si>
    <t>I65A</t>
  </si>
  <si>
    <t>Малигнитет везивног ткива укључујући и патолошки прелом, са врло тешким или тешким КК</t>
  </si>
  <si>
    <t>I65B</t>
  </si>
  <si>
    <t>Малигнитет везивног ткива укључујући и патолошки прелом, без врло тешких или тешких КК</t>
  </si>
  <si>
    <t>I66A</t>
  </si>
  <si>
    <t>Инфламаторни мускулоскелетни поремећаји, са врло тешким или тешким КК</t>
  </si>
  <si>
    <t>I66B</t>
  </si>
  <si>
    <t>Инфламаторни мускулоскелетни поремећаји, без врло тешких или тешких КК</t>
  </si>
  <si>
    <t>I67A</t>
  </si>
  <si>
    <t>Септички артритис, са врло тешким или тешким КК</t>
  </si>
  <si>
    <t>I67B</t>
  </si>
  <si>
    <t>Септички артритис, без врло тешких или тешких КК</t>
  </si>
  <si>
    <t>I68A</t>
  </si>
  <si>
    <t>Нехируршки спинални поремећаји, са КК</t>
  </si>
  <si>
    <t>I68B</t>
  </si>
  <si>
    <t>Нехируршки спинални поремећаји, без КК</t>
  </si>
  <si>
    <t>I68C</t>
  </si>
  <si>
    <t>Нехируршки спинални поремећаји, истог дана</t>
  </si>
  <si>
    <t>I69A</t>
  </si>
  <si>
    <t>Болести костију и специфичне артропатије, са врло тешким или тешким КК</t>
  </si>
  <si>
    <t>I69B</t>
  </si>
  <si>
    <t>Болести костију и специфичне артропатије, без врло тешких или тешких КК</t>
  </si>
  <si>
    <t>I71A</t>
  </si>
  <si>
    <t>Остали мишићно-тетивни поремећаји, са врло тешким или тешким КК</t>
  </si>
  <si>
    <t>I71B</t>
  </si>
  <si>
    <t>Остали мишићно-тетивни поремећаји, без врло тешких или тешких КК</t>
  </si>
  <si>
    <t>I72A</t>
  </si>
  <si>
    <t>Одређени мишићно-тетивни поремећаји, са врло тешким или тешким КК</t>
  </si>
  <si>
    <t>I72B</t>
  </si>
  <si>
    <t>Одређени мишићно-тетивни поремећаји, без врло тешких или тешких КК</t>
  </si>
  <si>
    <t>I73A</t>
  </si>
  <si>
    <t>Додатна нега због мускулоскелетних импланата/протеза, са врло тешким или тешким КК</t>
  </si>
  <si>
    <t>I73B</t>
  </si>
  <si>
    <t>Додатна нега због мускулоскелетних импланата/протеза, без врло тешких или тешких КК</t>
  </si>
  <si>
    <t>I74Z</t>
  </si>
  <si>
    <t>Повреда подлактице, ручног зглоба, шаке или стопала</t>
  </si>
  <si>
    <t>I75A</t>
  </si>
  <si>
    <t>Повреда рамена, надлактице, лакта, колена, ноге, са врло тешким КК</t>
  </si>
  <si>
    <t>I75B</t>
  </si>
  <si>
    <t>Повреда рамена, надлактице, лакта, колена, ноге, без врло тешких КК</t>
  </si>
  <si>
    <t>I76A</t>
  </si>
  <si>
    <t>Остали мускулоскелетни поремећаји, са врло тешким КК</t>
  </si>
  <si>
    <t>I76B</t>
  </si>
  <si>
    <t>Остали мускулоскелетни поремећаји, без врло тешких КК</t>
  </si>
  <si>
    <t>I77A</t>
  </si>
  <si>
    <t>Прелом карлице, са врло тешким или тешким КК</t>
  </si>
  <si>
    <t>I77B</t>
  </si>
  <si>
    <t>Прелом карлице, без врло тешких или тешких КК</t>
  </si>
  <si>
    <t>I78A</t>
  </si>
  <si>
    <t>Прелом врата бутне кости, са врло тешким или тешким КК</t>
  </si>
  <si>
    <t>I78B</t>
  </si>
  <si>
    <t>Прелом врата бутне кости, без врло тешких или тешких КК</t>
  </si>
  <si>
    <t>I79A</t>
  </si>
  <si>
    <t>Патолошка фрактура, са врло тешким КК</t>
  </si>
  <si>
    <t>I79B</t>
  </si>
  <si>
    <t>Патолошка фрактура, без врло тешким КК</t>
  </si>
  <si>
    <t>Болести и поремећаји коже, поткожног ткива и дојке</t>
  </si>
  <si>
    <t>J01A</t>
  </si>
  <si>
    <t>Микроваскуларни пренос ткива, код болести коже или дојке, са врло тешким или тешким КК</t>
  </si>
  <si>
    <t>J01B</t>
  </si>
  <si>
    <t>Микроваскуларни пренос ткива, код болести коже или дојке, без врло тешких или тешких КК</t>
  </si>
  <si>
    <t>J06Z</t>
  </si>
  <si>
    <t>Велике процедуре код болести дојке</t>
  </si>
  <si>
    <t>J07Z</t>
  </si>
  <si>
    <t>Мање процедуре код болести дојке</t>
  </si>
  <si>
    <t>J08A</t>
  </si>
  <si>
    <t>Остали трансплантати коже и/или поступци дебридмана, са врло тешким КК</t>
  </si>
  <si>
    <t>J08B</t>
  </si>
  <si>
    <t>Остали трансплантати коже и/или поступци дебридмана, без врло тешких КК</t>
  </si>
  <si>
    <t>J09Z</t>
  </si>
  <si>
    <t>Перианалне и пилонидалне процедуре</t>
  </si>
  <si>
    <t>J10Z</t>
  </si>
  <si>
    <t>Процедуре пластичне хирургије на кожи, поткожном ткиву и дојци</t>
  </si>
  <si>
    <t>J11Z</t>
  </si>
  <si>
    <t>Остале процедуре на кожи, поткожном ткиву и дојци</t>
  </si>
  <si>
    <t>J12A</t>
  </si>
  <si>
    <t>Процедуре на доњим екстремитетима, улцерација/целулитис, са врло тешким КК</t>
  </si>
  <si>
    <t>J12B</t>
  </si>
  <si>
    <t>Процедуре на доњим екстремитетима, улцерација/целулитис, без врло тешких КК и графт (пресађивање помоћу режња коже)</t>
  </si>
  <si>
    <t>J12C</t>
  </si>
  <si>
    <t>Процедуре на доњим екстремитетима, улцерација/целулитис, без врло тешких КК, без графта</t>
  </si>
  <si>
    <t>J13A</t>
  </si>
  <si>
    <t>Процедуре на доњим екстремитетима, без улцерација/целулитиса, са графтом и са врло тешким или тешким КК</t>
  </si>
  <si>
    <t>J13B</t>
  </si>
  <si>
    <t>Процедуре на доњим екстремитетима, без улцерација/целилитиса, без графта (пресађивања коже) и без врло тешких или тешких КК</t>
  </si>
  <si>
    <t>J14Z</t>
  </si>
  <si>
    <t>Већа реконструкција дојки</t>
  </si>
  <si>
    <t>J60A</t>
  </si>
  <si>
    <t>Улцерације на кожи, са врло тешким КК</t>
  </si>
  <si>
    <t>J60B</t>
  </si>
  <si>
    <t>Улцерације на кожи, без врло тешких КК</t>
  </si>
  <si>
    <t>J60C</t>
  </si>
  <si>
    <t>Улцерације на кожи, дневна болница</t>
  </si>
  <si>
    <t>J62A</t>
  </si>
  <si>
    <t>Малигна болест дојке, са врло тешким КК</t>
  </si>
  <si>
    <t>J62B</t>
  </si>
  <si>
    <t>Малигна болест дојке, без врло тешких КК</t>
  </si>
  <si>
    <t>J63A</t>
  </si>
  <si>
    <t>Немалигна болест дојке, са врло тешким КК</t>
  </si>
  <si>
    <t>J63B</t>
  </si>
  <si>
    <t>Немалигна болест дојке, без врло тешких КК</t>
  </si>
  <si>
    <t>J64A</t>
  </si>
  <si>
    <t>Целулитис, са врло тешким или тешким КК</t>
  </si>
  <si>
    <t>J64B</t>
  </si>
  <si>
    <t>Целулитис, без врло тешких или тешких КК</t>
  </si>
  <si>
    <t>J65A</t>
  </si>
  <si>
    <t>Траума коже, поткожног ткива и дојке, са врло тешким или тешким КК</t>
  </si>
  <si>
    <t>J65B</t>
  </si>
  <si>
    <t>Траума коже, поткожног ткива и дојке, без врло тешких или тешких КК</t>
  </si>
  <si>
    <t>J67A</t>
  </si>
  <si>
    <t>Мањи поремећаји коже</t>
  </si>
  <si>
    <t>J67B</t>
  </si>
  <si>
    <t>Мањи поремећаји коже, дневна болница</t>
  </si>
  <si>
    <t>J68A</t>
  </si>
  <si>
    <t>Велики поремећаји коже, са врло тешким КК</t>
  </si>
  <si>
    <t>J68B</t>
  </si>
  <si>
    <t>Велики поремећаји коже, без врло тешких КК</t>
  </si>
  <si>
    <t>J68C</t>
  </si>
  <si>
    <t>Велики поремећаји коже, дневна болница</t>
  </si>
  <si>
    <t>J69A</t>
  </si>
  <si>
    <t>Малигнитет коже, са врло тешким КК</t>
  </si>
  <si>
    <t>J69B</t>
  </si>
  <si>
    <t>Малигнитет коже, без врло тешких КК</t>
  </si>
  <si>
    <t>J69C</t>
  </si>
  <si>
    <t>Малигнитет коже, дневна болница</t>
  </si>
  <si>
    <t>Болести и поремећаји ендокриног система, поремећаји исхране и метаболизма</t>
  </si>
  <si>
    <t>K01A</t>
  </si>
  <si>
    <t>Оперативне процедуре за компликације дијабетичног стопала, са врло тешким КК</t>
  </si>
  <si>
    <t>K01B</t>
  </si>
  <si>
    <t>Оперативне процедуре за компликације дијабетичног стопала, без врло тешких КК</t>
  </si>
  <si>
    <t>K02A</t>
  </si>
  <si>
    <t>Процедуре на хипофизи, са врло тешким КК</t>
  </si>
  <si>
    <t>K02B</t>
  </si>
  <si>
    <t>Процедуре на хипофизи, без врло тешких КК</t>
  </si>
  <si>
    <t>K03Z</t>
  </si>
  <si>
    <t>Процедуре на надбубрежним жлездама</t>
  </si>
  <si>
    <t>K04A</t>
  </si>
  <si>
    <t>Веће процедуре због прекомерне гојазности, са врло тешким КК</t>
  </si>
  <si>
    <t>K04B</t>
  </si>
  <si>
    <t>Веће процедуре због прекомерне гојазности, без врло тешких КК</t>
  </si>
  <si>
    <t>K05A</t>
  </si>
  <si>
    <t>Процедуре на паратироидним жлездама, са врло тешким или тешким КК</t>
  </si>
  <si>
    <t>K05B</t>
  </si>
  <si>
    <t>Процедуре на паратироидним жлездама, без врло тешких или тешких КК</t>
  </si>
  <si>
    <t>K06A</t>
  </si>
  <si>
    <t>Процедуре на штитној жлезди, са врло тешким или тешким КК</t>
  </si>
  <si>
    <t>K06B</t>
  </si>
  <si>
    <t>Процедуре на штитној жлезди, без врло тешких или тешких КК</t>
  </si>
  <si>
    <t>K07Z</t>
  </si>
  <si>
    <t>Остале процедуре због прекомерне гојазности</t>
  </si>
  <si>
    <t>K08Z</t>
  </si>
  <si>
    <t>Процедуре на тироглосусу</t>
  </si>
  <si>
    <t>K09A</t>
  </si>
  <si>
    <t>Остале оперативне процедуре због ендокриних, нутритивних или метаболичких узрока, са врло тешким КК</t>
  </si>
  <si>
    <t>K09B</t>
  </si>
  <si>
    <t>Остале оперативне процедуре због ендокриних, нутритивних или метаболичких узрока, са тешким или умереним КК</t>
  </si>
  <si>
    <t>K09C</t>
  </si>
  <si>
    <t>Остале оперативне процедуре због ендокриних, нутритивних или метаболичких узрока, без КК</t>
  </si>
  <si>
    <t>K40A</t>
  </si>
  <si>
    <t>Ендоскопске или дијагностичке порцедуре због метаболичких поремећаја, са врло тешким КК</t>
  </si>
  <si>
    <t>K40B</t>
  </si>
  <si>
    <t>Ендоскопске или дијагностичке порцедуре због метаболичких поремећаја, без врло тешких КК</t>
  </si>
  <si>
    <t>K40C</t>
  </si>
  <si>
    <t>Ендоскопске или дијагностичке порцедуре због метаболичких поремећаја, дневна болница</t>
  </si>
  <si>
    <t>K60A</t>
  </si>
  <si>
    <t>Дијабетес, са врло тешким или тешким КК</t>
  </si>
  <si>
    <t>K60B</t>
  </si>
  <si>
    <t>Дијабетес, без врло тешких или тешких КК</t>
  </si>
  <si>
    <t>K61Z</t>
  </si>
  <si>
    <t>Тежак поремећај исхране</t>
  </si>
  <si>
    <t>K62A</t>
  </si>
  <si>
    <t>Разни метаболички поремећаји, са врло тешким или тешким КК</t>
  </si>
  <si>
    <t>K62B</t>
  </si>
  <si>
    <t>Разни метаболички поремећаји, без врло тешких или тешких КК</t>
  </si>
  <si>
    <t>K63A</t>
  </si>
  <si>
    <t>Урођени поремећаји метаболизма, са КК</t>
  </si>
  <si>
    <t>K63B</t>
  </si>
  <si>
    <t>Урођени поремећаји метаболизма, без КК</t>
  </si>
  <si>
    <t>K64A</t>
  </si>
  <si>
    <t>Ендокринолошки поремећаји, са врло тешким или тешким КК</t>
  </si>
  <si>
    <t>K64B</t>
  </si>
  <si>
    <t>Ендокринолошки поремећаји, без врло тешких или тешких КК</t>
  </si>
  <si>
    <t>Болести и поремећаји бубрега и уринарног тракта</t>
  </si>
  <si>
    <t>L02A</t>
  </si>
  <si>
    <t>Оперативна инсерција перитонеумског катетера због дијализе, са врло тешким или тешким КК</t>
  </si>
  <si>
    <t>L02B</t>
  </si>
  <si>
    <t>Оперативна инсерција перитонеумског катетера због дијализе, без врло тешких или тешких КК</t>
  </si>
  <si>
    <t>L03A</t>
  </si>
  <si>
    <t>Велике процедуре због неоплазме бубрега, уретера и мокраћне бешике, са врло тешким КК</t>
  </si>
  <si>
    <t>L03B</t>
  </si>
  <si>
    <t>Велике процедуре због неоплазме бубрега, уретера и мокраћне бешике, са тешким КК</t>
  </si>
  <si>
    <t>L03C</t>
  </si>
  <si>
    <t>Велике процедуре због неоплазме бубрега, уретера и мокраћне бешике, без врло тешких или тешких КК</t>
  </si>
  <si>
    <t>L04A</t>
  </si>
  <si>
    <t>Велике процедуре на бубрегу, уретерима и мокраћној бешици, осим због неоплазми, са врло тешким КК</t>
  </si>
  <si>
    <t>L04B</t>
  </si>
  <si>
    <t>Велике процедуре на бубрегу, уретерима и мокраћној бешици, осим због неоплазми, са тешким или умереним КК</t>
  </si>
  <si>
    <t>L04C</t>
  </si>
  <si>
    <t>Велике процедуре на бубрегу, уретерима и мокраћној бешици, осим због неоплазми, без КК</t>
  </si>
  <si>
    <t>L05A</t>
  </si>
  <si>
    <t>Трансуретрална простатектомија, са врло тешким или тешким КК</t>
  </si>
  <si>
    <t>L05B</t>
  </si>
  <si>
    <t>Трансуретрална простатектомија, без врло тешких или тешких КК</t>
  </si>
  <si>
    <t>L06A</t>
  </si>
  <si>
    <t>Мање процедуре на мокраћној бешици, са врло тешким или тешким КК</t>
  </si>
  <si>
    <t>L06B</t>
  </si>
  <si>
    <t xml:space="preserve">Мање процедуре на мокраћној бешици, без врло тешких или тешких КК </t>
  </si>
  <si>
    <t>L07A</t>
  </si>
  <si>
    <t>Трансуретералне процедуре, осим простатектомије, са врло тешким или тешким КК</t>
  </si>
  <si>
    <t>L07B</t>
  </si>
  <si>
    <t>Трансуретералне процедуре, осим простатектомије, без врло тешких или тешких КК</t>
  </si>
  <si>
    <t>L08A</t>
  </si>
  <si>
    <t>Процедуре на уретри са КК</t>
  </si>
  <si>
    <t>L08B</t>
  </si>
  <si>
    <t>Процедуре на уретри без КК</t>
  </si>
  <si>
    <t>L09A</t>
  </si>
  <si>
    <t>Остале процедуре на бубрегу и уринарном тракту, са врло тешким КК</t>
  </si>
  <si>
    <t>L09B</t>
  </si>
  <si>
    <t>Остале процедуре на бубрегу и уринарном тракту, са тешким КК</t>
  </si>
  <si>
    <t>L09C</t>
  </si>
  <si>
    <t>Остале процедуре на бубрегу и уринарном тракту, без врло тешких или тешких КК</t>
  </si>
  <si>
    <t>L40Z</t>
  </si>
  <si>
    <t>Уретероскопија</t>
  </si>
  <si>
    <t>L41Z</t>
  </si>
  <si>
    <t>Цистоуретероскопија, истог дана</t>
  </si>
  <si>
    <t>L42Z</t>
  </si>
  <si>
    <t>Eкстракорпорална литотрипсија (ЕSWL) мокраћних каменаца</t>
  </si>
  <si>
    <t>L60A</t>
  </si>
  <si>
    <t>Бубрежна инсуфицијенција, са врло тешким КК</t>
  </si>
  <si>
    <t>L60B</t>
  </si>
  <si>
    <t>Бубрежна инсуфицијенција, са тешким КК</t>
  </si>
  <si>
    <t>L60C</t>
  </si>
  <si>
    <t>Бубрежна инсуфицијенција бубрега, без врло тешких или тешких КК</t>
  </si>
  <si>
    <t>L61Z</t>
  </si>
  <si>
    <t>Пријем због дијализе</t>
  </si>
  <si>
    <t>L62A</t>
  </si>
  <si>
    <t>Неоплазме бубрега и уринарног система, са врло тешким или тешким КК</t>
  </si>
  <si>
    <t>L62B</t>
  </si>
  <si>
    <t>Неоплазме бубрега и уринарног система, без врло тешких или тешких КК</t>
  </si>
  <si>
    <t>L63A</t>
  </si>
  <si>
    <t>Инфекција бубрега и уринарног тракта, са врло тешким или тешким КК</t>
  </si>
  <si>
    <t>L63B</t>
  </si>
  <si>
    <t>Инфекција бубрега и уринарног тракта, без врло тешких или тешких КК</t>
  </si>
  <si>
    <t>L64Z</t>
  </si>
  <si>
    <t>Мокраћни каменци и опструкција</t>
  </si>
  <si>
    <t>L65A</t>
  </si>
  <si>
    <t>Знаци и симптоми повезани са бубрегом и уринарним трактом, са врло тешким или тешким КК</t>
  </si>
  <si>
    <t>L65B</t>
  </si>
  <si>
    <t>Знаци и симптоми повезани са бубрегом и уринарним трактом без врло тешких или тешких КК</t>
  </si>
  <si>
    <t>L66Z</t>
  </si>
  <si>
    <t>Стриктура уретре</t>
  </si>
  <si>
    <t>L67A</t>
  </si>
  <si>
    <t>Остали поремећаји бубрега и уринарног тракта, са врло тешким или тешким КК</t>
  </si>
  <si>
    <t>L67B</t>
  </si>
  <si>
    <t>Остали поремећаји бубрега и уринарног тракта, без врло тешких или тешких КК</t>
  </si>
  <si>
    <t>L68Z</t>
  </si>
  <si>
    <t>Перитонеална дијализа</t>
  </si>
  <si>
    <t>Болести и поремећеји мушког репродуктивног система</t>
  </si>
  <si>
    <t>M01A</t>
  </si>
  <si>
    <t>Велике процедуре на мушкој карлици, са врло тешким или тешким КК</t>
  </si>
  <si>
    <t>M01B</t>
  </si>
  <si>
    <t>Велике процедуре на мушкој карлици, без врло тешких или тешких КК</t>
  </si>
  <si>
    <t>M02A</t>
  </si>
  <si>
    <t>Трансуретрална простатектомија са врло тешким или тешким КК</t>
  </si>
  <si>
    <t>M02B</t>
  </si>
  <si>
    <t>Трансуретрална простатектомија без врло тешких или тешких КК</t>
  </si>
  <si>
    <t>M03Z</t>
  </si>
  <si>
    <t>Процедуре на пенису</t>
  </si>
  <si>
    <t>M04Z</t>
  </si>
  <si>
    <t>Процедуре на тестисима</t>
  </si>
  <si>
    <t>M05Z</t>
  </si>
  <si>
    <t>Обрезивање (циркумсцизија)</t>
  </si>
  <si>
    <t>M06A</t>
  </si>
  <si>
    <t>Остале оперативне процедуре на мушком гениталном систему и малигнитет</t>
  </si>
  <si>
    <t>M06B</t>
  </si>
  <si>
    <t>Остале оперативне процедуре на мушком гениталном систему , без малигнитета</t>
  </si>
  <si>
    <t>M40Z</t>
  </si>
  <si>
    <t>Цистоуретероскопија, без КК</t>
  </si>
  <si>
    <t>M60A</t>
  </si>
  <si>
    <t>Малигна болест мушког гениталног система, са врло тешким или тешким КК</t>
  </si>
  <si>
    <t>M60B</t>
  </si>
  <si>
    <t>Малигна болест мушког гениталног система, без врло тешких или тешких КК</t>
  </si>
  <si>
    <t>M61Z</t>
  </si>
  <si>
    <t>Бенигна хипертрофија простате</t>
  </si>
  <si>
    <t>M62Z</t>
  </si>
  <si>
    <t>Упала мушког гениталног система</t>
  </si>
  <si>
    <t>M63Z</t>
  </si>
  <si>
    <t>Стерилизација мушкарца</t>
  </si>
  <si>
    <t>M64Z</t>
  </si>
  <si>
    <t>Остале болести (дијагнозе) мушког гениталног система</t>
  </si>
  <si>
    <t>Болести и поремећаји женског репродуктивног система</t>
  </si>
  <si>
    <t>N01Z</t>
  </si>
  <si>
    <t>Евисцерација органа мале карлице и радикална вулвектомија</t>
  </si>
  <si>
    <t>N04A</t>
  </si>
  <si>
    <t>Хистеректомија због немалигних узрока, са врло тешким или тешким КК</t>
  </si>
  <si>
    <t>N04B</t>
  </si>
  <si>
    <t>Хистеректомија због немалигних узрока, без врло тешких или тешких КК</t>
  </si>
  <si>
    <t>N05A</t>
  </si>
  <si>
    <t>Овариектомија и сложене процедуре на јајоводу због немалигних узрока, са врло тешким или тешким КК</t>
  </si>
  <si>
    <t>N05B</t>
  </si>
  <si>
    <t>Овариектомија и сложене процедуре на јајоводу због немалигних узрока, без врло тешких или тешких КК</t>
  </si>
  <si>
    <t>N06A</t>
  </si>
  <si>
    <t>Процедуре реконструкције на женском репродуктивном систему, са врло тешким или тешким КК</t>
  </si>
  <si>
    <t>N06B</t>
  </si>
  <si>
    <t>Процедуре реконструкције на женском репродуктивном систему, без врло тешких или тешких КК</t>
  </si>
  <si>
    <t>N07Z</t>
  </si>
  <si>
    <t>Остале процедуре на материци и аднексама због немалигних узрока</t>
  </si>
  <si>
    <t>N08Z</t>
  </si>
  <si>
    <t>Ендоскопске и лапароскопске процедуре на женском репродуктивном систему</t>
  </si>
  <si>
    <t>N09Z</t>
  </si>
  <si>
    <t>Конизација, поступци на вагини, цервиксу (грлићу материце) и вулви (стидници)</t>
  </si>
  <si>
    <t>N10Z</t>
  </si>
  <si>
    <t>Дијагностичка киретажа или дијагностичка хистероскопија</t>
  </si>
  <si>
    <t>N11Z</t>
  </si>
  <si>
    <t>Остале оперативне процедуре на женском репродуктивном систему</t>
  </si>
  <si>
    <t>N12A</t>
  </si>
  <si>
    <t>Процедуре на материци и аднексама, са врло тешким или тешким КК</t>
  </si>
  <si>
    <t>N12B</t>
  </si>
  <si>
    <t>Процедуре на материци и аднексама, без врло тешких или тешких КК</t>
  </si>
  <si>
    <t>N60A</t>
  </si>
  <si>
    <t>Малигне болести женског репродуктивног система, са врло тешким КК</t>
  </si>
  <si>
    <t>N60B</t>
  </si>
  <si>
    <t>Малигне болести женског репродуктивног система, без врло тешких КК</t>
  </si>
  <si>
    <t>N61Z</t>
  </si>
  <si>
    <t>Инфекције женског репродуктивног система</t>
  </si>
  <si>
    <t>N62Z</t>
  </si>
  <si>
    <t>Менструални и други поремећаји женског репродуктивног система</t>
  </si>
  <si>
    <t>Трудноћа, порођај и пуерперијум</t>
  </si>
  <si>
    <t>O01A</t>
  </si>
  <si>
    <t>Порођај царским резом, са врло тешким или тешким КК</t>
  </si>
  <si>
    <t>O01B</t>
  </si>
  <si>
    <t>Порођај царским резом, без врло тешких или тешких КК</t>
  </si>
  <si>
    <t>O02A</t>
  </si>
  <si>
    <t>Вагинални порођај са оперативним процедурама, са врло тешким или тешким КК</t>
  </si>
  <si>
    <t>O02B</t>
  </si>
  <si>
    <t>Вагинални порођај са оперативним процедурама, без врло тешких или тешких КК</t>
  </si>
  <si>
    <t>O03A</t>
  </si>
  <si>
    <t>Ектопична трудноћа, са врло тешким КК</t>
  </si>
  <si>
    <t>O03B</t>
  </si>
  <si>
    <t>Ектопична трудноћа, без врло тешких КК</t>
  </si>
  <si>
    <t>O04A</t>
  </si>
  <si>
    <t>Оперативни поступак у постпарталном периоду или после побачаја, са врло тешким или тешким КК</t>
  </si>
  <si>
    <t>O04B</t>
  </si>
  <si>
    <t>Оперативни поступак у постпарталном периоду или после побачаја, без врло тешких или тешких КК</t>
  </si>
  <si>
    <t>O05Z</t>
  </si>
  <si>
    <t>Побачај и оперативне процедуре</t>
  </si>
  <si>
    <t>O60Z</t>
  </si>
  <si>
    <t>Вагинални порођај</t>
  </si>
  <si>
    <t>O61Z</t>
  </si>
  <si>
    <t>Постпартални период и период после побачаја без оперативних поступака</t>
  </si>
  <si>
    <t>O63Z</t>
  </si>
  <si>
    <t>Побачај без оперативних процедура</t>
  </si>
  <si>
    <t>O64Z</t>
  </si>
  <si>
    <t>Лажни трудови</t>
  </si>
  <si>
    <t>O66Z</t>
  </si>
  <si>
    <t>Пренатални или други акушерски пријем</t>
  </si>
  <si>
    <t>Новорођенчад</t>
  </si>
  <si>
    <t>P01Z</t>
  </si>
  <si>
    <t>Новорођенче, смртни исход или премештај у другу болницу, &lt; 5 дана и значајни оперативни поступци</t>
  </si>
  <si>
    <t>P02Z</t>
  </si>
  <si>
    <t>Кардиоторакални или васкуларни поремећај новорођенчета</t>
  </si>
  <si>
    <t>P03Z</t>
  </si>
  <si>
    <t>Новорођенче, тежина на пријему 1000 - 1499 грама, са значајним оперативним поступком</t>
  </si>
  <si>
    <t>P04Z</t>
  </si>
  <si>
    <t>Новорођенче, тежина на пријему  1500 -1999 грама, са значајним оперативним поступком</t>
  </si>
  <si>
    <t>P05Z</t>
  </si>
  <si>
    <t>Новорођенче, тежина на пријему  2000 -2499 грама, са значајним оперативним поступком</t>
  </si>
  <si>
    <t>P06A</t>
  </si>
  <si>
    <t>Новорођенче, тежина на пријему  &gt; 2499 грама, са значајним оперативним поступком, са вишеструким великим тешкоћама</t>
  </si>
  <si>
    <t>P06B</t>
  </si>
  <si>
    <t>Новорођенче, тежина на пријему &gt; 2499 грама, са значајним оперативним поступком, без вишеструких великих тешкоћа</t>
  </si>
  <si>
    <t>P60A</t>
  </si>
  <si>
    <t>Новорођенче, смртни исход или премештај у другу болницу за акутно болничко лечењ,е &lt; 5 дана од порођаја без значајних оперативних поступака</t>
  </si>
  <si>
    <t>P60B</t>
  </si>
  <si>
    <t>Новорођенче, смртни исход или премештај у другу болницу, &lt; 5 дана од поновног пријема без значајних оперативних поступака</t>
  </si>
  <si>
    <t>P61Z</t>
  </si>
  <si>
    <t>Новорођенче, тежина на пријему &lt; 750 грама</t>
  </si>
  <si>
    <t>P62Z</t>
  </si>
  <si>
    <t>Новорођенче, тежина на пријему 750 - 999 грама</t>
  </si>
  <si>
    <t>P63Z</t>
  </si>
  <si>
    <t>Новорођенче, тежина на пријему 1000-1249 грама, без значајних оперативних поступака</t>
  </si>
  <si>
    <t>P64Z</t>
  </si>
  <si>
    <t>Новорођенче, тежина на пријему 1250-1499 грама, без значајних оперативних поступака</t>
  </si>
  <si>
    <t>P65A</t>
  </si>
  <si>
    <t>Новорођенче, тежина на пријему 1500 -1999 грама, без значајних оперативних поступака, са вишеструким великим тешкоћама</t>
  </si>
  <si>
    <t>P65B</t>
  </si>
  <si>
    <t>Новорођенче, тежина на пријему 1500 -1999 грама, без значајних оперативних поступака са великим тешкоћама</t>
  </si>
  <si>
    <t>P65C</t>
  </si>
  <si>
    <t>Новорођенче, тежина на пријему 1500 -1999 грама, без значајних оперативних поступака са осталим тешкоћама</t>
  </si>
  <si>
    <t>P65D</t>
  </si>
  <si>
    <t>Новорођенче, тежина на пријему 1500 -1999 грама, без значајних оперативних поступака без тешкоћа</t>
  </si>
  <si>
    <t>P66A</t>
  </si>
  <si>
    <t>Новорођенче, тежина на пријему 2000 -2499 грама, без значајних оперативних поступака са вишеструким великим тешкоћама</t>
  </si>
  <si>
    <t>P66B</t>
  </si>
  <si>
    <t>Новорођенче, тежина на пријему 2000 -2499 грама, без значајних оперативних поступака са великим тешкоћама</t>
  </si>
  <si>
    <t>P66C</t>
  </si>
  <si>
    <t>Новорођенче, тежина на пријему 2000 -2499 грама, без значајних оперативних поступака са осталим тешкоћама</t>
  </si>
  <si>
    <t>P66D</t>
  </si>
  <si>
    <t>Новорођенче, тежина на пријему 2000 -2499 грама, без значајних оперативних поступака без тешкоћа</t>
  </si>
  <si>
    <t>P67A</t>
  </si>
  <si>
    <t>Новорођенче, тежина на пријему &gt; 2499 грама, без значајних оперативних поступака са вишеструким великим тешкоћама</t>
  </si>
  <si>
    <t>P67B</t>
  </si>
  <si>
    <t>Новорођенче, тежина на пријему &gt; 2499 грама, без значајних оперативних поступака са великим тешкоћама</t>
  </si>
  <si>
    <t>P67C</t>
  </si>
  <si>
    <t>Новорођенче, тежина на пријему &gt; 2499 грама, без значајних оперативних поступака са осталим тешкоћама</t>
  </si>
  <si>
    <t>P67D</t>
  </si>
  <si>
    <t>Новорођенче, тежина на пријему &gt; 2499 грама, без значајних оперативних поступака без тешкоћа</t>
  </si>
  <si>
    <t>Болести и поремећаји крви и крвотворних органа и имунолошки поремећаји</t>
  </si>
  <si>
    <t>Q01Z</t>
  </si>
  <si>
    <t>Спленектомија</t>
  </si>
  <si>
    <t>Q02A</t>
  </si>
  <si>
    <t>Остале оперативне процедуре због болести крви и крвотворних органа, са врло тешким или тешким КК</t>
  </si>
  <si>
    <t>Q02B</t>
  </si>
  <si>
    <t>Остале оперативне процедуре због болести крви и крвотворних органа, без врло тешких или тешких КК</t>
  </si>
  <si>
    <t>Q60A</t>
  </si>
  <si>
    <t>Поремећаји имунитета и ретикулоендотелног система, са врло тешким или тешким КК</t>
  </si>
  <si>
    <t>Q60B</t>
  </si>
  <si>
    <t>Поремећаји имунитета и ретикулоендотелног система, без врло тешких или тешких КК и малигнитет</t>
  </si>
  <si>
    <t>Q60C</t>
  </si>
  <si>
    <t>Поремећаји имунитета и ретикулоендотелног система, без врло тешких или тешких КК без малигнитета</t>
  </si>
  <si>
    <t>Q61A</t>
  </si>
  <si>
    <t>Поремећаји еритроцита, са врло тешким или тешким КК</t>
  </si>
  <si>
    <t>Q61B</t>
  </si>
  <si>
    <t>Поремећаји еритроцита, без врло тешких или тешких КК</t>
  </si>
  <si>
    <t>Q62Z</t>
  </si>
  <si>
    <t>Поремећаји коагулације крви</t>
  </si>
  <si>
    <t>Неопластични поремећаји (хематолошки и солидни тумори)</t>
  </si>
  <si>
    <t>R01A</t>
  </si>
  <si>
    <t>Лимфом и леукемија са великим оперативним поступцима и са врло тешким или тешким КК</t>
  </si>
  <si>
    <t>R01B</t>
  </si>
  <si>
    <t>Лимфом и леукемија са великим оперативним поступцима, без врло тешких или тешких КК</t>
  </si>
  <si>
    <t>R02A</t>
  </si>
  <si>
    <t>Остали неопластични поремећаји са великим оперативним процедурама, са врло тешким КК</t>
  </si>
  <si>
    <t>R02B</t>
  </si>
  <si>
    <t xml:space="preserve">Остали неопластични поремећаји са великим оперативним процедурама, са тешким или умереним КК </t>
  </si>
  <si>
    <t>R02C</t>
  </si>
  <si>
    <t>Остали неопластични поремећаји са великим оперативним процедурама, без КК</t>
  </si>
  <si>
    <t>R03A</t>
  </si>
  <si>
    <t>Лимфом и леукемија са осталим оперативним процедурама, са врло тешким или тешким КК</t>
  </si>
  <si>
    <t>R03B</t>
  </si>
  <si>
    <t>Лимфом и леукемија са осталим оперативним процедурама, без врло тешких или тешких КК</t>
  </si>
  <si>
    <t>R04A</t>
  </si>
  <si>
    <t>Остали неопластични поремећаји са осталим оперативним процедурама са врло тешким или тешким КК</t>
  </si>
  <si>
    <t>R04B</t>
  </si>
  <si>
    <t>Остали неопластични поремећаји са осталим оперативним процедурама без врло тешких или тешких КК</t>
  </si>
  <si>
    <t>R60A</t>
  </si>
  <si>
    <t>Акутна леукемија, са врло тешким КК</t>
  </si>
  <si>
    <t>R60B</t>
  </si>
  <si>
    <t>Акутна леукемија, без врло тешких КК</t>
  </si>
  <si>
    <t>R61A</t>
  </si>
  <si>
    <t>Лимфом и неакутна леукемија, са врло тешким КК</t>
  </si>
  <si>
    <t>R61B</t>
  </si>
  <si>
    <t>Лимфом и неакутна леукемија, без врло тешких КК</t>
  </si>
  <si>
    <t>R61C</t>
  </si>
  <si>
    <t>Лимфом или неакутна леукемија, дневна болница</t>
  </si>
  <si>
    <t>R62A</t>
  </si>
  <si>
    <t>Остали неопластични поремећаји са КК</t>
  </si>
  <si>
    <t>R62B</t>
  </si>
  <si>
    <t>Остали неопластични поремећаји без КК</t>
  </si>
  <si>
    <t>R63Z</t>
  </si>
  <si>
    <t>Хемотерапија</t>
  </si>
  <si>
    <t>R64Z</t>
  </si>
  <si>
    <t>Радиотерапија</t>
  </si>
  <si>
    <t>Инфективне и паразитске болести</t>
  </si>
  <si>
    <t>S60Z</t>
  </si>
  <si>
    <t>ХИВ, дневна болница</t>
  </si>
  <si>
    <t>S65A</t>
  </si>
  <si>
    <t>Болести повезане са ХИВ-ом, са врло тешким КК</t>
  </si>
  <si>
    <t>S65B</t>
  </si>
  <si>
    <t>Болести повезане са ХИВ-ом, са тешким КК</t>
  </si>
  <si>
    <t>S65C</t>
  </si>
  <si>
    <t>Болести повезане са ХИВ-ом, без врло тешких или тешких КК</t>
  </si>
  <si>
    <t>T01A</t>
  </si>
  <si>
    <t>Оперативни поступци због инфективних и паразитарних болести, са врло тешким КК</t>
  </si>
  <si>
    <t>T01B</t>
  </si>
  <si>
    <t>Оперативни поступци због инфективних и паразитарних болести, са тешким или умереним КК</t>
  </si>
  <si>
    <t>T01C</t>
  </si>
  <si>
    <t>Оперативни поступци због инфективних и паразитарних болести, без КК</t>
  </si>
  <si>
    <t>T40Z</t>
  </si>
  <si>
    <t>Инфективне или паразитске болести са вентилаторном подршком</t>
  </si>
  <si>
    <t>T60A</t>
  </si>
  <si>
    <t>Септикемија, са врло тешким или тешким КК</t>
  </si>
  <si>
    <t>T60B</t>
  </si>
  <si>
    <t>Септикемија без врло тешких или тешких КК</t>
  </si>
  <si>
    <t>T61A</t>
  </si>
  <si>
    <t>Постоперативне и посттрауматске инфекције, старост &gt; 54 године или са врло тешким или тешким КК</t>
  </si>
  <si>
    <t>T61B</t>
  </si>
  <si>
    <t>Постоперативне и посттрауматске инфекције, старост &lt; 55година или без врло тешких или тешких КК</t>
  </si>
  <si>
    <t>T62A</t>
  </si>
  <si>
    <t>Повишена температура непознатог порекла са КК</t>
  </si>
  <si>
    <t>T62B</t>
  </si>
  <si>
    <t>Повишена температура непознатог порекла без КК</t>
  </si>
  <si>
    <t>T63Z</t>
  </si>
  <si>
    <t>Вирусна инфекција</t>
  </si>
  <si>
    <t>T64A</t>
  </si>
  <si>
    <t>Остале инфективне и паразитарне болести, са врло тешким КК</t>
  </si>
  <si>
    <t>T64B</t>
  </si>
  <si>
    <t>Остале инфективне и паразитарне болести, са тешким или умереним КК</t>
  </si>
  <si>
    <t>T64C</t>
  </si>
  <si>
    <t>Остале инфективне и паразитарне болестии, без КК</t>
  </si>
  <si>
    <t>Металне болести и поремећаји</t>
  </si>
  <si>
    <t>U40Z</t>
  </si>
  <si>
    <t>Лечење менталног здравља, истог дана и примена електроконвулзивне терапије</t>
  </si>
  <si>
    <t>U60Z</t>
  </si>
  <si>
    <t>Лечење менталног здравља, истог дана, без примене електроконвулзивне терапије</t>
  </si>
  <si>
    <t>U61Z</t>
  </si>
  <si>
    <t>Схизофрени поремећаји</t>
  </si>
  <si>
    <t>U62A</t>
  </si>
  <si>
    <t>Параноја и акутни психотични поремећаји, са врло тешким или тешким КК или присилно лечење</t>
  </si>
  <si>
    <t>U62B</t>
  </si>
  <si>
    <t>Параноја и акутни психотични поремећаји, без врло тешких или тешких КК, без присилног лечења</t>
  </si>
  <si>
    <t>U63Z</t>
  </si>
  <si>
    <t>Велики афективни поремећаји</t>
  </si>
  <si>
    <t>U64Z</t>
  </si>
  <si>
    <t>Остали афективни и соматоформни поремећаји</t>
  </si>
  <si>
    <t>U65Z</t>
  </si>
  <si>
    <t>Анксиозни поремећаји</t>
  </si>
  <si>
    <t>U66Z</t>
  </si>
  <si>
    <t>Поремећаји исхране и опсесивно-компулзивни поремећаји</t>
  </si>
  <si>
    <t>U67Z</t>
  </si>
  <si>
    <t>Поремећаји личности и акутне реакције</t>
  </si>
  <si>
    <t>U68Z</t>
  </si>
  <si>
    <t>Ментални поремећаји у дечијем добу</t>
  </si>
  <si>
    <t>Коришћење алкохола/дроге и органски ментални поремећаји узроковани коришћењем алкохола/дроге</t>
  </si>
  <si>
    <t>V60Z</t>
  </si>
  <si>
    <t>Интоксикација алкохолом и апстиненцијални синдром</t>
  </si>
  <si>
    <t>V61Z</t>
  </si>
  <si>
    <t>Интоксикација дрогама и апстиненцијални синдром</t>
  </si>
  <si>
    <t>V62A</t>
  </si>
  <si>
    <t xml:space="preserve">Поремећаји узроковани злоупотребом алкохола и зависност од алкохола </t>
  </si>
  <si>
    <t>V62B</t>
  </si>
  <si>
    <t>Поремећаји узроковани злоупотребом алкохола и зависност од алкохола, истог дана</t>
  </si>
  <si>
    <t>V63Z</t>
  </si>
  <si>
    <t>Поремећаји узроковани злоупотребом опијата и зависност од опијата</t>
  </si>
  <si>
    <t>V64Z</t>
  </si>
  <si>
    <t>Поремећаји узроковани злоупотребом осталих дрога (лекова) и зависност од истих</t>
  </si>
  <si>
    <t>Повреде, тровања и токсични ефекти лекова</t>
  </si>
  <si>
    <t>W01Z</t>
  </si>
  <si>
    <t>Процедуре вентилације и краниотомије због вишеструке значајне трауме</t>
  </si>
  <si>
    <t>W02A</t>
  </si>
  <si>
    <t>Процедуре на куку, бутној кости и екстремитетима због значајне вишеструке трауме, са имплантацијом, са врло тешким или тешким КК</t>
  </si>
  <si>
    <t>W02B</t>
  </si>
  <si>
    <t>Процедуре на куку, бутној кости и екстремитетима због значајне вишеструке трауме, са имплантацијом, без врло тешких или тешких КК</t>
  </si>
  <si>
    <t>W03Z</t>
  </si>
  <si>
    <t>Абдоминалне процедуре због вишеструке значајне трауме</t>
  </si>
  <si>
    <t>W04A</t>
  </si>
  <si>
    <t>Остале процедуре због вишеструке значајне трауме, са врло тешким или тешким КК</t>
  </si>
  <si>
    <t>W04B</t>
  </si>
  <si>
    <t>Остале процедуре због вишеструке значајне трауме, без врло тешких или тешких КК</t>
  </si>
  <si>
    <t>W60Z</t>
  </si>
  <si>
    <t>Вишеструка траума, смртни исход или премештај у другу болницу, &lt; 5 дана</t>
  </si>
  <si>
    <t>W61A</t>
  </si>
  <si>
    <t>Вишеструка траума, без значајних процедура, са врло тешким или тешким КК</t>
  </si>
  <si>
    <t>W61B</t>
  </si>
  <si>
    <t>Вишеструка траума, без значајних процедура, без врло тешких или тешких КК</t>
  </si>
  <si>
    <t>X02A</t>
  </si>
  <si>
    <t>Микроваскуларни пренос ткива или режња коже због повреде шаке, са врло тешким или тешким КК</t>
  </si>
  <si>
    <t>X02B</t>
  </si>
  <si>
    <t>Режањ коже због повреде шаке, без врло тешких или тешких КК</t>
  </si>
  <si>
    <t>X04A</t>
  </si>
  <si>
    <t>Остале процедуре због повреде доњих екстрмитета, са врло тешким или тешким КК</t>
  </si>
  <si>
    <t>X04B</t>
  </si>
  <si>
    <t>Остале процедуре због повреде доњих екстрмитета, без врло тешких или тешких КК</t>
  </si>
  <si>
    <t>X05A</t>
  </si>
  <si>
    <t>Остале процедуре због повреда на шаци, са КК</t>
  </si>
  <si>
    <t>X05B</t>
  </si>
  <si>
    <t>Остале процедуре због повреда на шаци, без КК</t>
  </si>
  <si>
    <t>X06A</t>
  </si>
  <si>
    <t>Остале процедуре због других повреда, са врло тешким или тешким КК</t>
  </si>
  <si>
    <t>X06B</t>
  </si>
  <si>
    <t>Остале процедуре због других повреда, без врло тешких или тешких КК</t>
  </si>
  <si>
    <t>X07A</t>
  </si>
  <si>
    <t>Режањ коже код повреда шаке, са микроваскуларним преносом ткива или са врло тешким или тешким КК</t>
  </si>
  <si>
    <t>X07B</t>
  </si>
  <si>
    <t>Режањ коже код повреда шаке, без микроваскуларног преноса ткива, без врло тешких или тешких КК</t>
  </si>
  <si>
    <t>X40Z</t>
  </si>
  <si>
    <t>Повреде, тровања и токсични ефекти лекова са вентилаторном подршком</t>
  </si>
  <si>
    <t>X60A</t>
  </si>
  <si>
    <t>Повреде, са врло тешким или тешким КК</t>
  </si>
  <si>
    <t>X60B</t>
  </si>
  <si>
    <t>Повреде, без врло тешких или тешких КК</t>
  </si>
  <si>
    <t>X61Z</t>
  </si>
  <si>
    <t>Алергијске реакције</t>
  </si>
  <si>
    <t>X62A</t>
  </si>
  <si>
    <t>Тровање/токсични ефекат лекова, са врло тешким или тешким КК</t>
  </si>
  <si>
    <t>X62B</t>
  </si>
  <si>
    <t>Тровање/токсични ефекат лекова, без врло тешких или тешких КК</t>
  </si>
  <si>
    <t>X63A</t>
  </si>
  <si>
    <t>Последице лечења, са врло тешким или тешким КК</t>
  </si>
  <si>
    <t>X63B</t>
  </si>
  <si>
    <t>Последице лечења, без врло тешких или тешких КК</t>
  </si>
  <si>
    <t>X64A</t>
  </si>
  <si>
    <t>Остале повреде, тровања и токсични ефекти, са врло тешким или тешким КК</t>
  </si>
  <si>
    <t>X64B</t>
  </si>
  <si>
    <t>Остале повреде, тровања и токсични ефекти, без врло тешких или тешких КК</t>
  </si>
  <si>
    <t>Опекотине</t>
  </si>
  <si>
    <t>Y01Z</t>
  </si>
  <si>
    <t>Тешке опекотине високог степена</t>
  </si>
  <si>
    <t>Y02A</t>
  </si>
  <si>
    <t>Остале опекотине и употреба режња коже, са КК</t>
  </si>
  <si>
    <t>Y02B</t>
  </si>
  <si>
    <t>Остале опекотине и употреба режња коже, без КК</t>
  </si>
  <si>
    <t>Y03Z</t>
  </si>
  <si>
    <t>Остале оперативне процедуре због других опекотина</t>
  </si>
  <si>
    <t>Y60Z</t>
  </si>
  <si>
    <t>Опекотине, премештај у другу установу за акутно болничко лечење, &lt; 5 дана</t>
  </si>
  <si>
    <t>Y61Z</t>
  </si>
  <si>
    <t>Тешке опекотине</t>
  </si>
  <si>
    <t>Y62A</t>
  </si>
  <si>
    <t>Остале опекотине, са КК</t>
  </si>
  <si>
    <t>Y62B</t>
  </si>
  <si>
    <t>Остале опекотине, без КК</t>
  </si>
  <si>
    <t>Фактори који утичу на здравствено стање и остали контакти са здравственом службом</t>
  </si>
  <si>
    <t>Z01A</t>
  </si>
  <si>
    <t>Оперативни поступци и дијагнозе које се доводе у везу са осталим контактима са здравственом службом, са врло тешким или тешким КК</t>
  </si>
  <si>
    <t>Z01B</t>
  </si>
  <si>
    <t>Оперативни поступци и дијагнозе које се доводе у везу са осталим контактима са здравственом службом без врло тешких или тешких КК</t>
  </si>
  <si>
    <t>Z40Z</t>
  </si>
  <si>
    <t>Контролни преглед са ендоскопијом, дневна болница</t>
  </si>
  <si>
    <t>Z60A</t>
  </si>
  <si>
    <t>Рехабилитација, са врло тешким или тешким КК</t>
  </si>
  <si>
    <t>Z60B</t>
  </si>
  <si>
    <t>Рехабилитација, без врло тешких или тешких КК</t>
  </si>
  <si>
    <t>Z60C</t>
  </si>
  <si>
    <t>Рехабилитација, истог дана</t>
  </si>
  <si>
    <t>Z61A</t>
  </si>
  <si>
    <t xml:space="preserve">Знаци и симптоми </t>
  </si>
  <si>
    <t>Z61B</t>
  </si>
  <si>
    <t>Знаци и симптоми, дневна болница</t>
  </si>
  <si>
    <t>Z63A</t>
  </si>
  <si>
    <t>Остала накнадна нега, са врло тешким или тешким КК</t>
  </si>
  <si>
    <t>Z63B</t>
  </si>
  <si>
    <t>Остала накнадна нега, без врло тешких или тешких КК</t>
  </si>
  <si>
    <t>Z64A</t>
  </si>
  <si>
    <t>Остали фактори који утичу на здравствено стање</t>
  </si>
  <si>
    <t>Z64B</t>
  </si>
  <si>
    <t>Остали фактори који утичу на здравствено стање, истог дана</t>
  </si>
  <si>
    <t>Z65Z</t>
  </si>
  <si>
    <t>Вишеструке, остале и неспецифичне конгениталне аномалије</t>
  </si>
  <si>
    <t>Неповезане оперативне процедуре</t>
  </si>
  <si>
    <t>801A</t>
  </si>
  <si>
    <t>Оперативне процедуре неповезане са основним узроком хоспитализације, са врло тешким КК</t>
  </si>
  <si>
    <t>801B</t>
  </si>
  <si>
    <t>Оперативне процедуре неповезане са основним узроком хоспитализације, са тешким или умереним КК</t>
  </si>
  <si>
    <t>801C</t>
  </si>
  <si>
    <t>Оперативне процедуре неповезане са основним узроком хоспитализације, без КК</t>
  </si>
  <si>
    <t>Погрешни ДСГ</t>
  </si>
  <si>
    <t>960Z</t>
  </si>
  <si>
    <t>Не може се груписати</t>
  </si>
  <si>
    <t>961Z</t>
  </si>
  <si>
    <t>Неприхватљива главна дијагноза</t>
  </si>
  <si>
    <t>963Z</t>
  </si>
  <si>
    <t>Неонатална дијагноза која није у складу са старошћу и тежином</t>
  </si>
  <si>
    <t>Табела 14.</t>
  </si>
  <si>
    <t>Врста дијализе / Назив услуге</t>
  </si>
  <si>
    <t>Број лица на дијализи</t>
  </si>
  <si>
    <t>Број дијализа</t>
  </si>
  <si>
    <t>Финансијска вредност</t>
  </si>
  <si>
    <t>Хрони.</t>
  </si>
  <si>
    <t>Акут.</t>
  </si>
  <si>
    <t>Прол.</t>
  </si>
  <si>
    <t>Нископропусна хемодијализа</t>
  </si>
  <si>
    <t>Високопропусна хемодијализа</t>
  </si>
  <si>
    <t>Хемодијафилтрација</t>
  </si>
  <si>
    <t>Континуирана хемодијафилтрација</t>
  </si>
  <si>
    <r>
      <t>Континуирана амбулаторна перитонеумска дијализа-</t>
    </r>
    <r>
      <rPr>
        <i/>
        <sz val="10"/>
        <color indexed="8"/>
        <rFont val="Arial"/>
        <family val="2"/>
      </rPr>
      <t>CAPD</t>
    </r>
  </si>
  <si>
    <r>
      <t>Аутоматска перитонеумска дијализа -</t>
    </r>
    <r>
      <rPr>
        <i/>
        <sz val="10"/>
        <color indexed="8"/>
        <rFont val="Arial"/>
        <family val="2"/>
      </rPr>
      <t>APD</t>
    </r>
  </si>
  <si>
    <r>
      <t>Интермитентна перитонеумска дијализа -</t>
    </r>
    <r>
      <rPr>
        <i/>
        <sz val="10"/>
        <color indexed="8"/>
        <rFont val="Arial"/>
        <family val="2"/>
      </rPr>
      <t>IPD</t>
    </r>
    <r>
      <rPr>
        <sz val="10"/>
        <color indexed="8"/>
        <rFont val="Arial"/>
        <family val="2"/>
      </rPr>
      <t xml:space="preserve"> (болнички вид хроничног лечења)</t>
    </r>
  </si>
  <si>
    <t>Терапијска плазмафереза</t>
  </si>
  <si>
    <t>Табела 15.</t>
  </si>
  <si>
    <t>Назив</t>
  </si>
  <si>
    <t>Јед. мере</t>
  </si>
  <si>
    <t>Цена у динарима</t>
  </si>
  <si>
    <t>Количина</t>
  </si>
  <si>
    <t>Укупна вредност</t>
  </si>
  <si>
    <t>Цене за обраду крви и компоненти крви (Прилог 1.) према Правилнику о утврђивању цена за обраду крви и компонената крви намењених за трансфузију: ("Службени гласник РС", број 18/2019)</t>
  </si>
  <si>
    <t> 2305401</t>
  </si>
  <si>
    <t>Цела крв</t>
  </si>
  <si>
    <t>јединица крви</t>
  </si>
  <si>
    <t> 2305601</t>
  </si>
  <si>
    <t>Еритроцити</t>
  </si>
  <si>
    <t> 2305602</t>
  </si>
  <si>
    <t>Еритроцити у адитивној солуцији</t>
  </si>
  <si>
    <t> 2305101</t>
  </si>
  <si>
    <t>Тромбоцити концентрат</t>
  </si>
  <si>
    <t> 2305201</t>
  </si>
  <si>
    <t>Свежа замрзнута плазма</t>
  </si>
  <si>
    <t> 2305202</t>
  </si>
  <si>
    <t>Криопреципитат</t>
  </si>
  <si>
    <t> 2305203</t>
  </si>
  <si>
    <t>Плазма без криопреципитата</t>
  </si>
  <si>
    <t> 2305901</t>
  </si>
  <si>
    <t>Аутолога крв (пре оперативно прикупљање)</t>
  </si>
  <si>
    <t>Цене за обраду крви и компоненти крви (Прилог 1.) према Правилнику о утврђивању цена и накнада за обраду крви и компоненти крви намењених за трансфузију ("Службени гласник РС", бр. 47/2013 и 34/2014)</t>
  </si>
  <si>
    <t>ml</t>
  </si>
  <si>
    <t>Цела крв филтрирана претходно</t>
  </si>
  <si>
    <t>Цела крв филтрирана накнадно</t>
  </si>
  <si>
    <t>Цела крв – мала запремина</t>
  </si>
  <si>
    <t>Цела крв, редукована плазма, за EST</t>
  </si>
  <si>
    <t>Цела крв 0/АУ за EST (ресуспендовани 0 Ег у АV плазми)</t>
  </si>
  <si>
    <t>Еритроцити (деплазматисана крв)</t>
  </si>
  <si>
    <t>Еритроцити филтрирани накнадно</t>
  </si>
  <si>
    <t>11,20+цена филтера</t>
  </si>
  <si>
    <t>Еритроцити филтрирани претходно</t>
  </si>
  <si>
    <t>Еритроцити испрани</t>
  </si>
  <si>
    <t>Еритроцити ресуспендовани осиромашени Le и Тг</t>
  </si>
  <si>
    <t>Еритроцити мала запремина</t>
  </si>
  <si>
    <t>Еритроцити ресуспендовани осиромашени Le и Тг – мала запремина</t>
  </si>
  <si>
    <t>Тромбоцити концентровани из ПРП</t>
  </si>
  <si>
    <t>доза</t>
  </si>
  <si>
    <t>760,94+цена филтера</t>
  </si>
  <si>
    <t>Тромбоцити из buffu coat</t>
  </si>
  <si>
    <t>27,55+цена филтера</t>
  </si>
  <si>
    <t>Тромбоцити Pul.</t>
  </si>
  <si>
    <t>23,61+цена филтера</t>
  </si>
  <si>
    <t>Тромбоцити аферезни</t>
  </si>
  <si>
    <t>2.072,31+цена сета</t>
  </si>
  <si>
    <t>Замрзнута свежа плазма</t>
  </si>
  <si>
    <t>Замрзнута свежа плазма – мала запремина</t>
  </si>
  <si>
    <t>Замрзнута свежа плазма – без криопреципитата</t>
  </si>
  <si>
    <t>Фибрински лепак (аутологни)</t>
  </si>
  <si>
    <t>Гранулоцити аферезни</t>
  </si>
  <si>
    <t>9.018,85+цена сета</t>
  </si>
  <si>
    <t>Еритроцити – аутологни</t>
  </si>
  <si>
    <t>Цела крв – аутологна</t>
  </si>
  <si>
    <t>Замрзнута свежа плазма – аутологна</t>
  </si>
  <si>
    <t>Еритроцити за интраутерину трансфузију – мала запремина</t>
  </si>
  <si>
    <t>Накнаде за обраду крви и компоненти крви (Прилог 2.) према Правилнику о утврђивању цена и накнада за обраду крви и компоненти крви намењених за трансфузију ("Службени гласник РС", бр. 47/2013 и 34/2014)</t>
  </si>
  <si>
    <t>6,38+цена филтера</t>
  </si>
  <si>
    <t>433,74+цена филтера</t>
  </si>
  <si>
    <t>15,71+цена филтера</t>
  </si>
  <si>
    <t>13,46+цена филтера</t>
  </si>
  <si>
    <t>1.181,22+цена сета</t>
  </si>
  <si>
    <t>5.140,75+цена сета</t>
  </si>
  <si>
    <t>Универзитетски Kлинички центар Војводине</t>
  </si>
  <si>
    <t>Табела 16</t>
  </si>
  <si>
    <t xml:space="preserve">Врста лека по ЈКЛ </t>
  </si>
  <si>
    <t>Шифра лека (АТЦ)</t>
  </si>
  <si>
    <t>Заштићено име лека</t>
  </si>
  <si>
    <t>Фармацеутски облик</t>
  </si>
  <si>
    <t xml:space="preserve"> Паковање и јачина</t>
  </si>
  <si>
    <t xml:space="preserve">План за 2025.  </t>
  </si>
  <si>
    <t>Цена по паковању</t>
  </si>
  <si>
    <t xml:space="preserve">Укупна вредност </t>
  </si>
  <si>
    <t xml:space="preserve">073  ЦИТОСТАТИЦИ СА ЛИСТЕ ЛЕКОВА </t>
  </si>
  <si>
    <t>0034351</t>
  </si>
  <si>
    <t>L01BC01</t>
  </si>
  <si>
    <t>AM0034351</t>
  </si>
  <si>
    <t>ALEXAN EBEWE 500MG/10ML</t>
  </si>
  <si>
    <t>AM</t>
  </si>
  <si>
    <t>bočica staklena, 1 po
500 mg/10 ml</t>
  </si>
  <si>
    <t>002220</t>
  </si>
  <si>
    <t>L01AA03</t>
  </si>
  <si>
    <t>TB0002220</t>
  </si>
  <si>
    <t>ALKERAN 2MG/25</t>
  </si>
  <si>
    <t>TB</t>
  </si>
  <si>
    <t xml:space="preserve"> tablete 2mg/25</t>
  </si>
  <si>
    <t>1039394</t>
  </si>
  <si>
    <t>L01XE01</t>
  </si>
  <si>
    <t>TB1039394</t>
  </si>
  <si>
    <t>ALVOTINIB 100MG/120</t>
  </si>
  <si>
    <t>blister, 120 po 100 mg</t>
  </si>
  <si>
    <t>1039397</t>
  </si>
  <si>
    <t>TB1039397</t>
  </si>
  <si>
    <t>ALVOTINIB 400MG/30</t>
  </si>
  <si>
    <t>blister, 30 po 400 mg</t>
  </si>
  <si>
    <t>0033220</t>
  </si>
  <si>
    <t>L01DC01</t>
  </si>
  <si>
    <t>AM0086072</t>
  </si>
  <si>
    <t>BLEOCIN-S 15000IJ/1</t>
  </si>
  <si>
    <t>ampula  1 po 15000 i.j.</t>
  </si>
  <si>
    <t>0031013</t>
  </si>
  <si>
    <t>L01AA09</t>
  </si>
  <si>
    <t>AM0031013</t>
  </si>
  <si>
    <t xml:space="preserve">BENMAK 25mg </t>
  </si>
  <si>
    <t>prašak za koncentrat za rastvor za infuziju</t>
  </si>
  <si>
    <t>0031014</t>
  </si>
  <si>
    <t>AM0031014</t>
  </si>
  <si>
    <t>BENMAK 100mg</t>
  </si>
  <si>
    <t>0031306</t>
  </si>
  <si>
    <t>L01XA02</t>
  </si>
  <si>
    <t>AM0031306</t>
  </si>
  <si>
    <t>CARBOPLASIN 15ML(10MG/ML)</t>
  </si>
  <si>
    <t>ampula 1 po 15ml (10mg/1ml)</t>
  </si>
  <si>
    <t>N001446</t>
  </si>
  <si>
    <t xml:space="preserve">L01AD01 </t>
  </si>
  <si>
    <t>AM0000446</t>
  </si>
  <si>
    <t>CARMUSTINE 100MG/3ML</t>
  </si>
  <si>
    <t>ampula100mg/3ml</t>
  </si>
  <si>
    <t>AM0031032</t>
  </si>
  <si>
    <t>0031332</t>
  </si>
  <si>
    <t>L01XA01</t>
  </si>
  <si>
    <t>AM0031332</t>
  </si>
  <si>
    <t>CISPLATIN EBEWE 50MG/100ML</t>
  </si>
  <si>
    <t xml:space="preserve"> rastvor za infuziju, 1 po 50 mg/100 ml</t>
  </si>
  <si>
    <t>N002212</t>
  </si>
  <si>
    <t>L01AA02</t>
  </si>
  <si>
    <t>TB0022121</t>
  </si>
  <si>
    <t>CHLORAMINOPHENE 2MG/30</t>
  </si>
  <si>
    <t>tablete, 30 po 2mg</t>
  </si>
  <si>
    <t>0031320</t>
  </si>
  <si>
    <t>AM0031320</t>
  </si>
  <si>
    <t>CARBOPLATIN ACCORD 15ml(10 mg/ml)/1</t>
  </si>
  <si>
    <t>0039031</t>
  </si>
  <si>
    <t>L01AX04</t>
  </si>
  <si>
    <t>AM0039031</t>
  </si>
  <si>
    <t>DAKARBAZIN 500MG</t>
  </si>
  <si>
    <t>ampule 500mg</t>
  </si>
  <si>
    <t>0039032</t>
  </si>
  <si>
    <t>AM0039032</t>
  </si>
  <si>
    <t>DAKARBAZIN 100MG/10</t>
  </si>
  <si>
    <t>ampule 100MG, 10 ampula po kutiji</t>
  </si>
  <si>
    <t>0039033</t>
  </si>
  <si>
    <t>AM0039033</t>
  </si>
  <si>
    <t>DAKABRAZIN 200MG/10</t>
  </si>
  <si>
    <t>dakarbazin, 200 mg</t>
  </si>
  <si>
    <t>0033060</t>
  </si>
  <si>
    <t>L01DB02</t>
  </si>
  <si>
    <t>AM0033060</t>
  </si>
  <si>
    <t>DAUNOBLASTINA 20MG/10ML</t>
  </si>
  <si>
    <t>daunoblastin, 20 mg</t>
  </si>
  <si>
    <t>N004234</t>
  </si>
  <si>
    <t>AM0004234</t>
  </si>
  <si>
    <t>DAUNOSIN 20MG</t>
  </si>
  <si>
    <t>1 po 10 ml (20 mg/10 ml)</t>
  </si>
  <si>
    <t>0037090</t>
  </si>
  <si>
    <t>LO2AE04</t>
  </si>
  <si>
    <t>AM0037090</t>
  </si>
  <si>
    <t>DIPHERELINE  0,1/ML</t>
  </si>
  <si>
    <t>,liofilizat za rastvor za injekciju,7 po 0,1mg i 1ml rastvarača</t>
  </si>
  <si>
    <t>0037092</t>
  </si>
  <si>
    <t>LO2AE06</t>
  </si>
  <si>
    <t>AM0037092</t>
  </si>
  <si>
    <t>DIPHERELINE 11,25MG/2ML</t>
  </si>
  <si>
    <t>1po 11,25mg i 1 amp.po 2ml rastv.</t>
  </si>
  <si>
    <t>0037093</t>
  </si>
  <si>
    <t>AM0037093</t>
  </si>
  <si>
    <t>DIPHERELINE 22,5MG/2ML</t>
  </si>
  <si>
    <t>bočica sa praškom i ampula sa rastvaračem, 1 po 2 ml (22,5 mg/2 ml)</t>
  </si>
  <si>
    <t>0033190</t>
  </si>
  <si>
    <t>L01DB01</t>
  </si>
  <si>
    <t>AM0033190</t>
  </si>
  <si>
    <t>DOXORUBICIN EBEWE 5ML(10MG/5ML)</t>
  </si>
  <si>
    <t>ampula 10mg/5ml</t>
  </si>
  <si>
    <t>0033191</t>
  </si>
  <si>
    <t>AM0033191</t>
  </si>
  <si>
    <t>DOXORUBICIN 50MG/25ML</t>
  </si>
  <si>
    <t>injekcija 1 po 50mg rastvora</t>
  </si>
  <si>
    <t>0037022</t>
  </si>
  <si>
    <t>L02AE02</t>
  </si>
  <si>
    <t>AM0037022</t>
  </si>
  <si>
    <t>ELIGARD 45MG/1</t>
  </si>
  <si>
    <t xml:space="preserve"> napunjen injekcioni špric sa praškom i napunjen injekcioni špric sa rastvaračem, 1 po 45 mg</t>
  </si>
  <si>
    <t>0031500</t>
  </si>
  <si>
    <t>L01AA01</t>
  </si>
  <si>
    <t>AM0031500</t>
  </si>
  <si>
    <t>ENDOXAN 500MG</t>
  </si>
  <si>
    <t>bočica,1 po 500mg</t>
  </si>
  <si>
    <t>0030111</t>
  </si>
  <si>
    <t>L01CB01</t>
  </si>
  <si>
    <t>AM0030111</t>
  </si>
  <si>
    <t>ETOPOSID EBEW 100MG/5ML</t>
  </si>
  <si>
    <t>, koncentrat za rastvor za infuziju, 1 po 5 ml/(100 mg/5 ml)</t>
  </si>
  <si>
    <t>0030121</t>
  </si>
  <si>
    <t>AM0030121</t>
  </si>
  <si>
    <t>ETOPOSIDE-TEVA 100MG/5ML</t>
  </si>
  <si>
    <t>etoposide-teva 100mg/5mlL</t>
  </si>
  <si>
    <t>0039136</t>
  </si>
  <si>
    <t>L01XG01</t>
  </si>
  <si>
    <t>AM0039136</t>
  </si>
  <si>
    <t>EUBOR PRAŠAK ZA RASTVOR 2,5MG</t>
  </si>
  <si>
    <t>kesica 2,5mg</t>
  </si>
  <si>
    <t>0034800</t>
  </si>
  <si>
    <t>L01BB05</t>
  </si>
  <si>
    <t>AM0034800</t>
  </si>
  <si>
    <t>FLUDARABINE PLIVA-TEVA 50MG/2ML</t>
  </si>
  <si>
    <t>bočica staklena, 1 po 2 ml (25 mg/ml)</t>
  </si>
  <si>
    <t>0034019</t>
  </si>
  <si>
    <t>AM0034019</t>
  </si>
  <si>
    <t>FLUDARABIN EBEWE (50 MG/2 ML)1/2ML</t>
  </si>
  <si>
    <t>,bočica staklena, 1 po 2 ml (50 mg/2 ml)</t>
  </si>
  <si>
    <t>1039414</t>
  </si>
  <si>
    <t>TB1039414</t>
  </si>
  <si>
    <t>GLIMATIN 400MG/30</t>
  </si>
  <si>
    <t>tablete 400mg 30 komada</t>
  </si>
  <si>
    <t>1039413</t>
  </si>
  <si>
    <t>TB1039413</t>
  </si>
  <si>
    <t>GLIMATIN 100MG/60</t>
  </si>
  <si>
    <t>tablete 100mg 60 komada</t>
  </si>
  <si>
    <t>0031051</t>
  </si>
  <si>
    <t>L01AA06</t>
  </si>
  <si>
    <t>AM0031051</t>
  </si>
  <si>
    <t>HOLOXAN 1G</t>
  </si>
  <si>
    <t>bočica, 1 po 1 g</t>
  </si>
  <si>
    <t>0034142</t>
  </si>
  <si>
    <t>N004226</t>
  </si>
  <si>
    <t>AM0004226</t>
  </si>
  <si>
    <t>KORABIN 1000MG/20ML</t>
  </si>
  <si>
    <t>bočica staklena, 1 po 1000 mg/20 ml</t>
  </si>
  <si>
    <t>1030222</t>
  </si>
  <si>
    <t>TB1030222</t>
  </si>
  <si>
    <t>LASTET CAP.50 50MG/20</t>
  </si>
  <si>
    <t>kapsule 50mg, 20 po kutiji</t>
  </si>
  <si>
    <t>0184027</t>
  </si>
  <si>
    <t>V03AF03</t>
  </si>
  <si>
    <t>AM0184027</t>
  </si>
  <si>
    <t>LEUCOVORIN CALCIUM 50MG/5ML/</t>
  </si>
  <si>
    <t>boč.stak.1po 5ml (50 mg/5 ml)</t>
  </si>
  <si>
    <t>0037067</t>
  </si>
  <si>
    <t>AM0037067</t>
  </si>
  <si>
    <t>LEUPRORELIN SANDOZ 5MG IMPLANT</t>
  </si>
  <si>
    <t>boč.staklena 1 ampula / 5mg</t>
  </si>
  <si>
    <t>0034025</t>
  </si>
  <si>
    <t>L01BB04</t>
  </si>
  <si>
    <t>AM0034025</t>
  </si>
  <si>
    <t>LITAK 10MG/5ML/5</t>
  </si>
  <si>
    <t>bočica staklena, 5 po 10 mg/5 ml</t>
  </si>
  <si>
    <t>1039285</t>
  </si>
  <si>
    <t>L01XX05</t>
  </si>
  <si>
    <t>TB1039285</t>
  </si>
  <si>
    <t>LITALIR 500MG/100</t>
  </si>
  <si>
    <t>kapsula,100 po 500 mg</t>
  </si>
  <si>
    <t>0037024</t>
  </si>
  <si>
    <t>AM0037024</t>
  </si>
  <si>
    <t>LUTRATE DEPO 22,5MG</t>
  </si>
  <si>
    <t>ampula 22,5mg</t>
  </si>
  <si>
    <t>1039007</t>
  </si>
  <si>
    <t>TB1039007</t>
  </si>
  <si>
    <t>MEAXIN 100MG/120</t>
  </si>
  <si>
    <t>tablete 100mg 120 komada</t>
  </si>
  <si>
    <t>0034181</t>
  </si>
  <si>
    <t>L01BA01</t>
  </si>
  <si>
    <t>AM0034181</t>
  </si>
  <si>
    <t>METHOTREXATE 500MG/20ML</t>
  </si>
  <si>
    <t>1 po500 mg/20ml</t>
  </si>
  <si>
    <t>0034180</t>
  </si>
  <si>
    <t>AM0034180</t>
  </si>
  <si>
    <t>METHOTREXATE 50MG/2ML/5</t>
  </si>
  <si>
    <t>5 po 50 mg/2 ml</t>
  </si>
  <si>
    <t>N002527</t>
  </si>
  <si>
    <t>L01DC03</t>
  </si>
  <si>
    <t>AM0002527</t>
  </si>
  <si>
    <t>MITOCIN 10MG</t>
  </si>
  <si>
    <t>bočica staklena po 10 mg</t>
  </si>
  <si>
    <t>N001404</t>
  </si>
  <si>
    <t>AM0001404</t>
  </si>
  <si>
    <t>MELFALAN TILLOMED 50MG</t>
  </si>
  <si>
    <t>ampulla 50mg</t>
  </si>
  <si>
    <t>N002247</t>
  </si>
  <si>
    <t>L01BB02</t>
  </si>
  <si>
    <t>TB0002246</t>
  </si>
  <si>
    <t>MERCAPTOPURINUM 50MG/30</t>
  </si>
  <si>
    <t>ТБ</t>
  </si>
  <si>
    <t>tableta , 30 po 50mg</t>
  </si>
  <si>
    <t>N002238</t>
  </si>
  <si>
    <t>L01AB01</t>
  </si>
  <si>
    <t>TB1031070</t>
  </si>
  <si>
    <t>MYLERAN 2MG/100</t>
  </si>
  <si>
    <t>tableta , 100 po 2mg</t>
  </si>
  <si>
    <t>N001487</t>
  </si>
  <si>
    <t>L01XB01</t>
  </si>
  <si>
    <t>TB0001487</t>
  </si>
  <si>
    <t>NATULAN 50MG/50</t>
  </si>
  <si>
    <t>procarbazine hydrochloride  kapsule  50 mg</t>
  </si>
  <si>
    <t>N003608</t>
  </si>
  <si>
    <t>L03AX03</t>
  </si>
  <si>
    <t>AM0003608</t>
  </si>
  <si>
    <t>ONCOTICE/BCG-MEDAC 12.5MG/2-8X108 CFU</t>
  </si>
  <si>
    <t>1x12,5mg/2-8x108 CFU</t>
  </si>
  <si>
    <t>N003475</t>
  </si>
  <si>
    <t>L01DB07</t>
  </si>
  <si>
    <t>AM0003475</t>
  </si>
  <si>
    <t>ONKOTRONE 20mg/10ml</t>
  </si>
  <si>
    <t>ampule  20MG/10ML</t>
  </si>
  <si>
    <t>AMN003609</t>
  </si>
  <si>
    <t>ONKO BCG 100MG/1 BIOMED LUBLIN</t>
  </si>
  <si>
    <t xml:space="preserve">tablete 100mg </t>
  </si>
  <si>
    <t>0031224</t>
  </si>
  <si>
    <t>AM0031224</t>
  </si>
  <si>
    <t>SINPLATIN  50MG /50ML RASTVOR ZA INFUZIJU</t>
  </si>
  <si>
    <t>bočica staklena, 1 po 50 ml (50 mg/50 ml)</t>
  </si>
  <si>
    <t>N002360</t>
  </si>
  <si>
    <t>L04AX02</t>
  </si>
  <si>
    <t>TB0002361</t>
  </si>
  <si>
    <t>THALOMA 100MG/10</t>
  </si>
  <si>
    <t>thalidomide, 100 mg</t>
  </si>
  <si>
    <t>0039900</t>
  </si>
  <si>
    <t>L01XX32</t>
  </si>
  <si>
    <t>AM0039900</t>
  </si>
  <si>
    <t>TRIOMA 1,4mL(2,5mg/mL)</t>
  </si>
  <si>
    <t>ampule  1,4ml/2,5mg</t>
  </si>
  <si>
    <t>0039101</t>
  </si>
  <si>
    <t>AM0039101</t>
  </si>
  <si>
    <t>VELCADE 1MG</t>
  </si>
  <si>
    <t>boč.staklena 1 ampula / 1mg</t>
  </si>
  <si>
    <t>0030040</t>
  </si>
  <si>
    <t>L01CA02</t>
  </si>
  <si>
    <t>AM0030040</t>
  </si>
  <si>
    <t>VINKRISTIN 1 MG/ML</t>
  </si>
  <si>
    <t>injekcija, 5 po 1mg/1ml</t>
  </si>
  <si>
    <t>N003848</t>
  </si>
  <si>
    <t>L01CA01</t>
  </si>
  <si>
    <t>AM0003849</t>
  </si>
  <si>
    <t>VINBLASTIN SULFAT TEVA 10MG/10ML</t>
  </si>
  <si>
    <t xml:space="preserve"> prašak i rastvarač za rastvor za injekciju, 10 mg/10 ml</t>
  </si>
  <si>
    <t>0039114</t>
  </si>
  <si>
    <t>AM0039114</t>
  </si>
  <si>
    <t>VORTEMYEL 1MG</t>
  </si>
  <si>
    <t>prašak za rastvor za injekciju, 1 po 1 mg</t>
  </si>
  <si>
    <t>074 ЛЕКОВИ СА Ц ЛИСТЕ ЛЕКОВА</t>
  </si>
  <si>
    <t>0014410</t>
  </si>
  <si>
    <t>L04AC07</t>
  </si>
  <si>
    <t>AM0014410</t>
  </si>
  <si>
    <t>ACTEMRA 162MG/0,9ML/4</t>
  </si>
  <si>
    <t>rastvor za injekciju u napunjenom injekcionom špricu, 4 po 0,9ml (162mg/0,9ml)</t>
  </si>
  <si>
    <t>0014000</t>
  </si>
  <si>
    <t>L01XC12</t>
  </si>
  <si>
    <t>AM0014000</t>
  </si>
  <si>
    <t>ADCETRIS</t>
  </si>
  <si>
    <t>bočica staklema, 1 po 50 mg</t>
  </si>
  <si>
    <t>0014214</t>
  </si>
  <si>
    <t>L04AB04</t>
  </si>
  <si>
    <t>AM0014214</t>
  </si>
  <si>
    <t>AMGEVITA INJ PEN, 2 po 0,8 ml (40 mg/0,8 ml)</t>
  </si>
  <si>
    <t>PEN</t>
  </si>
  <si>
    <t>PEN, 2 po 0,8 ml (40 mg/0,8 ml)</t>
  </si>
  <si>
    <t>0069939</t>
  </si>
  <si>
    <t>B03XA02</t>
  </si>
  <si>
    <t>AM0069905</t>
  </si>
  <si>
    <t>ARANESP 10MCG/0,4ML</t>
  </si>
  <si>
    <t>rastvor za injekciju ,napunjen inj.špric 1 po (10mcg/0,4ml)</t>
  </si>
  <si>
    <t>0069928</t>
  </si>
  <si>
    <t>AM0069900</t>
  </si>
  <si>
    <t>ARANESP 30MCG/0.3ML</t>
  </si>
  <si>
    <t>rastvor za injekciju, napunjen injekcioni špric 1 po 0,3 ml (30 mcg/0,3 ml)</t>
  </si>
  <si>
    <t>0069934</t>
  </si>
  <si>
    <t>AM0069934</t>
  </si>
  <si>
    <t>ARANESP 60MCG/0,3ML</t>
  </si>
  <si>
    <t>rastvor za injekciju, napunjen injekcioni špric 1 po 0,3 ml (60 mcg/0,3 ml)</t>
  </si>
  <si>
    <t>1014003</t>
  </si>
  <si>
    <t>L04AA31</t>
  </si>
  <si>
    <t>TB1014003</t>
  </si>
  <si>
    <t>AUBAGIO 14MG/28</t>
  </si>
  <si>
    <t>28 po 14mg</t>
  </si>
  <si>
    <t>0328647</t>
  </si>
  <si>
    <t>L03AB07</t>
  </si>
  <si>
    <t>AM0328647</t>
  </si>
  <si>
    <t>AVONEX 30MCG/0.5ML/4</t>
  </si>
  <si>
    <t>napunjen inekcioni špric, 4 po 0,5ml(30mcg/05ml)</t>
  </si>
  <si>
    <t>0115150</t>
  </si>
  <si>
    <t>L03AB08</t>
  </si>
  <si>
    <t>AM0015150</t>
  </si>
  <si>
    <t>BETAFERON 9.600.000IJ/2ML/15</t>
  </si>
  <si>
    <t>bočica i rastvarač u napunjenom injekcionom špicu, 15 po 1,2 ml (250mcg/ml )</t>
  </si>
  <si>
    <t>0069145</t>
  </si>
  <si>
    <t>B03XA01</t>
  </si>
  <si>
    <t>AM0069145</t>
  </si>
  <si>
    <t>BINOCRIT 1ML(2000IJ/1ML)/6</t>
  </si>
  <si>
    <t>6 po 1ml (2000ij/1ml)</t>
  </si>
  <si>
    <t>0069147</t>
  </si>
  <si>
    <t>AM0069147</t>
  </si>
  <si>
    <t>BINOCRIT 0,4ml(4000i.j./0,4ml)/6</t>
  </si>
  <si>
    <t>6 po 0,4ml (4000 ij/0,4ml)</t>
  </si>
  <si>
    <t>ND00016</t>
  </si>
  <si>
    <t>M05BA08</t>
  </si>
  <si>
    <t>AMND00016</t>
  </si>
  <si>
    <t>BONEDRO 5ML(4MG/5ML)/1</t>
  </si>
  <si>
    <t>1 po 5ml (4mgj/5ml)</t>
  </si>
  <si>
    <t>0014145</t>
  </si>
  <si>
    <t>L01XC02</t>
  </si>
  <si>
    <t>AM0014145</t>
  </si>
  <si>
    <t>BLITZIMA 10mL(100mg/10mL)/2</t>
  </si>
  <si>
    <t>2 po 10ml (100mg/10ml)</t>
  </si>
  <si>
    <t>0014144</t>
  </si>
  <si>
    <t>AM0014144</t>
  </si>
  <si>
    <t>BLITZIMA 50mL(500mg/50mL)</t>
  </si>
  <si>
    <t>(500mg/50ml)</t>
  </si>
  <si>
    <t>0015119</t>
  </si>
  <si>
    <t>L03AX13</t>
  </si>
  <si>
    <t>AM0015119</t>
  </si>
  <si>
    <t>COPAXONE 40MG/ML/12</t>
  </si>
  <si>
    <t xml:space="preserve"> napunjen injekcioni špric, 12 po 1ml (40mg/ml)</t>
  </si>
  <si>
    <t>0014008</t>
  </si>
  <si>
    <t xml:space="preserve">L04AA36 </t>
  </si>
  <si>
    <t>AM0014008</t>
  </si>
  <si>
    <t>CORPOS 300MG/10ML</t>
  </si>
  <si>
    <t>1 po 10ml (300mg/10ml)</t>
  </si>
  <si>
    <t>0014420</t>
  </si>
  <si>
    <t>L04AC10</t>
  </si>
  <si>
    <t>AM0014420</t>
  </si>
  <si>
    <t>COSENTYX (150MG/ML)/2</t>
  </si>
  <si>
    <t xml:space="preserve"> rastvor za injekciju u napunjenom injekcionom špricu, 2 po 1 ml (150mg)</t>
  </si>
  <si>
    <t>0014421</t>
  </si>
  <si>
    <t>AM0014421</t>
  </si>
  <si>
    <t>COSENTYX NAPUNJEN INJ.PEN 1ml(150mg)/2</t>
  </si>
  <si>
    <t>0039410</t>
  </si>
  <si>
    <t>L01FC01</t>
  </si>
  <si>
    <t>AM0009410</t>
  </si>
  <si>
    <t>DARZALEX 15mL(120mg/mL)</t>
  </si>
  <si>
    <t xml:space="preserve"> 15ml (120mg/ml)</t>
  </si>
  <si>
    <t>1328005</t>
  </si>
  <si>
    <t>J05AX69</t>
  </si>
  <si>
    <t>TB1328005</t>
  </si>
  <si>
    <t>EPCLUSA (400mg+100mg)/28</t>
  </si>
  <si>
    <t>blister, 28 po 400mg+100mg</t>
  </si>
  <si>
    <t>0014312</t>
  </si>
  <si>
    <t>L04AB01</t>
  </si>
  <si>
    <t>AM0014312</t>
  </si>
  <si>
    <t>ENBREL 50MG/ML/4</t>
  </si>
  <si>
    <t>napunjen injekcioni špric sa iglom, 4 po  1 ml ( 50 mg/ ml)</t>
  </si>
  <si>
    <t>0014313</t>
  </si>
  <si>
    <t>AM0014313</t>
  </si>
  <si>
    <t xml:space="preserve">ENBREL 50MG/ML/4 PEN SA ULOSKOM </t>
  </si>
  <si>
    <t>pen sa uloškom, 4 po 1 ml (50 mg/ml)</t>
  </si>
  <si>
    <t>0014007</t>
  </si>
  <si>
    <t>L04AA33</t>
  </si>
  <si>
    <t>AM0014007</t>
  </si>
  <si>
    <t>ENTYVIO 300MG</t>
  </si>
  <si>
    <t>300mg; bočica staklena, 1 po 300mg</t>
  </si>
  <si>
    <t>0069152</t>
  </si>
  <si>
    <t>AM0069152</t>
  </si>
  <si>
    <t>EPREX 2000I.J./0.5ML/6/CILAG AG</t>
  </si>
  <si>
    <t>napunjen injekcioni špric 6 po 2000 I-J./05 ml</t>
  </si>
  <si>
    <t>0014322</t>
  </si>
  <si>
    <t>AM0014322</t>
  </si>
  <si>
    <t>ERELZI INJEKCIONI PEN 1ML(50MG/ML)/4</t>
  </si>
  <si>
    <t>rastvor za injekciju u napunjenom injekcionom penu, 4 po 1ml (50mg)l</t>
  </si>
  <si>
    <t>1014114</t>
  </si>
  <si>
    <t>L04AA27</t>
  </si>
  <si>
    <t>TB1014114</t>
  </si>
  <si>
    <t>ESTRELA 0.5MG/28</t>
  </si>
  <si>
    <t>28 po 0,5mg</t>
  </si>
  <si>
    <t>0069227</t>
  </si>
  <si>
    <t>AM0069226</t>
  </si>
  <si>
    <t>EQRALYS 2000IJ/06/1</t>
  </si>
  <si>
    <t>napunjen  inj.špric 1 po 0,6 ml (2000 i.j./0,6 ml)</t>
  </si>
  <si>
    <t>0099082</t>
  </si>
  <si>
    <t>S01LA05</t>
  </si>
  <si>
    <t>AM0099082</t>
  </si>
  <si>
    <t>EYLEA 0,1ML (40MG/ML)</t>
  </si>
  <si>
    <t>1 po 0,1ml (40mg/ml)</t>
  </si>
  <si>
    <t>TB1014076</t>
  </si>
  <si>
    <t>FINGOLIMOD TEVA 0.5MG/28</t>
  </si>
  <si>
    <t>1014077</t>
  </si>
  <si>
    <t>TB1014077</t>
  </si>
  <si>
    <t>FILIVAL 0.5MG/28 KOM</t>
  </si>
  <si>
    <t>0039004</t>
  </si>
  <si>
    <t>L01XC15</t>
  </si>
  <si>
    <t>AM0039004</t>
  </si>
  <si>
    <t>GAZYVA 40ML(1000MG/40ML)</t>
  </si>
  <si>
    <t>bočica staklena, 1 po 40 ml (1000mg/40ml)</t>
  </si>
  <si>
    <t>1014075</t>
  </si>
  <si>
    <t>TB1014075</t>
  </si>
  <si>
    <t>GILENYA 0,5MG/28</t>
  </si>
  <si>
    <t>0014298</t>
  </si>
  <si>
    <t xml:space="preserve">L04AB04 </t>
  </si>
  <si>
    <t>AM0014298</t>
  </si>
  <si>
    <t>HUMIRA injekcioni pen 0,4ml(40mg/0,4ml)/2</t>
  </si>
  <si>
    <t>rastvor za injekciju u napunjenom injekcionom penu, 2 po 0,4 ml (40mg/0,4ml)</t>
  </si>
  <si>
    <t>0014211</t>
  </si>
  <si>
    <t>AM0014211</t>
  </si>
  <si>
    <t>HUMIRA injekcioni pen 0,8ml(80mg/0,8ml)</t>
  </si>
  <si>
    <t>rastvor za injekciju u napunjenom injekcionom penu po 0,8 ml (80mg/0,8ml)</t>
  </si>
  <si>
    <t>0014240</t>
  </si>
  <si>
    <t>AM0014240</t>
  </si>
  <si>
    <t>HYRIMOZ 40MG/0,8ML</t>
  </si>
  <si>
    <t>rastvor za injekciju u napunjenom injekcionom penu, 2 po 0,8ml (40mg/0,8ml)</t>
  </si>
  <si>
    <t>0014204</t>
  </si>
  <si>
    <t>L04AB02</t>
  </si>
  <si>
    <t>AM0014221</t>
  </si>
  <si>
    <t>INFLECTRA 100MG</t>
  </si>
  <si>
    <t xml:space="preserve"> prašak za koncentrat za rastvor za infuziju , bočica staklena, 1 po 100mg</t>
  </si>
  <si>
    <t>1039343</t>
  </si>
  <si>
    <t>L01XE27</t>
  </si>
  <si>
    <t>TB1039343</t>
  </si>
  <si>
    <t>IMBRUVICA 140MG/90</t>
  </si>
  <si>
    <t xml:space="preserve"> prašak za koncentrat za rastvor za infuziju , bočica staklena,  140mg/90ML</t>
  </si>
  <si>
    <t>0014232</t>
  </si>
  <si>
    <t>AM0014232</t>
  </si>
  <si>
    <t>IDACIO INJ PEN 0,8ML(40MG/0,8ML)</t>
  </si>
  <si>
    <t>1039250</t>
  </si>
  <si>
    <t>L01XE18</t>
  </si>
  <si>
    <t>TB1039250</t>
  </si>
  <si>
    <t>JAKAVI 15MG/56</t>
  </si>
  <si>
    <t>blister, 56 po 15mg</t>
  </si>
  <si>
    <t>1039249</t>
  </si>
  <si>
    <t>TB1039249</t>
  </si>
  <si>
    <t>JAKAVI 5MG/56</t>
  </si>
  <si>
    <t>blister, 56 po 5mg</t>
  </si>
  <si>
    <t>1039251</t>
  </si>
  <si>
    <t>TB1039251</t>
  </si>
  <si>
    <t>JAKAVI 20MG/56</t>
  </si>
  <si>
    <t>blister, 56 po 20mg</t>
  </si>
  <si>
    <t>0039039</t>
  </si>
  <si>
    <t>L04AA52</t>
  </si>
  <si>
    <t>AM0039039</t>
  </si>
  <si>
    <t>KESIMPTA 20MG</t>
  </si>
  <si>
    <t>tablete 20mg</t>
  </si>
  <si>
    <t>1014042</t>
  </si>
  <si>
    <t>L04AX04</t>
  </si>
  <si>
    <t>TB1014042</t>
  </si>
  <si>
    <t>LENALIDOMIDE ALVOGEN 10MG/21</t>
  </si>
  <si>
    <t>21 po 10mg</t>
  </si>
  <si>
    <t>1014043</t>
  </si>
  <si>
    <t>TB1014043</t>
  </si>
  <si>
    <t>LENALIDOMIDE ALVOGEN 15MG/21</t>
  </si>
  <si>
    <t>kapsule 15mg,  21 po kutiji</t>
  </si>
  <si>
    <t>1014044</t>
  </si>
  <si>
    <t>TB1014044</t>
  </si>
  <si>
    <t>LENALIDOMIDE ALVOGEN 25MG/21</t>
  </si>
  <si>
    <t>lenalidomide alvogen 25ml/21</t>
  </si>
  <si>
    <t>1014063</t>
  </si>
  <si>
    <t>TB1014063</t>
  </si>
  <si>
    <t>LENALIDOMIDE GRINDEKS 25MG/21</t>
  </si>
  <si>
    <t>lenalidomide grindeks 25ml/21</t>
  </si>
  <si>
    <t>0014140</t>
  </si>
  <si>
    <t>AM0039140</t>
  </si>
  <si>
    <t>MABTHERA 100MG/10ML/2</t>
  </si>
  <si>
    <t>boč. 2 po 10 ml (100 mg/10 ml)</t>
  </si>
  <si>
    <t>0014142</t>
  </si>
  <si>
    <t>AM0014142</t>
  </si>
  <si>
    <t>MABTHERA 1400MG/11,7ML</t>
  </si>
  <si>
    <t>АМ</t>
  </si>
  <si>
    <t>1 po 11,7 ml (1400 mg po 11,7ml)</t>
  </si>
  <si>
    <t>0014141</t>
  </si>
  <si>
    <t>AM0039141</t>
  </si>
  <si>
    <t>MABTHERA 500MG/50ML /1</t>
  </si>
  <si>
    <t>boči.1po 50 ml (500 mg/50 ml)</t>
  </si>
  <si>
    <t>1014010</t>
  </si>
  <si>
    <t>L04AA40</t>
  </si>
  <si>
    <t>TB1014010</t>
  </si>
  <si>
    <t>MAVENCLAD 10MG</t>
  </si>
  <si>
    <t>tablete10MG</t>
  </si>
  <si>
    <t>J05AP27</t>
  </si>
  <si>
    <t>TB1328010</t>
  </si>
  <si>
    <t>MAVIRET (100mg+40mg)/84</t>
  </si>
  <si>
    <t>blister, 84 po 100mg+40mg</t>
  </si>
  <si>
    <t>1014013</t>
  </si>
  <si>
    <t>L04AA42</t>
  </si>
  <si>
    <t>TB1014013</t>
  </si>
  <si>
    <t>MAYZENT 0.25MG/120</t>
  </si>
  <si>
    <t>blister, 120 po 0,25mg</t>
  </si>
  <si>
    <t>1014014</t>
  </si>
  <si>
    <t>TB1014014</t>
  </si>
  <si>
    <t>MAYZENT 2MG/28</t>
  </si>
  <si>
    <t>blister, 28 po 2mg</t>
  </si>
  <si>
    <t>1014015</t>
  </si>
  <si>
    <t>TB1014015</t>
  </si>
  <si>
    <t>MAYZENT 0.25MG/12</t>
  </si>
  <si>
    <t>blister, 12 po 0,25mg</t>
  </si>
  <si>
    <t>0069206</t>
  </si>
  <si>
    <t>B03XA03</t>
  </si>
  <si>
    <t>AM0069206</t>
  </si>
  <si>
    <t>MIRCERA 50MCG/0,3ML</t>
  </si>
  <si>
    <t>1 po 50 mcg / 0,3 ml</t>
  </si>
  <si>
    <t>0069205</t>
  </si>
  <si>
    <t>AM0069205</t>
  </si>
  <si>
    <t>MIRCERA 75MCG/0,3ML</t>
  </si>
  <si>
    <t xml:space="preserve"> 1 po 75 mcg / 0,3 ml</t>
  </si>
  <si>
    <t>0015121</t>
  </si>
  <si>
    <t>L03AX16</t>
  </si>
  <si>
    <t>AM0015121</t>
  </si>
  <si>
    <t>MOZOBIL 1,2ml(20mg/ml)</t>
  </si>
  <si>
    <t>boči.1po 1,2 ml (20 mg/50 ml)</t>
  </si>
  <si>
    <t>1014029</t>
  </si>
  <si>
    <t>TB1014029</t>
  </si>
  <si>
    <t>MUNDUS HEMOFARM 25MG/21</t>
  </si>
  <si>
    <t>21 po 25mg</t>
  </si>
  <si>
    <t>1014026</t>
  </si>
  <si>
    <t>TB1014026</t>
  </si>
  <si>
    <t>MUNDUS 5MG/21</t>
  </si>
  <si>
    <t>21 po 5mg</t>
  </si>
  <si>
    <t>1014027</t>
  </si>
  <si>
    <t>TB1014027</t>
  </si>
  <si>
    <t>MUNDUS 10MG/21</t>
  </si>
  <si>
    <t>1014028</t>
  </si>
  <si>
    <t>TB1014028</t>
  </si>
  <si>
    <t>MUNDUS 15MG/21</t>
  </si>
  <si>
    <t>21 po 15mg</t>
  </si>
  <si>
    <t>0069400</t>
  </si>
  <si>
    <t>B02BX04</t>
  </si>
  <si>
    <t>AM0069400</t>
  </si>
  <si>
    <t xml:space="preserve">NPLATE 250MCG </t>
  </si>
  <si>
    <t xml:space="preserve"> bočica, 1 po 250 mcg</t>
  </si>
  <si>
    <t>0069402</t>
  </si>
  <si>
    <t>AM0069402</t>
  </si>
  <si>
    <t>NPLATE 250MCG</t>
  </si>
  <si>
    <t>1014032</t>
  </si>
  <si>
    <t>L04AA37</t>
  </si>
  <si>
    <t>TB1014032</t>
  </si>
  <si>
    <t>OLUMIANT 4MG/35</t>
  </si>
  <si>
    <t>35 po 4mg</t>
  </si>
  <si>
    <t>1014210</t>
  </si>
  <si>
    <t>L04AA50</t>
  </si>
  <si>
    <t>TB1014210</t>
  </si>
  <si>
    <t>PONVORY 20MG/28</t>
  </si>
  <si>
    <t>28 po 20mg</t>
  </si>
  <si>
    <t>0328388</t>
  </si>
  <si>
    <t>AM0328388</t>
  </si>
  <si>
    <t>REBIF 44MCG/0,5ML/12</t>
  </si>
  <si>
    <t xml:space="preserve"> napunjen injekcioni špic sa iglom, 1 2 po 0,5 ml (44mcg/0,5ml )</t>
  </si>
  <si>
    <t>0069165</t>
  </si>
  <si>
    <t>AM0169161</t>
  </si>
  <si>
    <t>RECORMON 2000 IJ/6</t>
  </si>
  <si>
    <t>rastvor za injekciju, špric</t>
  </si>
  <si>
    <t>0014220</t>
  </si>
  <si>
    <t>L04AA12</t>
  </si>
  <si>
    <t>AM0014220</t>
  </si>
  <si>
    <t>REMICADE 100MG</t>
  </si>
  <si>
    <t xml:space="preserve"> bočica, 1 po 100 mg</t>
  </si>
  <si>
    <t>AM0014204</t>
  </si>
  <si>
    <t>REMSIMA 100MG</t>
  </si>
  <si>
    <t>0015122</t>
  </si>
  <si>
    <t>AM0015122</t>
  </si>
  <si>
    <t>REMUREL 1ML(40MG/ML)/12</t>
  </si>
  <si>
    <t>rastvor za injekciju u napunjenom injekcionom špricu, 12 po 1 ml (40mg/ml)</t>
  </si>
  <si>
    <t>1069111</t>
  </si>
  <si>
    <t>B02BX05</t>
  </si>
  <si>
    <t>TB1069111</t>
  </si>
  <si>
    <t>REVOLADE 25MG/28</t>
  </si>
  <si>
    <t xml:space="preserve"> blister, 28 po 25 mg</t>
  </si>
  <si>
    <t>0014150</t>
  </si>
  <si>
    <t>AM0014150</t>
  </si>
  <si>
    <t>RIXATHON 50ml(500mg/50ml)</t>
  </si>
  <si>
    <t>1  po 50ml (500mg/50ml)</t>
  </si>
  <si>
    <t>0014151</t>
  </si>
  <si>
    <t>AM0014151</t>
  </si>
  <si>
    <t>RIXATHON 10ml(100mg/10 ml)/2</t>
  </si>
  <si>
    <t>1014018</t>
  </si>
  <si>
    <t>L04AA44</t>
  </si>
  <si>
    <t>RINVOQ 15mg</t>
  </si>
  <si>
    <t>tableta sa produženim oslobađanjem</t>
  </si>
  <si>
    <t>0014205</t>
  </si>
  <si>
    <t>L04AB06</t>
  </si>
  <si>
    <t>AM0014205</t>
  </si>
  <si>
    <t>SIMPONI 0.5ML/(50MG/0.5ML)</t>
  </si>
  <si>
    <t>napunjen injekcioni šprica, 1 po 0,5 ml (50 mg/0,5 ml)</t>
  </si>
  <si>
    <t>0014207</t>
  </si>
  <si>
    <t>AM0014207</t>
  </si>
  <si>
    <t>SIMPONI 100mg/ml</t>
  </si>
  <si>
    <t>rastvor za injekciju u napunjenom injekcionom špricu, 1 po 1ml (100mg/1ml)</t>
  </si>
  <si>
    <t>0014431</t>
  </si>
  <si>
    <t>L04AC18</t>
  </si>
  <si>
    <t>AM0014431</t>
  </si>
  <si>
    <t>SKYRIZI 0,83ML(75MG/0,83ML)/2 NAPUNJEN INJEKCIONI ŠPRIC</t>
  </si>
  <si>
    <t>rastvor za injekciju u napunjenom injekcionom penu, 2 po 0,83ml (75mg)</t>
  </si>
  <si>
    <t>0014301</t>
  </si>
  <si>
    <t>L04AC05</t>
  </si>
  <si>
    <t>AM0014301</t>
  </si>
  <si>
    <t>STELARA 26ML(130MG/26ML)/1</t>
  </si>
  <si>
    <t>1 po 26ml (130mgj/26ml)</t>
  </si>
  <si>
    <t>0014302</t>
  </si>
  <si>
    <t>AM0014303</t>
  </si>
  <si>
    <t>STELARA 45MG/0.5ML</t>
  </si>
  <si>
    <t>rastvor za injekciju u napunjenom injekcionom špricu, napunjen injekcioni špric, 1 po 0,5 ml (45 mg/0,5 ml)</t>
  </si>
  <si>
    <t>0014305</t>
  </si>
  <si>
    <t>AM0014305</t>
  </si>
  <si>
    <t>STELARA 90MG/ML</t>
  </si>
  <si>
    <t xml:space="preserve"> rastvor za injekciju u napunjenom injekcionom špricu, napunjen injekcioni špric, 1 po 1 ml (90 mg/ml)</t>
  </si>
  <si>
    <t>1039710</t>
  </si>
  <si>
    <t>L01XE08</t>
  </si>
  <si>
    <t>TB1039710</t>
  </si>
  <si>
    <t>TASIGNA 200MG/112(citostat.leukemija)</t>
  </si>
  <si>
    <t>blister, 112 po 200 mg</t>
  </si>
  <si>
    <t>0014422</t>
  </si>
  <si>
    <t>L04AC13</t>
  </si>
  <si>
    <t>AM0014422</t>
  </si>
  <si>
    <t>TALTZ PEN 1mL(80mg)/1</t>
  </si>
  <si>
    <t>1 po 80 mg</t>
  </si>
  <si>
    <t>1079021</t>
  </si>
  <si>
    <t>N07XX09</t>
  </si>
  <si>
    <t>TB1079021</t>
  </si>
  <si>
    <t>TECFIDERA 240MG/56</t>
  </si>
  <si>
    <t>56 po 240mg</t>
  </si>
  <si>
    <t>L04AX07</t>
  </si>
  <si>
    <t>TB1079020</t>
  </si>
  <si>
    <t>TECFIDERA 120MG/14</t>
  </si>
  <si>
    <t>14 po 120mg</t>
  </si>
  <si>
    <t>0014430</t>
  </si>
  <si>
    <t>L04AC16</t>
  </si>
  <si>
    <t>AM0014430</t>
  </si>
  <si>
    <t>TREMFYA 1ML(100MG/ML)/1</t>
  </si>
  <si>
    <t>1 po 100 ml</t>
  </si>
  <si>
    <t>0014403</t>
  </si>
  <si>
    <t>L04AA23</t>
  </si>
  <si>
    <t>AM0014403</t>
  </si>
  <si>
    <t>TYSABRI 15 ml (300mg/15ml)</t>
  </si>
  <si>
    <t>300mg/15ml</t>
  </si>
  <si>
    <t>1069140</t>
  </si>
  <si>
    <t>L01XX14</t>
  </si>
  <si>
    <t>TB1069140</t>
  </si>
  <si>
    <t>VESANOID CAPS 10MG/100</t>
  </si>
  <si>
    <t>10 po 10 mg</t>
  </si>
  <si>
    <t>1014100</t>
  </si>
  <si>
    <t>L04AA29</t>
  </si>
  <si>
    <t>TB1014100</t>
  </si>
  <si>
    <t>XELJANZ 5MG/56</t>
  </si>
  <si>
    <t>56 po 5mg</t>
  </si>
  <si>
    <t>0033181</t>
  </si>
  <si>
    <t>L01DB06</t>
  </si>
  <si>
    <t>AM0033181</t>
  </si>
  <si>
    <t>ZAVEDOS 10 MG/1</t>
  </si>
  <si>
    <t>1 po 10 mg</t>
  </si>
  <si>
    <t>1328444</t>
  </si>
  <si>
    <t>J05AX68</t>
  </si>
  <si>
    <t>TB1328444</t>
  </si>
  <si>
    <t>ZEPATIER (50 MG+100MG)/28</t>
  </si>
  <si>
    <t>blister, 28 po (50 mg+100mg)</t>
  </si>
  <si>
    <t>0059010</t>
  </si>
  <si>
    <t>AM0059010</t>
  </si>
  <si>
    <t>ZITOMERA 5ML(4MG/5ML)</t>
  </si>
  <si>
    <t>bočica, 1 po 5 ml (4mg/5ml)</t>
  </si>
  <si>
    <t xml:space="preserve">075  ЛЕКОВИ ЗА ХЕМОФИЛИЈУ </t>
  </si>
  <si>
    <t>0066020</t>
  </si>
  <si>
    <t>B02BD04</t>
  </si>
  <si>
    <t>AM0066020</t>
  </si>
  <si>
    <t>AIMAFIX 10ML(500I.J/10ML)</t>
  </si>
  <si>
    <t>prašak i rastvarač za rastvor za infuziju, 1 po 10 ml (500 i.j/10ml)</t>
  </si>
  <si>
    <t>0066113</t>
  </si>
  <si>
    <t>AM0066113</t>
  </si>
  <si>
    <t>BENEFIX 2000IJ/5ML</t>
  </si>
  <si>
    <t>ampule  2000IJ/5ML</t>
  </si>
  <si>
    <t>0066611</t>
  </si>
  <si>
    <t>B02BD02</t>
  </si>
  <si>
    <t>AM0066611</t>
  </si>
  <si>
    <t>BERIATE 500IJ</t>
  </si>
  <si>
    <t>ampule  5000IJ</t>
  </si>
  <si>
    <t>0066201</t>
  </si>
  <si>
    <t>B02BD06</t>
  </si>
  <si>
    <t>AM0066201</t>
  </si>
  <si>
    <t>HAEMATE P 500 I.J./20ML</t>
  </si>
  <si>
    <t>liobočica sa rastvaračem, 1 po 500 i.j./20 ml rastv.</t>
  </si>
  <si>
    <t>0069690</t>
  </si>
  <si>
    <t>B02BX06</t>
  </si>
  <si>
    <t>AM0069690</t>
  </si>
  <si>
    <t>HEMLIBRA 0,4ml(60mg/0,4ml)</t>
  </si>
  <si>
    <t xml:space="preserve">1 po 0,4ml (60mg/0,4ml) </t>
  </si>
  <si>
    <t>0069691</t>
  </si>
  <si>
    <t>AM0069691</t>
  </si>
  <si>
    <t>HEMLIBRA 0,7 ml(105 mg/0,7 ml)</t>
  </si>
  <si>
    <t>1 po 0,7ml (105mg/0,7ml)</t>
  </si>
  <si>
    <t>0069692</t>
  </si>
  <si>
    <t>AM0069692</t>
  </si>
  <si>
    <t>HEMLIBRA 1ml(30 mg/ml)</t>
  </si>
  <si>
    <t>1 po 1ml (30mg/ml)</t>
  </si>
  <si>
    <t>0069693</t>
  </si>
  <si>
    <t>AM0069693</t>
  </si>
  <si>
    <t>HEMLIBRA 1 ml(150 mg/ml)</t>
  </si>
  <si>
    <t>1 po 1ml (150mg/1ml)</t>
  </si>
  <si>
    <t>0066044</t>
  </si>
  <si>
    <t>B02BD03</t>
  </si>
  <si>
    <t>AM0066046</t>
  </si>
  <si>
    <t xml:space="preserve">FEIBA 500J/20ML </t>
  </si>
  <si>
    <t>1 po 20 ml (500 i.j./20 ml)</t>
  </si>
  <si>
    <t>0066212</t>
  </si>
  <si>
    <t>AM0066153</t>
  </si>
  <si>
    <t xml:space="preserve">IMMUNATE 500 IJ </t>
  </si>
  <si>
    <t>SE</t>
  </si>
  <si>
    <t>bočica sa praškom i bočica sa rastvaračem, 1 po 5 ml (375 i.j./5 ml + 500 i.j./5 ml)</t>
  </si>
  <si>
    <t>0066000</t>
  </si>
  <si>
    <t>B02BD08</t>
  </si>
  <si>
    <t>AM0066000</t>
  </si>
  <si>
    <t>NOVOSEVEN 1MG/1.1ML</t>
  </si>
  <si>
    <t>bočica sa praškom i napunjeni injekcioni špric sa rastvaračem, 1 po 1 ml (1mg/1ml)</t>
  </si>
  <si>
    <t>0069002</t>
  </si>
  <si>
    <t>AM0069002</t>
  </si>
  <si>
    <t>NOVOEIGHT 4ml(500i.j)</t>
  </si>
  <si>
    <t>novoeight 4ml(500 IJ)</t>
  </si>
  <si>
    <t>AM0069003</t>
  </si>
  <si>
    <t xml:space="preserve">NOVOEIGHT </t>
  </si>
  <si>
    <t>prašak i rastvarač za rastvor za injekciju, 1 po 4ml (1000ij)</t>
  </si>
  <si>
    <t>0066702</t>
  </si>
  <si>
    <t>AM0066702</t>
  </si>
  <si>
    <t>WILATE 500 IJ (500I.J./5ML +500I.J./5ML)/5ML</t>
  </si>
  <si>
    <t>bočica sa praškom i bočica sa rastvaračem, 1 po 5ml (500 i.j./5 ml + 500 i.j./5 ml)</t>
  </si>
  <si>
    <t xml:space="preserve"> </t>
  </si>
  <si>
    <t xml:space="preserve">087  ЛЕКОВИ ВАН ЛИСТЕ ЛЕКОВА </t>
  </si>
  <si>
    <t>0069000</t>
  </si>
  <si>
    <t>B06AB..</t>
  </si>
  <si>
    <t>AM0057071</t>
  </si>
  <si>
    <t>NORMOSANG 25MG/ML/10ML/4</t>
  </si>
  <si>
    <t>25MG/ML/10ML/4</t>
  </si>
  <si>
    <t>7777014</t>
  </si>
  <si>
    <t>N04AA02</t>
  </si>
  <si>
    <t>AM0085331</t>
  </si>
  <si>
    <t>AKINETON AMP 5MG/ML/5</t>
  </si>
  <si>
    <t xml:space="preserve"> 5MG/ML/5 KOM </t>
  </si>
  <si>
    <t>0112213</t>
  </si>
  <si>
    <t xml:space="preserve"> R05CB01</t>
  </si>
  <si>
    <t>AM0112213</t>
  </si>
  <si>
    <t>FLUIMUCIL 300MG/3ML/5</t>
  </si>
  <si>
    <t>300MG/3ML/5 KOM</t>
  </si>
  <si>
    <t>7777093</t>
  </si>
  <si>
    <t xml:space="preserve"> V07AB</t>
  </si>
  <si>
    <t>AM7777093</t>
  </si>
  <si>
    <t>CUSTODIOL 1000ML</t>
  </si>
  <si>
    <t>1 po 1000ML</t>
  </si>
  <si>
    <t>7777007</t>
  </si>
  <si>
    <t>B05XA14</t>
  </si>
  <si>
    <t>AM0175532</t>
  </si>
  <si>
    <t>GLYCOPHOS 216MG/20ML</t>
  </si>
  <si>
    <t xml:space="preserve">216MG/20ML KOM </t>
  </si>
  <si>
    <t>7777019</t>
  </si>
  <si>
    <t>B05XA03</t>
  </si>
  <si>
    <t>AM0175535</t>
  </si>
  <si>
    <t>NATRIUM HLORID 10% 10ML/(100MG/ML)/20</t>
  </si>
  <si>
    <t>10ML/(100MG/ML)/20 KOM</t>
  </si>
  <si>
    <t>7777022</t>
  </si>
  <si>
    <t>S01JA01</t>
  </si>
  <si>
    <t>AM0194043</t>
  </si>
  <si>
    <t>FLUOCYNE 10% (500MG/5ML)/10</t>
  </si>
  <si>
    <t>(500MG/5ML)/10 KOM</t>
  </si>
  <si>
    <t>1328520</t>
  </si>
  <si>
    <t>J05AH02</t>
  </si>
  <si>
    <t>TB1328520</t>
  </si>
  <si>
    <t>TAMIFLU 75MG/10</t>
  </si>
  <si>
    <t>75MG/10 KOM</t>
  </si>
  <si>
    <t>7777082</t>
  </si>
  <si>
    <t>L04AA04</t>
  </si>
  <si>
    <t>AM0004086</t>
  </si>
  <si>
    <t>ATGAM 250MG(50MG/ML)/5</t>
  </si>
  <si>
    <t>250MG(50MG/ML)/5 KOM</t>
  </si>
  <si>
    <t>0321917</t>
  </si>
  <si>
    <t>J01DI54</t>
  </si>
  <si>
    <t>AM0321917</t>
  </si>
  <si>
    <t>ZERBAXA 1G+0.5G/10</t>
  </si>
  <si>
    <t>1G+0.5G/10 KOM</t>
  </si>
  <si>
    <t>7777012</t>
  </si>
  <si>
    <t>H01BA01</t>
  </si>
  <si>
    <t>AM0089298</t>
  </si>
  <si>
    <t>EMPRESSIN 40I.J./2ML/10</t>
  </si>
  <si>
    <t>40I.J./2ML/10 KOM</t>
  </si>
  <si>
    <t>0066100</t>
  </si>
  <si>
    <t>B02BD01</t>
  </si>
  <si>
    <t>AM0154252</t>
  </si>
  <si>
    <t>OCTAPLEX 500IJ/20ML</t>
  </si>
  <si>
    <t>500IJ/20ML KOM</t>
  </si>
  <si>
    <t>1328121</t>
  </si>
  <si>
    <t>TB1328121</t>
  </si>
  <si>
    <t>TAMIFLU 30MG/10</t>
  </si>
  <si>
    <t>30MG/10 KOM</t>
  </si>
  <si>
    <t>1328536</t>
  </si>
  <si>
    <t>J05AX25</t>
  </si>
  <si>
    <t>TB1328536</t>
  </si>
  <si>
    <t>XOFLUZA 40mg</t>
  </si>
  <si>
    <t>40MG/2 kom</t>
  </si>
  <si>
    <t>0034005</t>
  </si>
  <si>
    <t>L01BC07</t>
  </si>
  <si>
    <t>AM0034005</t>
  </si>
  <si>
    <t>VIDAZA 100MG</t>
  </si>
  <si>
    <t>100MG KOM</t>
  </si>
  <si>
    <t>1039013</t>
  </si>
  <si>
    <t>L01XX52</t>
  </si>
  <si>
    <t>TB1039013</t>
  </si>
  <si>
    <t>VENCLYXTO 10MG/14</t>
  </si>
  <si>
    <t xml:space="preserve">10MG/14 KOM </t>
  </si>
  <si>
    <t>1039014</t>
  </si>
  <si>
    <t>TB1039014</t>
  </si>
  <si>
    <t>VENCLYXTO 50MG/7</t>
  </si>
  <si>
    <t>50MG/7 KOM</t>
  </si>
  <si>
    <t>1039016</t>
  </si>
  <si>
    <t>TB1039016</t>
  </si>
  <si>
    <t>VENCLYXTO 100MG/7</t>
  </si>
  <si>
    <t>100MG/10 KOM</t>
  </si>
  <si>
    <t>1039015</t>
  </si>
  <si>
    <t>TB1039015</t>
  </si>
  <si>
    <t>VENCLYXTO 100MG/112</t>
  </si>
  <si>
    <t>100MG/12 KOM</t>
  </si>
  <si>
    <t>7777009</t>
  </si>
  <si>
    <t>AM0175536</t>
  </si>
  <si>
    <t>CHLORURE DE SODIUM PROAMP (NATRIUM HLORID) 10% 10ML/50 AGUETTANT</t>
  </si>
  <si>
    <t>10ML/50</t>
  </si>
  <si>
    <t>0189009</t>
  </si>
  <si>
    <t>V03AB37</t>
  </si>
  <si>
    <t>AM0189009</t>
  </si>
  <si>
    <t>PRAXBIND 2.5G/50ML/2</t>
  </si>
  <si>
    <t>2.5G/50ML/2 kom</t>
  </si>
  <si>
    <t>1039603</t>
  </si>
  <si>
    <t>L01XX50</t>
  </si>
  <si>
    <t>TB1039603</t>
  </si>
  <si>
    <t>NINLARO 4MG/3</t>
  </si>
  <si>
    <t>4MG/3 kom</t>
  </si>
  <si>
    <t>7777013</t>
  </si>
  <si>
    <t>L04AA25</t>
  </si>
  <si>
    <t>AM1001027</t>
  </si>
  <si>
    <t>SOLIRIS 30ML(10MG/ML)</t>
  </si>
  <si>
    <t>30ML(10MG/ML) kom</t>
  </si>
  <si>
    <t>0321763</t>
  </si>
  <si>
    <t>J01DD52</t>
  </si>
  <si>
    <t>AM0321763</t>
  </si>
  <si>
    <t>ZAVICEFTA 2g+0.5g/10</t>
  </si>
  <si>
    <t>2g+0.5g/10 kom</t>
  </si>
  <si>
    <t>7777016</t>
  </si>
  <si>
    <t>V03AE01</t>
  </si>
  <si>
    <t>TB7777775</t>
  </si>
  <si>
    <t>RESINCALCIO PULVIS 1X400G</t>
  </si>
  <si>
    <t>1X400G kom</t>
  </si>
  <si>
    <t>7777004</t>
  </si>
  <si>
    <t>C01EB10</t>
  </si>
  <si>
    <t>AM0116410</t>
  </si>
  <si>
    <t>ADOZIN 2ML(10MG/2ML)/10</t>
  </si>
  <si>
    <t>2ML(10MG/2ML)/10 kom</t>
  </si>
  <si>
    <t>0039610</t>
  </si>
  <si>
    <t xml:space="preserve"> L01XX24</t>
  </si>
  <si>
    <t>AM0039610</t>
  </si>
  <si>
    <t>ONCASPAR 750 J/ML</t>
  </si>
  <si>
    <t>750 J/ML kom</t>
  </si>
  <si>
    <t>0039420</t>
  </si>
  <si>
    <t>L01XC37</t>
  </si>
  <si>
    <t>AM0039420</t>
  </si>
  <si>
    <t>POLIVY 140MG</t>
  </si>
  <si>
    <t>140MG kom</t>
  </si>
  <si>
    <t>0099100</t>
  </si>
  <si>
    <t>L01XX45</t>
  </si>
  <si>
    <t>AM0099100</t>
  </si>
  <si>
    <t>KYPROLIS 60MG</t>
  </si>
  <si>
    <t>60MG kom</t>
  </si>
  <si>
    <t>7777021</t>
  </si>
  <si>
    <t>R03CA02</t>
  </si>
  <si>
    <t>AM0110465</t>
  </si>
  <si>
    <t>EFEDRINA CLORIDRATO MONICO 25 mg/1ml/5</t>
  </si>
  <si>
    <t>25 mg/1ml/5 kom</t>
  </si>
  <si>
    <t>0029512</t>
  </si>
  <si>
    <t>J01DH56</t>
  </si>
  <si>
    <t>AM0029512</t>
  </si>
  <si>
    <t>RECARBRIO 500MG+500MG+250MG/25</t>
  </si>
  <si>
    <t>500MG+500MG+250MG/25 kom</t>
  </si>
  <si>
    <t>1039641</t>
  </si>
  <si>
    <t>L01XE39</t>
  </si>
  <si>
    <t>TB1039641</t>
  </si>
  <si>
    <t>RYDAPT 25MG/56</t>
  </si>
  <si>
    <t>25MG/56 kom</t>
  </si>
  <si>
    <t>0040131</t>
  </si>
  <si>
    <t>H05BX04</t>
  </si>
  <si>
    <t>AM0040131</t>
  </si>
  <si>
    <t>PARSABIV 1ML(5MG/ML)/6</t>
  </si>
  <si>
    <t>1ML(5MG/ML)/6 kom</t>
  </si>
  <si>
    <t>AM0039410</t>
  </si>
  <si>
    <t>DARZALEX (120MG/ML)/15ML</t>
  </si>
  <si>
    <t>15mL(120mg/mL) kom</t>
  </si>
  <si>
    <t>7777076</t>
  </si>
  <si>
    <t>L01FX07</t>
  </si>
  <si>
    <t>AM7777076</t>
  </si>
  <si>
    <t>BLINCYTO 38.5MCG+10ML</t>
  </si>
  <si>
    <t>5MCG+10ML kom</t>
  </si>
  <si>
    <t>7777079</t>
  </si>
  <si>
    <t>TB7777079</t>
  </si>
  <si>
    <t>LIVTENCITY 200MG/28</t>
  </si>
  <si>
    <t>200MG/28 kom</t>
  </si>
  <si>
    <t>1328507</t>
  </si>
  <si>
    <t>J05AF13</t>
  </si>
  <si>
    <t>TB1328507</t>
  </si>
  <si>
    <t>VEMLIDY 25MG/30</t>
  </si>
  <si>
    <t>25MG/30 kom</t>
  </si>
  <si>
    <t>7777052</t>
  </si>
  <si>
    <t>G03GA01</t>
  </si>
  <si>
    <t>AM7777052</t>
  </si>
  <si>
    <t>BREVACTID 1500 I.J./3 RASTVOR ZA INJEKCIJU</t>
  </si>
  <si>
    <t>1500 I.J./3 kom</t>
  </si>
  <si>
    <t>7777086</t>
  </si>
  <si>
    <t>J05AB06</t>
  </si>
  <si>
    <t>AM7777086</t>
  </si>
  <si>
    <t>GANCICLOVIR 500MG/5</t>
  </si>
  <si>
    <t>500MG/5 kom</t>
  </si>
  <si>
    <t>7777091</t>
  </si>
  <si>
    <t>A16AX08</t>
  </si>
  <si>
    <t>AM7777091</t>
  </si>
  <si>
    <t>REVESTIVE 5MG/0,5ML/28</t>
  </si>
  <si>
    <t>5MG/0,5ML/28 kom</t>
  </si>
  <si>
    <t>0119202</t>
  </si>
  <si>
    <t>R03DX05</t>
  </si>
  <si>
    <t>AM0119202</t>
  </si>
  <si>
    <t>XOLAIR 150mg/1mL NAPUNJEN INJEKCIONI ŠPRIC</t>
  </si>
  <si>
    <t>INJ.ŠPRIC</t>
  </si>
  <si>
    <t>150mg/1mL</t>
  </si>
  <si>
    <t>1068229</t>
  </si>
  <si>
    <t>L01XX43</t>
  </si>
  <si>
    <t>TB1068229</t>
  </si>
  <si>
    <t>ERIVEDGE 150MG/28</t>
  </si>
  <si>
    <t>150MG/28 kom</t>
  </si>
  <si>
    <t>RB00044</t>
  </si>
  <si>
    <t>A16AX06</t>
  </si>
  <si>
    <t>TB1000044</t>
  </si>
  <si>
    <t>MIGLUSTAT DIPHARMA 100MG/84</t>
  </si>
  <si>
    <t>7072040</t>
  </si>
  <si>
    <t>N06AX27</t>
  </si>
  <si>
    <t>AM7072040</t>
  </si>
  <si>
    <t>SPRAVATO SPREJ ZA NOS 1X28MG</t>
  </si>
  <si>
    <t>SPREJ</t>
  </si>
  <si>
    <t>1X28MG kom</t>
  </si>
  <si>
    <t>7777006</t>
  </si>
  <si>
    <t>B05XA31</t>
  </si>
  <si>
    <t>AM7777006</t>
  </si>
  <si>
    <t>ADDAMEL N INF. 10ML/20</t>
  </si>
  <si>
    <t xml:space="preserve">10ML/20 kom </t>
  </si>
  <si>
    <t>7777099</t>
  </si>
  <si>
    <t>N03AX14</t>
  </si>
  <si>
    <t>AM7777099</t>
  </si>
  <si>
    <t>MATEVER 5ML/(100MG/ML)</t>
  </si>
  <si>
    <t>5ML/(100MG/ML) kom</t>
  </si>
  <si>
    <t>1328800</t>
  </si>
  <si>
    <t>TB1328800</t>
  </si>
  <si>
    <t>PREVYMIS 240MG/28</t>
  </si>
  <si>
    <t>240MG/28 kom</t>
  </si>
  <si>
    <t>0074003</t>
  </si>
  <si>
    <t>N05CM18</t>
  </si>
  <si>
    <t>AM0074003</t>
  </si>
  <si>
    <t>DEXMEDETOMIDIN PHARMIDEA 2ML(100MCG/ML)/25</t>
  </si>
  <si>
    <t>2ML/25 kom</t>
  </si>
  <si>
    <t>0104421</t>
  </si>
  <si>
    <t>C10AX16</t>
  </si>
  <si>
    <t>AM0104421</t>
  </si>
  <si>
    <t>LEQVIO 284MG/1,5ML NAPUNJEN INJEKCIONI ŠPRIC</t>
  </si>
  <si>
    <t>INJ.ŠRIC</t>
  </si>
  <si>
    <t>284MG/1,5ML</t>
  </si>
  <si>
    <t>0014014</t>
  </si>
  <si>
    <t>L04AX08</t>
  </si>
  <si>
    <t>AM0014014</t>
  </si>
  <si>
    <t>ALOFISEL 6ML(5MILIONA ĆELIJA/ML)/4</t>
  </si>
  <si>
    <t>6ML(5MILIONA ĆELIJA/ML)/4 kom</t>
  </si>
  <si>
    <t>9067000</t>
  </si>
  <si>
    <t>B02BB01</t>
  </si>
  <si>
    <t>AM9067000</t>
  </si>
  <si>
    <t>FIBRYGA PRAŠAK I RASTVARAČ 1G/50ML/1</t>
  </si>
  <si>
    <t>1G/50ML/1 kom</t>
  </si>
  <si>
    <t>7777134</t>
  </si>
  <si>
    <t>AM7777134</t>
  </si>
  <si>
    <t>GANCICLOVIR ROMPHARM 500MG/1</t>
  </si>
  <si>
    <t>500MG/1 kom</t>
  </si>
  <si>
    <t>1327450</t>
  </si>
  <si>
    <t>J02AC05</t>
  </si>
  <si>
    <t>TB1327450</t>
  </si>
  <si>
    <t>CRESEMBA 100MG/14</t>
  </si>
  <si>
    <t xml:space="preserve">100MG/14 kom </t>
  </si>
  <si>
    <t>0327450</t>
  </si>
  <si>
    <t>AM0327450</t>
  </si>
  <si>
    <t>CRESEMBA 200MG/1 PRAŠAK ZA KONCENTRAT</t>
  </si>
  <si>
    <t xml:space="preserve">200MG/1 </t>
  </si>
  <si>
    <t>7777048</t>
  </si>
  <si>
    <t>B02BD07</t>
  </si>
  <si>
    <t>AM7777048</t>
  </si>
  <si>
    <t>FIBROGAMMIN 250IU/4ML/1</t>
  </si>
  <si>
    <t>250IU/4ML/1 kom</t>
  </si>
  <si>
    <t>0090151</t>
  </si>
  <si>
    <t>S01BA01</t>
  </si>
  <si>
    <t>AM0090151</t>
  </si>
  <si>
    <t>OZURDEX 700MCG/1 IV IMPLANT U APLIKATORU</t>
  </si>
  <si>
    <t>700MCG/1</t>
  </si>
  <si>
    <t>0039419</t>
  </si>
  <si>
    <t>L01FX14</t>
  </si>
  <si>
    <t>AM0039419</t>
  </si>
  <si>
    <t>POLIVY 30MG</t>
  </si>
  <si>
    <t>30MG kom</t>
  </si>
  <si>
    <t>0039003</t>
  </si>
  <si>
    <t>S01LA09</t>
  </si>
  <si>
    <t>AM0039003</t>
  </si>
  <si>
    <t>VABYSMO 120MG/ML</t>
  </si>
  <si>
    <t xml:space="preserve">120MG/ML kom </t>
  </si>
  <si>
    <t>0034015</t>
  </si>
  <si>
    <t>AM0034015</t>
  </si>
  <si>
    <t>AZACITIDIN ZENTIVA 100MG/1 PRAŠAK ZA SUSPENZIJU</t>
  </si>
  <si>
    <t>100MG/1</t>
  </si>
  <si>
    <t>0086086</t>
  </si>
  <si>
    <t>N02CD03</t>
  </si>
  <si>
    <t>AM0086086</t>
  </si>
  <si>
    <t>AJOVY 225MG/1.5ML INJEKCIONI PEN</t>
  </si>
  <si>
    <t>225MG/1.5ML</t>
  </si>
  <si>
    <t>7777117</t>
  </si>
  <si>
    <t>N01AX14</t>
  </si>
  <si>
    <t>AM0080326</t>
  </si>
  <si>
    <t>ESGAMDA 2ML(25MG/ML)/10</t>
  </si>
  <si>
    <t>2ML(25MG/ML)/10 kom</t>
  </si>
  <si>
    <t>0071710</t>
  </si>
  <si>
    <t>N05BA06</t>
  </si>
  <si>
    <t>AM0071710</t>
  </si>
  <si>
    <t>LOSEPAN 1ML(4MG/ML)/10</t>
  </si>
  <si>
    <t>1ML(4MG/ML)/10 kom</t>
  </si>
  <si>
    <t>1039708</t>
  </si>
  <si>
    <t>L01EA06</t>
  </si>
  <si>
    <t>TB1039708</t>
  </si>
  <si>
    <t>SCEMBLIX 40MG/60</t>
  </si>
  <si>
    <t>40MG/60 kom</t>
  </si>
  <si>
    <t>7777142</t>
  </si>
  <si>
    <t>J01XX01</t>
  </si>
  <si>
    <t>AM7777142</t>
  </si>
  <si>
    <t>FOSFOMYCIN EBERTH 4G(40MG/ML)/10</t>
  </si>
  <si>
    <t>4G(40MG/ML)/10 kom</t>
  </si>
  <si>
    <t>7777164</t>
  </si>
  <si>
    <t>AM7777164</t>
  </si>
  <si>
    <t>FOSFOMYCIN 4G/1 SWISS</t>
  </si>
  <si>
    <t>4G/1</t>
  </si>
  <si>
    <t>0012071</t>
  </si>
  <si>
    <t>V09FX01</t>
  </si>
  <si>
    <t>TS2020459</t>
  </si>
  <si>
    <t>GENERATOR 12 GBQ</t>
  </si>
  <si>
    <t>radionuklidni generator</t>
  </si>
  <si>
    <t>uređaj s priborom 12 GBQ</t>
  </si>
  <si>
    <t>RF00011</t>
  </si>
  <si>
    <t>IZ9102220</t>
  </si>
  <si>
    <t>GENERATOR 8 GBQ</t>
  </si>
  <si>
    <t>uređaj s priborom 8 GBQ</t>
  </si>
  <si>
    <t>RF00009</t>
  </si>
  <si>
    <t>119900</t>
  </si>
  <si>
    <t>V10XA01</t>
  </si>
  <si>
    <t>IZ0019131</t>
  </si>
  <si>
    <t>NA131I - RASTVOR AKTIVNOSTI 2220 MBQ</t>
  </si>
  <si>
    <t>CAPS</t>
  </si>
  <si>
    <t>caps 111-3700 MBQ</t>
  </si>
  <si>
    <t>RF00046</t>
  </si>
  <si>
    <t>TS2020456</t>
  </si>
  <si>
    <t>NA131I - 3700 MBQ</t>
  </si>
  <si>
    <t>RF00050</t>
  </si>
  <si>
    <t>ЛЕКОВИ У ЗУ УКУПНО:</t>
  </si>
  <si>
    <t>A</t>
  </si>
  <si>
    <t>ЛЕКОВИ  ЗА ЛЕЧЕЊЕ БОЛЕСТИ  ДИГЕСТИВНОГ СИСТЕМА И  МЕТАБОЛИЗМА</t>
  </si>
  <si>
    <t>B</t>
  </si>
  <si>
    <t>ЛЕКОВИ ЗА ЛЕЧЕЊЕ БОЛЕСТИ КРВИ И КРВОТВОРНИХ ОРГАНА</t>
  </si>
  <si>
    <t>C</t>
  </si>
  <si>
    <t>ЛЕКОВИ КОЈИ ДЕЛУЈУ НА КАРДИОВАСКУЛАРНИ СИСТЕМ</t>
  </si>
  <si>
    <t>D</t>
  </si>
  <si>
    <t>ЛЕКОВИ ЗА ЛЕЧЕЊЕ БОЛЕСТИ КОЖЕ И ПОТКОЖНОГ ТКИВА (ДЕРМАТИЦИ)</t>
  </si>
  <si>
    <t>G</t>
  </si>
  <si>
    <t>ЛЕКОВИ ЗА ЛЕЧЕЊЕ ГЕНИТОУРИНАРНОГ СИСТЕМА И ПОЛНИ ХОРМОНИ</t>
  </si>
  <si>
    <t>H</t>
  </si>
  <si>
    <t>ХОРМОНИ ЗА СИСТЕМСКУ ПРИМЕНУ, ИСКЉУЧУЈУЋИ ПОЛНЕ ХОРМОНЕ И ИНСУЛИН</t>
  </si>
  <si>
    <t>J</t>
  </si>
  <si>
    <t>АНТИИНФЕКТИВНИ ЛЕКОВИ ЗА СИСТЕМСКУ ПРИМЕНУ</t>
  </si>
  <si>
    <t>L</t>
  </si>
  <si>
    <t>АНТИНЕОПЛАСТИЦИ И ИМУНОМОДУЛАТОРИ</t>
  </si>
  <si>
    <t>M</t>
  </si>
  <si>
    <t>ЛЕКОВИ ЗА БОЛЕСТИ МИШИЋНО-КОСТНОГ СИСТЕМА</t>
  </si>
  <si>
    <t>N</t>
  </si>
  <si>
    <t>ЛЕКОВИ КОЈИ ДЕЛУЈУ НА НЕРВНИ СИСТЕМ</t>
  </si>
  <si>
    <t>P</t>
  </si>
  <si>
    <t>АНТИПАРАЗИТНИ ПРОИЗВОДИ, ИНСЕКТИЦИДИ И СРЕДСТВА ЗА ЗАШТИТУ ОД ИНСЕКАТА</t>
  </si>
  <si>
    <t>R</t>
  </si>
  <si>
    <t>ЛЕКОВИ ЗА ЛЕЧЕЊЕ БОЛЕСТИ РЕСПИРАТОРНОГ СИСТЕМА</t>
  </si>
  <si>
    <t>S</t>
  </si>
  <si>
    <t>ЛЕКОВИ КОЈИ ДЕЛУЈУ НА ОКО И УХО</t>
  </si>
  <si>
    <t>V</t>
  </si>
  <si>
    <t>ОСТАЛО</t>
  </si>
  <si>
    <t>ЛЕКОВИ УКУПНО:</t>
  </si>
  <si>
    <t>Табела 17.</t>
  </si>
  <si>
    <t>ШИФРА</t>
  </si>
  <si>
    <t>РФЗО ШИФРА</t>
  </si>
  <si>
    <t>ВРСТА ИМПЛАНТАТА/МАТЕРИЈАЛА</t>
  </si>
  <si>
    <t>Просечна цена</t>
  </si>
  <si>
    <t>Број лица којима је уграђен материјал</t>
  </si>
  <si>
    <t>Број лица којима се планира уградња материјала</t>
  </si>
  <si>
    <t>077 ОСТАЛИ УГРАДНИ МАТЕРИЈАЛ У ОРТОПЕДИЈИ</t>
  </si>
  <si>
    <t>BP2106313</t>
  </si>
  <si>
    <t>BP21063</t>
  </si>
  <si>
    <t>SOCRATES KLIN TIBIA (p13) TIP 2 - MARK MEDICAL</t>
  </si>
  <si>
    <t>BP2106513</t>
  </si>
  <si>
    <t>BP21065</t>
  </si>
  <si>
    <t>SOCRATES ŠRAF 4,8MM CANCELLOUS LOKING (p13) - MARK MEDICAL</t>
  </si>
  <si>
    <t>SA2020813</t>
  </si>
  <si>
    <t>OR000157</t>
  </si>
  <si>
    <t>PLOCA ZAKLJUCAVAJUCA ZA PROKSIMALNI HUMERUS</t>
  </si>
  <si>
    <t>SA2120381</t>
  </si>
  <si>
    <t>OR000130</t>
  </si>
  <si>
    <t>HERBERTOVI ZAVRTNJI AR-8725XX</t>
  </si>
  <si>
    <t>SA2208708</t>
  </si>
  <si>
    <t>OR000151</t>
  </si>
  <si>
    <t>ARTHREX KLAMFE, QUIK FIX AR-8708, AR-8710</t>
  </si>
  <si>
    <t>SA2208941</t>
  </si>
  <si>
    <t>OR000155</t>
  </si>
  <si>
    <t>PLOČE PLANTARNE ZA LAPIDUS L/D, AR8941PL,PR</t>
  </si>
  <si>
    <t>SA8605029</t>
  </si>
  <si>
    <t>ZAVRTANJ MALEOLARNI 4,5 X RAZLICITE DUZINE</t>
  </si>
  <si>
    <t>SA9000636</t>
  </si>
  <si>
    <t>OR000124</t>
  </si>
  <si>
    <t>PLOCICA OLUCASTAZA OSTEOSINTEZU-RAZLICITI OTVORI</t>
  </si>
  <si>
    <t>SA9001007</t>
  </si>
  <si>
    <t>OR000126</t>
  </si>
  <si>
    <t>SRAF-CORTEX LOCKED SCREW</t>
  </si>
  <si>
    <t>SA9003240</t>
  </si>
  <si>
    <t>OR000120</t>
  </si>
  <si>
    <t>DISTALNI HUMERUS ZAKLJUCAVAJUCI,5 RUPA</t>
  </si>
  <si>
    <t>SA9101031</t>
  </si>
  <si>
    <t>OR000023</t>
  </si>
  <si>
    <t>PLOCA USKA DC (DEKOMPRESIVNA)10 OTVORA</t>
  </si>
  <si>
    <t>SA9118030</t>
  </si>
  <si>
    <t>OR000128</t>
  </si>
  <si>
    <t>KOMPRESIVNI ZAVRTANJ BEZ GLAVE-8030,HERBERT</t>
  </si>
  <si>
    <t>SA9202616</t>
  </si>
  <si>
    <t>OR000133</t>
  </si>
  <si>
    <t>EXPIDIUM KONEKTOR POPRECNI XIA MONOBLOCK</t>
  </si>
  <si>
    <t>SA9209190</t>
  </si>
  <si>
    <t>ZAVRTANJ SPONGIOZNI KANULIRANI</t>
  </si>
  <si>
    <t>SA9212739</t>
  </si>
  <si>
    <t>OR000146</t>
  </si>
  <si>
    <t>SMR-BESCEMENTNI HUMERALNI STEM-CEMENTLESS FINNED</t>
  </si>
  <si>
    <t>SA9219103</t>
  </si>
  <si>
    <t>OR000118</t>
  </si>
  <si>
    <t>PLOCA USKA DC (DEKOMPRESIVNA) 9 OTVORA</t>
  </si>
  <si>
    <t>SA9222526</t>
  </si>
  <si>
    <t>SRAF KORTIKALNI SPONGIOZNI FI5,CELIK SHARMA</t>
  </si>
  <si>
    <t>SA9222739</t>
  </si>
  <si>
    <t>SMR-HUMERAL HEAD -GLAVA</t>
  </si>
  <si>
    <t>SA9222754</t>
  </si>
  <si>
    <t>SMR-NEUTRAL ADAPTER TAPER STANDARD</t>
  </si>
  <si>
    <t>SA9222771</t>
  </si>
  <si>
    <t>SMR-TRAUMA HUMERAL BODY MEDIUM</t>
  </si>
  <si>
    <t>SA9224529</t>
  </si>
  <si>
    <t>PLOCA USKA DC (DEKOMPRESIVNA) 8 OTVORA</t>
  </si>
  <si>
    <t>SA9224530</t>
  </si>
  <si>
    <t>PLOCA USKA DC (DEKOMPRESIVNA) 6 OTVORA</t>
  </si>
  <si>
    <t>SA9224531</t>
  </si>
  <si>
    <t>PLOCA USKA DC (DEKOMPRESIVNA) 7 OTVORA</t>
  </si>
  <si>
    <t>SA9224563</t>
  </si>
  <si>
    <t>OR000150</t>
  </si>
  <si>
    <t>IGLE KIRSNER SA OLIVOM ZA ILIZAROV FIKSATOR</t>
  </si>
  <si>
    <t>SA9228091</t>
  </si>
  <si>
    <t>OR000127</t>
  </si>
  <si>
    <t>ZICA HIRURSKA 1.2 MM/10M</t>
  </si>
  <si>
    <t>SA9228362</t>
  </si>
  <si>
    <t>ZICA HIRURSKA 1.5 MM/10M</t>
  </si>
  <si>
    <t>SA9228741</t>
  </si>
  <si>
    <t>OR000112</t>
  </si>
  <si>
    <t>KLIN ENDER 3X300MM</t>
  </si>
  <si>
    <t>SA9229109</t>
  </si>
  <si>
    <t>OR000111</t>
  </si>
  <si>
    <t>IGLE KIRSCHNER-OVE 1,8-KIRSNER</t>
  </si>
  <si>
    <t>SA9229212</t>
  </si>
  <si>
    <t>ZICA HIRURSKA 1.0 MM/10M</t>
  </si>
  <si>
    <t>SA9229324</t>
  </si>
  <si>
    <t>IGLE KIRSCHNER-OVE 1,5-KIRSNER</t>
  </si>
  <si>
    <t>SA9229325</t>
  </si>
  <si>
    <t>OR000129</t>
  </si>
  <si>
    <t>KLIN STEIMAN 4,5 X RAZLICITE DUZINE (STAJMAN)</t>
  </si>
  <si>
    <t>SA9229341</t>
  </si>
  <si>
    <t>IGLE KIRSCHNER-OVE 1,0-KIRSNER</t>
  </si>
  <si>
    <t>SA9229343</t>
  </si>
  <si>
    <t>IGLE KIRSCHNER-OVE 2,0-KIRSNER</t>
  </si>
  <si>
    <t>SA9229517</t>
  </si>
  <si>
    <t>IGLE KIRSCHNER-OVE 1,2-KIRSNER</t>
  </si>
  <si>
    <t>SA9229525</t>
  </si>
  <si>
    <t>IGLE KIRSCHNER-OVE 2,5-KIRSNER</t>
  </si>
  <si>
    <t>SA9229847</t>
  </si>
  <si>
    <t>OR000156</t>
  </si>
  <si>
    <t>VIJAK ZA LIGAMENTOPL. KOLENA TIP KUROSAKA-HIR</t>
  </si>
  <si>
    <t>SA92590415</t>
  </si>
  <si>
    <t>KOSTANI ZAVRTANJ-PROTEZA KUKA BESCEMENTNA</t>
  </si>
  <si>
    <t>SA9298542</t>
  </si>
  <si>
    <t>OR000123</t>
  </si>
  <si>
    <t>REKONSTR. PLOCICE ZA PRELOME KARLICE I CASIC.KUKA</t>
  </si>
  <si>
    <t>SA9312146</t>
  </si>
  <si>
    <t>ZAKLJ.PLOCICA ZA LAT.STUB DIST.HUMERUSA/SHARMA</t>
  </si>
  <si>
    <t>SA9312422</t>
  </si>
  <si>
    <t>PLOCA ZAKLJ. ZA PROX. MEDIAL.TIBIU</t>
  </si>
  <si>
    <t>SA9314520</t>
  </si>
  <si>
    <t>ANKER 2,9MM-JUGGER KNOT ANCHOR,BEZ IGLE-912030</t>
  </si>
  <si>
    <t>SA9321488</t>
  </si>
  <si>
    <t>PLOCA ZAKLJUCAVAJUCA ZA OLEKRANON</t>
  </si>
  <si>
    <t>SA9328120</t>
  </si>
  <si>
    <t>OR000153</t>
  </si>
  <si>
    <t>KORTIKALNI ZAVRTANJI TITANIJ.-RAZLICITE DIMENZIJE</t>
  </si>
  <si>
    <t>SA9329514</t>
  </si>
  <si>
    <t>SRAF SPONGIOZNI-NARCISSUS</t>
  </si>
  <si>
    <t>SA9334512</t>
  </si>
  <si>
    <t>OR000116</t>
  </si>
  <si>
    <t>TRIGEN HUMERUS KLIN</t>
  </si>
  <si>
    <t>SA9334513</t>
  </si>
  <si>
    <t>TRIGEN D6</t>
  </si>
  <si>
    <t>SA9334514</t>
  </si>
  <si>
    <t>TRIGEN D5</t>
  </si>
  <si>
    <t>SA9345814</t>
  </si>
  <si>
    <t>OR000134</t>
  </si>
  <si>
    <t>EXP SIPKA</t>
  </si>
  <si>
    <t>SA9351250</t>
  </si>
  <si>
    <t>KLIN RUSCH-OV RAZLICITE DIMENZIJE (RASOV)</t>
  </si>
  <si>
    <t>SA9354186</t>
  </si>
  <si>
    <t>SET ZA DISTALNI BICEPS</t>
  </si>
  <si>
    <t>SA9364870</t>
  </si>
  <si>
    <t>OR000132</t>
  </si>
  <si>
    <t>EXP MATICA ZA JEDNOSTRUKO ZAKLJUCAVANJE</t>
  </si>
  <si>
    <t>SA9365828</t>
  </si>
  <si>
    <t>EXP POLIAKSIJALNI SRAF SA JEDNOSTRUKIM ZAKLJUC.</t>
  </si>
  <si>
    <t>SA9384741</t>
  </si>
  <si>
    <t>LCP TELO HUMERUSA</t>
  </si>
  <si>
    <t>SA9475071</t>
  </si>
  <si>
    <t>LCP ZAKLJUCAVAJU.PLOCA,DISTALNI RAD.VOLARNA</t>
  </si>
  <si>
    <t>SA9912031</t>
  </si>
  <si>
    <t>ANKER 1,5MM -JUGGER KNOT SOFT ANCHOR-912032</t>
  </si>
  <si>
    <t>SA9912103</t>
  </si>
  <si>
    <t>PLOCA USKA DC (DEKOMPRESIVNA)12 OTVORA</t>
  </si>
  <si>
    <t>SA9995040</t>
  </si>
  <si>
    <t>SOCRATES II 4MM,LOCKING SCREW 40MM,46MM-995...MARK-MEDICAL</t>
  </si>
  <si>
    <t>SA9210036</t>
  </si>
  <si>
    <t>SCREW CORTICAL BONE-MEDGAL</t>
  </si>
  <si>
    <t>BP22100101</t>
  </si>
  <si>
    <t>BP21001</t>
  </si>
  <si>
    <t>PFNA KLIN KRATKI (p1) TIP 1- MAKLER,TPR22</t>
  </si>
  <si>
    <t>BP22100201</t>
  </si>
  <si>
    <t>BP21002</t>
  </si>
  <si>
    <t>PFNA KLIN DUGI (p1) TIP 1- MAKLER- TPR22</t>
  </si>
  <si>
    <t>BP22100401</t>
  </si>
  <si>
    <t>BP21004</t>
  </si>
  <si>
    <t>PFNA BLADE (p1) TIP 1- MAKLER, TPR22</t>
  </si>
  <si>
    <t>BP22100802</t>
  </si>
  <si>
    <t>BP21008</t>
  </si>
  <si>
    <t>TFNA KLIN KRATKI (p2) TIP 2 -MAKLER, TPR22</t>
  </si>
  <si>
    <t>BP22101102</t>
  </si>
  <si>
    <t>BP21011</t>
  </si>
  <si>
    <t>TFNA PERFOR. LAG(p2) TIP 2 -MAKLER, TPR22</t>
  </si>
  <si>
    <t>BP22106012</t>
  </si>
  <si>
    <t>BP21060</t>
  </si>
  <si>
    <t>EXPERT TIBIA (p12) TIP1 - MAKLER,TPR22</t>
  </si>
  <si>
    <t>BP22108717</t>
  </si>
  <si>
    <t>BP21087</t>
  </si>
  <si>
    <t>MAKLER ZAKLJ. ŠRAF 3,5MM (p17) TIP 1, TPR22</t>
  </si>
  <si>
    <t>BP22109117</t>
  </si>
  <si>
    <t>BP21091</t>
  </si>
  <si>
    <t>MAKLER MED. DIST. TIBIA (p17) TIP 1, TPR22</t>
  </si>
  <si>
    <t>BP22109818</t>
  </si>
  <si>
    <t>BP21098</t>
  </si>
  <si>
    <t>7S FEMUR DISTAL (p18) TIP2-M.MEDICAL-TPR22</t>
  </si>
  <si>
    <t>BP22110018</t>
  </si>
  <si>
    <t>BP21100</t>
  </si>
  <si>
    <t>7S ŠRAF SAMONAR. 4,5MM (p18) TIP2 -M.MEDICA-TPR22</t>
  </si>
  <si>
    <t>BP22116224</t>
  </si>
  <si>
    <t>BP21162</t>
  </si>
  <si>
    <t>KORTIKALNI ZAVRTNJI,SAMONAREZ. RAZLIČITIH DUŽINA(p24)-NARCISSUS-TPR22</t>
  </si>
  <si>
    <t>SA2200760</t>
  </si>
  <si>
    <t>LCP DORTZ.PLOČA ZA ARTRODEZU RADIUSA , AR-4750-60</t>
  </si>
  <si>
    <t>SA2204061</t>
  </si>
  <si>
    <t>OR000147</t>
  </si>
  <si>
    <t>NEOBON HAP/BTCP GRANULE 10cc, G040610 M.MEDICAL</t>
  </si>
  <si>
    <t>BP22117321</t>
  </si>
  <si>
    <t>BP21173</t>
  </si>
  <si>
    <t>GTR PLOČA (p21) 5 RUPA, 4 KABLA, 261MM, -MAGNA, TPR22</t>
  </si>
  <si>
    <t>BP22117621</t>
  </si>
  <si>
    <t>BP21176</t>
  </si>
  <si>
    <t>PLOČA (p21) CABLE READY 8 RUPA, 246MM - MAGNA, TPR22</t>
  </si>
  <si>
    <t>BP22118721</t>
  </si>
  <si>
    <t>BP21187</t>
  </si>
  <si>
    <t>CABLE(p21) READY SERKLAŽ 1,8MM OBIČAN -MAGNA</t>
  </si>
  <si>
    <t>SA9652142</t>
  </si>
  <si>
    <t>OR000136</t>
  </si>
  <si>
    <t>CD HORIZON TITAN SRAF-7544XYWZ-CDH LEGACY,M.AXIAL</t>
  </si>
  <si>
    <t>SA9652140</t>
  </si>
  <si>
    <t>CD HORIZON TITAN. MATICA-7540020</t>
  </si>
  <si>
    <t>SA3652143</t>
  </si>
  <si>
    <t>OR000139</t>
  </si>
  <si>
    <t>SPACER-CAPSTONE LUMBALNI KEJDZ,8,10,12,14-299....</t>
  </si>
  <si>
    <t>SA1733013</t>
  </si>
  <si>
    <t>CERVIKALNI INTRAVERT. UMETAK PEEK, 1733-01-X0X</t>
  </si>
  <si>
    <t>SA9635147</t>
  </si>
  <si>
    <t>LEGACY BLOKER MATICA- 7540020 ORTOPED.- VEGA</t>
  </si>
  <si>
    <t>SA9635987</t>
  </si>
  <si>
    <t>LEGACY SIPKA 869-011, ORTOPED. - VEGA</t>
  </si>
  <si>
    <t>SA2208920</t>
  </si>
  <si>
    <t>SET ZA SINDESMOZU, TIGHT ROPE, AR-8920CDS</t>
  </si>
  <si>
    <t>BP22100902</t>
  </si>
  <si>
    <t>BP21009</t>
  </si>
  <si>
    <t>TFNA KLIN DUGI (p2) TIP 2 -MAKLER, TPR22</t>
  </si>
  <si>
    <t>BP22104308</t>
  </si>
  <si>
    <t>BP21043</t>
  </si>
  <si>
    <t>RAFN KLIN (p8) TIP1 - MAKLER, TPR22</t>
  </si>
  <si>
    <t>BP22106112</t>
  </si>
  <si>
    <t>BP21061</t>
  </si>
  <si>
    <t>EXPERT SPOGIOZNI ŠRAF 5mm (p12) TIP1- MAKLER, TPR22</t>
  </si>
  <si>
    <t>BP22108517</t>
  </si>
  <si>
    <t>BP21085</t>
  </si>
  <si>
    <t>MAKLER LAT. TIBIA PLOČA (p17) TIP 1, TPR22</t>
  </si>
  <si>
    <t>BP22108817</t>
  </si>
  <si>
    <t>BP21088</t>
  </si>
  <si>
    <t>MAKLER KOR. ŠRAF 3,5MM (p17) TIP 1, TPR22</t>
  </si>
  <si>
    <t>BP22103006</t>
  </si>
  <si>
    <t>BP21030</t>
  </si>
  <si>
    <t>TRIGEN INTERTAN KRATKI KLIN (p6) TIP 6,ECOTRADE-TPR22</t>
  </si>
  <si>
    <t>BP22103106</t>
  </si>
  <si>
    <t>BP21031</t>
  </si>
  <si>
    <t>TRIGEN INTERTAN DUGI KLIN (p6) TIP 6- ECOTRADE-TPR22</t>
  </si>
  <si>
    <t>BP22103206</t>
  </si>
  <si>
    <t>BP21032</t>
  </si>
  <si>
    <t>INTERTAN LEG/COMP (p6) TIP 6- ECOTRADE-TPR22</t>
  </si>
  <si>
    <t>BP22116526</t>
  </si>
  <si>
    <t>BP21165</t>
  </si>
  <si>
    <t>SPOLJASNJI FIKSTOR PO MITKOVIĆU ZA NATKOLENICU(p26) TIP II, SF02-TPR22</t>
  </si>
  <si>
    <t>SA2200020</t>
  </si>
  <si>
    <t>OR000148</t>
  </si>
  <si>
    <t>NEOCEMENT INJECT 20cc - CMT10-20-P M.MEDICAL</t>
  </si>
  <si>
    <t>SA22180006</t>
  </si>
  <si>
    <t>ANKER ZA RAME 1.8MM, 25-1800,ECOTRADE</t>
  </si>
  <si>
    <t>SA22280006</t>
  </si>
  <si>
    <t>ANKER ZA RAME 2.8MM, 25-2800,ECOTRADE</t>
  </si>
  <si>
    <t>SA2204570</t>
  </si>
  <si>
    <t>OR000154</t>
  </si>
  <si>
    <t>SET ZA ŠIVENJE MENISKUSA FIBER STICH AR-4570, MAK MEDICAL</t>
  </si>
  <si>
    <t>BP22118821</t>
  </si>
  <si>
    <t>BP21188</t>
  </si>
  <si>
    <t>CABLE READY SERKLAŽ (p21) SA STEZALJKOM CoCr - MAGNA, TPR22</t>
  </si>
  <si>
    <t>SA2204030</t>
  </si>
  <si>
    <t>KOMPLET ZA REKONSTR.LIGAMEN. KOLENA, ACL TIGHT ROPE RT-AR-40x0C-xx,M.MEDICAL</t>
  </si>
  <si>
    <t>SA2230718</t>
  </si>
  <si>
    <t>DISTAL. MED HUMERUS PLOCA MARK MEDICAL 30718</t>
  </si>
  <si>
    <t>SA2230719</t>
  </si>
  <si>
    <t>DISTAL. LAT. HUMERUS PLOCA MARK MEDICAL, 30719-XXX</t>
  </si>
  <si>
    <t>BP22200318</t>
  </si>
  <si>
    <t>BP22003</t>
  </si>
  <si>
    <t>SRAF SA ZAKLJUC. GLAVOM 5.0MM DUZINE 20-90MM,1075-XXX(P18)TIP2,MARK MEDICAL</t>
  </si>
  <si>
    <t>BP22200426</t>
  </si>
  <si>
    <t>BP22004</t>
  </si>
  <si>
    <t>SPOLJAŠNJI FIKSATOR (p26) POTKOLENICE- SET, SF01, TIP 2, TPR22</t>
  </si>
  <si>
    <t>SA6271415</t>
  </si>
  <si>
    <t>UMETAK ZA MEDJUPRSLJ.FUZIJU,CRNSS PEEK-627XX, 6211XX</t>
  </si>
  <si>
    <t>SA9229750</t>
  </si>
  <si>
    <t>KLIN ENDER 3X280MM</t>
  </si>
  <si>
    <t>BP22101002</t>
  </si>
  <si>
    <t>BP21010</t>
  </si>
  <si>
    <t>TFN BLADE (p2) TIP 2 -MAKLER, TPR22</t>
  </si>
  <si>
    <t>BP22108217</t>
  </si>
  <si>
    <t>BP21082</t>
  </si>
  <si>
    <t>MAKLER ŠRAF 4,5MM (p17) TIP 1, TPR22</t>
  </si>
  <si>
    <t>BP22110918</t>
  </si>
  <si>
    <t>BP21109</t>
  </si>
  <si>
    <t>7S OR TRAKA (p18) TIP 2 - M.MEDICAL-TPR22</t>
  </si>
  <si>
    <t>BP22200101</t>
  </si>
  <si>
    <t>BP22001</t>
  </si>
  <si>
    <t>MAKLER (1p) ZAKLJUČ.KORT.ZAVRTANJ 4,5,6MM RAZ. DUŽ. TIP1 - TPR22</t>
  </si>
  <si>
    <t>SA9254513</t>
  </si>
  <si>
    <t>NCB PERIPROTETICNA DISTALNA PLOCA</t>
  </si>
  <si>
    <t>SA9200133</t>
  </si>
  <si>
    <t>NCB SRAF UNICORTICAL</t>
  </si>
  <si>
    <t>SA9387890</t>
  </si>
  <si>
    <t>LCP PLOCA GLAVICE RADIJUSA - A-4656.6X-M. MEDICAL</t>
  </si>
  <si>
    <t>BP22106714</t>
  </si>
  <si>
    <t>BP21067</t>
  </si>
  <si>
    <t>KANULIRANI INTRAMED.TITAN. KLIN ZA TIBIJU, (p14) TIP 3- ECOTRADE-TPR22</t>
  </si>
  <si>
    <t>BP22106814</t>
  </si>
  <si>
    <t>BP21068</t>
  </si>
  <si>
    <t>TRIGEN DISTALNI ZAVRTANJ 4MM, (p14) TIP 3- ECOTRADE-TPR22</t>
  </si>
  <si>
    <t>BP22117721</t>
  </si>
  <si>
    <t>BP21177</t>
  </si>
  <si>
    <t>PLOČA (p21) CABLE READY 10 RUPA, 305MM - MAGNA, TPR22</t>
  </si>
  <si>
    <t>SA2210733</t>
  </si>
  <si>
    <t>PLOCA ZAKLJUC. ZA OSTEOSIN. KLJUCNE KOSTI-KLAVIKULA- MARK MEDICAL,10733</t>
  </si>
  <si>
    <t>SA9229751</t>
  </si>
  <si>
    <t>KLIN ENDER 3X260</t>
  </si>
  <si>
    <t>SA9200135</t>
  </si>
  <si>
    <t>NCB CABLE BUTTON</t>
  </si>
  <si>
    <t>BP22108017</t>
  </si>
  <si>
    <t>BP21080</t>
  </si>
  <si>
    <t>MAKLER ZAKLJ. ŠRAF 5MM (p17) TIP 1 , TPR22</t>
  </si>
  <si>
    <t>BP22117921</t>
  </si>
  <si>
    <t>BP21179</t>
  </si>
  <si>
    <t>PLOČA (p21) NCB DISTAL 12 RUPA D/L- MAGNA, TPR22</t>
  </si>
  <si>
    <t>BP22119021</t>
  </si>
  <si>
    <t>BP21190</t>
  </si>
  <si>
    <t>POLIAKS. ŠRAF(p21) NCB PERIPROST. ZA CEMENT- MAGNA, TPR22</t>
  </si>
  <si>
    <t>BP22200206</t>
  </si>
  <si>
    <t>BP22002</t>
  </si>
  <si>
    <t>TRIGEN DISTALNI (p6) ZAVRTANJ 5 MM TIP 6,ECOTRADE -TPR22</t>
  </si>
  <si>
    <t>SA9141622</t>
  </si>
  <si>
    <t>PLOCA ZA KALKANEUS-SHARMA,CELIK</t>
  </si>
  <si>
    <t>SA9387450</t>
  </si>
  <si>
    <t>RECONSTRUCTION PLATE, 30701-0xx- MARK MEDICAL</t>
  </si>
  <si>
    <t>BP2106914</t>
  </si>
  <si>
    <t>BP21069</t>
  </si>
  <si>
    <t>NAIL CAP END,RAZLICITIH DUŽINA (p14) TIP 3- ECOTRADE</t>
  </si>
  <si>
    <t>BP22109217</t>
  </si>
  <si>
    <t>BP21092</t>
  </si>
  <si>
    <t>MAKLER DIST. LAT. TIBIA (p17) TIP 1, TPR22</t>
  </si>
  <si>
    <t>BP22118921</t>
  </si>
  <si>
    <t>BP21189</t>
  </si>
  <si>
    <t>POLIAKS. ŠRAF (p21) NCB KORTI./SPONG.- MAGNA,</t>
  </si>
  <si>
    <t>BP22119321</t>
  </si>
  <si>
    <t>BP21193</t>
  </si>
  <si>
    <t>KAPICA (p21) NCB ZAKLJUČAVAJUĆA- MAGNA, TPR22</t>
  </si>
  <si>
    <t>BP22118221</t>
  </si>
  <si>
    <t>BP21182</t>
  </si>
  <si>
    <t>PLOČA (p21) NCB PROXIMAL 12RUPA D/L- MAGNA, TPR22</t>
  </si>
  <si>
    <t>SA9142151</t>
  </si>
  <si>
    <t>SRAF KOSTANI -000335-PROSPERA</t>
  </si>
  <si>
    <t>SA9869011</t>
  </si>
  <si>
    <t>CD HORIZON SIPKA ZA KICMU,TITAN.-BIMED-869-011</t>
  </si>
  <si>
    <t>SA2302257</t>
  </si>
  <si>
    <t>AC TIGHTROPE SET ZA REKONSTRUKCIJU PRELOMA - AR-2257, M.Medical</t>
  </si>
  <si>
    <t>BP22118321</t>
  </si>
  <si>
    <t>BP21183</t>
  </si>
  <si>
    <t>PLOČA (p21) NCB PROXIMAL 15 RUPA D/L- MAGNA, TPR22</t>
  </si>
  <si>
    <t>SA9200029</t>
  </si>
  <si>
    <t>SCREW COMPRESION M4-MEDGAL</t>
  </si>
  <si>
    <t>SA2301311</t>
  </si>
  <si>
    <t>OR000143</t>
  </si>
  <si>
    <t>SET ZA VERTEBROPLASTIKU, VPK011D,VPK013D,VPT11D,VPT13D,C05H</t>
  </si>
  <si>
    <t>SA2200046</t>
  </si>
  <si>
    <t>OR000091</t>
  </si>
  <si>
    <t>SPEJSER ZA KUK SA ANTIBIOT. T/SPC46G</t>
  </si>
  <si>
    <t>SA2200064</t>
  </si>
  <si>
    <t>SPEJSER ZA KOLENO SA ANTIBIOT. SPK6054,SPK7064,SPK8074</t>
  </si>
  <si>
    <t>SA9235280</t>
  </si>
  <si>
    <t>KLIN ENDER 3,5X280MM</t>
  </si>
  <si>
    <t>SA9475072</t>
  </si>
  <si>
    <t>LCP ZAKLJ.PLOC.DISTALNI RAD.DORZALNA,LEVA I DESNA-A-4750-1</t>
  </si>
  <si>
    <t>BP2117302</t>
  </si>
  <si>
    <t>GTR PLOČA 5 RUPA, 4 KABLA REP21</t>
  </si>
  <si>
    <t>BP22108917</t>
  </si>
  <si>
    <t>BP21089</t>
  </si>
  <si>
    <t>MAKLER MED. TIBIA (p17) TIP 1, TPR22</t>
  </si>
  <si>
    <t>SA2208970</t>
  </si>
  <si>
    <t>MEDIAL.PLOČA ZA ARTRODEZU SKOČNOG ZGLOB L/D- AR-8970AL/AR</t>
  </si>
  <si>
    <t>BP22108417</t>
  </si>
  <si>
    <t>BP21084</t>
  </si>
  <si>
    <t>LCP-DF 4.5/5,ZAKLJUČAVAJUĆA PLOČA ZA DISTALNI FEMUR,5-13 OTVORA,Makler</t>
  </si>
  <si>
    <t>SA2400201</t>
  </si>
  <si>
    <t>NEOBONE BLOCK B1010201, B2020101</t>
  </si>
  <si>
    <t>SA2400404</t>
  </si>
  <si>
    <t>ACL ŠRAF RESORPT. LIGAMENTOPLASTIKU, AR-40*0C**</t>
  </si>
  <si>
    <t>BP22115824</t>
  </si>
  <si>
    <t>BP21158</t>
  </si>
  <si>
    <t>DHS PLOČA 2-24 OTVORA, UGAO 135, NA.806, Narcisus</t>
  </si>
  <si>
    <t>BP22116024</t>
  </si>
  <si>
    <t>BP21160</t>
  </si>
  <si>
    <t>DHS-DCS KLIN 50-125mm, NA.80115, Narcisus</t>
  </si>
  <si>
    <t>BP22116124</t>
  </si>
  <si>
    <t>BP21161</t>
  </si>
  <si>
    <t>KOMPRESIVNI ZAVRTNJI 25, 30mm, NA.K.8030, Narcisus</t>
  </si>
  <si>
    <t>SA2400158</t>
  </si>
  <si>
    <t>ACL DUGME TITAN. ZA LIGAMENTOPLASTIKU - AR-1588RT,AR-1588BTB</t>
  </si>
  <si>
    <t>SA2400730</t>
  </si>
  <si>
    <t>EU ORTO KIRŠNER IGLE - A10003073xxxx</t>
  </si>
  <si>
    <t>SA9222043</t>
  </si>
  <si>
    <t>SRAF ZA AUGMENT,REVIZ.TUMOR.PRO.KUKA-PROSPERA</t>
  </si>
  <si>
    <t>SA92580116</t>
  </si>
  <si>
    <t>SRAF KOSTANI</t>
  </si>
  <si>
    <t>BP22106313</t>
  </si>
  <si>
    <t>SOCRATES KLIN TIBIA (p13) TIP 2-M.MEDICAL-TPR22</t>
  </si>
  <si>
    <t>BP22106513</t>
  </si>
  <si>
    <t>SOCRATES ŠRAF 4,8MM CANCELLOUS LOKING (p13) -M.MEDICAL-TPR22</t>
  </si>
  <si>
    <t>BP22106613</t>
  </si>
  <si>
    <t>BP21066</t>
  </si>
  <si>
    <t>SOCRATES 4,5MM LOKING ŠRAF (p13)-M.MEDICAL-TPR22</t>
  </si>
  <si>
    <t>SA22179703</t>
  </si>
  <si>
    <t>OR000160</t>
  </si>
  <si>
    <t>EXP POLIAKSIJALNI SRAF SA DVOSTRUKIM ZAKLJUCAVANJEM, 1797XXX00</t>
  </si>
  <si>
    <t>SA22179003</t>
  </si>
  <si>
    <t>EXP MATICA ZA DVOSTRUKO ZAKLJUCAVANJE SRAFOVA, 1797XX000</t>
  </si>
  <si>
    <t>SA2400181</t>
  </si>
  <si>
    <t>SUTURE ANCHOR FIBER TAK, MAT. ZA FIKSAC. RAMENA I MALIH ZGLOBOVA, AR-1318FT,AR-232*BCC,AR-36**</t>
  </si>
  <si>
    <t>SA2400718</t>
  </si>
  <si>
    <t>EU ORTO FIKSATOR ZA POTKOLENICU TIP R, A600171000018</t>
  </si>
  <si>
    <t>SA9354878</t>
  </si>
  <si>
    <t>PARCIJALNA PROTEZA RAMENA- NARCISSUA</t>
  </si>
  <si>
    <t>BP22104709</t>
  </si>
  <si>
    <t>BP21047</t>
  </si>
  <si>
    <t>ARHIMEDES KLIN KRATKI (p9) TIP2 -M.MEDICAL-TPR22</t>
  </si>
  <si>
    <t>BP22104909</t>
  </si>
  <si>
    <t>BP21049</t>
  </si>
  <si>
    <t>ARHIMEDES NECK ŠRAF (p9) TIP2 -M.MEDICAL-TPR22</t>
  </si>
  <si>
    <t>BP2301118</t>
  </si>
  <si>
    <t>BP23011</t>
  </si>
  <si>
    <t>ZAKLJUČ. KOMPRESIVNA PLOČA ZA DISTALNI FEMUR 4,5/5,0mm DESNA I LEVA različitih dužina, Double Medical</t>
  </si>
  <si>
    <t>BP2302018</t>
  </si>
  <si>
    <t>BP23020</t>
  </si>
  <si>
    <t>ZAVRTNJI SA ZAKLJUC. GLAVOM 5,0mm dužine 20-90mm, Double Medical</t>
  </si>
  <si>
    <t>BP2302318</t>
  </si>
  <si>
    <t>BP23023</t>
  </si>
  <si>
    <t>KORTIKALNI ZAVRTNJI SAMONAREZ. 4,5mm CORTEX, različitih dužina, Double Medical</t>
  </si>
  <si>
    <t xml:space="preserve">УКУПНО ОСТАЛИ УГРАДНИ МАТЕРИЈАЛ У ОРТОПЕДИЈИ   </t>
  </si>
  <si>
    <t xml:space="preserve"> 078 ИМПЛАНТАТИ У ОРТОПЕДИЈИ (ЕНДОПРОТЕЗЕ)</t>
  </si>
  <si>
    <t>KK2100311</t>
  </si>
  <si>
    <t>KK21003</t>
  </si>
  <si>
    <t>LONGEVITY LINER(p11)INSERT HIBRIDNA KUKA, TIP1-MAGNA</t>
  </si>
  <si>
    <t>KK2106229</t>
  </si>
  <si>
    <t>KK21062</t>
  </si>
  <si>
    <t>NEXGEN FEMORALNA KOMPON.(p29)CEM.TOTAL.KOLENA LPS, TIP1-MAGNA</t>
  </si>
  <si>
    <t>SA2020001</t>
  </si>
  <si>
    <t>OR000090</t>
  </si>
  <si>
    <t>IMPLACROSS INSERT 11</t>
  </si>
  <si>
    <t>SA2020443</t>
  </si>
  <si>
    <t>OR000089</t>
  </si>
  <si>
    <t>ECOFIT EPORE CUP MULTIHOLE</t>
  </si>
  <si>
    <t>SA2020785</t>
  </si>
  <si>
    <t>OR000076</t>
  </si>
  <si>
    <t>FEMORALNA GLAVA VERSYS 32MM-00012</t>
  </si>
  <si>
    <t>SA2020931</t>
  </si>
  <si>
    <t>IC-HEAD 12/14MM</t>
  </si>
  <si>
    <t>SA2200640</t>
  </si>
  <si>
    <t>OR000092</t>
  </si>
  <si>
    <t>STEM BICANA REVIZ.CEMENT. KUKA 640615-ORTHOAID</t>
  </si>
  <si>
    <t>SA2203200</t>
  </si>
  <si>
    <t>FEMORALNA GLAVA REVIZ. IC HEAD COCROMO 11716- ORTHOAID</t>
  </si>
  <si>
    <t>SA2203246</t>
  </si>
  <si>
    <t>KAPA CEMENTNA PE-CUP MUELLER II, 12251- ORTHOAID</t>
  </si>
  <si>
    <t>SA2208016</t>
  </si>
  <si>
    <t>OR000088</t>
  </si>
  <si>
    <t>CORAIL REVISION L98X10 - MAKLER</t>
  </si>
  <si>
    <t>SA2208017</t>
  </si>
  <si>
    <t>ARTIKULEZE HEDS 1365XX - MAKLER</t>
  </si>
  <si>
    <t>SA92230014</t>
  </si>
  <si>
    <t>KK21065</t>
  </si>
  <si>
    <t>NEXGEN PATELLA-PROTEZA KOLENA</t>
  </si>
  <si>
    <t>SA9236540</t>
  </si>
  <si>
    <t>KK21005</t>
  </si>
  <si>
    <t>KOSTANI ZAVRTANJ,DIJAMETAR 6,5-P00015</t>
  </si>
  <si>
    <t>SA92590411</t>
  </si>
  <si>
    <t>KK21001</t>
  </si>
  <si>
    <t>BESCEM.FEMORAL.STEM,VERSUS M/L PROTEZA KUKA P00016</t>
  </si>
  <si>
    <t>SA9259431</t>
  </si>
  <si>
    <t>MODULARNI BLOK REVIZIONI-HIR</t>
  </si>
  <si>
    <t>SA9259437</t>
  </si>
  <si>
    <t>ACETABULUM ZCA REVIZIONI</t>
  </si>
  <si>
    <t>SA9259436</t>
  </si>
  <si>
    <t>VERSYS FEMORAL HEAD REVIZIONI STEM,BESC.KUK-MAGNA</t>
  </si>
  <si>
    <t>SA9259900</t>
  </si>
  <si>
    <t>KK21050</t>
  </si>
  <si>
    <t>PROTEZA KUKA-PARCIJALNA-AUSTIN-MOORE,AMXX</t>
  </si>
  <si>
    <t>SA9222689</t>
  </si>
  <si>
    <t>OR000106</t>
  </si>
  <si>
    <t>SMR-CEMECTED STEM</t>
  </si>
  <si>
    <t>SA9300120</t>
  </si>
  <si>
    <t>REVITAN PROXIMAL PART CYLINDRICAL 85MM-P00121</t>
  </si>
  <si>
    <t>SA9300122</t>
  </si>
  <si>
    <t>REVITAN DISTA PART CURVED 18,20X200MM-P00123</t>
  </si>
  <si>
    <t>SA2202172</t>
  </si>
  <si>
    <t>PINNACLE MULTIHOLE SHELL(CUP), REVIZ.BESCEM. KUKA-12172- MAKLER</t>
  </si>
  <si>
    <t>SA2202193</t>
  </si>
  <si>
    <t>PINN MAR LIP LINER REVIZ.BESCEM. KUKA-12193 MAKLER</t>
  </si>
  <si>
    <t>KK22105224</t>
  </si>
  <si>
    <t>KK21052</t>
  </si>
  <si>
    <t>STEM (TELO) BIARTIKULARNE PROTEZE KUKA(p24)-NARCISUS-TPR22</t>
  </si>
  <si>
    <t>KK22105324</t>
  </si>
  <si>
    <t>KK21053</t>
  </si>
  <si>
    <t>GLAVA BIARTIKULARNE PROTEZE KUKA (p24)- NARCISUS-TPR22</t>
  </si>
  <si>
    <t>KK22105424</t>
  </si>
  <si>
    <t>KK21054</t>
  </si>
  <si>
    <t>FEMORALNA GALAVA BIARTIKULARNE PROTEZE KUKA(p24)-NARCISUS-TPR22</t>
  </si>
  <si>
    <t>KK22101405</t>
  </si>
  <si>
    <t>KK21014</t>
  </si>
  <si>
    <t>ACETABULAR SHELL (p5)PROTEZE KUKA BESCEM, TIP5, 7133QWEK-ECOTRADE-TPR22</t>
  </si>
  <si>
    <t>KK22104215</t>
  </si>
  <si>
    <t>KK21042</t>
  </si>
  <si>
    <t>POLARSTEM HIBRID (p15) CEM.TIP5,PROTEZE KUKA7500XYZQ-ECOTRADE-TPR22</t>
  </si>
  <si>
    <t>KK22100904</t>
  </si>
  <si>
    <t>KK21009</t>
  </si>
  <si>
    <t>ACETABULUM BESCEM. PROTEZE KUKA(p4) PINACLE,TIP4 -MAKLER-TPR22</t>
  </si>
  <si>
    <t>KK22101004</t>
  </si>
  <si>
    <t>KK21010</t>
  </si>
  <si>
    <t>INSERT BESCEM. PROTEZE KUKA(p4) MARTHON TIP4-MAKLER-TPR22</t>
  </si>
  <si>
    <t>KK22101104</t>
  </si>
  <si>
    <t>KK21011</t>
  </si>
  <si>
    <t>GLAVA BESCEM. PROTEZE KUKA(p4) FEMORAL HED TIP4-MAKLER-TPR22</t>
  </si>
  <si>
    <t>KK22103611</t>
  </si>
  <si>
    <t>KK21036</t>
  </si>
  <si>
    <t>TAPERLOC STEM(p11)KUKA HIBRIDNA TIP51-MAGNA-TPR22</t>
  </si>
  <si>
    <t>KK22104315</t>
  </si>
  <si>
    <t>KK21043</t>
  </si>
  <si>
    <t>FEMORALNA GLAVA(p15) CEM. PROTEZE KUKA STILESS TIP5, 7129XYZQ-ECOTRADE, TPR22</t>
  </si>
  <si>
    <t>KK22102407</t>
  </si>
  <si>
    <t>KK21024</t>
  </si>
  <si>
    <t>AVANTAGE CEMENTED(p7) ACETABULUM KUKA CEMENTNI,TIP7-MAGNA-TPR22</t>
  </si>
  <si>
    <t>SA2020065</t>
  </si>
  <si>
    <t>SPONGIOSA SCREW FLAT HEAD 6,5</t>
  </si>
  <si>
    <t>KK22102307</t>
  </si>
  <si>
    <t>KK21023</t>
  </si>
  <si>
    <t>AVANTAGE SHELL ACETABULUM(p7)BESCEM. KUKA TIP-7-MAGNA-TPR22</t>
  </si>
  <si>
    <t>SA2020852</t>
  </si>
  <si>
    <t>MUTARS RS STEM CEMENTLLESS, BESCEM.REVIZ.- 6762xx- ORTHOAID</t>
  </si>
  <si>
    <t>SA2020671</t>
  </si>
  <si>
    <t>MUTARS RS PROXIMAL COMPONENT 135/xx, BESCEM.REVIZ.- 67101xx, orthoaid</t>
  </si>
  <si>
    <t>SA2020887</t>
  </si>
  <si>
    <t>MUTARS RS METAPHYSEAL COMPONENT HA,BESCEM.REVIZ.- 6730xx- ORTHOAID</t>
  </si>
  <si>
    <t>KK2301401</t>
  </si>
  <si>
    <t>KK230140</t>
  </si>
  <si>
    <t>LONGEVINITY Higly LINER 32mmX54 JJ 00-8752-011-32,ENDOPROTEZA KUKA TIP 1- Magna</t>
  </si>
  <si>
    <t>KK2311349</t>
  </si>
  <si>
    <t>KK231134</t>
  </si>
  <si>
    <t>NEXGEN LPS-FLEX FEMORAL LEVO VEL.E 00-5964-015-51,TOTALNA POLIAK.CEM. ENDOPROT. KOLENA- Magna</t>
  </si>
  <si>
    <t>KK2311389</t>
  </si>
  <si>
    <t>KK231138</t>
  </si>
  <si>
    <t>NEXGEN LPS-FLEX FEMORAL VEL.G LEVO 00-5964-017-51,TOTALNA POLIAK.CEME. ENDOPROT.KOLENA- Magna</t>
  </si>
  <si>
    <t>KK2311339</t>
  </si>
  <si>
    <t>KK231133</t>
  </si>
  <si>
    <t>NEXGEN LPS-FLEX FEMORAL VEL.D DESNO 596401452,TOTALNA POLIAK. CEM. ENDOPROT. KOLENA ,Magna</t>
  </si>
  <si>
    <t>KK2311359</t>
  </si>
  <si>
    <t>KK231135</t>
  </si>
  <si>
    <t>NEXGEN LPS-FLEX FEMORAL VEL.E DESNO 00-5964-015-52,TOTALNA POLIAK. CEME. ENDOPROT.KOLENA - Magna</t>
  </si>
  <si>
    <t>KK2311379</t>
  </si>
  <si>
    <t>KK231137</t>
  </si>
  <si>
    <t>NEXGEN LPS-FLEX FEMORAL VEL.F DESNO 00-5964-016-52,TOTALNA POLIAK. CEM. ENDOPROT. KOLENA - Magna</t>
  </si>
  <si>
    <t>KK2311399</t>
  </si>
  <si>
    <t>KK231139</t>
  </si>
  <si>
    <t>NEXGEN LPS-FLEX FEMORAL VEL.G DESNO 00-5964-017-52,TOTALNA POLIAK. CEM. ENDOPROT. KOLENA - Magna</t>
  </si>
  <si>
    <t>KK2311529</t>
  </si>
  <si>
    <t>KK231152</t>
  </si>
  <si>
    <t>NEXGEN TIBIJALNA KOMP. VEL.3 598003701,TOTALNA POLIAK. CEM.ENDOPROT. KOLENA - Magna</t>
  </si>
  <si>
    <t>KK2311539</t>
  </si>
  <si>
    <t>KK231153</t>
  </si>
  <si>
    <t>NEXGEN TIBIJALNA KOMP. VEL.4 598003702,TOTALNA POLIAK. CEM. ENDOPROT. KOLENA - Magna</t>
  </si>
  <si>
    <t>KK2311549</t>
  </si>
  <si>
    <t>KK231154</t>
  </si>
  <si>
    <t>NEXGEN TIBIJALNA KOMP. VEL.5 598004701,TOTALNA POLIAK. CEM. ENDOPROT. KOLENA-Magna</t>
  </si>
  <si>
    <t>KK2311559</t>
  </si>
  <si>
    <t>KK231155</t>
  </si>
  <si>
    <t>NEXGEN TIBIJALNA KOMP. VEL. 6 598004702,TOTALNA POLIAK. CEM. ENDOPROT. KOLENA -Magna</t>
  </si>
  <si>
    <t>KK2311579</t>
  </si>
  <si>
    <t>KK231157</t>
  </si>
  <si>
    <t>NEXGEN TIBIJALNA KOMP. VEL 8 598005702,TOTALNA POLIAK. CEM. ENDOPROT.KOLENA -Magna</t>
  </si>
  <si>
    <t>KK2311599</t>
  </si>
  <si>
    <t>KK231159</t>
  </si>
  <si>
    <t>NEXGEN ARTIKULARNA KOMP. VEL.CD VISINA 10MM ZA TIB. 3,4 596403010,TOTALNA POLIAK. CEM. ENDOPROT. KOLENA -Magna</t>
  </si>
  <si>
    <t>KK2311669</t>
  </si>
  <si>
    <t>KK231166</t>
  </si>
  <si>
    <t>NEXGEN ARTIKULARNA KOMP. VEL. EF VISINA 10MM ZA TIB.3,4 596403210,TOTALNA POLIAK. CEM. ENDOPROT. KOLENA-Magna</t>
  </si>
  <si>
    <t>KK2311659</t>
  </si>
  <si>
    <t>KK231165</t>
  </si>
  <si>
    <t>NEXGEN ARTIKULARNA KOMP. VEL.EF VISINA 09mm ZA TIB.3,4 596403209,TOTAL</t>
  </si>
  <si>
    <t>KK2311679</t>
  </si>
  <si>
    <t>KK231167</t>
  </si>
  <si>
    <t>NEXGEN ARTIKULARNA KOMP. VEL. EF VISINA 12mm ZA TIB.3,4 596403212,ENDOPROTEZA KUKA TIP 1-Magna</t>
  </si>
  <si>
    <t>KK2311729</t>
  </si>
  <si>
    <t>KK231172</t>
  </si>
  <si>
    <t>NEXGEN ARTIKULARNA KOMP. VEL.EF VISINA 09mm ZA TIB.5,6 596404009,TOTALNA POLIAK. CEM. ENDOPROT. KOLENA -Magna</t>
  </si>
  <si>
    <t>KK2311739</t>
  </si>
  <si>
    <t>KK231173</t>
  </si>
  <si>
    <t>NEXGEN ARTIKULARNA KOMP. VEL.EF VISIN 10mm ZA TIB.5,6 596404010 ,TOTALNA POLIAK.CEM. ENDOPROT. KOLENA -Magna</t>
  </si>
  <si>
    <t>KK2311749</t>
  </si>
  <si>
    <t>KK231174</t>
  </si>
  <si>
    <t>NEXGEN ARTIKULARNA KOMP. VEL. EF VISINA 12MM ZA TIB. 5,6 596404012,TOTALNA POLIAK. CEM. ENDOPROT. KOLENA- Magna</t>
  </si>
  <si>
    <t>KK2311869</t>
  </si>
  <si>
    <t>KK231186</t>
  </si>
  <si>
    <t>NEXGEN ARTIKULARNA KOMP. VEL.GH VISINA 09MM ZA TIB 7,8,9,10 596405009,TOTALNA POLIAK. CEM. ENDOPROT. KOLENA - Magna</t>
  </si>
  <si>
    <t>KK2300091</t>
  </si>
  <si>
    <t>KK230009</t>
  </si>
  <si>
    <t>M/L FEMORAL STEM TAPER VEL.13,5 STAND. 00-7711-013-00,ENDOPROTEZA KUKA TIP 1- Magna</t>
  </si>
  <si>
    <t>KK2300521</t>
  </si>
  <si>
    <t>KK230052</t>
  </si>
  <si>
    <t>TAPERLOC CoCr CEMENTNI FEMORALNI STEM VEL. 10mm 650-0338,ENDOPROTEZA KUKA TIP 1-Magna</t>
  </si>
  <si>
    <t>KK2301291</t>
  </si>
  <si>
    <t>KK230129</t>
  </si>
  <si>
    <t>TRIOLOGY IT SHELL VIŠE RUPA 54mm JJ 00-8753-054-02,ENDOPROTEZA KUKA TIP 1 -Magna</t>
  </si>
  <si>
    <t>KK2301911</t>
  </si>
  <si>
    <t>KK230191</t>
  </si>
  <si>
    <t>ZB 12/14 CoCr FEMORAL HEAD DIJAM.32mm VISINA VRATA 0mm 802203202,ENDOPROTEZA KUKA TIP 1, Zimmer-Magna</t>
  </si>
  <si>
    <t>KK2302211</t>
  </si>
  <si>
    <t>KK230221</t>
  </si>
  <si>
    <t>VERSYS FEMORAL HEAD 12/14 DIJAM. 28MM DUŽINA VRATA 7mm 801802814,ENDOPROTEZA KUKA TIP 1 -Magna</t>
  </si>
  <si>
    <t>KK2311319</t>
  </si>
  <si>
    <t>KK231131</t>
  </si>
  <si>
    <t>NEXGEN LPS-FLEX FEMORAL VEL.C DESNO 596401352,TOTALNA POLIAK. CEM. ENDOPROT. KOLENA- Magna</t>
  </si>
  <si>
    <t>KK23159213</t>
  </si>
  <si>
    <t>KK231592</t>
  </si>
  <si>
    <t>PFC MOD TIB TRAY SZ-2N-8 866022,TOTALNA PRIM. POLIAK. CEM.ENDOPROT. KOLENA TIP 5 ,Makler</t>
  </si>
  <si>
    <t>KK2302622</t>
  </si>
  <si>
    <t>KK230262</t>
  </si>
  <si>
    <t>CORAIL CEMNETED SIZE 11 L96411,ENDOPROTEZA KUKA TIP 2 -DePuyMakler</t>
  </si>
  <si>
    <t>KK2302662</t>
  </si>
  <si>
    <t>KK230266</t>
  </si>
  <si>
    <t>CORAIL CEMENTED SIZE 15 L96415,ENDOPROTEZA KUKA TIP 2- DePuy-Magna</t>
  </si>
  <si>
    <t>KK2302752</t>
  </si>
  <si>
    <t>KK230275</t>
  </si>
  <si>
    <t>PINNACLE MULTIHOLE CUP 54mm, 121720054 ENDOPROTEZA KUKA TIP 2 , DePuy- -Makler</t>
  </si>
  <si>
    <t>KK2303002</t>
  </si>
  <si>
    <t>KK230300</t>
  </si>
  <si>
    <t>PINNACLE MARATHON LIP LINER 32IDX54 121932254 ENDOPROTEZA KUKA TIP 2 , Makler</t>
  </si>
  <si>
    <t>KK2303602</t>
  </si>
  <si>
    <t>KK230360</t>
  </si>
  <si>
    <t>12/14 METAL FEMORAL HEADS 32mm (+)5) 136522000,ENDOPROTEZA KUKA TIP 2 ARTIKULEZE, DePuy- Makler</t>
  </si>
  <si>
    <t>KK23156913</t>
  </si>
  <si>
    <t>KK231569</t>
  </si>
  <si>
    <t>SIGMA PS CEM FEM SZ2,5 L 196040250 TOTALNA PRIM. POLIAK. CEM. ENDOPROT.KOLENA TIP 5 , MAKLER</t>
  </si>
  <si>
    <t>KK23157013</t>
  </si>
  <si>
    <t>KK231570</t>
  </si>
  <si>
    <t>SIGMA PS CEM FEM SZ3 L 196040300TOTALNA PRIM. POLIAK. CEM. ENDOPROT.KOLENA TIP 5 , - Makler</t>
  </si>
  <si>
    <t>KK23157113</t>
  </si>
  <si>
    <t>KK231571</t>
  </si>
  <si>
    <t>SIGMA PS CEM FEM SZ4 L 196040400, TOTALNA PRIM. POLIAK. CEM. ENDOPROT.KOLENA TIP 5 MAKLER</t>
  </si>
  <si>
    <t>KK23157513</t>
  </si>
  <si>
    <t>KK231575</t>
  </si>
  <si>
    <t>SIGMA PS CEM FEM SZ2 R 196050200TOTALNA PRIM. POLIAK. CEM. ENDOPROT.KOLENA TIP 5 , MAKLER</t>
  </si>
  <si>
    <t>KK23157613</t>
  </si>
  <si>
    <t>KK231576</t>
  </si>
  <si>
    <t>SIGMA PS CEM FEM SZ2,5 R 196050250TOTALNA PRIM. POLIAK. CEM. ENDOPROT.KOLENA TIP 5 , MAKLER</t>
  </si>
  <si>
    <t>KK23157813</t>
  </si>
  <si>
    <t>KK231578</t>
  </si>
  <si>
    <t>SIGMA PS CEM FEM SZ4 R 196050400TOTALNA PRIM. POLIAK. CEM.ENDOPROT. KOLENA TIP 5 , - Makler</t>
  </si>
  <si>
    <t>KK23159313</t>
  </si>
  <si>
    <t>KK231593</t>
  </si>
  <si>
    <t>P.F.C MOD TIB TRAY SZ-3 N-8 866023TOTALNA PRIM. POLIAK. CEM.ENDOPROT. KOLENA TIP 5 -Makler</t>
  </si>
  <si>
    <t>KK23159513</t>
  </si>
  <si>
    <t>KK231595</t>
  </si>
  <si>
    <t>P.F.C MOD TIB TRAY SZ-5 N-8 866025,TOTALNA PRIM. POLIAK. CEM.ENDOPROT. KOLENA TIP 5 -Makler</t>
  </si>
  <si>
    <t>KK23159713</t>
  </si>
  <si>
    <t>KK231597</t>
  </si>
  <si>
    <t>P.F.C MOD TIB TRAY SZ-2.5 N-8 866029, TOTALNA PRIM. POLIAK. CEM.ENDOPROT. KOLENA TIP 5 - Makler</t>
  </si>
  <si>
    <t>KK23162813</t>
  </si>
  <si>
    <t>KK231628</t>
  </si>
  <si>
    <t>SIGMA STB GVF TIBIA INSERT SZ 2 8MM 158121008TOTALNA PRIM. POLIAK. CEM. ENDOPROT. KOLENA TIP 5 -Makler</t>
  </si>
  <si>
    <t>KK23162913</t>
  </si>
  <si>
    <t>KK231629</t>
  </si>
  <si>
    <t>SIGMA STB GVF TIBIA INSERT SZ 2 10MM 158121010TOTALNA PRIM. POLIAK. CEM.ENDOPROT.KOLENA TIP 5 , Makler</t>
  </si>
  <si>
    <t>KK23163313</t>
  </si>
  <si>
    <t>KK231633</t>
  </si>
  <si>
    <t>SIGMA STB GVF TIBIA INSERT SZ 2,5 8mm158122008TOTALNA PRIM. POLIAK. CEM. ENDOPROT. KOLENA TIP 5 -Makler</t>
  </si>
  <si>
    <t>KK23163813</t>
  </si>
  <si>
    <t>KK231638</t>
  </si>
  <si>
    <t>SIGMA STB GVF TIBIA INSERT SZ 3 8MM 158123008 TOTALNA PRIM. POLIAK. CEM. ENDOPROT. KOLENA TIP 5 -Makler</t>
  </si>
  <si>
    <t>KK23164013</t>
  </si>
  <si>
    <t>KK231640</t>
  </si>
  <si>
    <t>SIGMA STB GVF TIBIA INSERT SZ3 12,5MM 158123012TOTALNA PRIM. POLIAK. CEM. ENDOPROT. KOLENA TIP 5- Makler</t>
  </si>
  <si>
    <t>KK23164813</t>
  </si>
  <si>
    <t>KK231648</t>
  </si>
  <si>
    <t>SIGMA STB GVF TIBIA INSERT SZ 5 8MM 158125008TOTALNA PRIM. POLIAK. CEM. ENDOPROT. KOLENA TIP 5 -Makler</t>
  </si>
  <si>
    <t>KK23152211</t>
  </si>
  <si>
    <t>KK231522</t>
  </si>
  <si>
    <t>PS FEMORAL COMP. 4 RT 71420118,TOTALNA PRIM. POLIAK. CEM. ENDOPROT. KOLENA TIP 3- Ecotrade</t>
  </si>
  <si>
    <t>KK23152311</t>
  </si>
  <si>
    <t>KK231523</t>
  </si>
  <si>
    <t>PS FEMORALCOMP 5RT 71420120, TOTALNA PRIM. POLIAK. CEM. ENDOPROT. KOLENA TIP 3- Ecotrade</t>
  </si>
  <si>
    <t>KK23153911</t>
  </si>
  <si>
    <t>KK231539</t>
  </si>
  <si>
    <t>TIBIAL BASE SZ 5 71420186,TOTALANA PRIM. POLIAK. CEM. ENDOPROT. KOLENA TIP 3 - Ecotrade</t>
  </si>
  <si>
    <t>KK2303823</t>
  </si>
  <si>
    <t>KK230382</t>
  </si>
  <si>
    <t>POLARSTEM STANDAR BEZCEM. SZ 3 75100466,ENDOPROTEZA KUKA TIP 3 -Ecotrade</t>
  </si>
  <si>
    <t>KK2304043</t>
  </si>
  <si>
    <t>KK230404</t>
  </si>
  <si>
    <t>MULTI HOLE SHELL 58mm, ACETABUL. 71338668ENDOPROTEZA KUKA TIP 3 , - Ecotrade</t>
  </si>
  <si>
    <t>KK2304163</t>
  </si>
  <si>
    <t>KK230416</t>
  </si>
  <si>
    <t>ACETABULAR LINER 32mm 71337658 ENDOPROTEZA KUKA TIP 3 , - Ecotrade</t>
  </si>
  <si>
    <t>KK2304703</t>
  </si>
  <si>
    <t>KK230470</t>
  </si>
  <si>
    <t>COCR 12/14 FEMORAL HEAD 32mm 71303204,ENDOPROTEZA KUKA TIP 3 - Ecotrde</t>
  </si>
  <si>
    <t>KK23151411</t>
  </si>
  <si>
    <t>KK231514</t>
  </si>
  <si>
    <t>PS FEMORAL COMP. SZ 4 LEFT 71420102TOTALNA PRIM. POLIAK. CEM. ENDOPROT. KOLENA TIP 3, ,</t>
  </si>
  <si>
    <t>KK23153011</t>
  </si>
  <si>
    <t>KK231530</t>
  </si>
  <si>
    <t>TIBIAL BASE SZ 4 LEFT 71420166,TOTALANA PRIM. POLIAK. CEM. ENDOPROT. KOLENA TIP 3 - Ecotrde</t>
  </si>
  <si>
    <t>KK23154811</t>
  </si>
  <si>
    <t>KK231548</t>
  </si>
  <si>
    <t>ARTIKULAR INSERT SZ 3-4 9mm 71453211, TOTALNA PRIM. POLIAK. CEM. ENDOPROTEZA KOLENA TIP 3 - Ecotrade</t>
  </si>
  <si>
    <t>KK23155011</t>
  </si>
  <si>
    <t>KK231550</t>
  </si>
  <si>
    <t>ARTIKULAR INSERT SZ 3-4 13mm 71453213, TOTALNA PRIM. POLIAK. CEMENTNA ENDOPROTEZA KOLENA TIP 3 -Ecotrade</t>
  </si>
  <si>
    <t>KK23155311</t>
  </si>
  <si>
    <t>KK231553</t>
  </si>
  <si>
    <t>ARTIKULAR INSERT SZ 5-6 9mm 71453221,TOTALNA PRIM. POLIAK. CEM.ENDOPROT. KOLENA, Ecotrade</t>
  </si>
  <si>
    <t>KK2302322</t>
  </si>
  <si>
    <t>KK230232</t>
  </si>
  <si>
    <t>CORAIL AMT COLLAR SIZE 13 3L92503 ENDOPROTEZA KUKA TIP 2 , MAKLER</t>
  </si>
  <si>
    <t>KK2302332</t>
  </si>
  <si>
    <t>KK230233</t>
  </si>
  <si>
    <t>CORAIL AMT COLLAR SIZE 14 3L9250ENDOPROTEZA KUKA TIP 2 4, Makler</t>
  </si>
  <si>
    <t>KK2302772</t>
  </si>
  <si>
    <t>KK230277</t>
  </si>
  <si>
    <t>PINNACLE MULTIHOLE CUP 58mm 121720058 ENDOPROTEZA KUKA TIP 2 ,DePuy-Makler</t>
  </si>
  <si>
    <t>KK2302742</t>
  </si>
  <si>
    <t>KK230274</t>
  </si>
  <si>
    <t>PINNACLE MULTIHOLE CUP 52mm, 121720052, ENDOPROT. KUKA TIP2- DePuyMakler</t>
  </si>
  <si>
    <t>KK2302992</t>
  </si>
  <si>
    <t>KK230299</t>
  </si>
  <si>
    <t>PINNACLE MARATHON LIP LINER 32IDX52 121932252 ENDOPROTEZA KUKA TIP 2 , Makler</t>
  </si>
  <si>
    <t>KK23157713</t>
  </si>
  <si>
    <t>KK231577</t>
  </si>
  <si>
    <t>SIGMA PS CEM FEM SZ3 R 196050300 , TOTALNA PRIM. POLIAK. CEM. ENDOPROT.KOLENA TIP 5 MAKLER</t>
  </si>
  <si>
    <t>KK23159413</t>
  </si>
  <si>
    <t>KK231594</t>
  </si>
  <si>
    <t>P.F.C MOD TIB TRAY SZ-4 N-8 866024,TOTALNA PRIM. POLIAK. CEM.ENDOPROT. KOLENA TIP 5 ,Makler</t>
  </si>
  <si>
    <t>KK23163413</t>
  </si>
  <si>
    <t>KK231634</t>
  </si>
  <si>
    <t>SIGMA STB GVF TIBIA INSERT SZ 2,5 10MM 158122010TOTALNA PRIM. POLIAK. CEM. ENDOPROT. KOLENA TIP 5 -Makler</t>
  </si>
  <si>
    <t>KK23163913</t>
  </si>
  <si>
    <t>KK231639</t>
  </si>
  <si>
    <t>SIGMA STB GVF TIBIA INSERT SZ3 10MM 15812301TOTALNA PRIM. POLIAK. CEM. ENDOPROT. KOLENA TIP 5 0-Makler</t>
  </si>
  <si>
    <t>KK23164513</t>
  </si>
  <si>
    <t>KK231645</t>
  </si>
  <si>
    <t>SIGMA STB GVF TIBIA INSERT SZ4 12.5MM 158124012TOTALNA PRIM. POLIAK. CEM. ENDOPROT. KOLENA TIP 5-Makler</t>
  </si>
  <si>
    <t>KK2300051</t>
  </si>
  <si>
    <t>KK230005</t>
  </si>
  <si>
    <t>M/L FEMORAL STEM BESCEM.TAPER VEL.9 STANDARD 00-7711-009-00,ENDOPROTEZA KUKA TIP 1-Magna</t>
  </si>
  <si>
    <t>KK2300531</t>
  </si>
  <si>
    <t>KK230053</t>
  </si>
  <si>
    <t>TAPERLOC COCR CEMENTNI FEMORALNI STEM VEL.12,5mm 650-0339,ENDOPROTEZA KUKA TIP 1 -Magna</t>
  </si>
  <si>
    <t>KK2301261</t>
  </si>
  <si>
    <t>KK230126</t>
  </si>
  <si>
    <t>TRIOLOGY IT SHELL VIŠE RUPA 48mm 00-8753-048-02,ENDOPROTEZA KUKA TIP 1 -Magna</t>
  </si>
  <si>
    <t>KK2301381</t>
  </si>
  <si>
    <t>KK230138</t>
  </si>
  <si>
    <t>LONGEVINITY Highly LINER 32mmX50HH 00-8752-009-32,ENDOPROTEZA KUKA TIP 1- Magna</t>
  </si>
  <si>
    <t>KK2301701</t>
  </si>
  <si>
    <t>KK230170</t>
  </si>
  <si>
    <t>ZCA ACETABULUM DIJAM. 28mm OD 47mm 800554428,ENDOPROTEZA KUKA TIP 1- Magna</t>
  </si>
  <si>
    <t>KK2301901</t>
  </si>
  <si>
    <t>KK230190</t>
  </si>
  <si>
    <t>ZB 12/14 COCR FEMORAL HEAD DIJAM.32mm DUŽ. VRATA -3,5mm 802203201,ENDOPROTEZA KUKA TIP , Magna</t>
  </si>
  <si>
    <t>KK2301921</t>
  </si>
  <si>
    <t>KK230192</t>
  </si>
  <si>
    <t>ZB 12/14 COCR FEMORAL HEAD DIJAM.32mm DUŽ. VRATA +3.5mm 802203203,ENDOPROTEZA KUKA TIP 1 -Magna</t>
  </si>
  <si>
    <t>KK2311369</t>
  </si>
  <si>
    <t>KK231136</t>
  </si>
  <si>
    <t>NEXGEN LPS-FLEX FEMORAL VEL.F LEVO 00-5964-016-51,TOTALNA POLIAK.CEM. ENDOPROT.KOLENA-Magna</t>
  </si>
  <si>
    <t>KK2311759</t>
  </si>
  <si>
    <t>KK231175</t>
  </si>
  <si>
    <t>NEXGEN ARTIKULARNA KOMP. VEL.EF VISINA 14MM ZA TIB. 5,6 596404014TOTALNA POLIAK. CEM.ENDOPROT.KOLENA-Magna</t>
  </si>
  <si>
    <t>KK2311879</t>
  </si>
  <si>
    <t>KK231187</t>
  </si>
  <si>
    <t>NEXGEN ARTIKULARNA KOMP. VEL.GH VISINA 10MM ZA TIB. 7,8,9,10, 596405010,TOTALNA POLIAK. CEM. ENDOPROT. KOLENA -Magna</t>
  </si>
  <si>
    <t>KK2301271</t>
  </si>
  <si>
    <t>KK230127</t>
  </si>
  <si>
    <t>TRIOLOGY IT SHELL SA VIŠE RUPA 50mm HH 00-8753-050-02, ENDOPROTEZA KUKA TIP 1- Magna</t>
  </si>
  <si>
    <t>KK2303843</t>
  </si>
  <si>
    <t>KK230384</t>
  </si>
  <si>
    <t>POLARSTEM STANDARD BESCEM. SZ 5 75100468ENDOPROTEZA KUKA TIP 3 , -Ecotrade</t>
  </si>
  <si>
    <t>KK2304063</t>
  </si>
  <si>
    <t>KK230406</t>
  </si>
  <si>
    <t>MULTIHOLE SHELL 62mm, ACETABUL.71338671ENDOPROTEZA KUKA TIP 3 , - Ecotrade</t>
  </si>
  <si>
    <t>KK2304183</t>
  </si>
  <si>
    <t>KK230418</t>
  </si>
  <si>
    <t>ACETABULAR LINER 32mm 71337662, ENDOPROTEZA KUKA TIP 3- Ecotrade</t>
  </si>
  <si>
    <t>KK2302312</t>
  </si>
  <si>
    <t>KK230231</t>
  </si>
  <si>
    <t>CORAIL AMT COLLAR SIZE 12 3L92502,ENDOPROTEZA KUKA TIP 2 MAKLER</t>
  </si>
  <si>
    <t>KK2303592</t>
  </si>
  <si>
    <t>KK230359</t>
  </si>
  <si>
    <t>12/14 METAL FEMORAL HEADS 32mm (+)1 136521000,-ENDOPROTEZA KUKA TIP 2 ARTIKULEZE Makler</t>
  </si>
  <si>
    <t>KK2300101</t>
  </si>
  <si>
    <t>KK230010</t>
  </si>
  <si>
    <t>M/L FEMORAL STEM BESCEM.TAPER VEL.15 STANDARD 00-7711-015-00,ENDOPROTEZA KUKA TIP 1- Magna</t>
  </si>
  <si>
    <t>KK2300111</t>
  </si>
  <si>
    <t>KK230011</t>
  </si>
  <si>
    <t>M/L FEMORAL STEM BESCEM. TAPER VEL. 16,25 STANDARD 00-7711-016-00,ENDOPROTEZA KUKA TIP 1- Magna</t>
  </si>
  <si>
    <t>KK2300541</t>
  </si>
  <si>
    <t>KK230054</t>
  </si>
  <si>
    <t>TAPERLOC CoCr CEMENTNI FEMORALNI STEM VEL.15mm 650-0340,ENDOPROT. KUKA TIP 1-Magna</t>
  </si>
  <si>
    <t>KK2301281</t>
  </si>
  <si>
    <t>KK230128</t>
  </si>
  <si>
    <t>TRIOLOGY IT SHELL SA VIŠE RUPA 52mm II 00-8753-052-02,ENDOPROTEZA KUKA TIP 1-Magna</t>
  </si>
  <si>
    <t>KK2301301</t>
  </si>
  <si>
    <t>KK230130</t>
  </si>
  <si>
    <t>TRIOLOGY IT SHELL SA VIŠE RUPA 56 mm KK 00-8753-056-02,ENDOPROTEZA KUKA TIP 1-Magna</t>
  </si>
  <si>
    <t>KK2301311</t>
  </si>
  <si>
    <t>KK230131</t>
  </si>
  <si>
    <t>TRIOLOGY SHELL SA VIŠE RUPA 58mm LL 00-8753-058-02,ENDOPROTEZA KUKA TIP 1-Magna</t>
  </si>
  <si>
    <t>KK2301321</t>
  </si>
  <si>
    <t>KK230132</t>
  </si>
  <si>
    <t>TRIOLOGY IT SHELL SA VIŠE RUPA 60mm MM 00-8753-060-02,ENDOPROTEZA KUKA TIP 1 -Magna</t>
  </si>
  <si>
    <t>KK2301391</t>
  </si>
  <si>
    <t>KK230139</t>
  </si>
  <si>
    <t>LONGEVINITY Higliy LINER 32mmX52 II 00-8752-010-32,ENDOPROTEZA KUKA TIP 1-Magna</t>
  </si>
  <si>
    <t>KK2301411</t>
  </si>
  <si>
    <t>KK230141</t>
  </si>
  <si>
    <t>LONGEVINITY HIigly LINER 32mmX56 KK 00-8752-012-32,ENDOPROTEZA KUKA TIP 1-Magna</t>
  </si>
  <si>
    <t>KK2301421</t>
  </si>
  <si>
    <t>KK230142</t>
  </si>
  <si>
    <t>LONGEVINITY Higly LINER 32mmX58 LL 00-8752-013-32,ENDOPROTEZA KUKA TIP 1-Magna</t>
  </si>
  <si>
    <t>KK2301431</t>
  </si>
  <si>
    <t>KK230143</t>
  </si>
  <si>
    <t>LONGEVINITY Higly LINER 32MMX60mm 00-8752-014-32,ENDOPROTEZA KUKA TIP 1-Magna</t>
  </si>
  <si>
    <t>KK2301931</t>
  </si>
  <si>
    <t>KK230193</t>
  </si>
  <si>
    <t>ZB 12/14 COCR FEMORAL HEAD DIJAM. 32mm DUŽ.VRATA +7mm 802203204,ENDOPROTEZA KUKA TIP 1-Magna</t>
  </si>
  <si>
    <t>KK2311329</t>
  </si>
  <si>
    <t>KK231132</t>
  </si>
  <si>
    <t>NEXGEN LPS-FLEX FEMORAL VEL.D LEVO 596401451,TOTALNA POLIAK. CEM. ENDOPROT.KOLENA - Magna</t>
  </si>
  <si>
    <t>KK2311569</t>
  </si>
  <si>
    <t>KK231156</t>
  </si>
  <si>
    <t>NEXGEN TIBIJALNA KOMP. VEL.7 598005701,TOTALNA POLIAK. CEM. ENDOPROT.KOLENA - Magna</t>
  </si>
  <si>
    <t>KK2312659</t>
  </si>
  <si>
    <t>KK231265</t>
  </si>
  <si>
    <t>NEXGEN STRAIGHT STEM DIJAM.11MM/DUŽ.100MM(145MM) 598801011,TOTALNA POLIAK. CEM. ENDOPROT. KOLENA - Magna</t>
  </si>
  <si>
    <t>KK2312709</t>
  </si>
  <si>
    <t>KK231270</t>
  </si>
  <si>
    <t>NEXGEN STRAIGT STEM DIJAM.16mm/DUŽ.100mm(145mm) 5998801016,TOTALNA POLIAK. CEM. ENDOPROT.KOLENA - Magna</t>
  </si>
  <si>
    <t>KK2313779</t>
  </si>
  <si>
    <t>KK231377</t>
  </si>
  <si>
    <t>TM TIBIAL CONE SREDNJI 41X34MM 00-5450-013-41,TOTALNA POLIAK. CEM. ENDORT. KOLENA - Magna</t>
  </si>
  <si>
    <t>KK23167316</t>
  </si>
  <si>
    <t>KK231673</t>
  </si>
  <si>
    <t>VANCOGENX STERILNI KOŠTANI CEMENT 40G SA GENTAM.I VANKOM. 12A2520-Orthoaid</t>
  </si>
  <si>
    <t>KK23027602</t>
  </si>
  <si>
    <t>KK230276</t>
  </si>
  <si>
    <t>PINNACLE MULTIHOLE CUP 56mm 121720056 ENDOPROTEZA KUKA TIP 2 ,DePuy-Makle</t>
  </si>
  <si>
    <t>KK23026302</t>
  </si>
  <si>
    <t>KK230263</t>
  </si>
  <si>
    <t>CORAIL CEMNETED SIZE 12 L96412,ENDOPROTEZA KUKA TIP 2 - DePuy- Makler</t>
  </si>
  <si>
    <t>KK23030102</t>
  </si>
  <si>
    <t>KK230301</t>
  </si>
  <si>
    <t>PINNACLE MARATHON LIP LINER 32IDX56 121932256,ENDOPROTEZA KUKA TIP 2 DePuy- Makler</t>
  </si>
  <si>
    <t>KK23030202</t>
  </si>
  <si>
    <t>KK230302</t>
  </si>
  <si>
    <t>PINNACLE MARATHON LIP LINER 32IDX58 121932258,ENDOPROTEZA KUKA TIP 2 DePuy- Makler</t>
  </si>
  <si>
    <t>KK23157913</t>
  </si>
  <si>
    <t>KK231579</t>
  </si>
  <si>
    <t>SIGMA PS CEM FEM SZ5 R 196050500, TOTALNA PRIM. POLIAK. CEM. ENDOPROT.KOLENA TIP 5 , Makler</t>
  </si>
  <si>
    <t>KK23038303</t>
  </si>
  <si>
    <t>KK230383</t>
  </si>
  <si>
    <t>POLARSTEM STANDARD SZ4 BESCEM. 75100467,ENDOPROTEZA KUKA TIP 3 - Ecotrade</t>
  </si>
  <si>
    <t>KK23000601</t>
  </si>
  <si>
    <t>KK230006</t>
  </si>
  <si>
    <t>M/L FEMORAL STEM TAPER VEL.10 STANDAR D00-7711-010-00,ENDOPROT.KUKA TIP 1, Zimmer- Magna</t>
  </si>
  <si>
    <t>KK23018101</t>
  </si>
  <si>
    <t>KK230181</t>
  </si>
  <si>
    <t>ZCA ACETABULUM DIJAM. 32mm OD 55mm 800555231,ENDOPROTEZA KUKA TIP 1 -Magna</t>
  </si>
  <si>
    <t>KK23019401</t>
  </si>
  <si>
    <t>KK230194</t>
  </si>
  <si>
    <t>ZB 12/14 COCR FEMORAL HEAD DIJAM. 32mm DUŽ.VRATA +10.5mm 802203205,ENDOPROTEZA KUKA TIP 1- Makler</t>
  </si>
  <si>
    <t>KK23000701</t>
  </si>
  <si>
    <t>KK230007</t>
  </si>
  <si>
    <t>M/L FEMORAL STEM TAPER VEL.11 STANDAR D00-7711-011-00,ENDOPROT.KUKA TIP 1, Zimmer- Magna</t>
  </si>
  <si>
    <t>KK23000801</t>
  </si>
  <si>
    <t>KK230008</t>
  </si>
  <si>
    <t>M/L FEMORAL STEM TAPER VEL.12,5 STANDAR D00-7711-012-00,ENDOPROT.KUKA TIP 1, Zimmer- Magna</t>
  </si>
  <si>
    <t>KK23116009</t>
  </si>
  <si>
    <t>KK231160</t>
  </si>
  <si>
    <t>NEXGEN ARTIKULARNA KOMP. VEL.CD VISIN 12mm ZA TIB.3,4 596403014 ,TOTALNA POLIAK. CEM. ENDOPROT. KOLENA-Magna</t>
  </si>
  <si>
    <t>KK23121609</t>
  </si>
  <si>
    <t>KK231216</t>
  </si>
  <si>
    <t>NEXGEN FEMORAL. LCCK KOMPON. VEL. E, LEVA, UNIKON.TOTAL. PROT KOLENA, 599401591, Zimmer- Magna</t>
  </si>
  <si>
    <t>KK23123409</t>
  </si>
  <si>
    <t>KK231234</t>
  </si>
  <si>
    <t>NEXGEN ARTIKUL.CCK KOMPNENTA VRL.EF, ZELENA VISINA 10mm,UNIKON. TOTAL. PROT. KOLENA, 599404010,Zimmer-Magna</t>
  </si>
  <si>
    <t>KK23137909</t>
  </si>
  <si>
    <t>KK231379</t>
  </si>
  <si>
    <t>NG RHK FEMORALNA KOMP. VEL.C LEVA 588001301,TOTALNA POLIAK.CEM.ENDOPROT. KOLENA, Zimmer - Magna</t>
  </si>
  <si>
    <t>KK23138709</t>
  </si>
  <si>
    <t>KK231387</t>
  </si>
  <si>
    <t>NG RHK TIBIJALNA KOMP. VEL.2, 00-5880-002-00,TOTALNA POLIAK. CEM. ENDOPROT. KOLENA, Zimmer- Magna</t>
  </si>
  <si>
    <t>KK23026102</t>
  </si>
  <si>
    <t>KK230261</t>
  </si>
  <si>
    <t>CORAIL CEMNETED SIZE 10 L96410,ENDOPROTEZA KUKA TIP 2 - DePuy- Makler</t>
  </si>
  <si>
    <t>KK23026402</t>
  </si>
  <si>
    <t>KK230264</t>
  </si>
  <si>
    <t>CORAIL CEMNETED SIZE 13 L96413,ENDOPROTEZA KUKA TIP 2 - DePuy- Makler</t>
  </si>
  <si>
    <t>KK23027802</t>
  </si>
  <si>
    <t>KK230278</t>
  </si>
  <si>
    <t>PINNACLE MULTIHOLE CUP 60mm 121720060 ENDOPROTEZA KUKA TIP 2 ,DePuy-Makle</t>
  </si>
  <si>
    <t>KK23030302</t>
  </si>
  <si>
    <t>KK230303</t>
  </si>
  <si>
    <t>PINNACLE MARATHON LIP LINER 32IDX60 121932260, ENDOPROTEZA KUKA TIP 2 -Makler</t>
  </si>
  <si>
    <t>KK23036102</t>
  </si>
  <si>
    <t>KK230361</t>
  </si>
  <si>
    <t>12/14 METAL FEMORAL HEADS 32mm (+)9 136523000 ENDOPROTEZA KUKA TIP 2 ARTIKULEZE ,DePuy-Makle</t>
  </si>
  <si>
    <t>KK23038503</t>
  </si>
  <si>
    <t>KK230385</t>
  </si>
  <si>
    <t>POLARSTEM STANDAR BEZCEM. SZ6 75100469,ENDOPROTEZA KUKA TIP 3 -Ecotrade</t>
  </si>
  <si>
    <t>KK23040303</t>
  </si>
  <si>
    <t>KK230403</t>
  </si>
  <si>
    <t>MULTI HOLE SHELL 56mm ,ACETABUL. 71338667,ENDOPROTEZA KUKA TIP 3 - Ecotrade</t>
  </si>
  <si>
    <t>KK23041503</t>
  </si>
  <si>
    <t>KK230415</t>
  </si>
  <si>
    <t>ACETABULAR LINER 32mm 71337656, ENDOPROTEZA KUKA TIP 3-Ecotrade</t>
  </si>
  <si>
    <t>KK23046803</t>
  </si>
  <si>
    <t>KK230468</t>
  </si>
  <si>
    <t>COCR 12/14 FEMORAL HEAD 32mm 71303200,ENDOPROTEZA KUKA TIP 3 - Ecotrde</t>
  </si>
  <si>
    <t>SA2020788</t>
  </si>
  <si>
    <t>MUTARS RS SCREW M8, BESCEM.REVIZ.-6720xx- ORTHOAID</t>
  </si>
  <si>
    <t>KK23029502</t>
  </si>
  <si>
    <t>KK230295</t>
  </si>
  <si>
    <t>PINNACLE MARATHON LIP LINER NUT 44ODx28, 121928044, EDOPROTEZ. KUKA TIP2- Makler</t>
  </si>
  <si>
    <t>KK2302302</t>
  </si>
  <si>
    <t>KK230230</t>
  </si>
  <si>
    <t>CORAIL AMT COLLAR SIZE 11 3L92501ENDOPROTEZA KUKA TIP 2 , MAKLER</t>
  </si>
  <si>
    <t>KK2302722</t>
  </si>
  <si>
    <t>KK230272</t>
  </si>
  <si>
    <t>PINNACLE MULTIHOLE CUP 48mm 121720048ENDOPROTEZA KUKA TIP 2 ,DePuy-Makler</t>
  </si>
  <si>
    <t>KK2302972</t>
  </si>
  <si>
    <t>KK230297</t>
  </si>
  <si>
    <t>PINNACLE MARATHON LIP LINER 28IDX48 121928248, ENDOPROTEZA KUKA TIP 2 -Makler</t>
  </si>
  <si>
    <t>KK2303552</t>
  </si>
  <si>
    <t>KK230355</t>
  </si>
  <si>
    <t>12/14 METAL FEMORAL HEADS 28MM 136512000 ENDOPROTEZA KUKA TIP 2 ARTIKULEZE ,DEPuy-Makler</t>
  </si>
  <si>
    <t>KK23054204</t>
  </si>
  <si>
    <t>KK230542</t>
  </si>
  <si>
    <t>IC STEIGHT STEM TIP II 7,5MM, ENDOPROT. KUKA TIP 4, IMPLANCAST 3516-0750, G.m.b.H-Orthoaid</t>
  </si>
  <si>
    <t>KK23167016</t>
  </si>
  <si>
    <t>KK231670</t>
  </si>
  <si>
    <t>CEMEX GENTA ID GREEN STERILNI KOŠTANI CEMENT 40G, 12A2420-Orthoaid</t>
  </si>
  <si>
    <t>KK23039003</t>
  </si>
  <si>
    <t>KK230390</t>
  </si>
  <si>
    <t>STEM CEM. STANDARD ENDOPROT. KUKA TIP 3, SZ0 CCD , 75002111- Ecotrade</t>
  </si>
  <si>
    <t>KK23166615</t>
  </si>
  <si>
    <t>KK231666</t>
  </si>
  <si>
    <t>REFOBACIN REVISION 3011630001-3, STERILNI KOŠTANI CEMENT 40G SA GENTAM. I KLINDAM. Biomet-Magna</t>
  </si>
  <si>
    <t>KK23005101</t>
  </si>
  <si>
    <t>KK230051</t>
  </si>
  <si>
    <t>TAPERLOC CoCr CEMENTNI FEMORALNI STEM VEL.7,5mm 650-0337,ENDOPROT. KUKA TIP 1-Magna</t>
  </si>
  <si>
    <t>KK23067704</t>
  </si>
  <si>
    <t>KK230677</t>
  </si>
  <si>
    <t>IC HEAD CoCrMo Taper 32mm 12/22,ENDOPROT. KUKA TIP 4 2387-3205 G.m.b.H, Orthoaid</t>
  </si>
  <si>
    <t>KK23060004</t>
  </si>
  <si>
    <t>KK230600</t>
  </si>
  <si>
    <t>ECOFIT CUP ACETABULUM 54mm , ENDOPROT. KUKA TIP 4, CENTRAL HOLE, 0220-0654, G.m.b.H- Orthoaid</t>
  </si>
  <si>
    <t>KK23062304</t>
  </si>
  <si>
    <t>KK230623</t>
  </si>
  <si>
    <t>IMPLACROSS INSERT PE, 10-32/44mm, ENDOPROT. KUKA TIP 4, 0224-3244.G.m.b.H- Orthoaid</t>
  </si>
  <si>
    <t>KK23054604</t>
  </si>
  <si>
    <t>KK230546</t>
  </si>
  <si>
    <t>IC STEIGHT STEM TIP II 12,5mm, ENDOPROT. KUKA TIP 4, IMPLANCAST 3516-1250, G.m.b.H-Orthoaid</t>
  </si>
  <si>
    <t>KK23040203</t>
  </si>
  <si>
    <t>KK230402</t>
  </si>
  <si>
    <t>MULTI HOLE SHELL 54mm ,ACETABUL. 71338666,ENDOPROTEZA KUKA TIP 3 - Ecotrade</t>
  </si>
  <si>
    <t>KK23041403</t>
  </si>
  <si>
    <t>KK230414</t>
  </si>
  <si>
    <t>ACETABULAR LINER 32mm 71337654, ENDOPROTEZA KUKA TIP 3-Ecotrade</t>
  </si>
  <si>
    <t>KK23042303</t>
  </si>
  <si>
    <t>KK230423</t>
  </si>
  <si>
    <t>REFLECTION 32/49mm, ACETABULUM 71358034 ENDOPROT. KUKA TIP 3- Ecotrad</t>
  </si>
  <si>
    <t>KK23042403</t>
  </si>
  <si>
    <t>KK230424</t>
  </si>
  <si>
    <t>REFLECTION 52/32mm, ACETABULUM 71358035 ENDOPROT. KUKA TIP 3- Ecotrad</t>
  </si>
  <si>
    <t>KK23153811</t>
  </si>
  <si>
    <t>KK231538</t>
  </si>
  <si>
    <t>TIBIAL BASE SZ 4 RIGH 71420184,TOTALANA PRIM. POLIAK. CEM. ENDOPROT. KOLENA TIP 3 - Ecotrde</t>
  </si>
  <si>
    <t>KK23024102</t>
  </si>
  <si>
    <t>KK230241</t>
  </si>
  <si>
    <t>CORAIL 2 STD, VEL.11, 3L92511,STEM PROTEZE KUKA TIP2 BESCEM.- DePuy, Makler</t>
  </si>
  <si>
    <t>KK23024202</t>
  </si>
  <si>
    <t>KK230242</t>
  </si>
  <si>
    <t>CORAIL 2 STD, VEL.12, 3L92512,STEM PROTEZE KUKA TIP2 BESCEM.- DePuy, Makle</t>
  </si>
  <si>
    <t>KK23024302</t>
  </si>
  <si>
    <t>KK230243</t>
  </si>
  <si>
    <t>CORAIL 2 STD, VEL.13, 3L92513,STEM PROTEZE KUKA TIP2 BESCEM.- DePuy, Makle</t>
  </si>
  <si>
    <t>KK23024402</t>
  </si>
  <si>
    <t>KK230244</t>
  </si>
  <si>
    <t>CORAIL 2 STD, VEL.14, 3L92514,STEM PROTEZE KUKA TIP2 BESCEM.- DePuy, Makle</t>
  </si>
  <si>
    <t>KK23027302</t>
  </si>
  <si>
    <t>KK230273</t>
  </si>
  <si>
    <t>PINNACLE MULTIHOLE CUP 50mm 121720050 ENDOPROT. KUKA TIP 2 ,DePuy-Makle</t>
  </si>
  <si>
    <t>KK23028002</t>
  </si>
  <si>
    <t>KK230280</t>
  </si>
  <si>
    <t>PINNACLE MULTIHOLE CUP 64mm 121720064 ENDOPROTEZA KUKA TIP 2 ,DePuy-Makle</t>
  </si>
  <si>
    <t>KK23029802</t>
  </si>
  <si>
    <t>KK230298</t>
  </si>
  <si>
    <t>PINNACLE MARATHON LIP LINER 28IDX50 121928250 ENDOPROTEZA KUKA TIP 2 , Makler</t>
  </si>
  <si>
    <t>KK23036202</t>
  </si>
  <si>
    <t>KK230362</t>
  </si>
  <si>
    <t>12/14 METAL FEMORAL HEADS 32MM 136524000 ENDOPROTEZA KUKA TIP 2 ARTIKULEZE ,DEPuy-Makler</t>
  </si>
  <si>
    <t>KK23035702</t>
  </si>
  <si>
    <t>KK230357</t>
  </si>
  <si>
    <t>12/14 METAL FEMORAL HEADS 28MM (+)12 136514000 ENDOPROTEZA KUKA TIP 2 ARTIKULEZE ,DEPuy-Makler</t>
  </si>
  <si>
    <t>SA2309120</t>
  </si>
  <si>
    <t>OR000105</t>
  </si>
  <si>
    <t>ARTHREX PLOČA UNIVERS GLENOID - AR-9120-01, RVERZ. PROTEZ. RAMENA</t>
  </si>
  <si>
    <t>SA2309165</t>
  </si>
  <si>
    <t>OR000104</t>
  </si>
  <si>
    <t>ARTHREX SREDNJI VIJAK UNIVERS GLENOID 20mm- AR-9165-20, RVERZ. PROTEZ. RAMENA</t>
  </si>
  <si>
    <t>SA2309145</t>
  </si>
  <si>
    <t>ARTHREX ŠRAF 4,5x24mm UNIVERS GLENOID- AR-9145-24NL, RVERZ. PROTEZ. RAMENA</t>
  </si>
  <si>
    <t>SA2309504</t>
  </si>
  <si>
    <t>ARTHREX GLENOSFERA UNIVERS GLENOID 36+4 lat- AR-9504S-04, RVERZ. PROTEZ. RAMENA</t>
  </si>
  <si>
    <t>SA2309501</t>
  </si>
  <si>
    <t>ARTHREX REVERSNO TELO UNIVERS GLENOID vel.6-AR9501-06CPC, RVERZ. PROTEZ. RAMENA</t>
  </si>
  <si>
    <t>SA2309503</t>
  </si>
  <si>
    <t>ARTHREX HUMERAL INSERT UNIVERS GLENOID /36/+3- AR-9503S-03, RVERZ. PROTEZ. RAMENA</t>
  </si>
  <si>
    <t>SA2309502</t>
  </si>
  <si>
    <t>ARTHREX SUTURE CAP UNIVERS GLENOID 36/neutral- AR- 9502F-36CPC, RVERZ. PROTEZ. RAMENA</t>
  </si>
  <si>
    <t>KK23035402</t>
  </si>
  <si>
    <t>KK230354</t>
  </si>
  <si>
    <t>12/14 METAL FEMORAL HEADS 28mm (+)1.5, 136511000 ENDOPROTEZA KUKA TIP 2 ARTIKULEZE ,DEPuy-Makler</t>
  </si>
  <si>
    <t>KK23035602</t>
  </si>
  <si>
    <t>KK230356</t>
  </si>
  <si>
    <t>12/14 METAL FEMORAL HEADS 28mm(+)8.5 136513000 ENDOPROTEZA KUKA TIP 2 ARTIKULEZE ,DEPuy-Makler</t>
  </si>
  <si>
    <t>KK23038103</t>
  </si>
  <si>
    <t>KK230381</t>
  </si>
  <si>
    <t>POLARSTEM STANDARD SZ2 BESCEM. 75100465,ENDOPROTEZA KUKA TIP 3 - Ecotrade</t>
  </si>
  <si>
    <t>KK23046903</t>
  </si>
  <si>
    <t>KK230469</t>
  </si>
  <si>
    <t>COCR 12/14 FEMORAL HEAD 32mm 71303203,ENDOPROTEZA KUKA TIP 3 - Ecotrde</t>
  </si>
  <si>
    <t>KK23151611</t>
  </si>
  <si>
    <t>KK231516</t>
  </si>
  <si>
    <t>PS FEMORAL COMP. SZ 6 LEFT 71420106,TOTALNA PRIM. POLIAK. CEM. ENDOPROT. KOLENA TIP 3, Ecotrade</t>
  </si>
  <si>
    <t>KK23153211</t>
  </si>
  <si>
    <t>KK231532</t>
  </si>
  <si>
    <t>TIBIAL BASE SZ 6 LEFT 71420170,TOTALANA PRIM. POLIAK. CEM. ENDOPROT. KOLENA TIP 3 - Ecotrde</t>
  </si>
  <si>
    <t>KK23013301</t>
  </si>
  <si>
    <t>KK230133</t>
  </si>
  <si>
    <t>TRIOLOGY IT SHELL VIŠE RUPA 62mm NN 00-8753-062-02,ENDOPROTEZA KUKA TIP 1 -Magna</t>
  </si>
  <si>
    <t>KK23014401</t>
  </si>
  <si>
    <t>KK230144</t>
  </si>
  <si>
    <t>LONGEVINITY Highly LINER 32mmX62NN 00-8752-015-32,ENDOPROTEZA KUKA TIP 1- Magna</t>
  </si>
  <si>
    <t>KK23115809</t>
  </si>
  <si>
    <t>KK231158</t>
  </si>
  <si>
    <t>NEXGEN ARTIKULARNA KOMP. VEL.CD VISINA 09mm ZA TIB.3,4 596403009,TOTALNA POLIAK. CEM. ENDOPROT. KOLENA -Magna</t>
  </si>
  <si>
    <t>KK23027102</t>
  </si>
  <si>
    <t>KK230271</t>
  </si>
  <si>
    <t>PINNACLE PINN BANTAM CUP 46mm, 121720046, ACETABULUM 3,ENDOPROT. KUKA TIP 2- Makler</t>
  </si>
  <si>
    <t>KK23029602</t>
  </si>
  <si>
    <t>KK230296</t>
  </si>
  <si>
    <t>PINNACLE MARATHON LIP LINER NEUT 46ODx28, 121928046, EDOPROTEZ. KUKA TIP2- Makler</t>
  </si>
  <si>
    <t>KK23013701</t>
  </si>
  <si>
    <t>KK230137</t>
  </si>
  <si>
    <t>LONGEVINITY Highly LINER 32mmx48GG 00-8752-008-32, ENDOPROTEZA KUKA TIP 1 -Magna</t>
  </si>
  <si>
    <t>KK23119309</t>
  </si>
  <si>
    <t>KK231193</t>
  </si>
  <si>
    <t>NEXGEN ARTIKULARNA KOMP. VEL.EF VISINA 0,9MM ZA TIB. 7,8,9,10,596405109 TOTALNA POLIAK.CEM.ENDOPROT. KOLENA -Magna</t>
  </si>
  <si>
    <t>KK23027902</t>
  </si>
  <si>
    <t>KK230279</t>
  </si>
  <si>
    <t>PINNACLE MULTIHOLE CUP 62mm 121720062 ENDOPROTEZA KUKA TIP 2,DePuy-Makler</t>
  </si>
  <si>
    <t>KK23024002</t>
  </si>
  <si>
    <t>KK230240</t>
  </si>
  <si>
    <t>CORAIL 2 STD,VEL.10 3L92510,STEM PROTEZE KUKA TIP 2 BESCEM. DePuy-Makler</t>
  </si>
  <si>
    <t>KK23030402</t>
  </si>
  <si>
    <t>KK230304</t>
  </si>
  <si>
    <t>PINNACLE MARATHON LIP LINER 32IDX62 121932262 ENDOPROTEZA KUKA TIP 2-MAKLER</t>
  </si>
  <si>
    <t>KK23060104</t>
  </si>
  <si>
    <t>KK230601</t>
  </si>
  <si>
    <t>ECOFIT CUP ACETABULUM 56MM, ENDOPROT. KUKA TIP 4,CENTRAL HOLE 0220-0656 G.m.b.H -Orthoaid</t>
  </si>
  <si>
    <t>KK23062404</t>
  </si>
  <si>
    <t>KK230624</t>
  </si>
  <si>
    <t>IMPLACROSS INSERT PE ,10-32/48MM ENDOPROT. KUKA TIP 4 0224-3248 G.m.b.H-Orthoaid</t>
  </si>
  <si>
    <t>KK23005601</t>
  </si>
  <si>
    <t>KK230056</t>
  </si>
  <si>
    <t>TAPERLOC COCR CEMENTNI FEMORALNI STEM VEL.20,0MM 650-0342,ENDOPROTEZA KUKA TIP 1-Magn</t>
  </si>
  <si>
    <t>KK23113009</t>
  </si>
  <si>
    <t>KK231130</t>
  </si>
  <si>
    <t>NEXGEN LPS-FLEX FEMORAL VEL.C ,LEVO 596401351,TOTALNA POLIAK..CEM. ENDOPROTEZA KOLENA ,Magna</t>
  </si>
  <si>
    <t>KK23156813</t>
  </si>
  <si>
    <t>KK231568</t>
  </si>
  <si>
    <t>SIGMA PS CEM FEM SZ2,L 196040200 TOTALNA PRIM.POLIAK.CEM.ENDOPROT. KOLENA TIP 5,MAKLER</t>
  </si>
  <si>
    <t>KK23157213</t>
  </si>
  <si>
    <t>KK231572</t>
  </si>
  <si>
    <t>SIGMA PS CEM. FEM SZ5, L 196040500 TOTALNA PRIM.POLIAK.CEM.ENDOPROTEZA KOLENA TIP 5 MAKLER</t>
  </si>
  <si>
    <t>KK23164313</t>
  </si>
  <si>
    <t>KK231643</t>
  </si>
  <si>
    <t>SIGMA STB GVF TIBIA INSERT SZ4 8MM 158124008 TOTALNA PRIM. POLIAK.CEM.ENDOPROTEZA KOLENA TIP 5 MAKLER</t>
  </si>
  <si>
    <t>KK23024602</t>
  </si>
  <si>
    <t>KK230246</t>
  </si>
  <si>
    <t>CORAIL 2 STD VEL.16 3L92516 ENDOPROTEZA KUKA TIP 2 BESCEM. DePuy,Makler</t>
  </si>
  <si>
    <t>KK23024802</t>
  </si>
  <si>
    <t>KK230248</t>
  </si>
  <si>
    <t>CORAIL 2 STD VEL.20 3L92520 ENDOPROTEZA KUKA TIP 2 BESCEM.DePuy,Makler</t>
  </si>
  <si>
    <t>KK23024502</t>
  </si>
  <si>
    <t>KK230245</t>
  </si>
  <si>
    <t>CORAIL 2 STD VEL.15 3L92515 STEM ENDOPROTEZA KUKA TIP 2 BESCEM.-DePuy,Makler</t>
  </si>
  <si>
    <t>KK23038603</t>
  </si>
  <si>
    <t>KK230386</t>
  </si>
  <si>
    <t>POLARSTEM STANDARD SZ7 CCD135 Ti Ha BESCEM. 75100470,ENDOPROTEZA KUKA TIP 3 - Ecotrade</t>
  </si>
  <si>
    <t>KK23047103</t>
  </si>
  <si>
    <t>KK230471</t>
  </si>
  <si>
    <t>COCR 12/14 FEMORAL HEAD 32mm +8 71303208,ENDOPROTEZA KUKA TIP 3 - Ecotrde</t>
  </si>
  <si>
    <t>KK23000401</t>
  </si>
  <si>
    <t>KK230004</t>
  </si>
  <si>
    <t>M/L FEMORAL STEM BESCEM.TAPER VEL.7,5 STANDARD 00-7711-007-00,ENDOPROTEZA KUKA TIP 1-Magna</t>
  </si>
  <si>
    <t>KK23164913</t>
  </si>
  <si>
    <t>KK231649</t>
  </si>
  <si>
    <t>SIGMA STB GVF TIBIA INSERT SZ 5 10mm 158125010 TOTALNA PRIM.POLIAK.CEM.ENDOPROT. KOLENA TIP 5-Makler</t>
  </si>
  <si>
    <t>KK23121409</t>
  </si>
  <si>
    <t>KK231214</t>
  </si>
  <si>
    <t>NEXGEN FEMORAL. LCCK KOMPON. VEL. D, LEVA, UNIKON.TOTAL. PROT KOLENA, 599401491, Zimmer- Magna</t>
  </si>
  <si>
    <t>KK23122309</t>
  </si>
  <si>
    <t>KK231223</t>
  </si>
  <si>
    <t>NEXGEN ARTIKULARNA CCK 599403212 KOMPONENTA VEL. EF,ŽUTA PRUGASTA VISINA 12mm,Zimmer, Magna</t>
  </si>
  <si>
    <t>KK23054404</t>
  </si>
  <si>
    <t>KK230544</t>
  </si>
  <si>
    <t>IC STEIGHT STEM TIP II ENDOPROT. KUKA TIP 4, IMPLANCAST 3516-1000, G.m.b.H-Orthoaid</t>
  </si>
  <si>
    <t>KK23116809</t>
  </si>
  <si>
    <t>KK231168</t>
  </si>
  <si>
    <t>NEXGEN ARTIKULARNA KOMP. VEL. EF VISINA 14mm ZA TIB.3,4 -596403214, ENOPROTEZA KUKA TIP 1-Magna</t>
  </si>
  <si>
    <t>KK23042503</t>
  </si>
  <si>
    <t>KK230425</t>
  </si>
  <si>
    <t>REFLECTION 55/32mm, ACETABULUM 71358036 ENDOPROT. KUKA TIP 3- Ecotrad</t>
  </si>
  <si>
    <t>KK23048803</t>
  </si>
  <si>
    <t>KK230488</t>
  </si>
  <si>
    <t>SS TPR 12/14 32mm+8, 71293208 FEM.GLAVA ENDOPROT. KUKA TIP 3, - Ecotrade</t>
  </si>
  <si>
    <t>KK23011001</t>
  </si>
  <si>
    <t>KK230110</t>
  </si>
  <si>
    <t>AVANTAGE CEMENT. ACETABULAR CUP 52 PO463052,ENDOPROTEZ. KUKA CEM. TIP I, Biomet- Magna</t>
  </si>
  <si>
    <t>KK23011901</t>
  </si>
  <si>
    <t>KK230119</t>
  </si>
  <si>
    <t>ADVANTAGE ACETABUL. INSERT DIJAM. 28mm OD 52mm P0561052,ENDOPROTEZA KUKA TIP 1- Magna</t>
  </si>
  <si>
    <t>KK23040503</t>
  </si>
  <si>
    <t>KK230405</t>
  </si>
  <si>
    <t>MULTI HOLE SHELL 60mm, ACETABUL. 71338669 ENDOPROTEZA KUKA TIP 3 , - Ecotrade</t>
  </si>
  <si>
    <t>KK23067104</t>
  </si>
  <si>
    <t>KK230671</t>
  </si>
  <si>
    <t>IC HEAD CoCrMo Taper 12/16,ENDOPROT. KUKA TIP 4 2387-2805 G.m.b.H, Orthoaid</t>
  </si>
  <si>
    <t>KK23065004</t>
  </si>
  <si>
    <t>KK230650</t>
  </si>
  <si>
    <t>PE CUP MUELLER II, IMPLANTCAST ACETABUL.ENDOPROT. KUKA TIP 4 CEM. SNAP, 1071-3248, G.m.b.H- Orthoaid</t>
  </si>
  <si>
    <t>KK23067804</t>
  </si>
  <si>
    <t>KK230678</t>
  </si>
  <si>
    <t>IC HEAD CoCrMo Taper 32mm 12/23,ENDOPROT. KUKA TIP 4 2387-3210 G.m.b.H, Orthoaid</t>
  </si>
  <si>
    <t>KK23164413</t>
  </si>
  <si>
    <t>KK231644</t>
  </si>
  <si>
    <t>SIGMA STB GVF TIBIA INSERT SZ4 10mm 158124010 TOTALNA PRIM. POLIAK.CEM.ENDOPROTEZA KOLENA TIP 5 MAKLER</t>
  </si>
  <si>
    <t>KK23122909</t>
  </si>
  <si>
    <t>KK231229</t>
  </si>
  <si>
    <t>NEXGEN ARTIKUL.CCK KOMPNENTA VEL.CD, ŽUTA VISINA 12mm,UNIKON. TOTAL. PROT. KOLENA, 599403012,Zimmer-Magna</t>
  </si>
  <si>
    <t>KK23059804</t>
  </si>
  <si>
    <t>KK230598</t>
  </si>
  <si>
    <t>ECOFIT CUP ACETABULUM, ENDOPROT. KUKA TIP 4, CENTRAL HOLE, 0220-0650, G.m.b.H- Orthoaid</t>
  </si>
  <si>
    <t>KK23065204</t>
  </si>
  <si>
    <t>KK230652</t>
  </si>
  <si>
    <t>PE CUP MUELLER II, IMPLANTCAST ACETABUL.ENDOPROT. KUKA TIP 4 CEM. SNAP, 1071-3252, G.m.b.H- Orthoaid</t>
  </si>
  <si>
    <t>KK23068004</t>
  </si>
  <si>
    <t>KK230680</t>
  </si>
  <si>
    <t>IC HEAD CoCrMo Taper 32mm 12/25,ENDOPROT. KUKA TIP 4 2387-3220 G.m.b.H, Orthoaid</t>
  </si>
  <si>
    <t>KK23040703</t>
  </si>
  <si>
    <t>KK230407</t>
  </si>
  <si>
    <t>MULTI HOLE SHELL 64mm ,ACETABUL. 71338672,ENDOPROTEZA KUKA TIP 3 - Ecotrade</t>
  </si>
  <si>
    <t>KK23041903</t>
  </si>
  <si>
    <t>KK230419</t>
  </si>
  <si>
    <t>ACETABULAR LINER 36mm X 71335764, ENDOPROTEZA KUKA TIP 3-Ecotrade</t>
  </si>
  <si>
    <t>KK23121809</t>
  </si>
  <si>
    <t>KK231218</t>
  </si>
  <si>
    <t>NEXGEN FEMORAL. LCCK KOMPON. VEL. F, LEVA, UNIKON.TOTAL. PROT KOLENA, 599401691, Zimmer- Magna</t>
  </si>
  <si>
    <t>KK23122209</t>
  </si>
  <si>
    <t>KK231222</t>
  </si>
  <si>
    <t>NEXGEN ARTIKULARNA CCK 599403210 KOMPONENTA VEL. EF,ŽUTA PRUGASTA VISINA 10mm,Zimmer, Magn</t>
  </si>
  <si>
    <t>KK23128209</t>
  </si>
  <si>
    <t>KK231282</t>
  </si>
  <si>
    <t>NEXGEN STRAIGT STEM DIJAM.15mm/DUŽ.30mm(75mm) 00-5988-012-15,TOTALNA POLIAK. CEM. ENDOPROT.KOLENA - Magna</t>
  </si>
  <si>
    <t>KK23128809</t>
  </si>
  <si>
    <t>KK231288</t>
  </si>
  <si>
    <t>NEXGEN STRAIGT STEM DIJAM.16mm/DUŽ.100mm(145mm) ofset-5998802016,TOTALNA POLIAK. CEM. ENDOPROT.KOLENA - Magna</t>
  </si>
  <si>
    <t>KK23129009</t>
  </si>
  <si>
    <t>KK231290</t>
  </si>
  <si>
    <t>NEXGEN STRAIGT STEM DIJAM.18mm/DUŽ.100mm(145mm)ofset- 5998802018,TOTALNA POLIAK. CEM. ENDOPROT.KOLENA - Magna</t>
  </si>
  <si>
    <t>KK23119409</t>
  </si>
  <si>
    <t>KK231194</t>
  </si>
  <si>
    <t>NEXGEN ARTIKULARNA KOMP. VEL.EF VISINA 10mm ZA TIB. 7,8,9,10,596405110 TOTALNA POLIAK.CEM.ENDOPROT. KOLENA -Magna</t>
  </si>
  <si>
    <t>KK23023402</t>
  </si>
  <si>
    <t>KK230234</t>
  </si>
  <si>
    <t>CORAIL AMT COLLAR SIZE 15 3L92505 ENDOPROTEZA KUKA TIP 2 4, Makler</t>
  </si>
  <si>
    <t>KK23030502</t>
  </si>
  <si>
    <t>KK230305</t>
  </si>
  <si>
    <t>PINNACLE MARATHON LIP LINER 32IDX64 121932264 ENDOPROTEZA KUKA TIP 2 , Makler</t>
  </si>
  <si>
    <t>KK23108909</t>
  </si>
  <si>
    <t>KK231089</t>
  </si>
  <si>
    <t>OXFORD PKS FEMUR CoCr CEM. MEDIUM 166942,TOTALNA REVIZ. CEM. ENDOPROT. KOLENA TIP I, Biomet- Magna</t>
  </si>
  <si>
    <t>KK23109409</t>
  </si>
  <si>
    <t>KK231094</t>
  </si>
  <si>
    <t>OXFORD PKS TIBIA CEM. B LEVO 154720,TOTALNA REVIZ. CEM. ENDOPROT. KOLENA TIP I, Biomet- Magna</t>
  </si>
  <si>
    <t>KK23109709</t>
  </si>
  <si>
    <t>KK231097</t>
  </si>
  <si>
    <t>OXFORD PKS TIBIA CEM. C DESNO 154723,TOTALNA REVIZ. CEM. ENDOPROT. KOLENA TIP I, Biomet- Magna</t>
  </si>
  <si>
    <t>KK23110109</t>
  </si>
  <si>
    <t>KK231101</t>
  </si>
  <si>
    <t>OXFORD PKS TIBIA CEM. E DESNO 154727,TOTALNA REVIZ. CEM. ENDOPROT. KOLENA TIP I, Biomet- Magna</t>
  </si>
  <si>
    <t>KK23110309</t>
  </si>
  <si>
    <t>KK231103</t>
  </si>
  <si>
    <t>OXFORD INSERT TIBIA MENISCAL BEARING, 4mm LEVO 159548,TOTALNA REVIZ. CEM. ENDOPROT. KOLENA TIP I, Biomet- Magna</t>
  </si>
  <si>
    <t>KK23111009</t>
  </si>
  <si>
    <t>KK231110</t>
  </si>
  <si>
    <t>OXFORD INSERT TIBIA MENISCAL BEARING, 4mm DESNO 159576,TOTALNA REVIZ. CEM. ENDOPROT. KOLENA TIP I, Biomet- Magna</t>
  </si>
  <si>
    <t>KK23111109</t>
  </si>
  <si>
    <t>KK231111</t>
  </si>
  <si>
    <t>OXFORD INSERT TIBIA MENISCAL BEARING, 5mm DESNO 159577,TOTALNA REVIZ. CEM. ENDOPROT. KOLENA TIP I, Biomet- Magna</t>
  </si>
  <si>
    <t>KK23010901</t>
  </si>
  <si>
    <t>KK230109</t>
  </si>
  <si>
    <t>AVANTAGE CEMENT. ACETABULAR CUP 50 PO463050,ENDOPROTEZ. KUKA CEM. TIP I, Biomet- Magna</t>
  </si>
  <si>
    <t>KK23017901</t>
  </si>
  <si>
    <t>KK230179</t>
  </si>
  <si>
    <t>ZCA ACETABULUM DIJAM. 32mm OD 51mm 800554832,ENDOPROTEZA KUKA TIP 1- Magna</t>
  </si>
  <si>
    <t>KK23126709</t>
  </si>
  <si>
    <t>KK231267</t>
  </si>
  <si>
    <t>NEXGEN STRAIGT STEM DIJAM.13mm/DUŽ.100mm(145mm) 5998801013,TOTALNA POLIAK. CEM. ENDOPROT.KOLENA - Magna</t>
  </si>
  <si>
    <t>KK23126809</t>
  </si>
  <si>
    <t>KK231268</t>
  </si>
  <si>
    <t>NEXGEN STRAIGT STEM DIJAM.14mm/DUŽ.100mm(145mm) 5998801014,TOTALNA POLIAK. CEM. ENDOPROT.KOLENA - Magna</t>
  </si>
  <si>
    <t>KK23126909</t>
  </si>
  <si>
    <t>KK231269</t>
  </si>
  <si>
    <t>NEXGEN STRAIGT STEM DIJAM.15mm/DUŽ.100mm(145mm) 5998801015,TOTALNA POLIAK. CEM. ENDOPROT.KOLENA - Magna</t>
  </si>
  <si>
    <t>KK23134309</t>
  </si>
  <si>
    <t>KK231343</t>
  </si>
  <si>
    <t>NEXGEN FEMORAL AUGMENT VEL. D POSTERIOR, 5mm 599003401, UNIKON.TOTAL.PROT. KOLENA, Zimmer,Magna</t>
  </si>
  <si>
    <t>KK23064904</t>
  </si>
  <si>
    <t>KK230649</t>
  </si>
  <si>
    <t>PE CUP MUELLER II, IMPLANTCAST ACETABUL.ENDOPROT. KUKA TIP 4 CEM. SNAP, 1071-3246, G.m.b.H- Orthoaid</t>
  </si>
  <si>
    <t>KK23067904</t>
  </si>
  <si>
    <t>KK230679</t>
  </si>
  <si>
    <t>IC HEAD CoCrMo Taper 12/24,ENDOPROT. KUKA TIP 4 2387-3215 G.m.b.H, Orthoaid</t>
  </si>
  <si>
    <t>SA9259435</t>
  </si>
  <si>
    <t>CENTRALIZER DISTALNI REVIZIONI</t>
  </si>
  <si>
    <t>KK23067004</t>
  </si>
  <si>
    <t>KK230670</t>
  </si>
  <si>
    <t>IC HEAD CoCrMo Taper 12/15,ENDOPROT. KUKA TIP 4 2387-2800 G.m.b.H, Orthoaid</t>
  </si>
  <si>
    <t>KK23133809</t>
  </si>
  <si>
    <t>KK231338</t>
  </si>
  <si>
    <t>NEXGEN FEMORAL AUGMENT VEL. C,POSTERIOR, 5mm, 599003301, UNIKON.TOTAL.PROT. KOLENA, Zimmer,Magna</t>
  </si>
  <si>
    <t>KK23047703</t>
  </si>
  <si>
    <t>KK230477</t>
  </si>
  <si>
    <t>COCR 12/14 FEMORAL HEAD 36mm +8, 71303608,ENDOPROTEZA KUKA TIP 3 - Ecotrde</t>
  </si>
  <si>
    <t>KK23118809</t>
  </si>
  <si>
    <t>KK231188</t>
  </si>
  <si>
    <t>NEXGEN ARTIKULARNA KOMP. VEL.GH VISIN 12mm ZA TIB.7,8,9,10 596405012 ,TOTALNA POLIAK. CEM. ENDOPROT. KOLENA-Magna</t>
  </si>
  <si>
    <t>KK23127109</t>
  </si>
  <si>
    <t>KK231271</t>
  </si>
  <si>
    <t>NEXGEN STRAIGT STEM DIJAM.17mm/DUŽ.100mm(145mm) 5998801017,TOTALNA POLIAK. CEM. ENDOPROT.KOLENA - Magna</t>
  </si>
  <si>
    <t>KK23131709</t>
  </si>
  <si>
    <t>KK231317</t>
  </si>
  <si>
    <t>NEXGEN TIBIA BLOCK VEL. tibije 5, debljina 10mm 598800527,TIBIJAL. DODACI, UNIKON.TOTAL. PROT. KOLENA, Zimmer-Magna</t>
  </si>
  <si>
    <t>KK23065104</t>
  </si>
  <si>
    <t>KK230651</t>
  </si>
  <si>
    <t>PE CUP MUELLER II, IMPLANTCAST ACETABUL.ENDOPROT. KUKA TIP 4 CEM. SNAP, 1071-3250, G.m.b.H- Orthoaid</t>
  </si>
  <si>
    <t>KK23026702</t>
  </si>
  <si>
    <t>KK230267</t>
  </si>
  <si>
    <t>CORAIL CEMENTED SIZE 16 L96416 ENDOPROTEZA KUKA TIP 2 De Puy</t>
  </si>
  <si>
    <t>KK23163513</t>
  </si>
  <si>
    <t>KK231635</t>
  </si>
  <si>
    <t>SIGMA STB GVF TIBIA INSERT SZ 2,5 12.5 mm 158122012 TOTALNA PRIM.POLIAK.CEM.ENDOP.KOLENA TIP 5 -Makler</t>
  </si>
  <si>
    <t>KK23017801</t>
  </si>
  <si>
    <t>KK230178</t>
  </si>
  <si>
    <t>ZCA ACETABULUM DIJAM. 32mm OD 49 (51)mm 800554632,ENDOPROTEZA KUKA TIP 1- Magna</t>
  </si>
  <si>
    <t>KK23024702</t>
  </si>
  <si>
    <t>KK230247</t>
  </si>
  <si>
    <t>CORAIL 2 STD, VEL.18, 3L92518,STEM PROTEZE KUKA TIP2 BESCEM.- DePuy, Makle</t>
  </si>
  <si>
    <t>KK23028102</t>
  </si>
  <si>
    <t>KK230281</t>
  </si>
  <si>
    <t>PINNACLE MULTIHOLE CUP 66mm 121720066 ENDOPROTEZA KUKA TIP 2 ,DePuy-Makle</t>
  </si>
  <si>
    <t>KK23030602</t>
  </si>
  <si>
    <t>KK230306</t>
  </si>
  <si>
    <t>PINNACLE MARATHON LIP LINER 32IDX66 121932266 ENDOPROTEZA KUKA TIP 2 , Makler</t>
  </si>
  <si>
    <t>KK23067604</t>
  </si>
  <si>
    <t>KK230676</t>
  </si>
  <si>
    <t>IC HEAD CoCrMo Taper 12/21,ENDOPROT. KUKA TIP 4 2387-3200 G.m.b.H, Orthoaid</t>
  </si>
  <si>
    <t>KK23138909</t>
  </si>
  <si>
    <t>KK231389</t>
  </si>
  <si>
    <t>NG RHK TIBIJALNA KOMP.VEL.4 00-5880-004-00 TOTALNA POLIAK.CEM.ENDOPROT.KOLENA ,Zimmer,Magna</t>
  </si>
  <si>
    <t>KK23022001</t>
  </si>
  <si>
    <t>KK230220</t>
  </si>
  <si>
    <t>VERSYS FEMORAL HEAD 12/14 DIJAM. 28mm DUŽINA VRATA 3,5mm 801802803,ENDOPROTEZA KUKA TIP 1 -Magna</t>
  </si>
  <si>
    <t>KK23122809</t>
  </si>
  <si>
    <t>KK231228</t>
  </si>
  <si>
    <t>NEXGEN ARTIKUL.CCK KOMPNENTA VEL.CD, ŽUTA VISINA 10mm,UNIKON. TOTAL. PROT. KOLENA, 599403010,Zimmer-Magna</t>
  </si>
  <si>
    <t>KK23128409</t>
  </si>
  <si>
    <t>KK231284</t>
  </si>
  <si>
    <t>NEXGEN STRAIGT STEM DIJAM.12mm/DUŽ.100mm(145mm) 598802012,TOTALNA POLIAK. CEM. ENDOPROT.KOLENA - Magna</t>
  </si>
  <si>
    <t>KK23128509</t>
  </si>
  <si>
    <t>KK231285</t>
  </si>
  <si>
    <t>NEXGEN STRAIGT STEM DIJAM.13mm/DUŽ.100mm(145mm) 598802013,TOTALNA POLIAK. CEM. ENDOPROT.KOLENA - Magna</t>
  </si>
  <si>
    <t>KK23130809</t>
  </si>
  <si>
    <t>KK231308</t>
  </si>
  <si>
    <t>NEXGEN TIBIA BLOCK VEL. tibije 3, debljina 5mm 598800326,TIBIJAL. DODACI, UNIKON.TOTAL. PROT. KOLENA, Zimmer-Magna</t>
  </si>
  <si>
    <t>KK23130909</t>
  </si>
  <si>
    <t>KK231309</t>
  </si>
  <si>
    <t>NEXGEN TIBIA BLOCK VEL. tibije 3, debljina 10mm 598800327,TIBIJAL. DODACI, UNIKON.TOTAL. PROT. KOLENA, Zimmer-Magna</t>
  </si>
  <si>
    <t>KK23134009</t>
  </si>
  <si>
    <t>KK231340</t>
  </si>
  <si>
    <t>NEXGEN FEMORAL AUGMENT VEL. C DISTAL, 5mm 599003310, UNIKON.TOTAL.PROT. KOLENA, Zimmer,Magna</t>
  </si>
  <si>
    <t>KK23134509</t>
  </si>
  <si>
    <t>KK231345</t>
  </si>
  <si>
    <t>NEXGEN FEMORAL AUGMENT VEL. D DISTAL, 5mm 599003410, UNIKON.TOTAL.PROT. KOLENA, Zimmer,Magna</t>
  </si>
  <si>
    <t>KK23126609</t>
  </si>
  <si>
    <t>KK231266</t>
  </si>
  <si>
    <t>NEXGEN STRAIGT STEM DIJAM.12mm/DUŽ.100mm(145mm) 598801012,TOTALNA POLIAK. CEM. ENDOPROT.KOLENA - Magna</t>
  </si>
  <si>
    <t>KK23026502</t>
  </si>
  <si>
    <t>KK230265</t>
  </si>
  <si>
    <t>CORAIL CEMENTED SIZE 14,L96414,ENDOPROTEZA KUKA TIP 2 DePuy-Makler</t>
  </si>
  <si>
    <t>KK23167106</t>
  </si>
  <si>
    <t>KK231671</t>
  </si>
  <si>
    <t>CEMEX GENTA LOW VISCOSITY, 1400/IG, STERILNI KOŠTANI CEMENT, 12021,Tecres-Orthoaid</t>
  </si>
  <si>
    <t>KK23041703</t>
  </si>
  <si>
    <t>KK230417</t>
  </si>
  <si>
    <t>ACETABULAR LINER 32mm 71337660, ENDOPROTEZA KUKA TIP 3-Ecotrade</t>
  </si>
  <si>
    <t>KK23047203</t>
  </si>
  <si>
    <t>KK230472</t>
  </si>
  <si>
    <t>COCR 12/14 FEMORAL HEAD 32mm+12,71303212,ENDOPROTEZA KUKA TIP 3 - Ecotrde</t>
  </si>
  <si>
    <t>KK23151811</t>
  </si>
  <si>
    <t>KK231518</t>
  </si>
  <si>
    <t>PS FEMORAL COMP. SZ 8LT 71420110,TOTALNA PRIM. POLIAK. CEM. ENDOPROT. KOLENA TIP 3, Ecotrade</t>
  </si>
  <si>
    <t>KK23153411</t>
  </si>
  <si>
    <t>KK231534</t>
  </si>
  <si>
    <t>TIBIAL BASE SZ 8LT LEFT 71420174,TOTALANA PRIM. POLIAK. CEM. ENDOPROT. KOLENA TIP 3 - Ecotrde</t>
  </si>
  <si>
    <t>KK23155811</t>
  </si>
  <si>
    <t>KK231558</t>
  </si>
  <si>
    <t>ARTIKULAR INSERT PS SZ 7-8 9mm 7153231, TOTALNA PRIM. POLIAK. CEM. ENDOPROTEZA KOLENA TIP 3 - Ecotrade</t>
  </si>
  <si>
    <t>KK23063904</t>
  </si>
  <si>
    <t>KK230639</t>
  </si>
  <si>
    <t>PE CUP MUELLER II, IMPLANTCAST ACETABUL.ENDOPROT. KUKA TIP 4 CEM. SNAP, 1021-3248, G.m.b.H- Orthoaid</t>
  </si>
  <si>
    <t>KK23109509</t>
  </si>
  <si>
    <t>KK231095</t>
  </si>
  <si>
    <t>OXFORD PKS TIBIA B DESNO 154721 TOTALNA REVIZ.CEM.ENDOPROT.KOLENA TIP I,Biomet-Magna</t>
  </si>
  <si>
    <t>KK23110009</t>
  </si>
  <si>
    <t>KK231100</t>
  </si>
  <si>
    <t>OXFORD PKS TIBIA E LEVO 154726 TOTALNA REVIZ.CEM.ENDOPROT.KOLENA TIP I,Biomet-Magna</t>
  </si>
  <si>
    <t>KK23134409</t>
  </si>
  <si>
    <t>KK231344</t>
  </si>
  <si>
    <t>NEXGEN FEMORAL AUGMENT VEL. D POSTERIOR, 10mm 599003402, UNIKON.TOTAL.PROT. KOLENA, Zimmer,Magna</t>
  </si>
  <si>
    <t>KK23065304</t>
  </si>
  <si>
    <t>KK230653</t>
  </si>
  <si>
    <t>PE CUP MUELLER II,IMPLANTCAST 1071-3254 ACETABUL.ENDOPROT. KUKA TIP 4 CEM.SNAP G.m.b.H ORTHOAID</t>
  </si>
  <si>
    <t>KK23068104</t>
  </si>
  <si>
    <t>KK230681</t>
  </si>
  <si>
    <t>IC HEAD CoCrMo TAPER 12/26 IMPLANTCAST 2387-3225 ENDOPROT.KUKA TIP 4 G.m.b.H Ortohoaid</t>
  </si>
  <si>
    <t>KK23059904</t>
  </si>
  <si>
    <t>KK230599</t>
  </si>
  <si>
    <t>ECOFIT CUP ACETABULUM , ENDOPROT. KUKA TIP 4, CENTRAL HOLE, 0220-0652, G.m.b.H- Orthoaid</t>
  </si>
  <si>
    <t>KK23067204</t>
  </si>
  <si>
    <t>KK230672</t>
  </si>
  <si>
    <t>IC HEAD CoCrMo Taper 12/17,ENDOPROT. KUKA TIP 4 2387-2810 G.m.b.H, Orthoaid</t>
  </si>
  <si>
    <t>KK23066004</t>
  </si>
  <si>
    <t>KK230660</t>
  </si>
  <si>
    <t>BIPOLARNA GLAVA IC ENDOPROT. KUKA TIP 4, 21510-044, G.m.b.H, Orthoaid</t>
  </si>
  <si>
    <t>KK23066104</t>
  </si>
  <si>
    <t>KK230661</t>
  </si>
  <si>
    <t>BIPOLARNA GLAVA IC ENDOPROT. KUKA TIP 4, 21510-046, G.m.b.H, Orthoaid</t>
  </si>
  <si>
    <t>KK23066204</t>
  </si>
  <si>
    <t>KK230662</t>
  </si>
  <si>
    <t>BIPOLARNA GLAVA IC ENDOPROT. KUKA TIP 4, 21510-048, G.m.b.H, Orthoaid</t>
  </si>
  <si>
    <t>KK23023902</t>
  </si>
  <si>
    <t>KK230239</t>
  </si>
  <si>
    <t>CORAIL 2 STD SIZE 9 3L92509 ENDOPROTEZA KUKA TIP 2 De Puy -Makler</t>
  </si>
  <si>
    <t>KK23021501</t>
  </si>
  <si>
    <t>KK230215</t>
  </si>
  <si>
    <t>VERSYS FEMORAL HEAD 12/14 DIJAM. 32mm DUŽINA VRATA 3,5mm 801803203,ENDOPROTEZA KUKA TIP 1 -Magna</t>
  </si>
  <si>
    <t>SA9226517</t>
  </si>
  <si>
    <t>KK21017</t>
  </si>
  <si>
    <t>SRAF KOSTANI 713325XX, 02A009/X - ECOTRADE</t>
  </si>
  <si>
    <t>SA2200121</t>
  </si>
  <si>
    <t>AUGMANT SCREW 5,5MM GRIPTON TF, 1217XX800- MAKLER</t>
  </si>
  <si>
    <t>KK23023802</t>
  </si>
  <si>
    <t>KK230238</t>
  </si>
  <si>
    <t>CORAIL 2 STD, VEL.8, 3L92507, STEM PROTEZE KUKA TIP2 BESCEM. - Makler</t>
  </si>
  <si>
    <t>KK23025902</t>
  </si>
  <si>
    <t>KK230259</t>
  </si>
  <si>
    <t>CORAIL CEMENTED SIZE 14, L96408,ENDOPROTEZA KUKA TIP 2 DePuy-Makler</t>
  </si>
  <si>
    <t>KK23110209</t>
  </si>
  <si>
    <t>KK231102</t>
  </si>
  <si>
    <t>OXFORD INSERT TIBIA MENISCAL BEARING 3mm LEVO 159547,TOTALNA REVIZ. CEM. ENDOPROT. KOLENA TIP I, Biomet- Magna</t>
  </si>
  <si>
    <t>KK23065904</t>
  </si>
  <si>
    <t>KK230659</t>
  </si>
  <si>
    <t>BIPOLARNA GLAVA IC ENDOPROT. KUKA TIP 4, 21510-042, G.m.b.H, Orthoaid</t>
  </si>
  <si>
    <t>KK23109009</t>
  </si>
  <si>
    <t>KK231090</t>
  </si>
  <si>
    <t>OXFORD PKS FEMUR CoCr CEM.LARGE 166943 TOTALNA REVIZ.CEM.ENDOPROT.KOLENA TIP I,Biomet-Magna</t>
  </si>
  <si>
    <t>KK23109909</t>
  </si>
  <si>
    <t>KK231099</t>
  </si>
  <si>
    <t>OXFORD PKS TIBIA CEM. D DESNO 154725,TOTALNA REVIZ. CEM. ENDOPROT. KOLENA TIP I, Biomet- Magna</t>
  </si>
  <si>
    <t>KK23138409</t>
  </si>
  <si>
    <t>KK231384</t>
  </si>
  <si>
    <t>NG RHK FEMORALNA KOMP. VEL.E DESNA 588001502,TOTALNA POLIAK.CEM.ENDOPROT. KOLENA, Zimmer - Magna</t>
  </si>
  <si>
    <t>KK23038003</t>
  </si>
  <si>
    <t>KK230380</t>
  </si>
  <si>
    <t>POLARSTEM STANDARD BESCEM. SZ 1 Ti Ha 75100464 ENDOPROTEZA KUKA TIP 3 , -Ecotrade</t>
  </si>
  <si>
    <t>KK23131209</t>
  </si>
  <si>
    <t>KK231312</t>
  </si>
  <si>
    <t>NEXGEN TIBIA BLOCK/WEDGE 598800426 VEL.TIBIJE 4 DEBLJINA 5mm,TIBIJ.DODACI UNIKOND.TOTAL.PROTEZA KOLENA ,Zimmer-Magna</t>
  </si>
  <si>
    <t>KK23135009</t>
  </si>
  <si>
    <t>KK231350</t>
  </si>
  <si>
    <t>NEXGEN FEMORAL AUGMENT VEL.E ,DISTAL 5mm 599003510 UNIKOND.TOTAL.ENDOPROTEZA KOLENA Zimmer-Magna</t>
  </si>
  <si>
    <t>KK23018301</t>
  </si>
  <si>
    <t>KK230183</t>
  </si>
  <si>
    <t>ZCA ACETABULUM DIJAMETAR 32mm, OD 59mm 800555632 ENDOPROTEZA KUKA TIP 1,Zimmer-Magna</t>
  </si>
  <si>
    <t>KK23164613</t>
  </si>
  <si>
    <t>KK231646</t>
  </si>
  <si>
    <t>SIGMA STB GVF TIBIA INSERT SZ 4 15mm 158124015 TOTALNA PRIM.POLIAK.CEM.ENDOPROTEZA KOLENA TIP 5-Makler</t>
  </si>
  <si>
    <t>KK23062504</t>
  </si>
  <si>
    <t>KK230625</t>
  </si>
  <si>
    <t>IMPLACROSS INSERT PE, 10-32/52mm, ENDOPROT. KUKA TIP 4, 0224-3252.G.m.b.H- Orthoaid</t>
  </si>
  <si>
    <t>KK23047303</t>
  </si>
  <si>
    <t>KK230473</t>
  </si>
  <si>
    <t>COCR 12/14 FEMORAL HEAD 32mm 71303216 ENDOPROTEZA KUKA TIP 3 -Ecotrade</t>
  </si>
  <si>
    <t>KK23121309</t>
  </si>
  <si>
    <t>KK231213</t>
  </si>
  <si>
    <t>NEXGEN FEMORAL.LCCK KOMPON. ,VEL. C DESNA UNIKON.TOTAL.PROT KOLENA 599401392 Zimmer-Magna</t>
  </si>
  <si>
    <t>KK23128709</t>
  </si>
  <si>
    <t>KK231287</t>
  </si>
  <si>
    <t>NEXGEN STRAIGHT STEM DIJAM.15mm DUŽIMA 100mm(145mm)OFFSET 598802015 TOTALNA POLIAK.CEM.ENDOPROT.KOLENA -Magn</t>
  </si>
  <si>
    <t>KK23134109</t>
  </si>
  <si>
    <t>KK231341</t>
  </si>
  <si>
    <t>NEXGEN FEMORAL AUGMENT VEL.C DISTAL 10mm 599003320 UNIKON.TOTAL.PROT. KOLENA ,Zimmer -Magna</t>
  </si>
  <si>
    <t>KK23054504</t>
  </si>
  <si>
    <t>KK230545</t>
  </si>
  <si>
    <t>IC STEIGHT STEM TIP II 11,25MM, ENDOPROT. KUKA TIP 4, IMPLANCAST 3516-1125, G.m.b.H-Orthoaid</t>
  </si>
  <si>
    <t>KK23167906</t>
  </si>
  <si>
    <t>KK231679</t>
  </si>
  <si>
    <t>STEM (telo) BIARTIKULARNE PROTEZE KUKA TIP6, 9NA, TBP.2, Narcisus</t>
  </si>
  <si>
    <t>KK23151711</t>
  </si>
  <si>
    <t>KK231517</t>
  </si>
  <si>
    <t>PS FEMORAL COMP. 7 LEFT LT, 71420108 TOTALNA PRIM.POLIAK.CEM.ENDOPROT.KOENA TIP 3-Ecotrade</t>
  </si>
  <si>
    <t>KK23037903</t>
  </si>
  <si>
    <t>KK230379</t>
  </si>
  <si>
    <t>POLAR STEM STANDARD SZ 0 75100463 ENDOPROTEZA KUKA TIP 3-ECOTRADE</t>
  </si>
  <si>
    <t>KK23169906</t>
  </si>
  <si>
    <t>KK231699</t>
  </si>
  <si>
    <t>BIARTIKULARNA GLAVA PROTEZE KUKA TIP6,IZMENLJIVA 44mm, IG44, Narcisus</t>
  </si>
  <si>
    <t>KK23021401</t>
  </si>
  <si>
    <t>KK230214</t>
  </si>
  <si>
    <t>VERSUS FEMORAL HEAD 12/14 DIJAM.32mm DUŽINA VRATA 0mm 801803202 ENDOPROTEZA KUKA TIP1,Magnapharmacia</t>
  </si>
  <si>
    <t>KK23167806</t>
  </si>
  <si>
    <t>KK231678</t>
  </si>
  <si>
    <t>STEM (telo) BIARTIKULARNE PROTEZE KUKA TIP6, 9NA ,TBP1 ,Narcisus</t>
  </si>
  <si>
    <t>KK23169706</t>
  </si>
  <si>
    <t>KK231697</t>
  </si>
  <si>
    <t>BIARTIKULARNA GLAVA PROTEZE KUKA TIP6,IZMENLJIVA 42mm, IG42, Narcisus</t>
  </si>
  <si>
    <t>KK23054704</t>
  </si>
  <si>
    <t>KK230547</t>
  </si>
  <si>
    <t>C STEIGHT STEM TIP II 13.75MM, ENDOPROT. KUKA TIP 4, IMPLANCAST 3516-1375, G.m.b.H-Orthoaid</t>
  </si>
  <si>
    <t>KK23040103</t>
  </si>
  <si>
    <t>KK230401</t>
  </si>
  <si>
    <t>MULTI HOLE SHELL 52mm ,ACETABUL. 71338665,ENDOPROTEZA KUKA TIP 3 - Ecotrade</t>
  </si>
  <si>
    <t>KK23041303</t>
  </si>
  <si>
    <t>KK230413</t>
  </si>
  <si>
    <t>ACETABULAR LINER 32mm 71337652, ENDOPROTEZA KUKA TIP 3-Ecotrade</t>
  </si>
  <si>
    <t>KK23171706</t>
  </si>
  <si>
    <t>KK231717</t>
  </si>
  <si>
    <t>FEMORALNA GLAVA BIARTIKULARNE PROTEZE KUKA TIP6, M 24mm, TCP24GM, Narcisus</t>
  </si>
  <si>
    <t>KK23166515</t>
  </si>
  <si>
    <t>KK231665</t>
  </si>
  <si>
    <t>REFOBACIN R STERILNI KOŠTANI CEMENT 2x40g SA GENTAMIC.,3003940002-3 Biomet-Magna</t>
  </si>
  <si>
    <t>KK23168006</t>
  </si>
  <si>
    <t>KK231680</t>
  </si>
  <si>
    <t>STEM (telo) BIARTIKULARNE PROTEZE KUKA TIP6, 9NA ,TBP3 ,Narcisus</t>
  </si>
  <si>
    <t>KK23171306</t>
  </si>
  <si>
    <t>KK231713</t>
  </si>
  <si>
    <t>FEMORALNA GLAVA BIARTIKULARNE PROTEZE KUKA TIP6, M 28mm, TCP28GM, Narcisus</t>
  </si>
  <si>
    <t>KK23171406</t>
  </si>
  <si>
    <t>KK231714</t>
  </si>
  <si>
    <t>FEMORALNA GLAVA BIARTIKULARNE PROTEZE KUKA TIP6, L 28mm, TCP24GL, Narcisus</t>
  </si>
  <si>
    <t>KK23170106</t>
  </si>
  <si>
    <t>KK231701</t>
  </si>
  <si>
    <t>BIARTIKULARNA GLAVA PROTEZE KUKA TIP6,IZMENLJIVA 46mm, IG46, Narcisus</t>
  </si>
  <si>
    <t>KK23170906</t>
  </si>
  <si>
    <t>KK231709</t>
  </si>
  <si>
    <t>BIARTIKULARNA GLAVA PROTEZE KUKA TIP6,IZMENLJIVA 54mm, IG54, Narcisus</t>
  </si>
  <si>
    <t>KK23170706</t>
  </si>
  <si>
    <t>KK231707</t>
  </si>
  <si>
    <t>BIARTIKULARNA GLAVA PROTEZE KUKA TIP6,IZMENLJIVA 52mm, IG52, Narcisus</t>
  </si>
  <si>
    <t>KK23021709</t>
  </si>
  <si>
    <t>KK230217</t>
  </si>
  <si>
    <t>VERSYS FEMORAL HEAD 12/14 DIJAM. 32mm DUŽINA VRATA 10,5mm 801803205,ENDOPROTEZA KUKA TIP 1 -Magna</t>
  </si>
  <si>
    <t>KK23170506</t>
  </si>
  <si>
    <t>KK231705</t>
  </si>
  <si>
    <t>BIARTIKULARNA GLAVA PROTEZE KUKA TIP 6,IZMENLJIVA 50mm,IG50 Narcissu</t>
  </si>
  <si>
    <t>KK23038903</t>
  </si>
  <si>
    <t>KK230389</t>
  </si>
  <si>
    <t>POLARSTEM STANDAR BEZCEM. SZ 10 ,Ti/HA, 75100473,ENDOPROTEZA KUKA TIP 3 -Ecotrad</t>
  </si>
  <si>
    <t>KK23040003</t>
  </si>
  <si>
    <t>KK230400</t>
  </si>
  <si>
    <t>MULTI HOLE SHELL 50mm ,ACETABUL. 71338664,ENDOPROTEZA KUKA TIP 3 - Ecotrade</t>
  </si>
  <si>
    <t>KK23041203</t>
  </si>
  <si>
    <t>KK230412</t>
  </si>
  <si>
    <t>ACETABULAR LINER 32mm 71337650, ENDOPROTEZA KUKA TIP 3-Ecotrade</t>
  </si>
  <si>
    <t>KK23064704</t>
  </si>
  <si>
    <t>KK230647</t>
  </si>
  <si>
    <t>PE CUP MUELLER II, 32/64mm, 1021-3264, IMPLANTCAST ACETABUL.ENDOPROT. KUKA TIP 4 CEM. SNAP, G.m.b.H- Orthoaid</t>
  </si>
  <si>
    <t>KK23021901</t>
  </si>
  <si>
    <t>KK230219</t>
  </si>
  <si>
    <t>VERSYS FEMORAL HEAD 12/14 DIJAM. 28mm DUŽINA VRATA 0mm 801802802,ENDOPROTEZA KUKA TIP 1 -Magna</t>
  </si>
  <si>
    <t>KK23134809</t>
  </si>
  <si>
    <t>KK231348</t>
  </si>
  <si>
    <t>NEXGEN FEMORAL AUGMENT Vel. E ,POSTERIO 5mm 599003501 UNIKOND.TOTAL.ENDOPROTEZA KOLENA Zimmer-Magna</t>
  </si>
  <si>
    <t>KK23121709</t>
  </si>
  <si>
    <t>KK231217</t>
  </si>
  <si>
    <t>NEXGEN FEMORAL. LCCK KOMPON. VEL. E, DESNA, UNIKON.TOTAL. PROT KOLENA, 599401592, Zimmer- Magn</t>
  </si>
  <si>
    <t>KK23109609</t>
  </si>
  <si>
    <t>KK231096</t>
  </si>
  <si>
    <t>OXFORD PKS TIBIA CEM. C LEVO 154722 ,TOTALNA REVIZ. CEM. ENDOPRO</t>
  </si>
  <si>
    <t>KK23118009</t>
  </si>
  <si>
    <t>KK231180</t>
  </si>
  <si>
    <t>NEXGEN ARTIKULARNA KOMP. VEL.CD VISINA 10mm ZA TIB.5,6- 596404110,TOTALNA POLIAK. CEM. ENDOPROT. KOLENA -Magna</t>
  </si>
  <si>
    <t>KK23038803</t>
  </si>
  <si>
    <t>KK230388</t>
  </si>
  <si>
    <t>POLARSTEM STANDAR BEZCEM. SZ 9,Ti/HA, 75100472,ENDOPROTEZA KUKA TIP 3 -Ecotrad</t>
  </si>
  <si>
    <t>KK23123209</t>
  </si>
  <si>
    <t>KK231232</t>
  </si>
  <si>
    <t>NEXGEN ARTIKULARNA CCK VEL. CD ŽUTA,VISINA 20mm 599403020 KOMPONENTA ,Zimmer, Magn</t>
  </si>
  <si>
    <t>KK23054304</t>
  </si>
  <si>
    <t>KK230543</t>
  </si>
  <si>
    <t>IC STEIGHT STEM TIP II , 8,75 ENDOPROT. KUKA TIP 4, IMPLANCAST 3516-0875, G.m.b.H-Orthoaid</t>
  </si>
  <si>
    <t>KK23133309</t>
  </si>
  <si>
    <t>KK231333</t>
  </si>
  <si>
    <t>NEXGEN TIBIA VEL.4,BLOCK/WEDGE 00-5988-004-10,TIBIJAL. DODACI, UNIKON.TOTAL. PROT. KOLENA, Zimmer-Magna</t>
  </si>
  <si>
    <t>KK23164213</t>
  </si>
  <si>
    <t>KK231642</t>
  </si>
  <si>
    <t>SIGMA STB GVF TIBIA INSERT SZ3 17.5 mm 158123017 TOTALNA PRIM.POLIAK.CEM.ENDOPROT.KOLENA TIP 5 De Puy- Makler</t>
  </si>
  <si>
    <t>KK23168206</t>
  </si>
  <si>
    <t>KK231682</t>
  </si>
  <si>
    <t>STEM (telo) BIARTIKULARNE PROTEZE KUKA TIP6, 9NA ,TBP5 ,Narcisus</t>
  </si>
  <si>
    <t>KK23139509</t>
  </si>
  <si>
    <t>KK231395</t>
  </si>
  <si>
    <t>NG RHK ARTIKULARNA KOMP. INSERT VEL.C VISINA 20mm 00-5880-030-20,TOTALNA POLIAK. CEM. ENDOPROT. KOLENA,Zimmer- Magna</t>
  </si>
  <si>
    <t>KK23110509</t>
  </si>
  <si>
    <t>KK231105</t>
  </si>
  <si>
    <t>OXFORD INSERT TIBIA MENISCAL BEARING, 6mm LEVO 159550,TOTALNA REVIZ. CEM. ENDOPROT. KOLENA TIP I, Biomet- Magna</t>
  </si>
  <si>
    <t>KK23110609</t>
  </si>
  <si>
    <t>KK231106</t>
  </si>
  <si>
    <t>OXFORD INSERT TIBIA MENISCAL BEARING, 7mm LEVO 159551,TOTALNA REVIZ. CEM. ENDOPROT. KOLENA TIP I, Biomet- Magna</t>
  </si>
  <si>
    <t>KK23163013</t>
  </si>
  <si>
    <t>KK231630</t>
  </si>
  <si>
    <t>SIGMA STB GVF TIBIA INSERT SZ 2 12.5mm 158121012 TOTALNA PRIM.POLIAK.CEM.ENDOPROT. KOLENA TIP 5 De Puy-MAKLER</t>
  </si>
  <si>
    <t>KK23171106</t>
  </si>
  <si>
    <t>KK231711</t>
  </si>
  <si>
    <t>BIARTIKULARNA GLAVA PROTEZE KUKA TIP 6 ,IZMENJIVA 56mm IG56,Narcissus</t>
  </si>
  <si>
    <t>KK23012101</t>
  </si>
  <si>
    <t>KK230121</t>
  </si>
  <si>
    <t>ADVANTAGE ACETABULAR INSERT 28mm,OD 56mm P0561056 ENDOPROTEZA KUKA TIP 1,Magna</t>
  </si>
  <si>
    <t>KK23021801</t>
  </si>
  <si>
    <t>KK230218</t>
  </si>
  <si>
    <t>VERSYS FEMORAL HEAD 28mm,DUŽ.VRATA 3,5mm 801802801 ENDOPROTEZA KUKA TIP 1,Magn</t>
  </si>
  <si>
    <t>KK23010101</t>
  </si>
  <si>
    <t>KK230101</t>
  </si>
  <si>
    <t>ADVANTAGE ACETABULAR SHELL 56mm P0460P56 ENDOPROTEZA KUKA TIP 1 ,Magna</t>
  </si>
  <si>
    <t>KK23138009</t>
  </si>
  <si>
    <t>KK231380</t>
  </si>
  <si>
    <t>NG RHK FEMORALNA KOMP. VEL.C DESNA 588001302,TOTALNA POLIAK.CEM.ENDOPROT. KOLENA, Zimmer - Magna</t>
  </si>
  <si>
    <t>KK23139209</t>
  </si>
  <si>
    <t>KK231392</t>
  </si>
  <si>
    <t>NG RHK ARTIKULARNA KOMP. INSERT VEL.C VISINA 12mm 00-5880-030-12,TOTALNA POLIAK. CEM. ENDOPROT. KOLENA,Zimmer- Magna</t>
  </si>
  <si>
    <t>KK23134909</t>
  </si>
  <si>
    <t>KK231349</t>
  </si>
  <si>
    <t>NEXGEN FEMORAL AUGMENT VEL. E POSTERIO, 10mm 599003502, UNIKON.TOTAL.PROT. KOLENA, Zimmer,Magna</t>
  </si>
  <si>
    <t>KK23135109</t>
  </si>
  <si>
    <t>KK231351</t>
  </si>
  <si>
    <t>NEXGEN FEMORAL AUGMENT VEL. E DISTAL, 10mm 599003520, UNIKON.TOTAL.PROT. KOLENA, Zimmer,Magna</t>
  </si>
  <si>
    <t>KK23170306</t>
  </si>
  <si>
    <t>KK231703</t>
  </si>
  <si>
    <t>BIARTIKULARNA GLAVA PROTEZE KUKA TIP6,IZMENLJIVA 48mm, IG48, Narcisus</t>
  </si>
  <si>
    <t>KK23136309</t>
  </si>
  <si>
    <t>KK231363</t>
  </si>
  <si>
    <t>TM FEMORAL CONE SMALL LEFT DIJAFIZIJALNI 00-5450-017-30,TOTALNA POLIAK. CEM. ENDORT. KOLENA - Magna</t>
  </si>
  <si>
    <t>KK23009901</t>
  </si>
  <si>
    <t>KK230099</t>
  </si>
  <si>
    <t>ADVANTAGE ACETABULAR SHELL 52mm P0460P52 ENDOPROTEZA KUKA TIP 1 ,Magna</t>
  </si>
  <si>
    <t>KK23134609</t>
  </si>
  <si>
    <t>KK231346</t>
  </si>
  <si>
    <t>NEXGEN FEMORAL AUGMENT VEL. D DISTAL, 10mm 599003420, UNIKON.TOTAL.PROT. KOLENA, Zimmer,Magna</t>
  </si>
  <si>
    <t>KK23026802</t>
  </si>
  <si>
    <t>KK230268</t>
  </si>
  <si>
    <t>CORAIL CEMENTED SIZE 18 L96418 ENDOPROTEZA KUKA TIP 2 De Puy,Makler</t>
  </si>
  <si>
    <t>KK23000301</t>
  </si>
  <si>
    <t>KK230003</t>
  </si>
  <si>
    <t>M/L FEMORAL STEM BESCEM.TAPER VEL.6 STANDARD 00-7711-006-00,ENDOPROTEZA KUKA TIP 1-Magna</t>
  </si>
  <si>
    <t>KK23065404</t>
  </si>
  <si>
    <t>KK230654</t>
  </si>
  <si>
    <t>PE CUP MUELLER II, IMPLANTCAST ACETABUL.ENDOPROT. KUKA TIP 4 CEM. SNAP, 1071-3256, G.m.b.H- Orthoaid</t>
  </si>
  <si>
    <t>KK23152611</t>
  </si>
  <si>
    <t>KK231526</t>
  </si>
  <si>
    <t>PS FEMORAL COMP. SZ 8 RT 71420126 TOTALNA PRIM.POLIAKS.CEMEN. ENDOPROTEZA KOLENA TIP 3 ,ECOTRADE</t>
  </si>
  <si>
    <t>KK23154211</t>
  </si>
  <si>
    <t>KK231542</t>
  </si>
  <si>
    <t>TIBIAL BASE 8 RIGHT 71420191 TOTALNA PRIM.POLIAKS.CEM.ENDOPROTEZA KOLENA TIP 3,ECOTRADE</t>
  </si>
  <si>
    <t>KK2301181</t>
  </si>
  <si>
    <t>KK230118</t>
  </si>
  <si>
    <t>ADVANTAGE ACETABUL. INSERT DIJAM. 28mm OD 50mm P0561050,ENDOPROTEZA KUKA TIP 1- Magna</t>
  </si>
  <si>
    <t>KK23121509</t>
  </si>
  <si>
    <t>KK231215</t>
  </si>
  <si>
    <t>NEXGEN FEMORAL. LCCK KOMPON. VEL. D, DESNA, UNIKON.TOTAL. PROT KOLENA, 599401492, Zimmer- Magn</t>
  </si>
  <si>
    <t>KK23123009</t>
  </si>
  <si>
    <t>KK231230</t>
  </si>
  <si>
    <t>NEXGEN ARTIKULARNA CCK KOMPONENTA VELIČINA CD ŽUTA,VISINA 14mm UNIKOND.I TOTAL.PRIMAR.POLIAKS.CEMENT. ENDOPROTEZA KOLENA 599403014 Zimer-MAGNA</t>
  </si>
  <si>
    <t>KK23126409</t>
  </si>
  <si>
    <t>KK231264</t>
  </si>
  <si>
    <t>NEXGEN STRAIGHT STEM DIJAM.10mm/DUŽ.100mm(145mm) 598801010 UNIKOND. I TOTAL.PRIMAR.POLAIKS.CEMEN.ENDOPROTEZA KOLENA Zimmer -Magna</t>
  </si>
  <si>
    <t>KK23127209</t>
  </si>
  <si>
    <t>KK231272</t>
  </si>
  <si>
    <t>NEXGEN STRAIGT STEM DIJAM.18mm/DUŽ.100mm(145mm) 5998801018,TOTALNA POLIAK. CEM. ENDOPROT.KOLENA - Magna</t>
  </si>
  <si>
    <t>KK23133909</t>
  </si>
  <si>
    <t>KK231339</t>
  </si>
  <si>
    <t>NEXGEN FEMORAL AUGMENT VEL. C,POSTERIOR, 10mm, 599003302, UNIKON.TOTAL.PROT. KOLENA, Zimmer,Magna</t>
  </si>
  <si>
    <t>KK23109809</t>
  </si>
  <si>
    <t>KK231098</t>
  </si>
  <si>
    <t>OXFORD PKS TIBIA CEM. D LEVO 154724,TOTALNA REVIZ. CEM. ENDOPROT. KOLENA TIP I, Biomet- Magna</t>
  </si>
  <si>
    <t>KK23054804</t>
  </si>
  <si>
    <t>KK230548</t>
  </si>
  <si>
    <t>IC STAIGHT STEM TIP II 15 mm ENDOPROTEZA KUKA TIP 4 3516-1500 IMPLANTACAST -ORTHOAID</t>
  </si>
  <si>
    <t>KK23163613</t>
  </si>
  <si>
    <t>KK231636</t>
  </si>
  <si>
    <t>SIGMA STB GVF TIBIA INSERT SZ 2.5 ,15mm 158122015 TOTALNA PRIM. POLIAK. CEM. ENDOPROT. KOLENA TIP 5 -Makler</t>
  </si>
  <si>
    <t>KK23132009</t>
  </si>
  <si>
    <t>KK231320</t>
  </si>
  <si>
    <t>NEXGEN TIBIA BLOCK VEL. tibije 6, debljina 5mm 598800626,TIBIJAL. DODACI, UNIKON.TOTAL. PROT. KOLENA, Zimmer-Magna</t>
  </si>
  <si>
    <t>SA2020025</t>
  </si>
  <si>
    <t>MUTARS RS EXTENSION PIECE 25MM- 67300125</t>
  </si>
  <si>
    <t>KK23062204</t>
  </si>
  <si>
    <t>KK230622</t>
  </si>
  <si>
    <t>IMPLACROSS INSERT PE , ENDOPROT. KUKA TIP 4, 0224-3239.G.m.b.H- Orthoaid</t>
  </si>
  <si>
    <t>KK23021301</t>
  </si>
  <si>
    <t>KK230213</t>
  </si>
  <si>
    <t>VERSUS FEMORAL HEAD 12/14 801803201 DIJAMETAR 32mm DUŽ VRATA -3,5mm ENDOPROTEZA KUKA TIP1 Zimmer Magna</t>
  </si>
  <si>
    <t>KK23059704</t>
  </si>
  <si>
    <t>KK230597</t>
  </si>
  <si>
    <t>ECOFIT CUP ACETABULUM 0220-0648 CENTRAL HOLE ENDOPROTEZA KUKA TIP 4 ,ORTHOAID</t>
  </si>
  <si>
    <t>KK23047403</t>
  </si>
  <si>
    <t>KK230474</t>
  </si>
  <si>
    <t>COCR 12/14 FEMORAL HEAD 36mm+0, 71303600,ENDOPROTEZA KUKA TIP 3 - Ecotrde</t>
  </si>
  <si>
    <t>KK23116109</t>
  </si>
  <si>
    <t>KK231161</t>
  </si>
  <si>
    <t>NEXGEN ARTIKULARNA KOMP. VEL.EF VISIN 14mm ZA TIB.3,4 -596403014 ,TOTALNA POLIAK.CEM. ENDOPROT. KOLENA -Magna</t>
  </si>
  <si>
    <t>KK23131609</t>
  </si>
  <si>
    <t>KK231316</t>
  </si>
  <si>
    <t>NEXGEN TIBIA BLOCK/WEDGE, VEL. TIB.5, DEBLJINA 5mm 598800526,TIBIJAL. DODACI, UNIKON.TOTAL. PROT. KOLENA, Zimmer-Magna</t>
  </si>
  <si>
    <t>KK23111309</t>
  </si>
  <si>
    <t>KK231113</t>
  </si>
  <si>
    <t>OXFORD INSERT TIBIA MENISCAL BEARING, 7mm DESNO 159579,TOTALNA REVIZ. CEM. ENDOPROT. KOLENA TIP I, Biomet- Magna</t>
  </si>
  <si>
    <t>KK23029002</t>
  </si>
  <si>
    <t>KK230290</t>
  </si>
  <si>
    <t>PINNACLE PINN SECTOR CUP 58mm, 121722058, ACETABULUM 3,ENDOPROT. KUKA TIP 2- Makle</t>
  </si>
  <si>
    <t>KK23026002</t>
  </si>
  <si>
    <t>KK230260</t>
  </si>
  <si>
    <t>CORAIL CEMNETED SIZE 9 L96409,ENDOPROTEZA KUKA TIP 2 - DePuy- Makler</t>
  </si>
  <si>
    <t>KK23047603</t>
  </si>
  <si>
    <t>KK230476</t>
  </si>
  <si>
    <t>COCR 12/14 FEMORAL HEAD 36mm+4 71303604,ENDOPROTEZA KUKA TIP 3 - Ecotrde</t>
  </si>
  <si>
    <t>KK23115409</t>
  </si>
  <si>
    <t>NEXGEN TIBIJALNA KOMP. VEL.5 ,TOTALNA POLIAK. CEM.ENDOPROT. KOLENA - Magna, NE KOISTITI</t>
  </si>
  <si>
    <t>KK23115509</t>
  </si>
  <si>
    <t>NEXGEN TIBIJALNA KOMP. VEL.6 ,TOTALNA POLIAK. CEM.ENDOPROT. KOLENA - Magna</t>
  </si>
  <si>
    <t>KK23064004</t>
  </si>
  <si>
    <t>KK230640</t>
  </si>
  <si>
    <t>PE CUP MUELLER II, IMPLANTCAST ACETABUL.ENDOPROT. KUKA TIP 4 CEM. SNAP, 1021-3250 G.m.b.H- Orthoaid</t>
  </si>
  <si>
    <t>KK23011201</t>
  </si>
  <si>
    <t>KK230112</t>
  </si>
  <si>
    <t>AVANTAGE CEMENT. ACETABULAR CUP 56 PO463056,ENDOPROTEZ. KUKA CEM. TIP I, Biomet- Magna</t>
  </si>
  <si>
    <t>KK23131309</t>
  </si>
  <si>
    <t>KK231313</t>
  </si>
  <si>
    <t>NEXGEN TIBIA BLOCK/WEDGE VEL.TIBIJE 4, DEBLJINA 10mm 598800427,TIBIJAL. DODACI, UNIKON.TOTAL. PROT. KOLENA, Zimmer-Magna</t>
  </si>
  <si>
    <t>KK23111809</t>
  </si>
  <si>
    <t>KK231118</t>
  </si>
  <si>
    <t>OXFORD INSERT TIBIA 5mm LEVO, LATRGE, 159556, MENISCAL BEARING,TOTALNA REVIZ. CEM. ENDOPROT. KOLENA TIP I, Biomet- Magna</t>
  </si>
  <si>
    <t>KK23139009</t>
  </si>
  <si>
    <t>KK231390</t>
  </si>
  <si>
    <t>NG RHK TIBIJALNA KOMP.VEL.5 , 00-5880-005-00 TOTALNA POLIAK.CEM.ENDOPROT.KOLENA ,Zimmer,Magna</t>
  </si>
  <si>
    <t>KK23140409</t>
  </si>
  <si>
    <t>KK231404</t>
  </si>
  <si>
    <t>NG RHK ARTIKULARNA KOMP. INSERT VEL.E VISINA 12mm 00-5880-050-12,TOTALNA POLIAK. CEM. ENDOPROT. KOLENA,Zimmer- Magna</t>
  </si>
  <si>
    <t>KK23021601</t>
  </si>
  <si>
    <t>KK230216</t>
  </si>
  <si>
    <t>VERSUS FEMORAL HEAD 12/14 801803214 DIJAMETAR 32mm DUŽ VRATA 7mm ENDOPROT. KUKA TIP1 Zimmer Magna</t>
  </si>
  <si>
    <t>KK23116309</t>
  </si>
  <si>
    <t>KK231163</t>
  </si>
  <si>
    <t>NEXGEN ARTIKULARNA KOMP. VEL. CD VISINA 20mm ZA TIB.3,4 596403020,TOTALNA POLIAK. CEM. ENDOPROT. KOLENA-Magna</t>
  </si>
  <si>
    <t>KK23137509</t>
  </si>
  <si>
    <t>KK231375</t>
  </si>
  <si>
    <t>TM TIBIL CONE SREDNJI 31X31Xmm 00-5450-013-31 UNIKON.I TOTAL.PRIM.POLIAKS. CEM.ENDOPROTEZA KOLENA TIP 1 Zimmer</t>
  </si>
  <si>
    <t>KK23168106</t>
  </si>
  <si>
    <t>KK231681</t>
  </si>
  <si>
    <t>STEM BIARTIKULARNE PROTEZE KUKA 4 NA.TBP.4 ENDOPROTEZA KUKA TIP 6 Narcissus</t>
  </si>
  <si>
    <t>KK23171206</t>
  </si>
  <si>
    <t>KK231712</t>
  </si>
  <si>
    <t>GLAVA PROTEZE KUKA S 28mm TCP28GS ENDOPROTEZA KUKA TIP 6 Narcissus</t>
  </si>
  <si>
    <t>KK23039903</t>
  </si>
  <si>
    <t>KK230399</t>
  </si>
  <si>
    <t>MULTIHOLE SELL 48mm 71338663 ENDOPROTEZA KUKA TIP 3 Ecotrade</t>
  </si>
  <si>
    <t>KK23041103</t>
  </si>
  <si>
    <t>KK230411</t>
  </si>
  <si>
    <t>ACETABULAR LINER 32mm 71337648 ENDOPROTEZA KUKA TIP 3 ,Ecotrade</t>
  </si>
  <si>
    <t>KK23042703</t>
  </si>
  <si>
    <t>KK230427</t>
  </si>
  <si>
    <t>REFLECTION 61/32mm 71358038 ENDOPROTEZA KUKA TIP 3 Ecotrade</t>
  </si>
  <si>
    <t>KK23028702</t>
  </si>
  <si>
    <t>KK230287</t>
  </si>
  <si>
    <t>PINNACLE PINN SECTOR CUP 52mm, 121722052, ACETABULUM 3,ENDOPROT. KUKA TIP 2- Makle</t>
  </si>
  <si>
    <t>KK23028802</t>
  </si>
  <si>
    <t>KK230288</t>
  </si>
  <si>
    <t>PINNACLE PINN SECTOR CUP 54mm, 121722054, ACETABULUM 3,ENDOPROT. KUKA TIP 2- Makle</t>
  </si>
  <si>
    <t>KK23028902</t>
  </si>
  <si>
    <t>KK230289</t>
  </si>
  <si>
    <t>PINNACLE PINN SECTOR CUP 56mm, 121722056, ACETABULUM 3,ENDOPROT. KUKA TIP 2- Makle</t>
  </si>
  <si>
    <t>KK23029102</t>
  </si>
  <si>
    <t>KK230291</t>
  </si>
  <si>
    <t>PINNACLE PINN SECTOR CUP 60mm, 121722060, ACETABULUM 3,ENDOPROT. KUKA TIP 2- Makler</t>
  </si>
  <si>
    <t>KK23029302</t>
  </si>
  <si>
    <t>KK230293</t>
  </si>
  <si>
    <t>PINNACLE PINN SECTOR CUP 64mm, 121722064, ACETABULUM 3,ENDOPROT. KUKA TIP 2- Makle</t>
  </si>
  <si>
    <t>KK23135609</t>
  </si>
  <si>
    <t>KK231356</t>
  </si>
  <si>
    <t>NEXGEN FEMORAL AUGMENT VEL. F DISTAL, 10mm 599003620, UNIKON.TOTAL.PROT. KOLENA, Zimmer,Magna</t>
  </si>
  <si>
    <t>KK23123609</t>
  </si>
  <si>
    <t>KK231236</t>
  </si>
  <si>
    <t>NEXGEN ARTIKUL.CCK KOMPNENTA VEL.EF, ZELENA VISINA 14mm,UNIKON. TOTAL. PROT. KOLENA, 599404014,Zimmer-Magna</t>
  </si>
  <si>
    <t>KK23060404</t>
  </si>
  <si>
    <t>KK230604</t>
  </si>
  <si>
    <t>ECOFIT CUP ACETABULUM ,ENDOPROT. KUKA TIP 4 CENTRAL HOLE 0220-0662,G.m.b.h Ortohaid</t>
  </si>
  <si>
    <t>KK23029202</t>
  </si>
  <si>
    <t>KK230292</t>
  </si>
  <si>
    <t>PINNACLE PINN SECTOR CUP 62mm, 121722062, ACETABULUM 3,ENDOPROT. KUKA TIP 2- Makler</t>
  </si>
  <si>
    <t>KK23029402</t>
  </si>
  <si>
    <t>KK230294</t>
  </si>
  <si>
    <t>PINNACLE PINN SECTOR CUP 66mm, 121722066, ACETABULUM 3,ENDOPROT. KUKA TIP 2- Makler</t>
  </si>
  <si>
    <t>KK23018201</t>
  </si>
  <si>
    <t>KK230182</t>
  </si>
  <si>
    <t>ZCA ACETABULUM DIJAM. 32mm OD 47mm 800555432,ENDOPROTEZA KUKA TIP 1- Magna</t>
  </si>
  <si>
    <t>KK23112409</t>
  </si>
  <si>
    <t>KK231124</t>
  </si>
  <si>
    <t>OXFORD INSERT TIBIA MENISCAL BEARING, 4mm DESNO LARGE 159583,TOTALNA REVIZ. CEM. ENDOPROT. KOLENA TIP I, Biomet- Magna</t>
  </si>
  <si>
    <t>KK23054904</t>
  </si>
  <si>
    <t>KK230549</t>
  </si>
  <si>
    <t>IC STRAIGHT STEM CEMENT IMLANTCAST 3516-1625 ENDOPROTEZA KUAK TIP 4, G.m.b.h Nemačk</t>
  </si>
  <si>
    <t>KK23067504</t>
  </si>
  <si>
    <t>KK230675</t>
  </si>
  <si>
    <t>IC HEAD COCR 12/20,ENDOPROTEZA KUKA TIP 4 2387-2825, G.m.b.h. Nemačka,Orthoaid</t>
  </si>
  <si>
    <t>KK23116909</t>
  </si>
  <si>
    <t>KK231169</t>
  </si>
  <si>
    <t>NEXGEN ARTIKULARNA KOMP. VEL.EF VISINA 17mm ZA TIB.3,4 596403217 TOTALNA POLIAK. CEM.ENDOPROT.KOLENA-Magna</t>
  </si>
  <si>
    <t>KK23028502</t>
  </si>
  <si>
    <t>KK230285</t>
  </si>
  <si>
    <t>PINNACLE PINN SECTOR CUP 48mm, 121722048, ACETABULUM 3,ENDOPROT. KUKA TIP 2- Makler</t>
  </si>
  <si>
    <t>KK23066404</t>
  </si>
  <si>
    <t>KK230664</t>
  </si>
  <si>
    <t>BIPOLARNA GLAVA IC ENDOPROT. KUKA TIP 4, 21510-052, G.m.b.H, Orthoaid</t>
  </si>
  <si>
    <t>KK23028602</t>
  </si>
  <si>
    <t>KK230286</t>
  </si>
  <si>
    <t>PINNACLE PINN SECTOR CUP 50mm, 121722050, ACETABULUM 3,ENDOPROT. KUKA TIP 2- Makler</t>
  </si>
  <si>
    <t>SA2409145</t>
  </si>
  <si>
    <t>ARTHREX ŠRAF, UNIVERS GLENOID VIJAK- AR-9145-24(36),ZAKLJUCAVAJUCI, RVERZ. PROTEZ. RAMENA</t>
  </si>
  <si>
    <t>SA9222045</t>
  </si>
  <si>
    <t>AUGMENT GRIPTION,REVIZ.TUMOR.PRO.KUKA-PROSPERA</t>
  </si>
  <si>
    <t>KK23123109</t>
  </si>
  <si>
    <t>KK231231</t>
  </si>
  <si>
    <t>NEXGEN ARTIKUL.CCK KOMPNENTA VEL.CD, ŽUTA VISINA 17mm,UNIKON. TOTAL. PROT. KOLENA, 599403017,Zimmer-Magna</t>
  </si>
  <si>
    <t>KK23128609</t>
  </si>
  <si>
    <t>KK231286</t>
  </si>
  <si>
    <t>NEXGEN STRAIGT STEM DIJAM.14mm/DUŽ.100mm(145mm) offset, 5998802014,TOTALNA POLIAK. CEM. ENDOPROT.KOLENA - Magna</t>
  </si>
  <si>
    <t>KK23133209</t>
  </si>
  <si>
    <t>KK231332</t>
  </si>
  <si>
    <t>NEXGEN TIBIA BLOCK VEL. tibije 3, 00-5988-003-10,TIBIJAL. DODACI, UNIKON.TOTAL. PROT. KOLENA, Zimmer-Magna</t>
  </si>
  <si>
    <t>KK23164713</t>
  </si>
  <si>
    <t>KK231647</t>
  </si>
  <si>
    <t>SIGMA STB GVF TIBIA INSERT SZ 4 17.5mm 158124017 TOTALNA PRIM. POLIAK.CEM.ENDO. PROTEZA KOLENA TIP 5, Makler</t>
  </si>
  <si>
    <t>KK23047803</t>
  </si>
  <si>
    <t>KK230478</t>
  </si>
  <si>
    <t>COCR 12/14 FEMORAL HEAD 36mm+12 71303612,ENDOPROTEZA KUKA TIP 3 - Ecotrade</t>
  </si>
  <si>
    <t>KK23121909</t>
  </si>
  <si>
    <t>KK231219</t>
  </si>
  <si>
    <t>NEXGEN FEMORAL. LCCK KOMPON. VEL.F, DESNA, UNIKON.TOTAL. PROT KOLENA, 599401692, Zimmer- Magna</t>
  </si>
  <si>
    <t>KK23066504</t>
  </si>
  <si>
    <t>KK230665</t>
  </si>
  <si>
    <t>BIPOLARNA GLAVA IC ENDOPROT. KUKA TIP 4, 21510-054, G.m.b.H, Orthoaid</t>
  </si>
  <si>
    <t>KK23011101</t>
  </si>
  <si>
    <t>KK230111</t>
  </si>
  <si>
    <t>AVANTAGE CEMENT. ACETABULAR CUP 54, PO463054,ENDOPROTEZ. KUKA CEM. TIP I, Biomet- Magna</t>
  </si>
  <si>
    <t>KK23012001</t>
  </si>
  <si>
    <t>KK230120</t>
  </si>
  <si>
    <t>ADVANTAGE ACETABUL. INSERT 28mm,OD 54mm P0561054 ENDOPROTEZA KUKA TIP 1,Magna</t>
  </si>
  <si>
    <t>KK23067404</t>
  </si>
  <si>
    <t>KK230674</t>
  </si>
  <si>
    <t>IC HEAD CoCrMo Taper 28mm 12/19,ENDOPROT. KUKA TIP 4 2387-2820 G.m.b.H, Orthoaid</t>
  </si>
  <si>
    <t>KK23038703</t>
  </si>
  <si>
    <t>KK230387</t>
  </si>
  <si>
    <t>POLARSTEM STANDAR BEZCEM. SZ 8,Ti/HA, 75100471,ENDOPROTEZA KUKA TIP 3 -Ecotrade</t>
  </si>
  <si>
    <t>KK23123509</t>
  </si>
  <si>
    <t>KK231235</t>
  </si>
  <si>
    <t>NEXGEN ARTIKULARNA CCK 599404012 KOMPONENTA VEL. EF,ZELENA VISINA 12mm,Zimmer, Magna</t>
  </si>
  <si>
    <t>KK23124709</t>
  </si>
  <si>
    <t>KK231247</t>
  </si>
  <si>
    <t>NEXGEN ARTIKULARNA CCK 599405012 KOMPONENTA VEL. G, PLAVA VISINA 12mm,Zimmer, Magna</t>
  </si>
  <si>
    <t>KK23125309</t>
  </si>
  <si>
    <t>KK231253</t>
  </si>
  <si>
    <t>NEXGEN ARTIKULARNA CCK 599405112 KOMPONENTA VEL. EF, PLAVA PRUGASTA VISINA 12mm,Zimmer, Magna</t>
  </si>
  <si>
    <t>KK23164113</t>
  </si>
  <si>
    <t>KK231641</t>
  </si>
  <si>
    <t>SIGMA STB GVF TIBIA INSERT SZ3 15mm 158123015 TOTALNA PRIM.POLIAK.CEM.ENDOPROTEZA KOLENA TIP 5De Puy Makler</t>
  </si>
  <si>
    <t>SA2200012</t>
  </si>
  <si>
    <t>AUGMENTI ZA DEFEKTE ACETABULUMA GRIPTON TF 1217XX-MAKLER</t>
  </si>
  <si>
    <t>KK23153711</t>
  </si>
  <si>
    <t>KK231537</t>
  </si>
  <si>
    <t>TIBIAL BASE SZ 3 RIGHT 71420182,TOTALANA PRIM. POLIAK. CEM. ENDOPROT. KOLENA TIP 3 -Ecotrade</t>
  </si>
  <si>
    <t>KK23152111</t>
  </si>
  <si>
    <t>KK231521</t>
  </si>
  <si>
    <t>PS FEMORAL COMP 3RT 71420116,TOTALNA PRIM. POLIAK. CEM. ENDOPROT. KOLENA TIP 3-Ecotrade</t>
  </si>
  <si>
    <t>KK23018001</t>
  </si>
  <si>
    <t>KK230180</t>
  </si>
  <si>
    <t>ZCA ACETABULUM DIJAM. 32mm OD 53mm 800555032,ENDOPROTEZA KUKA TIP 1- Magna</t>
  </si>
  <si>
    <t>KK23154911</t>
  </si>
  <si>
    <t>KK231549</t>
  </si>
  <si>
    <t>ARTIKULAR INSERT SZ 3-4, 11mm 71453212,TOTALNA PRIM. POLIAK. CEM.ENDOPROT. KOLENA, Ecotrade</t>
  </si>
  <si>
    <t>KK23005501</t>
  </si>
  <si>
    <t>KK230055</t>
  </si>
  <si>
    <t>TAPERLOC CoCr CEMENTNI FEMORALNI STEM VEL.17,5mm 650-0341,ENDOPROT. KUKA TIP 1-Magna</t>
  </si>
  <si>
    <t>KK23001201</t>
  </si>
  <si>
    <t>KK230012</t>
  </si>
  <si>
    <t>M/L FEMORAL STEM BESCEM.TAPER VEL. 17.5 STANDARD 00-7711-017-00,ENDOPROTEZA KUKA TIP1 -Magna</t>
  </si>
  <si>
    <t>KK23060704</t>
  </si>
  <si>
    <t>KK230607</t>
  </si>
  <si>
    <t>ECOFIT CUP 68mm ACETABULUM , ENDOPROT. KUKA TIP 4, CENTRAL HOLE, 0220-0668, G.m.b.H- Orthoaid</t>
  </si>
  <si>
    <t>KK23064804</t>
  </si>
  <si>
    <t>KK230648</t>
  </si>
  <si>
    <t>PE CUP MUELLER II, IMPLANTCAST ACETABUL.ENDOPROT. KUKA TIP 4 CEM. SNAP, 1071-3244, G.m.b.H- Orthoaid</t>
  </si>
  <si>
    <t>KK23122009</t>
  </si>
  <si>
    <t>KK231220</t>
  </si>
  <si>
    <t>NEXGEN FEMORAL. LCCK KOMPON. VEL.G LEVA, UNIKON.TOTAL. PROT KOLENA, 599401791, Zimmer- Magna</t>
  </si>
  <si>
    <t>KK23124609</t>
  </si>
  <si>
    <t>KK231246</t>
  </si>
  <si>
    <t>NEXGEN ARTIKULARNA CCK KOMPONENTA VEL. G, PLAVA VISINA 10mm, 599405010, Zimmer, Magna</t>
  </si>
  <si>
    <t>KK23135309</t>
  </si>
  <si>
    <t>KK231353</t>
  </si>
  <si>
    <t>NEXGEN FEMORAL AUGMENT VEL. F, POSTERIOR, 5mm, 599003601, UNIKON.TOTAL.PROT. KOLENA, Zimmer,Magna</t>
  </si>
  <si>
    <t>KK24000502</t>
  </si>
  <si>
    <t>KK240005</t>
  </si>
  <si>
    <t>PINNACLE ACETABULAR SHELL MULTI-HOLE w/GRIPTON 52mm 121730052 ENDOPROT. KUKA TIP 2,De Puy, Makler</t>
  </si>
  <si>
    <t>KK23124909</t>
  </si>
  <si>
    <t>KK231249</t>
  </si>
  <si>
    <t>NEXGEN ARTIKUL.CCK KOMPNENTA VEL.G, PLAVA,VISINA 17mm,UNIKON. TOTAL. PROT. KOLENA, 599405017,Zimmer-Magna</t>
  </si>
  <si>
    <t>KK23110409</t>
  </si>
  <si>
    <t>KK231104</t>
  </si>
  <si>
    <t>OXFORD INSERT TIBIA MENISCAL BEARING, 5mm LEVO 159549,TOTALNA REVIZ. CEM. ENDOPROT. KOLENA TIP I, Biomet- Magna</t>
  </si>
  <si>
    <t>KK23117009</t>
  </si>
  <si>
    <t>KK231170</t>
  </si>
  <si>
    <t>NEXGEN ARTIKULARNA KOMP. VEL.EF VISIN 20mm ZA TIB.3,4 596403220 ,TOTALNA POLIAK. CEM. ENDOPROT. KOLENA-Magna</t>
  </si>
  <si>
    <t>KK23118409</t>
  </si>
  <si>
    <t>KK231184</t>
  </si>
  <si>
    <t>NEXGEN ARTIKULARNA KOMP. VEL.CD VISIN 20mm ZA TIB.5,6 596404120 ,TOTALNA POLIAK. CEM. ENDOPROT. KOLENA-Magna</t>
  </si>
  <si>
    <t>KK23060204</t>
  </si>
  <si>
    <t>KK230602</t>
  </si>
  <si>
    <t>ECOFIT CUP ACETABULUM ,ENDOPROT. KUKA 58mm TIP 4 CENTRAL HOLE 0220-0658,G.m.b.h Ortohaid</t>
  </si>
  <si>
    <t>KK23165113</t>
  </si>
  <si>
    <t>KK231651</t>
  </si>
  <si>
    <t>SIGMA STB GVF TIBIA INSERT SZ5 15mm 158125015 TOTALNA PRIM.POLIAK.CEM.ENDOPROTEZA KOLENA TIP 5 De puy,Makler</t>
  </si>
  <si>
    <t>KK23055004</t>
  </si>
  <si>
    <t>KK230550</t>
  </si>
  <si>
    <t>IC STEIGHT STEM TIP II, 17.5mm, ENDOPROT. KUKA TIP 4, IMPLANCAST 3516-1750, G.m.b.H-Orthoaid</t>
  </si>
  <si>
    <t>KK23066304</t>
  </si>
  <si>
    <t>KK230663</t>
  </si>
  <si>
    <t>BIPOLARNA GLAVA IC 28/50mm ENDOPROT. KUKA TIP 4, 21510-050, G.m.b.H, Orthoaid</t>
  </si>
  <si>
    <t>KK23039403</t>
  </si>
  <si>
    <t>KK230394</t>
  </si>
  <si>
    <t>POLARSTEAM STANDARD 4 CEM. 75002115 ENDOPROTEZA KUKA TIP 3 Ecotrade</t>
  </si>
  <si>
    <t>KK23060504</t>
  </si>
  <si>
    <t>KK230605</t>
  </si>
  <si>
    <t>ECOFIT CUP CEMENTLES IMLANT CAST CENTRAL HOLE 0220-0664 ENDOPROTEZA KUKA TIP 4 G.m.b.h. Nemačka Ortohoaid</t>
  </si>
  <si>
    <t>KK23059604</t>
  </si>
  <si>
    <t>KK230596</t>
  </si>
  <si>
    <t>ECOFIT CUP ACETABULUM , ENDOPROT. KUKA TIP 4, CENTRAL HOLE, 0220-0646, G.m.b.H- Orthoaid</t>
  </si>
  <si>
    <t>KK23117909</t>
  </si>
  <si>
    <t>KK231179</t>
  </si>
  <si>
    <t>NEXGEN ARTIKULARNA KOMP. VEL.CD VISINA 09mm ZA TIB. 5,6 596404109,TOTALNA POLIAK. CEM. ENDOPROT. KOLENA -Magna</t>
  </si>
  <si>
    <t>KK23165213</t>
  </si>
  <si>
    <t>KK231652</t>
  </si>
  <si>
    <t>SIGMA STB GVF TIBIA INSERT SZ5 158125017 TOTALNA PRIM.POLIAK.CEM.ENDOPROT. KOLENA TIP 5 De Puy Makler</t>
  </si>
  <si>
    <t>KK23118109</t>
  </si>
  <si>
    <t>KK231181</t>
  </si>
  <si>
    <t>NEXGEN ARTIKULARNA KOMP. VEL.CD VISINA 12mm 5/6 596404112,TOTALNA POLIAK. CEM. ENDOPROT. KOLENA -Magna</t>
  </si>
  <si>
    <t>KK23119709</t>
  </si>
  <si>
    <t>KK231197</t>
  </si>
  <si>
    <t>NEXGEN ARTIKULARNA KOMP. VEL.EF VISINA 17mm 7/8/9/10 596405117,TOTALNA POLIAK. CEM. ENDOPROT. KOLENA -Magna</t>
  </si>
  <si>
    <t>KK23163713</t>
  </si>
  <si>
    <t>KK231637</t>
  </si>
  <si>
    <t>SIGMA STB GVF TIBIA INSERT SZ 2.5 17.5mm 158122017 TOTALNA PRIM. POLIAK. CEM. ENDOPROT. KOLENA TIP 5 -Makler</t>
  </si>
  <si>
    <t>KK23012201</t>
  </si>
  <si>
    <t>KK230122</t>
  </si>
  <si>
    <t>ADVANTAGE ACETABULAR INSERT 58/28mm, P0561058 ENDOPROTEZA KUKA TIP 1,Magna</t>
  </si>
  <si>
    <t>KK23124109</t>
  </si>
  <si>
    <t>KK231241</t>
  </si>
  <si>
    <t>NEXGEN ARTIKUL.CCK KOMPNENTA VEL.CD, ZELENA PRUGASTA,VISINA 12mm,UNIKON. TOTAL. PROT. KOLENA, 599404112,Zimmer-Magna</t>
  </si>
  <si>
    <t>KK23125509</t>
  </si>
  <si>
    <t>KK231255</t>
  </si>
  <si>
    <t>NEXGEN ARTIKUL.CCK KOMPNENTA VEL.EF, PLAVA PRUGASTA,VISINA 17mm,UNIKON. TOTAL. PROT. KOLENA, 599405117,Zimmer-Magna</t>
  </si>
  <si>
    <t>SA9200156</t>
  </si>
  <si>
    <t>DISTAL FEMORAL SEGMENTAL SZB-KOLENO,TUMORSKA-MAGNA</t>
  </si>
  <si>
    <t>SA9200157</t>
  </si>
  <si>
    <t>SEGMENTAL POLY BOX SZ B-KOLENO,TUMORSKA-MAGNA</t>
  </si>
  <si>
    <t>SA9200158</t>
  </si>
  <si>
    <t>SEGMENTAL ART.SURF-KOLENO,TUMORSKA-MAGNA</t>
  </si>
  <si>
    <t>SA92001601</t>
  </si>
  <si>
    <t>SEGMENTAL CEMENTED STEM-KOLENO,TUMORSKA-MAGNA</t>
  </si>
  <si>
    <t>SA9200161</t>
  </si>
  <si>
    <t>SEG MALE-FEMALE FEM/TIB x0MM,KOLENO,TUMORSKA-MAGNA</t>
  </si>
  <si>
    <t>SA9200177</t>
  </si>
  <si>
    <t>SEGMENTAL PROXIMAL FEMUR-BASIC P00178 MOST W/TISSUE,-MAGNA</t>
  </si>
  <si>
    <t>SA2020141</t>
  </si>
  <si>
    <t>SEGMENTAL TM COLLAR 00159-TUMORSKA-MAGNA</t>
  </si>
  <si>
    <t>KK23140509</t>
  </si>
  <si>
    <t>KK231405</t>
  </si>
  <si>
    <t>NG RHK ARTIKULARNA KOMP. INSERT VEL.E VISINA 14mm 00-5880-050-14,TOTALNA POLIAK. CEM. ENDOPROT. KOLENA,Zimmer- Magna</t>
  </si>
  <si>
    <t>KK23128909</t>
  </si>
  <si>
    <t>KK231289</t>
  </si>
  <si>
    <t>NEXGEN STRAIGHT STEM DIJAM.17/DUŽ. 100mm(145mm) 598802017,TOTALNA POLIAK.CEM.ENDOPROT.KOLENA -Magna</t>
  </si>
  <si>
    <t>KK23067304</t>
  </si>
  <si>
    <t>KK230673</t>
  </si>
  <si>
    <t>IC HEAD COCR 12/18,ENDOPROT. KUKA TIP 4 2387-2815, G.m.b.h. Nemačka,Orthoaid</t>
  </si>
  <si>
    <t>KK23066804</t>
  </si>
  <si>
    <t>KK230668</t>
  </si>
  <si>
    <t>BIPOLARNA GLAVA IC ENDOPROT. KUKA TIP 4, 21510-060, G.m.b.H, Orthoaid</t>
  </si>
  <si>
    <t>KK23110909</t>
  </si>
  <si>
    <t>KK231109</t>
  </si>
  <si>
    <t>OXFORD INSERT TIBIA MENISCAL BEARING, 3mm DESNO 159575, MEDIUM TOTALNA REVIZ. CEM. ENDOPROT. KOLENA TIP I, Biomet- Magna</t>
  </si>
  <si>
    <t>KK23125409</t>
  </si>
  <si>
    <t>KK231254</t>
  </si>
  <si>
    <t>NEXGEN ARTIKULARNA CCK KOMP. EF PLAVA PRUGASTA VISINA 14mm 599405114 TOTALNA PRIM.POLIAK.CEM.NEDOPROTEZA KOLENA Zimmer,Magnapharmacia</t>
  </si>
  <si>
    <t>KK23014701</t>
  </si>
  <si>
    <t>KK230147</t>
  </si>
  <si>
    <t>LONGEVITY LINER IT 32mmX68QU 00-8752-018-32 ENDOPROTEZA KUKA TIP 1 ,Zimmer,Magnapharmacia</t>
  </si>
  <si>
    <t>KK23117609</t>
  </si>
  <si>
    <t>KK231176</t>
  </si>
  <si>
    <t>NEXGEN ARTIKULARNA KOMPONENTA VELIČINA EF VISINA 17mm 5/6 596404017 TOTALNA PRIM.,POLIAKS.,CEM.,ENDOPROTEZA KOLENA Zimmer,Magnapharmacia</t>
  </si>
  <si>
    <t>KK23136409</t>
  </si>
  <si>
    <t>KK231364</t>
  </si>
  <si>
    <t>TM CONE FEMUR SMALL RIGHT 00-5450-017-31 TOTALNA PRIM.POLIAKS.CEM.ENDOPROTEZA KOLENA Zimmer,Magnapharmacija</t>
  </si>
  <si>
    <t>KK23124809</t>
  </si>
  <si>
    <t>KK231248</t>
  </si>
  <si>
    <t>NEXGEN ARTIKULARNA KOMPONENTA CCK VELIČINA G PLAVA VISINA 14mm 599405014 TOTALNA PRIM.POLIAKS.CEM.ENDOPROTEZA KOLENA Zimme,Magnepharmacia</t>
  </si>
  <si>
    <t>KK23135509</t>
  </si>
  <si>
    <t>KK231355</t>
  </si>
  <si>
    <t>NEXGEN FEMORAL AUGMENT DISTAL F-5mm 599003610 TOTALNA PRIM.POLIAKS.CEM.ENDOPROTEZA KOLENA Zimmer,Magnapharmacia</t>
  </si>
  <si>
    <t>KK23152511</t>
  </si>
  <si>
    <t>KK231525</t>
  </si>
  <si>
    <t>FEMORAL COMP. PS 7RT 71420124 TOTALNA PRIM.POLIAKS.CEM.ENDOPROTEZA KOLENA TIP 3,Ecotrade</t>
  </si>
  <si>
    <t>KK23154111</t>
  </si>
  <si>
    <t>KK231541</t>
  </si>
  <si>
    <t>TIBIAL BASE 7 RIGHT 71420190 TOTALNA PRIM.POLIAKS.CEM.ENDOPROTEZA KOLENA TIP 3 Ecotrade</t>
  </si>
  <si>
    <t>KK24000402</t>
  </si>
  <si>
    <t>KK240004</t>
  </si>
  <si>
    <t>PINNACLE ACETABULAR SHELL MULTI-HOLE w/GRIPTON 50mm 121730050 ENDOPROT. KUKA TIP 2,De Puy, Makler</t>
  </si>
  <si>
    <t>KK24000602</t>
  </si>
  <si>
    <t>KK240006</t>
  </si>
  <si>
    <t>PINNACLE ACETABULAR SHELL MULTI-HOLE w/GRIPTON 54mm 121730054 ENDOPROT. KUKA TIP 2,De Puy, Makler</t>
  </si>
  <si>
    <t>KK24000702</t>
  </si>
  <si>
    <t>KK240007</t>
  </si>
  <si>
    <t>PINNACLE ACETABULAR SHELL MULTI-HOLE w/GRIPTON 56mm 121730056 ENDOPROT. KUKA TIP 2,De Puy, Makler</t>
  </si>
  <si>
    <t>KK23009801</t>
  </si>
  <si>
    <t>KK230098</t>
  </si>
  <si>
    <t>ADVANTAGE RELOAD ACETABULAR SHELL(CUP) 50mm P0460P50 ENDOPROTEZA KUKA TIP 1 ,Magna</t>
  </si>
  <si>
    <t>KK23135809</t>
  </si>
  <si>
    <t>KK231358</t>
  </si>
  <si>
    <t>NEXGEN FEMORAL AUGMENT VEL. G, POSTERIOR, 5mm, 599003701, UNIKON.TOTAL.PROT. KOLENA, Zimmer,Magna</t>
  </si>
  <si>
    <t>KK23136009</t>
  </si>
  <si>
    <t>KK231360</t>
  </si>
  <si>
    <t>NEXGEN FEMORAL AUGMENT VEL. G, DISTAL 5mm, 599003710, UNIKON.TOTAL.PROT. KOLENA, Zimmer,Magna</t>
  </si>
  <si>
    <t>KK23111209</t>
  </si>
  <si>
    <t>KK231112</t>
  </si>
  <si>
    <t>OXFORD INSERT TIBIA MENISCAL BEARING, 6mm DESNO 159578, MEDIUM TOTAL.REVIZ. CEM. ENDOPROT. KOLENA TIP I, Biomet- Magna</t>
  </si>
  <si>
    <t>KK23163213</t>
  </si>
  <si>
    <t>KK231632</t>
  </si>
  <si>
    <t>SIGMA STB GVF TIBIA INSERT SZ 2 17.5mm 158121017TOTALNA PRIM. POLIAK. CEM. ENDOPROT. KOLENA TIP 5 -Makler</t>
  </si>
  <si>
    <t>KK23018501</t>
  </si>
  <si>
    <t>KK230185</t>
  </si>
  <si>
    <t>ZB 12/14 COCR FEMORAL HEAD DIJAM. 28mm DUŽ.VRATA -3-5mm 802202801,ENDOPROTEZA KUKA TIP 1- Magna</t>
  </si>
  <si>
    <t>KK23037803</t>
  </si>
  <si>
    <t>KK230378</t>
  </si>
  <si>
    <t>POLARSTEM STANDAR BEZCEM. SZ 1 75100462,ENDOPROTEZA KUKA TIP 3 -Ecotrade</t>
  </si>
  <si>
    <t>KK23166415</t>
  </si>
  <si>
    <t>KK231664</t>
  </si>
  <si>
    <t>REFOBACIN R STERILNI KOŠTANI CEMENT 40G SA GENTAMIC.,3003940001-3 Biomet-Magna</t>
  </si>
  <si>
    <t>KKS23000215</t>
  </si>
  <si>
    <t>KKS230002</t>
  </si>
  <si>
    <t>PULSAVAC SET 00-5150-482-01 ZA ISPIRANJE-Magna</t>
  </si>
  <si>
    <t xml:space="preserve">УКУПНО ИМПЛАНТАТИ У ОРТОПЕДИЈИ (ЕНДОПРОТЕЗЕ)  </t>
  </si>
  <si>
    <t>082 - СТЕНТОВИ</t>
  </si>
  <si>
    <t>SA2100303</t>
  </si>
  <si>
    <t>STT21003</t>
  </si>
  <si>
    <t>KAROTIDNI STENT PROTEGE RX(P3),REP21</t>
  </si>
  <si>
    <t>SA9224550</t>
  </si>
  <si>
    <t>STT90028</t>
  </si>
  <si>
    <t>LEO STENT INTRACEREBRAL 4,5X.....MM</t>
  </si>
  <si>
    <t>SA9298742</t>
  </si>
  <si>
    <t>STT90030</t>
  </si>
  <si>
    <t>PHENOX STENT NITINOL INTRAKRANIJALNI PTLR-P64</t>
  </si>
  <si>
    <t>SA9365474</t>
  </si>
  <si>
    <t>RSM001496</t>
  </si>
  <si>
    <t>DERIVO SISTEM ZA EMBOLIZACIJU 01-0003XX..ANEURIZ.</t>
  </si>
  <si>
    <t>SA9452212</t>
  </si>
  <si>
    <t>ENC4XXXXCENTERPRISE VRD-VASKUL.STENT</t>
  </si>
  <si>
    <t>SA2220404</t>
  </si>
  <si>
    <t>STT21004</t>
  </si>
  <si>
    <t>KAROTIDNI STENT-ROADSAVER(P4,REP22)</t>
  </si>
  <si>
    <t>SA2200113</t>
  </si>
  <si>
    <t>STT22001</t>
  </si>
  <si>
    <t>VASKULARNI ČEP ZA EMBOLIZACIJU-VASCULAR PLUG(P13,REP22)</t>
  </si>
  <si>
    <t>SA2221116</t>
  </si>
  <si>
    <t>STT21011</t>
  </si>
  <si>
    <t>PERIFERNI STENT PREMONTIRAN NA BALON,Omnilinke Elite(P16,REP22)</t>
  </si>
  <si>
    <t>SA2200609</t>
  </si>
  <si>
    <t>STT21006</t>
  </si>
  <si>
    <t>SAMOOSLOBADJAJUCI PER.STEN I VASCULAR-IVOLUTION PRO(P9,REP 22)</t>
  </si>
  <si>
    <t>SA2200303</t>
  </si>
  <si>
    <t>KAROTIDNI STENT PROTEGE RX(P3,REP22)</t>
  </si>
  <si>
    <t>SA2220812</t>
  </si>
  <si>
    <t>STT21008</t>
  </si>
  <si>
    <t>E-VENTUS BX-PERIFERNI STENT GRAFT(P12,REP22)</t>
  </si>
  <si>
    <t>SA2220101</t>
  </si>
  <si>
    <t>STT21001</t>
  </si>
  <si>
    <t>KAROTIDNI STENT-WALLSTENT(P1,REP22)</t>
  </si>
  <si>
    <t>SA2220321</t>
  </si>
  <si>
    <t>STT22003</t>
  </si>
  <si>
    <t>SAMOOSLO.STENT OBLOŽEN LEKOM-ELUVIA(P21,REP22)</t>
  </si>
  <si>
    <t>SA9234455</t>
  </si>
  <si>
    <t>PIPELINE-SISTEM ZA EMBOLIZACIJU FA-7XXX-EV3,PED2..</t>
  </si>
  <si>
    <t>SA2221217</t>
  </si>
  <si>
    <t>STT21012</t>
  </si>
  <si>
    <t>RENALNI STENTOVI PREMONTIRANI NA BALON RX HERCULINK ELIT(P17,REP22)</t>
  </si>
  <si>
    <t>SA2306541</t>
  </si>
  <si>
    <t>STT230654</t>
  </si>
  <si>
    <t>PERIFERNI STENT PREMONTIRAN NA BALON,Omnilinke Elite8X39X135,(P16,REP23)</t>
  </si>
  <si>
    <t>SA2306591</t>
  </si>
  <si>
    <t>STT230659</t>
  </si>
  <si>
    <t>PERIFERNI STENT PREMONTIRAN NA BALON,Omnilinke Elite9X59X135,(16,REP23)</t>
  </si>
  <si>
    <t>SA2306611</t>
  </si>
  <si>
    <t>STT230661</t>
  </si>
  <si>
    <t>PERIFERNI STENT PREMONTIRAN NA BALON,Omnilinke Elite10X29X135,(16,REP23)</t>
  </si>
  <si>
    <t>SA2321116</t>
  </si>
  <si>
    <t>STT230657</t>
  </si>
  <si>
    <t>PERIFERNI STENT PREMONTIRAN NA BALON,Omnilinke Elite,9X29X135(16,REP23)</t>
  </si>
  <si>
    <t>SA2303921</t>
  </si>
  <si>
    <t>STT230392</t>
  </si>
  <si>
    <t>SAMOOSLOBAĐAJUĆ PERIFERNI STENT -EPIC,8MM X60 MMX 120(P18,REP23)</t>
  </si>
  <si>
    <t>SA2301051</t>
  </si>
  <si>
    <t>STT230105</t>
  </si>
  <si>
    <t>SAMOOSLOBADJAJUCI PER.STEN I VASCULAR-IVOLUTION PRO,7X60X130(P9,REP23)</t>
  </si>
  <si>
    <t>SA2303901</t>
  </si>
  <si>
    <t>STT230390</t>
  </si>
  <si>
    <t>SAMOOSLOBAĐAJUĆ PERIFERNI STENT -EPIC,8MMX50MMX120(P18,REP23)</t>
  </si>
  <si>
    <t>SA2306501</t>
  </si>
  <si>
    <t>STT230650</t>
  </si>
  <si>
    <t>PERIFERNI STENT PREMONTIRAN NA BALON,Omnilinke Elite 7X39X135(16,REP23)</t>
  </si>
  <si>
    <t>SA2301041</t>
  </si>
  <si>
    <t>STT230104</t>
  </si>
  <si>
    <t>SAMOOSLOBADJAJUCI PER.STEN I VASCULAR-IVOLUTION PRO,7X40X130(P9,REP23)</t>
  </si>
  <si>
    <t>SA2306531</t>
  </si>
  <si>
    <t>STT230653</t>
  </si>
  <si>
    <t>PERIFERNI STENT PREMONTIRAN NA BALON,Omnilinke Elite,8X29X135,(P16,REP23)</t>
  </si>
  <si>
    <t>SA2306511</t>
  </si>
  <si>
    <t>STT230651</t>
  </si>
  <si>
    <t>PERIFERNI STENT PREMONTIRAN NA BALON,Omnilinke Elite,7X59X135,(P16,REP23)</t>
  </si>
  <si>
    <t>SA2302471</t>
  </si>
  <si>
    <t>STT230247</t>
  </si>
  <si>
    <t>SAMOSLOBADJAJUCI PERIFERNI STEN OTW sistem Supera Periphera,5.5x80x120,6F(R14,REP23)</t>
  </si>
  <si>
    <t>SA2306621</t>
  </si>
  <si>
    <t>STT230662</t>
  </si>
  <si>
    <t>PERIFERNI STENT PREMONTIRAN NA BALON,Omnilinke Elite, 10X39X135,(P16,REP23)</t>
  </si>
  <si>
    <t>SA2301921</t>
  </si>
  <si>
    <t>STT230192</t>
  </si>
  <si>
    <t>SAMOOSLOBAĐAJUĆI PERIFERNI STENT-PULSAR-18,6 X200X135(P10,REP23)</t>
  </si>
  <si>
    <t>SA2304991</t>
  </si>
  <si>
    <t>STT230499</t>
  </si>
  <si>
    <t>SAMOOSLO.STENT OBLOŽEN LEKOM-ELUVIA,6mmX120mmX130cm(P21,REP23)</t>
  </si>
  <si>
    <t>SA2301901</t>
  </si>
  <si>
    <t>STT230190</t>
  </si>
  <si>
    <t>SAMOOSLOBAĐAJUĆI PERIFERNI STENT-PULSAR-18,6 X150X135(P10,REP23)</t>
  </si>
  <si>
    <t>SA2305091</t>
  </si>
  <si>
    <t>STT230509</t>
  </si>
  <si>
    <t>SAMOOSLO.STENT OBLOŽEN LEKOM-ELUVIA,7mmX120mmX130cm(P21,REP23)</t>
  </si>
  <si>
    <t>SA2300191</t>
  </si>
  <si>
    <t>STT230019</t>
  </si>
  <si>
    <t>KAROTIDNI STENT X.ACT Abbott Vascular,40MM X8MM-6MM(P2,REP23),XRX04008T</t>
  </si>
  <si>
    <t>SA2306791</t>
  </si>
  <si>
    <t>STT230679</t>
  </si>
  <si>
    <t>KAROTIDNI STENT -PROTEGE RX,9-40-135(P3,REP23)</t>
  </si>
  <si>
    <t>SA2302711</t>
  </si>
  <si>
    <t>STT230271</t>
  </si>
  <si>
    <t>SAMOSLOBADJAJUCI PERIFERNI STEN OTW sistem Supera Periphera,6.5X150X120,6F(R14,REP23)</t>
  </si>
  <si>
    <t>SA2302531</t>
  </si>
  <si>
    <t>STT230253</t>
  </si>
  <si>
    <t>SAMOSLOBADJAJUCI PERIFERNI STEN OTW sistem Supera Periphera,5.5X150X120,6F(R14,REP23)</t>
  </si>
  <si>
    <t>SA2300211</t>
  </si>
  <si>
    <t>STT230021</t>
  </si>
  <si>
    <t>KAROTIDNI STENT X.ACT Abbott Vascular,40MMX10MM-8MM(P2,REP23)XRX04010T</t>
  </si>
  <si>
    <t>SA2304041</t>
  </si>
  <si>
    <t>STT230404</t>
  </si>
  <si>
    <t>SAMOOSLOBAĐAJUĆ PERIFERNI STENT -EPIC,9MMX40MMX120(P18,REP23)</t>
  </si>
  <si>
    <t>SA2305981</t>
  </si>
  <si>
    <t>STT230598</t>
  </si>
  <si>
    <t>STENT GRAFT,10X57X120(P23,REP23),BeGraft Peripheral-BENTLY</t>
  </si>
  <si>
    <t>SA23011514</t>
  </si>
  <si>
    <t>STT230115</t>
  </si>
  <si>
    <t>SAMOOSLOBADJAJUCI PER.STEN I VASCULAR-IVOLUTION PRO,9X40X130,(P9,REP23)</t>
  </si>
  <si>
    <t>SA9223525</t>
  </si>
  <si>
    <t>LEO STENT INTRACEREBRAL 2,5;3,5X....MM</t>
  </si>
  <si>
    <t>SA2300351</t>
  </si>
  <si>
    <t>STT230035</t>
  </si>
  <si>
    <t>KAROTIDNI STENT-ROADSAVER,8X30mm(P4,REP23)RDS-0830-143RX</t>
  </si>
  <si>
    <t>SA2304201</t>
  </si>
  <si>
    <t>STT230420</t>
  </si>
  <si>
    <t>SAMOOSLOBAĐAJUĆ PERIFERNI STENT -EPIC,10MMX40MMX120(P18,REP23)</t>
  </si>
  <si>
    <t>SA2306491</t>
  </si>
  <si>
    <t>STT230649</t>
  </si>
  <si>
    <t>PERIFERNI STENT PREMONTIRAN NA BALON,Omnilinke Elite,7X29X135,(16,REP23)</t>
  </si>
  <si>
    <t>SA2300061</t>
  </si>
  <si>
    <t>STT230006</t>
  </si>
  <si>
    <t>KAROTIDNI STENT-WALLSTENT,9x40mm(P1,REP23)</t>
  </si>
  <si>
    <t>SA2306551</t>
  </si>
  <si>
    <t>STT230655</t>
  </si>
  <si>
    <t>PERIFERNI STENT PREMONTIRAN NA BALON,Omnilinke Elite,8X59X135,(16,REP23)</t>
  </si>
  <si>
    <t>SA2302571</t>
  </si>
  <si>
    <t>STT230257</t>
  </si>
  <si>
    <t>SAMOSLOBADJAJUCI PERIFERNI STEN OTW sistem Supera Periphera,5.5X200X120,6F(R14,REP23)</t>
  </si>
  <si>
    <t>SA2302691</t>
  </si>
  <si>
    <t>STT230269</t>
  </si>
  <si>
    <t>SAMOSLOBADJAJUCI PERIFERNI STEN OTW sistem Supera Periphera,6.5X120X120,6F(R14,REP23)</t>
  </si>
  <si>
    <t>SA2304971</t>
  </si>
  <si>
    <t>STT230497</t>
  </si>
  <si>
    <t>SAMOOSLO.STENT OBLOŽEN LEKOM-ELUVIA,6mmx100mmx130cm(P21,REP23)</t>
  </si>
  <si>
    <t>SA2301791</t>
  </si>
  <si>
    <t>STT230179</t>
  </si>
  <si>
    <t>SAMOOSLOBAĐAJUĆI PERIFERNI STENT-PULSAR-18,5X120X135(P10,REP23)</t>
  </si>
  <si>
    <t>SA2301802</t>
  </si>
  <si>
    <t>STT230180</t>
  </si>
  <si>
    <t>SAMOOSLOBAĐAJUĆI PERIFERNI STENT-PULSAR-18,5X150X135(P10,REP23)</t>
  </si>
  <si>
    <t>SA2301881</t>
  </si>
  <si>
    <t>STT230188</t>
  </si>
  <si>
    <t>SAMOOSLOBAĐAJUĆI PERIFERNI STENT-PULSAR-18,6X100X135(P10,REP23)</t>
  </si>
  <si>
    <t>SA2303881</t>
  </si>
  <si>
    <t>STT230388</t>
  </si>
  <si>
    <t>SAMOOSLOBAĐAJUĆ PERIFERNI STENT -EPIC,8MMX40MMX120(P18,REP23)</t>
  </si>
  <si>
    <t>SA2302311</t>
  </si>
  <si>
    <t>STT230231</t>
  </si>
  <si>
    <t>SAMOSLOBADJAJUCI PERIFERNI STEN OTW sistem Supera Periphera,4.5X60X120,6F(R14,REP23)</t>
  </si>
  <si>
    <t>SA2300381</t>
  </si>
  <si>
    <t>STT230038</t>
  </si>
  <si>
    <t>KAROTIDNI STENT-ROADSAVER,9X30mm(P4,REP23)RDS-0930-143RX</t>
  </si>
  <si>
    <t>SA2301061</t>
  </si>
  <si>
    <t>STT230106</t>
  </si>
  <si>
    <t>SAMOOSLOBADJAJUCI PER.STEN I VASCULAR-IVOLUTION PRO,7X80X130(P9,REP23)</t>
  </si>
  <si>
    <t>SA2300201</t>
  </si>
  <si>
    <t>STT230020</t>
  </si>
  <si>
    <t>KAROTIDNI STENT X.ACT Abbott Vascular,40MM X9MM-7MM(P2,REP23),XRX04009T</t>
  </si>
  <si>
    <t>SA2300371</t>
  </si>
  <si>
    <t>STT230037</t>
  </si>
  <si>
    <t>KAROTIDNI STENT-ROADSAVER,9X20mm(P4,REP23)RDS-0920-143RX</t>
  </si>
  <si>
    <t>SA2301891</t>
  </si>
  <si>
    <t>STT230189</t>
  </si>
  <si>
    <t>SAMOOSLOBAĐAJUĆI PERIFERNI STENT-PULSAR-18,6X120X135(P10,REP23)</t>
  </si>
  <si>
    <t>SA2301811</t>
  </si>
  <si>
    <t>STT230181</t>
  </si>
  <si>
    <t>SAMOOSLOBAĐAJUĆI PERIFERNI STENT-PULSAR-18,5X170X135(P10,REP23)</t>
  </si>
  <si>
    <t>SA2304951</t>
  </si>
  <si>
    <t>STT230495</t>
  </si>
  <si>
    <t>SAMOOSLO.STENT OBLOŽEN LEKOM-ELUVIA,6mmx80mmx130cm(P21,REP23)</t>
  </si>
  <si>
    <t>SA2310011</t>
  </si>
  <si>
    <t>STT230101</t>
  </si>
  <si>
    <t>SAMOOSLOBADJAJUCI PER.STEN I VASCULAR-IVOLUTION PRO,6X100X130(P9,REP23)</t>
  </si>
  <si>
    <t>SA2305191</t>
  </si>
  <si>
    <t>STT230519</t>
  </si>
  <si>
    <t>STENT GRAFT,12X49X120(P22,REP23)BeGraft Aortic-BENTLY</t>
  </si>
  <si>
    <t>SA2304361</t>
  </si>
  <si>
    <t>STT230436</t>
  </si>
  <si>
    <t>SAMOOSLOBAĐAJUĆ PERIFERNI STENT -EPIC,12MMX60MMX120(P18,REP23)</t>
  </si>
  <si>
    <t>SA2303741</t>
  </si>
  <si>
    <t>STT230374</t>
  </si>
  <si>
    <t>SAMOOSLOBAĐAJUĆ PERIFERNI STENT -EPIC,7MMX60MMX120(P18,REP23)</t>
  </si>
  <si>
    <t>SA2300341</t>
  </si>
  <si>
    <t>STT230034</t>
  </si>
  <si>
    <t>KAROTIDNI STENT-ROADSAVER,8X25mm(P4,REP23)RDS-0825-143RX</t>
  </si>
  <si>
    <t>SA2321217</t>
  </si>
  <si>
    <t>STT230309</t>
  </si>
  <si>
    <t>RENALNI STENTOVI PREMONTIRANI NA BALON RX HERCULINK ELITE,5.5x18x135(P17,REP23)</t>
  </si>
  <si>
    <t>SA230592</t>
  </si>
  <si>
    <t>STT230592</t>
  </si>
  <si>
    <t>STENT GRAFT,9X57X120(P23,REP23),BeGraft Peripheral-BENTLY</t>
  </si>
  <si>
    <t>SA2306781</t>
  </si>
  <si>
    <t>STT230678</t>
  </si>
  <si>
    <t>KAROTIDNI STENT -PROTEGE RX,8-40-135(P3,REP23)</t>
  </si>
  <si>
    <t>SA2304411</t>
  </si>
  <si>
    <t>STT230441</t>
  </si>
  <si>
    <t>SAMOOSLOBAĐAJUĆ PERIFERNI STENT -EPIC,14MMX40MMX75(P18,REP23)</t>
  </si>
  <si>
    <t>SA2305851</t>
  </si>
  <si>
    <t>STT230585</t>
  </si>
  <si>
    <t>STENT GRAFT,8X37X120(P23,REP23),BeGraft Peripheral-BENTLY</t>
  </si>
  <si>
    <t>SA2300903</t>
  </si>
  <si>
    <t>STT230051</t>
  </si>
  <si>
    <t>KAROTIDNI STENT CGUARD 8 X40(P5,REP23)</t>
  </si>
  <si>
    <t>SA2300551</t>
  </si>
  <si>
    <t>STT230055</t>
  </si>
  <si>
    <t>KAROTIDNI STENT CGUARD 9X40 (P5,REP23)</t>
  </si>
  <si>
    <t>SA2305461</t>
  </si>
  <si>
    <t>STT230546</t>
  </si>
  <si>
    <t>STENT GRAFT,20X48X120(P22,REP23),BeGraft Aortic-BENTLY</t>
  </si>
  <si>
    <t>SA2306731</t>
  </si>
  <si>
    <t>STT230673</t>
  </si>
  <si>
    <t>KAROTIDNI STENT -PROTEGE RX,9-30-135(P3,REP23)</t>
  </si>
  <si>
    <t>SA2300161</t>
  </si>
  <si>
    <t>STT230016</t>
  </si>
  <si>
    <t>KAROTIDNI STENT X.ACT Abbott Vascular,30MMX9MM-7MM(P2,REP23)XRX03009T</t>
  </si>
  <si>
    <t>SA2300541</t>
  </si>
  <si>
    <t>STT230054</t>
  </si>
  <si>
    <t>KAROTIDNI STENT CGUARD 9X30 (P5,REP23)</t>
  </si>
  <si>
    <t>SA2305911</t>
  </si>
  <si>
    <t>STT230591</t>
  </si>
  <si>
    <t>STENT GRAFT,9X37X120(P23,REP23),BeGraft Peripheral-BENTLY</t>
  </si>
  <si>
    <t>SA2305971</t>
  </si>
  <si>
    <t>STT230597</t>
  </si>
  <si>
    <t>STENT GRAFT,10X37X120(P23,REP23),BeGraft Peripheral-BENTLY</t>
  </si>
  <si>
    <t xml:space="preserve">УКУПНО СТЕНТОВИ  </t>
  </si>
  <si>
    <t>083 - ГРАФТОВИ</t>
  </si>
  <si>
    <t>SA2020210</t>
  </si>
  <si>
    <t>GR22008</t>
  </si>
  <si>
    <t>GRAFT INTERGARD SILVER,IGK0006-70S,REP20</t>
  </si>
  <si>
    <t>SG2201608</t>
  </si>
  <si>
    <t>SG22016</t>
  </si>
  <si>
    <t>E-TEGRA NASTAVAK (p8) STENT GRAFT SYSTEM 93CL15xxL-TPR22</t>
  </si>
  <si>
    <t>GR2201701</t>
  </si>
  <si>
    <t>GR22017</t>
  </si>
  <si>
    <t>GRAFT BIFUR. VASCULAR (p1) 20/10MM ,024-1020- TPR22</t>
  </si>
  <si>
    <t>GR2201702</t>
  </si>
  <si>
    <t>GRAFT BIFUR. VASCULAR (p1) 8/16MM,024-0816 TPR22</t>
  </si>
  <si>
    <t>SA2201907</t>
  </si>
  <si>
    <t>GR19007</t>
  </si>
  <si>
    <t>GRAFT PTFE LIFESPAN VASCULAR (p3) x10080c80-TPR22</t>
  </si>
  <si>
    <t>GR2201802</t>
  </si>
  <si>
    <t>GR22018</t>
  </si>
  <si>
    <t>GRAFT LINEAR (p2) TUBULARNI 22MM VASCULAR PROTES. 022-0222, TPR22</t>
  </si>
  <si>
    <t>GR2200303</t>
  </si>
  <si>
    <t>GR22003</t>
  </si>
  <si>
    <t>GRAFT FLOWNIT(p3) BIOSEAL 35ST6006-TPR22</t>
  </si>
  <si>
    <t>GR2201704</t>
  </si>
  <si>
    <t>GRAFT BIFUR. VASCULAR (p1) 14/7MM,024-0714 TPR22</t>
  </si>
  <si>
    <t>SG23000215</t>
  </si>
  <si>
    <t>SG230002</t>
  </si>
  <si>
    <t>TELO STENT GRAFTA,TRBUŠNA AORTA ESBF2514C103EE, Medtronic</t>
  </si>
  <si>
    <t>SG23000315</t>
  </si>
  <si>
    <t>SG230003</t>
  </si>
  <si>
    <t>TELO STENT GRAFTA, TRBUŠNA AORTA ESBF2814C103EE, Medtronic</t>
  </si>
  <si>
    <t>SG23001315</t>
  </si>
  <si>
    <t>SG230013</t>
  </si>
  <si>
    <t>NASTAVAK STENT GRAFTA, TRBUŠNA AORTA,ETLW1616C93EE, Medtronic</t>
  </si>
  <si>
    <t>SG23001415</t>
  </si>
  <si>
    <t>SG230014</t>
  </si>
  <si>
    <t>NASTAVAK STENT GRAFTA, TRBUŠNA AORTA,ETLW1616C124EE, Medtroni</t>
  </si>
  <si>
    <t>SG23002315</t>
  </si>
  <si>
    <t>SG230023</t>
  </si>
  <si>
    <t>NASTAVAK STENT GRAFTA, TRBUŠNA AORTA,ETLW1620C124EE, Medtron</t>
  </si>
  <si>
    <t>GR2201024</t>
  </si>
  <si>
    <t>GR22010</t>
  </si>
  <si>
    <t>PROXICOR EKSTRACELUL. (p24) MATRIX PAČ CMCVXX - TPR22</t>
  </si>
  <si>
    <t>GR23000302</t>
  </si>
  <si>
    <t>GR230003</t>
  </si>
  <si>
    <t>TUBULARNI GRAFT LINEAR 20MM VASCULAR PROTES. 022-20/30,20 Ra 1v K, Vup Medica</t>
  </si>
  <si>
    <t>GR23000502</t>
  </si>
  <si>
    <t>GR230005</t>
  </si>
  <si>
    <t>TUBULARNI GRAFT LINEAR 16MM VASCULAR PROTES. 022-16/300,16 Ra 1v K, Vup Medica</t>
  </si>
  <si>
    <t>GR23000906</t>
  </si>
  <si>
    <t>GR230009</t>
  </si>
  <si>
    <t>GRAFT BIFUR. VASCULAR 18x9mm,024-0918/450, Vup Medical</t>
  </si>
  <si>
    <t>GR23001006</t>
  </si>
  <si>
    <t>GR230010</t>
  </si>
  <si>
    <t>GRAFT BIFUR. VASCULAR 16x8mm,024-0816/450, Vup Medical</t>
  </si>
  <si>
    <t>GR23001106</t>
  </si>
  <si>
    <t>GR230011</t>
  </si>
  <si>
    <t>GRAFT BIFUR. VASCULAR 14x7mm,024-0714/450, Vup Medical</t>
  </si>
  <si>
    <t>SG23025830</t>
  </si>
  <si>
    <t>SG230258</t>
  </si>
  <si>
    <t>E-TEGRA NASTAVAK ,LEG CONTRALATERAL 93CL1516L09,Jotec Gmbh, 11001626</t>
  </si>
  <si>
    <t>SG23026230</t>
  </si>
  <si>
    <t>SG230262</t>
  </si>
  <si>
    <t>E-TEGRA NASTAVAK ,LEG CONTRALATERAL 93CL1513L10,Jotec Gmbh, 11001630</t>
  </si>
  <si>
    <t>GR23005001</t>
  </si>
  <si>
    <t>GR230050</t>
  </si>
  <si>
    <t>IMPREGNIRANI TUBULARNI GRAFT 6mm - 022-0063- LINEAR VASCULAR Vup Medical</t>
  </si>
  <si>
    <t>GR23005101</t>
  </si>
  <si>
    <t>GR230051</t>
  </si>
  <si>
    <t>IMPREGNIRANI TUBULARNI GRAFT 8mm - 022-0083- LINEAR VASCULAR Vup Medical</t>
  </si>
  <si>
    <t>SG23027430</t>
  </si>
  <si>
    <t>SG230275</t>
  </si>
  <si>
    <t>E-TEGRA NASTAVAK ,LEG CONTRALATERAL 93CL1513L09,Jotec Gmbh, 11001642</t>
  </si>
  <si>
    <t>GR2201430</t>
  </si>
  <si>
    <t>GR22014</t>
  </si>
  <si>
    <t>HERO GRAFT ARTERIAL COMPNENETA HERO1002, Merit Medical</t>
  </si>
  <si>
    <t>GR2201530</t>
  </si>
  <si>
    <t>GR22015</t>
  </si>
  <si>
    <t>HERO GRAFT VENOUS OUTFLOW COMPONENTA HERO1001VOC, Merit Medical</t>
  </si>
  <si>
    <t>GR23001508</t>
  </si>
  <si>
    <t>GR230015</t>
  </si>
  <si>
    <t>GRAFT FLOWLINE BIPORE PTFE 10SW8006S, Jotec Gmbh</t>
  </si>
  <si>
    <t>GR23000402</t>
  </si>
  <si>
    <t>GR230004</t>
  </si>
  <si>
    <t>TUBULARNI GRAFT LINEAR 18MM VASCULAR PROTES. 022-18/300,18 - 11001312-Ra 1v K, Vup Medica</t>
  </si>
  <si>
    <t>GR23000806</t>
  </si>
  <si>
    <t>GR230008</t>
  </si>
  <si>
    <t>GRAFT BIFUR. VASCULAR 20x10mm,024-1020/450,-11001316- Vup Medical</t>
  </si>
  <si>
    <t>SG23002215</t>
  </si>
  <si>
    <t>SG230022</t>
  </si>
  <si>
    <t>NASTAVAK STENT GRAFTA, TRBUŠNA AORTA,ETLW1620C93EE, Medtron</t>
  </si>
  <si>
    <t>GR23002409</t>
  </si>
  <si>
    <t>GR230024</t>
  </si>
  <si>
    <t>GRAFT HEMODIJALIZNI 6mm LifeSpan PTFE, R06050, LaMaitre</t>
  </si>
  <si>
    <t>GR23001608</t>
  </si>
  <si>
    <t>GR230016</t>
  </si>
  <si>
    <t>GRAFT FLOWLINE BIPORE PTFE 10SW8008S, Jotec Gmbh</t>
  </si>
  <si>
    <t>GR23002309</t>
  </si>
  <si>
    <t>GR230023</t>
  </si>
  <si>
    <t>GRAFT HEMODIJALIZNI 5mm LifeSpan PTFE, R05050, LaMaitre</t>
  </si>
  <si>
    <t>SG23027830</t>
  </si>
  <si>
    <t>SG230278</t>
  </si>
  <si>
    <t>E-TEGRA NASTAVAK ,LEG CONTRALATERAL 93CL1519L05, Jotec Gmbh, 11001646</t>
  </si>
  <si>
    <t>SG23026030</t>
  </si>
  <si>
    <t>SG230260</t>
  </si>
  <si>
    <t>E-TEGRA NASTAVAK ,LEG CONTRALATERAL 93CL1519L09, Jotec Gmbh, 11001628</t>
  </si>
  <si>
    <t>SG23023630</t>
  </si>
  <si>
    <t>SG230236</t>
  </si>
  <si>
    <t>E-TEGRA TELO STENT GRAFTA 93MB3213L13-10, Jotec Gmbh,11001604</t>
  </si>
  <si>
    <t>GR23003410</t>
  </si>
  <si>
    <t>GR230034</t>
  </si>
  <si>
    <t>GRAFT INTERGARD SILVER 8mm 70cm TUBULAR. IGK0008-70S</t>
  </si>
  <si>
    <t>SG23001115</t>
  </si>
  <si>
    <t>SG230011</t>
  </si>
  <si>
    <t>NASTAVAK STENT GRAFTA, TRBUŠNA AORTA, ETLW1613C124EE, Medtronic</t>
  </si>
  <si>
    <t>SG23000415</t>
  </si>
  <si>
    <t>SG230004</t>
  </si>
  <si>
    <t>TELO STENT GRAFTA, TRBUŠNA AORTA ESBF3214C103EE, Medtronic</t>
  </si>
  <si>
    <t>GR23000605</t>
  </si>
  <si>
    <t>GR230006</t>
  </si>
  <si>
    <t>GRAFT INTERGARD SILVER 14x7 BIFURKAC. IGK1407S</t>
  </si>
  <si>
    <t>GR23000705</t>
  </si>
  <si>
    <t>GR230007</t>
  </si>
  <si>
    <t>GRAFT INTERGARD SILVER 16x8 BIFURKAC. IGK1608S</t>
  </si>
  <si>
    <t>GR23001206</t>
  </si>
  <si>
    <t>GR230012</t>
  </si>
  <si>
    <t>GRAFT BIFUR. VASCULAR 12x6mm,024-0612/450-11001320- Vup Medical</t>
  </si>
  <si>
    <t>GR2200404</t>
  </si>
  <si>
    <t>GR22004</t>
  </si>
  <si>
    <t>GRAFT INTERGARD AXILO BIFEMORAL SILVER 8mm 60CM-IGKAX0808R S60/30S</t>
  </si>
  <si>
    <t>GR23003310</t>
  </si>
  <si>
    <t>GR230033</t>
  </si>
  <si>
    <t>GRAFT INTERGARD SILVER 6mm 70cm TUBULAR. IGK0006-70S</t>
  </si>
  <si>
    <t>SG23025030</t>
  </si>
  <si>
    <t>SG230250</t>
  </si>
  <si>
    <t>E-TEGRA TELO STENT GRAFTA 93MB2313L13-10, Jotec Gmbh,11001618</t>
  </si>
  <si>
    <t>SG23026530</t>
  </si>
  <si>
    <t>SG230265</t>
  </si>
  <si>
    <t>E-TEGRA NASTAVAK ,LEG CONTRALATERAL 93CL1519L10, Jotec Gmbh, 11001633</t>
  </si>
  <si>
    <t>SG23025730</t>
  </si>
  <si>
    <t>SG230257</t>
  </si>
  <si>
    <t>E-TEGRA NASTAVAK ,LEG CONTRALATERAL 93CL1522L09, Jotec Gmbh, 11001625</t>
  </si>
  <si>
    <t>SG23023430</t>
  </si>
  <si>
    <t>SG230234</t>
  </si>
  <si>
    <t>E-TEGRA TELO STENT GRAFTA 93MB2913L13-10, Jotec Gmbh, 11001602</t>
  </si>
  <si>
    <t>GR23000201</t>
  </si>
  <si>
    <t>GR230002</t>
  </si>
  <si>
    <t>TUBULARNI GRAFT LINEAR 22MM VASCULAR PROTES. 022-0222 Ra 1v K, Vup Medical</t>
  </si>
  <si>
    <t>GR2201123</t>
  </si>
  <si>
    <t>GR22011</t>
  </si>
  <si>
    <t>APLIKATOR EG HELI-FX EndoAnchor ANEURIZMI VRATA , SA-85</t>
  </si>
  <si>
    <t>SG23001715</t>
  </si>
  <si>
    <t>SG230017</t>
  </si>
  <si>
    <t>NASTAVAK STENT GRAFTA, TRBUŠNA AORTA,ETLW1613C156EE, Medtronc</t>
  </si>
  <si>
    <t>SG23023020</t>
  </si>
  <si>
    <t>SG230230</t>
  </si>
  <si>
    <t>E-TEGRA TELO STENT GRAFTA 93MB2913L10-08, 11001598Jotec Gmbh,</t>
  </si>
  <si>
    <t>SG23026320</t>
  </si>
  <si>
    <t>SG230263</t>
  </si>
  <si>
    <t>E-TEGRA NASTAVAK ,LEG CONTRALATERAL 93CL1522L05,11001631 Jotec Gmbh,</t>
  </si>
  <si>
    <t>SG23026420</t>
  </si>
  <si>
    <t>SG230264</t>
  </si>
  <si>
    <t>E-TEGRA NASTAVAK ,LEG CONTRALATERAL 93CL1516L07,11001632 Jotec Gmbh,</t>
  </si>
  <si>
    <t>SG23002915</t>
  </si>
  <si>
    <t>SG230029</t>
  </si>
  <si>
    <t>NASTAVAK STENT GRAFTA, TRBUŠNA AORTA,ETLW1624C156EE, Medtronic</t>
  </si>
  <si>
    <t>SG23004816</t>
  </si>
  <si>
    <t>SG230048</t>
  </si>
  <si>
    <t>TELO STENT GRAFTA, TRBUŠNA AORTA ETUF2514C102EE, Aorto-Uni-Iliac, Medtronic</t>
  </si>
  <si>
    <t>SG23001915</t>
  </si>
  <si>
    <t>SG230019</t>
  </si>
  <si>
    <t>NASTAVAK STENT GRAFTA, TRBUŠNA AORTA,ETLW1616C156EE, Medtronc</t>
  </si>
  <si>
    <t>SG23024130</t>
  </si>
  <si>
    <t>SG230241</t>
  </si>
  <si>
    <t>E-TEGRA TELO STENT GRAFTA 93MB2613L10-08, Jotec Gmbh, 11001609</t>
  </si>
  <si>
    <t>SG23027130</t>
  </si>
  <si>
    <t>SG230271</t>
  </si>
  <si>
    <t>E-TEGRA NASTAVAK ,LEG CONTRALATERAL 93CL1522L10, Jotec Gmbh, 11001639</t>
  </si>
  <si>
    <t>SG23027930</t>
  </si>
  <si>
    <t>SG230279</t>
  </si>
  <si>
    <t>E-TEGRA NASTAVAK ,LEG CONTRALATERAL 93CL1519L07, Jotec Gmbh, 11001647</t>
  </si>
  <si>
    <t xml:space="preserve">УКУПНО ГРАФТОВИ  </t>
  </si>
  <si>
    <t xml:space="preserve"> 084 ОСТАЛИ УГРАДНИ МАТЕРИЈАЛИ </t>
  </si>
  <si>
    <t>ИНТРАОКУЛАРНА СОЧИВА</t>
  </si>
  <si>
    <t>IS2200004</t>
  </si>
  <si>
    <t>IS220004</t>
  </si>
  <si>
    <t>SOČIVO MEKA ASFER,TRODELNA HOYA (p4) AF-1,PC-60AD - TPR22</t>
  </si>
  <si>
    <t>IS2200011</t>
  </si>
  <si>
    <t>IS220001</t>
  </si>
  <si>
    <t>SOČIVA INTRAOK. MEKA (p1) HIDROFOB. ACRYSOF+MAONARCH -TPR22</t>
  </si>
  <si>
    <t>IS2200010</t>
  </si>
  <si>
    <t>IS220010</t>
  </si>
  <si>
    <t>SOČIVO MEKO ASF.JEDNOD.(p11) HOYA ISRT 254 - TPR22</t>
  </si>
  <si>
    <t>IS2200002</t>
  </si>
  <si>
    <t>IS220002</t>
  </si>
  <si>
    <t>SOČIVO EYECRYL PLUS 600 INTRAOK.(p2) MEKA HIDROFIL.- TPR22</t>
  </si>
  <si>
    <t>IS2200006</t>
  </si>
  <si>
    <t>IS220006</t>
  </si>
  <si>
    <t>SOČIVO TVRDA PMMA PRED.KOM.(p7) SMS 603 - TPR22</t>
  </si>
  <si>
    <t>IS2200007</t>
  </si>
  <si>
    <t>IS220007</t>
  </si>
  <si>
    <t>SOČIVO TVRDO PMMA ZA DUŽIČNU FIKSACIJA(p8), MIC 5580</t>
  </si>
  <si>
    <t>IS16000104</t>
  </si>
  <si>
    <t>IS160001</t>
  </si>
  <si>
    <t>SOCIVO MEKO TROD.ACRYSOF PIECE IOL H.FOB MA60AC, Alcon</t>
  </si>
  <si>
    <t>IS2300001</t>
  </si>
  <si>
    <t>IS230001</t>
  </si>
  <si>
    <t>SOČIVA INTRAOKULARNA ZADNJEKOMORNA, MA60MA Alcon,Amicus</t>
  </si>
  <si>
    <t>SA9212103</t>
  </si>
  <si>
    <t>IS180004</t>
  </si>
  <si>
    <t>SOCIVO TVRDO PMMA INTERO.ZADNJEK.BIOVISION 60125C</t>
  </si>
  <si>
    <t>SA2020702</t>
  </si>
  <si>
    <t>IS220005</t>
  </si>
  <si>
    <t>SOČIVO TVRDO PMMA ZAD.KOMORNO-MCS 602-REP20</t>
  </si>
  <si>
    <t xml:space="preserve">УКУПНО ИНТРАОКУЛАРНА СОЧИВА  </t>
  </si>
  <si>
    <t xml:space="preserve"> КОХЛЕАРНИ ИМПЛАНТИ </t>
  </si>
  <si>
    <t>KH2100101</t>
  </si>
  <si>
    <t>KHI21001</t>
  </si>
  <si>
    <t>KOHLEARNI IMPLANTAT TIP 1, CI512+PROCESOR ZVUKA CP1002,-NUCLEUS TPR 22</t>
  </si>
  <si>
    <t xml:space="preserve">УКУПНО КОХЛЕАРНИ ИМПЛАНТИ  </t>
  </si>
  <si>
    <t xml:space="preserve"> ОСТАЛО </t>
  </si>
  <si>
    <t>SA1026040</t>
  </si>
  <si>
    <t>UM000079</t>
  </si>
  <si>
    <t>T-TUBE VENTILAC.CEVCICE12MM,1,14-VT-0400-01,103101</t>
  </si>
  <si>
    <t>SA1085530</t>
  </si>
  <si>
    <t>UM000195</t>
  </si>
  <si>
    <t>KLIPS-HX-610-090L JEDNOKRATNI N1085930-N6012730</t>
  </si>
  <si>
    <t>SA2020000</t>
  </si>
  <si>
    <t>MF000003</t>
  </si>
  <si>
    <t>SINE 1000MM (NA METAR)68.15.05 ERICH ARCH</t>
  </si>
  <si>
    <t>SA2020024</t>
  </si>
  <si>
    <t>UM000072</t>
  </si>
  <si>
    <t>ZAMENA ZA KOST U PRAHU(VRATNI KEJDŽ) 2G-710.024S</t>
  </si>
  <si>
    <t>SA2020109</t>
  </si>
  <si>
    <t>UM000001</t>
  </si>
  <si>
    <t>MREŽICA ZA POD ORBITE, PERFORIRANA, 03.MM-25-043-01-09 0.3MM</t>
  </si>
  <si>
    <t>SA2020114</t>
  </si>
  <si>
    <t>MF000001</t>
  </si>
  <si>
    <t>FRAKTURNA PLOČA 2.3, 4 RUPE,DUGAČKA,PRAVA,PROFIL1.5MM-51-114-04-92</t>
  </si>
  <si>
    <t>SA2020291</t>
  </si>
  <si>
    <t>3D PLOČA KONDILARNA SA 4-16 OTVORA - 25-285-05-09</t>
  </si>
  <si>
    <t>SA2020293</t>
  </si>
  <si>
    <t>MINI PLOČA 4 RUPE,PRAVA BEZ RAZMAKA-25-550-04-92</t>
  </si>
  <si>
    <t>SA2020311</t>
  </si>
  <si>
    <t>MAXIDRIVE ŠRAF KRSTASTI SA OJAČANOM GLAVOM, 2.3X11MM-25-873-11-10</t>
  </si>
  <si>
    <t>SA2020360</t>
  </si>
  <si>
    <t>UM000179</t>
  </si>
  <si>
    <t>PUNJENJE ZUPCIMA,ZA STAPLER GST60W</t>
  </si>
  <si>
    <t>SA2020375</t>
  </si>
  <si>
    <t>UM000172</t>
  </si>
  <si>
    <t>LIGACLIP STERILNI KERTRIDZI SREDNJI M 2200/6</t>
  </si>
  <si>
    <t>SA2020410</t>
  </si>
  <si>
    <t>ZICA 0,4MM - 10M (NA METAR)</t>
  </si>
  <si>
    <t>SA2020451</t>
  </si>
  <si>
    <t>NH000003</t>
  </si>
  <si>
    <t>GRAFT DURAL 10,5X12,5CM,DURA ID-4502</t>
  </si>
  <si>
    <t>SA2020485</t>
  </si>
  <si>
    <t>MIKRO PLOČICA, 4 RUPE,PRAVA, DUGA-25-304-85-10</t>
  </si>
  <si>
    <t>SA2020504</t>
  </si>
  <si>
    <t>MAXIDRIVE ŠRAF KRSTASTI 1.5X4MM-25-875-04-10</t>
  </si>
  <si>
    <t>SA2020537</t>
  </si>
  <si>
    <t>TI-CHAMPY MINI PLOČICA,2.0, 6 RUPA,DUPLI Y OBLIK,KRATKA-25-370-06-09</t>
  </si>
  <si>
    <t>SA2020587</t>
  </si>
  <si>
    <t>MAXIDRIVE ŠRAF KRSTASTI 1.5X7MM- 25-875-07-10</t>
  </si>
  <si>
    <t>SA2020637</t>
  </si>
  <si>
    <t>UM000105</t>
  </si>
  <si>
    <t>EMBOSPHERE SYRINGE/MICROSPHERE - SXXXGH</t>
  </si>
  <si>
    <t>SA2020721</t>
  </si>
  <si>
    <t>MINI ŠRAF KRSTASTI SA OJAČANOM GLAVOM 2.0X11MM-25-872-11-10</t>
  </si>
  <si>
    <t>SA2020731</t>
  </si>
  <si>
    <t>MAXIDRIVE ŠRAF KRSTASTI SA OJAČANOM GLAVOM,2.3X13MM-25-873-13-10</t>
  </si>
  <si>
    <t>SA2020739</t>
  </si>
  <si>
    <t>MAXIDRIVE ŠRAF SA OJAČANOM GLAVOM 2.3X9MM-25-873-09-10</t>
  </si>
  <si>
    <t>SA2020828</t>
  </si>
  <si>
    <t>GP900001</t>
  </si>
  <si>
    <t>PROTEZA VOKALNA 4MM PROVOX 2 VEGA-8283</t>
  </si>
  <si>
    <t>SA2020843</t>
  </si>
  <si>
    <t>PUNJENJE SA ZUPCIMA ZA STAPLER GST60G</t>
  </si>
  <si>
    <t>SA2200578</t>
  </si>
  <si>
    <t>MINI PLOČICA 6RUPA, 2.0 L-OBLIK, DESNA- 25-578-06-91</t>
  </si>
  <si>
    <t>SA2200579</t>
  </si>
  <si>
    <t>MINI PLOČICA 6 RUPA, 2.0 L-OBLIK LEVA- 25-579-06-91</t>
  </si>
  <si>
    <t>SA2531155</t>
  </si>
  <si>
    <t>PLOCICA MIKRO 1.5MM,4RUPE,L-OBLIK,DESNA,D-M2531186</t>
  </si>
  <si>
    <t>SA2532506</t>
  </si>
  <si>
    <t>PLOCICA MIKRO 1.5MM,6RUPA ZA ORBITU-25-325-06-92</t>
  </si>
  <si>
    <t>SA5020407</t>
  </si>
  <si>
    <t>MINI SRAF FI-2X7MM,CROSSPIN 50-20407/5</t>
  </si>
  <si>
    <t>SA5020408</t>
  </si>
  <si>
    <t>MINI SRAF FI-2X8MM,CROSSPIN 50-20408/6</t>
  </si>
  <si>
    <t>SA5229000</t>
  </si>
  <si>
    <t>NH000002</t>
  </si>
  <si>
    <t>VALVULA-SREDNJI PRITISAK 16MM-CSF-42545</t>
  </si>
  <si>
    <t>SA5229003</t>
  </si>
  <si>
    <t>KATETER VENTRIKULARNI STANDARDNI 23CM-41102</t>
  </si>
  <si>
    <t>SA5229004</t>
  </si>
  <si>
    <t>KATETER PERITONEALNI-STANDAR ,120CM-23048</t>
  </si>
  <si>
    <t>SA5229009</t>
  </si>
  <si>
    <t>KIT EKSTERNI LUMBALNI DRENAZNI-EDM-27302 (27303)</t>
  </si>
  <si>
    <t>SA5229010</t>
  </si>
  <si>
    <t>KIT VENTRIKULARNI DRENAZNI,EDM-27297,27796</t>
  </si>
  <si>
    <t>SA6410208</t>
  </si>
  <si>
    <t>NH000022</t>
  </si>
  <si>
    <t>SPIRALE PLATINE,ORBIT GALAXY,XTRASOFT,641CXCF-GLX</t>
  </si>
  <si>
    <t>SA7411020</t>
  </si>
  <si>
    <t>AXIUM 3D QC-APB-SPIRALE SA BIOAKT. KOPOLIMEROM EV3</t>
  </si>
  <si>
    <t>SA9000325</t>
  </si>
  <si>
    <t>PENUMBRA COIL 400 COMPLEX SOFT I STANDARD,400...</t>
  </si>
  <si>
    <t>SA9074213</t>
  </si>
  <si>
    <t>EMBOCEPT MIKROSF.BIORAZG.ZA PRIV.EMBOL.PZN07421383</t>
  </si>
  <si>
    <t>SA9110100</t>
  </si>
  <si>
    <t>KATETER ARES ANTIBIOT.IMPREG.VENTRICUL.23CM-91102</t>
  </si>
  <si>
    <t>SA9121217</t>
  </si>
  <si>
    <t>UM000121</t>
  </si>
  <si>
    <t>BILIJARNI STENT PRAV-7FR RAZL.D.GBS-04-07-0X,01-07</t>
  </si>
  <si>
    <t>SA9121220</t>
  </si>
  <si>
    <t>BILIJARNI STENT PRAV-10FR RAZL.D.-GBS-01-10-0XX</t>
  </si>
  <si>
    <t>SA9201210</t>
  </si>
  <si>
    <t>BARRICADE PLATINA SPIRALE-9...FR;FL;FN;CF 10;FR18,</t>
  </si>
  <si>
    <t>SA9213101</t>
  </si>
  <si>
    <t>UM000009</t>
  </si>
  <si>
    <t>TVT-T.O.T.TRAKA ZA INKONTINENC.TU3100;UR3101-ARIS</t>
  </si>
  <si>
    <t>SA9221053</t>
  </si>
  <si>
    <t>UM000013</t>
  </si>
  <si>
    <t>PROTEZA-OTOSKL.CAUSS.LRG LOOP PISTON 4,5MM-402-451</t>
  </si>
  <si>
    <t>SA9221286</t>
  </si>
  <si>
    <t>NH000023</t>
  </si>
  <si>
    <t>SISTEM ZA EMBOLIZACIJU ANEURIZMI-WEB-WX-X-X</t>
  </si>
  <si>
    <t>SA9221515</t>
  </si>
  <si>
    <t>MREZICA POLIPROP. ZA HERNIU 15X15CM H31515,61516</t>
  </si>
  <si>
    <t>SA9224102</t>
  </si>
  <si>
    <t>UM000071</t>
  </si>
  <si>
    <t>KLIPS RESORPT.PDS,AP300 ABSOLOK PLUS</t>
  </si>
  <si>
    <t>SA9224104</t>
  </si>
  <si>
    <t>KLIPS RESORPT.PDS,AP400 ABSOLOK PLUS</t>
  </si>
  <si>
    <t>SA9224220</t>
  </si>
  <si>
    <t>UM000023</t>
  </si>
  <si>
    <t>GIA 8038L PUNJ.ZA LINEAR.STAPLER-NORM.TK.-PSC 1051</t>
  </si>
  <si>
    <t>SA9224222</t>
  </si>
  <si>
    <t>GIA 10038L PUNJ.ZA LIN.STAPL.-NORMAL.TKIVO-PSC1153</t>
  </si>
  <si>
    <t>SA9224223</t>
  </si>
  <si>
    <t>GIA 10048L PUNJ.ZA LIN.STAPL.DEBLJE TKIVO-PSC1181</t>
  </si>
  <si>
    <t>SA9224226</t>
  </si>
  <si>
    <t>GIA 80-4.8 PUNJENJE ZA LIN.STAPLER 8048L PSC 1231</t>
  </si>
  <si>
    <t>SA9224353</t>
  </si>
  <si>
    <t>UM000212</t>
  </si>
  <si>
    <t>KLIPS JEDNOKRATNI-HX-610-135XS-N1085630,N6012930</t>
  </si>
  <si>
    <t>SA9226060</t>
  </si>
  <si>
    <t>PROTEZA-OTOSKL.CAUSSE LRG LOOP PISTON 5MM-402-501</t>
  </si>
  <si>
    <t>SA9226211</t>
  </si>
  <si>
    <t>UM000018</t>
  </si>
  <si>
    <t>J-J STENT RUSCH BR 7-26,27,28CM-300726,728,334201-8</t>
  </si>
  <si>
    <t>SA9227004</t>
  </si>
  <si>
    <t>SRAF LOCK,STARDRIVE L 2X6MM-MAKSILOFACIJAL-401.246</t>
  </si>
  <si>
    <t>SA9227010</t>
  </si>
  <si>
    <t>PLOCA LOCK MANDIBLE 2 DESNA 6R+21RUP L189-447.108</t>
  </si>
  <si>
    <t>SA9227113</t>
  </si>
  <si>
    <t>ZAVRTANJ IMF 2MM,L8MM SST - 201.929</t>
  </si>
  <si>
    <t>SA9227115</t>
  </si>
  <si>
    <t>UM000004</t>
  </si>
  <si>
    <t>STAPLER/SEKAC PUNJENJE SA NOZEM SR56</t>
  </si>
  <si>
    <t>SA9227219</t>
  </si>
  <si>
    <t>PROTEZA VOKALNA 10MM PROVOX 2 VEGA-7219-8134</t>
  </si>
  <si>
    <t>SA9227295</t>
  </si>
  <si>
    <t>PUNJENJE ZA STAPLER CR40G CONTOUR 40MM ZELENO</t>
  </si>
  <si>
    <t>SA9227740</t>
  </si>
  <si>
    <t>UM000039</t>
  </si>
  <si>
    <t>YASARGIL TI PERM STD-CLIP STR 7MM-FT740T</t>
  </si>
  <si>
    <t>SA9227801</t>
  </si>
  <si>
    <t>UM000047</t>
  </si>
  <si>
    <t>YASARGIL TI PERM STD-CLIP STR 15MM - FT780D</t>
  </si>
  <si>
    <t>SA9227824</t>
  </si>
  <si>
    <t>UM000052</t>
  </si>
  <si>
    <t>YASARGIL TI PERM STD-CLIPS TRG-CVD 8,4MM-FT824T</t>
  </si>
  <si>
    <t>SA9228035</t>
  </si>
  <si>
    <t>LIGACLIP LT300-STERILNI KETRIDZI /18 EXTRA MEDIUM</t>
  </si>
  <si>
    <t>SA9228115</t>
  </si>
  <si>
    <t>STAPLER/SEKAC PUNJENJE SA NOZEM SR76</t>
  </si>
  <si>
    <t>SA9228555</t>
  </si>
  <si>
    <t>TVT-UNITAPE T PLUS,OPTURATOR-GIN.ZA SPREC.INKONT.</t>
  </si>
  <si>
    <t>SA9229037</t>
  </si>
  <si>
    <t>MREZICA POLIP.ZA HERNIU 30X30CM-H33030,H53030,6304</t>
  </si>
  <si>
    <t>SA9229053</t>
  </si>
  <si>
    <t>UM000080</t>
  </si>
  <si>
    <t>SHEPARD GROMM.VENTILAT.TUBE (PROT.ZA UHO)ST...VT..</t>
  </si>
  <si>
    <t>SA9229142</t>
  </si>
  <si>
    <t>ENDO CLIP II ML-PSC 008-KLIPS APLIKATOR-176658</t>
  </si>
  <si>
    <t>SA9229226</t>
  </si>
  <si>
    <t>TR45G ENDOPATH-PUNJ.STAPLER 45MM/4,8(4,1-ECR45G</t>
  </si>
  <si>
    <t>SA9229310</t>
  </si>
  <si>
    <t>VALVULA SREDNJI PRITISAK-REGULAR-STRATA II - 42866</t>
  </si>
  <si>
    <t>SA9229601</t>
  </si>
  <si>
    <t>J-J STENT RUSCH BR 4.8-300528,334201-4,9</t>
  </si>
  <si>
    <t>SA9229611</t>
  </si>
  <si>
    <t>TR45W ENDOPATH-PUNJ.ZA STAPLER 45MM/2,5MM-ECR45W</t>
  </si>
  <si>
    <t>SA9229708</t>
  </si>
  <si>
    <t>YASARGIL TI PERM MINI-CLIP STR 5MM FT710T</t>
  </si>
  <si>
    <t>SA9229711</t>
  </si>
  <si>
    <t>YASARGIL CLIPS PERMANENT 12MM FT759T</t>
  </si>
  <si>
    <t>SA9229844</t>
  </si>
  <si>
    <t>UM000044</t>
  </si>
  <si>
    <t>YASARGIL TI PERM STD-CLIP STR 11MM-FT760T</t>
  </si>
  <si>
    <t>SA9229846</t>
  </si>
  <si>
    <t>UM000042</t>
  </si>
  <si>
    <t>YASARGIL TI PERM STD-CLIP STR 9MM-FT750T</t>
  </si>
  <si>
    <t>SA9229888</t>
  </si>
  <si>
    <t>LIGACLIP LT200 STERILNI KERTRIDZI EXTRA 36 KERT.</t>
  </si>
  <si>
    <t>SA9234580</t>
  </si>
  <si>
    <t>PUNJENJE ZUPCIMA,ZA STAPLER ;GST60B</t>
  </si>
  <si>
    <t>SA9254812</t>
  </si>
  <si>
    <t>UM000060</t>
  </si>
  <si>
    <t>LIGATING CLIPS ML MEDIUM-LARGE2200-030-01ML-PL569T</t>
  </si>
  <si>
    <t>SA9254853</t>
  </si>
  <si>
    <t>UM000010</t>
  </si>
  <si>
    <t>MREZICA PARITEX COMPOSITE HIATAL 8,5X8-PCO2114-2252</t>
  </si>
  <si>
    <t>SA9272170</t>
  </si>
  <si>
    <t>PROTEZA VOKALNA 6MM PROVOX 2 VEGA-7217-8131,8284</t>
  </si>
  <si>
    <t>SA9272180</t>
  </si>
  <si>
    <t>PROTEZA VOKALNA 8MM PROVOX 2 VEGA-7218-8132,8285</t>
  </si>
  <si>
    <t>SA9289450</t>
  </si>
  <si>
    <t>UM000014</t>
  </si>
  <si>
    <t>TOTALNA PROTEZA ZA REKONST. SLUSNIH KOSCICA-601</t>
  </si>
  <si>
    <t>SA9301240</t>
  </si>
  <si>
    <t>MINI SRAF KRSTASTI SA OJAČANOM GLAVOM MAXIDRIVE 2X6MM- 25-872-06-10</t>
  </si>
  <si>
    <t>SA9314153</t>
  </si>
  <si>
    <t>TARGET 360 COIL - M003 XXXXX (STANDARD,XL,NANO..)</t>
  </si>
  <si>
    <t>SA9317481</t>
  </si>
  <si>
    <t>OPTIMA-SPIRALE INTRA.ANEUR.,COMPLEX,HELIC1MM-24MM-OPTIXXX</t>
  </si>
  <si>
    <t>SA9321522</t>
  </si>
  <si>
    <t>YASARGIL TI PERM STD-CLIP CVD 10.3MM- FT784T</t>
  </si>
  <si>
    <t>SA9321532</t>
  </si>
  <si>
    <t>UM000204</t>
  </si>
  <si>
    <t>PBD-1030-0707 BILIJARNI EVA STENT-N4520330</t>
  </si>
  <si>
    <t>SA9325620</t>
  </si>
  <si>
    <t>PLOCICA VRATNU KICMU ATLANTIS-876-XXX</t>
  </si>
  <si>
    <t>SA9328741</t>
  </si>
  <si>
    <t>PLOCICA-MINI PRAVE KRATKE,4RUPE 2.0,SA RAZMAKOM-25-551-04-92</t>
  </si>
  <si>
    <t>SA9334201</t>
  </si>
  <si>
    <t>J-J STENT RUSCH BR 6-28CM-300628-334201-7</t>
  </si>
  <si>
    <t>SA9345346</t>
  </si>
  <si>
    <t>STAPLER EC45A-ECHELON FLEX-ENDOREZAC</t>
  </si>
  <si>
    <t>SA9362542</t>
  </si>
  <si>
    <t>LIGACLIP LT400 STERILNI KERTRIDZ EXTRA LARGE/19</t>
  </si>
  <si>
    <t>SA9363154</t>
  </si>
  <si>
    <t>UM000101</t>
  </si>
  <si>
    <t>2D HELICAL-35,PERIFERNE PUSHABLE SPIRALE M0013XXX</t>
  </si>
  <si>
    <t>SA9367821</t>
  </si>
  <si>
    <t>UM000197</t>
  </si>
  <si>
    <t>PBD-1030-0807 BILIJARNI EVA STENT - N4521730</t>
  </si>
  <si>
    <t>SA9378410</t>
  </si>
  <si>
    <t>MIKRO PLOCICA 1,5, 20 RUPA PRAVA SA ZBIJENIM RAZMAKOM-25-320-00-91</t>
  </si>
  <si>
    <t>SA9386541</t>
  </si>
  <si>
    <t>MINI SRAF KRSTASTI SA OJAČANOM GLAVOM MAXIDRIVE 2X7MM- 25-872-07-10</t>
  </si>
  <si>
    <t>SA9387412</t>
  </si>
  <si>
    <t>SRAF KRSTASTI MAXIDRIVE 1.5X6MM- 25-875-06-10</t>
  </si>
  <si>
    <t>SA9387940</t>
  </si>
  <si>
    <t>MICRUSFRAME S MICROCOILS -MFR</t>
  </si>
  <si>
    <t>SA9400850</t>
  </si>
  <si>
    <t>RSM001664</t>
  </si>
  <si>
    <t>NEFROFIX 8-SET DREN.URINA,SKATER-400850-757308701</t>
  </si>
  <si>
    <t>SA9652102</t>
  </si>
  <si>
    <t>J-J STENT RUSCH BR.8-28CM-334201-8-EN-300829</t>
  </si>
  <si>
    <t>SA9801476</t>
  </si>
  <si>
    <t>GRAFT DURAL 5X5CM,DURA,ID2205I-1475,6-CODMAN,RDP</t>
  </si>
  <si>
    <t>SA9801478</t>
  </si>
  <si>
    <t>GRAFT DURAL7,5X7,5CM,DURA ID3305I-1478,7CODMAN,RDP</t>
  </si>
  <si>
    <t>SA9285930</t>
  </si>
  <si>
    <t>UM000213</t>
  </si>
  <si>
    <t>KLIPS JEDNOKRATNI-HX-610-090S N1085730,N6012530/40</t>
  </si>
  <si>
    <t>SA5504237</t>
  </si>
  <si>
    <t>MREZICA 3D PLOCICA,10X10-55-04237</t>
  </si>
  <si>
    <t>SA2120100</t>
  </si>
  <si>
    <t>UM000123</t>
  </si>
  <si>
    <t>PLASTICNA PANKREASNA PROTEZA 5FR - E5F5</t>
  </si>
  <si>
    <t>SA9228530</t>
  </si>
  <si>
    <t>PERDENSER,MIKRO.SPIRALE ZA EMB.ANEURIZMI OD PLATINE-TJCSTXXX-2D,3D</t>
  </si>
  <si>
    <t>SA9222758</t>
  </si>
  <si>
    <t>UM000049</t>
  </si>
  <si>
    <t>YASARGIL TI PERM STD-CLIPS LT-CVD 13.7MM-FT782T</t>
  </si>
  <si>
    <t>SA9227753</t>
  </si>
  <si>
    <t>UM000046</t>
  </si>
  <si>
    <t>YASARGIL TI PERM STD-CLIPS LT-CVD 10.2MM FT762T</t>
  </si>
  <si>
    <t>SA9229977</t>
  </si>
  <si>
    <t>UM000043</t>
  </si>
  <si>
    <t>YASARGIL TI PERM STD-CLIP SLT-CVD8,3MM-FT752T</t>
  </si>
  <si>
    <t>SA9178451</t>
  </si>
  <si>
    <t>LIFEPEARL-MIKROSFERE-100UM-200UM,2ML8LPSX00</t>
  </si>
  <si>
    <t>SA9367814</t>
  </si>
  <si>
    <t>UM000199</t>
  </si>
  <si>
    <t>PBD-1030-0812 BILIJARNI EVA STENT - N4522230</t>
  </si>
  <si>
    <t>SA2020854</t>
  </si>
  <si>
    <t>POLIETILENSKI PANKREATICNI STENT 5FRX3-5 CM-EGE5F3</t>
  </si>
  <si>
    <t>PH9202130</t>
  </si>
  <si>
    <t>UM000127</t>
  </si>
  <si>
    <t>SILIKONSKO ULJE(OCNO)VRL500 ADATO SIL1300-OXANE HD</t>
  </si>
  <si>
    <t>SA9228758</t>
  </si>
  <si>
    <t>YASARGIL TI PERM STD-CLIP BAYO 9MM-FT758T</t>
  </si>
  <si>
    <t>SA9369741</t>
  </si>
  <si>
    <t>SRAF KRSTASTI MAXIDRIVE 1.5X5MM- 25-875-05-09</t>
  </si>
  <si>
    <t>SA2020331</t>
  </si>
  <si>
    <t>UM000142</t>
  </si>
  <si>
    <t>CRANIOFIX 2 TITNIJUM CLAMP 11MM-FF490T</t>
  </si>
  <si>
    <t>SA2020332</t>
  </si>
  <si>
    <t>UM000143</t>
  </si>
  <si>
    <t>CRANIOFIX 2 TITANIJUM CLAMP 16MM,FF491T</t>
  </si>
  <si>
    <t>SA2020297</t>
  </si>
  <si>
    <t>FRAKTURNA PLOČA 2,3,4 RUPE SA RAZMAKOM ZAKRIVLJENA,PROFIL 1,5MM-51-132-04-91</t>
  </si>
  <si>
    <t>SA2120101</t>
  </si>
  <si>
    <t>PLASTICNA PANKREASNA PROTEZA 5FR - E5F3</t>
  </si>
  <si>
    <t>SA2530600</t>
  </si>
  <si>
    <t>PLOCICA MIKRO 1.5MM,6RUPA-M2530600</t>
  </si>
  <si>
    <t>SA9224013</t>
  </si>
  <si>
    <t>MREZICA ZA ORBITU 0.3MM SMAL-25-042-15-09-M2504215</t>
  </si>
  <si>
    <t>SA9210521</t>
  </si>
  <si>
    <t>PENUMBRA SMART COIL,TANKE-SOFT I STANDARD-SMTS....</t>
  </si>
  <si>
    <t>SA9100300</t>
  </si>
  <si>
    <t>BIOSPHERE(BIOSFERE,EMBOSPHERE)100-300,2ML-S220GH</t>
  </si>
  <si>
    <t>SA9321527</t>
  </si>
  <si>
    <t>UM000203</t>
  </si>
  <si>
    <t>PBD-1030-0709 BILIJARNI EVA STENT-N4520530</t>
  </si>
  <si>
    <t>SA9325842</t>
  </si>
  <si>
    <t>UM000210</t>
  </si>
  <si>
    <t>PBD-1033-0707BILIJARNI EVA STENT-N4534930</t>
  </si>
  <si>
    <t>SA2020606</t>
  </si>
  <si>
    <t>FRAKTURNA PLOČA 2.3, 6RUPA,PRAVA,DUGAČKA,PROFIL 1.5MM-51-116-06-91</t>
  </si>
  <si>
    <t>SA9365823</t>
  </si>
  <si>
    <t>UM000198</t>
  </si>
  <si>
    <t>PBD-1030-0809 BILIJARNI EVA STENT - N4521930</t>
  </si>
  <si>
    <t>SA2020452</t>
  </si>
  <si>
    <t>UM000208</t>
  </si>
  <si>
    <t>PBD-1030-1005 BILIJARNI EVA STENT-N4522930</t>
  </si>
  <si>
    <t>SA2020855</t>
  </si>
  <si>
    <t>POLIETILENSKI PANKREATICNI STENT 7FRX5-7 CM-E7F7</t>
  </si>
  <si>
    <t>SA2300243</t>
  </si>
  <si>
    <t>UM000194</t>
  </si>
  <si>
    <t>KLIPS JEDNOKRATNI-HX-610-135 EZ CLIP- N6012430</t>
  </si>
  <si>
    <t>SA2531055</t>
  </si>
  <si>
    <t>PLOCICA MIKRO 1.5MM,4RUPE,L-OBLIK,LEVA,D-M2531085</t>
  </si>
  <si>
    <t>SA2532070</t>
  </si>
  <si>
    <t>PLOCICA MIKRO 1.5MM,5RUPA Y-OBLIK,SREDNJA-M2532070</t>
  </si>
  <si>
    <t>SA5510504</t>
  </si>
  <si>
    <t>MINI PLOCICA 4R BEZ PAUZE FI-2MM,55-10504-02M290</t>
  </si>
  <si>
    <t>SA9229704</t>
  </si>
  <si>
    <t>YASARGIL CLIPS PERMANENT,15,3MM-FT786T</t>
  </si>
  <si>
    <t>SA9229845</t>
  </si>
  <si>
    <t>UM000040</t>
  </si>
  <si>
    <t>YASARGIL CLIPS STANDARD PERMANENT 6,5MM,FT742T</t>
  </si>
  <si>
    <t>SA9121218</t>
  </si>
  <si>
    <t>UM000122</t>
  </si>
  <si>
    <t>BILIJARNI STENT DOUBLE-7FR RAZL. PIGTAIL, GBS-07-07, EPI7F7x,EZ17Fx</t>
  </si>
  <si>
    <t>SA9287485</t>
  </si>
  <si>
    <t>PARCIJALNA PROTEZA ZA REKONST. SLUSNIH KOSCICA-650</t>
  </si>
  <si>
    <t>SA2020294</t>
  </si>
  <si>
    <t>3-D MICRO MREŽICA 80X80MM,PROFIL 0,3MM-25-007-80-09</t>
  </si>
  <si>
    <t>SA2020936</t>
  </si>
  <si>
    <t>FRAKTURNA PLOČA 2.3, 4 RUPE,PRAVA, KRATKA, 51-112-04-91</t>
  </si>
  <si>
    <t>SA2200400</t>
  </si>
  <si>
    <t>PROTEZA-OTOSKL.CAUSS.LRG LOOP PISTON 4MM-402-400</t>
  </si>
  <si>
    <t>SA2201515</t>
  </si>
  <si>
    <t>MREŽICA 15X15CM , PPM1515</t>
  </si>
  <si>
    <t>SA2300128</t>
  </si>
  <si>
    <t>UM000073</t>
  </si>
  <si>
    <t>KLIPS JEDNOKRATNI-HX-610-135L EZ KLIP, N6012830</t>
  </si>
  <si>
    <t>SA2567605</t>
  </si>
  <si>
    <t>SRAF TITANIJUM.KRSTASTI 1.8X5MM-25-676-05-M2567605</t>
  </si>
  <si>
    <t>SA9244410</t>
  </si>
  <si>
    <t>ZAVRTANJ MF 2MM,L12MM SST - 201.932</t>
  </si>
  <si>
    <t>SA9368748</t>
  </si>
  <si>
    <t>MIKRO PLOCICA 1.5, 10RUPA ZA ORBITU-25-325-10-91</t>
  </si>
  <si>
    <t>SA2020421</t>
  </si>
  <si>
    <t>MIKRO MREŽICA ZA ORBITU 0.3MM,OBLIK KUPOLE,VELIKA- 25-042-16-09</t>
  </si>
  <si>
    <t>SA9223246</t>
  </si>
  <si>
    <t>COMPLEX FRAMING SPIRALA-AVENIR XXXX-XXXX</t>
  </si>
  <si>
    <t>SA2302930</t>
  </si>
  <si>
    <t>BILIJARNI STENT10FR,PBD-1030-1005,EVA,N4522930</t>
  </si>
  <si>
    <t>SA5510506</t>
  </si>
  <si>
    <t>MINI PLOCICA 6R FI-2MM,55-10506</t>
  </si>
  <si>
    <t>SA9286485</t>
  </si>
  <si>
    <t>UM000206</t>
  </si>
  <si>
    <t>PBD-1030-0712 BILIJARNI EVA STENT,10FRN4520830</t>
  </si>
  <si>
    <t>SA2020550</t>
  </si>
  <si>
    <t>MIKRO PLOČICA 1.5 5 RUPA,Y OBLIK,KRATKA-25-320-55-09</t>
  </si>
  <si>
    <t>SA2200571</t>
  </si>
  <si>
    <t>MINI PLOČICA 4 RUPA, 2.0 L-OBLIK, LEVA- 25-571-04-91</t>
  </si>
  <si>
    <t>SA2300850</t>
  </si>
  <si>
    <t>MIKROSENZOR - CARELINK CODMAN BASIC KIT-826850</t>
  </si>
  <si>
    <t>SA2303130</t>
  </si>
  <si>
    <t>UM000200</t>
  </si>
  <si>
    <t>BILIJARNI STENT 70MM,10FR,PBD-1030-1007,EVA,N4523130</t>
  </si>
  <si>
    <t>SA2301930</t>
  </si>
  <si>
    <t>BILIJARNI STENT PRAV 8,5Fr 90mm- N4521930</t>
  </si>
  <si>
    <t>SA2300569</t>
  </si>
  <si>
    <t>MINI PLOČA 2 0, 4 RUPE,L OBLIK DESNA T=10mm-25-569-04-91</t>
  </si>
  <si>
    <t>SA9227748</t>
  </si>
  <si>
    <t>YASARGIL TI PERM STD-CLIP BAYO 7MM-FT748T</t>
  </si>
  <si>
    <t>SA9229678</t>
  </si>
  <si>
    <t>CSF LUMBOPER.KAT.,84CM-44410-SIST,SREDNJI PR.-SANT</t>
  </si>
  <si>
    <t>SA9229646</t>
  </si>
  <si>
    <t>UM000081</t>
  </si>
  <si>
    <t>Set za nefrostomu (BIOTEC MEDICAL)</t>
  </si>
  <si>
    <t>SA9385421</t>
  </si>
  <si>
    <t>PUNJENJE ZA STAPLER,EGIA 60AXT</t>
  </si>
  <si>
    <t>SA2300458</t>
  </si>
  <si>
    <t>UM000178</t>
  </si>
  <si>
    <t>PUNJENJE SA ZUBCIMA ZA STAPLER GST45B</t>
  </si>
  <si>
    <t>SA2200146</t>
  </si>
  <si>
    <t>PUNJENJE ZA STAPLER EGIA 45AXT</t>
  </si>
  <si>
    <t>SA9314587</t>
  </si>
  <si>
    <t>PUNJENJE ZUPCIMA, ZA STAPLER GST60D</t>
  </si>
  <si>
    <t>SA2200045</t>
  </si>
  <si>
    <t>PUNJENJE SA ZUPCIMA,ZA STAPLER ;GST45W</t>
  </si>
  <si>
    <t>SA2020603</t>
  </si>
  <si>
    <t>GIA 6038L PUNJENJE ZA LINEARNI STAPLER</t>
  </si>
  <si>
    <t>SA2200145</t>
  </si>
  <si>
    <t>PUNJENJE ZA STAPLER EGIA 45AVM</t>
  </si>
  <si>
    <t>SA2020605</t>
  </si>
  <si>
    <t>GIA 6048L PUNJENJE ZA LINEARNI STAPLER</t>
  </si>
  <si>
    <t>SA5403001</t>
  </si>
  <si>
    <t>ORBITALNA MREZICA VELIKA,COMPLEX-54-03001</t>
  </si>
  <si>
    <t>SA2301530</t>
  </si>
  <si>
    <t>BILIJARNI STENT PRAV PBD-1030-0805- 8,5Fr 50mm-N4521530</t>
  </si>
  <si>
    <t>SA2300570</t>
  </si>
  <si>
    <t>MINI PLOČICA, TI-CHAMPY 2.0, 6 RUPA,DUPLI Y OBLIK,SREDNJA T=10Mmm, 25-570-06-91</t>
  </si>
  <si>
    <t>SA2400301</t>
  </si>
  <si>
    <t>HEM-O-LOK KLIPSEVI XL, 14 kertridza sa 6 klipsev, LIGATING POLYMER- 0301-03XL,GRENA</t>
  </si>
  <si>
    <t>SA2300854</t>
  </si>
  <si>
    <t>MIKROSENZOR - CARELINK VETRIKULARNI KATETER- 826854</t>
  </si>
  <si>
    <t>SA2300304</t>
  </si>
  <si>
    <t>MIKRO PLOČICA 1,5mm 4 RUPE,PRAVA, KRATKA, T=0,6mm-25-304-55-09</t>
  </si>
  <si>
    <t>SA2487307</t>
  </si>
  <si>
    <t>MAXIDRIVE ŠRAF SA OJAČANOM GLAVOM 2.3x7mm-25-873-07-09</t>
  </si>
  <si>
    <t>SA9221271</t>
  </si>
  <si>
    <t>SET ZA NEFROSTOMU,FLEXIMA -M001271XXX</t>
  </si>
  <si>
    <t>SA2400076</t>
  </si>
  <si>
    <t>ZICA 0,3MM - 10M (NA METAR) 76.01.03</t>
  </si>
  <si>
    <t>SA2020503</t>
  </si>
  <si>
    <t>MAXIDRIVE ŠRAF KRSTASTI 1.5X3MM- 25-875-03-09</t>
  </si>
  <si>
    <t>SA2200060</t>
  </si>
  <si>
    <t>PUNJENJE ZA STAPLER EGIA 60AVM</t>
  </si>
  <si>
    <t>SA2300617</t>
  </si>
  <si>
    <t>UM000186</t>
  </si>
  <si>
    <t>Percuflex Plus, Ureteralna STENT dupli J-J, 30cm 6F M0061752650</t>
  </si>
  <si>
    <t>SA2430455</t>
  </si>
  <si>
    <t>MIKRO PLOČICA 4 RUPE SA PAUZOM 25-304-55-91</t>
  </si>
  <si>
    <t>SA2487305</t>
  </si>
  <si>
    <t>MAXIDRIVE ŠRAF SA OJAČANOM GLAVOM 2.3x5mm-25-873-05-09</t>
  </si>
  <si>
    <t>SA2487306</t>
  </si>
  <si>
    <t>MAXIDRIVE ŠRAF SA OJAČANOM GLAVOM 2.3x6mm-25-873-06-09</t>
  </si>
  <si>
    <t>SA9555220</t>
  </si>
  <si>
    <t>PLOCA LOCK MANDIBLE 2 LEVA 6R+21RUP L189-447.109</t>
  </si>
  <si>
    <t>SA2200887</t>
  </si>
  <si>
    <t>ŠRAF ZAKLJUČ. 2.7X11MM UGAO 15STEP.- 25-887-11-09</t>
  </si>
  <si>
    <t>SA2200080</t>
  </si>
  <si>
    <t>UM000125</t>
  </si>
  <si>
    <t>SX-ELLA, METALNI BILIJARNI STENT D-80MM, P- 8MM-</t>
  </si>
  <si>
    <t>SA9221728</t>
  </si>
  <si>
    <t>SET ZA PERKUTANU NEFROSTOMU-BLUENEEM -BEPCPXXXXXXX</t>
  </si>
  <si>
    <t>SA9221590</t>
  </si>
  <si>
    <t>UM000086</t>
  </si>
  <si>
    <t>SET ZA NEFROSTOMU-1590-0X00</t>
  </si>
  <si>
    <t>SA2300685</t>
  </si>
  <si>
    <t>UM000185</t>
  </si>
  <si>
    <t>TOT traka Obtryx II System, M0068505110</t>
  </si>
  <si>
    <t>SA2301001</t>
  </si>
  <si>
    <t>UM000257</t>
  </si>
  <si>
    <t>OVESCO OTSC Sistem Set Klips dubina kapice 6mm, T zubac , vel. kapica 14mm-100.14</t>
  </si>
  <si>
    <t>SA9229136</t>
  </si>
  <si>
    <t>KATETER KARDIANO/PERITONEALNI STANDARD 90CM-43103</t>
  </si>
  <si>
    <t>SA9312450</t>
  </si>
  <si>
    <t>UM000035</t>
  </si>
  <si>
    <t>YASARGIL TI PERM MINI-CLIP STRNARR 3MM-FT680T</t>
  </si>
  <si>
    <t>SA2020333</t>
  </si>
  <si>
    <t>UM000144</t>
  </si>
  <si>
    <t>CRANIOFIX 2 TITANIUM CLAMP 20MM-FF492T</t>
  </si>
  <si>
    <t>SM2200009</t>
  </si>
  <si>
    <t>SM220009</t>
  </si>
  <si>
    <t>PMMA CAPSULARNI RING OPTIMA 10mm OCR 1109, 343-0103, 11001071</t>
  </si>
  <si>
    <t>SA2400080</t>
  </si>
  <si>
    <t>PLOCICA MIKRO 1.5mm, 6 RUPA 25-325-06-09</t>
  </si>
  <si>
    <t>SA9630060</t>
  </si>
  <si>
    <t>PUNJENJE ZA STAPLER ECR60G</t>
  </si>
  <si>
    <t>SA9351487</t>
  </si>
  <si>
    <t>PBD-1033-0709 BILIJARNI EVA STENT 8,5FR 90mm, PIG TAIL-N4535130</t>
  </si>
  <si>
    <t xml:space="preserve">УКУПНО ОСТАЛО </t>
  </si>
  <si>
    <t xml:space="preserve">УКУПНО ОСТАЛИ УГРАДНИ МАТЕРИЈАЛ </t>
  </si>
  <si>
    <t>СВЕ УКУПНО УГРАДНИ МАТЕРИЈАЛ КЦВ</t>
  </si>
  <si>
    <t>РЕКАПИТУЛАЦИЈА УГРАДНОГ МАТЕРИЈАЛА У КЦВ</t>
  </si>
  <si>
    <t>077</t>
  </si>
  <si>
    <t xml:space="preserve">УГРАДНИ МАТЕРИЈАЛ У ОРТОПЕДИЈИ </t>
  </si>
  <si>
    <t>078</t>
  </si>
  <si>
    <t xml:space="preserve">ИМПЛАНТАТИ У ОРТОПЕДИЈИ </t>
  </si>
  <si>
    <t>082</t>
  </si>
  <si>
    <t>СТЕНТОВИ</t>
  </si>
  <si>
    <t>083</t>
  </si>
  <si>
    <t xml:space="preserve">ГРАФТОВИ </t>
  </si>
  <si>
    <t>084</t>
  </si>
  <si>
    <t xml:space="preserve">ОСТАЛИ УГРАДНИ МАТЕРИЈАЛ </t>
  </si>
  <si>
    <t>КОХЛЕАРНИ ИМПЛАНТАТИ</t>
  </si>
  <si>
    <t xml:space="preserve">ОСТАЛО </t>
  </si>
  <si>
    <t>Табела 18.</t>
  </si>
  <si>
    <t>ГРУПА САНИТЕТСКОГ МАТЕРИЈАЛА</t>
  </si>
  <si>
    <t>САНИТЕТСКИ И МЕДИЦИНСКИ ПОТРОШНИ МАТЕРИЈАЛ (УКУПНО)</t>
  </si>
  <si>
    <t>Санитетски и медицински материјал који се набавља у поступку ЦЈН</t>
  </si>
  <si>
    <t>Санитетски и медицински материјал - самостална набавка установе</t>
  </si>
  <si>
    <t>Табела 19.</t>
  </si>
  <si>
    <t>РЕАГЕНСИ (УКУПНО)</t>
  </si>
  <si>
    <t>Реагенси који се набављају у поступку ЦЈН</t>
  </si>
  <si>
    <t>Реагенси - самостална набавка установе</t>
  </si>
  <si>
    <t>Табела 20.</t>
  </si>
  <si>
    <t>Шифра услуге</t>
  </si>
  <si>
    <t xml:space="preserve">Групе процедура / Назив услуге </t>
  </si>
  <si>
    <t xml:space="preserve">Укупан број пацијената на листи чекања на дан 31.12.2024. </t>
  </si>
  <si>
    <t>Број пацијената са листе чекања којима је урађена  процедура/интервенција 2024</t>
  </si>
  <si>
    <t>Укупан број свих пацијената којима је урађена интервенција/процедура у ЗУ 2024</t>
  </si>
  <si>
    <t>Број нових пацијената на листи чекања у 2024.</t>
  </si>
  <si>
    <t>Просечна дужина чекања у данима 2024.</t>
  </si>
  <si>
    <t>Планиран укупан број процедура за које се воде листе чекања за 2025.</t>
  </si>
  <si>
    <t>Планиран број процедура за пацијенте који су на листи чекања за 2025.</t>
  </si>
  <si>
    <t>1Б. ПРЕГЛЕД НА  МАГНЕТНОЈ РЕЗОНАНЦИ (МР)</t>
  </si>
  <si>
    <t xml:space="preserve">Magnetna rezonanca - vrat </t>
  </si>
  <si>
    <t xml:space="preserve">Magnetna rezonanca kičme </t>
  </si>
  <si>
    <t>Magnetna rezonanca grudnog koša bez kontrastnog sredstva - snimanje</t>
  </si>
  <si>
    <t>Magnetna rezonanca grudnog koša bez kontrastnog sredstva - čitanje</t>
  </si>
  <si>
    <t>Magnetna rezonanca grudnog koša sa kontrastnim sredstvom - snimanje</t>
  </si>
  <si>
    <t>Magnetna rezonanca grudnog koša sa kontrastnim sredstvom - čitanje</t>
  </si>
  <si>
    <t>Magnetna rezonanca srca bez kontrastnog sredstva - snimanje</t>
  </si>
  <si>
    <t>Magnetna rezonanca srca bez kontrastnog sredstva - čitanje</t>
  </si>
  <si>
    <t>Magnetna rezonanca srca sa kontrastnim sredstvom - snimanje</t>
  </si>
  <si>
    <t>Magnetna rezonanca srca sa kontrastnim sredstvom - čitanje</t>
  </si>
  <si>
    <t>Magnetnorezonantni stres test srca ( uvek sa kontrastnim sredstvom) - snimanje</t>
  </si>
  <si>
    <t>Magnetnorezonantni stres test srca ( uvek sa kontrastnim sredstvom) - čitanje</t>
  </si>
  <si>
    <t>Magnetnorezonantna koronarografija bez kontrastnog sredstva - snimanje</t>
  </si>
  <si>
    <t>Magnetnorezonantna koronarografija bez kontrastnog sredstva - čitanje</t>
  </si>
  <si>
    <t>Magnetnorezonantna koronarografija sa kontrastnim sredstvom - snimanje</t>
  </si>
  <si>
    <t>Magnetnorezonantna koronarografija sa kontrastnim sredstvom - čitanje</t>
  </si>
  <si>
    <t>Magnetnorezonantna holangiopankreatografija sa kontrastnim sredstvom - snimanje</t>
  </si>
  <si>
    <t>Magnetnorezonantna holangiopankreatografija sa kontrastnim sredstvom - čitanje</t>
  </si>
  <si>
    <t>Magnetna rezonanca fetusa kod jednoplodne trudnoće - snimanje</t>
  </si>
  <si>
    <t>Magnetna rezonanca fetusa kod jednoplodne trudnoće - čitanje</t>
  </si>
  <si>
    <t>Magnetna rezonanca fetusa kod višeplodne trudnoće - snimanje</t>
  </si>
  <si>
    <t>Magnetna rezonanca fetusa kod višeplodne trudnoće - čitanje</t>
  </si>
  <si>
    <t>* Напомена: Код магнетне резонанце листа чекања се води за лица по анатомији људског тела, па су из тог разлога приказане шифре за стационарно лечење. Процедуре се воде по новим шифрама које важе за амбулантне пацијенте.</t>
  </si>
  <si>
    <t>6. УГРАДЊА ГРАФТОВА ОД ВЕШТАЧКОГ МАТЕРИЈАЛА И ЕНДОВАСКУЛАРНИХ ГРАФТ ПРОТЕЗА</t>
  </si>
  <si>
    <t xml:space="preserve">Zamena infrarenalne aneurizme abdominalne aorte pomoću cevastog grafta </t>
  </si>
  <si>
    <t xml:space="preserve">Femoralno-poplitealni bajpas sintetičkim materijalom, anastomoza iznad kolena </t>
  </si>
  <si>
    <t>7. ОПЕРАЦИЈА СЕНИЛНЕ И ПРЕСЕНИЛНЕ КАТАРАКТЕ СА УГРАДЊОМ ИНТРАОКУЛАРНИХ СОЧИВА</t>
  </si>
  <si>
    <t>8. УГРАДЊА ИМПЛАНТАТА У ОРТОПЕДИЈИ (КУКОВИ И КОЛЕНА)</t>
  </si>
  <si>
    <t>49319-00</t>
  </si>
  <si>
    <t>Potpuna artroplastika zgloba kuka, obostrana</t>
  </si>
  <si>
    <t>49519-00</t>
  </si>
  <si>
    <t>Potpuna artroplastika kolena, obostrano</t>
  </si>
  <si>
    <t xml:space="preserve">ЗДРАВСТВЕНА УСТАНОВА  </t>
  </si>
  <si>
    <t>ПЛАН РАДА ЗА 2025. ГОДИНУ -  ЦЕНТAР ЗА СУДСКУ МЕДИЦИНУ, ТОКСИКОЛОГИЈУ И МОЛЕКУЛАРНУ ГЕНЕТИКУ</t>
  </si>
  <si>
    <t>Услуге Центра за судску медицину, токсикологију и молекуларну генетику</t>
  </si>
  <si>
    <t>ИЗВРШЕНО У 2024.</t>
  </si>
  <si>
    <t xml:space="preserve"> ПЛАН РАДА ЗА 2025. ГОДИНУ (ДО ВИСИНЕ ПРЕДРАЧУНА)</t>
  </si>
  <si>
    <t>Р. бр.</t>
  </si>
  <si>
    <t>Услуга</t>
  </si>
  <si>
    <t>Цена</t>
  </si>
  <si>
    <t>Број услуга</t>
  </si>
  <si>
    <t>Вредност</t>
  </si>
  <si>
    <t>1</t>
  </si>
  <si>
    <t>Detekcija genskih mutacija kod naslednih i drugih bolesti (leukemije, tumori i dr.) real-time PCR metodom</t>
  </si>
  <si>
    <t>2</t>
  </si>
  <si>
    <t>Bojenje jednog serijskog preparata HE metodom</t>
  </si>
  <si>
    <t>3</t>
  </si>
  <si>
    <t>L029884</t>
  </si>
  <si>
    <t>Specijalna obdukcija</t>
  </si>
  <si>
    <t>4</t>
  </si>
  <si>
    <t>L021733</t>
  </si>
  <si>
    <t>Aceton u krvi – HS – GC/FID</t>
  </si>
  <si>
    <t>5</t>
  </si>
  <si>
    <t>L021758</t>
  </si>
  <si>
    <t>Amfetаmini u krvi – GC/MS</t>
  </si>
  <si>
    <t>6</t>
  </si>
  <si>
    <t>L021782</t>
  </si>
  <si>
    <t>Anаlgoаntipiretici u krvi – GC/MS</t>
  </si>
  <si>
    <t>7</t>
  </si>
  <si>
    <t>L021808</t>
  </si>
  <si>
    <t>Anestetici u krvi – GC/MS</t>
  </si>
  <si>
    <t>8</t>
  </si>
  <si>
    <t>L021816</t>
  </si>
  <si>
    <t>Anksiolitici u krvi – GC/MS</t>
  </si>
  <si>
    <t>9</t>
  </si>
  <si>
    <t>L021824</t>
  </si>
  <si>
    <t>Antiаritmici u krvi – GC/MS</t>
  </si>
  <si>
    <t>10</t>
  </si>
  <si>
    <t>L021832</t>
  </si>
  <si>
    <t>Antidepresivi u krvi – GC/MS</t>
  </si>
  <si>
    <t>11</t>
  </si>
  <si>
    <t>L021865</t>
  </si>
  <si>
    <t>Antiemetici u krvi – GC/MS</t>
  </si>
  <si>
    <t>12</t>
  </si>
  <si>
    <t>L021873</t>
  </si>
  <si>
    <t>Antihipertenzivi u krvi – GC/MS</t>
  </si>
  <si>
    <t>13</t>
  </si>
  <si>
    <t>L021881</t>
  </si>
  <si>
    <t>Antikonvulzivi u krvi – GC/MS</t>
  </si>
  <si>
    <t>14</t>
  </si>
  <si>
    <t>L021899</t>
  </si>
  <si>
    <t>Antimikotici u krvi – GC/MS</t>
  </si>
  <si>
    <t>15</t>
  </si>
  <si>
    <t>L021907</t>
  </si>
  <si>
    <t>Antipаrkinsonici u krvi – GC/MS</t>
  </si>
  <si>
    <t>16</t>
  </si>
  <si>
    <t>L021915</t>
  </si>
  <si>
    <t>Antireumаtici u krvi – GC/MS</t>
  </si>
  <si>
    <t>17</t>
  </si>
  <si>
    <t>L021923</t>
  </si>
  <si>
    <t>Antitusici u krvi – GC/MS</t>
  </si>
  <si>
    <t>18</t>
  </si>
  <si>
    <t>L021980</t>
  </si>
  <si>
    <t>Betа–blokаtori u krvi – GC/MS</t>
  </si>
  <si>
    <t>19</t>
  </si>
  <si>
    <t>L021998</t>
  </si>
  <si>
    <t>Bronhospаzmolitici u krvi – GC/MS</t>
  </si>
  <si>
    <t>20</t>
  </si>
  <si>
    <t>L022012</t>
  </si>
  <si>
    <t>Droge – opijаtni аlkаloidi u krvi – GC/MS</t>
  </si>
  <si>
    <t>21</t>
  </si>
  <si>
    <t>L022020</t>
  </si>
  <si>
    <t>Droge – psihodelici u krvi – GC/MS</t>
  </si>
  <si>
    <t>22</t>
  </si>
  <si>
    <t>L022046</t>
  </si>
  <si>
    <t>Etаnol u krvi – GC – FID</t>
  </si>
  <si>
    <t>23</t>
  </si>
  <si>
    <t>L022064</t>
  </si>
  <si>
    <t>Anksiolitici u urinu – GC/MS</t>
  </si>
  <si>
    <t>24</t>
  </si>
  <si>
    <t>L022065</t>
  </si>
  <si>
    <t>Antidepresivi u urinu – GC/MS</t>
  </si>
  <si>
    <t>25</t>
  </si>
  <si>
    <t>L022066</t>
  </si>
  <si>
    <t>Neuroleptici u urinu – GC/MS</t>
  </si>
  <si>
    <t>26</t>
  </si>
  <si>
    <t>L022067</t>
  </si>
  <si>
    <t>Sedаtivi– hipnotici u urinu – GC/MS</t>
  </si>
  <si>
    <t>27</t>
  </si>
  <si>
    <t>L022103</t>
  </si>
  <si>
    <t>Kаnаbinoidi u krvi – GC/MS</t>
  </si>
  <si>
    <t>28</t>
  </si>
  <si>
    <t>L022137</t>
  </si>
  <si>
    <t>Kokаin, benzoil–ekgonin u krvi – GC/MS</t>
  </si>
  <si>
    <t>29</t>
  </si>
  <si>
    <t>L022152</t>
  </si>
  <si>
    <t>Lаko ispаrljivi ugljovodonici u krvi – GC/MS</t>
  </si>
  <si>
    <t>30</t>
  </si>
  <si>
    <t>L022178</t>
  </si>
  <si>
    <t>Metаnol u krvi – HS – GC–FID</t>
  </si>
  <si>
    <t>31</t>
  </si>
  <si>
    <t>L022182</t>
  </si>
  <si>
    <t>Methemoglobin u krvi – spektrofotomerijski</t>
  </si>
  <si>
    <t>32</t>
  </si>
  <si>
    <t>L022194</t>
  </si>
  <si>
    <t>Nаrkoаnаlgetici u krvi – GC/MS</t>
  </si>
  <si>
    <t>33</t>
  </si>
  <si>
    <t>L022228</t>
  </si>
  <si>
    <t>Neuroleptici u krvi – GC/MS</t>
  </si>
  <si>
    <t>34</t>
  </si>
  <si>
    <t>L022251</t>
  </si>
  <si>
    <t>Oftаlmici u krvi – GC/MS</t>
  </si>
  <si>
    <t>35</t>
  </si>
  <si>
    <t>L022293</t>
  </si>
  <si>
    <t>Pesticidi u krvi – GC/MS</t>
  </si>
  <si>
    <t>36</t>
  </si>
  <si>
    <t>L022327</t>
  </si>
  <si>
    <t>Sedаtivi–hipnotici u krvi – GC/MS</t>
  </si>
  <si>
    <t>37</t>
  </si>
  <si>
    <t>L022335</t>
  </si>
  <si>
    <t>Spаzmolitici u krvi – GC/MS</t>
  </si>
  <si>
    <t>38</t>
  </si>
  <si>
    <t>L022343</t>
  </si>
  <si>
    <t>Ugljen–monoksid u krvi – spektrofotomerijski</t>
  </si>
  <si>
    <t>39</t>
  </si>
  <si>
    <t>L022350</t>
  </si>
  <si>
    <t>Viši аlkoholi u krvi – HS – GC – FID</t>
  </si>
  <si>
    <t>40</t>
  </si>
  <si>
    <t>L022863</t>
  </si>
  <si>
    <t>Neuroleptici u serumu – GC/MS</t>
  </si>
  <si>
    <t>41</t>
  </si>
  <si>
    <t>L023010</t>
  </si>
  <si>
    <t>Amfetаmini u urinu – GC/MS</t>
  </si>
  <si>
    <t>42</t>
  </si>
  <si>
    <t>L023044</t>
  </si>
  <si>
    <t>Anаlgoаntipiretici u urinu – GC/MS</t>
  </si>
  <si>
    <t>43</t>
  </si>
  <si>
    <t>L023051</t>
  </si>
  <si>
    <t>Anestetici u urinu – GC/MS</t>
  </si>
  <si>
    <t>44</t>
  </si>
  <si>
    <t>L023069</t>
  </si>
  <si>
    <t>Antiаritmici u urinu – GC/MS</t>
  </si>
  <si>
    <t>45</t>
  </si>
  <si>
    <t>L023085</t>
  </si>
  <si>
    <t>Antiemetici u urinu – GC/MS</t>
  </si>
  <si>
    <t>46</t>
  </si>
  <si>
    <t>L023093</t>
  </si>
  <si>
    <t>Antihipertenzivi u urinu – GC/MS</t>
  </si>
  <si>
    <t>47</t>
  </si>
  <si>
    <t>L023101</t>
  </si>
  <si>
    <t>Antikonvulzivi u urinu – GC/MS</t>
  </si>
  <si>
    <t>48</t>
  </si>
  <si>
    <t>L023119</t>
  </si>
  <si>
    <t>Antimikotici u urin – GC/MS</t>
  </si>
  <si>
    <t>49</t>
  </si>
  <si>
    <t>L023127</t>
  </si>
  <si>
    <t>Antipаrkinsonici u urinu – GC/MS</t>
  </si>
  <si>
    <t>50</t>
  </si>
  <si>
    <t>L023135</t>
  </si>
  <si>
    <t>Antireumаtici u urinu – GC/MS</t>
  </si>
  <si>
    <t>L023143</t>
  </si>
  <si>
    <t>Antitusici u urinu – GC/MS</t>
  </si>
  <si>
    <t>L023242</t>
  </si>
  <si>
    <t>Betа–blokаtori u urinu – GC/MS</t>
  </si>
  <si>
    <t>L023259</t>
  </si>
  <si>
    <t>Bronhospаzmolitici u urinu – GC/MS</t>
  </si>
  <si>
    <t>L023291</t>
  </si>
  <si>
    <t>Droge – opijаtni аlkаloidi u urinu – GC/MS</t>
  </si>
  <si>
    <t>L023309</t>
  </si>
  <si>
    <t>Droge – psihodelici u urinu – GC/MS</t>
  </si>
  <si>
    <t>L023317</t>
  </si>
  <si>
    <t>Etаnol u urinu – GC/FID</t>
  </si>
  <si>
    <t>57</t>
  </si>
  <si>
    <t>L023390</t>
  </si>
  <si>
    <t>Kаnаbinoidi u urinu – GC/MS</t>
  </si>
  <si>
    <t>L023440</t>
  </si>
  <si>
    <t>Kokаin i benzoil–ekgonin u urinu – GC/MS</t>
  </si>
  <si>
    <t xml:space="preserve">L023481 </t>
  </si>
  <si>
    <t>Metаnol u urinu – GC/FID</t>
  </si>
  <si>
    <t>L023499</t>
  </si>
  <si>
    <t>Nаrkoаnаlgetici u urinu – GC/MS</t>
  </si>
  <si>
    <t>61</t>
  </si>
  <si>
    <t>L023606</t>
  </si>
  <si>
    <t>Pesticidi u urinu – GC/MS</t>
  </si>
  <si>
    <t>62</t>
  </si>
  <si>
    <t>L023747</t>
  </si>
  <si>
    <t>Amfetаmini u želudаčnom sаdržаju – GC/MS</t>
  </si>
  <si>
    <t>63</t>
  </si>
  <si>
    <t>L023770</t>
  </si>
  <si>
    <t>Anаlgoаntipiretici u želudаčnom sаdržаju – GC/MS</t>
  </si>
  <si>
    <t>64</t>
  </si>
  <si>
    <t>L023788</t>
  </si>
  <si>
    <t>Anestetici u želudаčnom sаdržаju – GC/MS</t>
  </si>
  <si>
    <t>65</t>
  </si>
  <si>
    <t>L023796</t>
  </si>
  <si>
    <t>Anksiolitici u želudаčnom sаdržаju – GC/MS</t>
  </si>
  <si>
    <t>66</t>
  </si>
  <si>
    <t>L023804</t>
  </si>
  <si>
    <t>Antiаritmici u želudаčnom sаdržаju – GC/MS</t>
  </si>
  <si>
    <t>67</t>
  </si>
  <si>
    <t>L023812</t>
  </si>
  <si>
    <t>Antidepresivi u želudаčnom sаdržаju – GC/MS</t>
  </si>
  <si>
    <t>68</t>
  </si>
  <si>
    <t>L023846</t>
  </si>
  <si>
    <t>Antiemetici u želudаčnom sаdržаju – GC/MS</t>
  </si>
  <si>
    <t>69</t>
  </si>
  <si>
    <t>L023853</t>
  </si>
  <si>
    <t>Antihipertenzivi u želudаčnom sаdržаju – GC/MS</t>
  </si>
  <si>
    <t>70</t>
  </si>
  <si>
    <t>L023861</t>
  </si>
  <si>
    <t>Antikonvulzivi u želudаčnom sаdržаju – GC/MS</t>
  </si>
  <si>
    <t>L023879</t>
  </si>
  <si>
    <t>Antimikotici u želudаčnom sаdržаju – GC/MS</t>
  </si>
  <si>
    <t>L023887</t>
  </si>
  <si>
    <t>Antipаrkinsonici u želudаčnom sаdržаju – GC/MS</t>
  </si>
  <si>
    <t>L023895</t>
  </si>
  <si>
    <t>Antireumаtici u želudаčnom sаdržаju – GC/MS</t>
  </si>
  <si>
    <t>L023903</t>
  </si>
  <si>
    <t>Antitusici u želudаčnom sаdržаju – GC/MS</t>
  </si>
  <si>
    <t>L023952</t>
  </si>
  <si>
    <t>Betа – blokаtori u želudаčnom sаdržаju – GC/MS</t>
  </si>
  <si>
    <t>L023960</t>
  </si>
  <si>
    <t>Bronhospаzmolitici u želudаčnom sаdržаju – GC/MS</t>
  </si>
  <si>
    <t>L023978</t>
  </si>
  <si>
    <t>Droge – opijаtni аlkаloidi u želudаčnom sаdržаju – GC/MS</t>
  </si>
  <si>
    <t>L023986</t>
  </si>
  <si>
    <t>Droge – psihodelici u želudаčnom sаdržаju – GC/MS</t>
  </si>
  <si>
    <t>L024018</t>
  </si>
  <si>
    <t>Kokаin i benzoil–ekgonin u želudаčnom sаdržаju – GC/MS</t>
  </si>
  <si>
    <t>L024034</t>
  </si>
  <si>
    <t>Nаrkoаnаlgetici u želudаčnom sаdržаju – GC/MS</t>
  </si>
  <si>
    <t>L024067</t>
  </si>
  <si>
    <t>Neuroleptici u želudаčnom sаdržаju – GC/MS</t>
  </si>
  <si>
    <t>L024125</t>
  </si>
  <si>
    <t>Pesticidi u želudаčnom sаdržаju – GC/MS</t>
  </si>
  <si>
    <t>83</t>
  </si>
  <si>
    <t>L024158</t>
  </si>
  <si>
    <t>Sedаtivi – hipnotici u želudаčnom sаdržаju – GC/MS</t>
  </si>
  <si>
    <t>84</t>
  </si>
  <si>
    <t>L024166</t>
  </si>
  <si>
    <t>Spаzmolitici u želudаčnom sаdržаju – GC/MS</t>
  </si>
  <si>
    <t>85</t>
  </si>
  <si>
    <t>L024505</t>
  </si>
  <si>
    <t>Anksiolitici u tkivu orgаnа – GC/FID</t>
  </si>
  <si>
    <t>86</t>
  </si>
  <si>
    <t>L024570</t>
  </si>
  <si>
    <t>Antikonvulzivi u tkivu orgаnа – GC/MS</t>
  </si>
  <si>
    <t>L024596</t>
  </si>
  <si>
    <t>Antipаrkinsonici u tkivu orgаnа – GC/MS</t>
  </si>
  <si>
    <t>88</t>
  </si>
  <si>
    <t>L024679</t>
  </si>
  <si>
    <t>Bronhospаzmolitici u tkivu orgаnа – GC/MS</t>
  </si>
  <si>
    <t>L024687</t>
  </si>
  <si>
    <t>Droge – opijаtni аlkаloidi u tkivu orgаnа – GC/MS</t>
  </si>
  <si>
    <t>90</t>
  </si>
  <si>
    <t>L024695</t>
  </si>
  <si>
    <t>Droge – psihodelici u tkivu orgаnа – GC/MS</t>
  </si>
  <si>
    <t>91</t>
  </si>
  <si>
    <t>L024703</t>
  </si>
  <si>
    <t>Droge – psihostimulаnsi u tkivu orgаnа – GC/MS</t>
  </si>
  <si>
    <t>92</t>
  </si>
  <si>
    <t>L024778</t>
  </si>
  <si>
    <t>Kokаin i benzoil–ekgonin u tkivu orgаnа – GC/MS</t>
  </si>
  <si>
    <t>93</t>
  </si>
  <si>
    <t>L024844</t>
  </si>
  <si>
    <t>Metаnol u tkivu orgаnа – GC/FID</t>
  </si>
  <si>
    <t>94</t>
  </si>
  <si>
    <t>L024869</t>
  </si>
  <si>
    <t>Nаrkoаnаlgetici u tkivu orgаnа – GC/MS</t>
  </si>
  <si>
    <t>95</t>
  </si>
  <si>
    <t>L024950</t>
  </si>
  <si>
    <t>Pesticidi u tkivu orgаnа – GC/MS</t>
  </si>
  <si>
    <t>96</t>
  </si>
  <si>
    <t>L024984</t>
  </si>
  <si>
    <t>Psihostimulаnsi u tkivu orgаnа – GC/MS</t>
  </si>
  <si>
    <t>97</t>
  </si>
  <si>
    <t>L024992</t>
  </si>
  <si>
    <t>Sedаtivi–hipnotici u tkivu orgаnа – GC/MS</t>
  </si>
  <si>
    <t>98</t>
  </si>
  <si>
    <t>L025007</t>
  </si>
  <si>
    <t>Spаzmolitici u tkivu orgаnа – GC/MS</t>
  </si>
  <si>
    <t>99</t>
  </si>
  <si>
    <t>L025163</t>
  </si>
  <si>
    <t>Droge – opijаtni аlkаloidi u kosi – GC/MS</t>
  </si>
  <si>
    <t>100</t>
  </si>
  <si>
    <t>L025171</t>
  </si>
  <si>
    <t>Droge – psihodelici u kosi – GC/MS</t>
  </si>
  <si>
    <t>101</t>
  </si>
  <si>
    <t>L025189</t>
  </si>
  <si>
    <t>Droge – psihostimulаnsi u kosi – GC/MS</t>
  </si>
  <si>
    <t>102</t>
  </si>
  <si>
    <t>L025593</t>
  </si>
  <si>
    <t>Kompletnа toksikološkа аnаlizа – GC/MS</t>
  </si>
  <si>
    <t>103</t>
  </si>
  <si>
    <t>L025643</t>
  </si>
  <si>
    <t>Usmerenа toksikološkа аnаlizа prirodnog ili sintetskog jedinjenjа – GC/MS</t>
  </si>
  <si>
    <t>104</t>
  </si>
  <si>
    <t xml:space="preserve">L026054 </t>
  </si>
  <si>
    <t>Izolacija DNK/RNK iz tkiva i parafinskih kalupa</t>
  </si>
  <si>
    <t>105</t>
  </si>
  <si>
    <t xml:space="preserve">L026088 </t>
  </si>
  <si>
    <t>Konsultacije za postavljanje genetičke dijagnoze</t>
  </si>
  <si>
    <t>106</t>
  </si>
  <si>
    <t xml:space="preserve">L025917 </t>
  </si>
  <si>
    <t>Molekulаrnа dijаgnostikа nаjčešćih аneuploidijа (13, 18, 21 i polnih hromozomа) QF–PCR metodom</t>
  </si>
  <si>
    <t>107</t>
  </si>
  <si>
    <t xml:space="preserve">L025890 </t>
  </si>
  <si>
    <t>Molekularna dijagnostika i praćenje himerizma nakon transplantacije kostne srži multipleks STR-PCR metodom</t>
  </si>
  <si>
    <t>СВЕУКУПНО</t>
  </si>
  <si>
    <t>Kompjuterizovana tomografija pituitarne šupljine  – snimanje</t>
  </si>
  <si>
    <t>Kompjuterizovana tomografija pituitarne šupljine  – čitanje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</si>
</sst>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numFmt numFmtId="165" formatCode="0;0;;@"/>
    <numFmt numFmtId="166" formatCode="_-* #,##0.00\ _$_-;\-* #,##0.00\ _$_-;_-* &quot;-&quot;??\ _$_-;_-@_-"/>
    <numFmt numFmtId="167" formatCode="#,##0_);\-#,##0"/>
  </numFmts>
  <fonts count="125">
    <font>
      <sz val="10"/>
      <name val="HelveticaPlain"/>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Times New Roman"/>
      <family val="1"/>
    </font>
    <font>
      <b/>
      <sz val="12"/>
      <name val="Times New Roman"/>
      <family val="1"/>
    </font>
    <font>
      <sz val="10"/>
      <name val="Arial"/>
      <family val="2"/>
    </font>
    <font>
      <sz val="8"/>
      <name val="HelveticaPlain"/>
    </font>
    <font>
      <b/>
      <sz val="11"/>
      <name val="Times New Roman"/>
      <family val="1"/>
    </font>
    <font>
      <b/>
      <sz val="11"/>
      <color indexed="12"/>
      <name val="Arial"/>
      <family val="2"/>
    </font>
    <font>
      <b/>
      <sz val="14"/>
      <name val="Times New Roman"/>
      <family val="1"/>
    </font>
    <font>
      <b/>
      <sz val="10"/>
      <name val="Arial"/>
      <family val="2"/>
    </font>
    <font>
      <sz val="11"/>
      <name val="Arial"/>
      <family val="2"/>
    </font>
    <font>
      <sz val="8"/>
      <name val="Arial"/>
      <family val="2"/>
    </font>
    <font>
      <b/>
      <sz val="9"/>
      <name val="Arial"/>
      <family val="2"/>
    </font>
    <font>
      <sz val="10"/>
      <color indexed="8"/>
      <name val="Arial"/>
      <family val="2"/>
    </font>
    <font>
      <i/>
      <sz val="10"/>
      <name val="Arial"/>
      <family val="2"/>
    </font>
    <font>
      <b/>
      <sz val="9"/>
      <color indexed="57"/>
      <name val="Cambria"/>
      <family val="1"/>
    </font>
    <font>
      <sz val="9"/>
      <name val="Cambria"/>
      <family val="1"/>
    </font>
    <font>
      <b/>
      <sz val="11"/>
      <name val="Cambria"/>
      <family val="1"/>
    </font>
    <font>
      <sz val="11"/>
      <color theme="1"/>
      <name val="Calibri"/>
      <family val="2"/>
      <charset val="238"/>
      <scheme val="minor"/>
    </font>
    <font>
      <sz val="11"/>
      <color theme="1"/>
      <name val="Calibri"/>
      <family val="2"/>
      <scheme val="minor"/>
    </font>
    <font>
      <b/>
      <sz val="8"/>
      <color theme="1" tint="0.14996795556505021"/>
      <name val="Calibri"/>
      <family val="1"/>
      <scheme val="minor"/>
    </font>
    <font>
      <sz val="8"/>
      <name val="Calibri"/>
      <family val="1"/>
      <scheme val="minor"/>
    </font>
    <font>
      <sz val="10"/>
      <name val="Arial"/>
      <family val="2"/>
      <charset val="238"/>
    </font>
    <font>
      <b/>
      <sz val="11"/>
      <name val="Calibri"/>
      <family val="2"/>
      <charset val="238"/>
      <scheme val="minor"/>
    </font>
    <font>
      <b/>
      <sz val="10"/>
      <name val="HelveticaPlain"/>
      <charset val="238"/>
    </font>
    <font>
      <b/>
      <sz val="10"/>
      <color indexed="57"/>
      <name val="Cambria"/>
      <family val="1"/>
    </font>
    <font>
      <b/>
      <sz val="11"/>
      <color indexed="57"/>
      <name val="Cambria"/>
      <family val="1"/>
    </font>
    <font>
      <sz val="10"/>
      <color rgb="FF333333"/>
      <name val="Arial"/>
      <family val="2"/>
      <charset val="238"/>
    </font>
    <font>
      <b/>
      <sz val="10"/>
      <name val="HelveticaPlain"/>
    </font>
    <font>
      <sz val="10"/>
      <color rgb="FFFF0000"/>
      <name val="HelveticaPlain"/>
    </font>
    <font>
      <b/>
      <sz val="10"/>
      <name val="Arial"/>
      <family val="2"/>
      <charset val="238"/>
    </font>
    <font>
      <b/>
      <sz val="11"/>
      <name val="Arial"/>
      <family val="2"/>
      <charset val="238"/>
    </font>
    <font>
      <sz val="11"/>
      <name val="Arial"/>
      <family val="2"/>
      <charset val="238"/>
    </font>
    <font>
      <b/>
      <sz val="10"/>
      <color indexed="57"/>
      <name val="Cambria"/>
      <family val="1"/>
      <charset val="238"/>
    </font>
    <font>
      <sz val="10"/>
      <color rgb="FF000000"/>
      <name val="Arial"/>
      <family val="2"/>
    </font>
    <font>
      <sz val="10"/>
      <name val="HelveticaPlain"/>
      <charset val="134"/>
    </font>
    <font>
      <sz val="10"/>
      <name val="HelveticaPlain"/>
    </font>
    <font>
      <sz val="10"/>
      <name val="Verdana"/>
      <family val="2"/>
      <charset val="238"/>
    </font>
    <font>
      <sz val="11"/>
      <name val="Calibri"/>
      <family val="2"/>
      <charset val="238"/>
      <scheme val="minor"/>
    </font>
    <font>
      <sz val="11"/>
      <name val="Calibri"/>
      <family val="2"/>
      <scheme val="minor"/>
    </font>
    <font>
      <sz val="10"/>
      <color rgb="FF000000"/>
      <name val="Arial"/>
      <family val="2"/>
      <charset val="238"/>
    </font>
    <font>
      <sz val="15"/>
      <name val="Times New Roman"/>
      <family val="1"/>
    </font>
    <font>
      <sz val="11"/>
      <name val="Cambria"/>
      <family val="1"/>
    </font>
    <font>
      <b/>
      <sz val="9"/>
      <name val="Cambria"/>
      <family val="1"/>
    </font>
    <font>
      <sz val="11"/>
      <color indexed="8"/>
      <name val="Calibri"/>
      <family val="2"/>
      <charset val="238"/>
    </font>
    <font>
      <sz val="10"/>
      <color theme="1"/>
      <name val="Arial"/>
      <family val="2"/>
      <charset val="238"/>
    </font>
    <font>
      <b/>
      <sz val="11"/>
      <color theme="1"/>
      <name val="Calibri"/>
      <family val="2"/>
      <charset val="238"/>
      <scheme val="minor"/>
    </font>
    <font>
      <sz val="12"/>
      <name val="Times New Roman"/>
      <family val="1"/>
      <charset val="238"/>
    </font>
    <font>
      <b/>
      <sz val="12"/>
      <name val="Times New Roman"/>
      <family val="1"/>
      <charset val="238"/>
    </font>
    <font>
      <sz val="9"/>
      <name val="Arial"/>
      <family val="2"/>
    </font>
    <font>
      <i/>
      <sz val="8"/>
      <name val="Arial"/>
      <family val="2"/>
    </font>
    <font>
      <sz val="10"/>
      <name val="Times New Roman"/>
      <family val="1"/>
      <charset val="238"/>
    </font>
    <font>
      <sz val="12"/>
      <name val="Times New Roman"/>
      <family val="1"/>
    </font>
    <font>
      <u/>
      <sz val="10"/>
      <color indexed="12"/>
      <name val="HelveticaPlain"/>
    </font>
    <font>
      <u/>
      <sz val="10"/>
      <name val="HelveticaPlain"/>
    </font>
    <font>
      <sz val="10"/>
      <name val="Cambria"/>
      <family val="1"/>
    </font>
    <font>
      <sz val="9"/>
      <name val="Arial"/>
      <family val="2"/>
      <charset val="238"/>
    </font>
    <font>
      <i/>
      <sz val="11"/>
      <name val="Arial"/>
      <family val="2"/>
    </font>
    <font>
      <i/>
      <sz val="9"/>
      <name val="Arial"/>
      <family val="2"/>
    </font>
    <font>
      <sz val="8"/>
      <name val="Arial"/>
      <family val="2"/>
      <charset val="238"/>
    </font>
    <font>
      <b/>
      <sz val="8"/>
      <name val="Arial"/>
      <family val="2"/>
    </font>
    <font>
      <b/>
      <sz val="9"/>
      <name val="Arial"/>
      <family val="2"/>
      <charset val="238"/>
    </font>
    <font>
      <i/>
      <sz val="9"/>
      <name val="Arial"/>
      <family val="2"/>
      <charset val="238"/>
    </font>
    <font>
      <sz val="9"/>
      <name val="Calibri"/>
      <family val="2"/>
      <charset val="238"/>
      <scheme val="minor"/>
    </font>
    <font>
      <b/>
      <i/>
      <sz val="8"/>
      <name val="Arial"/>
      <family val="2"/>
    </font>
    <font>
      <b/>
      <sz val="10"/>
      <name val="Times New Roman"/>
      <family val="1"/>
    </font>
    <font>
      <sz val="12"/>
      <name val="Arial"/>
      <family val="2"/>
    </font>
    <font>
      <sz val="9"/>
      <name val="Cambria"/>
      <family val="1"/>
      <scheme val="major"/>
    </font>
    <font>
      <b/>
      <sz val="9"/>
      <name val="Cambria"/>
      <family val="1"/>
      <scheme val="major"/>
    </font>
    <font>
      <b/>
      <sz val="11"/>
      <name val="Cambria"/>
      <family val="1"/>
      <scheme val="major"/>
    </font>
    <font>
      <sz val="9"/>
      <name val="Cambria"/>
      <family val="1"/>
      <charset val="238"/>
    </font>
    <font>
      <sz val="9"/>
      <name val="Cambria"/>
      <family val="1"/>
      <charset val="238"/>
      <scheme val="major"/>
    </font>
    <font>
      <b/>
      <sz val="11"/>
      <name val="Cambria"/>
      <family val="1"/>
      <charset val="238"/>
      <scheme val="major"/>
    </font>
    <font>
      <sz val="11"/>
      <name val="Cambria"/>
      <family val="1"/>
      <scheme val="major"/>
    </font>
    <font>
      <sz val="14"/>
      <name val="Calibri"/>
      <family val="2"/>
      <scheme val="minor"/>
    </font>
    <font>
      <sz val="10"/>
      <name val="HelveticaPlain"/>
      <charset val="238"/>
    </font>
    <font>
      <sz val="10"/>
      <name val="Calibri"/>
      <family val="2"/>
      <scheme val="minor"/>
    </font>
    <font>
      <i/>
      <sz val="10"/>
      <name val="Calibri"/>
      <family val="2"/>
    </font>
    <font>
      <sz val="10"/>
      <name val="Calibri"/>
      <family val="2"/>
    </font>
    <font>
      <sz val="10"/>
      <name val="Calibri"/>
      <family val="2"/>
      <charset val="238"/>
      <scheme val="minor"/>
    </font>
    <font>
      <sz val="18"/>
      <name val="Calibri"/>
      <family val="2"/>
      <scheme val="minor"/>
    </font>
    <font>
      <b/>
      <i/>
      <sz val="10"/>
      <name val="Arial"/>
      <family val="2"/>
      <charset val="238"/>
    </font>
    <font>
      <i/>
      <sz val="10"/>
      <color indexed="8"/>
      <name val="Arial"/>
      <family val="2"/>
    </font>
    <font>
      <b/>
      <u/>
      <sz val="10"/>
      <name val="HelveticaPlain"/>
    </font>
    <font>
      <b/>
      <sz val="12"/>
      <name val="Arial"/>
      <family val="2"/>
    </font>
    <font>
      <b/>
      <sz val="11"/>
      <name val="Arial"/>
      <family val="2"/>
    </font>
    <font>
      <sz val="8"/>
      <color indexed="8"/>
      <name val="Arial"/>
      <family val="2"/>
    </font>
    <font>
      <sz val="8"/>
      <name val="Times New Roman"/>
      <family val="1"/>
    </font>
    <font>
      <b/>
      <sz val="10"/>
      <name val="Times New Roman"/>
      <family val="1"/>
      <charset val="238"/>
    </font>
    <font>
      <sz val="7"/>
      <name val="Arial"/>
      <family val="2"/>
    </font>
    <font>
      <b/>
      <sz val="8"/>
      <name val="Arial"/>
      <family val="2"/>
      <charset val="238"/>
    </font>
    <font>
      <sz val="6"/>
      <name val="Arial"/>
      <family val="2"/>
      <charset val="238"/>
    </font>
    <font>
      <i/>
      <sz val="7.5"/>
      <name val="Arial"/>
      <family val="2"/>
      <charset val="238"/>
    </font>
    <font>
      <sz val="6"/>
      <name val="HelveticaPlain"/>
    </font>
    <font>
      <sz val="6"/>
      <name val="Arial"/>
      <family val="2"/>
    </font>
    <font>
      <sz val="8"/>
      <name val="arualibri"/>
      <charset val="238"/>
    </font>
    <font>
      <b/>
      <i/>
      <sz val="7.5"/>
      <name val="Arial"/>
      <family val="2"/>
      <charset val="238"/>
    </font>
    <font>
      <sz val="7"/>
      <name val="Arial"/>
      <family val="2"/>
      <charset val="238"/>
    </font>
    <font>
      <sz val="8"/>
      <name val="Calibri"/>
      <family val="2"/>
      <charset val="238"/>
      <scheme val="minor"/>
    </font>
    <font>
      <b/>
      <sz val="9"/>
      <color indexed="81"/>
      <name val="Tahoma"/>
      <family val="2"/>
      <charset val="238"/>
    </font>
    <font>
      <sz val="9"/>
      <color indexed="81"/>
      <name val="Tahoma"/>
      <family val="2"/>
      <charset val="238"/>
    </font>
    <font>
      <sz val="8"/>
      <color rgb="FF000000"/>
      <name val="Arial"/>
      <family val="2"/>
      <charset val="238"/>
    </font>
    <font>
      <sz val="8"/>
      <color theme="1"/>
      <name val="Arial"/>
      <family val="2"/>
      <charset val="238"/>
    </font>
    <font>
      <sz val="9"/>
      <color theme="1"/>
      <name val="Calibri"/>
      <family val="2"/>
      <charset val="238"/>
      <scheme val="minor"/>
    </font>
    <font>
      <b/>
      <sz val="11"/>
      <color rgb="FFFF0000"/>
      <name val="Arial"/>
      <family val="2"/>
      <charset val="238"/>
    </font>
    <font>
      <b/>
      <sz val="9"/>
      <color rgb="FFFF0000"/>
      <name val="Arial"/>
      <family val="2"/>
      <charset val="238"/>
    </font>
    <font>
      <sz val="9"/>
      <color theme="1"/>
      <name val="Arial"/>
      <family val="2"/>
    </font>
    <font>
      <b/>
      <sz val="10"/>
      <color rgb="FFFF0000"/>
      <name val="Arial"/>
      <family val="2"/>
      <charset val="238"/>
    </font>
    <font>
      <sz val="10"/>
      <color rgb="FFFF0000"/>
      <name val="Arial"/>
      <family val="2"/>
      <charset val="238"/>
    </font>
    <font>
      <sz val="10"/>
      <color theme="1"/>
      <name val="Calibri"/>
      <family val="2"/>
      <charset val="238"/>
      <scheme val="minor"/>
    </font>
    <font>
      <sz val="8"/>
      <color rgb="FFFF0000"/>
      <name val="Arial"/>
      <family val="2"/>
      <charset val="238"/>
    </font>
    <font>
      <sz val="10"/>
      <color indexed="10"/>
      <name val="Times New Roman"/>
      <family val="1"/>
    </font>
    <font>
      <sz val="10"/>
      <color indexed="8"/>
      <name val="Times New Roman"/>
      <family val="1"/>
    </font>
    <font>
      <sz val="12"/>
      <name val="Arial"/>
      <family val="2"/>
      <charset val="238"/>
    </font>
    <font>
      <i/>
      <sz val="10"/>
      <name val="Arial"/>
      <family val="2"/>
      <charset val="238"/>
    </font>
    <font>
      <i/>
      <sz val="11"/>
      <name val="Arial"/>
      <family val="2"/>
      <charset val="238"/>
    </font>
    <font>
      <i/>
      <sz val="8"/>
      <name val="Arial"/>
      <family val="2"/>
      <charset val="238"/>
    </font>
  </fonts>
  <fills count="12">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theme="4" tint="0.59999389629810485"/>
        <bgColor indexed="64"/>
      </patternFill>
    </fill>
    <fill>
      <patternFill patternType="solid">
        <fgColor indexed="42"/>
        <bgColor indexed="64"/>
      </patternFill>
    </fill>
    <fill>
      <patternFill patternType="solid">
        <fgColor indexed="9"/>
        <bgColor indexed="64"/>
      </patternFill>
    </fill>
    <fill>
      <patternFill patternType="solid">
        <fgColor indexed="65"/>
        <bgColor indexed="64"/>
      </patternFill>
    </fill>
    <fill>
      <patternFill patternType="solid">
        <fgColor theme="0"/>
        <bgColor rgb="FF000000"/>
      </patternFill>
    </fill>
    <fill>
      <patternFill patternType="solid">
        <fgColor indexed="44"/>
        <bgColor indexed="64"/>
      </patternFill>
    </fill>
    <fill>
      <patternFill patternType="solid">
        <fgColor theme="2"/>
        <bgColor indexed="64"/>
      </patternFill>
    </fill>
    <fill>
      <patternFill patternType="solid">
        <fgColor theme="0"/>
        <bgColor theme="4" tint="0.79998168889431442"/>
      </patternFill>
    </fill>
  </fills>
  <borders count="6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style="thin">
        <color auto="1"/>
      </left>
      <right style="thin">
        <color auto="1"/>
      </right>
      <top style="thin">
        <color theme="0" tint="-0.14993743705557422"/>
      </top>
      <bottom style="thin">
        <color auto="1"/>
      </bottom>
      <diagonal/>
    </border>
    <border>
      <left style="thin">
        <color auto="1"/>
      </left>
      <right style="thin">
        <color auto="1"/>
      </right>
      <top style="thin">
        <color theme="0" tint="-0.24994659260841701"/>
      </top>
      <bottom style="thin">
        <color theme="0" tint="-0.24994659260841701"/>
      </bottom>
      <diagonal/>
    </border>
    <border>
      <left style="thin">
        <color theme="4" tint="0.59999389629810485"/>
      </left>
      <right style="thin">
        <color theme="4" tint="0.59999389629810485"/>
      </right>
      <top/>
      <bottom/>
      <diagonal/>
    </border>
    <border>
      <left/>
      <right style="thin">
        <color theme="4" tint="0.59999389629810485"/>
      </right>
      <top/>
      <bottom/>
      <diagonal/>
    </border>
    <border>
      <left style="thin">
        <color indexed="64"/>
      </left>
      <right style="thin">
        <color theme="4" tint="0.59999389629810485"/>
      </right>
      <top style="thin">
        <color indexed="64"/>
      </top>
      <bottom style="double">
        <color theme="4"/>
      </bottom>
      <diagonal/>
    </border>
    <border>
      <left/>
      <right style="thin">
        <color theme="4" tint="0.59999389629810485"/>
      </right>
      <top style="thin">
        <color indexed="64"/>
      </top>
      <bottom style="double">
        <color theme="4"/>
      </bottom>
      <diagonal/>
    </border>
    <border>
      <left style="thin">
        <color theme="4" tint="0.59999389629810485"/>
      </left>
      <right style="thin">
        <color theme="4" tint="0.59999389629810485"/>
      </right>
      <top style="thin">
        <color indexed="64"/>
      </top>
      <bottom style="double">
        <color theme="4"/>
      </bottom>
      <diagonal/>
    </border>
    <border>
      <left/>
      <right style="thin">
        <color indexed="64"/>
      </right>
      <top style="thin">
        <color indexed="64"/>
      </top>
      <bottom style="double">
        <color theme="4"/>
      </bottom>
      <diagonal/>
    </border>
    <border>
      <left style="thin">
        <color indexed="64"/>
      </left>
      <right/>
      <top style="thin">
        <color theme="4"/>
      </top>
      <bottom style="double">
        <color theme="4"/>
      </bottom>
      <diagonal/>
    </border>
    <border>
      <left/>
      <right style="thin">
        <color theme="0"/>
      </right>
      <top style="double">
        <color theme="4"/>
      </top>
      <bottom style="double">
        <color theme="4"/>
      </bottom>
      <diagonal/>
    </border>
    <border>
      <left style="thin">
        <color theme="0"/>
      </left>
      <right style="thin">
        <color theme="0"/>
      </right>
      <top style="double">
        <color theme="4"/>
      </top>
      <bottom style="double">
        <color theme="4"/>
      </bottom>
      <diagonal/>
    </border>
    <border>
      <left/>
      <right style="thin">
        <color indexed="64"/>
      </right>
      <top style="double">
        <color theme="4"/>
      </top>
      <bottom style="double">
        <color theme="4"/>
      </bottom>
      <diagonal/>
    </border>
    <border>
      <left/>
      <right/>
      <top/>
      <bottom style="double">
        <color theme="4"/>
      </bottom>
      <diagonal/>
    </border>
    <border>
      <left/>
      <right style="thin">
        <color indexed="64"/>
      </right>
      <top/>
      <bottom style="double">
        <color theme="4"/>
      </bottom>
      <diagonal/>
    </border>
    <border>
      <left/>
      <right style="thin">
        <color indexed="64"/>
      </right>
      <top style="thin">
        <color theme="4"/>
      </top>
      <bottom style="double">
        <color theme="4"/>
      </bottom>
      <diagonal/>
    </border>
    <border>
      <left style="thin">
        <color indexed="64"/>
      </left>
      <right/>
      <top style="thin">
        <color theme="4"/>
      </top>
      <bottom style="thin">
        <color indexed="64"/>
      </bottom>
      <diagonal/>
    </border>
    <border>
      <left/>
      <right/>
      <top style="thin">
        <color theme="4"/>
      </top>
      <bottom style="thin">
        <color indexed="64"/>
      </bottom>
      <diagonal/>
    </border>
    <border>
      <left/>
      <right style="thin">
        <color indexed="64"/>
      </right>
      <top style="thin">
        <color theme="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top/>
      <bottom style="thin">
        <color auto="1"/>
      </bottom>
      <diagonal/>
    </border>
    <border>
      <left/>
      <right style="medium">
        <color indexed="64"/>
      </right>
      <top style="thin">
        <color auto="1"/>
      </top>
      <bottom style="thin">
        <color auto="1"/>
      </bottom>
      <diagonal/>
    </border>
    <border>
      <left style="medium">
        <color indexed="64"/>
      </left>
      <right/>
      <top style="thin">
        <color auto="1"/>
      </top>
      <bottom/>
      <diagonal/>
    </border>
    <border>
      <left/>
      <right/>
      <top style="thin">
        <color indexed="64"/>
      </top>
      <bottom/>
      <diagonal/>
    </border>
    <border>
      <left style="thin">
        <color auto="1"/>
      </left>
      <right style="medium">
        <color indexed="64"/>
      </right>
      <top style="thin">
        <color auto="1"/>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bottom/>
      <diagonal/>
    </border>
  </borders>
  <cellStyleXfs count="105">
    <xf numFmtId="0" fontId="0" fillId="0" borderId="0"/>
    <xf numFmtId="0" fontId="15" fillId="0" borderId="0">
      <alignment horizontal="left" vertical="center" indent="1"/>
    </xf>
    <xf numFmtId="0" fontId="12" fillId="0" borderId="0"/>
    <xf numFmtId="0" fontId="21" fillId="0" borderId="0"/>
    <xf numFmtId="0" fontId="27" fillId="0" borderId="0"/>
    <xf numFmtId="0" fontId="12" fillId="0" borderId="0"/>
    <xf numFmtId="0" fontId="26" fillId="0" borderId="0"/>
    <xf numFmtId="0" fontId="28" fillId="2" borderId="3">
      <alignment vertical="center"/>
    </xf>
    <xf numFmtId="0" fontId="29" fillId="0" borderId="3">
      <alignment horizontal="left" vertical="center" wrapText="1"/>
      <protection locked="0"/>
    </xf>
    <xf numFmtId="0" fontId="9" fillId="0" borderId="0"/>
    <xf numFmtId="0" fontId="27" fillId="0" borderId="0"/>
    <xf numFmtId="0" fontId="27" fillId="0" borderId="0"/>
    <xf numFmtId="0" fontId="12" fillId="0" borderId="0"/>
    <xf numFmtId="0" fontId="12" fillId="0" borderId="0"/>
    <xf numFmtId="0" fontId="27" fillId="0" borderId="0"/>
    <xf numFmtId="0" fontId="27" fillId="0" borderId="0"/>
    <xf numFmtId="0" fontId="12" fillId="0" borderId="0"/>
    <xf numFmtId="0" fontId="43" fillId="0" borderId="0"/>
    <xf numFmtId="0" fontId="42" fillId="0" borderId="0">
      <alignment vertical="center" wrapText="1"/>
    </xf>
    <xf numFmtId="0" fontId="42" fillId="0" borderId="0">
      <alignment vertical="center" wrapText="1"/>
    </xf>
    <xf numFmtId="0" fontId="12" fillId="0" borderId="0"/>
    <xf numFmtId="0" fontId="43" fillId="0" borderId="0"/>
    <xf numFmtId="0" fontId="27" fillId="0" borderId="0"/>
    <xf numFmtId="0" fontId="27" fillId="0" borderId="0"/>
    <xf numFmtId="0" fontId="27" fillId="0" borderId="0"/>
    <xf numFmtId="0" fontId="12" fillId="0" borderId="0"/>
    <xf numFmtId="0" fontId="8" fillId="0" borderId="0"/>
    <xf numFmtId="0" fontId="45" fillId="0" borderId="0"/>
    <xf numFmtId="0" fontId="43" fillId="0" borderId="0"/>
    <xf numFmtId="0" fontId="7" fillId="0" borderId="0"/>
    <xf numFmtId="9" fontId="43" fillId="0" borderId="0" applyFont="0" applyFill="0" applyBorder="0" applyAlignment="0" applyProtection="0"/>
    <xf numFmtId="0" fontId="43" fillId="0" borderId="0"/>
    <xf numFmtId="0" fontId="12" fillId="0" borderId="0"/>
    <xf numFmtId="0" fontId="7" fillId="0" borderId="0"/>
    <xf numFmtId="0" fontId="44" fillId="0" borderId="0"/>
    <xf numFmtId="0" fontId="7" fillId="0" borderId="0"/>
    <xf numFmtId="0" fontId="44" fillId="0" borderId="0"/>
    <xf numFmtId="0" fontId="47" fillId="0" borderId="0"/>
    <xf numFmtId="9" fontId="43" fillId="0" borderId="0" applyFont="0" applyFill="0" applyBorder="0" applyAlignment="0" applyProtection="0"/>
    <xf numFmtId="0" fontId="6" fillId="0" borderId="0"/>
    <xf numFmtId="0" fontId="6" fillId="0" borderId="0"/>
    <xf numFmtId="0" fontId="30" fillId="0" borderId="0"/>
    <xf numFmtId="0" fontId="48" fillId="0" borderId="0">
      <alignment vertical="center" wrapText="1"/>
    </xf>
    <xf numFmtId="0" fontId="48" fillId="0" borderId="0">
      <alignment vertical="center" wrapText="1"/>
    </xf>
    <xf numFmtId="0" fontId="48" fillId="0" borderId="0">
      <alignment vertical="center" wrapText="1"/>
    </xf>
    <xf numFmtId="0" fontId="44" fillId="0" borderId="0"/>
    <xf numFmtId="0" fontId="30" fillId="0" borderId="0"/>
    <xf numFmtId="0" fontId="6" fillId="0" borderId="0"/>
    <xf numFmtId="0" fontId="30" fillId="0" borderId="0"/>
    <xf numFmtId="0" fontId="30" fillId="0" borderId="0"/>
    <xf numFmtId="0" fontId="5" fillId="0" borderId="0"/>
    <xf numFmtId="0" fontId="5" fillId="0" borderId="0"/>
    <xf numFmtId="0" fontId="5" fillId="0" borderId="0"/>
    <xf numFmtId="0" fontId="4" fillId="0" borderId="0"/>
    <xf numFmtId="0" fontId="4" fillId="0" borderId="0"/>
    <xf numFmtId="0" fontId="28" fillId="2" borderId="3">
      <alignment vertical="center"/>
    </xf>
    <xf numFmtId="0" fontId="29" fillId="0" borderId="3">
      <alignment horizontal="left" vertical="center" wrapText="1"/>
      <protection locked="0"/>
    </xf>
    <xf numFmtId="0" fontId="3" fillId="0" borderId="0"/>
    <xf numFmtId="166" fontId="44" fillId="0" borderId="0" applyFont="0" applyFill="0" applyBorder="0" applyAlignment="0" applyProtection="0"/>
    <xf numFmtId="0" fontId="44" fillId="0" borderId="0"/>
    <xf numFmtId="0" fontId="3" fillId="0" borderId="0"/>
    <xf numFmtId="0" fontId="42" fillId="0" borderId="0">
      <alignment vertical="center" wrapText="1"/>
    </xf>
    <xf numFmtId="0" fontId="42" fillId="0" borderId="0">
      <alignment vertical="center" wrapText="1"/>
    </xf>
    <xf numFmtId="0" fontId="48" fillId="0" borderId="0">
      <alignment vertical="center" wrapText="1"/>
    </xf>
    <xf numFmtId="9" fontId="4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9" fontId="44" fillId="0" borderId="0" applyFont="0" applyFill="0" applyBorder="0" applyAlignment="0" applyProtection="0"/>
    <xf numFmtId="0" fontId="54" fillId="0" borderId="7" applyNumberFormat="0" applyFill="0" applyAlignment="0" applyProtection="0"/>
    <xf numFmtId="0" fontId="12" fillId="0" borderId="0"/>
    <xf numFmtId="0" fontId="12" fillId="0" borderId="0"/>
    <xf numFmtId="0" fontId="12" fillId="0" borderId="0"/>
    <xf numFmtId="0" fontId="61" fillId="0" borderId="0" applyNumberFormat="0" applyFill="0" applyBorder="0" applyAlignment="0" applyProtection="0">
      <alignment vertical="top"/>
      <protection locked="0"/>
    </xf>
    <xf numFmtId="0" fontId="1" fillId="0" borderId="0"/>
    <xf numFmtId="0" fontId="1" fillId="0" borderId="0"/>
    <xf numFmtId="0" fontId="1" fillId="0" borderId="0"/>
    <xf numFmtId="0" fontId="30" fillId="0" borderId="0"/>
    <xf numFmtId="0" fontId="12" fillId="0" borderId="0"/>
    <xf numFmtId="0" fontId="12" fillId="0" borderId="0"/>
    <xf numFmtId="0" fontId="30" fillId="0" borderId="0"/>
    <xf numFmtId="0" fontId="44" fillId="0" borderId="0"/>
    <xf numFmtId="0" fontId="30"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071">
    <xf numFmtId="0" fontId="0" fillId="0" borderId="0" xfId="0"/>
    <xf numFmtId="0" fontId="10" fillId="0" borderId="0" xfId="0" applyFont="1"/>
    <xf numFmtId="0" fontId="12" fillId="0" borderId="0" xfId="0" applyFont="1" applyAlignment="1">
      <alignment vertical="center"/>
    </xf>
    <xf numFmtId="164" fontId="23" fillId="0" borderId="0" xfId="7" applyNumberFormat="1" applyFont="1" applyFill="1" applyBorder="1" applyAlignment="1">
      <alignment horizontal="right" vertical="center"/>
    </xf>
    <xf numFmtId="164" fontId="23" fillId="0" borderId="0" xfId="7" applyNumberFormat="1" applyFont="1" applyFill="1" applyBorder="1" applyAlignment="1"/>
    <xf numFmtId="165" fontId="24" fillId="0" borderId="0" xfId="8" applyNumberFormat="1" applyFont="1" applyBorder="1" applyAlignment="1" applyProtection="1">
      <alignment horizontal="left" vertical="center" indent="1"/>
    </xf>
    <xf numFmtId="49" fontId="23" fillId="0" borderId="0" xfId="7" applyNumberFormat="1" applyFont="1" applyFill="1" applyBorder="1">
      <alignment vertical="center"/>
    </xf>
    <xf numFmtId="3" fontId="0" fillId="0" borderId="0" xfId="0" applyNumberFormat="1"/>
    <xf numFmtId="164" fontId="30" fillId="0" borderId="0" xfId="7" applyNumberFormat="1" applyFont="1" applyFill="1" applyBorder="1">
      <alignment vertical="center"/>
    </xf>
    <xf numFmtId="164" fontId="41" fillId="0" borderId="0" xfId="7" applyNumberFormat="1" applyFont="1" applyFill="1" applyBorder="1">
      <alignment vertical="center"/>
    </xf>
    <xf numFmtId="0" fontId="0" fillId="0" borderId="0" xfId="0" applyAlignment="1">
      <alignment horizontal="left"/>
    </xf>
    <xf numFmtId="164" fontId="38" fillId="0" borderId="0" xfId="7" applyNumberFormat="1" applyFont="1" applyFill="1" applyBorder="1" applyAlignment="1"/>
    <xf numFmtId="0" fontId="37" fillId="0" borderId="0" xfId="0" applyFont="1" applyAlignment="1">
      <alignment horizontal="left"/>
    </xf>
    <xf numFmtId="0" fontId="0" fillId="0" borderId="0" xfId="0" pivotButton="1" applyAlignment="1">
      <alignment horizontal="left" vertical="center"/>
    </xf>
    <xf numFmtId="0" fontId="0" fillId="0" borderId="0" xfId="0" pivotButton="1" applyAlignment="1">
      <alignment horizontal="center" vertical="center"/>
    </xf>
    <xf numFmtId="0" fontId="31" fillId="0" borderId="0" xfId="0" applyFont="1"/>
    <xf numFmtId="0" fontId="31" fillId="0" borderId="2" xfId="0" applyFont="1" applyBorder="1"/>
    <xf numFmtId="0" fontId="10" fillId="0" borderId="2" xfId="0" applyFont="1" applyBorder="1"/>
    <xf numFmtId="165" fontId="31" fillId="0" borderId="0" xfId="8" applyNumberFormat="1" applyFont="1" applyBorder="1" applyAlignment="1" applyProtection="1">
      <alignment horizontal="left" vertical="center"/>
    </xf>
    <xf numFmtId="165" fontId="25" fillId="0" borderId="0" xfId="8" applyNumberFormat="1" applyFont="1" applyBorder="1" applyAlignment="1" applyProtection="1">
      <alignment horizontal="left" vertical="center"/>
    </xf>
    <xf numFmtId="0" fontId="46" fillId="0" borderId="0" xfId="0" applyFont="1"/>
    <xf numFmtId="165" fontId="46" fillId="0" borderId="0" xfId="8" applyNumberFormat="1" applyFont="1" applyBorder="1" applyAlignment="1" applyProtection="1">
      <alignment horizontal="left" vertical="center"/>
    </xf>
    <xf numFmtId="49" fontId="46" fillId="0" borderId="0" xfId="0" applyNumberFormat="1" applyFont="1"/>
    <xf numFmtId="165" fontId="50" fillId="0" borderId="0" xfId="8" applyNumberFormat="1" applyFont="1" applyBorder="1" applyAlignment="1" applyProtection="1">
      <alignment horizontal="left" vertical="center"/>
    </xf>
    <xf numFmtId="3" fontId="24" fillId="0" borderId="0" xfId="8" applyNumberFormat="1" applyFont="1" applyBorder="1" applyAlignment="1" applyProtection="1">
      <alignment vertical="center"/>
    </xf>
    <xf numFmtId="165" fontId="24" fillId="0" borderId="0" xfId="8" applyNumberFormat="1" applyFont="1" applyBorder="1" applyAlignment="1" applyProtection="1">
      <alignment vertical="center" wrapText="1"/>
    </xf>
    <xf numFmtId="165" fontId="24" fillId="0" borderId="0" xfId="8" applyNumberFormat="1" applyFont="1" applyBorder="1" applyAlignment="1" applyProtection="1">
      <alignment vertical="center"/>
    </xf>
    <xf numFmtId="164" fontId="51" fillId="0" borderId="0" xfId="7" applyNumberFormat="1" applyFont="1" applyFill="1" applyBorder="1">
      <alignment vertical="center"/>
    </xf>
    <xf numFmtId="164" fontId="51" fillId="0" borderId="0" xfId="7" applyNumberFormat="1" applyFont="1" applyFill="1" applyBorder="1" applyAlignment="1">
      <alignment horizontal="right" vertical="center"/>
    </xf>
    <xf numFmtId="0" fontId="44" fillId="0" borderId="0" xfId="0" applyFont="1"/>
    <xf numFmtId="164" fontId="51" fillId="0" borderId="0" xfId="7" applyNumberFormat="1" applyFont="1" applyFill="1" applyBorder="1" applyAlignment="1">
      <alignment horizontal="left" vertical="center"/>
    </xf>
    <xf numFmtId="49" fontId="30" fillId="0" borderId="4" xfId="0" applyNumberFormat="1" applyFont="1" applyBorder="1" applyAlignment="1">
      <alignment vertical="center"/>
    </xf>
    <xf numFmtId="16" fontId="30" fillId="0" borderId="4" xfId="0" quotePrefix="1" applyNumberFormat="1" applyFont="1" applyBorder="1" applyAlignment="1">
      <alignment vertical="center"/>
    </xf>
    <xf numFmtId="3" fontId="30" fillId="0" borderId="4" xfId="0" applyNumberFormat="1" applyFont="1" applyBorder="1" applyAlignment="1">
      <alignment vertical="center"/>
    </xf>
    <xf numFmtId="164" fontId="33" fillId="0" borderId="5" xfId="7" applyNumberFormat="1" applyFont="1" applyFill="1" applyBorder="1" applyAlignment="1">
      <alignment horizontal="center" vertical="center" wrapText="1"/>
    </xf>
    <xf numFmtId="0" fontId="12" fillId="0" borderId="5" xfId="0" applyFont="1" applyBorder="1" applyAlignment="1">
      <alignment horizontal="center" vertical="center"/>
    </xf>
    <xf numFmtId="49" fontId="12" fillId="0" borderId="5"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0" xfId="0" applyFont="1" applyAlignment="1">
      <alignment horizontal="center" vertical="center"/>
    </xf>
    <xf numFmtId="49" fontId="12" fillId="0" borderId="0" xfId="0" applyNumberFormat="1" applyFont="1" applyAlignment="1">
      <alignment vertical="center" wrapText="1"/>
    </xf>
    <xf numFmtId="0" fontId="12" fillId="0" borderId="0" xfId="0" applyFont="1" applyAlignment="1">
      <alignment vertical="center" wrapText="1"/>
    </xf>
    <xf numFmtId="0" fontId="19" fillId="0" borderId="0" xfId="0" applyFont="1" applyAlignment="1">
      <alignment horizontal="center" vertical="center" wrapText="1"/>
    </xf>
    <xf numFmtId="164" fontId="34" fillId="0" borderId="0" xfId="7" applyNumberFormat="1" applyFont="1" applyFill="1" applyBorder="1" applyAlignment="1"/>
    <xf numFmtId="49" fontId="34" fillId="0" borderId="0" xfId="7" applyNumberFormat="1" applyFont="1" applyFill="1" applyBorder="1" applyAlignment="1"/>
    <xf numFmtId="0" fontId="17" fillId="0" borderId="0" xfId="0" applyFont="1" applyAlignment="1">
      <alignment vertical="center"/>
    </xf>
    <xf numFmtId="49" fontId="17" fillId="0" borderId="0" xfId="0" applyNumberFormat="1" applyFont="1" applyAlignment="1">
      <alignment vertical="center"/>
    </xf>
    <xf numFmtId="3" fontId="38" fillId="0" borderId="0" xfId="0" quotePrefix="1" applyNumberFormat="1" applyFont="1" applyAlignment="1">
      <alignment vertical="center"/>
    </xf>
    <xf numFmtId="49" fontId="12" fillId="0" borderId="1" xfId="0" applyNumberFormat="1" applyFont="1" applyBorder="1" applyAlignment="1">
      <alignment horizontal="left" vertical="center"/>
    </xf>
    <xf numFmtId="0" fontId="12" fillId="0" borderId="1" xfId="0" quotePrefix="1" applyFont="1" applyBorder="1" applyAlignment="1">
      <alignment horizontal="left" vertical="center" wrapText="1"/>
    </xf>
    <xf numFmtId="3" fontId="12" fillId="0" borderId="1" xfId="0" quotePrefix="1" applyNumberFormat="1" applyFont="1" applyBorder="1" applyAlignment="1">
      <alignment vertical="center"/>
    </xf>
    <xf numFmtId="0" fontId="12" fillId="0" borderId="0" xfId="0" applyFont="1"/>
    <xf numFmtId="49" fontId="17" fillId="0" borderId="0" xfId="0" applyNumberFormat="1" applyFont="1"/>
    <xf numFmtId="0" fontId="17" fillId="0" borderId="0" xfId="0" applyFont="1" applyAlignment="1">
      <alignment vertical="center" wrapText="1"/>
    </xf>
    <xf numFmtId="3" fontId="17" fillId="0" borderId="0" xfId="0" applyNumberFormat="1" applyFont="1" applyAlignment="1">
      <alignment vertical="center" wrapText="1"/>
    </xf>
    <xf numFmtId="49" fontId="35" fillId="0" borderId="1" xfId="0" applyNumberFormat="1" applyFont="1" applyBorder="1" applyAlignment="1">
      <alignment vertical="center"/>
    </xf>
    <xf numFmtId="0" fontId="35" fillId="0" borderId="1" xfId="0" applyFont="1" applyBorder="1" applyAlignment="1">
      <alignment vertical="center"/>
    </xf>
    <xf numFmtId="3" fontId="12" fillId="0" borderId="1" xfId="0" applyNumberFormat="1" applyFont="1" applyBorder="1" applyAlignment="1">
      <alignment vertical="center" wrapText="1"/>
    </xf>
    <xf numFmtId="49" fontId="12" fillId="0" borderId="0" xfId="0" applyNumberFormat="1" applyFont="1" applyAlignment="1">
      <alignment vertical="center"/>
    </xf>
    <xf numFmtId="3" fontId="12" fillId="0" borderId="0" xfId="0" applyNumberFormat="1" applyFont="1" applyAlignment="1">
      <alignment vertical="center"/>
    </xf>
    <xf numFmtId="3" fontId="34" fillId="0" borderId="0" xfId="7" applyNumberFormat="1" applyFont="1" applyFill="1" applyBorder="1" applyAlignment="1"/>
    <xf numFmtId="3" fontId="38" fillId="0" borderId="0" xfId="0" quotePrefix="1" applyNumberFormat="1" applyFont="1" applyAlignment="1">
      <alignment vertical="center" wrapText="1"/>
    </xf>
    <xf numFmtId="3" fontId="38" fillId="0" borderId="0" xfId="0" applyNumberFormat="1" applyFont="1" applyAlignment="1">
      <alignment vertical="center"/>
    </xf>
    <xf numFmtId="49" fontId="12" fillId="0" borderId="1" xfId="0" applyNumberFormat="1" applyFont="1" applyBorder="1"/>
    <xf numFmtId="0" fontId="12" fillId="0" borderId="1" xfId="0" applyFont="1" applyBorder="1" applyAlignment="1">
      <alignment wrapText="1"/>
    </xf>
    <xf numFmtId="3" fontId="12" fillId="0" borderId="1" xfId="0" quotePrefix="1" applyNumberFormat="1" applyFont="1" applyBorder="1" applyAlignment="1">
      <alignment vertical="center" wrapText="1"/>
    </xf>
    <xf numFmtId="0" fontId="38" fillId="0" borderId="0" xfId="0" applyFont="1" applyAlignment="1">
      <alignment vertical="center"/>
    </xf>
    <xf numFmtId="49" fontId="12" fillId="0" borderId="0" xfId="0" applyNumberFormat="1" applyFont="1"/>
    <xf numFmtId="0" fontId="12" fillId="0" borderId="0" xfId="0" applyFont="1" applyAlignment="1">
      <alignment wrapText="1"/>
    </xf>
    <xf numFmtId="0" fontId="17" fillId="0" borderId="0" xfId="0" applyFont="1"/>
    <xf numFmtId="49" fontId="18" fillId="0" borderId="0" xfId="0" applyNumberFormat="1" applyFont="1" applyAlignment="1">
      <alignment horizontal="left" vertical="center"/>
    </xf>
    <xf numFmtId="0" fontId="10" fillId="0" borderId="0" xfId="0" applyFont="1" applyAlignment="1">
      <alignment horizontal="left" vertical="center"/>
    </xf>
    <xf numFmtId="0" fontId="18" fillId="0" borderId="0" xfId="0" applyFont="1" applyAlignment="1">
      <alignment vertical="center" wrapText="1"/>
    </xf>
    <xf numFmtId="3" fontId="18" fillId="0" borderId="0" xfId="0" applyNumberFormat="1" applyFont="1" applyAlignment="1">
      <alignment vertical="center" wrapText="1"/>
    </xf>
    <xf numFmtId="0" fontId="12" fillId="0" borderId="1" xfId="0" applyFont="1" applyBorder="1" applyAlignment="1">
      <alignment vertical="center"/>
    </xf>
    <xf numFmtId="49" fontId="12" fillId="0" borderId="0" xfId="0" applyNumberFormat="1" applyFont="1" applyAlignment="1">
      <alignment horizontal="left" vertical="center"/>
    </xf>
    <xf numFmtId="3" fontId="12" fillId="0" borderId="0" xfId="0" quotePrefix="1" applyNumberFormat="1" applyFont="1" applyAlignment="1">
      <alignment vertical="center" wrapText="1"/>
    </xf>
    <xf numFmtId="3" fontId="12" fillId="0" borderId="0" xfId="0" quotePrefix="1" applyNumberFormat="1" applyFont="1" applyAlignment="1">
      <alignment vertical="center"/>
    </xf>
    <xf numFmtId="49" fontId="12" fillId="0" borderId="4" xfId="0" applyNumberFormat="1" applyFont="1" applyBorder="1" applyAlignment="1">
      <alignment horizontal="left" vertical="center"/>
    </xf>
    <xf numFmtId="3" fontId="12" fillId="0" borderId="4" xfId="0" quotePrefix="1" applyNumberFormat="1" applyFont="1" applyBorder="1" applyAlignment="1">
      <alignment vertical="center"/>
    </xf>
    <xf numFmtId="0" fontId="12" fillId="0" borderId="1" xfId="0" applyFont="1" applyBorder="1" applyAlignment="1">
      <alignment vertical="center" wrapText="1"/>
    </xf>
    <xf numFmtId="3" fontId="39" fillId="0" borderId="0" xfId="0" applyNumberFormat="1" applyFont="1" applyAlignment="1">
      <alignment vertical="center"/>
    </xf>
    <xf numFmtId="3" fontId="17" fillId="0" borderId="0" xfId="0" applyNumberFormat="1" applyFont="1" applyAlignment="1">
      <alignment vertical="center"/>
    </xf>
    <xf numFmtId="0" fontId="12" fillId="0" borderId="4" xfId="0" quotePrefix="1" applyFont="1" applyBorder="1" applyAlignment="1">
      <alignment horizontal="left" vertical="center" wrapText="1"/>
    </xf>
    <xf numFmtId="49" fontId="35" fillId="0" borderId="4" xfId="0" applyNumberFormat="1" applyFont="1" applyBorder="1" applyAlignment="1">
      <alignment vertical="center"/>
    </xf>
    <xf numFmtId="3" fontId="12" fillId="0" borderId="4" xfId="0" applyNumberFormat="1" applyFont="1" applyBorder="1" applyAlignment="1">
      <alignment vertical="center" wrapText="1"/>
    </xf>
    <xf numFmtId="3" fontId="12" fillId="0" borderId="4" xfId="0" quotePrefix="1" applyNumberFormat="1" applyFont="1" applyBorder="1" applyAlignment="1">
      <alignment vertical="center" wrapText="1"/>
    </xf>
    <xf numFmtId="3" fontId="38" fillId="0" borderId="0" xfId="0" applyNumberFormat="1" applyFont="1" applyAlignment="1">
      <alignment vertical="center" wrapText="1"/>
    </xf>
    <xf numFmtId="0" fontId="12" fillId="0" borderId="4" xfId="0" applyFont="1" applyBorder="1" applyAlignment="1">
      <alignment vertical="center"/>
    </xf>
    <xf numFmtId="49" fontId="12" fillId="0" borderId="6" xfId="0" applyNumberFormat="1" applyFont="1" applyBorder="1"/>
    <xf numFmtId="0" fontId="12" fillId="0" borderId="6" xfId="0" applyFont="1" applyBorder="1" applyAlignment="1">
      <alignment wrapText="1"/>
    </xf>
    <xf numFmtId="3" fontId="12" fillId="0" borderId="6" xfId="0" quotePrefix="1" applyNumberFormat="1" applyFont="1" applyBorder="1" applyAlignment="1">
      <alignment vertical="center" wrapText="1"/>
    </xf>
    <xf numFmtId="3" fontId="12" fillId="0" borderId="6" xfId="0" quotePrefix="1" applyNumberFormat="1" applyFont="1" applyBorder="1" applyAlignment="1">
      <alignment vertical="center"/>
    </xf>
    <xf numFmtId="0" fontId="12" fillId="0" borderId="0" xfId="0" quotePrefix="1" applyFont="1" applyAlignment="1">
      <alignment horizontal="left" vertical="center" wrapText="1"/>
    </xf>
    <xf numFmtId="49" fontId="18" fillId="0" borderId="1" xfId="0" applyNumberFormat="1" applyFont="1" applyBorder="1" applyAlignment="1">
      <alignment horizontal="left" vertical="center"/>
    </xf>
    <xf numFmtId="49" fontId="40" fillId="0" borderId="1" xfId="0" applyNumberFormat="1" applyFont="1" applyBorder="1" applyAlignment="1">
      <alignment horizontal="left" vertical="center"/>
    </xf>
    <xf numFmtId="0" fontId="30" fillId="0" borderId="1" xfId="0" applyFont="1" applyBorder="1" applyAlignment="1">
      <alignment vertical="center"/>
    </xf>
    <xf numFmtId="3" fontId="30" fillId="0" borderId="1" xfId="0" quotePrefix="1" applyNumberFormat="1" applyFont="1" applyBorder="1" applyAlignment="1">
      <alignment vertical="center" wrapText="1"/>
    </xf>
    <xf numFmtId="3" fontId="30" fillId="0" borderId="1" xfId="0" quotePrefix="1" applyNumberFormat="1" applyFont="1" applyBorder="1" applyAlignment="1">
      <alignment vertical="center"/>
    </xf>
    <xf numFmtId="16" fontId="17" fillId="0" borderId="0" xfId="0" applyNumberFormat="1" applyFont="1" applyAlignment="1">
      <alignment vertical="center"/>
    </xf>
    <xf numFmtId="16" fontId="17" fillId="0" borderId="0" xfId="0" quotePrefix="1" applyNumberFormat="1" applyFont="1" applyAlignment="1">
      <alignment vertical="center"/>
    </xf>
    <xf numFmtId="0" fontId="30" fillId="0" borderId="0" xfId="0" applyFont="1" applyAlignment="1">
      <alignment vertical="center"/>
    </xf>
    <xf numFmtId="49" fontId="30" fillId="0" borderId="1" xfId="0" applyNumberFormat="1" applyFont="1" applyBorder="1" applyAlignment="1">
      <alignment vertical="center"/>
    </xf>
    <xf numFmtId="16" fontId="30" fillId="0" borderId="1" xfId="0" quotePrefix="1" applyNumberFormat="1" applyFont="1" applyBorder="1" applyAlignment="1">
      <alignment vertical="center"/>
    </xf>
    <xf numFmtId="3" fontId="30" fillId="0" borderId="1" xfId="0" applyNumberFormat="1" applyFont="1" applyBorder="1" applyAlignment="1">
      <alignment vertical="center"/>
    </xf>
    <xf numFmtId="0" fontId="19" fillId="0" borderId="0" xfId="0" applyFont="1" applyAlignment="1">
      <alignment horizontal="left" vertical="center"/>
    </xf>
    <xf numFmtId="49" fontId="12" fillId="0" borderId="1" xfId="0" quotePrefix="1" applyNumberFormat="1" applyFont="1" applyBorder="1" applyAlignment="1">
      <alignment horizontal="center" vertical="center"/>
    </xf>
    <xf numFmtId="0" fontId="12" fillId="0" borderId="1" xfId="0" applyFont="1" applyBorder="1" applyAlignment="1">
      <alignment horizontal="left" vertical="center"/>
    </xf>
    <xf numFmtId="3" fontId="12" fillId="0" borderId="1" xfId="0" applyNumberFormat="1" applyFont="1" applyBorder="1" applyAlignment="1">
      <alignment vertical="center"/>
    </xf>
    <xf numFmtId="49" fontId="12" fillId="0" borderId="1" xfId="0" applyNumberFormat="1" applyFont="1" applyBorder="1" applyAlignment="1">
      <alignment horizontal="center" vertical="center"/>
    </xf>
    <xf numFmtId="0" fontId="36" fillId="0" borderId="0" xfId="0" applyFont="1"/>
    <xf numFmtId="3" fontId="36" fillId="0" borderId="0" xfId="0" applyNumberFormat="1" applyFont="1"/>
    <xf numFmtId="0" fontId="12" fillId="0" borderId="4" xfId="0" applyFont="1" applyBorder="1" applyAlignment="1">
      <alignment horizontal="left" vertical="center"/>
    </xf>
    <xf numFmtId="3" fontId="12" fillId="0" borderId="4" xfId="0" applyNumberFormat="1" applyFont="1" applyBorder="1" applyAlignment="1">
      <alignment vertical="center"/>
    </xf>
    <xf numFmtId="49" fontId="12" fillId="0" borderId="4" xfId="0" applyNumberFormat="1" applyFont="1" applyBorder="1" applyAlignment="1">
      <alignment horizontal="center" vertical="center"/>
    </xf>
    <xf numFmtId="0" fontId="19" fillId="0" borderId="0" xfId="0" applyFont="1" applyAlignment="1">
      <alignment vertical="center"/>
    </xf>
    <xf numFmtId="49" fontId="12" fillId="0" borderId="1" xfId="0" quotePrefix="1" applyNumberFormat="1" applyFont="1" applyBorder="1" applyAlignment="1">
      <alignment horizontal="left" vertical="center"/>
    </xf>
    <xf numFmtId="16" fontId="12" fillId="0" borderId="1" xfId="0" quotePrefix="1" applyNumberFormat="1" applyFont="1" applyBorder="1" applyAlignment="1">
      <alignment horizontal="left" vertical="center"/>
    </xf>
    <xf numFmtId="49" fontId="12" fillId="0" borderId="4" xfId="0" quotePrefix="1" applyNumberFormat="1" applyFont="1" applyBorder="1" applyAlignment="1">
      <alignment horizontal="left" vertical="center"/>
    </xf>
    <xf numFmtId="16" fontId="12" fillId="0" borderId="4" xfId="0" quotePrefix="1" applyNumberFormat="1" applyFont="1" applyBorder="1" applyAlignment="1">
      <alignment horizontal="left" vertical="center"/>
    </xf>
    <xf numFmtId="49" fontId="12" fillId="0" borderId="4" xfId="0" quotePrefix="1" applyNumberFormat="1" applyFont="1" applyBorder="1" applyAlignment="1">
      <alignment horizontal="center" vertical="center"/>
    </xf>
    <xf numFmtId="3" fontId="19" fillId="0" borderId="0" xfId="0" applyNumberFormat="1" applyFont="1" applyAlignment="1">
      <alignment vertical="center"/>
    </xf>
    <xf numFmtId="3" fontId="32" fillId="0" borderId="0" xfId="0" applyNumberFormat="1" applyFont="1"/>
    <xf numFmtId="16" fontId="17" fillId="0" borderId="0" xfId="0" quotePrefix="1" applyNumberFormat="1" applyFont="1" applyAlignment="1">
      <alignment horizontal="left" vertical="center"/>
    </xf>
    <xf numFmtId="49" fontId="12" fillId="0" borderId="1" xfId="0" applyNumberFormat="1" applyFont="1" applyBorder="1" applyAlignment="1">
      <alignment vertical="center"/>
    </xf>
    <xf numFmtId="49" fontId="12" fillId="0" borderId="4" xfId="0" applyNumberFormat="1" applyFont="1" applyBorder="1" applyAlignment="1">
      <alignment vertical="center"/>
    </xf>
    <xf numFmtId="49" fontId="0" fillId="0" borderId="1" xfId="0" applyNumberFormat="1" applyBorder="1"/>
    <xf numFmtId="16" fontId="20" fillId="0" borderId="0" xfId="0" quotePrefix="1" applyNumberFormat="1" applyFont="1" applyAlignment="1">
      <alignment vertical="center"/>
    </xf>
    <xf numFmtId="3" fontId="23" fillId="0" borderId="0" xfId="7" applyNumberFormat="1" applyFont="1" applyFill="1" applyBorder="1">
      <alignment vertical="center"/>
    </xf>
    <xf numFmtId="3" fontId="12" fillId="0" borderId="0" xfId="0" applyNumberFormat="1" applyFont="1"/>
    <xf numFmtId="3" fontId="38" fillId="0" borderId="0" xfId="0" applyNumberFormat="1" applyFont="1"/>
    <xf numFmtId="49" fontId="12" fillId="0" borderId="0" xfId="0" applyNumberFormat="1" applyFont="1" applyAlignment="1">
      <alignment horizontal="center"/>
    </xf>
    <xf numFmtId="0" fontId="12" fillId="0" borderId="0" xfId="0" applyFont="1" applyAlignment="1">
      <alignment horizontal="center"/>
    </xf>
    <xf numFmtId="49" fontId="12" fillId="0" borderId="0" xfId="0" applyNumberFormat="1" applyFont="1" applyAlignment="1">
      <alignment horizontal="center" vertical="center" wrapText="1"/>
    </xf>
    <xf numFmtId="0" fontId="12" fillId="0" borderId="0" xfId="0" applyFont="1" applyAlignment="1">
      <alignment horizontal="center" vertical="center" wrapText="1"/>
    </xf>
    <xf numFmtId="3" fontId="19" fillId="0" borderId="0" xfId="0" applyNumberFormat="1" applyFont="1" applyAlignment="1">
      <alignment vertical="center" wrapText="1"/>
    </xf>
    <xf numFmtId="49" fontId="21" fillId="0" borderId="1" xfId="0" applyNumberFormat="1" applyFont="1" applyBorder="1" applyAlignment="1">
      <alignment vertical="center" wrapText="1"/>
    </xf>
    <xf numFmtId="0" fontId="21" fillId="0" borderId="1" xfId="0" applyFont="1" applyBorder="1" applyAlignment="1">
      <alignment vertical="center" wrapText="1"/>
    </xf>
    <xf numFmtId="49" fontId="21" fillId="0" borderId="4" xfId="0" applyNumberFormat="1" applyFont="1" applyBorder="1" applyAlignment="1">
      <alignment vertical="center" wrapText="1"/>
    </xf>
    <xf numFmtId="0" fontId="21" fillId="0" borderId="4" xfId="0" applyFont="1" applyBorder="1" applyAlignment="1">
      <alignment vertical="center" wrapText="1"/>
    </xf>
    <xf numFmtId="0" fontId="12" fillId="0" borderId="0" xfId="0" applyFont="1" applyAlignment="1">
      <alignment horizontal="left" vertical="center"/>
    </xf>
    <xf numFmtId="0" fontId="22" fillId="0" borderId="0" xfId="0" applyFont="1" applyAlignment="1">
      <alignment horizontal="center" vertical="center" wrapText="1"/>
    </xf>
    <xf numFmtId="3" fontId="12" fillId="0" borderId="0" xfId="0" applyNumberFormat="1" applyFont="1" applyAlignment="1">
      <alignment wrapText="1"/>
    </xf>
    <xf numFmtId="3" fontId="38" fillId="0" borderId="0" xfId="0" applyNumberFormat="1" applyFont="1" applyAlignment="1">
      <alignment wrapText="1"/>
    </xf>
    <xf numFmtId="49" fontId="12" fillId="0" borderId="1" xfId="0" applyNumberFormat="1" applyFont="1" applyBorder="1" applyAlignment="1">
      <alignment wrapText="1"/>
    </xf>
    <xf numFmtId="0" fontId="0" fillId="0" borderId="1" xfId="0" applyBorder="1"/>
    <xf numFmtId="3" fontId="12" fillId="0" borderId="1" xfId="0" applyNumberFormat="1" applyFont="1" applyBorder="1"/>
    <xf numFmtId="49" fontId="12" fillId="0" borderId="6" xfId="0" applyNumberFormat="1" applyFont="1" applyBorder="1" applyAlignment="1">
      <alignment horizontal="left" vertical="center"/>
    </xf>
    <xf numFmtId="0" fontId="12" fillId="0" borderId="6" xfId="0" applyFont="1" applyBorder="1" applyAlignment="1">
      <alignment vertical="center"/>
    </xf>
    <xf numFmtId="165" fontId="24" fillId="0" borderId="0" xfId="8" applyNumberFormat="1" applyFont="1" applyBorder="1" applyAlignment="1" applyProtection="1">
      <alignment horizontal="left" vertical="center" wrapText="1" indent="1"/>
    </xf>
    <xf numFmtId="3" fontId="55" fillId="0" borderId="0" xfId="2" applyNumberFormat="1" applyFont="1"/>
    <xf numFmtId="3" fontId="56" fillId="0" borderId="0" xfId="2" applyNumberFormat="1" applyFont="1"/>
    <xf numFmtId="0" fontId="55" fillId="0" borderId="0" xfId="2" applyFont="1"/>
    <xf numFmtId="0" fontId="55" fillId="0" borderId="0" xfId="2" applyFont="1" applyAlignment="1">
      <alignment horizontal="center" vertical="center" wrapText="1"/>
    </xf>
    <xf numFmtId="165" fontId="24" fillId="0" borderId="0" xfId="8" applyNumberFormat="1" applyFont="1" applyBorder="1" applyAlignment="1" applyProtection="1">
      <alignment horizontal="right" vertical="center"/>
    </xf>
    <xf numFmtId="0" fontId="12" fillId="0" borderId="0" xfId="2" applyAlignment="1">
      <alignment horizontal="left"/>
    </xf>
    <xf numFmtId="49" fontId="12" fillId="0" borderId="0" xfId="2" applyNumberFormat="1"/>
    <xf numFmtId="0" fontId="19" fillId="0" borderId="6" xfId="0" applyFont="1" applyBorder="1" applyAlignment="1">
      <alignment horizontal="center" vertical="center" textRotation="90" wrapText="1"/>
    </xf>
    <xf numFmtId="0" fontId="19" fillId="0" borderId="6" xfId="0" applyFont="1" applyBorder="1" applyAlignment="1">
      <alignment horizontal="center" vertical="center" wrapText="1"/>
    </xf>
    <xf numFmtId="0" fontId="55" fillId="0" borderId="0" xfId="2" applyFont="1" applyAlignment="1">
      <alignment horizontal="center" vertical="center"/>
    </xf>
    <xf numFmtId="3" fontId="19" fillId="0" borderId="6" xfId="0" applyNumberFormat="1" applyFont="1" applyBorder="1" applyAlignment="1">
      <alignment horizontal="center" vertical="center" textRotation="90" wrapText="1"/>
    </xf>
    <xf numFmtId="0" fontId="57" fillId="3" borderId="6" xfId="17" applyFont="1" applyFill="1" applyBorder="1" applyAlignment="1" applyProtection="1">
      <alignment horizontal="left" vertical="center" wrapText="1"/>
      <protection locked="0"/>
    </xf>
    <xf numFmtId="0" fontId="57" fillId="3" borderId="6" xfId="17" applyFont="1" applyFill="1" applyBorder="1" applyAlignment="1" applyProtection="1">
      <alignment horizontal="right" vertical="center" wrapText="1"/>
      <protection locked="0"/>
    </xf>
    <xf numFmtId="3" fontId="57" fillId="3" borderId="6" xfId="17" applyNumberFormat="1" applyFont="1" applyFill="1" applyBorder="1" applyAlignment="1" applyProtection="1">
      <alignment horizontal="center" vertical="center" wrapText="1"/>
      <protection locked="0"/>
    </xf>
    <xf numFmtId="0" fontId="57" fillId="3" borderId="6" xfId="0" applyFont="1" applyFill="1" applyBorder="1" applyAlignment="1">
      <alignment horizontal="center" vertical="center" wrapText="1"/>
    </xf>
    <xf numFmtId="3" fontId="57" fillId="3" borderId="6" xfId="17" applyNumberFormat="1" applyFont="1" applyFill="1" applyBorder="1" applyAlignment="1" applyProtection="1">
      <alignment horizontal="center" vertical="center"/>
      <protection locked="0"/>
    </xf>
    <xf numFmtId="3" fontId="57" fillId="3" borderId="6" xfId="17" applyNumberFormat="1" applyFont="1" applyFill="1" applyBorder="1" applyAlignment="1">
      <alignment horizontal="center" vertical="center" wrapText="1"/>
    </xf>
    <xf numFmtId="3" fontId="57" fillId="3" borderId="6" xfId="17" applyNumberFormat="1" applyFont="1" applyFill="1" applyBorder="1" applyAlignment="1">
      <alignment horizontal="center" vertical="center"/>
    </xf>
    <xf numFmtId="3" fontId="57" fillId="3" borderId="6" xfId="17" applyNumberFormat="1" applyFont="1" applyFill="1" applyBorder="1" applyAlignment="1" applyProtection="1">
      <alignment vertical="center" wrapText="1"/>
      <protection locked="0"/>
    </xf>
    <xf numFmtId="2" fontId="57" fillId="3" borderId="6" xfId="17" applyNumberFormat="1" applyFont="1" applyFill="1" applyBorder="1" applyAlignment="1" applyProtection="1">
      <alignment vertical="center" wrapText="1"/>
      <protection locked="0"/>
    </xf>
    <xf numFmtId="0" fontId="58" fillId="3" borderId="8" xfId="17" applyFont="1" applyFill="1" applyBorder="1" applyAlignment="1" applyProtection="1">
      <alignment horizontal="left" vertical="center" wrapText="1"/>
      <protection locked="0"/>
    </xf>
    <xf numFmtId="0" fontId="57" fillId="3" borderId="6" xfId="17" applyFont="1" applyFill="1" applyBorder="1" applyAlignment="1" applyProtection="1">
      <alignment vertical="center" wrapText="1"/>
      <protection locked="0"/>
    </xf>
    <xf numFmtId="3" fontId="19" fillId="3" borderId="8" xfId="17" applyNumberFormat="1" applyFont="1" applyFill="1" applyBorder="1" applyAlignment="1" applyProtection="1">
      <alignment vertical="center" wrapText="1"/>
      <protection locked="0"/>
    </xf>
    <xf numFmtId="3" fontId="19" fillId="3" borderId="8" xfId="17" applyNumberFormat="1" applyFont="1" applyFill="1" applyBorder="1" applyAlignment="1">
      <alignment horizontal="center" vertical="center" wrapText="1"/>
    </xf>
    <xf numFmtId="0" fontId="56" fillId="0" borderId="0" xfId="2" applyFont="1"/>
    <xf numFmtId="3" fontId="57" fillId="4" borderId="6" xfId="17" applyNumberFormat="1" applyFont="1" applyFill="1" applyBorder="1" applyAlignment="1" applyProtection="1">
      <alignment vertical="center" wrapText="1"/>
      <protection locked="0"/>
    </xf>
    <xf numFmtId="3" fontId="57" fillId="4" borderId="6" xfId="0" applyNumberFormat="1" applyFont="1" applyFill="1" applyBorder="1" applyAlignment="1">
      <alignment horizontal="center" vertical="center" wrapText="1"/>
    </xf>
    <xf numFmtId="0" fontId="58" fillId="3" borderId="9" xfId="17" applyFont="1" applyFill="1" applyBorder="1" applyAlignment="1" applyProtection="1">
      <alignment horizontal="left" vertical="center" wrapText="1"/>
      <protection locked="0"/>
    </xf>
    <xf numFmtId="3" fontId="19" fillId="3" borderId="9" xfId="17" applyNumberFormat="1" applyFont="1" applyFill="1" applyBorder="1" applyAlignment="1" applyProtection="1">
      <alignment vertical="center" wrapText="1"/>
      <protection locked="0"/>
    </xf>
    <xf numFmtId="0" fontId="57" fillId="4" borderId="6" xfId="0" applyFont="1" applyFill="1" applyBorder="1" applyAlignment="1">
      <alignment horizontal="center" vertical="center" wrapText="1"/>
    </xf>
    <xf numFmtId="0" fontId="57" fillId="5" borderId="6" xfId="0" applyFont="1" applyFill="1" applyBorder="1" applyAlignment="1">
      <alignment horizontal="right" vertical="center" wrapText="1"/>
    </xf>
    <xf numFmtId="3" fontId="57" fillId="5" borderId="6" xfId="0" applyNumberFormat="1" applyFont="1" applyFill="1" applyBorder="1" applyAlignment="1">
      <alignment horizontal="center" vertical="center" wrapText="1"/>
    </xf>
    <xf numFmtId="4" fontId="57" fillId="5" borderId="6" xfId="0" applyNumberFormat="1" applyFont="1" applyFill="1" applyBorder="1" applyAlignment="1">
      <alignment horizontal="center" vertical="center" wrapText="1"/>
    </xf>
    <xf numFmtId="0" fontId="55" fillId="0" borderId="0" xfId="2" applyFont="1" applyAlignment="1">
      <alignment horizontal="left" vertical="center" wrapText="1"/>
    </xf>
    <xf numFmtId="3" fontId="55" fillId="0" borderId="0" xfId="2" applyNumberFormat="1" applyFont="1" applyAlignment="1">
      <alignment horizontal="center" vertical="center" wrapText="1"/>
    </xf>
    <xf numFmtId="3" fontId="56" fillId="0" borderId="0" xfId="2" applyNumberFormat="1" applyFont="1" applyAlignment="1">
      <alignment horizontal="center" vertical="center" wrapText="1"/>
    </xf>
    <xf numFmtId="0" fontId="55" fillId="0" borderId="0" xfId="2" applyFont="1" applyAlignment="1">
      <alignment horizontal="left" wrapText="1"/>
    </xf>
    <xf numFmtId="0" fontId="55" fillId="0" borderId="0" xfId="2" applyFont="1" applyAlignment="1">
      <alignment wrapText="1"/>
    </xf>
    <xf numFmtId="3" fontId="55" fillId="0" borderId="0" xfId="2" applyNumberFormat="1" applyFont="1" applyAlignment="1">
      <alignment wrapText="1"/>
    </xf>
    <xf numFmtId="3" fontId="56" fillId="0" borderId="0" xfId="2" applyNumberFormat="1" applyFont="1" applyAlignment="1">
      <alignment wrapText="1"/>
    </xf>
    <xf numFmtId="0" fontId="55" fillId="0" borderId="0" xfId="2" applyFont="1" applyAlignment="1">
      <alignment horizontal="left"/>
    </xf>
    <xf numFmtId="0" fontId="12" fillId="0" borderId="0" xfId="2"/>
    <xf numFmtId="0" fontId="10" fillId="0" borderId="0" xfId="2" applyFont="1"/>
    <xf numFmtId="0" fontId="57" fillId="6" borderId="6" xfId="2" applyFont="1" applyFill="1" applyBorder="1" applyAlignment="1">
      <alignment horizontal="center" vertical="center" textRotation="90" wrapText="1"/>
    </xf>
    <xf numFmtId="0" fontId="57" fillId="0" borderId="6" xfId="2" applyFont="1" applyBorder="1" applyAlignment="1">
      <alignment horizontal="center" vertical="center" textRotation="90" wrapText="1"/>
    </xf>
    <xf numFmtId="0" fontId="10" fillId="0" borderId="0" xfId="2" applyFont="1" applyAlignment="1">
      <alignment horizontal="center" vertical="center" wrapText="1"/>
    </xf>
    <xf numFmtId="0" fontId="57" fillId="0" borderId="6" xfId="2" applyFont="1" applyBorder="1" applyAlignment="1" applyProtection="1">
      <alignment horizontal="center" vertical="center" wrapText="1"/>
      <protection locked="0"/>
    </xf>
    <xf numFmtId="0" fontId="57" fillId="3" borderId="6" xfId="2" applyFont="1" applyFill="1" applyBorder="1" applyAlignment="1" applyProtection="1">
      <alignment horizontal="center" vertical="center" wrapText="1"/>
      <protection locked="0"/>
    </xf>
    <xf numFmtId="3" fontId="57" fillId="3" borderId="6" xfId="2" applyNumberFormat="1" applyFont="1" applyFill="1" applyBorder="1" applyAlignment="1" applyProtection="1">
      <alignment horizontal="center" vertical="center" wrapText="1"/>
      <protection locked="0"/>
    </xf>
    <xf numFmtId="0" fontId="57" fillId="3" borderId="6" xfId="0" applyFont="1" applyFill="1" applyBorder="1" applyAlignment="1" applyProtection="1">
      <alignment horizontal="center" vertical="center" wrapText="1"/>
      <protection locked="0"/>
    </xf>
    <xf numFmtId="3" fontId="57" fillId="3" borderId="6" xfId="0" applyNumberFormat="1" applyFont="1" applyFill="1" applyBorder="1" applyAlignment="1">
      <alignment horizontal="center" vertical="center"/>
    </xf>
    <xf numFmtId="0" fontId="57" fillId="3" borderId="6" xfId="2" applyFont="1" applyFill="1" applyBorder="1" applyAlignment="1" applyProtection="1">
      <alignment horizontal="center" vertical="center"/>
      <protection locked="0"/>
    </xf>
    <xf numFmtId="0" fontId="19" fillId="3" borderId="6" xfId="2" applyFont="1" applyFill="1" applyBorder="1" applyAlignment="1">
      <alignment vertical="center" wrapText="1"/>
    </xf>
    <xf numFmtId="0" fontId="57" fillId="3" borderId="6" xfId="28" applyFont="1" applyFill="1" applyBorder="1" applyAlignment="1">
      <alignment horizontal="center" vertical="center" wrapText="1"/>
    </xf>
    <xf numFmtId="0" fontId="57" fillId="3" borderId="6" xfId="17" applyFont="1" applyFill="1" applyBorder="1" applyAlignment="1" applyProtection="1">
      <alignment horizontal="center" vertical="center" wrapText="1"/>
      <protection locked="0"/>
    </xf>
    <xf numFmtId="0" fontId="57" fillId="3" borderId="6" xfId="17" applyFont="1" applyFill="1" applyBorder="1" applyAlignment="1">
      <alignment horizontal="center" vertical="center" wrapText="1"/>
    </xf>
    <xf numFmtId="0" fontId="57" fillId="3" borderId="6" xfId="2" applyFont="1" applyFill="1" applyBorder="1" applyAlignment="1" applyProtection="1">
      <alignment horizontal="right" vertical="center"/>
      <protection locked="0"/>
    </xf>
    <xf numFmtId="49" fontId="19" fillId="3" borderId="6" xfId="2" applyNumberFormat="1" applyFont="1" applyFill="1" applyBorder="1" applyAlignment="1">
      <alignment vertical="center" wrapText="1"/>
    </xf>
    <xf numFmtId="0" fontId="57" fillId="3" borderId="6" xfId="2" applyFont="1" applyFill="1" applyBorder="1" applyAlignment="1">
      <alignment horizontal="center" vertical="center"/>
    </xf>
    <xf numFmtId="0" fontId="57" fillId="5" borderId="6" xfId="2" applyFont="1" applyFill="1" applyBorder="1" applyAlignment="1">
      <alignment horizontal="center" vertical="center" wrapText="1"/>
    </xf>
    <xf numFmtId="0" fontId="14" fillId="0" borderId="0" xfId="2" applyFont="1"/>
    <xf numFmtId="0" fontId="19" fillId="0" borderId="0" xfId="2" applyFont="1" applyAlignment="1">
      <alignment horizontal="left"/>
    </xf>
    <xf numFmtId="0" fontId="10" fillId="0" borderId="0" xfId="2" applyFont="1" applyAlignment="1">
      <alignment wrapText="1"/>
    </xf>
    <xf numFmtId="0" fontId="10" fillId="0" borderId="0" xfId="2" applyFont="1" applyAlignment="1">
      <alignment horizontal="center" wrapText="1"/>
    </xf>
    <xf numFmtId="0" fontId="19" fillId="0" borderId="0" xfId="2" applyFont="1" applyAlignment="1">
      <alignment wrapText="1"/>
    </xf>
    <xf numFmtId="0" fontId="19" fillId="0" borderId="0" xfId="2" applyFont="1" applyAlignment="1">
      <alignment horizontal="left" wrapText="1"/>
    </xf>
    <xf numFmtId="0" fontId="59" fillId="0" borderId="0" xfId="2" applyFont="1" applyAlignment="1">
      <alignment horizontal="center"/>
    </xf>
    <xf numFmtId="0" fontId="19" fillId="3" borderId="6" xfId="0" applyFont="1" applyFill="1" applyBorder="1" applyAlignment="1">
      <alignment horizontal="center" vertical="center" textRotation="90" wrapText="1"/>
    </xf>
    <xf numFmtId="0" fontId="19" fillId="3" borderId="6" xfId="0" applyFont="1" applyFill="1" applyBorder="1" applyAlignment="1">
      <alignment horizontal="center" vertical="center" wrapText="1"/>
    </xf>
    <xf numFmtId="3" fontId="19" fillId="3" borderId="6" xfId="0" applyNumberFormat="1" applyFont="1" applyFill="1" applyBorder="1" applyAlignment="1">
      <alignment horizontal="center" vertical="center" textRotation="90" wrapText="1"/>
    </xf>
    <xf numFmtId="3" fontId="19" fillId="3" borderId="6" xfId="2" applyNumberFormat="1" applyFont="1" applyFill="1" applyBorder="1" applyAlignment="1">
      <alignment horizontal="center" vertical="center" textRotation="90" wrapText="1"/>
    </xf>
    <xf numFmtId="0" fontId="57" fillId="3" borderId="6" xfId="17" applyFont="1" applyFill="1" applyBorder="1" applyAlignment="1">
      <alignment horizontal="left" vertical="center" wrapText="1"/>
    </xf>
    <xf numFmtId="3" fontId="57" fillId="3" borderId="6" xfId="2" applyNumberFormat="1" applyFont="1" applyFill="1" applyBorder="1" applyAlignment="1">
      <alignment horizontal="center" vertical="center" wrapText="1"/>
    </xf>
    <xf numFmtId="0" fontId="57" fillId="3" borderId="6" xfId="17" applyFont="1" applyFill="1" applyBorder="1" applyAlignment="1" applyProtection="1">
      <alignment horizontal="center" vertical="center"/>
      <protection locked="0"/>
    </xf>
    <xf numFmtId="0" fontId="60" fillId="3" borderId="0" xfId="2" applyFont="1" applyFill="1"/>
    <xf numFmtId="0" fontId="57" fillId="3" borderId="6" xfId="17" applyFont="1" applyFill="1" applyBorder="1" applyAlignment="1">
      <alignment horizontal="left" wrapText="1"/>
    </xf>
    <xf numFmtId="0" fontId="57" fillId="5" borderId="6" xfId="0" applyFont="1" applyFill="1" applyBorder="1" applyAlignment="1">
      <alignment horizontal="center" vertical="center"/>
    </xf>
    <xf numFmtId="0" fontId="57" fillId="5" borderId="6" xfId="0" applyFont="1" applyFill="1" applyBorder="1" applyAlignment="1">
      <alignment horizontal="center" vertical="center" wrapText="1"/>
    </xf>
    <xf numFmtId="0" fontId="57" fillId="0" borderId="0" xfId="2" applyFont="1" applyAlignment="1">
      <alignment vertical="center"/>
    </xf>
    <xf numFmtId="0" fontId="57" fillId="0" borderId="0" xfId="2" applyFont="1" applyAlignment="1">
      <alignment vertical="center" wrapText="1"/>
    </xf>
    <xf numFmtId="0" fontId="57" fillId="0" borderId="0" xfId="2" applyFont="1"/>
    <xf numFmtId="0" fontId="12" fillId="3" borderId="0" xfId="2" applyFill="1" applyAlignment="1">
      <alignment horizontal="left"/>
    </xf>
    <xf numFmtId="0" fontId="55" fillId="3" borderId="0" xfId="2" applyFont="1" applyFill="1"/>
    <xf numFmtId="49" fontId="12" fillId="3" borderId="0" xfId="2" applyNumberFormat="1" applyFill="1"/>
    <xf numFmtId="0" fontId="10" fillId="3" borderId="0" xfId="2" applyFont="1" applyFill="1" applyAlignment="1">
      <alignment horizontal="right"/>
    </xf>
    <xf numFmtId="0" fontId="10" fillId="3" borderId="0" xfId="2" applyFont="1" applyFill="1"/>
    <xf numFmtId="0" fontId="12" fillId="3" borderId="0" xfId="2" applyFill="1"/>
    <xf numFmtId="0" fontId="57" fillId="3" borderId="6" xfId="2" applyFont="1" applyFill="1" applyBorder="1" applyAlignment="1">
      <alignment vertical="center" wrapText="1"/>
    </xf>
    <xf numFmtId="3" fontId="20" fillId="3" borderId="6" xfId="84" applyNumberFormat="1" applyFont="1" applyFill="1" applyBorder="1" applyAlignment="1">
      <alignment horizontal="right"/>
    </xf>
    <xf numFmtId="0" fontId="12" fillId="3" borderId="0" xfId="85" applyFill="1" applyAlignment="1">
      <alignment horizontal="right"/>
    </xf>
    <xf numFmtId="0" fontId="19" fillId="3" borderId="6" xfId="84" applyFont="1" applyFill="1" applyBorder="1" applyAlignment="1">
      <alignment horizontal="center" vertical="center" wrapText="1"/>
    </xf>
    <xf numFmtId="0" fontId="57" fillId="3" borderId="6" xfId="2" applyFont="1" applyFill="1" applyBorder="1" applyAlignment="1" applyProtection="1">
      <alignment vertical="center"/>
      <protection locked="0"/>
    </xf>
    <xf numFmtId="0" fontId="57" fillId="3" borderId="6" xfId="84" applyFont="1" applyFill="1" applyBorder="1" applyAlignment="1" applyProtection="1">
      <alignment horizontal="right" vertical="center"/>
      <protection locked="0"/>
    </xf>
    <xf numFmtId="0" fontId="57" fillId="3" borderId="6" xfId="84" applyFont="1" applyFill="1" applyBorder="1" applyAlignment="1">
      <alignment horizontal="right" vertical="center"/>
    </xf>
    <xf numFmtId="0" fontId="57" fillId="3" borderId="6" xfId="84" applyFont="1" applyFill="1" applyBorder="1" applyAlignment="1" applyProtection="1">
      <alignment vertical="center"/>
      <protection locked="0"/>
    </xf>
    <xf numFmtId="0" fontId="57" fillId="3" borderId="6" xfId="84" applyFont="1" applyFill="1" applyBorder="1" applyAlignment="1" applyProtection="1">
      <alignment vertical="center" wrapText="1"/>
      <protection locked="0"/>
    </xf>
    <xf numFmtId="0" fontId="57" fillId="3" borderId="6" xfId="2" applyFont="1" applyFill="1" applyBorder="1" applyAlignment="1" applyProtection="1">
      <alignment vertical="center" wrapText="1"/>
      <protection locked="0"/>
    </xf>
    <xf numFmtId="0" fontId="57" fillId="3" borderId="6" xfId="2" applyFont="1" applyFill="1" applyBorder="1" applyAlignment="1">
      <alignment horizontal="right" wrapText="1"/>
    </xf>
    <xf numFmtId="0" fontId="20" fillId="3" borderId="6" xfId="86" applyFont="1" applyFill="1" applyBorder="1" applyAlignment="1">
      <alignment horizontal="right" vertical="center"/>
    </xf>
    <xf numFmtId="0" fontId="20" fillId="3" borderId="6" xfId="84" applyFont="1" applyFill="1" applyBorder="1" applyAlignment="1">
      <alignment horizontal="right"/>
    </xf>
    <xf numFmtId="0" fontId="10" fillId="3" borderId="0" xfId="86" applyFont="1" applyFill="1"/>
    <xf numFmtId="0" fontId="62" fillId="0" borderId="0" xfId="87" applyFont="1" applyFill="1" applyBorder="1" applyAlignment="1" applyProtection="1"/>
    <xf numFmtId="0" fontId="63" fillId="0" borderId="0" xfId="0" applyFont="1"/>
    <xf numFmtId="0" fontId="10" fillId="0" borderId="0" xfId="0" applyFont="1" applyAlignment="1">
      <alignment horizontal="right"/>
    </xf>
    <xf numFmtId="0" fontId="10" fillId="0" borderId="10" xfId="0" applyFont="1" applyBorder="1" applyAlignment="1">
      <alignment horizontal="right"/>
    </xf>
    <xf numFmtId="0" fontId="0" fillId="0" borderId="11" xfId="0" applyBorder="1"/>
    <xf numFmtId="0" fontId="0" fillId="3" borderId="11" xfId="0" applyFill="1" applyBorder="1"/>
    <xf numFmtId="0" fontId="54" fillId="0" borderId="12" xfId="83" applyBorder="1"/>
    <xf numFmtId="0" fontId="54" fillId="0" borderId="13" xfId="83" applyBorder="1"/>
    <xf numFmtId="0" fontId="54" fillId="0" borderId="13" xfId="83" applyBorder="1" applyAlignment="1">
      <alignment vertical="center" wrapText="1"/>
    </xf>
    <xf numFmtId="0" fontId="54" fillId="3" borderId="13" xfId="83" applyFill="1" applyBorder="1" applyAlignment="1">
      <alignment vertical="center" wrapText="1"/>
    </xf>
    <xf numFmtId="0" fontId="32" fillId="3" borderId="14" xfId="0" applyFont="1" applyFill="1" applyBorder="1" applyAlignment="1">
      <alignment horizontal="left" vertical="center" wrapText="1"/>
    </xf>
    <xf numFmtId="0" fontId="32" fillId="3" borderId="15" xfId="0" applyFont="1" applyFill="1" applyBorder="1" applyAlignment="1">
      <alignment horizontal="left" vertical="center" wrapText="1"/>
    </xf>
    <xf numFmtId="0" fontId="54" fillId="0" borderId="16" xfId="83" applyBorder="1"/>
    <xf numFmtId="0" fontId="54" fillId="0" borderId="7" xfId="83"/>
    <xf numFmtId="0" fontId="0" fillId="0" borderId="17" xfId="0" applyBorder="1"/>
    <xf numFmtId="0" fontId="0" fillId="3" borderId="18" xfId="0" applyFill="1" applyBorder="1"/>
    <xf numFmtId="0" fontId="0" fillId="3" borderId="19" xfId="0" applyFill="1" applyBorder="1"/>
    <xf numFmtId="0" fontId="54" fillId="0" borderId="16" xfId="83" applyBorder="1" applyAlignment="1">
      <alignment wrapText="1"/>
    </xf>
    <xf numFmtId="3" fontId="54" fillId="0" borderId="7" xfId="83" applyNumberFormat="1"/>
    <xf numFmtId="3" fontId="54" fillId="0" borderId="20" xfId="83" applyNumberFormat="1" applyBorder="1"/>
    <xf numFmtId="3" fontId="54" fillId="0" borderId="21" xfId="83" applyNumberFormat="1" applyBorder="1"/>
    <xf numFmtId="3" fontId="54" fillId="0" borderId="22" xfId="83" applyNumberFormat="1" applyBorder="1"/>
    <xf numFmtId="0" fontId="54" fillId="0" borderId="23" xfId="83" applyBorder="1" applyAlignment="1">
      <alignment wrapText="1"/>
    </xf>
    <xf numFmtId="0" fontId="54" fillId="0" borderId="24" xfId="83" applyBorder="1"/>
    <xf numFmtId="3" fontId="54" fillId="0" borderId="24" xfId="83" applyNumberFormat="1" applyBorder="1"/>
    <xf numFmtId="3" fontId="54" fillId="0" borderId="25" xfId="83" applyNumberFormat="1" applyBorder="1"/>
    <xf numFmtId="0" fontId="46" fillId="0" borderId="0" xfId="88" applyFont="1"/>
    <xf numFmtId="0" fontId="12" fillId="0" borderId="0" xfId="17" applyFont="1"/>
    <xf numFmtId="0" fontId="18" fillId="0" borderId="0" xfId="17" applyFont="1"/>
    <xf numFmtId="0" fontId="64" fillId="0" borderId="0" xfId="17" applyFont="1"/>
    <xf numFmtId="9" fontId="64" fillId="0" borderId="0" xfId="30" applyFont="1" applyFill="1" applyBorder="1"/>
    <xf numFmtId="0" fontId="12" fillId="0" borderId="0" xfId="17" applyFont="1" applyAlignment="1">
      <alignment vertical="center"/>
    </xf>
    <xf numFmtId="0" fontId="65" fillId="0" borderId="0" xfId="17" applyFont="1" applyAlignment="1">
      <alignment vertical="center"/>
    </xf>
    <xf numFmtId="0" fontId="64" fillId="0" borderId="0" xfId="17" applyFont="1" applyAlignment="1">
      <alignment vertical="center"/>
    </xf>
    <xf numFmtId="0" fontId="64" fillId="0" borderId="0" xfId="17" applyFont="1" applyAlignment="1">
      <alignment horizontal="center" vertical="center"/>
    </xf>
    <xf numFmtId="0" fontId="64" fillId="0" borderId="0" xfId="17" applyFont="1" applyAlignment="1">
      <alignment horizontal="center" vertical="center" wrapText="1"/>
    </xf>
    <xf numFmtId="9" fontId="64" fillId="0" borderId="0" xfId="30" applyFont="1" applyFill="1" applyAlignment="1">
      <alignment vertical="center"/>
    </xf>
    <xf numFmtId="0" fontId="66" fillId="0" borderId="6" xfId="17" applyFont="1" applyBorder="1" applyAlignment="1">
      <alignment horizontal="center" vertical="center"/>
    </xf>
    <xf numFmtId="0" fontId="67" fillId="0" borderId="6" xfId="17" applyFont="1" applyBorder="1" applyAlignment="1">
      <alignment horizontal="center" vertical="center" wrapText="1"/>
    </xf>
    <xf numFmtId="0" fontId="67" fillId="0" borderId="6" xfId="88" applyFont="1" applyBorder="1" applyAlignment="1">
      <alignment horizontal="center" vertical="center" wrapText="1"/>
    </xf>
    <xf numFmtId="0" fontId="68" fillId="0" borderId="6" xfId="17" applyFont="1" applyBorder="1" applyAlignment="1">
      <alignment horizontal="centerContinuous" vertical="center"/>
    </xf>
    <xf numFmtId="0" fontId="20" fillId="0" borderId="6" xfId="17" applyFont="1" applyBorder="1" applyAlignment="1">
      <alignment horizontal="right" vertical="center"/>
    </xf>
    <xf numFmtId="3" fontId="64" fillId="3" borderId="6" xfId="89" applyNumberFormat="1" applyFont="1" applyFill="1" applyBorder="1" applyAlignment="1">
      <alignment vertical="center"/>
    </xf>
    <xf numFmtId="3" fontId="64" fillId="3" borderId="6" xfId="22" applyNumberFormat="1" applyFont="1" applyFill="1" applyBorder="1" applyAlignment="1">
      <alignment vertical="center"/>
    </xf>
    <xf numFmtId="3" fontId="69" fillId="3" borderId="6" xfId="28" applyNumberFormat="1" applyFont="1" applyFill="1" applyBorder="1" applyAlignment="1">
      <alignment horizontal="right" vertical="center"/>
    </xf>
    <xf numFmtId="2" fontId="70" fillId="0" borderId="6" xfId="17" applyNumberFormat="1" applyFont="1" applyBorder="1" applyAlignment="1">
      <alignment horizontal="right" vertical="center"/>
    </xf>
    <xf numFmtId="10" fontId="70" fillId="0" borderId="6" xfId="30" applyNumberFormat="1" applyFont="1" applyFill="1" applyBorder="1" applyAlignment="1">
      <alignment horizontal="right" vertical="center"/>
    </xf>
    <xf numFmtId="0" fontId="58" fillId="0" borderId="6" xfId="17" applyFont="1" applyBorder="1" applyAlignment="1">
      <alignment horizontal="centerContinuous" vertical="center"/>
    </xf>
    <xf numFmtId="0" fontId="57" fillId="0" borderId="6" xfId="17" applyFont="1" applyBorder="1" applyAlignment="1">
      <alignment horizontal="right" vertical="center"/>
    </xf>
    <xf numFmtId="3" fontId="64" fillId="3" borderId="6" xfId="34" applyNumberFormat="1" applyFont="1" applyFill="1" applyBorder="1" applyAlignment="1">
      <alignment horizontal="right" vertical="center"/>
    </xf>
    <xf numFmtId="3" fontId="64" fillId="3" borderId="6" xfId="17" applyNumberFormat="1" applyFont="1" applyFill="1" applyBorder="1" applyAlignment="1">
      <alignment horizontal="right" vertical="center"/>
    </xf>
    <xf numFmtId="3" fontId="64" fillId="3" borderId="6" xfId="34" applyNumberFormat="1" applyFont="1" applyFill="1" applyBorder="1" applyAlignment="1">
      <alignment vertical="center" wrapText="1"/>
    </xf>
    <xf numFmtId="9" fontId="70" fillId="0" borderId="6" xfId="30" applyFont="1" applyFill="1" applyBorder="1" applyAlignment="1">
      <alignment horizontal="right" vertical="center"/>
    </xf>
    <xf numFmtId="3" fontId="64" fillId="3" borderId="6" xfId="34" applyNumberFormat="1" applyFont="1" applyFill="1" applyBorder="1" applyAlignment="1">
      <alignment vertical="center"/>
    </xf>
    <xf numFmtId="0" fontId="58" fillId="0" borderId="6" xfId="17" applyFont="1" applyBorder="1" applyAlignment="1">
      <alignment horizontal="centerContinuous" vertical="center" wrapText="1"/>
    </xf>
    <xf numFmtId="3" fontId="64" fillId="3" borderId="6" xfId="90" applyNumberFormat="1" applyFont="1" applyFill="1" applyBorder="1" applyAlignment="1">
      <alignment vertical="center"/>
    </xf>
    <xf numFmtId="3" fontId="20" fillId="3" borderId="6" xfId="28" applyNumberFormat="1" applyFont="1" applyFill="1" applyBorder="1" applyAlignment="1">
      <alignment horizontal="right" vertical="center"/>
    </xf>
    <xf numFmtId="3" fontId="30" fillId="3" borderId="6" xfId="89" applyNumberFormat="1" applyFont="1" applyFill="1" applyBorder="1" applyAlignment="1">
      <alignment vertical="center"/>
    </xf>
    <xf numFmtId="0" fontId="46" fillId="3" borderId="0" xfId="88" applyFont="1" applyFill="1"/>
    <xf numFmtId="0" fontId="68" fillId="3" borderId="6" xfId="17" applyFont="1" applyFill="1" applyBorder="1" applyAlignment="1">
      <alignment horizontal="centerContinuous" vertical="center"/>
    </xf>
    <xf numFmtId="0" fontId="20" fillId="3" borderId="6" xfId="17" applyFont="1" applyFill="1" applyBorder="1" applyAlignment="1">
      <alignment horizontal="right" vertical="center"/>
    </xf>
    <xf numFmtId="2" fontId="70" fillId="3" borderId="6" xfId="17" applyNumberFormat="1" applyFont="1" applyFill="1" applyBorder="1" applyAlignment="1">
      <alignment horizontal="right" vertical="center"/>
    </xf>
    <xf numFmtId="0" fontId="58" fillId="3" borderId="6" xfId="17" applyFont="1" applyFill="1" applyBorder="1" applyAlignment="1">
      <alignment horizontal="centerContinuous" vertical="center"/>
    </xf>
    <xf numFmtId="0" fontId="57" fillId="3" borderId="6" xfId="17" applyFont="1" applyFill="1" applyBorder="1" applyAlignment="1">
      <alignment horizontal="right" vertical="center"/>
    </xf>
    <xf numFmtId="9" fontId="70" fillId="3" borderId="6" xfId="30" applyFont="1" applyFill="1" applyBorder="1" applyAlignment="1">
      <alignment horizontal="right" vertical="center"/>
    </xf>
    <xf numFmtId="0" fontId="46" fillId="0" borderId="0" xfId="88" applyFont="1" applyAlignment="1">
      <alignment horizontal="center"/>
    </xf>
    <xf numFmtId="0" fontId="58" fillId="3" borderId="6" xfId="17" applyFont="1" applyFill="1" applyBorder="1" applyAlignment="1">
      <alignment horizontal="centerContinuous" vertical="center" wrapText="1"/>
    </xf>
    <xf numFmtId="3" fontId="64" fillId="3" borderId="6" xfId="36" applyNumberFormat="1" applyFont="1" applyFill="1" applyBorder="1" applyAlignment="1">
      <alignment horizontal="right" vertical="center"/>
    </xf>
    <xf numFmtId="3" fontId="57" fillId="3" borderId="6" xfId="17" applyNumberFormat="1" applyFont="1" applyFill="1" applyBorder="1" applyAlignment="1">
      <alignment vertical="center" wrapText="1"/>
    </xf>
    <xf numFmtId="3" fontId="57" fillId="3" borderId="6" xfId="17" applyNumberFormat="1" applyFont="1" applyFill="1" applyBorder="1" applyAlignment="1">
      <alignment vertical="center"/>
    </xf>
    <xf numFmtId="3" fontId="57" fillId="3" borderId="6" xfId="37" applyNumberFormat="1" applyFont="1" applyFill="1" applyBorder="1" applyAlignment="1">
      <alignment vertical="center"/>
    </xf>
    <xf numFmtId="3" fontId="12" fillId="3" borderId="6" xfId="89" applyNumberFormat="1" applyFont="1" applyFill="1" applyBorder="1" applyAlignment="1">
      <alignment vertical="center"/>
    </xf>
    <xf numFmtId="3" fontId="57" fillId="3" borderId="6" xfId="22" applyNumberFormat="1" applyFont="1" applyFill="1" applyBorder="1" applyAlignment="1">
      <alignment vertical="center"/>
    </xf>
    <xf numFmtId="3" fontId="20" fillId="3" borderId="6" xfId="89" applyNumberFormat="1" applyFont="1" applyFill="1" applyBorder="1" applyAlignment="1">
      <alignment vertical="center"/>
    </xf>
    <xf numFmtId="3" fontId="57" fillId="3" borderId="6" xfId="89" applyNumberFormat="1" applyFont="1" applyFill="1" applyBorder="1" applyAlignment="1">
      <alignment vertical="center"/>
    </xf>
    <xf numFmtId="0" fontId="71" fillId="3" borderId="6" xfId="89" applyFont="1" applyFill="1" applyBorder="1" applyAlignment="1">
      <alignment vertical="center"/>
    </xf>
    <xf numFmtId="0" fontId="58" fillId="0" borderId="26" xfId="17" applyFont="1" applyBorder="1" applyAlignment="1">
      <alignment horizontal="centerContinuous" vertical="center" wrapText="1"/>
    </xf>
    <xf numFmtId="0" fontId="57" fillId="0" borderId="26" xfId="17" applyFont="1" applyBorder="1" applyAlignment="1">
      <alignment horizontal="right" vertical="center"/>
    </xf>
    <xf numFmtId="3" fontId="64" fillId="3" borderId="26" xfId="34" applyNumberFormat="1" applyFont="1" applyFill="1" applyBorder="1" applyAlignment="1">
      <alignment horizontal="right" vertical="center"/>
    </xf>
    <xf numFmtId="3" fontId="64" fillId="3" borderId="26" xfId="17" applyNumberFormat="1" applyFont="1" applyFill="1" applyBorder="1" applyAlignment="1">
      <alignment horizontal="right" vertical="center"/>
    </xf>
    <xf numFmtId="3" fontId="64" fillId="3" borderId="26" xfId="34" applyNumberFormat="1" applyFont="1" applyFill="1" applyBorder="1" applyAlignment="1">
      <alignment vertical="center" wrapText="1"/>
    </xf>
    <xf numFmtId="3" fontId="57" fillId="3" borderId="26" xfId="17" applyNumberFormat="1" applyFont="1" applyFill="1" applyBorder="1" applyAlignment="1">
      <alignment vertical="center" wrapText="1"/>
    </xf>
    <xf numFmtId="2" fontId="70" fillId="0" borderId="26" xfId="17" applyNumberFormat="1" applyFont="1" applyBorder="1" applyAlignment="1">
      <alignment horizontal="right" vertical="center"/>
    </xf>
    <xf numFmtId="9" fontId="70" fillId="0" borderId="26" xfId="30" applyFont="1" applyFill="1" applyBorder="1" applyAlignment="1">
      <alignment horizontal="right" vertical="center"/>
    </xf>
    <xf numFmtId="0" fontId="68" fillId="0" borderId="27" xfId="17" applyFont="1" applyBorder="1" applyAlignment="1">
      <alignment horizontal="centerContinuous" vertical="center"/>
    </xf>
    <xf numFmtId="3" fontId="20" fillId="0" borderId="27" xfId="17" applyNumberFormat="1" applyFont="1" applyBorder="1" applyAlignment="1">
      <alignment horizontal="right" vertical="center"/>
    </xf>
    <xf numFmtId="3" fontId="64" fillId="0" borderId="27" xfId="17" applyNumberFormat="1" applyFont="1" applyBorder="1" applyAlignment="1">
      <alignment horizontal="right" vertical="center"/>
    </xf>
    <xf numFmtId="2" fontId="70" fillId="0" borderId="27" xfId="17" applyNumberFormat="1" applyFont="1" applyBorder="1" applyAlignment="1">
      <alignment horizontal="right" vertical="center"/>
    </xf>
    <xf numFmtId="10" fontId="70" fillId="0" borderId="27" xfId="30" applyNumberFormat="1" applyFont="1" applyFill="1" applyBorder="1" applyAlignment="1">
      <alignment horizontal="right" vertical="center"/>
    </xf>
    <xf numFmtId="0" fontId="72" fillId="0" borderId="6" xfId="17" applyFont="1" applyBorder="1" applyAlignment="1">
      <alignment horizontal="centerContinuous" vertical="center"/>
    </xf>
    <xf numFmtId="3" fontId="20" fillId="0" borderId="6" xfId="17" applyNumberFormat="1" applyFont="1" applyBorder="1" applyAlignment="1">
      <alignment horizontal="right" vertical="center"/>
    </xf>
    <xf numFmtId="3" fontId="64" fillId="0" borderId="6" xfId="17" applyNumberFormat="1" applyFont="1" applyBorder="1" applyAlignment="1">
      <alignment horizontal="right" vertical="center"/>
    </xf>
    <xf numFmtId="0" fontId="72" fillId="0" borderId="6" xfId="17" applyFont="1" applyBorder="1" applyAlignment="1">
      <alignment horizontal="centerContinuous" vertical="center" wrapText="1"/>
    </xf>
    <xf numFmtId="9" fontId="64" fillId="0" borderId="0" xfId="38" applyFont="1" applyFill="1"/>
    <xf numFmtId="10" fontId="64" fillId="0" borderId="0" xfId="30" applyNumberFormat="1" applyFont="1" applyFill="1"/>
    <xf numFmtId="3" fontId="46" fillId="0" borderId="0" xfId="88" applyNumberFormat="1" applyFont="1"/>
    <xf numFmtId="0" fontId="73" fillId="0" borderId="0" xfId="0" applyFont="1" applyAlignment="1">
      <alignment vertical="center"/>
    </xf>
    <xf numFmtId="0" fontId="10" fillId="0" borderId="0" xfId="0" applyFont="1" applyAlignment="1">
      <alignment vertical="center"/>
    </xf>
    <xf numFmtId="0" fontId="12" fillId="0" borderId="6" xfId="0" applyFont="1" applyBorder="1" applyAlignment="1">
      <alignment horizontal="center" vertical="center"/>
    </xf>
    <xf numFmtId="0" fontId="57" fillId="0" borderId="6" xfId="0" applyFont="1" applyBorder="1" applyAlignment="1">
      <alignment horizontal="left" vertical="center" wrapText="1"/>
    </xf>
    <xf numFmtId="0" fontId="12" fillId="0" borderId="6" xfId="0" applyFont="1" applyBorder="1" applyAlignment="1">
      <alignment horizontal="right" vertical="center"/>
    </xf>
    <xf numFmtId="1" fontId="12" fillId="0" borderId="6" xfId="0" applyNumberFormat="1" applyFont="1" applyBorder="1" applyAlignment="1">
      <alignment horizontal="right" vertical="center"/>
    </xf>
    <xf numFmtId="0" fontId="12" fillId="6" borderId="6" xfId="0" applyFont="1" applyFill="1" applyBorder="1" applyAlignment="1">
      <alignment horizontal="center" vertical="center"/>
    </xf>
    <xf numFmtId="0" fontId="18" fillId="0" borderId="6" xfId="0" applyFont="1" applyBorder="1" applyAlignment="1">
      <alignment vertical="center"/>
    </xf>
    <xf numFmtId="0" fontId="39" fillId="0" borderId="6" xfId="0" applyFont="1" applyBorder="1" applyAlignment="1">
      <alignment vertical="center"/>
    </xf>
    <xf numFmtId="0" fontId="19" fillId="0" borderId="28" xfId="0" applyFont="1" applyBorder="1" applyAlignment="1">
      <alignment horizontal="center" vertical="center" wrapText="1"/>
    </xf>
    <xf numFmtId="0" fontId="57" fillId="0" borderId="6" xfId="0" applyFont="1" applyBorder="1" applyAlignment="1">
      <alignment horizontal="center" vertical="center"/>
    </xf>
    <xf numFmtId="0" fontId="57" fillId="0" borderId="6" xfId="0" applyFont="1" applyBorder="1" applyAlignment="1">
      <alignment vertical="center"/>
    </xf>
    <xf numFmtId="3" fontId="12" fillId="0" borderId="6" xfId="0" applyNumberFormat="1" applyFont="1" applyBorder="1" applyAlignment="1">
      <alignment horizontal="right" vertical="center"/>
    </xf>
    <xf numFmtId="0" fontId="57" fillId="0" borderId="29" xfId="0" applyFont="1" applyBorder="1" applyAlignment="1">
      <alignment horizontal="center" vertical="center"/>
    </xf>
    <xf numFmtId="0" fontId="57" fillId="0" borderId="29" xfId="0" applyFont="1" applyBorder="1" applyAlignment="1">
      <alignment vertical="center"/>
    </xf>
    <xf numFmtId="3" fontId="12" fillId="0" borderId="30" xfId="0" applyNumberFormat="1" applyFont="1" applyBorder="1" applyAlignment="1">
      <alignment horizontal="right" vertical="center"/>
    </xf>
    <xf numFmtId="0" fontId="57" fillId="0" borderId="32" xfId="0" applyFont="1" applyBorder="1" applyAlignment="1">
      <alignment horizontal="center" vertical="center"/>
    </xf>
    <xf numFmtId="0" fontId="57" fillId="0" borderId="32" xfId="0" applyFont="1" applyBorder="1" applyAlignment="1">
      <alignment vertical="center" wrapText="1"/>
    </xf>
    <xf numFmtId="3" fontId="12" fillId="0" borderId="28" xfId="0" applyNumberFormat="1" applyFont="1" applyBorder="1" applyAlignment="1">
      <alignment horizontal="right" vertical="center"/>
    </xf>
    <xf numFmtId="3" fontId="12" fillId="0" borderId="33" xfId="0" applyNumberFormat="1" applyFont="1" applyBorder="1" applyAlignment="1">
      <alignment horizontal="right" vertical="center"/>
    </xf>
    <xf numFmtId="0" fontId="57" fillId="0" borderId="32" xfId="0" applyFont="1" applyBorder="1" applyAlignment="1">
      <alignment vertical="center"/>
    </xf>
    <xf numFmtId="3" fontId="12" fillId="0" borderId="34" xfId="0" applyNumberFormat="1" applyFont="1" applyBorder="1" applyAlignment="1">
      <alignment horizontal="right" vertical="center"/>
    </xf>
    <xf numFmtId="3" fontId="38" fillId="0" borderId="27" xfId="0" applyNumberFormat="1" applyFont="1" applyBorder="1" applyAlignment="1">
      <alignment horizontal="right" vertical="center"/>
    </xf>
    <xf numFmtId="0" fontId="19" fillId="0" borderId="6" xfId="0" applyFont="1" applyBorder="1" applyAlignment="1">
      <alignment horizontal="center" vertical="center"/>
    </xf>
    <xf numFmtId="0" fontId="19" fillId="0" borderId="6" xfId="0" applyFont="1" applyBorder="1" applyAlignment="1">
      <alignment horizontal="centerContinuous" vertical="center"/>
    </xf>
    <xf numFmtId="3" fontId="12" fillId="0" borderId="6" xfId="0" applyNumberFormat="1" applyFont="1" applyBorder="1" applyAlignment="1">
      <alignment horizontal="center" vertical="center"/>
    </xf>
    <xf numFmtId="3" fontId="17" fillId="0" borderId="6" xfId="0" applyNumberFormat="1" applyFont="1" applyBorder="1" applyAlignment="1">
      <alignment horizontal="center" vertical="center"/>
    </xf>
    <xf numFmtId="0" fontId="58" fillId="0" borderId="6" xfId="0" applyFont="1" applyBorder="1" applyAlignment="1">
      <alignment horizontal="centerContinuous" vertical="center"/>
    </xf>
    <xf numFmtId="3" fontId="12" fillId="6" borderId="6" xfId="0" applyNumberFormat="1" applyFont="1" applyFill="1" applyBorder="1" applyAlignment="1">
      <alignment horizontal="center" vertical="center"/>
    </xf>
    <xf numFmtId="0" fontId="58" fillId="0" borderId="6" xfId="0" applyFont="1" applyBorder="1" applyAlignment="1">
      <alignment horizontal="centerContinuous" vertical="center" wrapText="1"/>
    </xf>
    <xf numFmtId="165" fontId="75" fillId="0" borderId="0" xfId="8" applyNumberFormat="1" applyFont="1" applyBorder="1" applyAlignment="1" applyProtection="1">
      <alignment horizontal="left" vertical="center" indent="1"/>
    </xf>
    <xf numFmtId="164" fontId="76" fillId="0" borderId="0" xfId="7" applyNumberFormat="1" applyFont="1" applyFill="1" applyBorder="1">
      <alignment vertical="center"/>
    </xf>
    <xf numFmtId="164" fontId="76" fillId="0" borderId="0" xfId="7" applyNumberFormat="1" applyFont="1" applyFill="1" applyBorder="1" applyAlignment="1">
      <alignment horizontal="right" vertical="center"/>
    </xf>
    <xf numFmtId="165" fontId="77" fillId="0" borderId="0" xfId="8" applyNumberFormat="1" applyFont="1" applyBorder="1" applyAlignment="1" applyProtection="1">
      <alignment horizontal="left" vertical="center"/>
    </xf>
    <xf numFmtId="0" fontId="73" fillId="0" borderId="0" xfId="0" applyFont="1" applyAlignment="1">
      <alignment horizontal="right" vertical="center"/>
    </xf>
    <xf numFmtId="0" fontId="30" fillId="0" borderId="6" xfId="0" applyFont="1" applyBorder="1" applyAlignment="1">
      <alignment horizontal="center" vertical="center"/>
    </xf>
    <xf numFmtId="0" fontId="30" fillId="0" borderId="6" xfId="0" applyFont="1" applyBorder="1" applyAlignment="1">
      <alignment horizontal="center" vertical="center" wrapText="1"/>
    </xf>
    <xf numFmtId="0" fontId="30" fillId="0" borderId="6" xfId="0" applyFont="1" applyBorder="1" applyAlignment="1">
      <alignment vertical="center" wrapText="1"/>
    </xf>
    <xf numFmtId="3" fontId="30" fillId="0" borderId="6" xfId="0" applyNumberFormat="1" applyFont="1" applyBorder="1" applyAlignment="1">
      <alignment horizontal="center" vertical="center"/>
    </xf>
    <xf numFmtId="3" fontId="30" fillId="7" borderId="6" xfId="0" quotePrefix="1" applyNumberFormat="1" applyFont="1" applyFill="1" applyBorder="1" applyAlignment="1">
      <alignment horizontal="center" vertical="center"/>
    </xf>
    <xf numFmtId="3" fontId="30" fillId="0" borderId="6" xfId="0" applyNumberFormat="1" applyFont="1" applyBorder="1" applyAlignment="1">
      <alignment horizontal="right" vertical="center"/>
    </xf>
    <xf numFmtId="3" fontId="30" fillId="7" borderId="6" xfId="0" applyNumberFormat="1" applyFont="1" applyFill="1" applyBorder="1" applyAlignment="1">
      <alignment horizontal="right" vertical="center"/>
    </xf>
    <xf numFmtId="3" fontId="30" fillId="7" borderId="6" xfId="0" applyNumberFormat="1" applyFont="1" applyFill="1" applyBorder="1" applyAlignment="1">
      <alignment horizontal="center" vertical="center"/>
    </xf>
    <xf numFmtId="3" fontId="38" fillId="0" borderId="6" xfId="0" applyNumberFormat="1" applyFont="1" applyBorder="1" applyAlignment="1">
      <alignment horizontal="center" vertical="center"/>
    </xf>
    <xf numFmtId="0" fontId="73" fillId="0" borderId="0" xfId="0" applyFont="1" applyAlignment="1">
      <alignment horizontal="center" vertical="center"/>
    </xf>
    <xf numFmtId="0" fontId="73" fillId="3" borderId="0" xfId="0" applyFont="1" applyFill="1" applyAlignment="1">
      <alignment vertical="center"/>
    </xf>
    <xf numFmtId="164" fontId="24" fillId="3" borderId="0" xfId="7" applyNumberFormat="1" applyFont="1" applyFill="1" applyBorder="1">
      <alignment vertical="center"/>
    </xf>
    <xf numFmtId="164" fontId="78" fillId="3" borderId="0" xfId="7" applyNumberFormat="1" applyFont="1" applyFill="1" applyBorder="1" applyAlignment="1">
      <alignment horizontal="left" vertical="center"/>
    </xf>
    <xf numFmtId="3" fontId="24" fillId="3" borderId="0" xfId="8" applyNumberFormat="1" applyFont="1" applyFill="1" applyBorder="1" applyAlignment="1" applyProtection="1">
      <alignment vertical="center" wrapText="1"/>
    </xf>
    <xf numFmtId="165" fontId="75" fillId="3" borderId="0" xfId="8" applyNumberFormat="1" applyFont="1" applyFill="1" applyBorder="1" applyAlignment="1" applyProtection="1">
      <alignment horizontal="left" vertical="center" indent="1"/>
    </xf>
    <xf numFmtId="0" fontId="12" fillId="3" borderId="0" xfId="0" applyFont="1" applyFill="1" applyAlignment="1">
      <alignment vertical="center"/>
    </xf>
    <xf numFmtId="0" fontId="0" fillId="3" borderId="0" xfId="0" applyFill="1"/>
    <xf numFmtId="165" fontId="24" fillId="3" borderId="0" xfId="8" applyNumberFormat="1" applyFont="1" applyFill="1" applyBorder="1" applyAlignment="1" applyProtection="1">
      <alignment vertical="center"/>
    </xf>
    <xf numFmtId="165" fontId="24" fillId="3" borderId="0" xfId="8" applyNumberFormat="1" applyFont="1" applyFill="1" applyBorder="1" applyAlignment="1" applyProtection="1">
      <alignment vertical="center" wrapText="1"/>
    </xf>
    <xf numFmtId="164" fontId="75" fillId="3" borderId="0" xfId="7" applyNumberFormat="1" applyFont="1" applyFill="1" applyBorder="1">
      <alignment vertical="center"/>
    </xf>
    <xf numFmtId="164" fontId="79" fillId="3" borderId="0" xfId="7" applyNumberFormat="1" applyFont="1" applyFill="1" applyBorder="1" applyAlignment="1">
      <alignment horizontal="left" vertical="center"/>
    </xf>
    <xf numFmtId="165" fontId="81" fillId="3" borderId="0" xfId="8" applyNumberFormat="1" applyFont="1" applyFill="1" applyBorder="1" applyAlignment="1" applyProtection="1">
      <alignment horizontal="left" vertical="center"/>
    </xf>
    <xf numFmtId="164" fontId="75" fillId="3" borderId="0" xfId="7" applyNumberFormat="1" applyFont="1" applyFill="1" applyBorder="1" applyAlignment="1">
      <alignment horizontal="right" vertical="center"/>
    </xf>
    <xf numFmtId="0" fontId="74" fillId="3" borderId="0" xfId="0" applyFont="1" applyFill="1" applyAlignment="1">
      <alignment vertical="center"/>
    </xf>
    <xf numFmtId="0" fontId="12" fillId="3" borderId="6" xfId="0" applyFont="1" applyFill="1" applyBorder="1" applyAlignment="1">
      <alignment horizontal="center" vertical="center" wrapText="1"/>
    </xf>
    <xf numFmtId="0" fontId="12" fillId="3" borderId="6" xfId="0" applyFont="1" applyFill="1" applyBorder="1" applyAlignment="1">
      <alignment horizontal="center" vertical="center"/>
    </xf>
    <xf numFmtId="0" fontId="19" fillId="3" borderId="0" xfId="0" applyFont="1" applyFill="1" applyAlignment="1">
      <alignment horizontal="center" vertical="center"/>
    </xf>
    <xf numFmtId="0" fontId="82" fillId="3" borderId="6" xfId="2" applyFont="1" applyFill="1" applyBorder="1" applyAlignment="1">
      <alignment horizontal="left" vertical="center" wrapText="1"/>
    </xf>
    <xf numFmtId="3" fontId="83" fillId="3" borderId="6" xfId="0" applyNumberFormat="1" applyFont="1" applyFill="1" applyBorder="1"/>
    <xf numFmtId="0" fontId="84" fillId="3" borderId="6" xfId="2" applyFont="1" applyFill="1" applyBorder="1" applyAlignment="1">
      <alignment horizontal="center" vertical="center" wrapText="1"/>
    </xf>
    <xf numFmtId="0" fontId="84" fillId="3" borderId="6" xfId="2" applyFont="1" applyFill="1" applyBorder="1" applyAlignment="1">
      <alignment horizontal="left" vertical="center" wrapText="1"/>
    </xf>
    <xf numFmtId="3" fontId="0" fillId="3" borderId="6" xfId="0" applyNumberFormat="1" applyFill="1" applyBorder="1"/>
    <xf numFmtId="0" fontId="84" fillId="3" borderId="6" xfId="2" applyFont="1" applyFill="1" applyBorder="1" applyAlignment="1">
      <alignment vertical="center" wrapText="1"/>
    </xf>
    <xf numFmtId="0" fontId="84" fillId="3" borderId="6" xfId="2" applyFont="1" applyFill="1" applyBorder="1" applyAlignment="1">
      <alignment wrapText="1"/>
    </xf>
    <xf numFmtId="49" fontId="84" fillId="3" borderId="6" xfId="2" applyNumberFormat="1" applyFont="1" applyFill="1" applyBorder="1" applyAlignment="1">
      <alignment horizontal="left" vertical="center" wrapText="1"/>
    </xf>
    <xf numFmtId="0" fontId="87" fillId="3" borderId="6" xfId="2" applyFont="1" applyFill="1" applyBorder="1" applyAlignment="1">
      <alignment vertical="center" wrapText="1"/>
    </xf>
    <xf numFmtId="0" fontId="84" fillId="8" borderId="6" xfId="2" applyFont="1" applyFill="1" applyBorder="1" applyAlignment="1">
      <alignment vertical="center" wrapText="1"/>
    </xf>
    <xf numFmtId="0" fontId="84" fillId="8" borderId="6" xfId="2" applyFont="1" applyFill="1" applyBorder="1" applyAlignment="1">
      <alignment horizontal="left" vertical="center" wrapText="1"/>
    </xf>
    <xf numFmtId="0" fontId="88" fillId="3" borderId="27" xfId="0" applyFont="1" applyFill="1" applyBorder="1" applyAlignment="1">
      <alignment horizontal="center" wrapText="1"/>
    </xf>
    <xf numFmtId="0" fontId="88" fillId="3" borderId="6" xfId="0" applyFont="1" applyFill="1" applyBorder="1" applyAlignment="1">
      <alignment wrapText="1"/>
    </xf>
    <xf numFmtId="0" fontId="84" fillId="3" borderId="6" xfId="2" applyFont="1" applyFill="1" applyBorder="1" applyAlignment="1">
      <alignment horizontal="left" wrapText="1"/>
    </xf>
    <xf numFmtId="0" fontId="88" fillId="3" borderId="6" xfId="0" applyFont="1" applyFill="1" applyBorder="1" applyAlignment="1">
      <alignment horizontal="center" wrapText="1"/>
    </xf>
    <xf numFmtId="0" fontId="12" fillId="0" borderId="38" xfId="0" applyFont="1" applyBorder="1" applyAlignment="1">
      <alignment horizontal="center" vertical="center" wrapText="1"/>
    </xf>
    <xf numFmtId="0" fontId="12" fillId="0" borderId="42" xfId="0" applyFont="1" applyBorder="1" applyAlignment="1">
      <alignment horizontal="center" vertical="center" wrapText="1"/>
    </xf>
    <xf numFmtId="0" fontId="19" fillId="0" borderId="42" xfId="0" applyFont="1" applyBorder="1" applyAlignment="1">
      <alignment horizontal="center" vertical="center" wrapText="1"/>
    </xf>
    <xf numFmtId="0" fontId="12" fillId="0" borderId="35" xfId="0" applyFont="1" applyBorder="1" applyAlignment="1">
      <alignment vertical="center"/>
    </xf>
    <xf numFmtId="0" fontId="12" fillId="0" borderId="36" xfId="0" applyFont="1" applyBorder="1" applyAlignment="1">
      <alignment vertical="center" wrapText="1"/>
    </xf>
    <xf numFmtId="3" fontId="38" fillId="0" borderId="43" xfId="0" applyNumberFormat="1" applyFont="1" applyBorder="1" applyAlignment="1">
      <alignment vertical="center"/>
    </xf>
    <xf numFmtId="10" fontId="38" fillId="0" borderId="37" xfId="82" applyNumberFormat="1" applyFont="1" applyBorder="1" applyAlignment="1">
      <alignment vertical="center"/>
    </xf>
    <xf numFmtId="3" fontId="38" fillId="0" borderId="31" xfId="0" applyNumberFormat="1" applyFont="1" applyBorder="1" applyAlignment="1">
      <alignment vertical="center"/>
    </xf>
    <xf numFmtId="3" fontId="89" fillId="0" borderId="43" xfId="0" applyNumberFormat="1" applyFont="1" applyBorder="1" applyAlignment="1">
      <alignment horizontal="center" vertical="center"/>
    </xf>
    <xf numFmtId="0" fontId="21" fillId="0" borderId="6" xfId="0" applyFont="1" applyBorder="1" applyAlignment="1">
      <alignment vertical="center" wrapText="1"/>
    </xf>
    <xf numFmtId="3" fontId="12" fillId="0" borderId="30" xfId="0" applyNumberFormat="1" applyFont="1" applyBorder="1" applyAlignment="1">
      <alignment vertical="center"/>
    </xf>
    <xf numFmtId="10" fontId="12" fillId="0" borderId="37" xfId="82" applyNumberFormat="1" applyFont="1" applyBorder="1" applyAlignment="1">
      <alignment vertical="center"/>
    </xf>
    <xf numFmtId="3" fontId="12" fillId="0" borderId="6" xfId="0" applyNumberFormat="1" applyFont="1" applyBorder="1" applyAlignment="1">
      <alignment vertical="center"/>
    </xf>
    <xf numFmtId="3" fontId="22" fillId="0" borderId="30" xfId="0" applyNumberFormat="1" applyFont="1" applyBorder="1" applyAlignment="1">
      <alignment horizontal="center" vertical="center"/>
    </xf>
    <xf numFmtId="3" fontId="12" fillId="0" borderId="44" xfId="0" applyNumberFormat="1" applyFont="1" applyBorder="1" applyAlignment="1">
      <alignment vertical="center"/>
    </xf>
    <xf numFmtId="3" fontId="12" fillId="0" borderId="27" xfId="0" applyNumberFormat="1" applyFont="1" applyBorder="1" applyAlignment="1">
      <alignment vertical="center"/>
    </xf>
    <xf numFmtId="0" fontId="12" fillId="0" borderId="6" xfId="0" applyFont="1" applyBorder="1" applyAlignment="1">
      <alignment horizontal="left" vertical="center"/>
    </xf>
    <xf numFmtId="0" fontId="22" fillId="0" borderId="6" xfId="0" applyFont="1" applyBorder="1" applyAlignment="1">
      <alignment horizontal="center" vertical="center" wrapText="1"/>
    </xf>
    <xf numFmtId="3" fontId="12" fillId="0" borderId="43" xfId="0" applyNumberFormat="1" applyFont="1" applyBorder="1" applyAlignment="1">
      <alignment vertical="center"/>
    </xf>
    <xf numFmtId="3" fontId="12" fillId="0" borderId="31" xfId="0" applyNumberFormat="1" applyFont="1" applyBorder="1" applyAlignment="1">
      <alignment vertical="center"/>
    </xf>
    <xf numFmtId="3" fontId="22" fillId="0" borderId="43" xfId="0" applyNumberFormat="1" applyFont="1" applyBorder="1" applyAlignment="1">
      <alignment horizontal="center" vertical="center"/>
    </xf>
    <xf numFmtId="0" fontId="12" fillId="0" borderId="29" xfId="0" applyFont="1" applyBorder="1"/>
    <xf numFmtId="0" fontId="12" fillId="0" borderId="30" xfId="0" applyFont="1" applyBorder="1"/>
    <xf numFmtId="3" fontId="38" fillId="0" borderId="30" xfId="0" applyNumberFormat="1" applyFont="1" applyBorder="1" applyAlignment="1">
      <alignment horizontal="center" wrapText="1"/>
    </xf>
    <xf numFmtId="10" fontId="38" fillId="0" borderId="37" xfId="82" applyNumberFormat="1" applyFont="1" applyBorder="1" applyAlignment="1">
      <alignment horizontal="center" wrapText="1"/>
    </xf>
    <xf numFmtId="3" fontId="38" fillId="0" borderId="6" xfId="0" applyNumberFormat="1" applyFont="1" applyBorder="1" applyAlignment="1">
      <alignment horizontal="center" wrapText="1"/>
    </xf>
    <xf numFmtId="0" fontId="12" fillId="0" borderId="6" xfId="0" applyFont="1" applyBorder="1" applyAlignment="1">
      <alignment horizontal="left" wrapText="1"/>
    </xf>
    <xf numFmtId="3" fontId="12" fillId="0" borderId="30" xfId="0" applyNumberFormat="1" applyFont="1" applyBorder="1" applyAlignment="1">
      <alignment horizontal="center"/>
    </xf>
    <xf numFmtId="10" fontId="12" fillId="0" borderId="37" xfId="82" applyNumberFormat="1" applyFont="1" applyBorder="1" applyAlignment="1">
      <alignment horizontal="center"/>
    </xf>
    <xf numFmtId="3" fontId="12" fillId="0" borderId="6" xfId="0" applyNumberFormat="1" applyFont="1" applyBorder="1" applyAlignment="1">
      <alignment horizontal="center"/>
    </xf>
    <xf numFmtId="3" fontId="38" fillId="0" borderId="6" xfId="0" applyNumberFormat="1" applyFont="1" applyBorder="1" applyAlignment="1">
      <alignment horizontal="center"/>
    </xf>
    <xf numFmtId="10" fontId="38" fillId="0" borderId="29" xfId="82" applyNumberFormat="1" applyFont="1" applyBorder="1" applyAlignment="1">
      <alignment horizontal="center"/>
    </xf>
    <xf numFmtId="3" fontId="38" fillId="0" borderId="27" xfId="0" applyNumberFormat="1" applyFont="1" applyBorder="1" applyAlignment="1">
      <alignment horizontal="center"/>
    </xf>
    <xf numFmtId="3" fontId="38" fillId="0" borderId="44" xfId="0" applyNumberFormat="1" applyFont="1" applyBorder="1" applyAlignment="1">
      <alignment horizontal="center"/>
    </xf>
    <xf numFmtId="0" fontId="73" fillId="0" borderId="0" xfId="0" applyFont="1"/>
    <xf numFmtId="0" fontId="60" fillId="0" borderId="0" xfId="0" applyFont="1"/>
    <xf numFmtId="0" fontId="91" fillId="0" borderId="0" xfId="87" applyFont="1" applyFill="1" applyBorder="1" applyAlignment="1" applyProtection="1"/>
    <xf numFmtId="0" fontId="73" fillId="0" borderId="0" xfId="0" applyFont="1" applyAlignment="1">
      <alignment horizontal="center"/>
    </xf>
    <xf numFmtId="49" fontId="92" fillId="9" borderId="6" xfId="0" applyNumberFormat="1" applyFont="1" applyFill="1" applyBorder="1"/>
    <xf numFmtId="0" fontId="94" fillId="0" borderId="6" xfId="0" applyFont="1" applyBorder="1" applyAlignment="1">
      <alignment horizontal="center" vertical="center"/>
    </xf>
    <xf numFmtId="0" fontId="94" fillId="0" borderId="6" xfId="0" applyFont="1" applyBorder="1" applyAlignment="1">
      <alignment horizontal="left" vertical="center"/>
    </xf>
    <xf numFmtId="0" fontId="94" fillId="0" borderId="6" xfId="0" applyFont="1" applyBorder="1" applyAlignment="1">
      <alignment horizontal="center" vertical="center" wrapText="1"/>
    </xf>
    <xf numFmtId="3" fontId="19" fillId="0" borderId="37" xfId="0" applyNumberFormat="1" applyFont="1" applyBorder="1" applyAlignment="1">
      <alignment horizontal="center" vertical="center" wrapText="1"/>
    </xf>
    <xf numFmtId="3" fontId="19" fillId="0" borderId="6" xfId="0" applyNumberFormat="1" applyFont="1" applyBorder="1" applyAlignment="1">
      <alignment horizontal="center" vertical="center"/>
    </xf>
    <xf numFmtId="0" fontId="94" fillId="0" borderId="29" xfId="0" applyFont="1" applyBorder="1" applyAlignment="1">
      <alignment horizontal="left" vertical="center"/>
    </xf>
    <xf numFmtId="0" fontId="94" fillId="0" borderId="37" xfId="0" applyFont="1" applyBorder="1" applyAlignment="1">
      <alignment horizontal="center" vertical="center"/>
    </xf>
    <xf numFmtId="0" fontId="94" fillId="0" borderId="37" xfId="0" applyFont="1" applyBorder="1" applyAlignment="1">
      <alignment horizontal="center" vertical="center" wrapText="1"/>
    </xf>
    <xf numFmtId="3" fontId="38" fillId="0" borderId="37" xfId="0" applyNumberFormat="1" applyFont="1" applyBorder="1" applyAlignment="1">
      <alignment horizontal="center" vertical="center" wrapText="1"/>
    </xf>
    <xf numFmtId="0" fontId="94" fillId="0" borderId="6" xfId="0" applyFont="1" applyBorder="1" applyAlignment="1">
      <alignment vertical="center" wrapText="1"/>
    </xf>
    <xf numFmtId="4" fontId="94" fillId="0" borderId="6" xfId="0" applyNumberFormat="1" applyFont="1" applyBorder="1" applyAlignment="1">
      <alignment horizontal="center" vertical="center" wrapText="1"/>
    </xf>
    <xf numFmtId="0" fontId="94" fillId="0" borderId="29" xfId="0" applyFont="1" applyBorder="1" applyAlignment="1">
      <alignment vertical="center" wrapText="1"/>
    </xf>
    <xf numFmtId="0" fontId="21" fillId="0" borderId="37" xfId="0" applyFont="1" applyBorder="1" applyAlignment="1">
      <alignment horizontal="center" vertical="center" wrapText="1"/>
    </xf>
    <xf numFmtId="3" fontId="17" fillId="0" borderId="37" xfId="0" applyNumberFormat="1" applyFont="1" applyBorder="1" applyAlignment="1">
      <alignment horizontal="center" vertical="center"/>
    </xf>
    <xf numFmtId="3" fontId="95" fillId="0" borderId="6" xfId="0" applyNumberFormat="1" applyFont="1" applyBorder="1"/>
    <xf numFmtId="3" fontId="10" fillId="0" borderId="6" xfId="0" applyNumberFormat="1" applyFont="1" applyBorder="1"/>
    <xf numFmtId="0" fontId="10" fillId="0" borderId="6" xfId="0" applyFont="1" applyBorder="1"/>
    <xf numFmtId="0" fontId="38" fillId="3" borderId="6" xfId="17" applyFont="1" applyFill="1" applyBorder="1" applyAlignment="1">
      <alignment horizontal="center" vertical="center"/>
    </xf>
    <xf numFmtId="0" fontId="59" fillId="0" borderId="6" xfId="0" applyFont="1" applyBorder="1"/>
    <xf numFmtId="3" fontId="96" fillId="0" borderId="6" xfId="0" applyNumberFormat="1" applyFont="1" applyBorder="1"/>
    <xf numFmtId="164" fontId="68" fillId="0" borderId="0" xfId="55" applyNumberFormat="1" applyFont="1" applyFill="1" applyBorder="1" applyAlignment="1">
      <alignment horizontal="center" vertical="center"/>
    </xf>
    <xf numFmtId="164" fontId="20" fillId="0" borderId="0" xfId="55" applyNumberFormat="1" applyFont="1" applyFill="1" applyBorder="1" applyAlignment="1">
      <alignment horizontal="left" vertical="center"/>
    </xf>
    <xf numFmtId="164" fontId="57" fillId="0" borderId="0" xfId="55" applyNumberFormat="1" applyFont="1" applyFill="1" applyBorder="1" applyAlignment="1">
      <alignment horizontal="right" vertical="center"/>
    </xf>
    <xf numFmtId="165" fontId="57" fillId="0" borderId="0" xfId="56" applyNumberFormat="1" applyFont="1" applyBorder="1" applyAlignment="1" applyProtection="1">
      <alignment horizontal="left" vertical="center"/>
    </xf>
    <xf numFmtId="3" fontId="19" fillId="0" borderId="0" xfId="98" applyNumberFormat="1" applyFont="1" applyAlignment="1">
      <alignment horizontal="center" vertical="center"/>
    </xf>
    <xf numFmtId="4" fontId="57" fillId="0" borderId="0" xfId="98" applyNumberFormat="1" applyFont="1" applyAlignment="1">
      <alignment vertical="center"/>
    </xf>
    <xf numFmtId="3" fontId="19" fillId="0" borderId="0" xfId="98" applyNumberFormat="1" applyFont="1" applyAlignment="1">
      <alignment horizontal="right" vertical="center"/>
    </xf>
    <xf numFmtId="0" fontId="46" fillId="0" borderId="0" xfId="98" applyFont="1"/>
    <xf numFmtId="0" fontId="57" fillId="0" borderId="0" xfId="34" applyFont="1" applyAlignment="1">
      <alignment vertical="center"/>
    </xf>
    <xf numFmtId="4" fontId="57" fillId="0" borderId="0" xfId="56" applyNumberFormat="1" applyFont="1" applyBorder="1" applyAlignment="1" applyProtection="1">
      <alignment horizontal="left" vertical="center"/>
    </xf>
    <xf numFmtId="0" fontId="46" fillId="0" borderId="0" xfId="98" applyFont="1" applyAlignment="1">
      <alignment horizontal="right"/>
    </xf>
    <xf numFmtId="165" fontId="17" fillId="0" borderId="0" xfId="56" applyNumberFormat="1" applyFont="1" applyBorder="1" applyAlignment="1" applyProtection="1">
      <alignment horizontal="left" vertical="center"/>
    </xf>
    <xf numFmtId="0" fontId="19" fillId="0" borderId="6" xfId="98" applyFont="1" applyBorder="1" applyAlignment="1">
      <alignment horizontal="center" vertical="center" wrapText="1"/>
    </xf>
    <xf numFmtId="3" fontId="19" fillId="0" borderId="6" xfId="98" applyNumberFormat="1" applyFont="1" applyBorder="1" applyAlignment="1">
      <alignment horizontal="center" vertical="center"/>
    </xf>
    <xf numFmtId="4" fontId="19" fillId="0" borderId="6" xfId="59" applyNumberFormat="1" applyFont="1" applyBorder="1" applyAlignment="1">
      <alignment horizontal="center" vertical="center" wrapText="1"/>
    </xf>
    <xf numFmtId="4" fontId="19" fillId="0" borderId="6" xfId="34" applyNumberFormat="1" applyFont="1" applyBorder="1" applyAlignment="1">
      <alignment horizontal="center" vertical="center" wrapText="1"/>
    </xf>
    <xf numFmtId="3" fontId="19" fillId="0" borderId="6" xfId="98" applyNumberFormat="1" applyFont="1" applyBorder="1" applyAlignment="1">
      <alignment horizontal="right" vertical="center"/>
    </xf>
    <xf numFmtId="4" fontId="19" fillId="0" borderId="51" xfId="34" applyNumberFormat="1" applyFont="1" applyBorder="1" applyAlignment="1">
      <alignment horizontal="center" vertical="center" wrapText="1"/>
    </xf>
    <xf numFmtId="3" fontId="67" fillId="0" borderId="6" xfId="98" applyNumberFormat="1" applyFont="1" applyBorder="1" applyAlignment="1">
      <alignment horizontal="center" vertical="center"/>
    </xf>
    <xf numFmtId="4" fontId="64" fillId="0" borderId="6" xfId="98" applyNumberFormat="1" applyFont="1" applyBorder="1" applyAlignment="1">
      <alignment vertical="center"/>
    </xf>
    <xf numFmtId="4" fontId="69" fillId="0" borderId="6" xfId="98" applyNumberFormat="1" applyFont="1" applyBorder="1" applyAlignment="1">
      <alignment vertical="center"/>
    </xf>
    <xf numFmtId="3" fontId="98" fillId="0" borderId="30" xfId="98" applyNumberFormat="1" applyFont="1" applyBorder="1" applyAlignment="1">
      <alignment horizontal="right" vertical="center"/>
    </xf>
    <xf numFmtId="4" fontId="69" fillId="0" borderId="51" xfId="98" applyNumberFormat="1" applyFont="1" applyBorder="1" applyAlignment="1">
      <alignment vertical="center"/>
    </xf>
    <xf numFmtId="4" fontId="69" fillId="0" borderId="0" xfId="98" applyNumberFormat="1" applyFont="1" applyAlignment="1">
      <alignment vertical="center"/>
    </xf>
    <xf numFmtId="49" fontId="67" fillId="0" borderId="50" xfId="98" applyNumberFormat="1" applyFont="1" applyBorder="1" applyAlignment="1">
      <alignment horizontal="center" vertical="center"/>
    </xf>
    <xf numFmtId="0" fontId="67" fillId="0" borderId="6" xfId="98" applyFont="1" applyBorder="1" applyAlignment="1">
      <alignment horizontal="center" vertical="center"/>
    </xf>
    <xf numFmtId="0" fontId="67" fillId="0" borderId="6" xfId="98" applyFont="1" applyBorder="1" applyAlignment="1">
      <alignment horizontal="left" vertical="center"/>
    </xf>
    <xf numFmtId="0" fontId="67" fillId="0" borderId="6" xfId="91" applyFont="1" applyBorder="1" applyAlignment="1">
      <alignment horizontal="center" vertical="center"/>
    </xf>
    <xf numFmtId="167" fontId="99" fillId="0" borderId="6" xfId="98" applyNumberFormat="1" applyFont="1" applyBorder="1" applyAlignment="1">
      <alignment horizontal="center" vertical="center" wrapText="1"/>
    </xf>
    <xf numFmtId="4" fontId="100" fillId="0" borderId="6" xfId="98" applyNumberFormat="1" applyFont="1" applyBorder="1" applyAlignment="1">
      <alignment horizontal="right" vertical="center" wrapText="1"/>
    </xf>
    <xf numFmtId="4" fontId="67" fillId="0" borderId="6" xfId="98" applyNumberFormat="1" applyFont="1" applyBorder="1" applyAlignment="1">
      <alignment horizontal="right" vertical="center" wrapText="1"/>
    </xf>
    <xf numFmtId="3" fontId="67" fillId="0" borderId="6" xfId="98" applyNumberFormat="1" applyFont="1" applyBorder="1" applyAlignment="1">
      <alignment horizontal="right" vertical="center"/>
    </xf>
    <xf numFmtId="4" fontId="67" fillId="0" borderId="51" xfId="98" applyNumberFormat="1" applyFont="1" applyBorder="1" applyAlignment="1">
      <alignment horizontal="right" vertical="center" wrapText="1"/>
    </xf>
    <xf numFmtId="4" fontId="46" fillId="0" borderId="0" xfId="98" applyNumberFormat="1" applyFont="1"/>
    <xf numFmtId="49" fontId="67" fillId="0" borderId="50" xfId="36" applyNumberFormat="1" applyFont="1" applyBorder="1" applyAlignment="1">
      <alignment horizontal="center" vertical="center"/>
    </xf>
    <xf numFmtId="0" fontId="13" fillId="0" borderId="6" xfId="36" applyFont="1" applyBorder="1" applyAlignment="1">
      <alignment horizontal="center" vertical="center"/>
    </xf>
    <xf numFmtId="0" fontId="67" fillId="0" borderId="6" xfId="36" applyFont="1" applyBorder="1" applyAlignment="1">
      <alignment horizontal="left" vertical="center"/>
    </xf>
    <xf numFmtId="0" fontId="101" fillId="0" borderId="6" xfId="36" applyFont="1" applyBorder="1" applyAlignment="1">
      <alignment horizontal="center" vertical="center" wrapText="1"/>
    </xf>
    <xf numFmtId="0" fontId="99" fillId="0" borderId="6" xfId="98" applyFont="1" applyBorder="1" applyAlignment="1">
      <alignment horizontal="center" vertical="center" wrapText="1"/>
    </xf>
    <xf numFmtId="49" fontId="67" fillId="0" borderId="50" xfId="91" applyNumberFormat="1" applyFont="1" applyBorder="1" applyAlignment="1">
      <alignment horizontal="center" vertical="center"/>
    </xf>
    <xf numFmtId="49" fontId="67" fillId="0" borderId="6" xfId="91" applyNumberFormat="1" applyFont="1" applyBorder="1" applyAlignment="1">
      <alignment horizontal="center" vertical="center"/>
    </xf>
    <xf numFmtId="49" fontId="67" fillId="0" borderId="6" xfId="91" applyNumberFormat="1" applyFont="1" applyBorder="1" applyAlignment="1">
      <alignment horizontal="left" vertical="center"/>
    </xf>
    <xf numFmtId="0" fontId="67" fillId="0" borderId="6" xfId="91" applyFont="1" applyBorder="1" applyAlignment="1">
      <alignment horizontal="left" vertical="center"/>
    </xf>
    <xf numFmtId="49" fontId="13" fillId="0" borderId="50" xfId="36" applyNumberFormat="1" applyFont="1" applyBorder="1" applyAlignment="1">
      <alignment horizontal="center" vertical="center"/>
    </xf>
    <xf numFmtId="0" fontId="67" fillId="0" borderId="6" xfId="34" applyFont="1" applyBorder="1" applyAlignment="1">
      <alignment horizontal="center" vertical="center"/>
    </xf>
    <xf numFmtId="0" fontId="67" fillId="0" borderId="6" xfId="49" applyFont="1" applyBorder="1" applyAlignment="1">
      <alignment horizontal="left" vertical="center"/>
    </xf>
    <xf numFmtId="167" fontId="102" fillId="0" borderId="6" xfId="98" applyNumberFormat="1" applyFont="1" applyBorder="1" applyAlignment="1">
      <alignment horizontal="center" vertical="center" wrapText="1"/>
    </xf>
    <xf numFmtId="0" fontId="103" fillId="0" borderId="50" xfId="98" applyFont="1" applyBorder="1" applyAlignment="1">
      <alignment horizontal="center" vertical="center"/>
    </xf>
    <xf numFmtId="0" fontId="67" fillId="0" borderId="6" xfId="98" applyFont="1" applyBorder="1" applyAlignment="1">
      <alignment horizontal="left" vertical="center" wrapText="1"/>
    </xf>
    <xf numFmtId="0" fontId="19" fillId="0" borderId="6" xfId="98" applyFont="1" applyBorder="1" applyAlignment="1">
      <alignment horizontal="left" vertical="center" wrapText="1"/>
    </xf>
    <xf numFmtId="0" fontId="19" fillId="0" borderId="6" xfId="34" applyFont="1" applyBorder="1" applyAlignment="1">
      <alignment horizontal="center" vertical="center" wrapText="1"/>
    </xf>
    <xf numFmtId="0" fontId="102" fillId="0" borderId="6" xfId="34" applyFont="1" applyBorder="1" applyAlignment="1">
      <alignment horizontal="center" vertical="center" wrapText="1"/>
    </xf>
    <xf numFmtId="0" fontId="67" fillId="0" borderId="6" xfId="36" applyFont="1" applyBorder="1" applyAlignment="1">
      <alignment horizontal="center" vertical="center"/>
    </xf>
    <xf numFmtId="0" fontId="67" fillId="0" borderId="6" xfId="36" applyFont="1" applyBorder="1" applyAlignment="1">
      <alignment horizontal="left" vertical="center" wrapText="1"/>
    </xf>
    <xf numFmtId="0" fontId="102" fillId="0" borderId="6" xfId="36" applyFont="1" applyBorder="1" applyAlignment="1">
      <alignment horizontal="center" vertical="center" wrapText="1"/>
    </xf>
    <xf numFmtId="0" fontId="19" fillId="0" borderId="50" xfId="34" applyFont="1" applyBorder="1" applyAlignment="1">
      <alignment horizontal="center" vertical="center" wrapText="1"/>
    </xf>
    <xf numFmtId="0" fontId="19" fillId="0" borderId="6" xfId="34" applyFont="1" applyBorder="1" applyAlignment="1">
      <alignment horizontal="left" vertical="center" wrapText="1"/>
    </xf>
    <xf numFmtId="0" fontId="19" fillId="0" borderId="50" xfId="98" applyFont="1" applyBorder="1" applyAlignment="1">
      <alignment horizontal="center" vertical="center" wrapText="1"/>
    </xf>
    <xf numFmtId="0" fontId="67" fillId="0" borderId="6" xfId="99" applyFont="1" applyBorder="1" applyAlignment="1">
      <alignment horizontal="center" vertical="center"/>
    </xf>
    <xf numFmtId="0" fontId="99" fillId="0" borderId="6" xfId="36" applyFont="1" applyBorder="1" applyAlignment="1">
      <alignment horizontal="center" vertical="center" wrapText="1"/>
    </xf>
    <xf numFmtId="0" fontId="19" fillId="0" borderId="50" xfId="61" applyFont="1" applyBorder="1" applyAlignment="1">
      <alignment horizontal="center" vertical="center" wrapText="1"/>
    </xf>
    <xf numFmtId="49" fontId="19" fillId="0" borderId="6" xfId="91" applyNumberFormat="1" applyFont="1" applyBorder="1" applyAlignment="1">
      <alignment horizontal="center" vertical="center"/>
    </xf>
    <xf numFmtId="0" fontId="19" fillId="0" borderId="6" xfId="61" applyFont="1" applyBorder="1" applyAlignment="1">
      <alignment horizontal="left" vertical="center" wrapText="1"/>
    </xf>
    <xf numFmtId="0" fontId="67" fillId="0" borderId="6" xfId="59" applyFont="1" applyBorder="1" applyAlignment="1">
      <alignment horizontal="center" vertical="center"/>
    </xf>
    <xf numFmtId="0" fontId="67" fillId="0" borderId="6" xfId="59" applyFont="1" applyBorder="1" applyAlignment="1">
      <alignment horizontal="left" vertical="center"/>
    </xf>
    <xf numFmtId="0" fontId="99" fillId="0" borderId="6" xfId="49" applyFont="1" applyBorder="1" applyAlignment="1">
      <alignment horizontal="center" vertical="center" wrapText="1"/>
    </xf>
    <xf numFmtId="0" fontId="19" fillId="0" borderId="50" xfId="62" applyFont="1" applyBorder="1" applyAlignment="1">
      <alignment horizontal="center" vertical="center" wrapText="1"/>
    </xf>
    <xf numFmtId="0" fontId="13" fillId="0" borderId="6" xfId="98" applyFont="1" applyBorder="1" applyAlignment="1">
      <alignment horizontal="center" vertical="center"/>
    </xf>
    <xf numFmtId="49" fontId="67" fillId="0" borderId="50" xfId="49" applyNumberFormat="1" applyFont="1" applyBorder="1" applyAlignment="1">
      <alignment horizontal="center" vertical="center"/>
    </xf>
    <xf numFmtId="0" fontId="19" fillId="0" borderId="53" xfId="34" applyFont="1" applyBorder="1" applyAlignment="1">
      <alignment horizontal="center" vertical="center" wrapText="1"/>
    </xf>
    <xf numFmtId="0" fontId="19" fillId="0" borderId="2" xfId="34" applyFont="1" applyBorder="1" applyAlignment="1">
      <alignment vertical="center" wrapText="1"/>
    </xf>
    <xf numFmtId="3" fontId="67" fillId="0" borderId="37" xfId="98" applyNumberFormat="1" applyFont="1" applyBorder="1" applyAlignment="1">
      <alignment horizontal="center" vertical="center"/>
    </xf>
    <xf numFmtId="4" fontId="100" fillId="0" borderId="37" xfId="34" applyNumberFormat="1" applyFont="1" applyBorder="1" applyAlignment="1">
      <alignment horizontal="left" vertical="center" wrapText="1"/>
    </xf>
    <xf numFmtId="3" fontId="67" fillId="0" borderId="37" xfId="98" applyNumberFormat="1" applyFont="1" applyBorder="1" applyAlignment="1">
      <alignment horizontal="right" vertical="center"/>
    </xf>
    <xf numFmtId="4" fontId="19" fillId="0" borderId="54" xfId="34" applyNumberFormat="1" applyFont="1" applyBorder="1" applyAlignment="1">
      <alignment horizontal="left" vertical="center" wrapText="1"/>
    </xf>
    <xf numFmtId="3" fontId="69" fillId="0" borderId="28" xfId="98" applyNumberFormat="1" applyFont="1" applyBorder="1" applyAlignment="1">
      <alignment horizontal="center" vertical="center"/>
    </xf>
    <xf numFmtId="4" fontId="104" fillId="0" borderId="32" xfId="98" applyNumberFormat="1" applyFont="1" applyBorder="1" applyAlignment="1">
      <alignment vertical="center"/>
    </xf>
    <xf numFmtId="4" fontId="69" fillId="0" borderId="6" xfId="98" applyNumberFormat="1" applyFont="1" applyBorder="1" applyAlignment="1">
      <alignment horizontal="right" vertical="center" wrapText="1"/>
    </xf>
    <xf numFmtId="3" fontId="69" fillId="0" borderId="33" xfId="98" applyNumberFormat="1" applyFont="1" applyBorder="1" applyAlignment="1">
      <alignment horizontal="right" vertical="center"/>
    </xf>
    <xf numFmtId="4" fontId="104" fillId="0" borderId="28" xfId="98" applyNumberFormat="1" applyFont="1" applyBorder="1" applyAlignment="1">
      <alignment vertical="center"/>
    </xf>
    <xf numFmtId="4" fontId="69" fillId="0" borderId="57" xfId="98" applyNumberFormat="1" applyFont="1" applyBorder="1" applyAlignment="1">
      <alignment vertical="center"/>
    </xf>
    <xf numFmtId="4" fontId="100" fillId="0" borderId="6" xfId="98" applyNumberFormat="1" applyFont="1" applyBorder="1" applyAlignment="1">
      <alignment vertical="center"/>
    </xf>
    <xf numFmtId="0" fontId="19" fillId="0" borderId="6" xfId="62" applyFont="1" applyBorder="1" applyAlignment="1">
      <alignment horizontal="center" vertical="center" wrapText="1"/>
    </xf>
    <xf numFmtId="0" fontId="19" fillId="0" borderId="6" xfId="62" applyFont="1" applyBorder="1" applyAlignment="1">
      <alignment horizontal="left" vertical="center" wrapText="1"/>
    </xf>
    <xf numFmtId="0" fontId="67" fillId="0" borderId="6" xfId="91" applyFont="1" applyBorder="1" applyAlignment="1">
      <alignment horizontal="left" vertical="center" wrapText="1"/>
    </xf>
    <xf numFmtId="0" fontId="99" fillId="0" borderId="6" xfId="91" applyFont="1" applyBorder="1" applyAlignment="1">
      <alignment horizontal="center" vertical="center" wrapText="1"/>
    </xf>
    <xf numFmtId="49" fontId="19" fillId="0" borderId="50" xfId="34" applyNumberFormat="1" applyFont="1" applyBorder="1" applyAlignment="1">
      <alignment horizontal="center" vertical="center" wrapText="1"/>
    </xf>
    <xf numFmtId="0" fontId="67" fillId="0" borderId="6" xfId="34" applyFont="1" applyBorder="1" applyAlignment="1">
      <alignment horizontal="left" vertical="center"/>
    </xf>
    <xf numFmtId="0" fontId="67" fillId="0" borderId="6" xfId="34" applyFont="1" applyBorder="1" applyAlignment="1">
      <alignment horizontal="left"/>
    </xf>
    <xf numFmtId="0" fontId="19" fillId="0" borderId="6" xfId="98" applyFont="1" applyBorder="1" applyAlignment="1">
      <alignment horizontal="center" vertical="center"/>
    </xf>
    <xf numFmtId="0" fontId="19" fillId="0" borderId="6" xfId="91" applyFont="1" applyBorder="1" applyAlignment="1">
      <alignment horizontal="center" vertical="center"/>
    </xf>
    <xf numFmtId="0" fontId="19" fillId="0" borderId="50" xfId="62" applyFont="1" applyBorder="1" applyAlignment="1">
      <alignment horizontal="left" vertical="center" wrapText="1"/>
    </xf>
    <xf numFmtId="0" fontId="67" fillId="0" borderId="6" xfId="98" applyFont="1" applyBorder="1" applyAlignment="1">
      <alignment vertical="center"/>
    </xf>
    <xf numFmtId="0" fontId="19" fillId="0" borderId="6" xfId="63" applyFont="1" applyBorder="1" applyAlignment="1">
      <alignment horizontal="left" vertical="center" wrapText="1"/>
    </xf>
    <xf numFmtId="0" fontId="19" fillId="0" borderId="50" xfId="98" applyFont="1" applyBorder="1" applyAlignment="1">
      <alignment horizontal="center" vertical="center"/>
    </xf>
    <xf numFmtId="49" fontId="67" fillId="0" borderId="50" xfId="98" applyNumberFormat="1" applyFont="1" applyBorder="1" applyAlignment="1">
      <alignment horizontal="left" vertical="center"/>
    </xf>
    <xf numFmtId="49" fontId="67" fillId="0" borderId="6" xfId="98" applyNumberFormat="1" applyFont="1" applyBorder="1" applyAlignment="1">
      <alignment horizontal="center" vertical="center"/>
    </xf>
    <xf numFmtId="49" fontId="67" fillId="0" borderId="6" xfId="98" applyNumberFormat="1" applyFont="1" applyBorder="1" applyAlignment="1">
      <alignment horizontal="left" vertical="center"/>
    </xf>
    <xf numFmtId="49" fontId="99" fillId="0" borderId="6" xfId="98" applyNumberFormat="1" applyFont="1" applyBorder="1" applyAlignment="1">
      <alignment horizontal="center" vertical="center" wrapText="1"/>
    </xf>
    <xf numFmtId="3" fontId="64" fillId="0" borderId="6" xfId="98" applyNumberFormat="1" applyFont="1" applyBorder="1" applyAlignment="1">
      <alignment horizontal="center" vertical="center"/>
    </xf>
    <xf numFmtId="0" fontId="67" fillId="0" borderId="6" xfId="34" applyFont="1" applyBorder="1" applyAlignment="1">
      <alignment horizontal="left" vertical="center" wrapText="1"/>
    </xf>
    <xf numFmtId="0" fontId="19" fillId="0" borderId="58" xfId="34" applyFont="1" applyBorder="1" applyAlignment="1">
      <alignment horizontal="center" vertical="center" wrapText="1"/>
    </xf>
    <xf numFmtId="0" fontId="19" fillId="0" borderId="0" xfId="34" applyFont="1" applyAlignment="1">
      <alignment horizontal="center" vertical="center" wrapText="1"/>
    </xf>
    <xf numFmtId="0" fontId="19" fillId="0" borderId="0" xfId="34" applyFont="1" applyAlignment="1">
      <alignment horizontal="left" vertical="center" wrapText="1"/>
    </xf>
    <xf numFmtId="3" fontId="67" fillId="0" borderId="0" xfId="34" applyNumberFormat="1" applyFont="1" applyAlignment="1">
      <alignment horizontal="center" vertical="center" wrapText="1"/>
    </xf>
    <xf numFmtId="4" fontId="100" fillId="0" borderId="0" xfId="34" applyNumberFormat="1" applyFont="1" applyAlignment="1">
      <alignment horizontal="left" vertical="center" wrapText="1"/>
    </xf>
    <xf numFmtId="3" fontId="67" fillId="0" borderId="0" xfId="34" applyNumberFormat="1" applyFont="1" applyAlignment="1">
      <alignment horizontal="right" vertical="center" wrapText="1"/>
    </xf>
    <xf numFmtId="4" fontId="19" fillId="0" borderId="59" xfId="34" applyNumberFormat="1" applyFont="1" applyBorder="1" applyAlignment="1">
      <alignment horizontal="left" vertical="center" wrapText="1"/>
    </xf>
    <xf numFmtId="3" fontId="69" fillId="0" borderId="6" xfId="98" applyNumberFormat="1" applyFont="1" applyBorder="1" applyAlignment="1">
      <alignment horizontal="center" vertical="center"/>
    </xf>
    <xf numFmtId="4" fontId="104" fillId="0" borderId="29" xfId="98" applyNumberFormat="1" applyFont="1" applyBorder="1" applyAlignment="1">
      <alignment vertical="center"/>
    </xf>
    <xf numFmtId="4" fontId="69" fillId="0" borderId="29" xfId="98" applyNumberFormat="1" applyFont="1" applyBorder="1" applyAlignment="1">
      <alignment vertical="center"/>
    </xf>
    <xf numFmtId="3" fontId="69" fillId="0" borderId="30" xfId="98" applyNumberFormat="1" applyFont="1" applyBorder="1" applyAlignment="1">
      <alignment horizontal="right" vertical="center"/>
    </xf>
    <xf numFmtId="4" fontId="104" fillId="0" borderId="6" xfId="98" applyNumberFormat="1" applyFont="1" applyBorder="1" applyAlignment="1">
      <alignment vertical="center"/>
    </xf>
    <xf numFmtId="4" fontId="69" fillId="0" borderId="0" xfId="98" applyNumberFormat="1" applyFont="1" applyAlignment="1">
      <alignment horizontal="right" vertical="center" wrapText="1"/>
    </xf>
    <xf numFmtId="49" fontId="67" fillId="0" borderId="6" xfId="95" applyNumberFormat="1" applyFont="1" applyBorder="1" applyAlignment="1">
      <alignment horizontal="center" vertical="center"/>
    </xf>
    <xf numFmtId="49" fontId="67" fillId="0" borderId="6" xfId="95" applyNumberFormat="1" applyFont="1" applyBorder="1" applyAlignment="1">
      <alignment horizontal="left" vertical="center"/>
    </xf>
    <xf numFmtId="0" fontId="67" fillId="0" borderId="50" xfId="98" applyFont="1" applyBorder="1" applyAlignment="1">
      <alignment horizontal="center" vertical="center" wrapText="1"/>
    </xf>
    <xf numFmtId="0" fontId="67" fillId="0" borderId="6" xfId="63" applyFont="1" applyBorder="1" applyAlignment="1">
      <alignment horizontal="left" vertical="center" wrapText="1"/>
    </xf>
    <xf numFmtId="0" fontId="67" fillId="0" borderId="6" xfId="34" applyFont="1" applyBorder="1" applyAlignment="1">
      <alignment horizontal="center" vertical="center" wrapText="1"/>
    </xf>
    <xf numFmtId="0" fontId="105" fillId="0" borderId="6" xfId="34" applyFont="1" applyBorder="1" applyAlignment="1">
      <alignment horizontal="center" vertical="center" wrapText="1"/>
    </xf>
    <xf numFmtId="49" fontId="19" fillId="0" borderId="50" xfId="98" applyNumberFormat="1" applyFont="1" applyBorder="1" applyAlignment="1">
      <alignment horizontal="center" vertical="center" wrapText="1"/>
    </xf>
    <xf numFmtId="0" fontId="67" fillId="0" borderId="50" xfId="34" applyFont="1" applyBorder="1" applyAlignment="1">
      <alignment horizontal="center" vertical="center" wrapText="1"/>
    </xf>
    <xf numFmtId="49" fontId="67" fillId="0" borderId="50" xfId="95" applyNumberFormat="1" applyFont="1" applyBorder="1" applyAlignment="1">
      <alignment horizontal="center" vertical="center"/>
    </xf>
    <xf numFmtId="0" fontId="19" fillId="0" borderId="0" xfId="34" applyFont="1" applyAlignment="1">
      <alignment horizontal="right" vertical="center" wrapText="1"/>
    </xf>
    <xf numFmtId="3" fontId="19" fillId="0" borderId="0" xfId="34" applyNumberFormat="1" applyFont="1" applyAlignment="1">
      <alignment horizontal="center" vertical="center" wrapText="1"/>
    </xf>
    <xf numFmtId="4" fontId="100" fillId="0" borderId="0" xfId="34" applyNumberFormat="1" applyFont="1" applyAlignment="1">
      <alignment horizontal="right" vertical="center" wrapText="1"/>
    </xf>
    <xf numFmtId="4" fontId="19" fillId="0" borderId="0" xfId="34" applyNumberFormat="1" applyFont="1" applyAlignment="1">
      <alignment horizontal="right" vertical="center" wrapText="1"/>
    </xf>
    <xf numFmtId="3" fontId="19" fillId="0" borderId="0" xfId="34" applyNumberFormat="1" applyFont="1" applyAlignment="1">
      <alignment horizontal="right" vertical="center" wrapText="1"/>
    </xf>
    <xf numFmtId="4" fontId="19" fillId="0" borderId="59" xfId="34" applyNumberFormat="1" applyFont="1" applyBorder="1" applyAlignment="1">
      <alignment horizontal="right" vertical="center" wrapText="1"/>
    </xf>
    <xf numFmtId="4" fontId="69" fillId="0" borderId="60" xfId="98" applyNumberFormat="1" applyFont="1" applyBorder="1" applyAlignment="1">
      <alignment horizontal="right" vertical="center" wrapText="1"/>
    </xf>
    <xf numFmtId="4" fontId="67" fillId="0" borderId="27" xfId="98" applyNumberFormat="1" applyFont="1" applyBorder="1" applyAlignment="1">
      <alignment horizontal="right" vertical="center" wrapText="1"/>
    </xf>
    <xf numFmtId="3" fontId="46" fillId="0" borderId="0" xfId="98" applyNumberFormat="1" applyFont="1"/>
    <xf numFmtId="49" fontId="67" fillId="0" borderId="0" xfId="98" applyNumberFormat="1" applyFont="1" applyAlignment="1">
      <alignment horizontal="center" vertical="center"/>
    </xf>
    <xf numFmtId="49" fontId="67" fillId="0" borderId="52" xfId="98" applyNumberFormat="1" applyFont="1" applyBorder="1" applyAlignment="1">
      <alignment horizontal="center" vertical="center"/>
    </xf>
    <xf numFmtId="49" fontId="67" fillId="0" borderId="37" xfId="95" applyNumberFormat="1" applyFont="1" applyBorder="1" applyAlignment="1">
      <alignment horizontal="center" vertical="center"/>
    </xf>
    <xf numFmtId="0" fontId="67" fillId="0" borderId="37" xfId="98" applyFont="1" applyBorder="1" applyAlignment="1">
      <alignment horizontal="center" vertical="center"/>
    </xf>
    <xf numFmtId="167" fontId="99" fillId="0" borderId="30" xfId="98" applyNumberFormat="1" applyFont="1" applyBorder="1" applyAlignment="1">
      <alignment horizontal="center" vertical="center" wrapText="1"/>
    </xf>
    <xf numFmtId="0" fontId="46" fillId="0" borderId="51" xfId="98" applyFont="1" applyBorder="1"/>
    <xf numFmtId="0" fontId="38" fillId="0" borderId="50" xfId="98" applyFont="1" applyBorder="1" applyAlignment="1">
      <alignment vertical="center"/>
    </xf>
    <xf numFmtId="3" fontId="69" fillId="0" borderId="6" xfId="98" applyNumberFormat="1" applyFont="1" applyBorder="1" applyAlignment="1">
      <alignment vertical="center"/>
    </xf>
    <xf numFmtId="3" fontId="69" fillId="0" borderId="6" xfId="98" applyNumberFormat="1" applyFont="1" applyBorder="1" applyAlignment="1">
      <alignment horizontal="right" vertical="center"/>
    </xf>
    <xf numFmtId="3" fontId="69" fillId="0" borderId="51" xfId="98" applyNumberFormat="1" applyFont="1" applyBorder="1" applyAlignment="1">
      <alignment vertical="center"/>
    </xf>
    <xf numFmtId="49" fontId="12" fillId="0" borderId="50" xfId="98" applyNumberFormat="1" applyFont="1" applyBorder="1" applyAlignment="1">
      <alignment horizontal="center" vertical="center"/>
    </xf>
    <xf numFmtId="9" fontId="64" fillId="0" borderId="6" xfId="64" applyFont="1" applyFill="1" applyBorder="1" applyAlignment="1">
      <alignment horizontal="center" vertical="center" wrapText="1"/>
    </xf>
    <xf numFmtId="4" fontId="64" fillId="0" borderId="6" xfId="64" applyNumberFormat="1" applyFont="1" applyFill="1" applyBorder="1" applyAlignment="1">
      <alignment vertical="center" wrapText="1"/>
    </xf>
    <xf numFmtId="3" fontId="64" fillId="0" borderId="6" xfId="98" applyNumberFormat="1" applyFont="1" applyBorder="1" applyAlignment="1">
      <alignment vertical="center"/>
    </xf>
    <xf numFmtId="9" fontId="64" fillId="0" borderId="6" xfId="64" applyFont="1" applyFill="1" applyBorder="1" applyAlignment="1">
      <alignment horizontal="right" vertical="center" wrapText="1"/>
    </xf>
    <xf numFmtId="3" fontId="64" fillId="0" borderId="51" xfId="98" applyNumberFormat="1" applyFont="1" applyBorder="1" applyAlignment="1">
      <alignment vertical="center"/>
    </xf>
    <xf numFmtId="49" fontId="12" fillId="0" borderId="61" xfId="98" applyNumberFormat="1" applyFont="1" applyBorder="1" applyAlignment="1">
      <alignment horizontal="center" vertical="center"/>
    </xf>
    <xf numFmtId="9" fontId="64" fillId="0" borderId="28" xfId="64" applyFont="1" applyFill="1" applyBorder="1" applyAlignment="1">
      <alignment horizontal="center" vertical="center" wrapText="1"/>
    </xf>
    <xf numFmtId="4" fontId="64" fillId="0" borderId="28" xfId="64" applyNumberFormat="1" applyFont="1" applyFill="1" applyBorder="1" applyAlignment="1">
      <alignment vertical="center" wrapText="1"/>
    </xf>
    <xf numFmtId="3" fontId="64" fillId="0" borderId="28" xfId="98" applyNumberFormat="1" applyFont="1" applyBorder="1" applyAlignment="1">
      <alignment vertical="center"/>
    </xf>
    <xf numFmtId="9" fontId="64" fillId="0" borderId="28" xfId="64" applyFont="1" applyFill="1" applyBorder="1" applyAlignment="1">
      <alignment horizontal="right" vertical="center" wrapText="1"/>
    </xf>
    <xf numFmtId="3" fontId="64" fillId="0" borderId="57" xfId="98" applyNumberFormat="1" applyFont="1" applyBorder="1" applyAlignment="1">
      <alignment vertical="center"/>
    </xf>
    <xf numFmtId="0" fontId="69" fillId="0" borderId="62" xfId="98" applyFont="1" applyBorder="1" applyAlignment="1">
      <alignment horizontal="center" vertical="center"/>
    </xf>
    <xf numFmtId="3" fontId="69" fillId="0" borderId="63" xfId="98" applyNumberFormat="1" applyFont="1" applyBorder="1" applyAlignment="1">
      <alignment horizontal="center" vertical="center"/>
    </xf>
    <xf numFmtId="4" fontId="69" fillId="0" borderId="63" xfId="98" applyNumberFormat="1" applyFont="1" applyBorder="1" applyAlignment="1">
      <alignment vertical="center"/>
    </xf>
    <xf numFmtId="3" fontId="69" fillId="0" borderId="63" xfId="98" applyNumberFormat="1" applyFont="1" applyBorder="1" applyAlignment="1">
      <alignment horizontal="right" vertical="center"/>
    </xf>
    <xf numFmtId="4" fontId="69" fillId="0" borderId="64" xfId="98" applyNumberFormat="1" applyFont="1" applyBorder="1" applyAlignment="1">
      <alignment vertical="center"/>
    </xf>
    <xf numFmtId="4" fontId="64" fillId="0" borderId="0" xfId="98" applyNumberFormat="1" applyFont="1" applyAlignment="1">
      <alignment vertical="center"/>
    </xf>
    <xf numFmtId="0" fontId="106" fillId="0" borderId="0" xfId="98" applyFont="1" applyAlignment="1">
      <alignment horizontal="center"/>
    </xf>
    <xf numFmtId="0" fontId="106" fillId="0" borderId="0" xfId="98" applyFont="1" applyAlignment="1">
      <alignment horizontal="right"/>
    </xf>
    <xf numFmtId="4" fontId="31" fillId="0" borderId="0" xfId="98" applyNumberFormat="1" applyFont="1"/>
    <xf numFmtId="164" fontId="51" fillId="3" borderId="0" xfId="7" applyNumberFormat="1" applyFont="1" applyFill="1" applyBorder="1">
      <alignment vertical="center"/>
    </xf>
    <xf numFmtId="0" fontId="46" fillId="3" borderId="0" xfId="100" applyFont="1" applyFill="1"/>
    <xf numFmtId="164" fontId="51" fillId="3" borderId="0" xfId="7" applyNumberFormat="1" applyFont="1" applyFill="1" applyBorder="1" applyAlignment="1">
      <alignment horizontal="right" vertical="center"/>
    </xf>
    <xf numFmtId="165" fontId="24" fillId="3" borderId="0" xfId="8" applyNumberFormat="1" applyFont="1" applyFill="1" applyBorder="1" applyAlignment="1" applyProtection="1"/>
    <xf numFmtId="165" fontId="24" fillId="3" borderId="0" xfId="8" applyNumberFormat="1" applyFont="1" applyFill="1" applyBorder="1" applyAlignment="1" applyProtection="1">
      <alignment horizontal="left" vertical="center" indent="1"/>
    </xf>
    <xf numFmtId="0" fontId="46" fillId="3" borderId="0" xfId="100" applyFont="1" applyFill="1" applyAlignment="1">
      <alignment horizontal="center"/>
    </xf>
    <xf numFmtId="165" fontId="25" fillId="3" borderId="0" xfId="8" applyNumberFormat="1" applyFont="1" applyFill="1" applyBorder="1" applyAlignment="1" applyProtection="1">
      <alignment horizontal="left" vertical="center"/>
    </xf>
    <xf numFmtId="3" fontId="30" fillId="3" borderId="6" xfId="41" applyNumberFormat="1" applyFill="1" applyBorder="1" applyAlignment="1">
      <alignment vertical="center" wrapText="1"/>
    </xf>
    <xf numFmtId="0" fontId="1" fillId="3" borderId="0" xfId="101" applyFill="1"/>
    <xf numFmtId="1" fontId="67" fillId="3" borderId="6" xfId="41" applyNumberFormat="1" applyFont="1" applyFill="1" applyBorder="1" applyAlignment="1">
      <alignment horizontal="center" vertical="center"/>
    </xf>
    <xf numFmtId="4" fontId="67" fillId="3" borderId="6" xfId="41" applyNumberFormat="1" applyFont="1" applyFill="1" applyBorder="1" applyAlignment="1">
      <alignment horizontal="center" vertical="center" wrapText="1"/>
    </xf>
    <xf numFmtId="3" fontId="67" fillId="3" borderId="6" xfId="41" applyNumberFormat="1" applyFont="1" applyFill="1" applyBorder="1" applyAlignment="1">
      <alignment horizontal="center" vertical="center" wrapText="1"/>
    </xf>
    <xf numFmtId="49" fontId="39" fillId="3" borderId="29" xfId="96" applyNumberFormat="1" applyFont="1" applyFill="1" applyBorder="1" applyAlignment="1">
      <alignment vertical="center"/>
    </xf>
    <xf numFmtId="49" fontId="39" fillId="3" borderId="37" xfId="96" applyNumberFormat="1" applyFont="1" applyFill="1" applyBorder="1" applyAlignment="1">
      <alignment vertical="center"/>
    </xf>
    <xf numFmtId="1" fontId="40" fillId="3" borderId="32" xfId="96" applyNumberFormat="1" applyFont="1" applyFill="1" applyBorder="1" applyAlignment="1">
      <alignment horizontal="center" vertical="center"/>
    </xf>
    <xf numFmtId="4" fontId="40" fillId="3" borderId="56" xfId="96" applyNumberFormat="1" applyFont="1" applyFill="1" applyBorder="1" applyAlignment="1">
      <alignment horizontal="left" vertical="center"/>
    </xf>
    <xf numFmtId="49" fontId="40" fillId="3" borderId="30" xfId="96" applyNumberFormat="1" applyFont="1" applyFill="1" applyBorder="1" applyAlignment="1">
      <alignment horizontal="left" vertical="center"/>
    </xf>
    <xf numFmtId="49" fontId="39" fillId="3" borderId="37" xfId="96" applyNumberFormat="1" applyFont="1" applyFill="1" applyBorder="1" applyAlignment="1">
      <alignment horizontal="center" vertical="center"/>
    </xf>
    <xf numFmtId="4" fontId="39" fillId="3" borderId="37" xfId="96" applyNumberFormat="1" applyFont="1" applyFill="1" applyBorder="1" applyAlignment="1">
      <alignment vertical="center"/>
    </xf>
    <xf numFmtId="49" fontId="39" fillId="3" borderId="30" xfId="96" applyNumberFormat="1" applyFont="1" applyFill="1" applyBorder="1" applyAlignment="1">
      <alignment vertical="center"/>
    </xf>
    <xf numFmtId="0" fontId="109" fillId="3" borderId="6" xfId="43" applyFont="1" applyFill="1" applyBorder="1" applyAlignment="1">
      <alignment horizontal="center" vertical="center" wrapText="1"/>
    </xf>
    <xf numFmtId="0" fontId="67" fillId="3" borderId="6" xfId="43" applyFont="1" applyFill="1" applyBorder="1" applyAlignment="1">
      <alignment horizontal="center" vertical="center" wrapText="1"/>
    </xf>
    <xf numFmtId="0" fontId="109" fillId="3" borderId="6" xfId="43" applyFont="1" applyFill="1" applyBorder="1" applyAlignment="1">
      <alignment horizontal="left" vertical="top" wrapText="1"/>
    </xf>
    <xf numFmtId="1" fontId="67" fillId="3" borderId="6" xfId="101" applyNumberFormat="1" applyFont="1" applyFill="1" applyBorder="1" applyAlignment="1">
      <alignment horizontal="center" vertical="center"/>
    </xf>
    <xf numFmtId="4" fontId="67" fillId="3" borderId="6" xfId="101" applyNumberFormat="1" applyFont="1" applyFill="1" applyBorder="1" applyAlignment="1">
      <alignment horizontal="right" vertical="center"/>
    </xf>
    <xf numFmtId="1" fontId="67" fillId="3" borderId="31" xfId="101" applyNumberFormat="1" applyFont="1" applyFill="1" applyBorder="1"/>
    <xf numFmtId="4" fontId="1" fillId="3" borderId="0" xfId="101" applyNumberFormat="1" applyFill="1"/>
    <xf numFmtId="0" fontId="67" fillId="3" borderId="6" xfId="101" applyFont="1" applyFill="1" applyBorder="1" applyAlignment="1">
      <alignment horizontal="center" vertical="center"/>
    </xf>
    <xf numFmtId="0" fontId="67" fillId="3" borderId="6" xfId="101" applyFont="1" applyFill="1" applyBorder="1" applyAlignment="1">
      <alignment horizontal="left" vertical="top" wrapText="1"/>
    </xf>
    <xf numFmtId="0" fontId="109" fillId="3" borderId="6" xfId="42" applyFont="1" applyFill="1" applyBorder="1" applyAlignment="1">
      <alignment horizontal="center" vertical="center" wrapText="1"/>
    </xf>
    <xf numFmtId="0" fontId="67" fillId="3" borderId="6" xfId="42" applyFont="1" applyFill="1" applyBorder="1" applyAlignment="1">
      <alignment horizontal="center" vertical="center" wrapText="1"/>
    </xf>
    <xf numFmtId="0" fontId="109" fillId="3" borderId="6" xfId="42" applyFont="1" applyFill="1" applyBorder="1" applyAlignment="1">
      <alignment horizontal="left" vertical="top" wrapText="1"/>
    </xf>
    <xf numFmtId="0" fontId="109" fillId="3" borderId="6" xfId="101" applyFont="1" applyFill="1" applyBorder="1" applyAlignment="1">
      <alignment horizontal="center" vertical="center" wrapText="1"/>
    </xf>
    <xf numFmtId="0" fontId="67" fillId="3" borderId="6" xfId="101" applyFont="1" applyFill="1" applyBorder="1" applyAlignment="1">
      <alignment horizontal="center" vertical="center" wrapText="1"/>
    </xf>
    <xf numFmtId="0" fontId="109" fillId="3" borderId="6" xfId="101" applyFont="1" applyFill="1" applyBorder="1" applyAlignment="1">
      <alignment horizontal="left" vertical="top" wrapText="1"/>
    </xf>
    <xf numFmtId="1" fontId="110" fillId="3" borderId="6" xfId="101" applyNumberFormat="1" applyFont="1" applyFill="1" applyBorder="1" applyAlignment="1">
      <alignment horizontal="center" vertical="center"/>
    </xf>
    <xf numFmtId="4" fontId="110" fillId="3" borderId="6" xfId="101" applyNumberFormat="1" applyFont="1" applyFill="1" applyBorder="1" applyAlignment="1">
      <alignment horizontal="right" vertical="center"/>
    </xf>
    <xf numFmtId="0" fontId="109" fillId="3" borderId="6" xfId="44" applyFont="1" applyFill="1" applyBorder="1" applyAlignment="1">
      <alignment horizontal="center" vertical="center" wrapText="1"/>
    </xf>
    <xf numFmtId="0" fontId="109" fillId="3" borderId="6" xfId="44" applyFont="1" applyFill="1" applyBorder="1" applyAlignment="1">
      <alignment horizontal="left" vertical="top" wrapText="1"/>
    </xf>
    <xf numFmtId="0" fontId="109" fillId="3" borderId="6" xfId="100" applyFont="1" applyFill="1" applyBorder="1" applyAlignment="1">
      <alignment horizontal="center" vertical="center" wrapText="1"/>
    </xf>
    <xf numFmtId="0" fontId="109" fillId="3" borderId="6" xfId="100" applyFont="1" applyFill="1" applyBorder="1" applyAlignment="1">
      <alignment horizontal="left" vertical="top" wrapText="1"/>
    </xf>
    <xf numFmtId="0" fontId="109" fillId="3" borderId="65" xfId="100" applyFont="1" applyFill="1" applyBorder="1" applyAlignment="1">
      <alignment horizontal="center" vertical="center" wrapText="1"/>
    </xf>
    <xf numFmtId="0" fontId="109" fillId="3" borderId="66" xfId="100" applyFont="1" applyFill="1" applyBorder="1" applyAlignment="1">
      <alignment horizontal="left" vertical="top" wrapText="1"/>
    </xf>
    <xf numFmtId="1" fontId="110" fillId="3" borderId="31" xfId="101" applyNumberFormat="1" applyFont="1" applyFill="1" applyBorder="1"/>
    <xf numFmtId="0" fontId="64" fillId="3" borderId="6" xfId="96" applyFont="1" applyFill="1" applyBorder="1" applyAlignment="1">
      <alignment horizontal="left" vertical="center"/>
    </xf>
    <xf numFmtId="0" fontId="64" fillId="3" borderId="6" xfId="96" applyFont="1" applyFill="1" applyBorder="1" applyAlignment="1">
      <alignment horizontal="center" vertical="center"/>
    </xf>
    <xf numFmtId="0" fontId="64" fillId="3" borderId="6" xfId="96" applyFont="1" applyFill="1" applyBorder="1" applyAlignment="1">
      <alignment vertical="center" wrapText="1"/>
    </xf>
    <xf numFmtId="4" fontId="64" fillId="3" borderId="6" xfId="96" applyNumberFormat="1" applyFont="1" applyFill="1" applyBorder="1" applyAlignment="1">
      <alignment vertical="center"/>
    </xf>
    <xf numFmtId="4" fontId="64" fillId="3" borderId="6" xfId="96" applyNumberFormat="1" applyFont="1" applyFill="1" applyBorder="1" applyAlignment="1">
      <alignment horizontal="right" vertical="center"/>
    </xf>
    <xf numFmtId="3" fontId="64" fillId="3" borderId="6" xfId="96" applyNumberFormat="1" applyFont="1" applyFill="1" applyBorder="1" applyAlignment="1">
      <alignment horizontal="center"/>
    </xf>
    <xf numFmtId="1" fontId="64" fillId="3" borderId="6" xfId="96" applyNumberFormat="1" applyFont="1" applyFill="1" applyBorder="1" applyAlignment="1">
      <alignment horizontal="center"/>
    </xf>
    <xf numFmtId="4" fontId="64" fillId="3" borderId="6" xfId="96" applyNumberFormat="1" applyFont="1" applyFill="1" applyBorder="1"/>
    <xf numFmtId="4" fontId="64" fillId="3" borderId="6" xfId="96" applyNumberFormat="1" applyFont="1" applyFill="1" applyBorder="1" applyAlignment="1">
      <alignment horizontal="right"/>
    </xf>
    <xf numFmtId="4" fontId="111" fillId="3" borderId="0" xfId="101" applyNumberFormat="1" applyFont="1" applyFill="1"/>
    <xf numFmtId="0" fontId="111" fillId="3" borderId="0" xfId="101" applyFont="1" applyFill="1"/>
    <xf numFmtId="49" fontId="39" fillId="3" borderId="6" xfId="96" applyNumberFormat="1" applyFont="1" applyFill="1" applyBorder="1" applyAlignment="1">
      <alignment vertical="center"/>
    </xf>
    <xf numFmtId="49" fontId="40" fillId="3" borderId="6" xfId="96" applyNumberFormat="1" applyFont="1" applyFill="1" applyBorder="1" applyAlignment="1">
      <alignment vertical="center"/>
    </xf>
    <xf numFmtId="49" fontId="40" fillId="3" borderId="29" xfId="96" applyNumberFormat="1" applyFont="1" applyFill="1" applyBorder="1" applyAlignment="1">
      <alignment vertical="center"/>
    </xf>
    <xf numFmtId="1" fontId="40" fillId="3" borderId="37" xfId="96" applyNumberFormat="1" applyFont="1" applyFill="1" applyBorder="1" applyAlignment="1">
      <alignment horizontal="center" vertical="center"/>
    </xf>
    <xf numFmtId="4" fontId="112" fillId="3" borderId="37" xfId="96" applyNumberFormat="1" applyFont="1" applyFill="1" applyBorder="1" applyAlignment="1">
      <alignment vertical="center"/>
    </xf>
    <xf numFmtId="4" fontId="40" fillId="3" borderId="37" xfId="96" applyNumberFormat="1" applyFont="1" applyFill="1" applyBorder="1" applyAlignment="1">
      <alignment vertical="center"/>
    </xf>
    <xf numFmtId="49" fontId="40" fillId="3" borderId="30" xfId="96" applyNumberFormat="1" applyFont="1" applyFill="1" applyBorder="1" applyAlignment="1">
      <alignment vertical="center"/>
    </xf>
    <xf numFmtId="1" fontId="64" fillId="3" borderId="37" xfId="96" applyNumberFormat="1" applyFont="1" applyFill="1" applyBorder="1" applyAlignment="1">
      <alignment horizontal="center" vertical="center"/>
    </xf>
    <xf numFmtId="4" fontId="113" fillId="3" borderId="37" xfId="96" applyNumberFormat="1" applyFont="1" applyFill="1" applyBorder="1" applyAlignment="1">
      <alignment vertical="center"/>
    </xf>
    <xf numFmtId="0" fontId="109" fillId="3" borderId="6" xfId="43" applyFont="1" applyFill="1" applyBorder="1" applyAlignment="1">
      <alignment vertical="top" wrapText="1"/>
    </xf>
    <xf numFmtId="1" fontId="67" fillId="3" borderId="6" xfId="43" applyNumberFormat="1" applyFont="1" applyFill="1" applyBorder="1" applyAlignment="1">
      <alignment horizontal="center" vertical="center" wrapText="1"/>
    </xf>
    <xf numFmtId="4" fontId="67" fillId="3" borderId="6" xfId="43" applyNumberFormat="1" applyFont="1" applyFill="1" applyBorder="1" applyAlignment="1">
      <alignment horizontal="right" vertical="center" wrapText="1"/>
    </xf>
    <xf numFmtId="4" fontId="19" fillId="3" borderId="6" xfId="101" applyNumberFormat="1" applyFont="1" applyFill="1" applyBorder="1" applyAlignment="1">
      <alignment horizontal="right" vertical="center"/>
    </xf>
    <xf numFmtId="0" fontId="1" fillId="3" borderId="28" xfId="101" applyFill="1" applyBorder="1"/>
    <xf numFmtId="1" fontId="110" fillId="3" borderId="6" xfId="43" applyNumberFormat="1" applyFont="1" applyFill="1" applyBorder="1" applyAlignment="1">
      <alignment horizontal="center" vertical="center" wrapText="1"/>
    </xf>
    <xf numFmtId="4" fontId="110" fillId="3" borderId="6" xfId="43" applyNumberFormat="1" applyFont="1" applyFill="1" applyBorder="1" applyAlignment="1">
      <alignment horizontal="right" vertical="center" wrapText="1"/>
    </xf>
    <xf numFmtId="1" fontId="110" fillId="3" borderId="28" xfId="43" applyNumberFormat="1" applyFont="1" applyFill="1" applyBorder="1">
      <alignment vertical="center" wrapText="1"/>
    </xf>
    <xf numFmtId="0" fontId="109" fillId="3" borderId="6" xfId="42" applyFont="1" applyFill="1" applyBorder="1" applyAlignment="1">
      <alignment vertical="top" wrapText="1"/>
    </xf>
    <xf numFmtId="0" fontId="1" fillId="3" borderId="31" xfId="101" applyFill="1" applyBorder="1"/>
    <xf numFmtId="1" fontId="110" fillId="3" borderId="31" xfId="43" applyNumberFormat="1" applyFont="1" applyFill="1" applyBorder="1">
      <alignment vertical="center" wrapText="1"/>
    </xf>
    <xf numFmtId="0" fontId="67" fillId="3" borderId="6" xfId="101" applyFont="1" applyFill="1" applyBorder="1" applyAlignment="1">
      <alignment vertical="top" wrapText="1"/>
    </xf>
    <xf numFmtId="0" fontId="109" fillId="3" borderId="6" xfId="100" applyFont="1" applyFill="1" applyBorder="1" applyAlignment="1">
      <alignment vertical="top" wrapText="1"/>
    </xf>
    <xf numFmtId="0" fontId="110" fillId="3" borderId="6" xfId="101" applyFont="1" applyFill="1" applyBorder="1" applyAlignment="1">
      <alignment horizontal="center" vertical="center"/>
    </xf>
    <xf numFmtId="0" fontId="110" fillId="3" borderId="6" xfId="101" applyFont="1" applyFill="1" applyBorder="1" applyAlignment="1">
      <alignment vertical="top" wrapText="1"/>
    </xf>
    <xf numFmtId="0" fontId="109" fillId="3" borderId="66" xfId="100" applyFont="1" applyFill="1" applyBorder="1" applyAlignment="1">
      <alignment vertical="top" wrapText="1"/>
    </xf>
    <xf numFmtId="1" fontId="110" fillId="3" borderId="67" xfId="101" applyNumberFormat="1" applyFont="1" applyFill="1" applyBorder="1"/>
    <xf numFmtId="0" fontId="64" fillId="3" borderId="6" xfId="96" applyFont="1" applyFill="1" applyBorder="1" applyAlignment="1">
      <alignment horizontal="left"/>
    </xf>
    <xf numFmtId="0" fontId="64" fillId="3" borderId="6" xfId="96" applyFont="1" applyFill="1" applyBorder="1" applyAlignment="1">
      <alignment horizontal="center"/>
    </xf>
    <xf numFmtId="0" fontId="64" fillId="3" borderId="6" xfId="96" applyFont="1" applyFill="1" applyBorder="1" applyAlignment="1">
      <alignment wrapText="1"/>
    </xf>
    <xf numFmtId="4" fontId="110" fillId="3" borderId="6" xfId="101" applyNumberFormat="1" applyFont="1" applyFill="1" applyBorder="1" applyAlignment="1">
      <alignment vertical="center"/>
    </xf>
    <xf numFmtId="0" fontId="114" fillId="3" borderId="6" xfId="101" applyFont="1" applyFill="1" applyBorder="1" applyAlignment="1">
      <alignment horizontal="center" vertical="center"/>
    </xf>
    <xf numFmtId="0" fontId="39" fillId="3" borderId="6" xfId="96" applyFont="1" applyFill="1" applyBorder="1" applyAlignment="1">
      <alignment vertical="center"/>
    </xf>
    <xf numFmtId="0" fontId="40" fillId="3" borderId="6" xfId="96" applyFont="1" applyFill="1" applyBorder="1" applyAlignment="1">
      <alignment vertical="center"/>
    </xf>
    <xf numFmtId="4" fontId="40" fillId="3" borderId="0" xfId="96" applyNumberFormat="1" applyFont="1" applyFill="1" applyAlignment="1">
      <alignment horizontal="center" vertical="center"/>
    </xf>
    <xf numFmtId="0" fontId="40" fillId="3" borderId="37" xfId="96" applyFont="1" applyFill="1" applyBorder="1" applyAlignment="1">
      <alignment horizontal="center" vertical="center"/>
    </xf>
    <xf numFmtId="4" fontId="115" fillId="3" borderId="37" xfId="96" applyNumberFormat="1" applyFont="1" applyFill="1" applyBorder="1" applyAlignment="1">
      <alignment horizontal="center" vertical="center"/>
    </xf>
    <xf numFmtId="0" fontId="40" fillId="3" borderId="30" xfId="96" applyFont="1" applyFill="1" applyBorder="1" applyAlignment="1">
      <alignment vertical="center"/>
    </xf>
    <xf numFmtId="1" fontId="67" fillId="3" borderId="31" xfId="101" applyNumberFormat="1" applyFont="1" applyFill="1" applyBorder="1" applyAlignment="1">
      <alignment vertical="center"/>
    </xf>
    <xf numFmtId="1" fontId="64" fillId="3" borderId="6" xfId="96" applyNumberFormat="1" applyFont="1" applyFill="1" applyBorder="1" applyAlignment="1">
      <alignment horizontal="center" vertical="center"/>
    </xf>
    <xf numFmtId="1" fontId="40" fillId="3" borderId="0" xfId="96" applyNumberFormat="1" applyFont="1" applyFill="1" applyAlignment="1">
      <alignment horizontal="center" vertical="center"/>
    </xf>
    <xf numFmtId="4" fontId="112" fillId="3" borderId="0" xfId="96" applyNumberFormat="1" applyFont="1" applyFill="1" applyAlignment="1">
      <alignment horizontal="right" vertical="center"/>
    </xf>
    <xf numFmtId="4" fontId="40" fillId="3" borderId="37" xfId="96" applyNumberFormat="1" applyFont="1" applyFill="1" applyBorder="1" applyAlignment="1">
      <alignment horizontal="left" vertical="center"/>
    </xf>
    <xf numFmtId="49" fontId="40" fillId="3" borderId="37" xfId="96" applyNumberFormat="1" applyFont="1" applyFill="1" applyBorder="1" applyAlignment="1">
      <alignment horizontal="left" vertical="center"/>
    </xf>
    <xf numFmtId="4" fontId="113" fillId="3" borderId="37" xfId="96" applyNumberFormat="1" applyFont="1" applyFill="1" applyBorder="1" applyAlignment="1">
      <alignment horizontal="right" vertical="center"/>
    </xf>
    <xf numFmtId="4" fontId="113" fillId="3" borderId="37" xfId="96" applyNumberFormat="1" applyFont="1" applyFill="1" applyBorder="1" applyAlignment="1">
      <alignment horizontal="center" vertical="center"/>
    </xf>
    <xf numFmtId="4" fontId="110" fillId="3" borderId="6" xfId="43" applyNumberFormat="1" applyFont="1" applyFill="1" applyBorder="1">
      <alignment vertical="center" wrapText="1"/>
    </xf>
    <xf numFmtId="4" fontId="67" fillId="3" borderId="6" xfId="101" applyNumberFormat="1" applyFont="1" applyFill="1" applyBorder="1" applyAlignment="1">
      <alignment vertical="center"/>
    </xf>
    <xf numFmtId="0" fontId="110" fillId="3" borderId="6" xfId="101" applyFont="1" applyFill="1" applyBorder="1" applyAlignment="1">
      <alignment horizontal="left" vertical="top" wrapText="1"/>
    </xf>
    <xf numFmtId="0" fontId="39" fillId="3" borderId="29" xfId="96" applyFont="1" applyFill="1" applyBorder="1" applyAlignment="1">
      <alignment vertical="center"/>
    </xf>
    <xf numFmtId="0" fontId="39" fillId="3" borderId="37" xfId="96" applyFont="1" applyFill="1" applyBorder="1" applyAlignment="1">
      <alignment vertical="center"/>
    </xf>
    <xf numFmtId="4" fontId="112" fillId="3" borderId="37" xfId="96" applyNumberFormat="1" applyFont="1" applyFill="1" applyBorder="1" applyAlignment="1">
      <alignment horizontal="right" vertical="center"/>
    </xf>
    <xf numFmtId="0" fontId="40" fillId="3" borderId="30" xfId="96" applyFont="1" applyFill="1" applyBorder="1" applyAlignment="1">
      <alignment horizontal="left" vertical="center"/>
    </xf>
    <xf numFmtId="0" fontId="39" fillId="3" borderId="37" xfId="96" applyFont="1" applyFill="1" applyBorder="1" applyAlignment="1">
      <alignment horizontal="center" vertical="center"/>
    </xf>
    <xf numFmtId="49" fontId="38" fillId="3" borderId="29" xfId="96" applyNumberFormat="1" applyFont="1" applyFill="1" applyBorder="1" applyAlignment="1">
      <alignment vertical="center"/>
    </xf>
    <xf numFmtId="49" fontId="38" fillId="3" borderId="37" xfId="96" applyNumberFormat="1" applyFont="1" applyFill="1" applyBorder="1" applyAlignment="1">
      <alignment vertical="center"/>
    </xf>
    <xf numFmtId="1" fontId="30" fillId="3" borderId="2" xfId="96" applyNumberFormat="1" applyFill="1" applyBorder="1" applyAlignment="1">
      <alignment horizontal="center" vertical="center"/>
    </xf>
    <xf numFmtId="4" fontId="30" fillId="3" borderId="2" xfId="96" applyNumberFormat="1" applyFill="1" applyBorder="1" applyAlignment="1">
      <alignment horizontal="left" vertical="center"/>
    </xf>
    <xf numFmtId="49" fontId="30" fillId="3" borderId="44" xfId="96" applyNumberFormat="1" applyFill="1" applyBorder="1" applyAlignment="1">
      <alignment horizontal="left" vertical="center"/>
    </xf>
    <xf numFmtId="49" fontId="38" fillId="3" borderId="2" xfId="96" applyNumberFormat="1" applyFont="1" applyFill="1" applyBorder="1" applyAlignment="1">
      <alignment horizontal="center" vertical="center"/>
    </xf>
    <xf numFmtId="49" fontId="38" fillId="3" borderId="2" xfId="96" applyNumberFormat="1" applyFont="1" applyFill="1" applyBorder="1" applyAlignment="1">
      <alignment vertical="center"/>
    </xf>
    <xf numFmtId="4" fontId="38" fillId="3" borderId="2" xfId="96" applyNumberFormat="1" applyFont="1" applyFill="1" applyBorder="1" applyAlignment="1">
      <alignment vertical="center"/>
    </xf>
    <xf numFmtId="49" fontId="30" fillId="3" borderId="31" xfId="96" applyNumberFormat="1" applyFill="1" applyBorder="1" applyAlignment="1">
      <alignment vertical="center"/>
    </xf>
    <xf numFmtId="49" fontId="30" fillId="3" borderId="31" xfId="96" applyNumberFormat="1" applyFill="1" applyBorder="1" applyAlignment="1">
      <alignment horizontal="left" vertical="top"/>
    </xf>
    <xf numFmtId="49" fontId="30" fillId="3" borderId="31" xfId="96" applyNumberFormat="1" applyFill="1" applyBorder="1" applyAlignment="1">
      <alignment horizontal="right" vertical="top"/>
    </xf>
    <xf numFmtId="0" fontId="1" fillId="3" borderId="0" xfId="101" applyFill="1" applyAlignment="1">
      <alignment horizontal="left" vertical="top"/>
    </xf>
    <xf numFmtId="49" fontId="30" fillId="3" borderId="27" xfId="96" applyNumberFormat="1" applyFill="1" applyBorder="1" applyAlignment="1">
      <alignment vertical="center"/>
    </xf>
    <xf numFmtId="0" fontId="64" fillId="3" borderId="6" xfId="96" applyFont="1" applyFill="1" applyBorder="1"/>
    <xf numFmtId="49" fontId="38" fillId="3" borderId="29" xfId="41" applyNumberFormat="1" applyFont="1" applyFill="1" applyBorder="1"/>
    <xf numFmtId="49" fontId="38" fillId="3" borderId="37" xfId="41" applyNumberFormat="1" applyFont="1" applyFill="1" applyBorder="1"/>
    <xf numFmtId="1" fontId="30" fillId="3" borderId="0" xfId="41" applyNumberFormat="1" applyFill="1" applyAlignment="1">
      <alignment horizontal="center" vertical="center"/>
    </xf>
    <xf numFmtId="4" fontId="30" fillId="3" borderId="0" xfId="41" applyNumberFormat="1" applyFill="1" applyAlignment="1">
      <alignment horizontal="left" vertical="center"/>
    </xf>
    <xf numFmtId="49" fontId="30" fillId="3" borderId="0" xfId="41" applyNumberFormat="1" applyFill="1" applyAlignment="1">
      <alignment horizontal="left"/>
    </xf>
    <xf numFmtId="49" fontId="38" fillId="3" borderId="37" xfId="41" applyNumberFormat="1" applyFont="1" applyFill="1" applyBorder="1" applyAlignment="1">
      <alignment horizontal="center"/>
    </xf>
    <xf numFmtId="4" fontId="115" fillId="3" borderId="37" xfId="41" applyNumberFormat="1" applyFont="1" applyFill="1" applyBorder="1" applyAlignment="1">
      <alignment horizontal="right"/>
    </xf>
    <xf numFmtId="4" fontId="115" fillId="3" borderId="37" xfId="41" applyNumberFormat="1" applyFont="1" applyFill="1" applyBorder="1"/>
    <xf numFmtId="49" fontId="38" fillId="3" borderId="30" xfId="41" applyNumberFormat="1" applyFont="1" applyFill="1" applyBorder="1"/>
    <xf numFmtId="0" fontId="109" fillId="3" borderId="6" xfId="101" applyFont="1" applyFill="1" applyBorder="1" applyAlignment="1">
      <alignment horizontal="left" vertical="center" wrapText="1"/>
    </xf>
    <xf numFmtId="49" fontId="38" fillId="3" borderId="6" xfId="41" applyNumberFormat="1" applyFont="1" applyFill="1" applyBorder="1"/>
    <xf numFmtId="49" fontId="30" fillId="3" borderId="6" xfId="41" applyNumberFormat="1" applyFill="1" applyBorder="1"/>
    <xf numFmtId="4" fontId="30" fillId="3" borderId="37" xfId="41" applyNumberFormat="1" applyFill="1" applyBorder="1" applyAlignment="1">
      <alignment horizontal="center" vertical="center"/>
    </xf>
    <xf numFmtId="49" fontId="30" fillId="3" borderId="37" xfId="41" applyNumberFormat="1" applyFill="1" applyBorder="1" applyAlignment="1">
      <alignment horizontal="center"/>
    </xf>
    <xf numFmtId="4" fontId="113" fillId="3" borderId="37" xfId="41" applyNumberFormat="1" applyFont="1" applyFill="1" applyBorder="1"/>
    <xf numFmtId="4" fontId="116" fillId="3" borderId="37" xfId="41" applyNumberFormat="1" applyFont="1" applyFill="1" applyBorder="1"/>
    <xf numFmtId="49" fontId="30" fillId="3" borderId="30" xfId="41" applyNumberFormat="1" applyFill="1" applyBorder="1"/>
    <xf numFmtId="1" fontId="67" fillId="3" borderId="28" xfId="101" applyNumberFormat="1" applyFont="1" applyFill="1" applyBorder="1" applyAlignment="1">
      <alignment vertical="center"/>
    </xf>
    <xf numFmtId="1" fontId="67" fillId="3" borderId="6" xfId="101" applyNumberFormat="1" applyFont="1" applyFill="1" applyBorder="1" applyAlignment="1">
      <alignment horizontal="center"/>
    </xf>
    <xf numFmtId="4" fontId="67" fillId="3" borderId="6" xfId="101" applyNumberFormat="1" applyFont="1" applyFill="1" applyBorder="1" applyAlignment="1">
      <alignment horizontal="right"/>
    </xf>
    <xf numFmtId="4" fontId="110" fillId="3" borderId="6" xfId="43" applyNumberFormat="1" applyFont="1" applyFill="1" applyBorder="1" applyAlignment="1">
      <alignment horizontal="right" wrapText="1"/>
    </xf>
    <xf numFmtId="1" fontId="110" fillId="3" borderId="6" xfId="101" applyNumberFormat="1" applyFont="1" applyFill="1" applyBorder="1" applyAlignment="1">
      <alignment horizontal="center"/>
    </xf>
    <xf numFmtId="4" fontId="110" fillId="3" borderId="6" xfId="101" applyNumberFormat="1" applyFont="1" applyFill="1" applyBorder="1" applyAlignment="1">
      <alignment horizontal="right"/>
    </xf>
    <xf numFmtId="0" fontId="110" fillId="3" borderId="6" xfId="101" applyFont="1" applyFill="1" applyBorder="1" applyAlignment="1">
      <alignment horizontal="right"/>
    </xf>
    <xf numFmtId="4" fontId="110" fillId="3" borderId="0" xfId="101" applyNumberFormat="1" applyFont="1" applyFill="1" applyAlignment="1">
      <alignment horizontal="right"/>
    </xf>
    <xf numFmtId="1" fontId="64" fillId="3" borderId="6" xfId="101" applyNumberFormat="1" applyFont="1" applyFill="1" applyBorder="1" applyAlignment="1">
      <alignment horizontal="center" vertical="center"/>
    </xf>
    <xf numFmtId="4" fontId="64" fillId="3" borderId="6" xfId="101" applyNumberFormat="1" applyFont="1" applyFill="1" applyBorder="1" applyAlignment="1">
      <alignment vertical="center"/>
    </xf>
    <xf numFmtId="1" fontId="64" fillId="3" borderId="6" xfId="101" applyNumberFormat="1" applyFont="1" applyFill="1" applyBorder="1" applyAlignment="1">
      <alignment horizontal="center"/>
    </xf>
    <xf numFmtId="4" fontId="64" fillId="3" borderId="6" xfId="101" applyNumberFormat="1" applyFont="1" applyFill="1" applyBorder="1"/>
    <xf numFmtId="0" fontId="117" fillId="3" borderId="0" xfId="101" applyFont="1" applyFill="1"/>
    <xf numFmtId="1" fontId="64" fillId="3" borderId="6" xfId="41" applyNumberFormat="1" applyFont="1" applyFill="1" applyBorder="1" applyAlignment="1">
      <alignment horizontal="center" vertical="center"/>
    </xf>
    <xf numFmtId="4" fontId="64" fillId="3" borderId="6" xfId="41" applyNumberFormat="1" applyFont="1" applyFill="1" applyBorder="1" applyAlignment="1">
      <alignment horizontal="right" vertical="center"/>
    </xf>
    <xf numFmtId="49" fontId="67" fillId="3" borderId="0" xfId="41" applyNumberFormat="1" applyFont="1" applyFill="1" applyAlignment="1">
      <alignment horizontal="center"/>
    </xf>
    <xf numFmtId="0" fontId="67" fillId="3" borderId="0" xfId="41" applyFont="1" applyFill="1" applyAlignment="1">
      <alignment horizontal="center" vertical="center"/>
    </xf>
    <xf numFmtId="0" fontId="67" fillId="3" borderId="0" xfId="41" applyFont="1" applyFill="1" applyAlignment="1">
      <alignment wrapText="1"/>
    </xf>
    <xf numFmtId="1" fontId="67" fillId="3" borderId="0" xfId="41" applyNumberFormat="1" applyFont="1" applyFill="1" applyAlignment="1">
      <alignment horizontal="center" vertical="center"/>
    </xf>
    <xf numFmtId="4" fontId="115" fillId="3" borderId="0" xfId="41" applyNumberFormat="1" applyFont="1" applyFill="1" applyAlignment="1">
      <alignment vertical="center"/>
    </xf>
    <xf numFmtId="4" fontId="67" fillId="3" borderId="0" xfId="41" applyNumberFormat="1" applyFont="1" applyFill="1" applyAlignment="1">
      <alignment horizontal="right" vertical="center"/>
    </xf>
    <xf numFmtId="1" fontId="67" fillId="3" borderId="0" xfId="41" applyNumberFormat="1" applyFont="1" applyFill="1" applyAlignment="1">
      <alignment horizontal="center"/>
    </xf>
    <xf numFmtId="4" fontId="118" fillId="3" borderId="0" xfId="41" applyNumberFormat="1" applyFont="1" applyFill="1"/>
    <xf numFmtId="4" fontId="118" fillId="3" borderId="0" xfId="41" applyNumberFormat="1" applyFont="1" applyFill="1" applyAlignment="1">
      <alignment horizontal="right"/>
    </xf>
    <xf numFmtId="49" fontId="67" fillId="3" borderId="2" xfId="41" applyNumberFormat="1" applyFont="1" applyFill="1" applyBorder="1" applyAlignment="1">
      <alignment horizontal="center" vertical="center" wrapText="1"/>
    </xf>
    <xf numFmtId="3" fontId="67" fillId="3" borderId="2" xfId="41" applyNumberFormat="1" applyFont="1" applyFill="1" applyBorder="1" applyAlignment="1">
      <alignment horizontal="center" vertical="center"/>
    </xf>
    <xf numFmtId="0" fontId="67" fillId="3" borderId="2" xfId="41" applyFont="1" applyFill="1" applyBorder="1" applyAlignment="1">
      <alignment horizontal="center" vertical="center" wrapText="1"/>
    </xf>
    <xf numFmtId="1" fontId="67" fillId="3" borderId="2" xfId="41" applyNumberFormat="1" applyFont="1" applyFill="1" applyBorder="1" applyAlignment="1">
      <alignment horizontal="center" vertical="center"/>
    </xf>
    <xf numFmtId="4" fontId="67" fillId="3" borderId="2" xfId="41" applyNumberFormat="1" applyFont="1" applyFill="1" applyBorder="1" applyAlignment="1">
      <alignment horizontal="right" vertical="center"/>
    </xf>
    <xf numFmtId="49" fontId="30" fillId="3" borderId="6" xfId="41" applyNumberFormat="1" applyFill="1" applyBorder="1" applyAlignment="1">
      <alignment vertical="center"/>
    </xf>
    <xf numFmtId="4" fontId="67" fillId="3" borderId="6" xfId="41" applyNumberFormat="1" applyFont="1" applyFill="1" applyBorder="1" applyAlignment="1">
      <alignment horizontal="right" vertical="center"/>
    </xf>
    <xf numFmtId="4" fontId="67" fillId="3" borderId="6" xfId="41" applyNumberFormat="1" applyFont="1" applyFill="1" applyBorder="1" applyAlignment="1">
      <alignment vertical="center"/>
    </xf>
    <xf numFmtId="1" fontId="67" fillId="3" borderId="6" xfId="41" applyNumberFormat="1" applyFont="1" applyFill="1" applyBorder="1" applyAlignment="1">
      <alignment horizontal="center"/>
    </xf>
    <xf numFmtId="4" fontId="67" fillId="3" borderId="6" xfId="41" applyNumberFormat="1" applyFont="1" applyFill="1" applyBorder="1"/>
    <xf numFmtId="49" fontId="30" fillId="3" borderId="6" xfId="41" applyNumberFormat="1" applyFill="1" applyBorder="1" applyAlignment="1">
      <alignment horizontal="center"/>
    </xf>
    <xf numFmtId="0" fontId="30" fillId="3" borderId="6" xfId="41" applyFill="1" applyBorder="1" applyAlignment="1">
      <alignment horizontal="left" vertical="center"/>
    </xf>
    <xf numFmtId="0" fontId="30" fillId="3" borderId="6" xfId="41" applyFill="1" applyBorder="1" applyAlignment="1">
      <alignment horizontal="left" vertical="center" wrapText="1"/>
    </xf>
    <xf numFmtId="0" fontId="64" fillId="3" borderId="6" xfId="41" applyFont="1" applyFill="1" applyBorder="1" applyAlignment="1">
      <alignment horizontal="left" vertical="center"/>
    </xf>
    <xf numFmtId="0" fontId="64" fillId="3" borderId="6" xfId="41" applyFont="1" applyFill="1" applyBorder="1" applyAlignment="1">
      <alignment horizontal="left" vertical="center" wrapText="1"/>
    </xf>
    <xf numFmtId="0" fontId="64" fillId="3" borderId="29" xfId="41" applyFont="1" applyFill="1" applyBorder="1" applyAlignment="1">
      <alignment vertical="center"/>
    </xf>
    <xf numFmtId="0" fontId="64" fillId="3" borderId="30" xfId="41" applyFont="1" applyFill="1" applyBorder="1" applyAlignment="1">
      <alignment vertical="center"/>
    </xf>
    <xf numFmtId="0" fontId="1" fillId="0" borderId="0" xfId="100"/>
    <xf numFmtId="0" fontId="1" fillId="0" borderId="0" xfId="100" applyAlignment="1">
      <alignment horizontal="center"/>
    </xf>
    <xf numFmtId="0" fontId="95" fillId="0" borderId="0" xfId="0" applyFont="1"/>
    <xf numFmtId="0" fontId="74" fillId="0" borderId="0" xfId="0" applyFont="1" applyAlignment="1">
      <alignment vertical="center" wrapText="1"/>
    </xf>
    <xf numFmtId="0" fontId="12" fillId="0" borderId="6" xfId="34" applyFont="1" applyBorder="1" applyAlignment="1">
      <alignment horizontal="center" vertical="center" wrapText="1"/>
    </xf>
    <xf numFmtId="0" fontId="95" fillId="0" borderId="0" xfId="0" applyFont="1" applyAlignment="1">
      <alignment vertical="center"/>
    </xf>
    <xf numFmtId="0" fontId="38" fillId="0" borderId="6" xfId="34" applyFont="1" applyBorder="1" applyAlignment="1">
      <alignment vertical="center"/>
    </xf>
    <xf numFmtId="0" fontId="38" fillId="0" borderId="6" xfId="34" applyFont="1" applyBorder="1" applyAlignment="1">
      <alignment vertical="center" wrapText="1"/>
    </xf>
    <xf numFmtId="3" fontId="38" fillId="0" borderId="6" xfId="34" applyNumberFormat="1" applyFont="1" applyBorder="1" applyAlignment="1">
      <alignment vertical="center"/>
    </xf>
    <xf numFmtId="0" fontId="60" fillId="0" borderId="0" xfId="0" applyFont="1" applyAlignment="1">
      <alignment vertical="center"/>
    </xf>
    <xf numFmtId="0" fontId="19" fillId="0" borderId="6" xfId="34" applyFont="1" applyBorder="1"/>
    <xf numFmtId="0" fontId="12" fillId="0" borderId="6" xfId="34" applyFont="1" applyBorder="1" applyAlignment="1">
      <alignment horizontal="left" vertical="center" wrapText="1"/>
    </xf>
    <xf numFmtId="3" fontId="12" fillId="0" borderId="6" xfId="34" applyNumberFormat="1" applyFont="1" applyBorder="1" applyAlignment="1">
      <alignment vertical="center"/>
    </xf>
    <xf numFmtId="0" fontId="12" fillId="0" borderId="6" xfId="0" applyFont="1" applyBorder="1" applyAlignment="1">
      <alignment vertical="center" wrapText="1"/>
    </xf>
    <xf numFmtId="0" fontId="60" fillId="0" borderId="0" xfId="0" applyFont="1" applyAlignment="1">
      <alignment horizontal="right"/>
    </xf>
    <xf numFmtId="0" fontId="19" fillId="0" borderId="6" xfId="0" applyFont="1" applyBorder="1"/>
    <xf numFmtId="3" fontId="17" fillId="0" borderId="6" xfId="0" applyNumberFormat="1" applyFont="1" applyBorder="1"/>
    <xf numFmtId="0" fontId="57" fillId="0" borderId="6" xfId="0" applyFont="1" applyBorder="1" applyAlignment="1">
      <alignment horizontal="left" wrapText="1"/>
    </xf>
    <xf numFmtId="3" fontId="57" fillId="0" borderId="6" xfId="0" applyNumberFormat="1" applyFont="1" applyBorder="1"/>
    <xf numFmtId="0" fontId="57" fillId="0" borderId="6" xfId="0" applyFont="1" applyBorder="1" applyAlignment="1">
      <alignment wrapText="1"/>
    </xf>
    <xf numFmtId="0" fontId="119" fillId="0" borderId="0" xfId="0" applyFont="1" applyAlignment="1">
      <alignment horizontal="center"/>
    </xf>
    <xf numFmtId="0" fontId="10" fillId="0" borderId="0" xfId="0" applyFont="1" applyAlignment="1">
      <alignment horizontal="center"/>
    </xf>
    <xf numFmtId="0" fontId="120" fillId="0" borderId="0" xfId="0" applyFont="1"/>
    <xf numFmtId="3" fontId="64" fillId="3" borderId="6" xfId="2" applyNumberFormat="1" applyFont="1" applyFill="1" applyBorder="1" applyAlignment="1">
      <alignment horizontal="center" vertical="center" wrapText="1"/>
    </xf>
    <xf numFmtId="3" fontId="64" fillId="3" borderId="6" xfId="2" applyNumberFormat="1" applyFont="1" applyFill="1" applyBorder="1" applyAlignment="1">
      <alignment horizontal="left" vertical="center" wrapText="1"/>
    </xf>
    <xf numFmtId="3" fontId="64" fillId="3" borderId="6" xfId="34" applyNumberFormat="1" applyFont="1" applyFill="1" applyBorder="1" applyAlignment="1">
      <alignment horizontal="right" vertical="center" wrapText="1"/>
    </xf>
    <xf numFmtId="0" fontId="64" fillId="3" borderId="6" xfId="34" applyFont="1" applyFill="1" applyBorder="1" applyAlignment="1">
      <alignment horizontal="right" vertical="center"/>
    </xf>
    <xf numFmtId="1" fontId="64" fillId="3" borderId="6" xfId="34" applyNumberFormat="1" applyFont="1" applyFill="1" applyBorder="1" applyAlignment="1">
      <alignment horizontal="right" vertical="center"/>
    </xf>
    <xf numFmtId="0" fontId="64" fillId="3" borderId="6" xfId="45" applyFont="1" applyFill="1" applyBorder="1" applyAlignment="1">
      <alignment horizontal="right" vertical="center"/>
    </xf>
    <xf numFmtId="0" fontId="120" fillId="0" borderId="0" xfId="0" applyFont="1" applyAlignment="1">
      <alignment vertical="center"/>
    </xf>
    <xf numFmtId="3" fontId="64" fillId="0" borderId="6" xfId="45" applyNumberFormat="1" applyFont="1" applyBorder="1" applyAlignment="1">
      <alignment horizontal="right" vertical="center"/>
    </xf>
    <xf numFmtId="0" fontId="64" fillId="3" borderId="6" xfId="36" applyFont="1" applyFill="1" applyBorder="1" applyAlignment="1">
      <alignment horizontal="center" vertical="center"/>
    </xf>
    <xf numFmtId="49" fontId="64" fillId="3" borderId="6" xfId="46" applyNumberFormat="1" applyFont="1" applyFill="1" applyBorder="1" applyAlignment="1">
      <alignment vertical="center" wrapText="1"/>
    </xf>
    <xf numFmtId="3" fontId="64" fillId="0" borderId="6" xfId="102" applyNumberFormat="1" applyFont="1" applyBorder="1" applyAlignment="1">
      <alignment horizontal="right" vertical="center"/>
    </xf>
    <xf numFmtId="2" fontId="64" fillId="3" borderId="6" xfId="45" applyNumberFormat="1" applyFont="1" applyFill="1" applyBorder="1" applyAlignment="1">
      <alignment horizontal="right" vertical="center"/>
    </xf>
    <xf numFmtId="0" fontId="120" fillId="0" borderId="0" xfId="0" applyFont="1" applyAlignment="1">
      <alignment horizontal="center" vertical="center"/>
    </xf>
    <xf numFmtId="3" fontId="38" fillId="10" borderId="6" xfId="34" applyNumberFormat="1" applyFont="1" applyFill="1" applyBorder="1" applyAlignment="1">
      <alignment horizontal="right" vertical="center" wrapText="1"/>
    </xf>
    <xf numFmtId="4" fontId="38" fillId="10" borderId="6" xfId="34" applyNumberFormat="1" applyFont="1" applyFill="1" applyBorder="1" applyAlignment="1">
      <alignment horizontal="right" vertical="center" wrapText="1"/>
    </xf>
    <xf numFmtId="0" fontId="10" fillId="0" borderId="0" xfId="45" applyFont="1" applyAlignment="1">
      <alignment vertical="center"/>
    </xf>
    <xf numFmtId="0" fontId="30" fillId="3" borderId="0" xfId="34" applyFont="1" applyFill="1" applyAlignment="1">
      <alignment vertical="center"/>
    </xf>
    <xf numFmtId="0" fontId="64" fillId="3" borderId="0" xfId="34" applyFont="1" applyFill="1" applyAlignment="1">
      <alignment horizontal="center" vertical="center" wrapText="1"/>
    </xf>
    <xf numFmtId="0" fontId="30" fillId="3" borderId="0" xfId="34" applyFont="1" applyFill="1" applyAlignment="1">
      <alignment horizontal="center" vertical="center" wrapText="1"/>
    </xf>
    <xf numFmtId="0" fontId="116" fillId="3" borderId="0" xfId="34" applyFont="1" applyFill="1" applyAlignment="1">
      <alignment horizontal="center" vertical="center" wrapText="1"/>
    </xf>
    <xf numFmtId="0" fontId="116" fillId="3" borderId="0" xfId="34" applyFont="1" applyFill="1" applyAlignment="1">
      <alignment vertical="center"/>
    </xf>
    <xf numFmtId="4" fontId="30" fillId="3" borderId="0" xfId="34" applyNumberFormat="1" applyFont="1" applyFill="1" applyAlignment="1">
      <alignment vertical="center"/>
    </xf>
    <xf numFmtId="3" fontId="64" fillId="3" borderId="6" xfId="48" applyNumberFormat="1" applyFont="1" applyFill="1" applyBorder="1" applyAlignment="1">
      <alignment horizontal="center" vertical="center" wrapText="1"/>
    </xf>
    <xf numFmtId="3" fontId="64" fillId="3" borderId="6" xfId="49" applyNumberFormat="1" applyFont="1" applyFill="1" applyBorder="1" applyAlignment="1">
      <alignment horizontal="left" vertical="center" wrapText="1"/>
    </xf>
    <xf numFmtId="0" fontId="64" fillId="3" borderId="28" xfId="34" applyFont="1" applyFill="1" applyBorder="1" applyAlignment="1">
      <alignment vertical="center"/>
    </xf>
    <xf numFmtId="0" fontId="64" fillId="3" borderId="6" xfId="34" applyFont="1" applyFill="1" applyBorder="1" applyAlignment="1">
      <alignment vertical="center"/>
    </xf>
    <xf numFmtId="3" fontId="64" fillId="3" borderId="28" xfId="34" applyNumberFormat="1" applyFont="1" applyFill="1" applyBorder="1" applyAlignment="1">
      <alignment vertical="center"/>
    </xf>
    <xf numFmtId="0" fontId="64" fillId="3" borderId="28" xfId="45" applyFont="1" applyFill="1" applyBorder="1" applyAlignment="1">
      <alignment vertical="center"/>
    </xf>
    <xf numFmtId="0" fontId="64" fillId="0" borderId="6" xfId="45" applyFont="1" applyBorder="1" applyAlignment="1">
      <alignment vertical="center"/>
    </xf>
    <xf numFmtId="0" fontId="30" fillId="3" borderId="56" xfId="34" applyFont="1" applyFill="1" applyBorder="1" applyAlignment="1">
      <alignment vertical="center"/>
    </xf>
    <xf numFmtId="0" fontId="64" fillId="3" borderId="56" xfId="34" applyFont="1" applyFill="1" applyBorder="1" applyAlignment="1">
      <alignment horizontal="center" vertical="center" wrapText="1"/>
    </xf>
    <xf numFmtId="3" fontId="64" fillId="3" borderId="6" xfId="48" applyNumberFormat="1" applyFont="1" applyFill="1" applyBorder="1" applyAlignment="1">
      <alignment vertical="center" wrapText="1"/>
    </xf>
    <xf numFmtId="3" fontId="64" fillId="3" borderId="28" xfId="45" applyNumberFormat="1" applyFont="1" applyFill="1" applyBorder="1" applyAlignment="1">
      <alignment vertical="center"/>
    </xf>
    <xf numFmtId="3" fontId="64" fillId="3" borderId="6" xfId="34" applyNumberFormat="1" applyFont="1" applyFill="1" applyBorder="1" applyAlignment="1">
      <alignment horizontal="center" vertical="center"/>
    </xf>
    <xf numFmtId="3" fontId="64" fillId="3" borderId="6" xfId="34" applyNumberFormat="1" applyFont="1" applyFill="1" applyBorder="1" applyAlignment="1">
      <alignment horizontal="left" vertical="center" wrapText="1"/>
    </xf>
    <xf numFmtId="0" fontId="120" fillId="0" borderId="0" xfId="0" applyFont="1" applyAlignment="1">
      <alignment horizontal="center"/>
    </xf>
    <xf numFmtId="0" fontId="30" fillId="0" borderId="0" xfId="93" applyFont="1" applyAlignment="1">
      <alignment vertical="center"/>
    </xf>
    <xf numFmtId="0" fontId="121" fillId="0" borderId="0" xfId="93" applyFont="1" applyAlignment="1">
      <alignment vertical="center"/>
    </xf>
    <xf numFmtId="0" fontId="121" fillId="0" borderId="0" xfId="93" applyFont="1" applyAlignment="1">
      <alignment vertical="center" wrapText="1"/>
    </xf>
    <xf numFmtId="0" fontId="30" fillId="0" borderId="0" xfId="93" applyFont="1" applyAlignment="1">
      <alignment horizontal="left" vertical="center"/>
    </xf>
    <xf numFmtId="0" fontId="46" fillId="0" borderId="0" xfId="103" applyFont="1" applyAlignment="1">
      <alignment vertical="center"/>
    </xf>
    <xf numFmtId="0" fontId="46" fillId="0" borderId="0" xfId="103" applyFont="1"/>
    <xf numFmtId="0" fontId="121" fillId="0" borderId="0" xfId="93" applyFont="1" applyAlignment="1">
      <alignment horizontal="left" vertical="center"/>
    </xf>
    <xf numFmtId="0" fontId="30" fillId="0" borderId="0" xfId="93" applyFont="1" applyAlignment="1">
      <alignment vertical="center" wrapText="1"/>
    </xf>
    <xf numFmtId="0" fontId="122" fillId="0" borderId="0" xfId="93" applyFont="1" applyAlignment="1">
      <alignment vertical="center"/>
    </xf>
    <xf numFmtId="0" fontId="124" fillId="0" borderId="6" xfId="93" applyFont="1" applyBorder="1" applyAlignment="1">
      <alignment horizontal="center" vertical="center" wrapText="1"/>
    </xf>
    <xf numFmtId="4" fontId="124" fillId="0" borderId="6" xfId="93" applyNumberFormat="1" applyFont="1" applyBorder="1" applyAlignment="1">
      <alignment horizontal="center" vertical="center" wrapText="1"/>
    </xf>
    <xf numFmtId="49" fontId="64" fillId="0" borderId="6" xfId="93" applyNumberFormat="1" applyFont="1" applyBorder="1" applyAlignment="1">
      <alignment horizontal="center" vertical="center"/>
    </xf>
    <xf numFmtId="3" fontId="64" fillId="3" borderId="6" xfId="46" applyNumberFormat="1" applyFont="1" applyFill="1" applyBorder="1" applyAlignment="1">
      <alignment horizontal="center" vertical="center" wrapText="1"/>
    </xf>
    <xf numFmtId="49" fontId="64" fillId="11" borderId="6" xfId="98" applyNumberFormat="1" applyFont="1" applyFill="1" applyBorder="1" applyAlignment="1">
      <alignment horizontal="left" wrapText="1"/>
    </xf>
    <xf numFmtId="4" fontId="70" fillId="0" borderId="6" xfId="92" applyNumberFormat="1" applyFont="1" applyBorder="1" applyAlignment="1">
      <alignment horizontal="right" vertical="center" wrapText="1"/>
    </xf>
    <xf numFmtId="3" fontId="64" fillId="3" borderId="6" xfId="94" applyNumberFormat="1" applyFont="1" applyFill="1" applyBorder="1" applyAlignment="1">
      <alignment vertical="center"/>
    </xf>
    <xf numFmtId="4" fontId="64" fillId="0" borderId="6" xfId="103" applyNumberFormat="1" applyFont="1" applyBorder="1" applyAlignment="1">
      <alignment vertical="center"/>
    </xf>
    <xf numFmtId="49" fontId="64" fillId="11" borderId="6" xfId="98" applyNumberFormat="1" applyFont="1" applyFill="1" applyBorder="1"/>
    <xf numFmtId="3" fontId="64" fillId="3" borderId="6" xfId="93" applyNumberFormat="1" applyFont="1" applyFill="1" applyBorder="1" applyAlignment="1">
      <alignment horizontal="center" vertical="center"/>
    </xf>
    <xf numFmtId="4" fontId="70" fillId="0" borderId="6" xfId="93" applyNumberFormat="1" applyFont="1" applyBorder="1" applyAlignment="1">
      <alignment horizontal="right" vertical="center"/>
    </xf>
    <xf numFmtId="3" fontId="64" fillId="3" borderId="6" xfId="103" applyNumberFormat="1" applyFont="1" applyFill="1" applyBorder="1" applyAlignment="1">
      <alignment horizontal="center" vertical="center" wrapText="1"/>
    </xf>
    <xf numFmtId="49" fontId="64" fillId="11" borderId="6" xfId="98" applyNumberFormat="1" applyFont="1" applyFill="1" applyBorder="1" applyAlignment="1">
      <alignment vertical="center"/>
    </xf>
    <xf numFmtId="4" fontId="70" fillId="0" borderId="6" xfId="103" applyNumberFormat="1" applyFont="1" applyBorder="1" applyAlignment="1">
      <alignment vertical="center"/>
    </xf>
    <xf numFmtId="49" fontId="64" fillId="11" borderId="6" xfId="98" applyNumberFormat="1" applyFont="1" applyFill="1" applyBorder="1" applyAlignment="1">
      <alignment vertical="center" wrapText="1"/>
    </xf>
    <xf numFmtId="3" fontId="64" fillId="3" borderId="6" xfId="104" applyNumberFormat="1" applyFont="1" applyFill="1" applyBorder="1" applyAlignment="1">
      <alignment vertical="center"/>
    </xf>
    <xf numFmtId="3" fontId="64" fillId="3" borderId="6" xfId="103" applyNumberFormat="1" applyFont="1" applyFill="1" applyBorder="1" applyAlignment="1">
      <alignment horizontal="center" vertical="center"/>
    </xf>
    <xf numFmtId="49" fontId="64" fillId="11" borderId="6" xfId="98" applyNumberFormat="1" applyFont="1" applyFill="1" applyBorder="1" applyAlignment="1">
      <alignment wrapText="1"/>
    </xf>
    <xf numFmtId="0" fontId="38" fillId="0" borderId="6" xfId="93" applyFont="1" applyBorder="1" applyAlignment="1">
      <alignment horizontal="center" vertical="center"/>
    </xf>
    <xf numFmtId="3" fontId="38" fillId="0" borderId="6" xfId="93" applyNumberFormat="1" applyFont="1" applyBorder="1" applyAlignment="1">
      <alignment vertical="center"/>
    </xf>
    <xf numFmtId="0" fontId="38" fillId="0" borderId="6" xfId="93" applyFont="1" applyBorder="1" applyAlignment="1">
      <alignment horizontal="center" vertical="center" wrapText="1"/>
    </xf>
    <xf numFmtId="3" fontId="89" fillId="0" borderId="6" xfId="93" applyNumberFormat="1" applyFont="1" applyBorder="1" applyAlignment="1">
      <alignment horizontal="right" vertical="center"/>
    </xf>
    <xf numFmtId="3" fontId="38" fillId="0" borderId="6" xfId="103" applyNumberFormat="1" applyFont="1" applyBorder="1" applyAlignment="1">
      <alignment horizontal="right" vertical="center"/>
    </xf>
    <xf numFmtId="3" fontId="38" fillId="0" borderId="6" xfId="103" applyNumberFormat="1" applyFont="1" applyBorder="1" applyAlignment="1">
      <alignment vertical="center"/>
    </xf>
    <xf numFmtId="0" fontId="31" fillId="0" borderId="0" xfId="103" applyFont="1"/>
    <xf numFmtId="0" fontId="1" fillId="0" borderId="0" xfId="98"/>
    <xf numFmtId="0" fontId="12" fillId="0" borderId="6" xfId="0" quotePrefix="1" applyFont="1" applyBorder="1" applyAlignment="1">
      <alignment horizontal="left" vertical="center" wrapText="1"/>
    </xf>
    <xf numFmtId="49" fontId="53" fillId="0" borderId="6" xfId="0" applyNumberFormat="1" applyFont="1" applyBorder="1" applyAlignment="1">
      <alignment horizontal="left" vertical="center"/>
    </xf>
    <xf numFmtId="0" fontId="30" fillId="0" borderId="6" xfId="81" applyFont="1" applyBorder="1" applyAlignment="1">
      <alignment vertical="center" wrapText="1"/>
    </xf>
    <xf numFmtId="3" fontId="30" fillId="0" borderId="6" xfId="0" applyNumberFormat="1" applyFont="1" applyBorder="1" applyAlignment="1">
      <alignment vertical="center"/>
    </xf>
    <xf numFmtId="165" fontId="38" fillId="0" borderId="0" xfId="56" applyNumberFormat="1" applyFont="1" applyBorder="1" applyAlignment="1" applyProtection="1">
      <alignment horizontal="left" vertical="center"/>
    </xf>
    <xf numFmtId="164" fontId="69" fillId="0" borderId="0" xfId="55" applyNumberFormat="1" applyFont="1" applyFill="1" applyBorder="1" applyAlignment="1">
      <alignment horizontal="right" vertical="center"/>
    </xf>
    <xf numFmtId="0" fontId="16" fillId="0" borderId="0" xfId="2" applyFont="1" applyAlignment="1">
      <alignment horizontal="center"/>
    </xf>
    <xf numFmtId="0" fontId="14" fillId="0" borderId="0" xfId="2" applyFont="1" applyAlignment="1">
      <alignment horizontal="left"/>
    </xf>
    <xf numFmtId="0" fontId="11" fillId="0" borderId="0" xfId="2" applyFont="1" applyAlignment="1">
      <alignment horizontal="left"/>
    </xf>
    <xf numFmtId="0" fontId="49" fillId="0" borderId="0" xfId="0" applyFont="1" applyAlignment="1">
      <alignment horizontal="center"/>
    </xf>
    <xf numFmtId="0" fontId="19" fillId="0" borderId="6" xfId="0" applyFont="1" applyBorder="1" applyAlignment="1">
      <alignment horizontal="center" vertical="center" wrapText="1"/>
    </xf>
    <xf numFmtId="0" fontId="19" fillId="0" borderId="6" xfId="0" applyFont="1" applyBorder="1" applyAlignment="1">
      <alignment horizontal="center" vertical="center" textRotation="90" wrapText="1"/>
    </xf>
    <xf numFmtId="3" fontId="19" fillId="0" borderId="6" xfId="0" applyNumberFormat="1" applyFont="1" applyBorder="1" applyAlignment="1">
      <alignment horizontal="center" vertical="center" wrapText="1"/>
    </xf>
    <xf numFmtId="3" fontId="19" fillId="0" borderId="6" xfId="0" applyNumberFormat="1" applyFont="1" applyBorder="1" applyAlignment="1">
      <alignment horizontal="center" vertical="center" textRotation="90" wrapText="1"/>
    </xf>
    <xf numFmtId="0" fontId="57" fillId="0" borderId="6" xfId="0" applyFont="1" applyBorder="1" applyAlignment="1">
      <alignment horizontal="center" vertical="center" wrapText="1"/>
    </xf>
    <xf numFmtId="49" fontId="24" fillId="0" borderId="0" xfId="8" applyNumberFormat="1" applyFont="1" applyBorder="1" applyAlignment="1" applyProtection="1">
      <alignment vertical="center"/>
    </xf>
    <xf numFmtId="0" fontId="57" fillId="6" borderId="6" xfId="2" applyFont="1" applyFill="1" applyBorder="1" applyAlignment="1">
      <alignment horizontal="center" vertical="center" wrapText="1"/>
    </xf>
    <xf numFmtId="0" fontId="57" fillId="0" borderId="6" xfId="2" applyFont="1" applyBorder="1" applyAlignment="1">
      <alignment horizontal="center" vertical="center" wrapText="1"/>
    </xf>
    <xf numFmtId="0" fontId="19" fillId="3" borderId="6" xfId="0" applyFont="1" applyFill="1" applyBorder="1" applyAlignment="1">
      <alignment horizontal="center" vertical="center" wrapText="1"/>
    </xf>
    <xf numFmtId="0" fontId="57" fillId="3" borderId="6" xfId="0" applyFont="1" applyFill="1" applyBorder="1" applyAlignment="1">
      <alignment horizontal="center" vertical="center" wrapText="1"/>
    </xf>
    <xf numFmtId="0" fontId="19" fillId="3" borderId="6" xfId="0" applyFont="1" applyFill="1" applyBorder="1" applyAlignment="1">
      <alignment horizontal="center" vertical="center" textRotation="90" wrapText="1"/>
    </xf>
    <xf numFmtId="0" fontId="57" fillId="3" borderId="6" xfId="2" applyFont="1" applyFill="1" applyBorder="1" applyAlignment="1">
      <alignment horizontal="center" vertical="center" wrapText="1"/>
    </xf>
    <xf numFmtId="0" fontId="57" fillId="3" borderId="6" xfId="84" applyFont="1" applyFill="1" applyBorder="1" applyAlignment="1">
      <alignment horizontal="center" vertical="center" wrapText="1"/>
    </xf>
    <xf numFmtId="0" fontId="20" fillId="0" borderId="27" xfId="17" applyFont="1" applyBorder="1" applyAlignment="1">
      <alignment horizontal="center" vertical="center"/>
    </xf>
    <xf numFmtId="0" fontId="20" fillId="0" borderId="6" xfId="17" applyFont="1" applyBorder="1" applyAlignment="1">
      <alignment horizontal="center" vertical="center"/>
    </xf>
    <xf numFmtId="49" fontId="57" fillId="0" borderId="6" xfId="32" applyNumberFormat="1" applyFont="1" applyBorder="1" applyAlignment="1">
      <alignment horizontal="center" vertical="center"/>
    </xf>
    <xf numFmtId="0" fontId="57" fillId="0" borderId="6" xfId="32" applyFont="1" applyBorder="1" applyAlignment="1">
      <alignment horizontal="center" vertical="center" wrapText="1"/>
    </xf>
    <xf numFmtId="49" fontId="57" fillId="0" borderId="26" xfId="32" applyNumberFormat="1" applyFont="1" applyBorder="1" applyAlignment="1">
      <alignment horizontal="center" vertical="center"/>
    </xf>
    <xf numFmtId="0" fontId="57" fillId="0" borderId="26" xfId="32" applyFont="1" applyBorder="1" applyAlignment="1">
      <alignment horizontal="center" vertical="center" wrapText="1"/>
    </xf>
    <xf numFmtId="49" fontId="57" fillId="3" borderId="6" xfId="32" applyNumberFormat="1" applyFont="1" applyFill="1" applyBorder="1" applyAlignment="1">
      <alignment horizontal="center" vertical="center"/>
    </xf>
    <xf numFmtId="0" fontId="57" fillId="3" borderId="6" xfId="32" applyFont="1" applyFill="1" applyBorder="1" applyAlignment="1">
      <alignment horizontal="center" vertical="center" wrapText="1"/>
    </xf>
    <xf numFmtId="0" fontId="64" fillId="0" borderId="6" xfId="31" applyFont="1" applyBorder="1" applyAlignment="1">
      <alignment horizontal="center" vertical="center" wrapText="1"/>
    </xf>
    <xf numFmtId="0" fontId="57" fillId="0" borderId="6" xfId="31" applyFont="1" applyBorder="1" applyAlignment="1">
      <alignment horizontal="center" vertical="center" wrapText="1"/>
    </xf>
    <xf numFmtId="0" fontId="57" fillId="0" borderId="6" xfId="17" applyFont="1" applyBorder="1" applyAlignment="1">
      <alignment horizontal="center" vertical="center" wrapText="1"/>
    </xf>
    <xf numFmtId="0" fontId="12" fillId="0" borderId="6" xfId="0" applyFont="1" applyBorder="1" applyAlignment="1">
      <alignment horizontal="center" vertical="center" wrapText="1"/>
    </xf>
    <xf numFmtId="0" fontId="74" fillId="0" borderId="6" xfId="0" applyFont="1" applyBorder="1" applyAlignment="1">
      <alignment horizontal="center" vertical="center"/>
    </xf>
    <xf numFmtId="0" fontId="12" fillId="0" borderId="29"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2" fillId="0" borderId="28" xfId="0" applyFont="1" applyBorder="1" applyAlignment="1">
      <alignment horizontal="center" vertical="center" wrapText="1"/>
    </xf>
    <xf numFmtId="0" fontId="12" fillId="0" borderId="31"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30" xfId="0" applyFont="1" applyBorder="1" applyAlignment="1">
      <alignment horizontal="center" vertical="center" wrapText="1"/>
    </xf>
    <xf numFmtId="0" fontId="38" fillId="0" borderId="29" xfId="0" applyFont="1" applyBorder="1" applyAlignment="1">
      <alignment horizontal="center" vertical="center"/>
    </xf>
    <xf numFmtId="0" fontId="38" fillId="0" borderId="30" xfId="0" applyFont="1" applyBorder="1" applyAlignment="1">
      <alignment horizontal="center" vertical="center"/>
    </xf>
    <xf numFmtId="0" fontId="73" fillId="0" borderId="0" xfId="0" applyFont="1" applyAlignment="1">
      <alignment horizontal="center" vertical="center" wrapText="1"/>
    </xf>
    <xf numFmtId="0" fontId="30" fillId="0" borderId="6" xfId="0" applyFont="1" applyBorder="1" applyAlignment="1">
      <alignment horizontal="center" vertical="center" wrapText="1"/>
    </xf>
    <xf numFmtId="3" fontId="30" fillId="7" borderId="28" xfId="0" quotePrefix="1" applyNumberFormat="1" applyFont="1" applyFill="1" applyBorder="1" applyAlignment="1">
      <alignment horizontal="center" vertical="center"/>
    </xf>
    <xf numFmtId="3" fontId="30" fillId="7" borderId="31" xfId="0" quotePrefix="1" applyNumberFormat="1" applyFont="1" applyFill="1" applyBorder="1" applyAlignment="1">
      <alignment horizontal="center" vertical="center"/>
    </xf>
    <xf numFmtId="3" fontId="30" fillId="7" borderId="27" xfId="0" quotePrefix="1" applyNumberFormat="1" applyFont="1" applyFill="1" applyBorder="1" applyAlignment="1">
      <alignment horizontal="center" vertical="center"/>
    </xf>
    <xf numFmtId="0" fontId="30" fillId="0" borderId="6" xfId="0" applyFont="1" applyBorder="1" applyAlignment="1">
      <alignment horizontal="center" vertical="center"/>
    </xf>
    <xf numFmtId="49" fontId="24" fillId="3" borderId="0" xfId="8" applyNumberFormat="1" applyFont="1" applyFill="1" applyBorder="1" applyAlignment="1" applyProtection="1">
      <alignment vertical="center"/>
    </xf>
    <xf numFmtId="165" fontId="80" fillId="3" borderId="0" xfId="8" applyNumberFormat="1" applyFont="1" applyFill="1" applyBorder="1" applyAlignment="1" applyProtection="1">
      <alignment horizontal="center" vertical="center" wrapText="1"/>
    </xf>
    <xf numFmtId="0" fontId="19" fillId="0" borderId="28"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38"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29" xfId="0" applyFont="1" applyBorder="1" applyAlignment="1">
      <alignment horizontal="center" wrapText="1"/>
    </xf>
    <xf numFmtId="0" fontId="12" fillId="0" borderId="37" xfId="0" applyFont="1" applyBorder="1" applyAlignment="1">
      <alignment horizontal="center" wrapText="1"/>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12" fillId="0" borderId="38" xfId="0" applyFont="1" applyBorder="1" applyAlignment="1">
      <alignment horizontal="center" vertical="center" wrapText="1"/>
    </xf>
    <xf numFmtId="49" fontId="93" fillId="9" borderId="29" xfId="0" applyNumberFormat="1" applyFont="1" applyFill="1" applyBorder="1" applyAlignment="1">
      <alignment horizontal="left" vertical="center" wrapText="1"/>
    </xf>
    <xf numFmtId="49" fontId="93" fillId="9" borderId="37" xfId="0" applyNumberFormat="1" applyFont="1" applyFill="1" applyBorder="1" applyAlignment="1">
      <alignment horizontal="left" vertical="center" wrapText="1"/>
    </xf>
    <xf numFmtId="49" fontId="93" fillId="9" borderId="30" xfId="0" applyNumberFormat="1" applyFont="1" applyFill="1" applyBorder="1" applyAlignment="1">
      <alignment horizontal="left" vertical="center" wrapText="1"/>
    </xf>
    <xf numFmtId="0" fontId="19" fillId="9" borderId="6" xfId="0" applyFont="1" applyFill="1" applyBorder="1" applyAlignment="1">
      <alignment horizontal="center" vertical="center" wrapText="1"/>
    </xf>
    <xf numFmtId="0" fontId="12" fillId="0" borderId="6" xfId="0" applyFont="1" applyBorder="1" applyAlignment="1">
      <alignment horizontal="center" vertical="center"/>
    </xf>
    <xf numFmtId="0" fontId="57" fillId="0" borderId="6" xfId="98" applyFont="1" applyBorder="1" applyAlignment="1">
      <alignment horizontal="left" vertical="center" wrapText="1"/>
    </xf>
    <xf numFmtId="0" fontId="57" fillId="0" borderId="29" xfId="98" applyFont="1" applyBorder="1" applyAlignment="1">
      <alignment horizontal="left" vertical="center" wrapText="1"/>
    </xf>
    <xf numFmtId="0" fontId="57" fillId="0" borderId="37" xfId="98" applyFont="1" applyBorder="1" applyAlignment="1">
      <alignment horizontal="left" vertical="center" wrapText="1"/>
    </xf>
    <xf numFmtId="0" fontId="57" fillId="0" borderId="30" xfId="98" applyFont="1" applyBorder="1" applyAlignment="1">
      <alignment horizontal="left" vertical="center" wrapText="1"/>
    </xf>
    <xf numFmtId="0" fontId="57" fillId="0" borderId="29" xfId="98" applyFont="1" applyBorder="1" applyAlignment="1">
      <alignment horizontal="center" vertical="center" wrapText="1"/>
    </xf>
    <xf numFmtId="0" fontId="57" fillId="0" borderId="37" xfId="98" applyFont="1" applyBorder="1" applyAlignment="1">
      <alignment horizontal="center" vertical="center" wrapText="1"/>
    </xf>
    <xf numFmtId="0" fontId="57" fillId="0" borderId="30" xfId="98" applyFont="1" applyBorder="1" applyAlignment="1">
      <alignment horizontal="center" vertical="center" wrapText="1"/>
    </xf>
    <xf numFmtId="0" fontId="38" fillId="0" borderId="63" xfId="98" applyFont="1" applyBorder="1" applyAlignment="1">
      <alignment horizontal="right" vertical="center"/>
    </xf>
    <xf numFmtId="166" fontId="57" fillId="0" borderId="6" xfId="58" applyFont="1" applyFill="1" applyBorder="1" applyAlignment="1">
      <alignment horizontal="left" vertical="center" wrapText="1"/>
    </xf>
    <xf numFmtId="4" fontId="69" fillId="0" borderId="47" xfId="34" applyNumberFormat="1" applyFont="1" applyBorder="1" applyAlignment="1">
      <alignment horizontal="center" vertical="center" wrapText="1"/>
    </xf>
    <xf numFmtId="4" fontId="69" fillId="0" borderId="48" xfId="34" applyNumberFormat="1" applyFont="1" applyBorder="1" applyAlignment="1">
      <alignment horizontal="center" vertical="center" wrapText="1"/>
    </xf>
    <xf numFmtId="4" fontId="69" fillId="0" borderId="49" xfId="34" applyNumberFormat="1" applyFont="1" applyBorder="1" applyAlignment="1">
      <alignment horizontal="center" vertical="center" wrapText="1"/>
    </xf>
    <xf numFmtId="49" fontId="17" fillId="0" borderId="52" xfId="98" applyNumberFormat="1" applyFont="1" applyBorder="1" applyAlignment="1">
      <alignment horizontal="left" vertical="center"/>
    </xf>
    <xf numFmtId="49" fontId="17" fillId="0" borderId="37" xfId="98" applyNumberFormat="1" applyFont="1" applyBorder="1" applyAlignment="1">
      <alignment horizontal="left" vertical="center"/>
    </xf>
    <xf numFmtId="49" fontId="17" fillId="0" borderId="30" xfId="98" applyNumberFormat="1" applyFont="1" applyBorder="1" applyAlignment="1">
      <alignment horizontal="left" vertical="center"/>
    </xf>
    <xf numFmtId="49" fontId="39" fillId="0" borderId="55" xfId="98" applyNumberFormat="1" applyFont="1" applyBorder="1" applyAlignment="1">
      <alignment horizontal="left" vertical="center"/>
    </xf>
    <xf numFmtId="49" fontId="39" fillId="0" borderId="56" xfId="98" applyNumberFormat="1" applyFont="1" applyBorder="1" applyAlignment="1">
      <alignment horizontal="left" vertical="center"/>
    </xf>
    <xf numFmtId="49" fontId="39" fillId="0" borderId="33" xfId="98" applyNumberFormat="1" applyFont="1" applyBorder="1" applyAlignment="1">
      <alignment horizontal="left" vertical="center"/>
    </xf>
    <xf numFmtId="49" fontId="93" fillId="0" borderId="52" xfId="98" applyNumberFormat="1" applyFont="1" applyBorder="1" applyAlignment="1">
      <alignment horizontal="left" vertical="center"/>
    </xf>
    <xf numFmtId="49" fontId="93" fillId="0" borderId="37" xfId="98" applyNumberFormat="1" applyFont="1" applyBorder="1" applyAlignment="1">
      <alignment horizontal="left" vertical="center"/>
    </xf>
    <xf numFmtId="49" fontId="93" fillId="0" borderId="30" xfId="98" applyNumberFormat="1" applyFont="1" applyBorder="1" applyAlignment="1">
      <alignment horizontal="left" vertical="center"/>
    </xf>
    <xf numFmtId="0" fontId="38" fillId="0" borderId="6" xfId="98" applyFont="1" applyBorder="1" applyAlignment="1">
      <alignment horizontal="right" vertical="center"/>
    </xf>
    <xf numFmtId="3" fontId="12" fillId="0" borderId="0" xfId="98" applyNumberFormat="1" applyFont="1" applyAlignment="1">
      <alignment horizontal="left" vertical="center"/>
    </xf>
    <xf numFmtId="0" fontId="97" fillId="0" borderId="45" xfId="98" applyFont="1" applyBorder="1" applyAlignment="1">
      <alignment horizontal="center" vertical="center" wrapText="1"/>
    </xf>
    <xf numFmtId="0" fontId="97" fillId="0" borderId="50" xfId="98" applyFont="1" applyBorder="1" applyAlignment="1">
      <alignment horizontal="center" vertical="center" wrapText="1"/>
    </xf>
    <xf numFmtId="0" fontId="19" fillId="0" borderId="46" xfId="98" applyFont="1" applyBorder="1" applyAlignment="1">
      <alignment horizontal="center" vertical="center" wrapText="1"/>
    </xf>
    <xf numFmtId="0" fontId="19" fillId="0" borderId="6" xfId="98" applyFont="1" applyBorder="1" applyAlignment="1">
      <alignment horizontal="center" vertical="center" wrapText="1"/>
    </xf>
    <xf numFmtId="2" fontId="67" fillId="0" borderId="46" xfId="49" applyNumberFormat="1" applyFont="1" applyBorder="1" applyAlignment="1">
      <alignment horizontal="center" vertical="center"/>
    </xf>
    <xf numFmtId="2" fontId="67" fillId="0" borderId="6" xfId="49" applyNumberFormat="1" applyFont="1" applyBorder="1" applyAlignment="1">
      <alignment horizontal="center" vertical="center"/>
    </xf>
    <xf numFmtId="0" fontId="12" fillId="0" borderId="46" xfId="98" applyFont="1" applyBorder="1" applyAlignment="1">
      <alignment horizontal="center" vertical="center" wrapText="1"/>
    </xf>
    <xf numFmtId="0" fontId="12" fillId="0" borderId="6" xfId="98" applyFont="1" applyBorder="1" applyAlignment="1">
      <alignment horizontal="center" vertical="center" wrapText="1"/>
    </xf>
    <xf numFmtId="166" fontId="12" fillId="0" borderId="46" xfId="58" applyFont="1" applyFill="1" applyBorder="1" applyAlignment="1">
      <alignment horizontal="center" vertical="center" wrapText="1"/>
    </xf>
    <xf numFmtId="166" fontId="12" fillId="0" borderId="6" xfId="58" applyFont="1" applyFill="1" applyBorder="1" applyAlignment="1">
      <alignment horizontal="center" vertical="center" wrapText="1"/>
    </xf>
    <xf numFmtId="4" fontId="69" fillId="0" borderId="46" xfId="34" applyNumberFormat="1" applyFont="1" applyBorder="1" applyAlignment="1">
      <alignment horizontal="center" vertical="center" wrapText="1"/>
    </xf>
    <xf numFmtId="4" fontId="69" fillId="0" borderId="46" xfId="34" applyNumberFormat="1" applyFont="1" applyBorder="1" applyAlignment="1">
      <alignment horizontal="center" vertical="center"/>
    </xf>
    <xf numFmtId="3" fontId="30" fillId="3" borderId="29" xfId="41" applyNumberFormat="1" applyFill="1" applyBorder="1" applyAlignment="1">
      <alignment horizontal="center" vertical="center" wrapText="1"/>
    </xf>
    <xf numFmtId="3" fontId="30" fillId="3" borderId="37" xfId="41" applyNumberFormat="1" applyFill="1" applyBorder="1" applyAlignment="1">
      <alignment horizontal="center" vertical="center" wrapText="1"/>
    </xf>
    <xf numFmtId="3" fontId="30" fillId="3" borderId="30" xfId="41" applyNumberFormat="1" applyFill="1" applyBorder="1" applyAlignment="1">
      <alignment horizontal="center" vertical="center" wrapText="1"/>
    </xf>
    <xf numFmtId="0" fontId="64" fillId="3" borderId="29" xfId="101" applyFont="1" applyFill="1" applyBorder="1" applyAlignment="1">
      <alignment horizontal="center" wrapText="1"/>
    </xf>
    <xf numFmtId="0" fontId="64" fillId="3" borderId="37" xfId="101" applyFont="1" applyFill="1" applyBorder="1" applyAlignment="1">
      <alignment horizontal="center" wrapText="1"/>
    </xf>
    <xf numFmtId="0" fontId="64" fillId="3" borderId="30" xfId="101" applyFont="1" applyFill="1" applyBorder="1" applyAlignment="1">
      <alignment horizontal="center" wrapText="1"/>
    </xf>
    <xf numFmtId="0" fontId="64" fillId="3" borderId="29" xfId="96" applyFont="1" applyFill="1" applyBorder="1" applyAlignment="1">
      <alignment horizontal="center" wrapText="1"/>
    </xf>
    <xf numFmtId="0" fontId="64" fillId="3" borderId="37" xfId="96" applyFont="1" applyFill="1" applyBorder="1" applyAlignment="1">
      <alignment horizontal="center" wrapText="1"/>
    </xf>
    <xf numFmtId="0" fontId="64" fillId="3" borderId="30" xfId="96" applyFont="1" applyFill="1" applyBorder="1" applyAlignment="1">
      <alignment horizontal="center" wrapText="1"/>
    </xf>
    <xf numFmtId="3" fontId="64" fillId="3" borderId="29" xfId="96" applyNumberFormat="1" applyFont="1" applyFill="1" applyBorder="1" applyAlignment="1">
      <alignment horizontal="center" vertical="center" wrapText="1"/>
    </xf>
    <xf numFmtId="3" fontId="64" fillId="3" borderId="37" xfId="96" applyNumberFormat="1" applyFont="1" applyFill="1" applyBorder="1" applyAlignment="1">
      <alignment horizontal="center" vertical="center" wrapText="1"/>
    </xf>
    <xf numFmtId="3" fontId="64" fillId="3" borderId="30" xfId="96" applyNumberFormat="1" applyFont="1" applyFill="1" applyBorder="1" applyAlignment="1">
      <alignment horizontal="center" vertical="center" wrapText="1"/>
    </xf>
    <xf numFmtId="49" fontId="24" fillId="3" borderId="0" xfId="8" applyNumberFormat="1" applyFont="1" applyFill="1" applyBorder="1" applyAlignment="1" applyProtection="1">
      <alignment horizontal="left" vertical="center"/>
    </xf>
    <xf numFmtId="49" fontId="30" fillId="3" borderId="28" xfId="96" applyNumberFormat="1" applyFill="1" applyBorder="1" applyAlignment="1">
      <alignment horizontal="center" vertical="center"/>
    </xf>
    <xf numFmtId="49" fontId="30" fillId="3" borderId="27" xfId="96" applyNumberFormat="1" applyFill="1" applyBorder="1" applyAlignment="1">
      <alignment horizontal="center" vertical="center"/>
    </xf>
    <xf numFmtId="49" fontId="30" fillId="3" borderId="28" xfId="96" applyNumberFormat="1" applyFill="1" applyBorder="1" applyAlignment="1">
      <alignment horizontal="center" vertical="center" wrapText="1"/>
    </xf>
    <xf numFmtId="49" fontId="30" fillId="3" borderId="27" xfId="96" applyNumberFormat="1" applyFill="1" applyBorder="1" applyAlignment="1">
      <alignment horizontal="center" vertical="center" wrapText="1"/>
    </xf>
    <xf numFmtId="165" fontId="25" fillId="0" borderId="0" xfId="8" applyNumberFormat="1" applyFont="1" applyBorder="1" applyAlignment="1" applyProtection="1">
      <alignment horizontal="left" vertical="top" wrapText="1"/>
    </xf>
    <xf numFmtId="0" fontId="19" fillId="0" borderId="6" xfId="34" applyFont="1" applyBorder="1" applyAlignment="1">
      <alignment horizontal="center" vertical="center" wrapText="1"/>
    </xf>
    <xf numFmtId="0" fontId="12" fillId="0" borderId="6" xfId="34" applyFont="1" applyBorder="1" applyAlignment="1">
      <alignment horizontal="center" vertical="center" wrapText="1"/>
    </xf>
    <xf numFmtId="0" fontId="64" fillId="3" borderId="28" xfId="34" applyFont="1" applyFill="1" applyBorder="1" applyAlignment="1">
      <alignment horizontal="right" vertical="center"/>
    </xf>
    <xf numFmtId="0" fontId="64" fillId="3" borderId="27" xfId="34" applyFont="1" applyFill="1" applyBorder="1" applyAlignment="1">
      <alignment horizontal="right" vertical="center"/>
    </xf>
    <xf numFmtId="3" fontId="38" fillId="10" borderId="6" xfId="34" applyNumberFormat="1" applyFont="1" applyFill="1" applyBorder="1" applyAlignment="1">
      <alignment horizontal="center" vertical="center"/>
    </xf>
    <xf numFmtId="3" fontId="64" fillId="3" borderId="28" xfId="34" applyNumberFormat="1" applyFont="1" applyFill="1" applyBorder="1" applyAlignment="1">
      <alignment horizontal="right" vertical="center" wrapText="1"/>
    </xf>
    <xf numFmtId="3" fontId="64" fillId="3" borderId="27" xfId="34" applyNumberFormat="1" applyFont="1" applyFill="1" applyBorder="1" applyAlignment="1">
      <alignment horizontal="right" vertical="center" wrapText="1"/>
    </xf>
    <xf numFmtId="3" fontId="64" fillId="3" borderId="28" xfId="34" applyNumberFormat="1" applyFont="1" applyFill="1" applyBorder="1" applyAlignment="1">
      <alignment horizontal="right" vertical="center"/>
    </xf>
    <xf numFmtId="3" fontId="64" fillId="3" borderId="27" xfId="34" applyNumberFormat="1" applyFont="1" applyFill="1" applyBorder="1" applyAlignment="1">
      <alignment horizontal="right" vertical="center"/>
    </xf>
    <xf numFmtId="0" fontId="64" fillId="3" borderId="28" xfId="45" applyFont="1" applyFill="1" applyBorder="1" applyAlignment="1">
      <alignment horizontal="right" vertical="center"/>
    </xf>
    <xf numFmtId="0" fontId="64" fillId="3" borderId="27" xfId="45" applyFont="1" applyFill="1" applyBorder="1" applyAlignment="1">
      <alignment horizontal="right" vertical="center"/>
    </xf>
    <xf numFmtId="3" fontId="38" fillId="3" borderId="6" xfId="34" applyNumberFormat="1" applyFont="1" applyFill="1" applyBorder="1" applyAlignment="1">
      <alignment horizontal="left" vertical="center"/>
    </xf>
    <xf numFmtId="0" fontId="17" fillId="3" borderId="6" xfId="34" applyFont="1" applyFill="1" applyBorder="1" applyAlignment="1">
      <alignment horizontal="left"/>
    </xf>
    <xf numFmtId="3" fontId="64" fillId="3" borderId="6" xfId="34" applyNumberFormat="1" applyFont="1" applyFill="1" applyBorder="1" applyAlignment="1">
      <alignment horizontal="right" vertical="center" wrapText="1"/>
    </xf>
    <xf numFmtId="0" fontId="64" fillId="3" borderId="6" xfId="34" applyFont="1" applyFill="1" applyBorder="1" applyAlignment="1">
      <alignment horizontal="right" vertical="center"/>
    </xf>
    <xf numFmtId="1" fontId="64" fillId="3" borderId="6" xfId="34" applyNumberFormat="1" applyFont="1" applyFill="1" applyBorder="1" applyAlignment="1">
      <alignment horizontal="right" vertical="center"/>
    </xf>
    <xf numFmtId="3" fontId="64" fillId="3" borderId="6" xfId="34" applyNumberFormat="1" applyFont="1" applyFill="1" applyBorder="1" applyAlignment="1">
      <alignment horizontal="right" vertical="center"/>
    </xf>
    <xf numFmtId="0" fontId="64" fillId="3" borderId="6" xfId="45" applyFont="1" applyFill="1" applyBorder="1" applyAlignment="1">
      <alignment horizontal="right" vertical="center"/>
    </xf>
    <xf numFmtId="0" fontId="59" fillId="3" borderId="56" xfId="31" applyFont="1" applyFill="1" applyBorder="1" applyAlignment="1">
      <alignment horizontal="left" vertical="center" wrapText="1"/>
    </xf>
    <xf numFmtId="0" fontId="59" fillId="3" borderId="0" xfId="31" applyFont="1" applyFill="1" applyAlignment="1">
      <alignment horizontal="left" vertical="center" wrapText="1"/>
    </xf>
    <xf numFmtId="2" fontId="40" fillId="0" borderId="2" xfId="93" applyNumberFormat="1" applyFont="1" applyBorder="1" applyAlignment="1">
      <alignment horizontal="center" vertical="center" wrapText="1"/>
    </xf>
    <xf numFmtId="3" fontId="123" fillId="0" borderId="29" xfId="97" applyNumberFormat="1" applyFont="1" applyBorder="1" applyAlignment="1">
      <alignment horizontal="center" vertical="center" wrapText="1"/>
    </xf>
    <xf numFmtId="3" fontId="123" fillId="0" borderId="37" xfId="97" applyNumberFormat="1" applyFont="1" applyBorder="1" applyAlignment="1">
      <alignment horizontal="center" vertical="center" wrapText="1"/>
    </xf>
    <xf numFmtId="3" fontId="123" fillId="0" borderId="30" xfId="97" applyNumberFormat="1" applyFont="1" applyBorder="1" applyAlignment="1">
      <alignment horizontal="center" vertical="center" wrapText="1"/>
    </xf>
    <xf numFmtId="0" fontId="30" fillId="3" borderId="29" xfId="103" applyFont="1" applyFill="1" applyBorder="1" applyAlignment="1">
      <alignment horizontal="center" vertical="center" wrapText="1"/>
    </xf>
    <xf numFmtId="0" fontId="30" fillId="3" borderId="30" xfId="103" applyFont="1" applyFill="1" applyBorder="1" applyAlignment="1">
      <alignment horizontal="center" vertical="center" wrapText="1"/>
    </xf>
    <xf numFmtId="0" fontId="30" fillId="0" borderId="29" xfId="103" applyFont="1" applyBorder="1" applyAlignment="1">
      <alignment horizontal="center" vertical="center" wrapText="1"/>
    </xf>
    <xf numFmtId="0" fontId="30" fillId="0" borderId="30" xfId="103" applyFont="1" applyBorder="1" applyAlignment="1">
      <alignment horizontal="center" vertical="center" wrapText="1"/>
    </xf>
  </cellXfs>
  <cellStyles count="105">
    <cellStyle name="Comma 2 3" xfId="58" xr:uid="{00000000-0005-0000-0000-000000000000}"/>
    <cellStyle name="ContentsHyperlink" xfId="1" xr:uid="{00000000-0005-0000-0000-000001000000}"/>
    <cellStyle name="Hyperlink" xfId="87" builtinId="8"/>
    <cellStyle name="Normal" xfId="0" builtinId="0"/>
    <cellStyle name="Normal 10 10 2 2 2 2" xfId="47" xr:uid="{00000000-0005-0000-0000-000004000000}"/>
    <cellStyle name="Normal 10 10 2 2 2 2 2" xfId="73" xr:uid="{00000000-0005-0000-0000-000005000000}"/>
    <cellStyle name="Normal 10 10 2 2 2 2 3" xfId="102" xr:uid="{00000000-0005-0000-0000-000006000000}"/>
    <cellStyle name="Normal 10 10 6 3" xfId="24" xr:uid="{00000000-0005-0000-0000-000007000000}"/>
    <cellStyle name="Normal 10 10 8" xfId="10" xr:uid="{00000000-0005-0000-0000-000008000000}"/>
    <cellStyle name="Normal 144 2 2" xfId="19" xr:uid="{00000000-0005-0000-0000-000009000000}"/>
    <cellStyle name="Normal 145" xfId="31" xr:uid="{00000000-0005-0000-0000-00000A000000}"/>
    <cellStyle name="Normal 146 2 2" xfId="18" xr:uid="{00000000-0005-0000-0000-00000B000000}"/>
    <cellStyle name="Normal 148 3 2" xfId="45" xr:uid="{00000000-0005-0000-0000-00000C000000}"/>
    <cellStyle name="Normal 149 4" xfId="37" xr:uid="{00000000-0005-0000-0000-00000D000000}"/>
    <cellStyle name="Normal 156 6" xfId="44" xr:uid="{00000000-0005-0000-0000-00000E000000}"/>
    <cellStyle name="Normal 158" xfId="26" xr:uid="{00000000-0005-0000-0000-00000F000000}"/>
    <cellStyle name="Normal 158 2" xfId="67" xr:uid="{00000000-0005-0000-0000-000010000000}"/>
    <cellStyle name="Normal 18 2 10 2 2" xfId="33" xr:uid="{00000000-0005-0000-0000-000011000000}"/>
    <cellStyle name="Normal 18 2 10 2 2 2" xfId="69" xr:uid="{00000000-0005-0000-0000-000012000000}"/>
    <cellStyle name="Normal 18 2 10 2 2 3" xfId="89" xr:uid="{00000000-0005-0000-0000-000013000000}"/>
    <cellStyle name="Normal 18 2 2 2 2 5 2 2 5 3 3" xfId="22" xr:uid="{00000000-0005-0000-0000-000014000000}"/>
    <cellStyle name="Normal 18 2 2 2 2 5 2 2 5 5" xfId="11" xr:uid="{00000000-0005-0000-0000-000015000000}"/>
    <cellStyle name="Normal 18 2 2 2 2 5 3 2 5 7" xfId="14" xr:uid="{00000000-0005-0000-0000-000016000000}"/>
    <cellStyle name="Normal 18 2 2 2 2 5 3 7 6" xfId="35" xr:uid="{00000000-0005-0000-0000-000017000000}"/>
    <cellStyle name="Normal 18 2 2 2 2 5 3 7 6 2" xfId="70" xr:uid="{00000000-0005-0000-0000-000018000000}"/>
    <cellStyle name="Normal 18 2 2 2 2 5 3 7 6 3" xfId="90" xr:uid="{00000000-0005-0000-0000-000019000000}"/>
    <cellStyle name="Normal 18 5 3 2 12" xfId="40" xr:uid="{00000000-0005-0000-0000-00001A000000}"/>
    <cellStyle name="Normal 18 5 3 2 12 2" xfId="52" xr:uid="{00000000-0005-0000-0000-00001B000000}"/>
    <cellStyle name="Normal 18 5 3 2 12 2 2" xfId="76" xr:uid="{00000000-0005-0000-0000-00001C000000}"/>
    <cellStyle name="Normal 18 5 3 2 12 2 3" xfId="104" xr:uid="{00000000-0005-0000-0000-00001D000000}"/>
    <cellStyle name="Normal 18 5 3 2 12 3" xfId="54" xr:uid="{00000000-0005-0000-0000-00001E000000}"/>
    <cellStyle name="Normal 18 5 3 2 12 3 2" xfId="78" xr:uid="{00000000-0005-0000-0000-00001F000000}"/>
    <cellStyle name="Normal 18 5 3 2 12 3 3" xfId="101" xr:uid="{00000000-0005-0000-0000-000020000000}"/>
    <cellStyle name="Normal 18 5 3 2 12 4" xfId="60" xr:uid="{00000000-0005-0000-0000-000021000000}"/>
    <cellStyle name="Normal 18 5 3 2 12 4 2" xfId="80" xr:uid="{00000000-0005-0000-0000-000022000000}"/>
    <cellStyle name="Normal 18 5 3 2 12 4 3" xfId="99" xr:uid="{00000000-0005-0000-0000-000023000000}"/>
    <cellStyle name="Normal 18 5 3 2 12 5" xfId="72" xr:uid="{00000000-0005-0000-0000-000024000000}"/>
    <cellStyle name="Normal 2" xfId="2" xr:uid="{00000000-0005-0000-0000-000025000000}"/>
    <cellStyle name="Normal 2 10" xfId="17" xr:uid="{00000000-0005-0000-0000-000026000000}"/>
    <cellStyle name="Normal 2 10 2 2 2 2 2 2" xfId="29" xr:uid="{00000000-0005-0000-0000-000027000000}"/>
    <cellStyle name="Normal 2 10 2 2 2 2 2 2 2" xfId="51" xr:uid="{00000000-0005-0000-0000-000028000000}"/>
    <cellStyle name="Normal 2 10 2 2 2 2 2 2 2 2" xfId="75" xr:uid="{00000000-0005-0000-0000-000029000000}"/>
    <cellStyle name="Normal 2 10 2 2 2 2 2 2 2 3" xfId="103" xr:uid="{00000000-0005-0000-0000-00002A000000}"/>
    <cellStyle name="Normal 2 10 2 2 2 2 2 2 3" xfId="68" xr:uid="{00000000-0005-0000-0000-00002B000000}"/>
    <cellStyle name="Normal 2 10 2 2 2 2 2 2 4" xfId="88" xr:uid="{00000000-0005-0000-0000-00002C000000}"/>
    <cellStyle name="Normal 2 10 3" xfId="21" xr:uid="{00000000-0005-0000-0000-00002D000000}"/>
    <cellStyle name="Normal 2 10 4" xfId="34" xr:uid="{00000000-0005-0000-0000-00002E000000}"/>
    <cellStyle name="Normal 2 12 2 3" xfId="48" xr:uid="{00000000-0005-0000-0000-00002F000000}"/>
    <cellStyle name="Normal 2 12 4" xfId="41" xr:uid="{00000000-0005-0000-0000-000030000000}"/>
    <cellStyle name="Normal 2 18" xfId="61" xr:uid="{00000000-0005-0000-0000-000031000000}"/>
    <cellStyle name="Normal 2 19 5" xfId="42" xr:uid="{00000000-0005-0000-0000-000032000000}"/>
    <cellStyle name="Normal 2 2" xfId="3" xr:uid="{00000000-0005-0000-0000-000033000000}"/>
    <cellStyle name="Normal 2 2 10" xfId="32" xr:uid="{00000000-0005-0000-0000-000034000000}"/>
    <cellStyle name="Normal 2 2 2 2 2 2 2" xfId="13" xr:uid="{00000000-0005-0000-0000-000035000000}"/>
    <cellStyle name="Normal 2 2 2 2 3" xfId="46" xr:uid="{00000000-0005-0000-0000-000036000000}"/>
    <cellStyle name="Normal 2 3" xfId="28" xr:uid="{00000000-0005-0000-0000-000037000000}"/>
    <cellStyle name="Normal 2 3 2 4" xfId="27" xr:uid="{00000000-0005-0000-0000-000038000000}"/>
    <cellStyle name="Normal 2 3 3 3" xfId="36" xr:uid="{00000000-0005-0000-0000-000039000000}"/>
    <cellStyle name="Normal 2 4 2 2 2" xfId="20" xr:uid="{00000000-0005-0000-0000-00003A000000}"/>
    <cellStyle name="Normal 3" xfId="4" xr:uid="{00000000-0005-0000-0000-00003B000000}"/>
    <cellStyle name="Normal 3 15" xfId="62" xr:uid="{00000000-0005-0000-0000-00003C000000}"/>
    <cellStyle name="Normal 3 15 3" xfId="43" xr:uid="{00000000-0005-0000-0000-00003D000000}"/>
    <cellStyle name="Normal 3 2" xfId="5" xr:uid="{00000000-0005-0000-0000-00003E000000}"/>
    <cellStyle name="Normal 3 2 2 2 4" xfId="23" xr:uid="{00000000-0005-0000-0000-00003F000000}"/>
    <cellStyle name="Normal 3 2 2 4" xfId="15" xr:uid="{00000000-0005-0000-0000-000040000000}"/>
    <cellStyle name="Normal 32 2 2" xfId="25" xr:uid="{00000000-0005-0000-0000-000041000000}"/>
    <cellStyle name="Normal 37 2 2 2" xfId="12" xr:uid="{00000000-0005-0000-0000-000042000000}"/>
    <cellStyle name="Normal 39 2 2" xfId="16" xr:uid="{00000000-0005-0000-0000-000043000000}"/>
    <cellStyle name="Normal 4" xfId="6" xr:uid="{00000000-0005-0000-0000-000044000000}"/>
    <cellStyle name="Normal 4 2" xfId="9" xr:uid="{00000000-0005-0000-0000-000045000000}"/>
    <cellStyle name="Normal 4 2 2" xfId="66" xr:uid="{00000000-0005-0000-0000-000046000000}"/>
    <cellStyle name="Normal 4 2 2 5" xfId="81" xr:uid="{00000000-0005-0000-0000-000047000000}"/>
    <cellStyle name="Normal 4 3" xfId="65" xr:uid="{00000000-0005-0000-0000-000048000000}"/>
    <cellStyle name="Normal 5" xfId="39" xr:uid="{00000000-0005-0000-0000-000049000000}"/>
    <cellStyle name="Normal 5 2" xfId="53" xr:uid="{00000000-0005-0000-0000-00004A000000}"/>
    <cellStyle name="Normal 5 2 2" xfId="77" xr:uid="{00000000-0005-0000-0000-00004B000000}"/>
    <cellStyle name="Normal 5 2 3" xfId="100" xr:uid="{00000000-0005-0000-0000-00004C000000}"/>
    <cellStyle name="Normal 5 2 4" xfId="49" xr:uid="{00000000-0005-0000-0000-00004D000000}"/>
    <cellStyle name="Normal 5 3" xfId="71" xr:uid="{00000000-0005-0000-0000-00004E000000}"/>
    <cellStyle name="Normal 5 3 2 3" xfId="59" xr:uid="{00000000-0005-0000-0000-00004F000000}"/>
    <cellStyle name="Normal 51 3 3" xfId="63" xr:uid="{00000000-0005-0000-0000-000050000000}"/>
    <cellStyle name="Normal 6" xfId="50" xr:uid="{00000000-0005-0000-0000-000051000000}"/>
    <cellStyle name="Normal 6 2" xfId="74" xr:uid="{00000000-0005-0000-0000-000052000000}"/>
    <cellStyle name="Normal 6 3 2 2 13" xfId="57" xr:uid="{00000000-0005-0000-0000-000053000000}"/>
    <cellStyle name="Normal 6 3 2 2 13 2" xfId="79" xr:uid="{00000000-0005-0000-0000-000054000000}"/>
    <cellStyle name="Normal 6 3 2 2 13 3" xfId="98" xr:uid="{00000000-0005-0000-0000-000055000000}"/>
    <cellStyle name="Normal_Lekovi Tabela 18 I-VI 2008.-ZA STAMPU CECA  2" xfId="91" xr:uid="{00000000-0005-0000-0000-000056000000}"/>
    <cellStyle name="Normal_normativ kadra _ tabel_1 2" xfId="86" xr:uid="{00000000-0005-0000-0000-000057000000}"/>
    <cellStyle name="Normal_Normativi_Stampanje" xfId="92" xr:uid="{00000000-0005-0000-0000-000058000000}"/>
    <cellStyle name="Normal_PLAN ZA 2011 - SUDSKA KONACNO 2" xfId="93" xr:uid="{00000000-0005-0000-0000-000059000000}"/>
    <cellStyle name="Normal_PLAN ZA 2011 - SUDSKA KONACNO 2 2" xfId="94" xr:uid="{00000000-0005-0000-0000-00005A000000}"/>
    <cellStyle name="Normal_Sheet1 2 2" xfId="95" xr:uid="{00000000-0005-0000-0000-00005B000000}"/>
    <cellStyle name="Normal_Sheet1 3 2 2" xfId="96" xr:uid="{00000000-0005-0000-0000-00005C000000}"/>
    <cellStyle name="Normal_SUDSKA PLAN ZA 2010" xfId="97" xr:uid="{00000000-0005-0000-0000-00005D000000}"/>
    <cellStyle name="Normal_TAB DZ 1-10 (1) 2 2" xfId="85" xr:uid="{00000000-0005-0000-0000-00005E000000}"/>
    <cellStyle name="Normal_TAB DZ 1-10 (1) 3" xfId="84" xr:uid="{00000000-0005-0000-0000-00005F000000}"/>
    <cellStyle name="Percent" xfId="82" builtinId="5"/>
    <cellStyle name="Percent 2 4" xfId="30" xr:uid="{00000000-0005-0000-0000-000061000000}"/>
    <cellStyle name="Percent 6" xfId="38" xr:uid="{00000000-0005-0000-0000-000062000000}"/>
    <cellStyle name="Percent 6 2 3" xfId="64" xr:uid="{00000000-0005-0000-0000-000063000000}"/>
    <cellStyle name="Student Information" xfId="7" xr:uid="{00000000-0005-0000-0000-000064000000}"/>
    <cellStyle name="Student Information - user entered" xfId="8" xr:uid="{00000000-0005-0000-0000-000065000000}"/>
    <cellStyle name="Student Information - user entered 11" xfId="56" xr:uid="{00000000-0005-0000-0000-000066000000}"/>
    <cellStyle name="Student Information 16" xfId="55" xr:uid="{00000000-0005-0000-0000-000067000000}"/>
    <cellStyle name="Total" xfId="83" builtinId="25"/>
  </cellStyles>
  <dxfs count="30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numFmt numFmtId="3" formatCode="#,##0"/>
    </dxf>
    <dxf>
      <alignment vertical="center"/>
    </dxf>
    <dxf>
      <alignment vertical="center"/>
    </dxf>
    <dxf>
      <alignment horizontal="cent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rv-direkcija\ugovaranje\2008\UO_2008\UO%2024.%20okrobar%202008\Documents%20and%20Settings\mirkor\Desktop\pllate%20%20novo___\PLATE_NOV_DEC\Koeficijenti_obracun_ZA_XII_13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0.3.13\Ugovaranje\Documents%20and%20Settings\mirkor\Desktop\pllate%20%20novo___\PLATE_NOV_DEC\Koeficijenti_obracun_ZA_XII_13_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irkor\Desktop\pllate%20%20novo___\PLATE_NOV_DEC\Koeficijenti_obracun_ZA_XII_13_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orisnik\Desktop\T1-5%20plan%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orisnik\Desktop\Lekovi%20za%20plan%202025%20-%202201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na_Radnici"/>
      <sheetName val="Primarna_Koeficijenti"/>
      <sheetName val="Primarna_IZNOSI"/>
      <sheetName val="Sekundarna_Radnici"/>
      <sheetName val="Sekundarna_Koeficijenti"/>
      <sheetName val="Sekundarna_IZNOSI"/>
      <sheetName val="Parametar"/>
      <sheetName val="Sheet3"/>
      <sheetName val="Novi_ZdrRadnici_2007"/>
      <sheetName val="T2 DNEVNA"/>
    </sheetNames>
    <sheetDataSet>
      <sheetData sheetId="0" refreshError="1"/>
      <sheetData sheetId="1" refreshError="1"/>
      <sheetData sheetId="2" refreshError="1"/>
      <sheetData sheetId="3" refreshError="1"/>
      <sheetData sheetId="4" refreshError="1"/>
      <sheetData sheetId="5" refreshError="1"/>
      <sheetData sheetId="6" refreshError="1">
        <row r="2">
          <cell r="B2" t="str">
            <v>12</v>
          </cell>
        </row>
      </sheetData>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na_Radnici"/>
      <sheetName val="Primarna_Koeficijenti"/>
      <sheetName val="Primarna_IZNOSI"/>
      <sheetName val="Sekundarna_Radnici"/>
      <sheetName val="Sekundarna_Koeficijenti"/>
      <sheetName val="Sekundarna_IZNOSI"/>
      <sheetName val="Parametar"/>
      <sheetName val="Sheet3"/>
      <sheetName val="Novi_ZdrRadnici_2007"/>
    </sheetNames>
    <sheetDataSet>
      <sheetData sheetId="0" refreshError="1"/>
      <sheetData sheetId="1" refreshError="1"/>
      <sheetData sheetId="2" refreshError="1"/>
      <sheetData sheetId="3" refreshError="1"/>
      <sheetData sheetId="4" refreshError="1"/>
      <sheetData sheetId="5" refreshError="1"/>
      <sheetData sheetId="6" refreshError="1">
        <row r="3">
          <cell r="B3" t="str">
            <v>12</v>
          </cell>
        </row>
      </sheetData>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na_Radnici"/>
      <sheetName val="Primarna_Koeficijenti"/>
      <sheetName val="Primarna_IZNOSI"/>
      <sheetName val="Sekundarna_Radnici"/>
      <sheetName val="Sekundarna_Koeficijenti"/>
      <sheetName val="Sekundarna_IZNOSI"/>
      <sheetName val="Parametar"/>
      <sheetName val="Sheet3"/>
      <sheetName val="Novi_ZdrRadnici_2007"/>
    </sheetNames>
    <sheetDataSet>
      <sheetData sheetId="0" refreshError="1"/>
      <sheetData sheetId="1" refreshError="1"/>
      <sheetData sheetId="2" refreshError="1"/>
      <sheetData sheetId="3" refreshError="1"/>
      <sheetData sheetId="4" refreshError="1"/>
      <sheetData sheetId="5" refreshError="1"/>
      <sheetData sheetId="6" refreshError="1">
        <row r="3">
          <cell r="B3" t="str">
            <v>12</v>
          </cell>
        </row>
      </sheetData>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dar.ode."/>
      <sheetName val="Kadar.dne.bol.dij."/>
      <sheetName val="Kadar.zaj.med.del."/>
      <sheetName val="Kadar.nem."/>
      <sheetName val="Kadar.zbirno "/>
    </sheetNames>
    <sheetDataSet>
      <sheetData sheetId="0">
        <row r="1">
          <cell r="C1" t="str">
            <v>Универзитетски клинички центар Војводине</v>
          </cell>
        </row>
        <row r="47">
          <cell r="I47">
            <v>656</v>
          </cell>
          <cell r="R47">
            <v>1859</v>
          </cell>
          <cell r="Z47">
            <v>23</v>
          </cell>
          <cell r="AE47">
            <v>0</v>
          </cell>
          <cell r="AF47">
            <v>4</v>
          </cell>
        </row>
      </sheetData>
      <sheetData sheetId="1">
        <row r="28">
          <cell r="E28">
            <v>49</v>
          </cell>
          <cell r="J28">
            <v>156</v>
          </cell>
          <cell r="M28">
            <v>1</v>
          </cell>
          <cell r="Q28">
            <v>0</v>
          </cell>
          <cell r="R28">
            <v>0</v>
          </cell>
        </row>
      </sheetData>
      <sheetData sheetId="2">
        <row r="22">
          <cell r="D22">
            <v>149</v>
          </cell>
          <cell r="E22">
            <v>18</v>
          </cell>
          <cell r="L22">
            <v>382</v>
          </cell>
          <cell r="Q22">
            <v>11</v>
          </cell>
          <cell r="U22">
            <v>0</v>
          </cell>
          <cell r="V22">
            <v>0</v>
          </cell>
          <cell r="W22">
            <v>0</v>
          </cell>
        </row>
      </sheetData>
      <sheetData sheetId="3">
        <row r="20">
          <cell r="B20">
            <v>171</v>
          </cell>
          <cell r="C20">
            <v>143</v>
          </cell>
          <cell r="E20">
            <v>504</v>
          </cell>
          <cell r="F20">
            <v>686</v>
          </cell>
          <cell r="H20">
            <v>0</v>
          </cell>
          <cell r="I20">
            <v>0</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6 Lekovi"/>
      <sheetName val="T16 Lekovi (NINA korigovano)"/>
      <sheetName val="T16 Lekovi ZA NUKLEARNU"/>
      <sheetName val="T 071"/>
      <sheetName val="Sheet2"/>
      <sheetName val="071_12"/>
      <sheetName val="073_12"/>
      <sheetName val="074_12"/>
      <sheetName val="075_12"/>
    </sheetNames>
    <sheetDataSet>
      <sheetData sheetId="0"/>
      <sheetData sheetId="1"/>
      <sheetData sheetId="2"/>
      <sheetData sheetId="3">
        <row r="801">
          <cell r="K801">
            <v>30999999.824210994</v>
          </cell>
        </row>
        <row r="802">
          <cell r="K802">
            <v>359999999.9945761</v>
          </cell>
        </row>
        <row r="803">
          <cell r="K803">
            <v>13999999.973555507</v>
          </cell>
        </row>
        <row r="804">
          <cell r="K804">
            <v>2500000.2048859824</v>
          </cell>
        </row>
        <row r="805">
          <cell r="K805">
            <v>11999999.314394847</v>
          </cell>
        </row>
        <row r="806">
          <cell r="K806">
            <v>14999999.983732959</v>
          </cell>
        </row>
        <row r="807">
          <cell r="K807">
            <v>389999999.96996993</v>
          </cell>
        </row>
        <row r="808">
          <cell r="K808">
            <v>3499999.9074138924</v>
          </cell>
        </row>
        <row r="809">
          <cell r="K809">
            <v>13090000.045496849</v>
          </cell>
        </row>
        <row r="810">
          <cell r="K810">
            <v>112999999.99246293</v>
          </cell>
        </row>
        <row r="811">
          <cell r="K811">
            <v>290000.70587423415</v>
          </cell>
        </row>
        <row r="812">
          <cell r="K812">
            <v>23000000.31552501</v>
          </cell>
        </row>
        <row r="813">
          <cell r="K813">
            <v>359999.87882547127</v>
          </cell>
        </row>
        <row r="814">
          <cell r="K814">
            <v>58057000.226967856</v>
          </cell>
        </row>
      </sheetData>
      <sheetData sheetId="4"/>
      <sheetData sheetId="5"/>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risnik" refreshedDate="45744.370617476852" createdVersion="6" refreshedVersion="8" minRefreshableVersion="3" recordCount="9296" xr:uid="{00000000-000A-0000-FFFF-FFFF00000000}">
  <cacheSource type="worksheet">
    <worksheetSource ref="A6:J1048576" sheet="usluge_prema_OS"/>
  </cacheSource>
  <cacheFields count="10">
    <cacheField name="Организациона једицина" numFmtId="0">
      <sharedItems containsBlank="1"/>
    </cacheField>
    <cacheField name="Категорија" numFmtId="0">
      <sharedItems containsBlank="1"/>
    </cacheField>
    <cacheField name="Шифра" numFmtId="0">
      <sharedItems containsBlank="1" containsMixedTypes="1" containsNumber="1" containsInteger="1" minValue="130025" maxValue="909020708" count="4073">
        <m/>
        <s v="000001"/>
        <s v="000002"/>
        <s v="000003"/>
        <s v="000004"/>
        <s v="000005"/>
        <s v="000006"/>
        <s v="000008"/>
        <s v="280005"/>
        <s v="280006"/>
        <s v="280007"/>
        <s v="280008"/>
        <s v="30029-00"/>
        <s v="30058-01"/>
        <s v="30075-00"/>
        <s v="30075-04"/>
        <s v="30075-14"/>
        <s v="30075-16"/>
        <s v="30075-17"/>
        <s v="30075-34"/>
        <s v="30075-37"/>
        <s v="30165-00"/>
        <s v="30168-00"/>
        <s v="30174-00"/>
        <s v="30177-00"/>
        <s v="30189-00"/>
        <s v="30223-00"/>
        <s v="30296-01"/>
        <s v="30297-02"/>
        <s v="30306-01"/>
        <s v="30310-00"/>
        <s v="30315-00"/>
        <s v="30315-01"/>
        <s v="30321-00"/>
        <s v="30329-00"/>
        <s v="30373-00"/>
        <s v="30375-03"/>
        <s v="30375-04"/>
        <s v="30375-06"/>
        <s v="30375-07"/>
        <s v="30375-10"/>
        <s v="30375-13"/>
        <s v="30375-14"/>
        <s v="30375-24"/>
        <s v="30375-25"/>
        <s v="30375-28"/>
        <s v="30375-29"/>
        <s v="30378-00"/>
        <s v="30385-00"/>
        <s v="30390-00"/>
        <s v="30393-00"/>
        <s v="30394-00"/>
        <s v="30396-00"/>
        <s v="30402-00"/>
        <s v="30403-00"/>
        <s v="30403-01"/>
        <s v="30403-03"/>
        <s v="30405-01"/>
        <s v="30405-02"/>
        <s v="30405-04"/>
        <s v="30406-00"/>
        <s v="30409-00"/>
        <s v="30411-00"/>
        <s v="30414-00"/>
        <s v="30415-00"/>
        <s v="30418-00"/>
        <s v="30421-00"/>
        <s v="30431-00"/>
        <s v="30433-00"/>
        <s v="30438-00"/>
        <s v="30439-00"/>
        <s v="30443-00"/>
        <s v="30445-00"/>
        <s v="30452-02"/>
        <s v="30454-00"/>
        <s v="30454-01"/>
        <s v="30455-00"/>
        <s v="30460-01"/>
        <s v="30460-03"/>
        <s v="30460-04"/>
        <s v="30460-07"/>
        <s v="30460-08"/>
        <s v="30472-01"/>
        <s v="30515-00"/>
        <s v="30515-02"/>
        <s v="30518-01"/>
        <s v="30520-00"/>
        <s v="30521-00"/>
        <s v="30523-00"/>
        <s v="30527-00"/>
        <s v="30527-01"/>
        <s v="30527-02"/>
        <s v="30527-03"/>
        <s v="30532-00"/>
        <s v="30562-00"/>
        <s v="30562-01"/>
        <s v="30562-02"/>
        <s v="30562-03"/>
        <s v="30562-04"/>
        <s v="30563-01"/>
        <s v="30563-02"/>
        <s v="30563-03"/>
        <s v="30565-00"/>
        <s v="30566-00"/>
        <s v="30571-00"/>
        <s v="30572-00"/>
        <s v="30578-00"/>
        <s v="30580-00"/>
        <s v="30581-00"/>
        <s v="30581-01"/>
        <s v="30583-00"/>
        <s v="30586-00"/>
        <s v="30587-00"/>
        <s v="30589-00"/>
        <s v="30593-00"/>
        <s v="30593-01"/>
        <s v="30597-00"/>
        <s v="30601-00"/>
        <s v="30609-03"/>
        <s v="30614-00"/>
        <s v="30614-02"/>
        <s v="30614-03"/>
        <s v="30615-00"/>
        <s v="30617-00"/>
        <s v="30617-01"/>
        <s v="30617-02"/>
        <s v="30631-00"/>
        <s v="30666-00"/>
        <s v="30676-01"/>
        <s v="31205-00"/>
        <s v="31230-05"/>
        <s v="31350-00"/>
        <s v="31409-00"/>
        <s v="31462-00"/>
        <s v="32000-00"/>
        <s v="32000-01"/>
        <s v="32003-00"/>
        <s v="32003-01"/>
        <s v="32004-00"/>
        <s v="32005-00"/>
        <s v="32005-01"/>
        <s v="32006-00"/>
        <s v="32006-01"/>
        <s v="32009-00"/>
        <s v="32012-00"/>
        <s v="32024-00"/>
        <s v="32025-00"/>
        <s v="32026-00"/>
        <s v="32030-00"/>
        <s v="32033-00"/>
        <s v="32039-00"/>
        <s v="32069-01"/>
        <s v="32105-00"/>
        <s v="32117-00"/>
        <s v="32138-00"/>
        <s v="32138-01"/>
        <s v="32142-00"/>
        <s v="32142-01"/>
        <s v="32159-01"/>
        <s v="32159-02"/>
        <s v="32162-00"/>
        <s v="32166-00"/>
        <s v="32174-00"/>
        <s v="32174-01"/>
        <s v="35571-00"/>
        <s v="35653-04"/>
        <s v="35667-00"/>
        <s v="35713-04"/>
        <s v="35713-07"/>
        <s v="35717-01"/>
        <s v="36500-01"/>
        <s v="36516-01"/>
        <s v="36519-01"/>
        <s v="36528-01"/>
        <s v="36558-01"/>
        <s v="36579-01"/>
        <s v="36585-03"/>
        <s v="37000-01"/>
        <s v="37004-03"/>
        <s v="37008-01"/>
        <s v="37201-00"/>
        <s v="37420-00"/>
        <s v="38418-00"/>
        <s v="39324-00"/>
        <s v="39331-01"/>
        <s v="43948-00"/>
        <s v="45206-08"/>
        <s v="45502-00"/>
        <s v="45518-00"/>
        <s v="49327-00"/>
        <s v="50221-00"/>
        <s v="58936-00"/>
        <s v="90282-00"/>
        <s v="90282-02"/>
        <s v="90331-00"/>
        <s v="90340-01"/>
        <s v="90342-02"/>
        <s v="90346-00"/>
        <s v="90480-01"/>
        <s v="90571-00"/>
        <s v="90575-00"/>
        <s v="90952-00"/>
        <s v="92090-00"/>
        <s v="92208-00"/>
        <s v="96189-00"/>
        <s v="30023-00"/>
        <s v="30099-00"/>
        <s v="30614-01"/>
        <s v="30676-00"/>
        <s v="31205-01"/>
        <s v="31235-00"/>
        <s v="31235-03"/>
        <s v="32159-00"/>
        <s v="32177-00"/>
        <s v="90661-00"/>
        <s v="009161"/>
        <s v="030102"/>
        <s v="030122"/>
        <n v="310049"/>
        <s v="11600-02"/>
        <s v="11600-03"/>
        <s v="11612-00"/>
        <s v="11700-00"/>
        <s v="11713-00"/>
        <s v="11912-00"/>
        <s v="13109-00"/>
        <s v="13110-00"/>
        <s v="13706-02"/>
        <s v="13706-03"/>
        <s v="13839-00"/>
        <s v="13842-00"/>
        <s v="30010-00"/>
        <s v="30055-00"/>
        <s v="30075-01"/>
        <s v="30075-13"/>
        <s v="30223-01"/>
        <s v="30223-03"/>
        <s v="30584-00"/>
        <s v="31551-00"/>
        <s v="32075-00"/>
        <s v="32075-01"/>
        <s v="32135-00"/>
        <s v="32147-00"/>
        <s v="32166-02"/>
        <s v="32171-00"/>
        <s v="36800-00"/>
        <s v="38806-00"/>
        <s v="47906-01"/>
        <s v="90220-00"/>
        <s v="90568-00"/>
        <s v="90568-02"/>
        <s v="90676-00"/>
        <s v="92036-00"/>
        <s v="92043-00"/>
        <s v="92044-00"/>
        <s v="92052-00"/>
        <s v="92061-00"/>
        <s v="92062-00"/>
        <s v="92063-00"/>
        <s v="92064-00"/>
        <s v="92077-00"/>
        <s v="92200-00"/>
        <s v="92518-01"/>
        <s v="96037-00"/>
        <s v="96065-00"/>
        <s v="96066-00"/>
        <s v="96067-00"/>
        <s v="96069-00"/>
        <s v="96075-00"/>
        <s v="96076-00"/>
        <s v="96081-00"/>
        <s v="96089-00"/>
        <s v="96097-00"/>
        <s v="96098-00"/>
        <s v="96176-00"/>
        <s v="96197-01"/>
        <s v="96197-02"/>
        <s v="96197-03"/>
        <s v="96197-04"/>
        <s v="96197-07"/>
        <s v="96197-09"/>
        <s v="96199-00"/>
        <s v="96199-01"/>
        <s v="96199-02"/>
        <s v="96199-07"/>
        <s v="96199-08"/>
        <s v="96199-09"/>
        <s v="96200-01"/>
        <s v="96200-02"/>
        <s v="96200-03"/>
        <s v="96200-07"/>
        <s v="96200-09"/>
        <s v="96202-02"/>
        <s v="96202-09"/>
        <s v="96203-00"/>
        <s v="96203-01"/>
        <s v="96203-02"/>
        <s v="96203-03"/>
        <s v="96203-04"/>
        <s v="96203-07"/>
        <s v="96203-08"/>
        <s v="96203-09"/>
        <s v="U8183801"/>
        <s v="U8184506"/>
        <s v="31533-00"/>
        <s v="31548-00"/>
        <s v="31500-01"/>
        <s v="35608-02"/>
        <s v="35618-01"/>
        <s v="32090-00"/>
        <s v="32093-00"/>
        <s v="32084-01"/>
        <n v="140002"/>
        <n v="130207"/>
        <s v="250103"/>
        <n v="260076"/>
        <s v="11615-00"/>
        <s v="11900-00"/>
        <s v="13400-00"/>
        <s v="13706-01"/>
        <s v="13706-05"/>
        <s v="13815-00"/>
        <s v="13815-01"/>
        <s v="13882-00"/>
        <s v="13882-01"/>
        <s v="13882-02"/>
        <s v="18216-00"/>
        <s v="18216-03"/>
        <s v="18216-27"/>
        <s v="18216-31"/>
        <s v="22007-00"/>
        <s v="22007-01"/>
        <s v="34524-00"/>
        <s v="34530-01"/>
        <s v="34530-04"/>
        <s v="39015-00"/>
        <s v="39118-00"/>
        <s v="39323-00"/>
        <s v="41880-00"/>
        <s v="41889-00"/>
        <s v="41898-00"/>
        <s v="90022-00"/>
        <s v="90030-00"/>
        <s v="90179-05"/>
        <s v="90179-06"/>
        <s v="92035-00"/>
        <s v="92037-00"/>
        <s v="92046-00"/>
        <s v="92047-00"/>
        <s v="92049-00"/>
        <s v="92053-00"/>
        <s v="92058-01"/>
        <s v="92060-00"/>
        <s v="92066-00"/>
        <s v="92078-00"/>
        <s v="92100-00"/>
        <s v="92101-00"/>
        <s v="92102-00"/>
        <s v="92162-00"/>
        <s v="92178-00"/>
        <s v="92195-00"/>
        <s v="92209-00"/>
        <s v="92209-01"/>
        <s v="92209-02"/>
        <s v="92500-00"/>
        <s v="92500-01"/>
        <s v="92500-02"/>
        <s v="92508-10"/>
        <s v="92508-19"/>
        <s v="92508-20"/>
        <s v="92508-29"/>
        <s v="92508-30"/>
        <s v="92508-39"/>
        <s v="92508-49"/>
        <s v="92509-10"/>
        <s v="92509-19"/>
        <s v="92509-20"/>
        <s v="92509-29"/>
        <s v="92509-30"/>
        <s v="92509-39"/>
        <s v="92510-20"/>
        <s v="92510-29"/>
        <s v="92510-30"/>
        <s v="92510-39"/>
        <s v="92511-10"/>
        <s v="92511-19"/>
        <s v="92511-20"/>
        <s v="92511-29"/>
        <s v="92511-30"/>
        <s v="92511-39"/>
        <s v="92511-40"/>
        <s v="92511-49"/>
        <s v="92512-10"/>
        <s v="92512-19"/>
        <s v="92512-20"/>
        <s v="92512-29"/>
        <s v="92512-30"/>
        <s v="92512-39"/>
        <s v="92512-40"/>
        <s v="92512-49"/>
        <s v="92513-10"/>
        <s v="92513-19"/>
        <s v="92513-20"/>
        <s v="92513-29"/>
        <s v="92513-39"/>
        <s v="92513-40"/>
        <s v="92513-49"/>
        <s v="92513-99"/>
        <s v="92514-10"/>
        <s v="92514-19"/>
        <s v="92514-20"/>
        <s v="92514-29"/>
        <s v="92514-30"/>
        <s v="92514-39"/>
        <s v="92514-40"/>
        <s v="92514-49"/>
        <s v="92514-50"/>
        <s v="92514-59"/>
        <s v="92514-69"/>
        <s v="92515-10"/>
        <s v="92515-19"/>
        <s v="92515-20"/>
        <s v="92515-29"/>
        <s v="92515-30"/>
        <s v="92515-39"/>
        <s v="92515-40"/>
        <s v="92515-49"/>
        <s v="92518-00"/>
        <s v="92519-29"/>
        <s v="92519-39"/>
        <s v="96026-00"/>
        <s v="96096-00"/>
        <s v="96138-00"/>
        <s v="96157-00"/>
        <s v="96171-00"/>
        <s v="96199-03"/>
        <s v="96199-04"/>
        <s v="96199-06"/>
        <s v="96200-06"/>
        <s v="96202-07"/>
        <s v="96202-08"/>
        <s v="96205-08"/>
        <s v="96205-09"/>
        <s v="96209-07"/>
        <s v="96209-08"/>
        <s v="96209-09"/>
        <s v="U8184901"/>
        <s v="U8185900"/>
        <s v="30023-01"/>
        <s v="30032-00"/>
        <s v="30035-00"/>
        <s v="30052-00"/>
        <s v="30052-01"/>
        <s v="30052-02"/>
        <s v="30052-03"/>
        <s v="30052-04"/>
        <s v="30064-00"/>
        <s v="30068-00"/>
        <s v="30071-02"/>
        <s v="30075-25"/>
        <s v="30103-00"/>
        <s v="30195-00"/>
        <s v="30195-01"/>
        <s v="30216-00"/>
        <s v="30216-01"/>
        <s v="30216-02"/>
        <s v="30223-02"/>
        <s v="30229-00"/>
        <s v="30241-00"/>
        <s v="30244-00"/>
        <s v="30247-00"/>
        <s v="30250-00"/>
        <s v="30253-00"/>
        <s v="30255-00"/>
        <s v="30256-00"/>
        <s v="30259-00"/>
        <s v="30266-00"/>
        <s v="30272-00"/>
        <s v="30275-00"/>
        <s v="30283-00"/>
        <s v="30286-00"/>
        <s v="30289-00"/>
        <s v="30294-01"/>
        <s v="30313-00"/>
        <s v="30314-00"/>
        <s v="30317-00"/>
        <s v="31230-00"/>
        <s v="31230-01"/>
        <s v="31230-02"/>
        <s v="31230-03"/>
        <s v="31235-01"/>
        <s v="31423-00"/>
        <s v="31423-01"/>
        <s v="31435-00"/>
        <s v="34100-00"/>
        <s v="34100-01"/>
        <s v="34100-02"/>
        <s v="34100-03"/>
        <s v="34106-09"/>
        <s v="39321-00"/>
        <s v="39327-01"/>
        <s v="39327-02"/>
        <s v="39609-00"/>
        <s v="39609-01"/>
        <s v="39609-02"/>
        <s v="39712-00"/>
        <s v="41629-00"/>
        <s v="41671-00"/>
        <s v="41671-02"/>
        <s v="41677-00"/>
        <s v="41689-00"/>
        <s v="41710-00"/>
        <s v="41710-01"/>
        <s v="41716-00"/>
        <s v="41716-05"/>
        <s v="41716-06"/>
        <s v="41722-00"/>
        <s v="41729-00"/>
        <s v="41737-02"/>
        <s v="41737-08"/>
        <s v="41737-09"/>
        <s v="41743-00"/>
        <s v="41746-00"/>
        <s v="41749-00"/>
        <s v="41779-00"/>
        <s v="41782-00"/>
        <s v="41785-00"/>
        <s v="41789-00"/>
        <s v="41849-00"/>
        <s v="41876-02"/>
        <s v="41881-00"/>
        <s v="41881-01"/>
        <s v="41881-02"/>
        <s v="42536-00"/>
        <s v="42536-03"/>
        <s v="42536-05"/>
        <s v="42584-00"/>
        <s v="42605-00"/>
        <s v="42608-00"/>
        <s v="42614-01"/>
        <s v="42626-00"/>
        <s v="42683-00"/>
        <s v="45003-01"/>
        <s v="45009-01"/>
        <s v="45018-04"/>
        <s v="45033-02"/>
        <s v="45033-03"/>
        <s v="45045-04"/>
        <s v="45206-00"/>
        <s v="45206-01"/>
        <s v="45206-02"/>
        <s v="45206-03"/>
        <s v="45206-04"/>
        <s v="45206-09"/>
        <s v="45230-00"/>
        <s v="45400-00"/>
        <s v="45403-00"/>
        <s v="45439-00"/>
        <s v="45442-00"/>
        <s v="45448-00"/>
        <s v="45448-01"/>
        <s v="45448-03"/>
        <s v="45448-04"/>
        <s v="45448-09"/>
        <s v="45451-00"/>
        <s v="45451-01"/>
        <s v="45451-02"/>
        <s v="45451-03"/>
        <s v="45451-04"/>
        <s v="45451-09"/>
        <s v="45451-20"/>
        <s v="45451-24"/>
        <s v="45451-25"/>
        <s v="45502-01"/>
        <s v="45502-02"/>
        <s v="45512-00"/>
        <s v="45512-01"/>
        <s v="45515-00"/>
        <s v="45562-00"/>
        <s v="45581-00"/>
        <s v="45581-01"/>
        <s v="45590-00"/>
        <s v="45590-01"/>
        <s v="45596-00"/>
        <s v="45602-00"/>
        <s v="45602-01"/>
        <s v="45605-00"/>
        <s v="45605-01"/>
        <s v="45608-01"/>
        <s v="45614-00"/>
        <s v="45623-01"/>
        <s v="45623-03"/>
        <s v="45626-00"/>
        <s v="45632-00"/>
        <s v="45635-00"/>
        <s v="45638-00"/>
        <s v="45641-00"/>
        <s v="45644-00"/>
        <s v="45653-00"/>
        <s v="45665-00"/>
        <s v="45671-00"/>
        <s v="45676-00"/>
        <s v="45714-00"/>
        <s v="45720-00"/>
        <s v="45720-01"/>
        <s v="45720-03"/>
        <s v="45723-01"/>
        <s v="45726-00"/>
        <s v="45726-01"/>
        <s v="45726-03"/>
        <s v="45761-00"/>
        <s v="45825-01"/>
        <s v="45829-00"/>
        <s v="45855-00"/>
        <s v="45857-00"/>
        <s v="45857-01"/>
        <s v="45857-02"/>
        <s v="45861-00"/>
        <s v="45863-00"/>
        <s v="47000-00"/>
        <s v="47738-00"/>
        <s v="47741-00"/>
        <s v="47753-00"/>
        <s v="47756-00"/>
        <s v="47762-00"/>
        <s v="47762-01"/>
        <s v="47765-00"/>
        <s v="47765-01"/>
        <s v="47768-00"/>
        <s v="47774-00"/>
        <s v="47777-00"/>
        <s v="47786-00"/>
        <s v="47789-00"/>
        <s v="47933-02"/>
        <s v="48406-00"/>
        <s v="50203-00"/>
        <s v="52096-00"/>
        <s v="52120-00"/>
        <s v="52148-00"/>
        <s v="52324-00"/>
        <s v="52420-00"/>
        <s v="53400-00"/>
        <s v="53410-00"/>
        <s v="53425-00"/>
        <s v="53429-00"/>
        <s v="90083-00"/>
        <s v="90088-00"/>
        <s v="90110-00"/>
        <s v="90135-00"/>
        <s v="90136-00"/>
        <s v="90137-00"/>
        <s v="90138-00"/>
        <s v="90140-00"/>
        <s v="90141-00"/>
        <s v="90141-01"/>
        <s v="90143-00"/>
        <s v="90143-01"/>
        <s v="90530-02"/>
        <s v="90530-03"/>
        <s v="90582-01"/>
        <s v="90665-00"/>
        <s v="90669-00"/>
        <s v="90678-00"/>
        <s v="90678-01"/>
        <s v="90681-00"/>
        <s v="90684-00"/>
        <s v="90686-01"/>
        <s v="92030-00"/>
        <s v="92031-00"/>
        <s v="96215-00"/>
        <s v="97311-08"/>
        <s v="97322-00"/>
        <s v="97322-02"/>
        <s v="97323-01"/>
        <s v="97324-08"/>
        <s v="97379-00"/>
        <s v="30075-24"/>
        <s v="30189-01"/>
        <s v="31235-02"/>
        <s v="45030-00"/>
        <s v="45200-00"/>
        <s v="45206-07"/>
        <s v="45206-10"/>
        <s v="47927-00"/>
        <s v="47936-00"/>
        <s v="52102-00"/>
        <s v="53427-00"/>
        <s v="92205-00"/>
        <s v="97324-01"/>
        <s v="009134"/>
        <s v="009135"/>
        <s v="009136"/>
        <s v="009144"/>
        <s v="009147"/>
        <s v="009148"/>
        <s v="009150"/>
        <s v="009153"/>
        <s v="009159"/>
        <s v="009160"/>
        <s v="009162"/>
        <s v="009180"/>
        <s v="009181"/>
        <s v="009187"/>
        <s v="009307"/>
        <s v="11708-00"/>
        <s v="18236-00"/>
        <s v="30071-00"/>
        <s v="30075-19"/>
        <s v="30075-22"/>
        <s v="30075-23"/>
        <s v="30094-00"/>
        <s v="30266-02"/>
        <s v="30300-00"/>
        <s v="41910-00"/>
        <s v="42590-00"/>
        <s v="45045-00"/>
        <s v="45221-01"/>
        <s v="45224-01"/>
        <s v="45239-01"/>
        <s v="45506-00"/>
        <s v="45506-01"/>
        <s v="45617-00"/>
        <s v="45623-05"/>
        <s v="45665-02"/>
        <s v="45668-00"/>
        <s v="45671-01"/>
        <s v="45720-02"/>
        <s v="45723-00"/>
        <s v="45729-02"/>
        <s v="45782-01"/>
        <s v="45799-00"/>
        <s v="45831-00"/>
        <s v="47948-00"/>
        <s v="50102-00"/>
        <s v="50200-00"/>
        <s v="90071-00"/>
        <s v="90084-00"/>
        <s v="90530-01"/>
        <s v="90563-00"/>
        <s v="90580-00"/>
        <s v="90582-02"/>
        <s v="90603-01"/>
        <s v="90605-01"/>
        <s v="90683-00"/>
        <s v="92001-00"/>
        <s v="92087-00"/>
        <s v="95550-11"/>
        <s v="96019-00"/>
        <s v="96070-00"/>
        <s v="96080-00"/>
        <s v="96197-06"/>
        <s v="97011-00"/>
        <s v="97311-01"/>
        <s v="97311-05"/>
        <s v="97322-01"/>
        <s v="97322-04"/>
        <s v="97322-08"/>
        <s v="97323-08"/>
        <s v="97324-06"/>
        <s v="97399-00"/>
        <s v="039334"/>
        <s v="30075-06"/>
        <s v="35412-00"/>
        <s v="39006-00"/>
        <s v="39009-00"/>
        <s v="39013-00"/>
        <s v="39015-02"/>
        <s v="39112-00"/>
        <s v="39127-00"/>
        <s v="39130-00"/>
        <s v="39134-01"/>
        <s v="39139-00"/>
        <s v="39300-00"/>
        <s v="39303-00"/>
        <s v="39306-00"/>
        <s v="39309-00"/>
        <s v="39315-00"/>
        <s v="39324-01"/>
        <s v="39324-02"/>
        <s v="39330-00"/>
        <s v="39333-00"/>
        <s v="39600-00"/>
        <s v="39603-00"/>
        <s v="39603-01"/>
        <s v="39612-01"/>
        <s v="39615-00"/>
        <s v="39615-01"/>
        <s v="39640-00"/>
        <s v="39642-00"/>
        <s v="39650-00"/>
        <s v="39653-00"/>
        <s v="39658-00"/>
        <s v="39660-02"/>
        <s v="39662-02"/>
        <s v="39703-00"/>
        <s v="39703-01"/>
        <s v="39703-02"/>
        <s v="39703-03"/>
        <s v="39706-00"/>
        <s v="39706-01"/>
        <s v="39706-02"/>
        <s v="39709-00"/>
        <s v="39709-01"/>
        <s v="39709-02"/>
        <s v="39712-02"/>
        <s v="39712-03"/>
        <s v="39712-04"/>
        <s v="39715-00"/>
        <s v="39715-01"/>
        <s v="39715-02"/>
        <s v="39715-03"/>
        <s v="39721-00"/>
        <s v="39800-00"/>
        <s v="39803-00"/>
        <s v="39806-00"/>
        <s v="39815-00"/>
        <s v="39900-00"/>
        <s v="39906-00"/>
        <s v="40000-00"/>
        <s v="40003-00"/>
        <s v="40003-01"/>
        <s v="40003-02"/>
        <s v="40003-04"/>
        <s v="40009-00"/>
        <s v="40009-03"/>
        <s v="40009-04"/>
        <s v="40009-05"/>
        <s v="40012-00"/>
        <s v="40012-01"/>
        <s v="40018-00"/>
        <s v="40106-01"/>
        <s v="40300-00"/>
        <s v="40300-01"/>
        <s v="40303-00"/>
        <s v="40303-01"/>
        <s v="40309-00"/>
        <s v="40312-00"/>
        <s v="40318-00"/>
        <s v="40318-01"/>
        <s v="40330-00"/>
        <s v="40331-00"/>
        <s v="40332-00"/>
        <s v="40333-00"/>
        <s v="40333-01"/>
        <s v="40334-00"/>
        <s v="40335-00"/>
        <s v="40342-00"/>
        <s v="40345-00"/>
        <s v="40348-00"/>
        <s v="40351-00"/>
        <s v="40600-00"/>
        <s v="40600-01"/>
        <s v="40600-02"/>
        <s v="40600-03"/>
        <s v="40703-00"/>
        <s v="40703-01"/>
        <s v="40703-02"/>
        <s v="40709-00"/>
        <s v="40801-00"/>
        <s v="40803-00"/>
        <s v="40903-01"/>
        <s v="41575-00"/>
        <s v="41581-00"/>
        <s v="48636-00"/>
        <s v="48691-00"/>
        <s v="48691-01"/>
        <s v="48691-02"/>
        <s v="48691-03"/>
        <s v="48691-04"/>
        <s v="48691-05"/>
        <s v="90001-00"/>
        <s v="90001-02"/>
        <s v="90009-00"/>
        <s v="90024-00"/>
        <s v="90024-01"/>
        <s v="90031-00"/>
        <s v="90032-00"/>
        <s v="39700-00"/>
        <s v="90013-00"/>
        <n v="310015"/>
        <n v="600344"/>
        <s v="11021-02"/>
        <s v="11024-00"/>
        <s v="11500-00"/>
        <s v="13939-02"/>
        <s v="13942-02"/>
        <s v="18274-02"/>
        <s v="36800-01"/>
        <s v="36800-03"/>
        <s v="37300-00"/>
        <s v="39000-00"/>
        <s v="39013-01"/>
        <s v="40006-00"/>
        <s v="90008-00"/>
        <s v="90119-00"/>
        <s v="92099-00"/>
        <s v="92118-00"/>
        <s v="92119-00"/>
        <s v="95550-03"/>
        <s v="96008-00"/>
        <s v="96166-00"/>
        <s v="96197-00"/>
        <s v="96197-08"/>
        <s v="96200-00"/>
        <s v="96200-08"/>
        <s v="96205-02"/>
        <s v="600001"/>
        <s v="600002"/>
        <s v="30107-00"/>
        <s v="30226-00"/>
        <s v="30235-00"/>
        <s v="33818-11"/>
        <s v="43987-02"/>
        <s v="44338-00"/>
        <s v="44367-02"/>
        <s v="44376-00"/>
        <s v="46450-00"/>
        <s v="47027-01"/>
        <s v="47051-00"/>
        <s v="47060-00"/>
        <s v="47063-00"/>
        <s v="47366-02"/>
        <s v="47393-01"/>
        <s v="47408-01"/>
        <s v="47450-01"/>
        <s v="47501-00"/>
        <s v="47522-00"/>
        <s v="47528-00"/>
        <s v="47528-01"/>
        <s v="47549-01"/>
        <s v="47566-00"/>
        <s v="47585-00"/>
        <s v="47600-01"/>
        <s v="47603-01"/>
        <s v="47639-01"/>
        <s v="47699-02"/>
        <s v="47930-00"/>
        <s v="47930-01"/>
        <s v="47933-00"/>
        <s v="47933-01"/>
        <s v="47954-00"/>
        <s v="47982-00"/>
        <s v="48400-02"/>
        <s v="48400-04"/>
        <s v="48400-05"/>
        <s v="48418-00"/>
        <s v="48421-00"/>
        <s v="48424-02"/>
        <s v="48906-00"/>
        <s v="48915-00"/>
        <s v="48918-00"/>
        <s v="48930-00"/>
        <s v="48945-00"/>
        <s v="49100-02"/>
        <s v="49103-00"/>
        <s v="49200-00"/>
        <s v="49315-00"/>
        <s v="49318-00"/>
        <s v="49324-00"/>
        <s v="49330-00"/>
        <s v="49346-00"/>
        <s v="49360-00"/>
        <s v="49500-04"/>
        <s v="49503-00"/>
        <s v="49503-01"/>
        <s v="49503-02"/>
        <s v="49515-00"/>
        <s v="49517-00"/>
        <s v="49518-00"/>
        <s v="49527-00"/>
        <s v="49533-00"/>
        <s v="49539-00"/>
        <s v="49542-00"/>
        <s v="49557-00"/>
        <s v="49560-01"/>
        <s v="49561-01"/>
        <s v="49563-00"/>
        <s v="49569-00"/>
        <s v="49700-00"/>
        <s v="49700-01"/>
        <s v="49703-02"/>
        <s v="49703-03"/>
        <s v="49703-05"/>
        <s v="49706-02"/>
        <s v="49709-00"/>
        <s v="49712-00"/>
        <s v="49715-00"/>
        <s v="49718-00"/>
        <s v="49718-01"/>
        <s v="49724-00"/>
        <s v="49724-01"/>
        <s v="49812-00"/>
        <s v="49815-00"/>
        <s v="49827-00"/>
        <s v="49833-00"/>
        <s v="49837-00"/>
        <s v="49838-00"/>
        <s v="49845-00"/>
        <s v="49848-00"/>
        <s v="49848-01"/>
        <s v="49851-01"/>
        <s v="49866-00"/>
        <s v="50118-00"/>
        <s v="90533-00"/>
        <s v="90552-00"/>
        <s v="90556-00"/>
        <s v="90558-00"/>
        <s v="90584-00"/>
        <s v="90585-00"/>
        <s v="90589-01"/>
        <s v="90599-00"/>
        <s v="90600-01"/>
        <s v="30107-01"/>
        <s v="30192-00"/>
        <s v="31230-04"/>
        <s v="31235-04"/>
        <s v="46300-00"/>
        <s v="46300-01"/>
        <s v="46303-00"/>
        <s v="46324-00"/>
        <s v="46330-00"/>
        <s v="46330-01"/>
        <s v="46363-00"/>
        <s v="46411-00"/>
        <s v="46420-00"/>
        <s v="46465-00"/>
        <s v="46494-00"/>
        <s v="46500-00"/>
        <s v="46501-00"/>
        <s v="46516-00"/>
        <s v="46516-01"/>
        <s v="46525-00"/>
        <s v="46531-00"/>
        <s v="47318-01"/>
        <s v="47330-00"/>
        <s v="47330-01"/>
        <s v="47333-01"/>
        <s v="47342-01"/>
        <s v="47357-01"/>
        <s v="47399-01"/>
        <s v="47566-05"/>
        <s v="47906-00"/>
        <s v="47918-00"/>
        <s v="47927-01"/>
        <s v="47963-01"/>
        <s v="48233-00"/>
        <s v="48948-01"/>
        <s v="48951-00"/>
        <s v="48957-00"/>
        <s v="49118-00"/>
        <s v="49121-01"/>
        <s v="49121-04"/>
        <s v="49215-00"/>
        <s v="49218-00"/>
        <s v="49221-01"/>
        <s v="49500-02"/>
        <s v="49560-00"/>
        <s v="49560-03"/>
        <s v="50100-00"/>
        <s v="50106-00"/>
        <s v="50109-00"/>
        <s v="030104"/>
        <s v="030106"/>
        <n v="600012"/>
        <n v="600016"/>
        <n v="600022"/>
        <n v="600023"/>
        <n v="600331"/>
        <n v="600803"/>
        <s v="11600-00"/>
        <s v="12021-00"/>
        <s v="30114-00"/>
        <s v="44328-00"/>
        <s v="46405-00"/>
        <s v="47006-00"/>
        <s v="47009-00"/>
        <s v="47012-01"/>
        <s v="47027-02"/>
        <s v="47027-03"/>
        <s v="47030-02"/>
        <s v="47048-00"/>
        <s v="47324-00"/>
        <s v="47336-00"/>
        <s v="47345-00"/>
        <s v="47360-00"/>
        <s v="47363-00"/>
        <s v="47363-01"/>
        <s v="47381-00"/>
        <s v="47408-00"/>
        <s v="47426-00"/>
        <s v="47429-01"/>
        <s v="47456-00"/>
        <s v="47459-01"/>
        <s v="47489-00"/>
        <s v="47489-01"/>
        <s v="47495-00"/>
        <s v="47516-00"/>
        <s v="47519-00"/>
        <s v="47531-00"/>
        <s v="47534-00"/>
        <s v="47537-00"/>
        <s v="47540-01"/>
        <s v="47546-00"/>
        <s v="47555-00"/>
        <s v="47558-01"/>
        <s v="47566-01"/>
        <s v="47582-00"/>
        <s v="47597-00"/>
        <s v="47600-00"/>
        <s v="47615-07"/>
        <s v="47618-05"/>
        <s v="47618-07"/>
        <s v="47636-00"/>
        <s v="47963-00"/>
        <s v="47978-01"/>
        <s v="47981-01"/>
        <s v="48200-00"/>
        <s v="48206-00"/>
        <s v="48406-02"/>
        <s v="48900-00"/>
        <s v="49300-00"/>
        <s v="49551-00"/>
        <s v="49558-00"/>
        <s v="49558-01"/>
        <s v="50124-00"/>
        <s v="50124-01"/>
        <s v="50130-00"/>
        <s v="90367-00"/>
        <s v="90531-00"/>
        <s v="90559-00"/>
        <s v="90562-00"/>
        <s v="96034-00"/>
        <s v="96038-00"/>
        <s v="96092-00"/>
        <s v="96093-00"/>
        <s v="96094-00"/>
        <s v="96124-00"/>
        <s v="96125-00"/>
        <s v="96126-00"/>
        <s v="96127-00"/>
        <s v="96128-00"/>
        <s v="96130-00"/>
        <s v="96131-00"/>
        <s v="96140-00"/>
        <s v="96142-00"/>
        <s v="96196-09"/>
        <s v="96203-06"/>
        <s v="96209-06"/>
        <n v="140001"/>
        <s v="30014-00"/>
        <s v="30017-01"/>
        <s v="30020-00"/>
        <s v="30180-00"/>
        <s v="30183-00"/>
        <s v="30329-01"/>
        <s v="30330-00"/>
        <s v="30332-00"/>
        <s v="30335-00"/>
        <s v="30336-00"/>
        <s v="31245-00"/>
        <s v="31245-01"/>
        <s v="31245-02"/>
        <s v="31500-00"/>
        <s v="32120-00"/>
        <s v="33815-03"/>
        <s v="33818-03"/>
        <s v="34509-01"/>
        <s v="41671-03"/>
        <s v="41672-00"/>
        <s v="44358-00"/>
        <s v="45206-05"/>
        <s v="45206-06"/>
        <s v="45206-11"/>
        <s v="45400-01"/>
        <s v="45403-01"/>
        <s v="45406-00"/>
        <s v="45409-00"/>
        <s v="45412-00"/>
        <s v="45415-00"/>
        <s v="45418-00"/>
        <s v="45448-02"/>
        <s v="45448-05"/>
        <s v="45448-06"/>
        <s v="45448-07"/>
        <s v="45448-08"/>
        <s v="45448-10"/>
        <s v="45448-11"/>
        <s v="45451-05"/>
        <s v="45451-06"/>
        <s v="45451-07"/>
        <s v="45451-08"/>
        <s v="45451-10"/>
        <s v="45451-11"/>
        <s v="45451-12"/>
        <s v="45451-13"/>
        <s v="45451-14"/>
        <s v="45451-15"/>
        <s v="45451-16"/>
        <s v="45451-17"/>
        <s v="45451-18"/>
        <s v="45451-19"/>
        <s v="45451-21"/>
        <s v="45451-22"/>
        <s v="45451-23"/>
        <s v="45451-26"/>
        <s v="45451-27"/>
        <s v="45460-00"/>
        <s v="45464-00"/>
        <s v="45468-00"/>
        <s v="45471-00"/>
        <s v="45474-00"/>
        <s v="45477-00"/>
        <s v="45480-00"/>
        <s v="45483-00"/>
        <s v="45485-00"/>
        <s v="45485-01"/>
        <s v="45485-02"/>
        <s v="45485-03"/>
        <s v="45485-04"/>
        <s v="45486-00"/>
        <s v="45486-01"/>
        <s v="45486-02"/>
        <s v="45486-03"/>
        <s v="45487-00"/>
        <s v="45488-00"/>
        <s v="45488-01"/>
        <s v="45494-00"/>
        <s v="45515-01"/>
        <s v="45519-00"/>
        <s v="45520-00"/>
        <s v="45520-01"/>
        <s v="45520-02"/>
        <s v="45520-03"/>
        <s v="45522-00"/>
        <s v="45522-01"/>
        <s v="45524-00"/>
        <s v="45527-00"/>
        <s v="45527-01"/>
        <s v="45528-00"/>
        <s v="45530-02"/>
        <s v="45533-00"/>
        <s v="45539-00"/>
        <s v="45542-00"/>
        <s v="45545-00"/>
        <s v="45545-01"/>
        <s v="45545-02"/>
        <s v="45548-00"/>
        <s v="45548-01"/>
        <s v="45548-02"/>
        <s v="45551-00"/>
        <s v="45552-00"/>
        <s v="45554-00"/>
        <s v="45555-00"/>
        <s v="45556-00"/>
        <s v="45566-00"/>
        <s v="45566-01"/>
        <s v="45566-03"/>
        <s v="45568-00"/>
        <s v="45584-00"/>
        <s v="45588-01"/>
        <s v="45620-00"/>
        <s v="45623-02"/>
        <s v="45626-01"/>
        <s v="45641-01"/>
        <s v="45641-02"/>
        <s v="45644-01"/>
        <s v="45644-02"/>
        <s v="45659-00"/>
        <s v="45659-01"/>
        <s v="45665-01"/>
        <s v="46333-00"/>
        <s v="46333-01"/>
        <s v="46339-00"/>
        <s v="46351-00"/>
        <s v="46357-00"/>
        <s v="46360-00"/>
        <s v="46366-00"/>
        <s v="46408-00"/>
        <s v="46414-00"/>
        <s v="46417-00"/>
        <s v="46423-00"/>
        <s v="46426-00"/>
        <s v="46429-00"/>
        <s v="46432-00"/>
        <s v="46435-00"/>
        <s v="46453-00"/>
        <s v="46480-00"/>
        <s v="46483-00"/>
        <s v="46492-00"/>
        <s v="46495-00"/>
        <s v="46495-01"/>
        <s v="46498-00"/>
        <s v="46502-00"/>
        <s v="46503-00"/>
        <s v="47342-00"/>
        <s v="47387-00"/>
        <s v="47963-02"/>
        <s v="47969-00"/>
        <s v="47981-00"/>
        <s v="49851-00"/>
        <s v="50104-00"/>
        <s v="90130-00"/>
        <s v="90366-00"/>
        <s v="90567-01"/>
        <s v="90574-00"/>
        <s v="90583-01"/>
        <s v="90590-00"/>
        <s v="90603-14"/>
        <s v="90603-19"/>
        <s v="90723-01"/>
        <s v="30195-07"/>
        <s v="30224-00"/>
        <s v="90544-00"/>
        <s v="90560-00"/>
        <s v="13750-06"/>
        <s v="35533-00"/>
        <s v="45536-00"/>
        <s v="45587-01"/>
        <s v="46336-01"/>
        <s v="46348-00"/>
        <s v="46354-00"/>
        <s v="46369-00"/>
        <s v="46372-00"/>
        <s v="46375-00"/>
        <s v="46378-00"/>
        <s v="46387-00"/>
        <s v="46390-00"/>
        <s v="46444-00"/>
        <s v="46447-00"/>
        <s v="46507-00"/>
        <s v="61469-00"/>
        <s v="90162-00"/>
        <s v="90545-00"/>
        <s v="90660-00"/>
        <s v="90686-00"/>
        <s v="90765-00"/>
        <s v="92159-00"/>
        <s v="95550-00"/>
        <s v="96020-00"/>
        <s v="U8182000"/>
        <s v="30026-00"/>
        <s v="30075-21"/>
        <s v="30075-31"/>
        <s v="30075-32"/>
        <s v="30075-33"/>
        <s v="30094-06"/>
        <s v="30094-07"/>
        <s v="30094-10"/>
        <s v="30224-01"/>
        <s v="30224-02"/>
        <s v="30375-09"/>
        <s v="30403-05"/>
        <s v="30635-00"/>
        <s v="30641-00"/>
        <s v="30641-01"/>
        <s v="30641-02"/>
        <s v="30641-03"/>
        <s v="30644-00"/>
        <s v="30644-01"/>
        <s v="30644-04"/>
        <s v="30644-05"/>
        <s v="30644-06"/>
        <s v="30644-07"/>
        <s v="30644-08"/>
        <s v="30644-09"/>
        <s v="30644-11"/>
        <s v="30644-12"/>
        <s v="30653-00"/>
        <s v="32712-01"/>
        <s v="33836-01"/>
        <s v="33836-02"/>
        <s v="33836-04"/>
        <s v="35321-03"/>
        <s v="35523-00"/>
        <s v="35560-00"/>
        <s v="35568-00"/>
        <s v="35596-01"/>
        <s v="35597-01"/>
        <s v="35599-00"/>
        <s v="35599-01"/>
        <s v="35638-00"/>
        <s v="36516-00"/>
        <s v="36516-02"/>
        <s v="36516-03"/>
        <s v="36516-04"/>
        <s v="36516-05"/>
        <s v="36516-06"/>
        <s v="36519-00"/>
        <s v="36519-02"/>
        <s v="36519-03"/>
        <s v="36522-00"/>
        <s v="36522-01"/>
        <s v="36525-00"/>
        <s v="36525-01"/>
        <s v="36528-00"/>
        <s v="36529-00"/>
        <s v="36531-00"/>
        <s v="36531-01"/>
        <s v="36533-00"/>
        <s v="36537-00"/>
        <s v="36540-00"/>
        <s v="36543-00"/>
        <s v="36546-00"/>
        <s v="36549-00"/>
        <s v="36549-01"/>
        <s v="36552-00"/>
        <s v="36552-01"/>
        <s v="36558-00"/>
        <s v="36558-02"/>
        <s v="36564-00"/>
        <s v="36564-01"/>
        <s v="36570-00"/>
        <s v="36570-01"/>
        <s v="36573-00"/>
        <s v="36573-01"/>
        <s v="36579-00"/>
        <s v="36579-02"/>
        <s v="36579-03"/>
        <s v="36585-00"/>
        <s v="36585-01"/>
        <s v="36585-02"/>
        <s v="36588-00"/>
        <s v="36588-01"/>
        <s v="36588-02"/>
        <s v="36588-03"/>
        <s v="36591-00"/>
        <s v="36591-01"/>
        <s v="36591-02"/>
        <s v="36591-03"/>
        <s v="36591-04"/>
        <s v="36591-05"/>
        <s v="36594-00"/>
        <s v="36594-01"/>
        <s v="36594-03"/>
        <s v="36597-00"/>
        <s v="36597-01"/>
        <s v="36600-02"/>
        <s v="36606-00"/>
        <s v="36606-03"/>
        <s v="36607-00"/>
        <s v="36609-00"/>
        <s v="36609-01"/>
        <s v="36609-02"/>
        <s v="36609-03"/>
        <s v="36612-00"/>
        <s v="36612-01"/>
        <s v="36615-00"/>
        <s v="36615-01"/>
        <s v="36615-02"/>
        <s v="36615-03"/>
        <s v="36618-00"/>
        <s v="36618-01"/>
        <s v="36621-00"/>
        <s v="36650-00"/>
        <s v="36656-00"/>
        <s v="36803-00"/>
        <s v="36803-01"/>
        <s v="36803-02"/>
        <s v="36806-00"/>
        <s v="36806-02"/>
        <s v="36809-01"/>
        <s v="36811-00"/>
        <s v="36812-01"/>
        <s v="36812-02"/>
        <s v="36815-00"/>
        <s v="36815-01"/>
        <s v="36821-02"/>
        <s v="36824-00"/>
        <s v="36825-00"/>
        <s v="36827-00"/>
        <s v="36830-00"/>
        <s v="36833-00"/>
        <s v="36836-00"/>
        <s v="36840-02"/>
        <s v="36840-03"/>
        <s v="36842-00"/>
        <s v="36845-04"/>
        <s v="36845-05"/>
        <s v="36845-06"/>
        <s v="36845-07"/>
        <s v="36848-00"/>
        <s v="36854-00"/>
        <s v="36854-02"/>
        <s v="36854-03"/>
        <s v="36860-00"/>
        <s v="36860-01"/>
        <s v="36863-00"/>
        <s v="37000-00"/>
        <s v="37004-00"/>
        <s v="37004-01"/>
        <s v="37004-02"/>
        <s v="37008-00"/>
        <s v="37008-02"/>
        <s v="37008-03"/>
        <s v="37008-04"/>
        <s v="37008-05"/>
        <s v="37008-06"/>
        <s v="37011-00"/>
        <s v="37014-00"/>
        <s v="37020-00"/>
        <s v="37020-01"/>
        <s v="37023-00"/>
        <s v="37023-01"/>
        <s v="37029-00"/>
        <s v="37029-01"/>
        <s v="37038-00"/>
        <s v="37038-01"/>
        <s v="37043-00"/>
        <s v="37044-00"/>
        <s v="37044-01"/>
        <s v="37044-02"/>
        <s v="37044-03"/>
        <s v="37045-00"/>
        <s v="37047-00"/>
        <s v="37047-01"/>
        <s v="37050-00"/>
        <s v="37053-00"/>
        <s v="37053-01"/>
        <s v="37200-03"/>
        <s v="37200-04"/>
        <s v="37200-05"/>
        <s v="37203-00"/>
        <s v="37203-02"/>
        <s v="37203-03"/>
        <s v="37203-04"/>
        <s v="37203-06"/>
        <s v="37207-00"/>
        <s v="37207-01"/>
        <s v="37209-00"/>
        <s v="37209-01"/>
        <s v="37210-00"/>
        <s v="37210-01"/>
        <s v="37211-00"/>
        <s v="37211-01"/>
        <s v="37212-02"/>
        <s v="37215-00"/>
        <s v="37224-00"/>
        <s v="37315-00"/>
        <s v="37318-01"/>
        <s v="37318-02"/>
        <s v="37318-03"/>
        <s v="37318-04"/>
        <s v="37321-00"/>
        <s v="37324-00"/>
        <s v="37324-01"/>
        <s v="37324-02"/>
        <s v="37327-00"/>
        <s v="37330-00"/>
        <s v="37330-01"/>
        <s v="37333-00"/>
        <s v="37336-00"/>
        <s v="37339-00"/>
        <s v="37339-01"/>
        <s v="37340-00"/>
        <s v="37342-00"/>
        <s v="37345-00"/>
        <s v="37348-00"/>
        <s v="37369-00"/>
        <s v="37387-00"/>
        <s v="37393-00"/>
        <s v="37393-01"/>
        <s v="37396-00"/>
        <s v="37402-00"/>
        <s v="37405-00"/>
        <s v="37417-00"/>
        <s v="37417-01"/>
        <s v="37418-00"/>
        <s v="37418-01"/>
        <s v="37423-00"/>
        <s v="37438-00"/>
        <s v="37444-00"/>
        <s v="37444-01"/>
        <s v="37601-00"/>
        <s v="37601-01"/>
        <s v="37601-02"/>
        <s v="37601-03"/>
        <s v="37604-02"/>
        <s v="37604-03"/>
        <s v="37604-04"/>
        <s v="37604-05"/>
        <s v="37604-07"/>
        <s v="37604-08"/>
        <s v="37607-00"/>
        <s v="37610-00"/>
        <s v="37616-00"/>
        <s v="37616-01"/>
        <s v="37616-02"/>
        <s v="37616-03"/>
        <s v="37623-02"/>
        <s v="37623-03"/>
        <s v="37800-00"/>
        <s v="37803-00"/>
        <s v="37803-01"/>
        <s v="37809-00"/>
        <s v="37809-01"/>
        <s v="37812-00"/>
        <s v="37818-00"/>
        <s v="37836-00"/>
        <s v="37839-00"/>
        <s v="37842-02"/>
        <s v="37842-03"/>
        <s v="37854-00"/>
        <s v="90284-02"/>
        <s v="90350-00"/>
        <s v="90357-00"/>
        <s v="90358-00"/>
        <s v="90360-00"/>
        <s v="90363-00"/>
        <s v="90363-01"/>
        <s v="90365-00"/>
        <s v="90369-00"/>
        <s v="90391-00"/>
        <s v="90393-00"/>
        <s v="90399-00"/>
        <s v="90400-00"/>
        <s v="90401-00"/>
        <s v="90402-02"/>
        <s v="90405-00"/>
        <s v="90406-00"/>
        <s v="90480-00"/>
        <s v="92126-00"/>
        <s v="30075-27"/>
        <s v="37435-00"/>
        <s v="030138"/>
        <s v="11600-01"/>
        <s v="13109-01"/>
        <s v="16512-00"/>
        <s v="30075-10"/>
        <s v="30094-08"/>
        <s v="30392-00"/>
        <s v="30628-00"/>
        <s v="30644-02"/>
        <s v="30644-03"/>
        <s v="30663-00"/>
        <s v="33811-00"/>
        <s v="33812-04"/>
        <s v="35321-05"/>
        <s v="35500-00"/>
        <s v="35527-00"/>
        <s v="35596-02"/>
        <s v="35620-00"/>
        <s v="35638-04"/>
        <s v="36537-01"/>
        <s v="36561-00"/>
        <s v="36604-00"/>
        <s v="36608-00"/>
        <s v="36624-00"/>
        <s v="36627-01"/>
        <s v="36649-00"/>
        <s v="36652-00"/>
        <s v="36654-00"/>
        <s v="36654-02"/>
        <s v="36656-01"/>
        <s v="36800-02"/>
        <s v="36811-01"/>
        <s v="36812-00"/>
        <s v="36818-00"/>
        <s v="36818-01"/>
        <s v="36821-00"/>
        <s v="36821-01"/>
        <s v="36821-03"/>
        <s v="36824-01"/>
        <s v="36833-01"/>
        <s v="36851-00"/>
        <s v="36854-01"/>
        <s v="36857-00"/>
        <s v="37041-00"/>
        <s v="37203-05"/>
        <s v="37212-00"/>
        <s v="37212-01"/>
        <s v="37218-00"/>
        <s v="37219-00"/>
        <s v="37221-00"/>
        <s v="37224-01"/>
        <s v="37303-00"/>
        <s v="37306-00"/>
        <s v="37309-00"/>
        <s v="37318-00"/>
        <s v="37372-00"/>
        <s v="37375-00"/>
        <s v="37408-00"/>
        <s v="37408-01"/>
        <s v="37411-00"/>
        <s v="37415-00"/>
        <s v="37604-00"/>
        <s v="37604-01"/>
        <s v="37604-06"/>
        <s v="37605-01"/>
        <s v="37613-00"/>
        <s v="37613-01"/>
        <s v="37833-00"/>
        <s v="90282-01"/>
        <s v="90313-00"/>
        <s v="90329-02"/>
        <s v="90341-00"/>
        <s v="90354-00"/>
        <s v="90356-00"/>
        <s v="90364-00"/>
        <s v="90371-00"/>
        <s v="90392-00"/>
        <s v="90394-00"/>
        <s v="90396-00"/>
        <s v="90397-00"/>
        <s v="90398-01"/>
        <s v="90401-01"/>
        <s v="90402-00"/>
        <s v="90402-01"/>
        <s v="90403-00"/>
        <s v="90404-00"/>
        <s v="90407-00"/>
        <s v="92121-00"/>
        <s v="92141-00"/>
        <s v="92199-00"/>
        <s v="96196-00"/>
        <s v="96196-07"/>
        <s v="96198-07"/>
        <s v="96198-08"/>
        <s v="96206-09"/>
        <s v="U1102101"/>
        <s v="U8183217"/>
        <s v="30605-00"/>
        <s v="32504-01"/>
        <s v="32508-00"/>
        <s v="32508-01"/>
        <s v="32511-00"/>
        <s v="32514-00"/>
        <s v="32700-08"/>
        <s v="32703-00"/>
        <s v="32708-01"/>
        <s v="32715-03"/>
        <s v="32718-01"/>
        <s v="32736-00"/>
        <s v="32739-00"/>
        <s v="32742-00"/>
        <s v="32751-00"/>
        <s v="32751-01"/>
        <s v="32751-02"/>
        <s v="32754-00"/>
        <s v="32754-01"/>
        <s v="32760-00"/>
        <s v="32763-00"/>
        <s v="32763-08"/>
        <s v="32763-17"/>
        <s v="32763-19"/>
        <s v="32766-00"/>
        <s v="33050-00"/>
        <s v="33055-00"/>
        <s v="33070-00"/>
        <s v="33080-00"/>
        <s v="33115-00"/>
        <s v="33116-00"/>
        <s v="33118-00"/>
        <s v="33121-00"/>
        <s v="33124-00"/>
        <s v="33142-00"/>
        <s v="33154-00"/>
        <s v="33157-00"/>
        <s v="33160-00"/>
        <s v="33172-00"/>
        <s v="33500-00"/>
        <s v="33509-00"/>
        <s v="33515-00"/>
        <s v="33521-00"/>
        <s v="33539-00"/>
        <s v="33542-00"/>
        <s v="33548-00"/>
        <s v="33548-01"/>
        <s v="33554-00"/>
        <s v="33800-00"/>
        <s v="33803-00"/>
        <s v="33803-01"/>
        <s v="33803-02"/>
        <s v="33806-01"/>
        <s v="33806-08"/>
        <s v="33806-09"/>
        <s v="33806-10"/>
        <s v="33806-11"/>
        <s v="33806-12"/>
        <s v="33815-04"/>
        <s v="33815-05"/>
        <s v="33815-13"/>
        <s v="33818-00"/>
        <s v="33818-01"/>
        <s v="33824-00"/>
        <s v="33824-01"/>
        <s v="33833-03"/>
        <s v="33839-00"/>
        <s v="33842-00"/>
        <s v="33845-00"/>
        <s v="34103-03"/>
        <s v="34106-03"/>
        <s v="34112-00"/>
        <s v="34112-01"/>
        <s v="34121-00"/>
        <s v="34121-01"/>
        <s v="34130-00"/>
        <s v="34163-00"/>
        <s v="34175-00"/>
        <s v="34500-00"/>
        <s v="34512-00"/>
        <s v="34512-01"/>
        <s v="34515-00"/>
        <s v="34518-00"/>
        <s v="34528-02"/>
        <s v="34530-05"/>
        <s v="34806-00"/>
        <s v="35000-00"/>
        <s v="35202-00"/>
        <s v="35303-06"/>
        <s v="35307-00"/>
        <s v="35309-06"/>
        <s v="35309-07"/>
        <s v="35330-00"/>
        <s v="44328-01"/>
        <s v="44364-01"/>
        <s v="44367-00"/>
        <s v="44370-00"/>
        <s v="47975-00"/>
        <s v="90213-02"/>
        <s v="32500-01"/>
        <s v="49854-00"/>
        <s v="90603-18"/>
        <s v="90603-20"/>
        <n v="241014"/>
        <s v="32507-00"/>
        <s v="32708-00"/>
        <s v="32745-00"/>
        <s v="32748-00"/>
        <s v="32763-16"/>
        <s v="33127-00"/>
        <s v="33163-00"/>
        <s v="33551-00"/>
        <s v="33806-00"/>
        <s v="33806-02"/>
        <s v="33806-03"/>
        <s v="33806-06"/>
        <s v="34115-00"/>
        <s v="34118-01"/>
        <s v="34166-00"/>
        <s v="47975-01"/>
        <s v="90296-00"/>
        <s v="92016-00"/>
        <s v="92204-00"/>
        <s v="95550-14"/>
        <s v="96022-00"/>
        <s v="96071-00"/>
        <s v="96072-00"/>
        <s v="96074-00"/>
        <s v="96079-00"/>
        <s v="96102-00"/>
        <s v="030094"/>
        <s v="030096"/>
        <s v="030098"/>
        <s v="030100"/>
        <s v="030108"/>
        <s v="030110"/>
        <s v="030112"/>
        <s v="030114"/>
        <s v="030116"/>
        <s v="030118"/>
        <s v="030124"/>
        <s v="030126"/>
        <s v="030128"/>
        <s v="030134"/>
        <s v="241019"/>
        <n v="260001"/>
        <s v="13839-01"/>
        <s v="13839-02"/>
        <s v="30097-00"/>
        <s v="38656-01"/>
        <s v="96121-00"/>
        <s v="96129-00"/>
        <s v="96155-00"/>
        <s v="96159-00"/>
        <s v="U1375061"/>
        <s v="U8185802"/>
        <s v="U8185805"/>
        <s v="U8185806"/>
        <s v="U8185808"/>
        <s v="U8185814"/>
        <s v="U8185816"/>
        <s v="U8185817"/>
        <s v="U8185819"/>
        <s v="U8185820"/>
        <s v="U8185821"/>
        <s v="U8185824"/>
        <s v="11820-00"/>
        <s v="13506-00"/>
        <s v="13757-00"/>
        <s v="30451-02"/>
        <s v="30451-03"/>
        <s v="30473-00"/>
        <s v="30473-01"/>
        <s v="30473-04"/>
        <s v="30473-06"/>
        <s v="30475-01"/>
        <s v="30476-02"/>
        <s v="30478-00"/>
        <s v="30478-04"/>
        <s v="30478-07"/>
        <s v="30478-08"/>
        <s v="30478-09"/>
        <s v="30478-10"/>
        <s v="30478-13"/>
        <s v="30478-20"/>
        <s v="30478-21"/>
        <s v="30481-00"/>
        <s v="30482-00"/>
        <s v="30484-00"/>
        <s v="30485-00"/>
        <s v="30485-01"/>
        <s v="30490-00"/>
        <s v="30490-01"/>
        <s v="30490-02"/>
        <s v="30491-00"/>
        <s v="30668-00"/>
        <s v="32084-02"/>
        <s v="32090-02"/>
        <s v="32094-00"/>
        <s v="32095-00"/>
        <s v="41832-00"/>
        <s v="90294-00"/>
        <s v="90297-02"/>
        <s v="90308-00"/>
        <s v="92045-00"/>
        <s v="92067-00"/>
        <s v="92076-00"/>
        <s v="U3047331"/>
        <s v="32084-00"/>
        <s v="32087-00"/>
        <s v="32090-01"/>
        <s v="13104-00"/>
        <s v="90353-01"/>
        <s v="90376-02"/>
        <s v="96154-00"/>
        <s v="96202-00"/>
        <s v="96206-02"/>
        <s v="92025-00"/>
        <s v="13706-00"/>
        <s v="13706-04"/>
        <s v="13706-07"/>
        <s v="13706-09"/>
        <s v="13750-00"/>
        <s v="13750-01"/>
        <s v="13750-04"/>
        <s v="30084-00"/>
        <s v="30087-00"/>
        <s v="96163-00"/>
        <s v="96198-00"/>
        <s v="96198-03"/>
        <s v="96209-01"/>
        <s v="96209-02"/>
        <s v="009242"/>
        <s v="039336"/>
        <s v="250107"/>
        <s v="11503-10"/>
        <s v="11610-00"/>
        <s v="12018-00"/>
        <s v="41704-00"/>
        <s v="92042-00"/>
        <s v="92103-00"/>
        <s v="92157-00"/>
        <s v="96012-00"/>
        <s v="96014-00"/>
        <s v="96041-00"/>
        <s v="96141-00"/>
        <s v="96151-00"/>
        <s v="96164-00"/>
        <s v="96167-00"/>
        <n v="130025"/>
        <n v="130208"/>
        <n v="130220"/>
        <n v="130222"/>
        <n v="241029"/>
        <n v="250094"/>
        <n v="310041"/>
        <n v="600348"/>
        <s v="12000-00"/>
        <s v="12003-00"/>
        <s v="12012-00"/>
        <s v="12015-00"/>
        <s v="14050-00"/>
        <s v="14050-01"/>
        <s v="15000-00"/>
        <s v="15003-00"/>
        <s v="15550-00"/>
        <s v="30186-00"/>
        <s v="30186-01"/>
        <s v="30195-04"/>
        <s v="30195-05"/>
        <s v="30195-06"/>
        <s v="30207-00"/>
        <s v="31000-00"/>
        <s v="42818-00"/>
        <s v="92179-00"/>
        <s v="92180-00"/>
        <s v="96020-00 "/>
        <s v="96195-00"/>
        <s v="96195-01"/>
        <s v="U8182001"/>
        <s v="U8182002"/>
        <s v="U8185700"/>
        <s v="U8186404"/>
        <s v="U9217901"/>
        <s v="U9217902"/>
        <s v="U9217903"/>
        <s v="30061-01"/>
        <s v="30075-03"/>
        <s v="30075-28"/>
        <s v="30278-02"/>
        <s v="38453-00"/>
        <s v="38453-04"/>
        <s v="38453-06"/>
        <s v="38456-04"/>
        <s v="39327-04"/>
        <s v="41500-00"/>
        <s v="41506-00"/>
        <s v="41509-00"/>
        <s v="41512-00"/>
        <s v="41518-00"/>
        <s v="41521-00"/>
        <s v="41521-01"/>
        <s v="41527-00"/>
        <s v="41530-00"/>
        <s v="41533-00"/>
        <s v="41533-01"/>
        <s v="41539-00"/>
        <s v="41542-00"/>
        <s v="41545-00"/>
        <s v="41551-00"/>
        <s v="41554-00"/>
        <s v="41557-00"/>
        <s v="41557-01"/>
        <s v="41557-03"/>
        <s v="41560-01"/>
        <s v="41563-00"/>
        <s v="41563-01"/>
        <s v="41564-00"/>
        <s v="41564-01"/>
        <s v="41566-00"/>
        <s v="41569-00"/>
        <s v="41584-00"/>
        <s v="41599-00"/>
        <s v="41608-00"/>
        <s v="41608-01"/>
        <s v="41617-00"/>
        <s v="41626-00"/>
        <s v="41626-01"/>
        <s v="41632-00"/>
        <s v="41632-01"/>
        <s v="41635-00"/>
        <s v="41635-01"/>
        <s v="41641-00"/>
        <s v="41644-00"/>
        <s v="41656-00"/>
        <s v="41659-00"/>
        <s v="41668-00"/>
        <s v="41671-01"/>
        <s v="41674-00"/>
        <s v="41674-01"/>
        <s v="41674-02"/>
        <s v="41680-00"/>
        <s v="41683-00"/>
        <s v="41686-00"/>
        <s v="41686-01"/>
        <s v="41689-01"/>
        <s v="41692-00"/>
        <s v="41692-01"/>
        <s v="41695-00"/>
        <s v="41716-01"/>
        <s v="41716-02"/>
        <s v="41716-03"/>
        <s v="41716-04"/>
        <s v="41728-00"/>
        <s v="41731-00"/>
        <s v="41737-00"/>
        <s v="41737-01"/>
        <s v="41737-03"/>
        <s v="41737-05"/>
        <s v="41737-06"/>
        <s v="41752-00"/>
        <s v="41752-01"/>
        <s v="41752-02"/>
        <s v="41752-03"/>
        <s v="41752-04"/>
        <s v="41761-00"/>
        <s v="41764-00"/>
        <s v="41764-01"/>
        <s v="41764-02"/>
        <s v="41764-03"/>
        <s v="41767-00"/>
        <s v="41786-00"/>
        <s v="41786-01"/>
        <s v="41787-00"/>
        <s v="41787-01"/>
        <s v="41789-01"/>
        <s v="41797-00"/>
        <s v="41801-00"/>
        <s v="41804-00"/>
        <s v="41807-00"/>
        <s v="41810-01"/>
        <s v="41813-00"/>
        <s v="41816-00"/>
        <s v="41819-00"/>
        <s v="41822-00"/>
        <s v="41825-00"/>
        <s v="41834-00"/>
        <s v="41837-00"/>
        <s v="41840-00"/>
        <s v="41864-00"/>
        <s v="41867-00"/>
        <s v="41868-00"/>
        <s v="41870-00"/>
        <s v="41873-00"/>
        <s v="41876-01"/>
        <s v="41879-01"/>
        <s v="41885-00"/>
        <s v="41886-00"/>
        <s v="41886-02"/>
        <s v="41889-01"/>
        <s v="41892-00"/>
        <s v="41895-00"/>
        <s v="41905-02"/>
        <s v="42572-00"/>
        <s v="43900-00"/>
        <s v="45045-03"/>
        <s v="45646-00"/>
        <s v="45650-00"/>
        <s v="90041-00"/>
        <s v="90086-00"/>
        <s v="90116-00"/>
        <s v="90118-00"/>
        <s v="90132-00"/>
        <s v="90161-00"/>
        <s v="90164-00"/>
        <s v="30075-26"/>
        <s v="41683-01"/>
        <s v="41758-00"/>
        <s v="41855-00"/>
        <s v="90144-00"/>
        <s v="039382"/>
        <n v="260058"/>
        <n v="310001"/>
        <n v="600114"/>
        <n v="600307"/>
        <s v="11300-00"/>
        <s v="11312-00"/>
        <s v="11315-01"/>
        <s v="11315-02"/>
        <s v="11321-00"/>
        <s v="11324-00"/>
        <s v="11332-00"/>
        <s v="11332-01"/>
        <s v="11336-00"/>
        <s v="18360-00"/>
        <s v="30061-00"/>
        <s v="30075-29"/>
        <s v="30075-30"/>
        <s v="41503-00"/>
        <s v="41647-00"/>
        <s v="41647-01"/>
        <s v="41650-01"/>
        <s v="41653-00"/>
        <s v="41701-00"/>
        <s v="41719-00"/>
        <s v="47708-00"/>
        <s v="90019-00"/>
        <s v="90147-00"/>
        <s v="92027-00"/>
        <s v="92029-00"/>
        <s v="92032-00"/>
        <s v="92035-01"/>
        <s v="92110-00"/>
        <s v="92138-00"/>
        <s v="95550-10"/>
        <s v="96009-00"/>
        <s v="96010-00"/>
        <s v="96011-00"/>
        <s v="96013-00"/>
        <s v="96023-00"/>
        <s v="96032-00"/>
        <s v="96045-00"/>
        <s v="96046-00"/>
        <s v="96047-00"/>
        <s v="96048-00"/>
        <s v="96049-00"/>
        <s v="96052-00"/>
        <s v="96054-00"/>
        <s v="96055-00"/>
        <s v="96086-00"/>
        <s v="96101-00"/>
        <s v="96132-00"/>
        <s v="96134-00"/>
        <s v="96135-00"/>
        <s v="96136-00"/>
        <s v="96137-00"/>
        <s v="96175-00"/>
        <s v="96184-00"/>
        <s v="96185-00"/>
        <s v="96209-00"/>
        <s v="96209-03"/>
        <s v="U8183207"/>
        <s v="U8183239"/>
        <s v="U8183240"/>
        <s v="U8183241"/>
        <s v="U8183242"/>
        <s v="U8183243"/>
        <s v="U8183244"/>
        <s v="U8183245"/>
        <s v="U8183246"/>
        <s v="U8183336"/>
        <s v="U8183601"/>
        <s v="U8183602"/>
        <s v="U8183603"/>
        <s v="U8183800"/>
        <s v="U8183802"/>
        <s v="U8183803"/>
        <s v="U8183804"/>
        <s v="U8183805"/>
        <s v="U8184501"/>
        <s v="U8184502"/>
        <s v="U8184504"/>
        <s v="U8184505"/>
        <s v="U8184600"/>
        <s v="U8184601"/>
        <s v="U8184602"/>
        <s v="U8184605"/>
        <s v="U8184606"/>
        <s v="U8184608"/>
        <s v="U8184613"/>
        <s v="U8184900"/>
        <s v="U8187400"/>
        <s v="U8187401"/>
        <s v="U8187402"/>
        <s v="U8187403"/>
        <s v="U8187404"/>
        <s v="U8187405"/>
        <s v="U8187406"/>
        <s v="U8187407"/>
        <s v="U8187408"/>
        <s v="U8187409"/>
        <s v="U8187410"/>
        <s v="U8187411"/>
        <s v="U8187412"/>
        <s v="U8187413"/>
        <s v="U8187414"/>
        <s v="U8188700"/>
        <s v="U8188702"/>
        <s v="U8188704"/>
        <s v="U8188705"/>
        <s v="U8188706"/>
        <s v="U9011801"/>
        <s v="U9011802"/>
        <s v="U9601201"/>
        <s v="U9601202"/>
        <s v="30061-02"/>
        <s v="42506-00"/>
        <s v="42506-01"/>
        <s v="42512-00"/>
        <s v="42515-00"/>
        <s v="42551-01"/>
        <s v="42551-02"/>
        <s v="42554-00"/>
        <s v="42560-00"/>
        <s v="42563-00"/>
        <s v="42566-00"/>
        <s v="42575-00"/>
        <s v="42632-02"/>
        <s v="42644-03"/>
        <s v="42644-04"/>
        <s v="42653-00"/>
        <s v="42665-00"/>
        <s v="42686-00"/>
        <s v="42698-00"/>
        <s v="42698-01"/>
        <s v="42698-02"/>
        <s v="42698-03"/>
        <s v="42701-00"/>
        <s v="42702-03"/>
        <s v="42702-04"/>
        <s v="42702-05"/>
        <s v="42704-00"/>
        <s v="42704-01"/>
        <s v="42719-01"/>
        <s v="42725-00"/>
        <s v="42746-04"/>
        <s v="42746-05"/>
        <s v="42749-00"/>
        <s v="42764-00"/>
        <s v="42770-00"/>
        <s v="42773-01"/>
        <s v="42776-00"/>
        <s v="42785-00"/>
        <s v="42788-00"/>
        <s v="42812-00"/>
        <s v="42815-00"/>
        <s v="42818-01"/>
        <s v="42833-00"/>
        <s v="42833-01"/>
        <s v="42866-00"/>
        <s v="42866-01"/>
        <s v="11203-00"/>
        <s v="11212-00"/>
        <s v="11221-00"/>
        <s v="42615-01"/>
        <s v="42632-01"/>
        <s v="42650-00"/>
        <s v="42668-00"/>
        <s v="42676-00"/>
        <s v="42740-02"/>
        <s v="42743-00"/>
        <s v="42752-00"/>
        <s v="42761-00"/>
        <s v="42761-01"/>
        <s v="42779-00"/>
        <s v="42782-00"/>
        <s v="42809-00"/>
        <s v="42809-01"/>
        <s v="42824-00"/>
        <s v="42824-01"/>
        <s v="42845-01"/>
        <s v="42857-00"/>
        <s v="90066-00"/>
        <s v="90067-00"/>
        <s v="90072-00"/>
        <s v="90075-00"/>
        <s v="90076-00"/>
        <s v="90077-00"/>
        <s v="90080-00"/>
        <s v="90085-00"/>
        <s v="90089-00"/>
        <s v="90093-00"/>
        <s v="90094-00"/>
        <s v="92018-00"/>
        <s v="92509-49"/>
        <s v="96043-00"/>
        <s v="96156-00"/>
        <s v="U8183200"/>
        <s v="U8183213"/>
        <s v="U8183215"/>
        <s v="U8183225"/>
        <s v="U8183251"/>
        <s v="U8183260"/>
        <s v="U8183261"/>
        <s v="U8183262"/>
        <s v="U8183263"/>
        <s v="U8183264"/>
        <s v="U8183265"/>
        <s v="U8183266"/>
        <s v="U8183267"/>
        <s v="U8183268"/>
        <s v="U8183270"/>
        <s v="U8183278"/>
        <s v="U8183279"/>
        <s v="U8183280"/>
        <s v="U8183300"/>
        <s v="U8183301"/>
        <s v="U8183302"/>
        <s v="U8183303"/>
        <s v="U8183304"/>
        <s v="U8183308"/>
        <s v="U8183313"/>
        <s v="U8183324"/>
        <s v="U8183342"/>
        <s v="U8183343"/>
        <s v="13215-00"/>
        <s v="16520-00"/>
        <s v="16520-01"/>
        <s v="16520-02"/>
        <s v="16520-03"/>
        <s v="16564-00"/>
        <s v="16564-01"/>
        <s v="35507-00"/>
        <s v="35507-01"/>
        <s v="35518-00"/>
        <s v="35536-02"/>
        <s v="35539-03"/>
        <s v="35548-00"/>
        <s v="35557-00"/>
        <s v="35565-00"/>
        <s v="35570-00"/>
        <s v="35572-00"/>
        <s v="35572-01"/>
        <s v="35573-00"/>
        <s v="35615-00"/>
        <s v="35618-00"/>
        <s v="35623-00"/>
        <s v="35630-00"/>
        <s v="35633-00"/>
        <s v="35633-01"/>
        <s v="35634-00"/>
        <s v="35637-07"/>
        <s v="35637-08"/>
        <s v="35638-01"/>
        <s v="35638-02"/>
        <s v="35638-05"/>
        <s v="35638-06"/>
        <s v="35638-09"/>
        <s v="35638-10"/>
        <s v="35638-11"/>
        <s v="35638-12"/>
        <s v="35640-01"/>
        <s v="35649-01"/>
        <s v="35649-03"/>
        <s v="35653-00"/>
        <s v="35653-01"/>
        <s v="35657-00"/>
        <s v="35661-00"/>
        <s v="35664-00"/>
        <s v="35673-02"/>
        <s v="35677-05"/>
        <s v="35678-00"/>
        <s v="35678-01"/>
        <s v="35688-00"/>
        <s v="35688-02"/>
        <s v="35694-00"/>
        <s v="35694-02"/>
        <s v="35694-07"/>
        <s v="35713-01"/>
        <s v="35713-02"/>
        <s v="35713-03"/>
        <s v="35713-05"/>
        <s v="35713-06"/>
        <s v="35713-09"/>
        <s v="35713-11"/>
        <s v="35713-12"/>
        <s v="35713-14"/>
        <s v="35717-00"/>
        <s v="35717-02"/>
        <s v="35717-03"/>
        <s v="35717-04"/>
        <s v="35720-00"/>
        <s v="35723-01"/>
        <s v="35750-00"/>
        <s v="35753-02"/>
        <s v="90329-01"/>
        <s v="90448-01"/>
        <s v="90448-02"/>
        <s v="90484-00"/>
        <s v="90484-01"/>
        <s v="90484-02"/>
        <s v="35646-00"/>
        <n v="130300"/>
        <n v="130301"/>
        <n v="130302"/>
        <n v="130303"/>
        <n v="130304"/>
        <n v="130305"/>
        <n v="130306"/>
        <s v="130307"/>
        <n v="130308"/>
        <s v="130309"/>
        <n v="130310"/>
        <n v="130311"/>
        <n v="130312"/>
        <n v="130313"/>
        <n v="130314"/>
        <n v="130315"/>
        <n v="130316"/>
        <n v="130317"/>
        <n v="130318"/>
        <n v="130319"/>
        <s v="130320"/>
        <s v="130321"/>
        <s v="130322"/>
        <s v="260056"/>
        <n v="600011"/>
        <s v="13200-00"/>
        <s v="13203-00"/>
        <s v="13206-00"/>
        <s v="13209-00"/>
        <s v="13212-00"/>
        <s v="13215-01"/>
        <s v="13215-03"/>
        <s v="13221-00"/>
        <s v="13300-02"/>
        <s v="13303-00"/>
        <s v="13306-00"/>
        <s v="13312-00"/>
        <s v="14200-00"/>
        <s v="16511-00"/>
        <s v="16514-00"/>
        <s v="16514-01"/>
        <s v="16567-00"/>
        <s v="16571-00"/>
        <s v="16573-00"/>
        <s v="16600-00"/>
        <s v="16606-00"/>
        <s v="35503-00"/>
        <s v="35506-02"/>
        <s v="35513-00"/>
        <s v="35520-00"/>
        <s v="35536-01"/>
        <s v="35566-00"/>
        <s v="35608-00"/>
        <s v="35611-00"/>
        <s v="35614-00"/>
        <s v="35618-03"/>
        <s v="35618-04"/>
        <s v="35638-07"/>
        <s v="35640-00"/>
        <s v="35640-02"/>
        <s v="35640-03"/>
        <s v="35643-03"/>
        <s v="35647-00"/>
        <s v="35670-00"/>
        <s v="35677-03"/>
        <s v="35677-04"/>
        <s v="35703-00"/>
        <s v="59712-00"/>
        <s v="90438-00"/>
        <s v="90440-00"/>
        <s v="90441-00"/>
        <s v="90462-00"/>
        <s v="90463-00"/>
        <s v="90465-00"/>
        <s v="90465-01"/>
        <s v="90465-03"/>
        <s v="90465-05"/>
        <s v="90466-00"/>
        <s v="90466-01"/>
        <s v="90466-02"/>
        <s v="90467-00"/>
        <s v="90469-00"/>
        <s v="90470-00"/>
        <s v="90470-01"/>
        <s v="90470-03"/>
        <s v="90471-02"/>
        <s v="90472-00"/>
        <s v="90479-00"/>
        <s v="90481-00"/>
        <s v="90482-00"/>
        <s v="90483-00"/>
        <s v="90485-00"/>
        <s v="90568-01"/>
        <s v="90677-00"/>
        <s v="90721-00"/>
        <s v="92082-00"/>
        <s v="92104-00"/>
        <s v="92107-00"/>
        <s v="92109-00"/>
        <s v="92112-00"/>
        <s v="92130-00"/>
        <s v="92145-00"/>
        <s v="92173-00"/>
        <s v="92203-00"/>
        <s v="92506-10"/>
        <s v="92506-20"/>
        <s v="92506-29"/>
        <s v="92506-30"/>
        <s v="92506-39"/>
        <s v="92507-20"/>
        <s v="92507-29"/>
        <s v="92507-39"/>
        <s v="92508-40"/>
        <s v="92510-40"/>
        <s v="92519-19"/>
        <s v="96084-00"/>
        <s v="96115-00"/>
        <s v="U8184500"/>
        <s v="U8185810"/>
        <s v="U9200101"/>
        <s v="039376"/>
        <n v="310050"/>
        <n v="600015"/>
        <n v="600017"/>
        <n v="600021"/>
        <n v="600024"/>
        <n v="600051"/>
        <n v="600071"/>
        <n v="600101"/>
        <n v="600111"/>
        <n v="600117"/>
        <n v="600124"/>
        <n v="600169"/>
        <n v="600170"/>
        <n v="600173"/>
        <n v="600330"/>
        <n v="600333"/>
        <n v="600334"/>
        <n v="600336"/>
        <n v="600337"/>
        <s v="11012-00"/>
        <s v="11015-00"/>
        <s v="11015-01"/>
        <s v="11018-00"/>
        <s v="11018-01"/>
        <s v="22065-00"/>
        <s v="95550-02"/>
        <s v="95550-08"/>
        <s v="96001-00"/>
        <s v="96112-00"/>
        <s v="96114-00"/>
        <s v="96116-00"/>
        <s v="96117-00"/>
        <s v="96118-00"/>
        <s v="96119-00"/>
        <s v="96120-00"/>
        <s v="96122-00"/>
        <s v="96123-00"/>
        <s v="96139-00"/>
        <s v="96147-00"/>
        <s v="96148-00"/>
        <s v="96153-00"/>
        <s v="96160-00"/>
        <s v="96161-00"/>
        <s v="96165-00"/>
        <n v="600103"/>
        <n v="600112"/>
        <n v="600115"/>
        <n v="600116"/>
        <n v="600120"/>
        <n v="600122"/>
        <n v="600312"/>
        <n v="600313"/>
        <n v="600349"/>
        <s v="039332"/>
        <s v="039338"/>
        <s v="039348"/>
        <s v="039350"/>
        <s v="039352"/>
        <s v="039356"/>
        <s v="039358"/>
        <s v="039360"/>
        <s v="039362"/>
        <s v="039370"/>
        <s v="039372"/>
        <s v="039380"/>
        <s v="090009"/>
        <s v="310002"/>
        <s v="310003"/>
        <s v="310011"/>
        <s v="310012"/>
        <s v="310013"/>
        <s v="310016"/>
        <s v="11000-00"/>
        <s v="11003-00"/>
        <s v="11012-01"/>
        <s v="11012-02"/>
        <s v="11018-02"/>
        <s v="11021-00"/>
        <s v="11021-01"/>
        <s v="11027-00"/>
        <s v="11614-00"/>
        <s v="18233-00"/>
        <s v="18370-00"/>
        <s v="90011-05"/>
        <s v="92011-00"/>
        <s v="92015-00"/>
        <s v="93173-00"/>
        <s v="96021-00"/>
        <s v="96024-00"/>
        <s v="96028-00"/>
        <s v="96029-00"/>
        <s v="96030-00"/>
        <s v="96031-00"/>
        <s v="96082-00"/>
        <s v="96085-00"/>
        <s v="96110-00"/>
        <s v="96113-00"/>
        <s v="96180-00"/>
        <s v="U1102102"/>
        <s v="U8183204"/>
        <s v="090061"/>
        <s v="090062"/>
        <s v="090063"/>
        <s v="090067"/>
        <s v="090084"/>
        <s v="090086"/>
        <s v="009302"/>
        <s v="090003"/>
        <s v="090042"/>
        <s v="090045"/>
        <s v="090912"/>
        <s v="250109"/>
        <s v="310020"/>
        <s v="96100-00"/>
        <s v="96108-00"/>
        <s v="96145-00"/>
        <s v="96177-00"/>
        <s v="96178-00"/>
        <s v="96181-00"/>
        <n v="260102"/>
        <s v="12500-00"/>
        <s v="12503-00"/>
        <s v="12518-00"/>
        <s v="12524-00"/>
        <s v="16003-00"/>
        <s v="16009-00"/>
        <s v="55032-00"/>
        <s v="61328-00"/>
        <s v="61356-00"/>
        <s v="61360-00"/>
        <s v="61361-00"/>
        <s v="61364-00"/>
        <s v="61368-00"/>
        <s v="61372-00"/>
        <s v="61381-00"/>
        <s v="61384-00"/>
        <s v="61386-00"/>
        <s v="61386-01"/>
        <s v="61387-00"/>
        <s v="61389-00"/>
        <s v="61390-00"/>
        <s v="61421-00"/>
        <s v="61433-00"/>
        <s v="61449-00"/>
        <s v="61449-01"/>
        <s v="61454-00"/>
        <s v="61473-00"/>
        <s v="61480-00"/>
        <s v="61523-00"/>
        <s v="61559-00"/>
        <s v="90905-01"/>
        <s v="30440-00"/>
        <s v="30440-01"/>
        <s v="30484-01"/>
        <s v="30492-00"/>
        <s v="30492-01"/>
        <s v="30492-02"/>
        <s v="30602-00"/>
        <s v="33839-03"/>
        <s v="35312-00"/>
        <s v="35400-00"/>
        <s v="35400-01"/>
        <s v="50950-00"/>
        <s v="60003-00"/>
        <s v="60003-01"/>
        <s v="60006-01"/>
        <s v="60009-00"/>
        <s v="60009-01"/>
        <s v="60018-00"/>
        <s v="60024-00"/>
        <s v="60027-00"/>
        <s v="60033-00"/>
        <s v="60036-00"/>
        <s v="60039-00"/>
        <s v="60048-00"/>
        <s v="60048-01"/>
        <s v="60051-00"/>
        <s v="60051-01"/>
        <s v="60054-00"/>
        <s v="60060-01"/>
        <s v="60063-00"/>
        <s v="60063-01"/>
        <s v="60072-00"/>
        <s v="90284-00"/>
        <s v="30375-01"/>
        <s v="30375-19"/>
        <s v="30375-30"/>
        <s v="30382-00"/>
        <s v="30403-04"/>
        <s v="30422-00"/>
        <s v="30425-00"/>
        <s v="30460-05"/>
        <s v="30500-00"/>
        <s v="30511-00"/>
        <s v="30545-01"/>
        <s v="31470-00"/>
        <s v="32004-01"/>
        <s v="32029-01"/>
        <s v="32096-00"/>
        <s v="32114-00"/>
        <s v="32123-00"/>
        <s v="32718-00"/>
        <s v="32763-06"/>
        <s v="33130-00"/>
        <s v="33136-00"/>
        <s v="33175-00"/>
        <s v="33181-00"/>
        <s v="33815-06"/>
        <s v="33815-07"/>
        <s v="33815-11"/>
        <s v="33815-12"/>
        <s v="33818-02"/>
        <s v="33818-05"/>
        <s v="33818-06"/>
        <s v="33818-13"/>
        <s v="38286-00"/>
        <s v="38436-00"/>
        <s v="38706-00"/>
        <s v="39612-00"/>
        <s v="39903-00"/>
        <s v="40015-00"/>
        <s v="40903-00"/>
        <s v="43807-00"/>
        <s v="43930-00"/>
        <s v="43993-01"/>
        <s v="44331-00"/>
        <s v="45045-07"/>
        <s v="47033-01"/>
        <s v="47066-01"/>
        <s v="47072-01"/>
        <s v="47306-01"/>
        <s v="47339-01"/>
        <s v="47354-00"/>
        <s v="47366-03"/>
        <s v="47384-02"/>
        <s v="47384-03"/>
        <s v="47459-00"/>
        <s v="47465-00"/>
        <s v="47486-00"/>
        <s v="47566-03"/>
        <s v="47570-00"/>
        <s v="47615-01"/>
        <s v="47624-01"/>
        <s v="49100-01"/>
        <s v="49224-00"/>
        <s v="49224-02"/>
        <s v="49500-01"/>
        <s v="49503-04"/>
        <s v="49509-01"/>
        <s v="50405-00"/>
        <s v="90178-00"/>
        <s v="90206-00"/>
        <s v="90342-00"/>
        <s v="90598-00"/>
        <s v="92122-00"/>
        <s v="009215"/>
        <s v="13709-00"/>
        <s v="30075-12"/>
        <s v="30457-00"/>
        <s v="30478-06"/>
        <s v="30478-14"/>
        <s v="30487-00"/>
        <s v="30491-02"/>
        <s v="32135-03"/>
        <s v="32174-02"/>
        <s v="34106-05"/>
        <s v="35321-10"/>
        <s v="38572-00"/>
        <s v="39015-01"/>
        <s v="39330-01"/>
        <s v="40003-03"/>
        <s v="45239-00"/>
        <s v="45875-00"/>
        <s v="47012-00"/>
        <s v="47018-00"/>
        <s v="47021-01"/>
        <s v="47036-00"/>
        <s v="47042-00"/>
        <s v="47045-00"/>
        <s v="47054-00"/>
        <s v="47057-00"/>
        <s v="47069-00"/>
        <s v="47300-00"/>
        <s v="47306-00"/>
        <s v="47348-00"/>
        <s v="47363-02"/>
        <s v="47378-00"/>
        <s v="47378-01"/>
        <s v="47390-00"/>
        <s v="47405-00"/>
        <s v="47423-00"/>
        <s v="47444-00"/>
        <s v="47453-00"/>
        <s v="47513-00"/>
        <s v="47516-01"/>
        <s v="47552-00"/>
        <s v="47561-00"/>
        <s v="47564-00"/>
        <s v="47564-01"/>
        <s v="47576-00"/>
        <s v="47579-00"/>
        <s v="47594-00"/>
        <s v="47609-04"/>
        <s v="47612-04"/>
        <s v="47633-00"/>
        <s v="49721-00"/>
        <s v="50309-00"/>
        <s v="90209-00"/>
        <s v="90295-00"/>
        <s v="90325-00"/>
        <s v="90345-00"/>
        <s v="90547-00"/>
        <s v="90607-00"/>
        <s v="92055-00"/>
        <s v="92071-00"/>
        <s v="92073-00"/>
        <s v="92097-00"/>
        <s v="96091-00"/>
        <s v="36503-00"/>
        <s v="57506-00"/>
        <s v="A57506-00"/>
        <n v="57506001"/>
        <s v="57506-01"/>
        <s v="A57506-01"/>
        <n v="57506011"/>
        <s v="57506-02"/>
        <s v="A57506-02"/>
        <n v="57506021"/>
        <s v="57506-03"/>
        <s v="A57506-03"/>
        <n v="57506031"/>
        <s v="57506-04"/>
        <s v="A57506-04"/>
        <n v="57506041"/>
        <s v="57512-01"/>
        <s v="A57512-01"/>
        <n v="57512011"/>
        <s v="57518-00"/>
        <s v="A57518-00"/>
        <n v="57518001"/>
        <s v="57518-01"/>
        <s v="A57518-01"/>
        <n v="57518011"/>
        <s v="57518-02"/>
        <s v="A57518-02"/>
        <n v="57518021"/>
        <s v="57518-03"/>
        <s v="A57518-03"/>
        <n v="57518031"/>
        <s v="57518-04"/>
        <s v="A57518-04"/>
        <n v="57518041"/>
        <s v="57524-00"/>
        <s v="A57524-00"/>
        <n v="57524001"/>
        <s v="57524-01"/>
        <s v="A57524-01"/>
        <n v="57524011"/>
        <s v="57524-02"/>
        <s v="A57524-02"/>
        <n v="57524021"/>
        <s v="57524-03"/>
        <s v="A57524-03"/>
        <n v="57524031"/>
        <s v="57524-04"/>
        <s v="A57524-04"/>
        <n v="57524041"/>
        <s v="57700-00"/>
        <s v="A57700-00"/>
        <n v="57700001"/>
        <s v="57706-00"/>
        <s v="A57706-00"/>
        <n v="57706001"/>
        <s v="57712-00"/>
        <s v="A57712-00"/>
        <n v="57712001"/>
        <s v="57715-00"/>
        <s v="A57715-00"/>
        <n v="57715001"/>
        <s v="57901-00"/>
        <s v="A57901-00"/>
        <s v="57901001"/>
        <s v="57903-00"/>
        <s v="A57903-00"/>
        <n v="57903001"/>
        <s v="57906-00"/>
        <s v="A57906-00"/>
        <n v="57906001"/>
        <s v="57909-00"/>
        <s v="A57909-00"/>
        <n v="57909001"/>
        <s v="57912-00"/>
        <s v="A57912-00"/>
        <n v="57912001"/>
        <s v="57915-00"/>
        <s v="A57915-00"/>
        <n v="57915001"/>
        <s v="57921-00"/>
        <s v="A57921-00"/>
        <n v="57921001"/>
        <s v="57927-00"/>
        <s v="A57927-00"/>
        <n v="57927001"/>
        <s v="58100-00"/>
        <s v="A58100-00"/>
        <n v="58100001"/>
        <s v="58103-00"/>
        <s v="A58103-00"/>
        <n v="58103001"/>
        <s v="58106-00"/>
        <s v="A58106-00"/>
        <n v="58106001"/>
        <s v="58109-00"/>
        <s v="A58109-00"/>
        <s v="58109001"/>
        <s v="58112-00"/>
        <s v="A58112-00"/>
        <n v="58112001"/>
        <s v="58500-00"/>
        <s v="A58500-00"/>
        <n v="58500001"/>
        <s v="58509-00"/>
        <s v="A58509-00"/>
        <n v="58509001"/>
        <s v="58521-00"/>
        <s v="A58521-00"/>
        <n v="58521001"/>
        <s v="58521-01"/>
        <s v="A58521-01"/>
        <n v="58521011"/>
        <s v="58524-00"/>
        <s v="A58524-00"/>
        <n v="58524001"/>
        <s v="58524-01"/>
        <s v="A58524-01"/>
        <n v="58524011"/>
        <s v="58527-00"/>
        <s v="A58527-00"/>
        <n v="58527001"/>
        <s v="58700-00"/>
        <s v="A58700-00"/>
        <n v="58700001"/>
        <s v="58706-00"/>
        <s v="A58706001"/>
        <n v="58706002"/>
        <s v="58715-00"/>
        <s v="A58715-00"/>
        <n v="58715001"/>
        <s v="58715-01"/>
        <s v="58718-00"/>
        <s v="58718-01"/>
        <s v="58721-00"/>
        <s v="58900-00"/>
        <s v="A58900-00"/>
        <n v="58900001"/>
        <s v="58909-00"/>
        <s v="A58909-00"/>
        <n v="58909001"/>
        <s v="A58915-00"/>
        <n v="58915001"/>
        <s v="58927-00"/>
        <s v="A58927-00"/>
        <s v="58927001"/>
        <s v="59300-00"/>
        <s v="A59300-00"/>
        <n v="59300001"/>
        <s v="59300-01"/>
        <s v="A59300-01"/>
        <n v="59300011"/>
        <n v="59303002"/>
        <n v="59303003"/>
        <n v="59300012"/>
        <n v="59300013"/>
        <s v="A57924001"/>
        <n v="57924002"/>
        <s v="58115-00"/>
        <s v="A58115-00"/>
        <n v="58115001"/>
        <s v="57512-03"/>
        <s v="A57512-03"/>
        <n v="57512031"/>
        <s v="57512-02"/>
        <s v="A57512-02"/>
        <n v="57512021"/>
        <s v="57512-00"/>
        <s v="A57512-00"/>
        <n v="57512001"/>
        <s v="90909-00"/>
        <s v="A90909-00"/>
        <n v="90909001"/>
        <s v="55028-00"/>
        <s v="55036-00"/>
        <n v="55036001"/>
        <s v="55038-00"/>
        <s v="55044-00"/>
        <s v="55048-00"/>
        <s v="55070-00"/>
        <s v="55076-00"/>
        <s v="55084-00"/>
        <s v="55113-00"/>
        <s v="55600-00"/>
        <s v="55700-00"/>
        <s v="55700-01"/>
        <s v="55700-02"/>
        <s v="55729-01"/>
        <s v="55731-00"/>
        <s v="55800-00"/>
        <s v="55804-00"/>
        <s v="55808-00"/>
        <s v="55812-00"/>
        <s v="55816-00"/>
        <s v="55816-01"/>
        <s v="55824-00"/>
        <s v="55824-01"/>
        <s v="55828-00"/>
        <s v="55832-00"/>
        <s v="55836-00"/>
        <s v="55844-00"/>
        <s v="90908-00"/>
        <n v="55032001"/>
        <n v="30668001"/>
        <s v="55238-00"/>
        <s v="55238-01"/>
        <s v="55244-00"/>
        <s v="55244-01"/>
        <s v="55248-00"/>
        <s v="55248-01"/>
        <s v="55252-00"/>
        <s v="55252-01"/>
        <s v="55274-00"/>
        <s v="55276-00"/>
        <s v="55278-00"/>
        <s v="55280-00"/>
        <s v="55284-00"/>
        <s v="55292-00"/>
        <s v="55294-00"/>
        <s v="55294-01"/>
        <s v="55294-02"/>
        <s v="90911-00"/>
        <s v="56001-00"/>
        <n v="56001001"/>
        <s v="56007-00"/>
        <n v="56007001"/>
        <n v="56001002"/>
        <s v="56013-00"/>
        <n v="56013001"/>
        <n v="56010001"/>
        <n v="56010012"/>
        <s v="56013-01"/>
        <n v="56013011"/>
        <n v="56013012"/>
        <s v="56016-04"/>
        <n v="56016041"/>
        <s v="56016-05"/>
        <n v="56016051"/>
        <n v="56016052"/>
        <s v="56022-00"/>
        <n v="56022001"/>
        <s v="56022-01"/>
        <n v="56022011"/>
        <n v="56022002"/>
        <s v="56028-00"/>
        <n v="56028001"/>
        <s v="56028-01"/>
        <n v="56028011"/>
        <n v="56028012"/>
        <s v="56036-00"/>
        <s v="56101-00"/>
        <s v="56107-00"/>
        <s v="56220-00"/>
        <s v="56221-00"/>
        <s v="56223-00"/>
        <s v="56224-00"/>
        <s v="56225-00"/>
        <s v="56226-00"/>
        <s v="56233-00"/>
        <s v="56234-00"/>
        <s v="56301-00"/>
        <n v="56301001"/>
        <s v="56301-01"/>
        <s v="56307-00"/>
        <n v="56307001"/>
        <n v="56301002"/>
        <s v="56307-01"/>
        <s v="56401-00"/>
        <n v="56401001"/>
        <s v="56407-00"/>
        <n v="56407001"/>
        <n v="56401002"/>
        <n v="56401003"/>
        <n v="56401004"/>
        <s v="56409-00"/>
        <n v="56409001"/>
        <s v="56412-00"/>
        <n v="56412001"/>
        <s v="56501-00"/>
        <n v="56501001"/>
        <s v="56507-00"/>
        <n v="56507001"/>
        <n v="56501002"/>
        <s v="56549-01"/>
        <n v="56549011"/>
        <n v="56549012"/>
        <s v="56619-00"/>
        <n v="56619001"/>
        <s v="56625-00"/>
        <s v="56801-00"/>
        <s v="56807-00"/>
        <n v="56625001"/>
        <n v="56625002"/>
        <n v="56625003"/>
        <n v="56625004"/>
        <n v="56625005"/>
        <s v="57001-00"/>
        <s v="57001-01"/>
        <s v="57007-00"/>
        <s v="57007-01"/>
        <n v="57350001"/>
        <n v="57350002"/>
        <s v="57350-00"/>
        <s v="57350-01"/>
        <n v="57350011"/>
        <n v="57350012"/>
        <s v="57350-02"/>
        <n v="57350021"/>
        <n v="57350022"/>
        <s v="57350-03"/>
        <n v="57350031"/>
        <n v="57350032"/>
        <s v="57350-06"/>
        <n v="57350061"/>
        <n v="57350062"/>
        <s v="57350-07"/>
        <n v="57350071"/>
        <n v="57350072"/>
        <s v="57350-08"/>
        <s v="90901-00"/>
        <s v="90901-01"/>
        <s v="90901-02"/>
        <s v="90901-03"/>
        <s v="90901-05"/>
        <s v="90901-06"/>
        <s v="90901-07"/>
        <s v="90901-08"/>
        <s v="90901-09"/>
        <s v="90901-10"/>
        <s v="59718-00"/>
        <n v="59718001"/>
        <n v="59970001"/>
        <s v="90902-00"/>
        <n v="909020001"/>
        <n v="909020002"/>
        <n v="909020003"/>
        <n v="909020004"/>
        <n v="909020005"/>
        <n v="909020006"/>
        <n v="909020007"/>
        <n v="909020008"/>
        <n v="909020009"/>
        <n v="909020010"/>
        <n v="909020011"/>
        <n v="909020012"/>
        <n v="909020013"/>
        <n v="909020014"/>
        <n v="909020015"/>
        <n v="909020016"/>
        <s v="90902-01"/>
        <s v="90902-02"/>
        <n v="909020101"/>
        <n v="909020102"/>
        <n v="909020103"/>
        <n v="909020104"/>
        <n v="909020105"/>
        <n v="909020106"/>
        <n v="909020107"/>
        <n v="909020108"/>
        <n v="909020201"/>
        <n v="909020202"/>
        <n v="909020203"/>
        <n v="909020204"/>
        <n v="909020205"/>
        <n v="909020206"/>
        <n v="909020207"/>
        <n v="909020208"/>
        <s v="90902-04"/>
        <n v="909020401"/>
        <n v="909020402"/>
        <n v="909020403"/>
        <n v="909020404"/>
        <n v="909020405"/>
        <n v="909020406"/>
        <n v="909020407"/>
        <n v="909020408"/>
        <s v="90902-05"/>
        <n v="909020501"/>
        <n v="909020502"/>
        <n v="909020503"/>
        <n v="909020504"/>
        <n v="909020505"/>
        <n v="909020506"/>
        <n v="909020507"/>
        <n v="909020508"/>
        <s v="90902-06"/>
        <n v="909020601"/>
        <n v="909020602"/>
        <n v="909020603"/>
        <n v="909020604"/>
        <n v="909020605"/>
        <n v="909020606"/>
        <n v="909020607"/>
        <n v="909020608"/>
        <s v="90902-07"/>
        <n v="909020701"/>
        <n v="909020702"/>
        <n v="909020703"/>
        <n v="909020704"/>
        <n v="909020705"/>
        <n v="909020706"/>
        <n v="909020707"/>
        <n v="909020708"/>
        <n v="4000001"/>
        <n v="4000010"/>
        <n v="4000020"/>
        <n v="4000030"/>
        <n v="4000040"/>
        <n v="4000050"/>
        <n v="4000060"/>
        <n v="4000070"/>
        <n v="4000080"/>
        <n v="4000090"/>
        <n v="4000100"/>
        <n v="4000110"/>
        <n v="4000120"/>
        <n v="4000130"/>
        <n v="4000140"/>
        <n v="4000150"/>
        <n v="4000160"/>
        <n v="4000170"/>
        <n v="4000180"/>
        <n v="4000190"/>
        <n v="4000200"/>
        <n v="4000210"/>
        <n v="4000220"/>
        <n v="4000230"/>
        <n v="4000240"/>
        <n v="4000250"/>
        <n v="4000260"/>
        <n v="4000270"/>
        <n v="4000280"/>
        <n v="4000290"/>
        <n v="4000300"/>
        <n v="4000310"/>
        <n v="4000320"/>
        <n v="4000330"/>
        <n v="4000340"/>
        <n v="4000350"/>
        <n v="4000360"/>
        <n v="4000370"/>
        <n v="4000380"/>
        <n v="4000390"/>
        <n v="4000400"/>
        <n v="4000410"/>
        <n v="4000420"/>
        <n v="4000430"/>
        <n v="4000440"/>
        <n v="4000450"/>
        <n v="4000460"/>
        <n v="4000470"/>
        <n v="4000480"/>
        <n v="4000490"/>
        <n v="4000500"/>
        <n v="4000510"/>
        <n v="4000520"/>
        <n v="4000530"/>
        <n v="4000540"/>
        <n v="4000550"/>
        <n v="4000560"/>
        <n v="4000570"/>
        <n v="4000580"/>
        <n v="4000590"/>
        <n v="4000600"/>
        <n v="4000610"/>
        <n v="4000760"/>
        <n v="4000770"/>
        <n v="4000780"/>
        <n v="4000790"/>
        <n v="4000800"/>
        <n v="4000810"/>
        <n v="4000820"/>
        <n v="4000830"/>
        <n v="4000840"/>
        <n v="4000850"/>
        <n v="4000860"/>
        <n v="4000870"/>
        <n v="4000880"/>
        <n v="4000890"/>
        <n v="4000900"/>
        <n v="4000910"/>
        <n v="4000920"/>
        <n v="4000930"/>
        <n v="4000940"/>
        <n v="4000950"/>
        <n v="4000960"/>
        <n v="4000970"/>
        <n v="4000980"/>
        <n v="4000990"/>
        <n v="4001000"/>
        <n v="4001010"/>
        <n v="4001020"/>
        <n v="4001030"/>
        <n v="4001040"/>
        <n v="4001050"/>
        <n v="4001060"/>
        <n v="4001070"/>
        <n v="4001080"/>
        <n v="4001090"/>
        <n v="4001100"/>
        <n v="4001110"/>
        <n v="4001120"/>
        <n v="4001130"/>
        <n v="4001140"/>
        <n v="4001150"/>
        <n v="4001160"/>
        <n v="4001170"/>
        <n v="4001180"/>
        <n v="4001190"/>
        <n v="4001200"/>
        <n v="4001210"/>
        <n v="4001220"/>
        <n v="4001230"/>
        <n v="4001240"/>
        <n v="4001250"/>
        <n v="4001260"/>
        <n v="4001270"/>
        <n v="4001280"/>
        <n v="4001290"/>
        <n v="4001300"/>
        <n v="4001310"/>
        <n v="4001320"/>
        <n v="4001330"/>
        <n v="4001340"/>
        <n v="4001350"/>
        <n v="4001360"/>
        <n v="4001370"/>
        <n v="4001380"/>
        <n v="4001390"/>
        <n v="4001400"/>
        <n v="4001410"/>
        <n v="4001420"/>
        <n v="4001430"/>
        <n v="4001440"/>
        <n v="4001450"/>
        <n v="4001460"/>
        <n v="4001470"/>
        <n v="4001480"/>
        <n v="4001490"/>
        <n v="4001500"/>
        <n v="4001510"/>
        <n v="4001520"/>
        <n v="4001530"/>
        <n v="4001580"/>
        <n v="4001590"/>
        <n v="4001600"/>
        <n v="4001610"/>
        <n v="4001620"/>
        <n v="4001630"/>
        <s v="12306-00"/>
        <s v="12309-00"/>
        <s v="L000018"/>
        <s v="L000026"/>
        <s v="L000034"/>
        <s v="L000042"/>
        <s v="L000059"/>
        <s v="L000075"/>
        <s v="L000224"/>
        <s v="L000257"/>
        <s v="L000349"/>
        <s v="L000901"/>
        <s v="L000950"/>
        <s v="L001057"/>
        <s v="L001081"/>
        <s v="L001100"/>
        <s v="L001198"/>
        <s v="L001214"/>
        <s v="L001255"/>
        <s v="L001305"/>
        <s v="L001388"/>
        <s v="L001530"/>
        <s v="L001651"/>
        <s v="L001736"/>
        <s v="L001792"/>
        <s v="L001891"/>
        <s v="L001917"/>
        <s v="L002014"/>
        <s v="L002139"/>
        <s v="L002379"/>
        <s v="L002493"/>
        <s v="L002543"/>
        <s v="L002618"/>
        <s v="L002667"/>
        <s v="L002675"/>
        <s v="L002709"/>
        <s v="L002766"/>
        <s v="L002824"/>
        <s v="L002923"/>
        <s v="L003046"/>
        <s v="L003061"/>
        <s v="L003145"/>
        <s v="L003236"/>
        <s v="L003251"/>
        <s v="L003327"/>
        <s v="L003749"/>
        <s v="L003764"/>
        <s v="L003780"/>
        <s v="L004069"/>
        <s v="L004101"/>
        <s v="L004234"/>
        <s v="L004242"/>
        <s v="L004317"/>
        <s v="L004366"/>
        <s v="L004382"/>
        <s v="L004408"/>
        <s v="L004416"/>
        <s v="L004523"/>
        <s v="L004531"/>
        <s v="L004572"/>
        <s v="L004655"/>
        <s v="L004762"/>
        <s v="L004812"/>
        <s v="L004879"/>
        <s v="L004994"/>
        <s v="L005041"/>
        <s v="L005108"/>
        <s v="L005207"/>
        <s v="L005249"/>
        <s v="L005298"/>
        <s v="L005405"/>
        <s v="L005439"/>
        <s v="L005454"/>
        <s v="L005512"/>
        <s v="L005637"/>
        <s v="L005710"/>
        <s v="L005843"/>
        <s v="L006031"/>
        <s v="L006171"/>
        <s v="L006205"/>
        <s v="L006239"/>
        <s v="L006254"/>
        <s v="L006916"/>
        <s v="L007856"/>
        <s v="L008953"/>
        <s v="L008979"/>
        <s v="L009035"/>
        <s v="L009241"/>
        <s v="L009308"/>
        <s v="L009340"/>
        <s v="L009415"/>
        <s v="L009456"/>
        <s v="L009472"/>
        <s v="L009571"/>
        <s v="L009640"/>
        <s v="L009910"/>
        <s v="L009993"/>
        <s v="L010009"/>
        <s v="L010173"/>
        <s v="L010181"/>
        <s v="L010264"/>
        <s v="L010272"/>
        <s v="L010298"/>
        <s v="L010389"/>
        <s v="L010421"/>
        <s v="L010440"/>
        <s v="L010462"/>
        <s v="L010497"/>
        <s v="L010538"/>
        <s v="L010595"/>
        <s v="L010839"/>
        <s v="L010868"/>
        <s v="L010983"/>
        <s v="L010991"/>
        <s v="L011015"/>
        <s v="L011064"/>
        <s v="L011320"/>
        <s v="L011361"/>
        <s v="L011494"/>
        <s v="L012906"/>
        <s v="L012991"/>
        <s v="L013046"/>
        <s v="L014100"/>
        <s v="L014105"/>
        <s v="L014110"/>
        <s v="L014118"/>
        <s v="L014183"/>
        <s v="L014209"/>
        <s v="L014225"/>
        <s v="L014233"/>
        <s v="L014241"/>
        <s v="L014258"/>
        <s v="L014266"/>
        <s v="L014290"/>
        <s v="L014308"/>
        <s v="L014316"/>
        <s v="L014324"/>
        <s v="L014332"/>
        <s v="L014357"/>
        <s v="L014365"/>
        <s v="L014381"/>
        <s v="L014416"/>
        <s v="L014456"/>
        <s v="L014480"/>
        <s v="L014522"/>
        <s v="L014555"/>
        <s v="L014563"/>
        <s v="L014605"/>
        <s v="L014621"/>
        <s v="L014647"/>
        <s v="L014688"/>
        <s v="L014720"/>
        <s v="L014779"/>
        <s v="L014795"/>
        <s v="L014837"/>
        <s v="L014845"/>
        <s v="L014878"/>
        <s v="L014886"/>
        <s v="L014894"/>
        <s v="L014936"/>
        <s v="L014969"/>
        <s v="L015000"/>
        <s v="L015040"/>
        <s v="L015057"/>
        <s v="L015065"/>
        <s v="L015073"/>
        <s v="L015099"/>
        <s v="L015131"/>
        <s v="L015149"/>
        <s v="L015150"/>
        <s v="L015172"/>
        <s v="L015222"/>
        <s v="L015256"/>
        <s v="L015271"/>
        <s v="L015289"/>
        <s v="L015792"/>
        <s v="L015859"/>
        <s v="L015933"/>
        <s v="L016006"/>
        <s v="L016295"/>
        <s v="L016303"/>
        <s v="L016352"/>
        <s v="L016485"/>
        <s v="L016501"/>
        <s v="L016717"/>
        <s v="L016790"/>
        <s v="L016816"/>
        <s v="L016923"/>
        <s v="L017129"/>
        <s v="L017270"/>
        <s v="L017279"/>
        <s v="L017335"/>
        <s v="L017723"/>
        <s v="L018937"/>
        <s v="L020289"/>
        <s v="L023457"/>
        <s v="L023663"/>
        <s v="L030999"/>
        <s v="L014282"/>
        <s v="L029637"/>
        <s v="L014662 "/>
        <s v="L030965"/>
        <s v="L012591"/>
        <s v="L019166"/>
        <s v="L019174"/>
        <s v="L019182"/>
        <s v="L019190"/>
        <s v="L019208"/>
        <s v="L019216"/>
        <s v="L019224"/>
        <s v="L019232"/>
        <s v="L019240"/>
        <s v="L019257"/>
        <s v="L019265"/>
        <s v="L019281"/>
        <s v="L019315"/>
        <s v="L019323"/>
        <s v="L019331"/>
        <s v="L019349"/>
        <s v="L019364"/>
        <s v="L019372"/>
        <s v="L019398"/>
        <s v="L019414"/>
        <s v="L019422"/>
        <s v="L019513"/>
        <s v="L019543"/>
        <s v="L019547"/>
        <s v="L019703"/>
        <s v="L019711"/>
        <s v="L019760"/>
        <s v="L019828"/>
        <s v="L019844"/>
        <s v="L019845"/>
        <s v="L019851"/>
        <s v="L019877"/>
        <s v="L019893"/>
        <s v="L019901"/>
        <s v="L019943"/>
        <s v="L019944"/>
        <s v="L019950"/>
        <s v="L019984"/>
        <s v="L019992"/>
        <s v="L020008"/>
        <s v="L020081"/>
        <s v="L020107"/>
        <s v="L020131"/>
        <s v="L020149"/>
        <s v="L020156"/>
        <s v="L020206"/>
        <s v="L020248"/>
        <s v="L020255"/>
        <s v="L020339"/>
        <s v="L020347"/>
        <s v="L020354"/>
        <s v="L020370"/>
        <s v="L020396"/>
        <s v="L020438"/>
        <s v="L020578"/>
        <s v="L020602"/>
        <s v="L020677"/>
        <s v="L020701"/>
        <s v="L020702"/>
        <s v="L020727"/>
        <s v="L020743"/>
        <s v="L020750"/>
        <s v="L020772"/>
        <s v="L020775"/>
        <s v="L020786"/>
        <s v="L020800"/>
        <s v="L020867"/>
        <s v="L021105"/>
        <s v="L021402"/>
        <s v="L021444"/>
        <s v="L021451"/>
        <s v="L021501"/>
        <s v="L021527"/>
        <s v="L021619"/>
        <s v="L021626"/>
        <s v="L021659"/>
        <s v="L021691"/>
        <s v="L030031"/>
        <s v="L030197"/>
        <s v="L030221"/>
        <s v="L030239"/>
        <s v="L030379"/>
        <s v="L030478 "/>
        <s v="L030486"/>
        <s v="L030494"/>
        <s v="L030502"/>
        <s v="L030551"/>
        <s v="L030569"/>
        <s v="L020770"/>
        <s v="L020773"/>
        <s v="L020787"/>
        <s v="L020788"/>
        <s v="L021709"/>
        <s v="L017798"/>
        <s v="L021022"/>
        <s v="L021253"/>
        <s v="L021345"/>
        <s v="L021477"/>
        <s v="L021667"/>
        <s v="L021675"/>
        <s v="L021071"/>
        <s v="L019380"/>
        <s v="L020404"/>
        <s v="L020412"/>
        <s v="L010888"/>
        <s v="L025179"/>
        <s v="L025555"/>
        <s v="L025620"/>
        <s v="L026534"/>
        <s v="L026542"/>
        <s v="L026559"/>
        <s v="L026567"/>
        <s v="L026583"/>
        <s v="L026591"/>
        <s v="L026617"/>
        <s v="L026625"/>
        <s v="L026633"/>
        <s v="L026641"/>
        <s v="L026658"/>
        <s v="L026674"/>
        <s v="L026690"/>
        <s v="L026708"/>
        <s v="L026716"/>
        <s v="L026732"/>
        <s v="L026740"/>
        <s v="L026757"/>
        <s v="L026765"/>
        <s v="L026773"/>
        <s v="L026781"/>
        <s v="L026799"/>
        <s v="L026823"/>
        <s v="L026849"/>
        <s v="L026858"/>
        <s v="L026872"/>
        <s v="L026898"/>
        <s v="L027037"/>
        <s v="L027243"/>
        <s v="L027367"/>
        <s v="L027375"/>
        <s v="L027409"/>
        <s v="L027508"/>
        <s v="L027524"/>
        <s v="L027532"/>
        <s v="L027557"/>
        <s v="L027565"/>
        <s v="L027573"/>
        <s v="L027581"/>
        <s v="L027607"/>
        <s v="L027631"/>
        <s v="L027649"/>
        <s v="L027656"/>
        <s v="L027664"/>
        <s v="L027698"/>
        <s v="L027722"/>
        <s v="L027730"/>
        <s v="L027748"/>
        <s v="L027755"/>
        <s v="L027805"/>
        <s v="L027813"/>
        <s v="L027839"/>
        <s v="L027847"/>
        <s v="L027854"/>
        <s v="L027862"/>
        <s v="L027870"/>
        <s v="L027888"/>
        <s v="L027896"/>
        <s v="L027912"/>
        <s v="L027920"/>
        <s v="L027938"/>
        <s v="L027946"/>
        <s v="L027953"/>
        <s v="L027961"/>
        <s v="L027979"/>
        <s v="L027987"/>
        <s v="L027995"/>
        <s v="L028019"/>
        <s v="L028027"/>
        <s v="L028035"/>
        <s v="L028076"/>
        <s v="L028092"/>
        <s v="L028119"/>
        <s v="L028120"/>
        <s v="L028134"/>
        <s v="L028209"/>
        <s v="L028217"/>
        <s v="L028233"/>
        <s v="L028266"/>
        <s v="L028316"/>
        <s v="L028324"/>
        <s v="L028332"/>
        <s v="L028340"/>
        <s v="L028357"/>
        <s v="L028365"/>
        <s v="L028373"/>
        <s v="L028381"/>
        <s v="L028399"/>
        <s v="L028407"/>
        <s v="L028415"/>
        <s v="L028423"/>
        <s v="L028431"/>
        <s v="L028449"/>
        <s v="L028456"/>
        <s v="L028464"/>
        <s v="L028472"/>
        <s v="L028480"/>
        <s v="L028498"/>
        <s v="L028506"/>
        <s v="L028514"/>
        <s v="L028522"/>
        <s v="L028530"/>
        <s v="L028548"/>
        <s v="L028555"/>
        <s v="L028571"/>
        <s v="L028589"/>
        <s v="L028605"/>
        <s v="L028621"/>
        <s v="L028647"/>
        <s v="L028654"/>
        <s v="L028662"/>
        <s v="L028670"/>
        <s v="L028704"/>
        <s v="L028720"/>
        <s v="L028738"/>
        <s v="L028753"/>
        <s v="L028761"/>
        <s v="L028779"/>
        <s v="L028787"/>
        <s v="L028795"/>
        <s v="L028803"/>
        <s v="L028829"/>
        <s v="L028845"/>
        <s v="L028860"/>
        <s v="L028894"/>
        <s v="L028902"/>
        <s v="L028910"/>
        <s v="L028928"/>
        <s v="L028936"/>
        <s v="L028944"/>
        <s v="L028969"/>
        <s v="L028993"/>
        <s v="L029025"/>
        <s v="L029355"/>
        <s v="L029389"/>
        <s v="L029413"/>
        <s v="L029488"/>
        <s v="L029496"/>
        <s v="L029520"/>
        <s v="L029553"/>
        <s v="L029595"/>
        <s v="L029603"/>
        <s v="L029686"/>
        <s v="L029728"/>
        <s v="L029736"/>
        <s v="L029744"/>
        <s v="L029751"/>
        <s v="L029777"/>
        <s v="L029785"/>
        <s v="L029793"/>
        <s v="L029801"/>
        <s v="L029819"/>
        <s v="L029827"/>
        <s v="L029835"/>
        <s v="L029843"/>
        <s v="L029850"/>
        <s v="L029876"/>
        <s v="L029892"/>
        <s v="L029173"/>
        <s v="L029181 "/>
        <s v="L029116"/>
        <s v="L029231"/>
        <s v="L029926"/>
        <s v="L027391"/>
        <s v="L029447"/>
        <s v="L001496"/>
        <s v="L001743"/>
        <s v="L001800"/>
        <s v="L002022"/>
        <s v="L002055"/>
        <s v="L002295"/>
        <s v="L002410"/>
        <s v="L002956"/>
        <s v="L003004"/>
        <s v="L003830"/>
        <s v="L003848"/>
        <s v="L003855"/>
        <s v="L003863"/>
        <s v="L004176"/>
        <s v="L004622"/>
        <s v="L005132"/>
        <s v="L005199"/>
        <s v="L005256"/>
        <s v="L005306"/>
        <s v="L005330"/>
        <s v="L005355"/>
        <s v="L005397"/>
        <s v="L005595"/>
        <s v="L005801"/>
        <s v="L005876"/>
        <s v="L005892"/>
        <s v="L005942"/>
        <s v="L005967"/>
        <s v="L006080"/>
        <s v="L006106"/>
        <s v="L010223"/>
        <s v="L017278"/>
        <s v="L015404"/>
        <s v="L001462"/>
        <s v="L001463"/>
        <s v="L000794"/>
        <s v="L000851"/>
        <s v="L001149"/>
        <s v="L001537"/>
        <s v="L001552"/>
        <s v="L001578"/>
        <s v="L001586"/>
        <s v="L001628"/>
        <s v="L001958"/>
        <s v="L001983"/>
        <s v="L002113"/>
        <s v="L002155"/>
        <s v="L002338"/>
        <s v="L002436"/>
        <s v="L002816"/>
        <s v="L002832"/>
        <s v="L002857"/>
        <s v="L002873"/>
        <s v="L002899"/>
        <s v="L002931"/>
        <s v="L002972"/>
        <s v="L003079"/>
        <s v="L003152"/>
        <s v="L003269"/>
        <s v="L003286"/>
        <s v="L003291"/>
        <s v="L003295"/>
        <s v="L003298"/>
        <s v="L003302"/>
        <s v="L003517"/>
        <s v="L003897"/>
        <s v="L004153"/>
        <s v="L004887"/>
        <s v="L006072"/>
        <s v="L006288"/>
        <s v="L006296"/>
        <s v="L006452"/>
        <s v="L006495"/>
        <s v="L006529"/>
        <s v="L006532"/>
        <s v="L006594"/>
        <s v="L006834"/>
        <s v="L007039"/>
        <s v="L007246"/>
        <s v="L007542"/>
        <s v="L007543"/>
        <s v="L007546"/>
        <s v="L007547"/>
        <s v="L007633"/>
        <s v="L008383"/>
        <s v="L009332"/>
        <s v="L009506"/>
        <s v="L009952"/>
        <s v="L009954"/>
        <s v="L010322"/>
        <s v="L010836"/>
        <s v="L010850"/>
        <s v="L031047"/>
        <s v="L010934"/>
        <s v="L011031"/>
        <s v="L011049"/>
        <s v="L011106"/>
        <s v="L011205"/>
        <s v="L031054"/>
        <s v="L031062"/>
        <s v="L012377"/>
        <s v="L012401"/>
        <s v="L012435"/>
        <s v="L012450"/>
        <s v="L012451"/>
        <s v="L012484"/>
        <s v="L012492"/>
        <s v="L012534"/>
        <s v="L012567"/>
        <s v="L013277"/>
        <s v="L014126"/>
        <s v="L014217"/>
        <s v="L014498"/>
        <s v="L015081"/>
        <s v="L015305"/>
        <s v="L015362"/>
        <s v="L015388"/>
        <s v="L015396"/>
        <s v="L015453"/>
        <s v="L015586"/>
        <s v="L015602"/>
        <s v="L015610"/>
        <s v="L015644"/>
        <s v="L015677"/>
        <s v="L015685"/>
        <s v="L015736"/>
        <s v="L016212"/>
        <s v="L016337"/>
        <s v="L016659"/>
        <s v="L016964"/>
        <s v="L017012"/>
        <s v="L017160"/>
        <s v="L017194"/>
        <s v="L017400"/>
        <s v="L017426"/>
        <s v="L017459"/>
        <s v="L017467"/>
        <s v="L017541"/>
        <s v="L019554"/>
        <s v="L019555"/>
        <s v="L020594"/>
        <s v="L020636"/>
        <s v="L020669"/>
        <s v="L020942"/>
        <s v="L025825"/>
        <s v="L025924"/>
        <s v="L030072"/>
        <s v="L030080"/>
        <s v="L030106"/>
        <s v="L030114"/>
        <s v="L030783"/>
        <s v="L030791 "/>
        <s v="L015487"/>
        <s v="L017343"/>
        <s v="L001834"/>
        <s v="L016394 "/>
        <s v=" L016956"/>
        <s v=" L016931"/>
        <s v="L017228"/>
        <s v="L016261"/>
        <s v="L017831"/>
        <s v="L017531"/>
        <s v="13100-00"/>
        <s v="13100-03"/>
        <s v="13100-04"/>
        <s v="13100-08"/>
        <s v="13100-07"/>
        <n v="130903" u="1"/>
      </sharedItems>
    </cacheField>
    <cacheField name="Назив услуге" numFmtId="0">
      <sharedItems containsBlank="1" count="4212" longText="1">
        <m/>
        <s v="Specijalistički pregled prvi"/>
        <s v="Specijalistički pregled kontrolni"/>
        <s v="Specijalistički pregled prvi - profesor"/>
        <s v="Specijalistički pregled kontrolni - profesor"/>
        <s v="Specijalistički pregled prvi - docenta i primarijusa"/>
        <s v="Specijalistički pregled kontrolni - docenta i primarijusa"/>
        <s v="Konzilijarni pregled bolesnika - 5 učesnika"/>
        <s v="Prvo čitanje radiografskog snimka dojke u okviru organizovanog skrininga"/>
        <s v="Drugo čitanje radiografskog snimka dojke u okviru organizovanog skrininga"/>
        <s v="Treće ili supervizijsko čitanje radiografskog snimka dojke u okviru organizovanog skrininga"/>
        <s v="Supervizijsko tumačenje PAP nalaza u organizovanom skriningu karcinoma grlića materice"/>
        <s v="Reparacija rane na koži i potkožnom tkivu ostalih oblasti, koja uključuje meko tkivo"/>
        <s v="Kontrola postoperativne hemoragije, neklasifikovana na drugom mestu"/>
        <s v="Biopsija limfnog čvora"/>
        <s v="Biopsija nadbubrežne žlezde"/>
        <s v="Biopsija debelog creva"/>
        <s v="Biopsija pankreasa"/>
        <s v="Biopsija trbušnog zida ili pupka"/>
        <s v="Biopsija anusa"/>
        <s v="Biopsija peritoneuma"/>
        <s v="Lipektomija prednjeg trbušnog zida"/>
        <s v="Lipektomija, jedna ekscizija"/>
        <s v="Lipektomija prednjeg trbušnog zida, subumbilikalna"/>
        <s v="Lipektomija prednjeg trbušnog zida, radikalna"/>
        <s v="Uklanjanje moluske (molluscum contagiosum)"/>
        <s v="Incizija i drenaža hematoma kože i potkožnog tkiva"/>
        <s v="Totalna tiroidektomija"/>
        <s v="Tiroidektomija, nakon prethodno izvršenog hirurškog zahvata na tiroidnoj žlezdi"/>
        <s v="Totalna tiroidna lobektomija, jednostrana"/>
        <s v="Subtotalna tiroidektomija, jednostrana"/>
        <s v="Subtotalna paratiroidektomija"/>
        <s v="Totalna paratiroidektomija"/>
        <s v="Ekscizija retroperitonealne neuroendokrine lezije"/>
        <s v="Ekscizija limfnog čvora prepone"/>
        <s v="Eksplorativna laparotomija"/>
        <s v="Enterotomija tankog creva"/>
        <s v="Druga kolostoma"/>
        <s v="Gastrotomija"/>
        <s v="Gastrostomija"/>
        <s v="Šav perforiranog ulkusa"/>
        <s v="Piloroplastika"/>
        <s v="Incizija i drenaža pankreasa"/>
        <s v="Šav tankog creva"/>
        <s v="Šav laceracije debelog creva"/>
        <s v="Privremena kolostoma"/>
        <s v="Privremena ileostoma"/>
        <s v="Odvajanje abdominalnih priraslica"/>
        <s v="Postoperativna relaparotomija"/>
        <s v="Laparoskopija"/>
        <s v="Laparoskopsko odvajanje abdominalnih priraslica"/>
        <s v="Drenaža intra-abdominalnog apscesa, hematoma ili ciste"/>
        <s v="Debridman i lavaža peritonealne šupljine"/>
        <s v="Drenaža retroperitonealnog apscesa"/>
        <s v="Reparacija incizione kile"/>
        <s v="Reparacija ostalih kila trbušnog zida"/>
        <s v="Ponovno zatvaranje postoperativne disrupcije trbušnog zida"/>
        <s v="Reparacija incizione kile sa protskim materijalom"/>
        <s v="Reparacija incizione kile sa resekcijom strangulisanih vijuga creva"/>
        <s v="Reparacija ostalih kila trbušnog zida sa protezom"/>
        <s v="Abdominalna paracenteza"/>
        <s v="Perkutana (zatvorena) biopsija jetre"/>
        <s v="Intraoperativna biopsija jetre"/>
        <s v="Ekscizija promene jetre"/>
        <s v="Segmentna resekcija jetre"/>
        <s v="Lobektomija jetre"/>
        <s v="Trisegmentalna resekcija jetre"/>
        <s v="Abdominalna drenaža apscesa jetre"/>
        <s v="Abdominalna drenaža multiplih apscesa jetre"/>
        <s v="Ekscizija hidatidne ciste jetre sa drenažom i ekscizijom tkiva jetre"/>
        <s v="Intraoperativna holangiografija"/>
        <s v="Holecistektomija"/>
        <s v="Laparoskopska holecistektomija"/>
        <s v="Holedohoskopija sa odstranjenjem kalkulusa"/>
        <s v="Holedohotomija"/>
        <s v="Holecistektomija sa holedohotomijom"/>
        <s v="Holecistektomija sa holedohotomijom i bilio-digestivnom anastomozom"/>
        <s v="Holecistoenterostomija"/>
        <s v="Holedohoduodenostomija"/>
        <s v="Holedohojejunostomija"/>
        <s v="Hepatikoenterostomija"/>
        <s v="Bilio-digestivni bajpas pomoću Roux-en-Y vijuge; Holecistojejunostomija"/>
        <s v="Reparacija zajedničkog žučnog voda"/>
        <s v="Gastro-enterostomija"/>
        <s v="Enteroenterostomija"/>
        <s v="Parcijalna distalna gastrektomija sa  gastrojejunalnom anastomozom"/>
        <s v="Lokalna ekscizija lezije želuca"/>
        <s v="Totalna gastrektomija"/>
        <s v="Subtotalna gastrektomija"/>
        <s v="Fundoplastika laparoskopskim pristupom"/>
        <s v="Fundoplastika, laparoskopskim pristupom, sa zatvaranjem dijafragmalnog hijatusa"/>
        <s v="Fundoplastika, abdominalnim pristupom"/>
        <s v="Fundoplastika, abdominalnim pristupom, sa zatvaranjem dijafragmalnog hijatusa"/>
        <s v="Ezofagogastrična miotomija, laparoskopskim pristupom"/>
        <s v="Zatvaranje bipolarne ileostomije"/>
        <s v="Zatvaranje ileostome sa uspostavljanjem kontinuiteta creva, bez resekcije"/>
        <s v="Zatvaranje „loop“ (bipolarne) kolostome"/>
        <s v="Zatvaranje kolostome sa uspostavljanjem kontinuiteta creva"/>
        <s v="Zatvaranje ostalih stoma tankog creva"/>
        <s v="Revizija stome debelog creva"/>
        <s v="Reparacija parastomalne kile"/>
        <s v="Reparacija parastomalne kile sa premeštanjem stome"/>
        <s v="Resekcija tankog creva sa formiranjem stome"/>
        <s v="Resekcija tankog creva sa anastomozom"/>
        <s v="Apendektomija"/>
        <s v="Laparoskopska apendektomija"/>
        <s v="Ekscizija lezije pankreasa ili pankreasnog kanala"/>
        <s v="Ekscizija lezije duodenuma"/>
        <s v="Eksploracija pankreasa"/>
        <s v="Eksploracija duodenduma"/>
        <s v="Distalna pankreatektomija"/>
        <s v="Anastomoza pankreasa sa duodenumom"/>
        <s v="Anastomoza pankreasa sa Roux-en-Y vijugom jejunuma"/>
        <s v="Pankreatikojejunostomija"/>
        <s v="Pankreatektomija"/>
        <s v="Pankreatektomija sa splenektomijom"/>
        <s v="Splenektomija"/>
        <s v="Reparacija dijafragmalne kile, abdominalni pristup"/>
        <s v="Laparoskopska reparacija ingvinalne hernije, obostrano"/>
        <s v="Reparacija femoralne hernije, jednostrano"/>
        <s v="Reparacija ingvinalne hernije, jednostrano"/>
        <s v="Reparacija ingvinalne hernije, obostrano"/>
        <s v="Reparacija inkarcerirane, strangulisane i obstruktivne hernije"/>
        <s v="Reparacija umbilikalne hernije"/>
        <s v="Reparacija epigastrične hernije"/>
        <s v="Reparacija hernije bele linije"/>
        <s v="Ekscizija hidrocele"/>
        <s v="Redukcija parafimoze"/>
        <s v="Ekscizija pilonidalnog sinusa ili ciste"/>
        <s v="Ekscizija lezije(a) na koži i potkožnom tkivu ostalih oblasti"/>
        <s v="Ekscizija lezije(a) na koži i potkožnom tkivu genitalija"/>
        <s v="Ekscizija lezije mekog tkiva, neklasifikovana na drugom mestu"/>
        <s v="Ekscizija parafaringealne lezije cervikalnim pristupom"/>
        <s v="Ugradnja katetera za „ feeding“ jejunostomiju"/>
        <s v="Ograničena resekcija debelog creva sa formiranjem stome"/>
        <s v="Desna hemikolektomija sa formiranjem stome"/>
        <s v="Ograničena resekcija debelog creva sa anastomozom"/>
        <s v="Desna hemikolektomija sa anastomozom"/>
        <s v="Subtotalna kolektomija sa formiranjem stome"/>
        <s v="Subtotalna kolektomija sa anastomozom"/>
        <s v="Proširena desna hemikolektomija sa anastomozom"/>
        <s v="Leva hemikolektomija sa anastomozom"/>
        <s v="Leva hemikolektomija sa formiranjem stome"/>
        <s v="Totalna kolektomija sa ileostomom"/>
        <s v="Totalna kolektomija sa ileorektalnom anastomozom"/>
        <s v="Visoka prednja resekcija rektuma"/>
        <s v="Niska prednja resekcija rektuma"/>
        <s v="Ultra niska prednja resekcija rektuma"/>
        <s v="Rektosigmoidektomija sa formiranjem stome"/>
        <s v="Uspostavljanje kontinuiteta creva nakon Hartmanove (Hartmann) operacije"/>
        <s v="Abdominoperinealna proktektomija"/>
        <s v="Revizija rezervoara ileostome"/>
        <s v="Perianalna ekscizija pune debljine anorektalne lezije ili tkiva"/>
        <s v="Abdominalna rektopeksija"/>
        <s v="Hemoroidektomija"/>
        <s v="Hemoroidektomija laserom"/>
        <s v="Ekscizija analnog kožnog nabora"/>
        <s v="Ekscizija analnog polipa"/>
        <s v="Ugradnja setona za analnu fistulu koja zahvata donju polovinu analnog sfinktera"/>
        <s v="Ugradnja setona i ekscizija analne fistule koji zahvataju donju polovinu analnog sfinktera"/>
        <s v="Ekscizija analne fistule koja zahvata gornju polovinu analnog sfinktera"/>
        <s v="Ugradnja analnog setona"/>
        <s v="Drenaža intraanalnog apscesa"/>
        <s v="Drenaža perianalnog apscesa"/>
        <s v="Reparacija zadnjeg vaginalnog kompartmana, vaginalni pristup"/>
        <s v="Klasična histerektomija sa adneksektomijom"/>
        <s v="Radikalna abdominalna histerektomija"/>
        <s v="Ovarijalna cistektomija, jednostrana"/>
        <s v="Ovariektomija, jednostrana"/>
        <s v="Ovariektomija, obostrana"/>
        <s v="Totalna adrenalektomija, jednostrana"/>
        <s v="Nefrektomija jednostrana"/>
        <s v="Nefrektomija transplantiranog bubrega"/>
        <s v="Radikalna nefrektomija"/>
        <s v="Ekscizija ciste bubrega"/>
        <s v="Parcijalna ureterektomija"/>
        <s v="Formiranje kutane ureterostomije (obostrano)"/>
        <s v="Parcijalna ekscizija mokraćne bešike"/>
        <s v="Reparacija rupture mokraćne bešike"/>
        <s v="Cistotomija [cistostomija]"/>
        <s v="Transuretralna ablacija prostate iglenom elektrodom [TUNA]"/>
        <s v="Podvezivanje vene radi zaustavljanja rapidne penilne drenaže"/>
        <s v="Eksplorativna torakotomija"/>
        <s v="Neurektomija površinskog perifernog nerva"/>
        <s v="Dekompresija karpalnog kanala"/>
        <s v="Ekscizija umbilikalnog granuloma"/>
        <s v="Lokalni režanj kože genitalija"/>
        <s v="Mikrohiruška anastomoza arterije"/>
        <s v="Revizija ožiljka na ostalim oblastima dužine više od 7 cm"/>
        <s v="Revizija potpune artroplastike zgloba kuka sa kalemom kosti za acetabulum"/>
        <s v="Resekcija u bloku kod tumora mekih tkiva koji zahvata karlicu"/>
        <s v="Holangiografija sa infuzijom kontrastnog sredstva"/>
        <s v="Ekscizija limfnog čvora na drugom mestu"/>
        <s v="Radikalna ekscizija limfnih čvorova na drugom mestu"/>
        <s v="Ostale procedure na abdomenu, peritoneumu i omentumu"/>
        <s v="Zatvaranje fistula debelog creva"/>
        <s v="Šav kod laceracije želuca"/>
        <s v="Totalna hepatektomija"/>
        <s v="Sutura povreda rektuma i/ili analnog sfinktera bez povrede perineuma"/>
        <s v="Razdvajanje adhezija mekog tkiva, neklasifikovano na drugom mestu"/>
        <s v="Ekscizija mekog tkiva, neklasifikovana na drugom mestu"/>
        <s v="Incizija trbušnog zida"/>
        <s v="Uklanjanje stranog tela iz rektuma ili anusa bez incizije"/>
        <s v="Prednja resekcija rektuma, sa nedefinisanim nivoom"/>
        <s v="Omentektomija"/>
        <s v="Ekscizijski debridman mekog tkiva"/>
        <s v="Ekscizija sinusa na koži i potkožom tkivu"/>
        <s v="Reparacija femoralne hernije, obostrano"/>
        <s v="Incizija pilonidalnog sinusa ili ciste"/>
        <s v="Ekscizija čira na koži i potkožom tkivu"/>
        <s v="Ekscizija lezije(a) na koži i potkožnom tkivu ostalih oblasti na glavi"/>
        <s v="Ekscizija lezije(a) na koži i potkožnom tkivu noge"/>
        <s v="Ekscizija analne fistule koja zahvata donju polovinu analnog sfinktera"/>
        <s v="Odstranjenje analne bradavice"/>
        <s v="Ostale incizije kože i potkožnog tkiva"/>
        <s v="Zaustavljanje krvarenja hirurškim putem"/>
        <s v="Izrada profila glikemija u 4 tačke"/>
        <s v="Analiza zapisa kontrole glikemija, ugljenohidratnih jedinica i doza insulina preko elektronske platforme"/>
        <s v="Antropometrija longitudinalnih mera"/>
        <s v="Praćenje centralnog venskog pritiska"/>
        <s v="Praćenje sistemskog arterijskog pritiska"/>
        <s v="Obostrano merenje indeksa sistolnog arterijskog pritiska pri odmaranju i posle vežbanja na donjim ekstremitetima"/>
        <s v="Ostale elektrokardiografije (EKG)"/>
        <s v="Snimanje prosečnog signala EKG-a"/>
        <s v="Cistometrografija sa merenjem pritiska u rektumu"/>
        <s v="Ugradnja i fiksacija prebivajućeg peritonealnog katetera radi dugoročne peritonealne dijalize"/>
        <s v="Uklanjanje prebivajućeg peritonealnog katetera radi peritonealne dijalize"/>
        <s v="Transfuzija eritrocita"/>
        <s v="Transfuzija trombocita"/>
        <s v="Vađenje krvi u dijagnostičke svrhe"/>
        <s v="Intraarterijska kanilacija za gasnu analizu krvi"/>
        <s v="Previjanje opekotine, manje od 10% površine tela je previjeno"/>
        <s v="Previjanje rane"/>
        <s v="Biopsija mekog tkiva"/>
        <s v="Biopsija tankog creva"/>
        <s v="Incizija i drenaža apscesa kože i potkožnog tkiva"/>
        <s v="Incizija i drenaža apscesa mekog tkiva"/>
        <s v="Duodenopankreatektomija sa formiranjem stome"/>
        <s v="Incizija i drenaža dojke"/>
        <s v="Rigidna rektosigmoidoskopija"/>
        <s v="Rigidna sigmoidoskopija sa biopsijom"/>
        <s v="Podvezivanje hemoroida gumicom"/>
        <s v="Incizija perianalnog tromba"/>
        <s v="Uklanjanje analnog setona"/>
        <s v="Anorektalni pregled"/>
        <s v="Kateterizacija mokraćne bešike"/>
        <s v="Plasiranje drena kroz međurebarni prostor"/>
        <s v="Uklanjanje nokta na prstu stopala"/>
        <s v="Kateterizacija/kanilacija ostalih vena"/>
        <s v="Incizija mišića, neklasifikovana na drugom mestu"/>
        <s v="Incizija mekog tkiva, neklasifikovana na drugom mestu"/>
        <s v="Ostale procedure na koži i potkožnom tkivu"/>
        <s v="Plasiranje nazogastrične sonde"/>
        <s v="Primena leka za respiratorni sistem pomoću nebulizatora"/>
        <s v="Ostale terapije obogaćivanja kiseonika/om"/>
        <s v="Kardiopulmonalna reanimacija"/>
        <s v="Transfuzija faktora koagulacije"/>
        <s v="Transfuzija krvnih komponenti i derivata"/>
        <s v="Transfuzija plazma ekspandera"/>
        <s v="Transfuzija ostalih krvnih derivata"/>
        <s v="Ostala ispiranja rektuma"/>
        <s v="Uklanjanje šavova, neklasifikovanih na drugom mestu"/>
        <s v="Intravenska post-proceduralna infuzija analgetika"/>
        <s v="Ostale procene, konsultacije ili evaluacije"/>
        <s v="Merenje ili maskiranje šuma (tinitusa)"/>
        <s v="Preventivno savetovanje ili podučavanje"/>
        <s v="Savetovanje ili podučavanje o ishrani/dnevnom unosu hrane"/>
        <s v="Savetovanje ili podučavanje o gubitku vida ili vidnim poremećajima"/>
        <s v="Savetovanje ili podučavanje o brizi o samom sebi"/>
        <s v="Savetovanje ili podučavanje o održavanju zdravlja i oporavku"/>
        <s v="Partnersko savetovanje"/>
        <s v="Podučavanje o pravima i mogućnostima pacijenta"/>
        <s v="Enteralna nutritivna podrška"/>
        <s v="Parenteralna nutritivna podrška"/>
        <s v="Bihejvioralna terapija"/>
        <s v="Intramuskularno davanje farmakološkog sredstva, trombolitičko sredstvo"/>
        <s v="Intramuskularno davanje farmakološkog sredstva, anti-infektivno sredstvo"/>
        <s v="Intramuskularno davanje farmakološkog sredstva, steroid"/>
        <s v="Intramuskularno davanje farmakološkog sredstva, antidot"/>
        <s v="Intramuskularno davanje farmakološkog sredstva, hranljiva supstanca"/>
        <s v="Intramuskularno davanje farmakološkog sredstva, drugo i nenaznačeno farmakološko sredstvo"/>
        <s v="Intravensko davanje farmakološkog sredstva, antineoplastično sredstvo"/>
        <s v="Intravensko davanje farmakološkog sredstva, trombolitičko sredstvo"/>
        <s v="Intravensko davanje farmakološkog sredstva, anti-infektivno sredstvo"/>
        <s v="Intravensko davanje farmakološkog sredstva, hranljiva supstanca"/>
        <s v="Intravensko davanje farmakološkog sredstva, elektrolit"/>
        <s v="Intravensko davanje farmakološkog sredstva, drugo i neklasifikovano farmakološko sredstvo"/>
        <s v="Subkutano davanje farmakološkog sredstva, trombolitičko sredstvo"/>
        <s v="Subkutano davanje farmakološkog sredstva, anti-infektivno sredstvo"/>
        <s v="Subkutano davanje farmakološkog sredstva, steroid"/>
        <s v="Subkutano davanje farmakološkog sredstva, hranljiva supstanca"/>
        <s v="Subkutano davanje farmakološkog sredstva, drugo i neklasifikovano farmakkološko sredstvo"/>
        <s v="Enteralno davanje farmakološkog sredstva, anti-infektivno sredstvo"/>
        <s v="Enteralno davanje farmakološkog sredstva, drugo i neklasifikovano farmakološko sredstvo"/>
        <s v="Oralno davanje farmakološkog sredstva, antineoplastično sredstvo"/>
        <s v="Oralno davanje farmakološkog sredstva, trombolitičko sredstvo"/>
        <s v="Oralno davanje farmakološkog sredstva, anti-infektivno sredstvo"/>
        <s v="Oralno davanje farmakološkog sredstva, steroid"/>
        <s v="Oralno davanje farmakološkog sredstva, antidot"/>
        <s v="Oralno davanje farmakološkog sredstva, hranljiva supstanca"/>
        <s v="Oralno davanje farmakološkog sredstva, elektrolit"/>
        <s v="Oralno davanje farmakološkog sredstva, drugo i neklasifikovano farmakološko sredstvo"/>
        <s v="Akustička registracija i analiza glasa"/>
        <s v="Vestibulookularni testovi: „head impulse“ i „head shaking“ test"/>
        <s v="Biopsija dojke iglom"/>
        <s v="Biopsija dubokog tkiva dojke"/>
        <s v="Otvorena biopsija dojke"/>
        <s v="Biopsija grlića materice"/>
        <s v="Konusna biopsija grlića materice laserom"/>
        <s v="Fiberoptička kolonoskopija do cekuma; duga kolonoskopija"/>
        <s v="Fiberoptička kolonoskopija do cekuma sa polipektomijom; kolonoskopija do cekuma sa višestrukim polipektomijama; duga kolonoskopija sa polipektomijom "/>
        <s v="Fiberoptička kolonoskopija do hepatičke fleksure sa biopsijom; kolonoskopija do hepatičke fleksure sa višestrukim biopsijama; fleksibilna sigmoidoskopija sa biopsijom; kratka kolonoskopija sa biopsijom "/>
        <s v="Telekonsulatacija pacijenta sa doktorom medicine odgovarajuće specijalnosti – Razmena informacija pacijenta sa doktorom medicine odgovarajuće specijalnosti na sekundarnom i tercijarnom nivou zdravstvene zaštite, davanje saveta na osnovu praćenja laboratorijskih i drugih parametara putem dostupnih informacionih i komunikacionih tehnologija, upućivanje na druge specijalističke preglede, unos podataka u medicinsku dokumentaciju"/>
        <s v="Uzimanje materijala sa kože i vidljivih sluzokoža za mikološki, bakteriološki i citološki pregled"/>
        <s v="Otvaranje medicinske dokumentacije ili upisivanje u zdravstvenu dokumentaciju"/>
        <s v="Uzorkovanje i slanje materijala za laboratorijsko ispitivanje"/>
        <s v="Merenje periferne temperature (na prstu)"/>
        <s v="Merenje protoka urina"/>
        <s v="Kardioverzija"/>
        <s v="Transfuzija pune krvi"/>
        <s v="Transfuzija gama globulina"/>
        <s v="Centralna venska kateterizacija"/>
        <s v="Perkutana centralna venska kateterizacija"/>
        <s v="Postupak održavanja kontinuirane ventilatorne podrške, ≤ 24 sata"/>
        <s v="Postupak održavanja kontinuirane ventilatorne podrške, &gt; 24 sati i &lt; 96 sati"/>
        <s v="Postupak održavanja kontinuirane ventilatorne podrške, ≥ 96 sati"/>
        <s v="Epiduralna infuzija lokalnog anestetika"/>
        <s v="Epiduralna infuzija opioida"/>
        <s v="Epiduralna injekcija lokalnog anestetika"/>
        <s v="Spinalna injekcija lokalnog anestetika"/>
        <s v="Endotrahealna intubacija, jednolumenski tubus"/>
        <s v="Održavanje endotrahealne intubacije, jednolumenski tubus"/>
        <s v="Kateterizacija/kanilacija ostalih arterija"/>
        <s v="Uklanjanje arterijskog katetera"/>
        <s v="Uklanjanje venskog katetera"/>
        <s v="Ugradnja spoljašnjeg ventrikularnog drena"/>
        <s v="Perkutana neurotomija međupršljenskog zgloba radiofrekvencijom radi denervacije"/>
        <s v="Ostale perkutane neurotomije radiofrekvencijom"/>
        <s v="Perkutana traheostomija"/>
        <s v="Bronhoskopija"/>
        <s v="Fiberoptička bronhoskopija"/>
        <s v="Davanje anestetičkog sredstva oko drugih perifernih nerava"/>
        <s v="Subkutana post-proceduralna infuzija analgetika"/>
        <s v="Postupak održavanja nazofaringealne intubacije"/>
        <s v="Postupak održavanja traheostome"/>
        <s v="Druge intubacije respiratornog trakta"/>
        <s v="Ispiranje nazogastrične sonde"/>
        <s v="Zamena kanile za traheostomiju"/>
        <s v="Uklanjanje kanile za treheostomiju"/>
        <s v="Uklanjanje cevčice nakon torakotomije ili drena pleuralne šupljine"/>
        <s v="Zatvorena masaža srca"/>
        <s v="Održavanje katetera, plasiranog radi administracije leka"/>
        <s v="Transfuzija autologne krvi"/>
        <s v="Plasiranje cevi u rektum"/>
        <s v="Zamena (nazo-)gastrične sonde ili cevi ezofagostome"/>
        <s v="Ispiranje ureterostome ili ureteralnog katetera"/>
        <s v="Ispiranje ostalih trajnih katetera mokraćne bešike"/>
        <s v="Ispiranje cistostome"/>
        <s v="Primena tetanusnog antitoksina"/>
        <s v="Terapija toplotom"/>
        <s v="Ispiranje katetera, neklasifikovano na drugom mestu"/>
        <s v="Postupak održavanja neinvazivne ventilatorne podrške, ≤ 24 sata"/>
        <s v="Postupak održavanja neinvazivne ventilatorne podrške, &gt; 24 sati i &lt; 96 sati"/>
        <s v="Postupak održavanja neinvazivne ventilatorne podrške, ≥ 96 sati"/>
        <s v="Rutinska preoperativna anesteziološka procena"/>
        <s v="Produžena preoperativna anesteziološka procena"/>
        <s v="Hitna preoperativna anesteziološka procena"/>
        <s v="Neuraksijalna blokada, ASA 10"/>
        <s v="Neuraksijalna blokada, ASA 19"/>
        <s v="Neuraksijalna blokada, ASA 20"/>
        <s v="Neuraksijalna blokada, ASA 29"/>
        <s v="Neuraksijalna blokada, ASA 30"/>
        <s v="Neuraksijalna blokada, ASA 39"/>
        <s v="Neuraksijalna blokada, ASA 49"/>
        <s v="Regionalna blokada, nerva glave ili vrata, ASA 10"/>
        <s v="Regionalna blokada, nerva glave ili vrata, ASA 19"/>
        <s v="Regionalna blokada, nerva glave ili vrata, ASA 20"/>
        <s v="Regionalna blokada, nerva glave ili vrata, ASA 29"/>
        <s v="Regionalna blokada, nerva glave ili vrata, ASA 30"/>
        <s v="Regionalna blokada, nerva glave ili vrata, ASA 39"/>
        <s v="Regionalna blokada, nerva stabla, ASA 20"/>
        <s v="Regionalna blokada, nerva stabla, ASA 29"/>
        <s v="Regionalna blokada, nerva stabla, ASA 30"/>
        <s v="Regionalna blokada, nerva stabla, ASA 39"/>
        <s v="Regionalna blokada, nerva gornjeg ekstremiteta, ASA 10"/>
        <s v="Regionalna blokada, nerva gornjeg ekstremiteta, ASA 19"/>
        <s v="Regionalna blokada, nerva gornjeg ekstremiteta, ASA 20"/>
        <s v="Regionalna blokada, nerva gornjeg ekstremiteta, ASA 29"/>
        <s v="Regionalna blokada, nerva gornjeg ekstremiteta, ASA 30"/>
        <s v="Regionalna blokada, nerva gornjeg ekstremiteta, ASA 39"/>
        <s v="Regionalna blokada, nerva gornjeg ekstremiteta, ASA 40"/>
        <s v="Regionalna blokada, nerva gornjeg ekstremiteta, ASA 49"/>
        <s v="Regionalna blokada, nerva donjeg ekstremiteta, ASA 10"/>
        <s v="Regionalna blokada, nerva donjeg ekstremiteta, ASA 19"/>
        <s v="Regionalna blokada, nerva donjeg ekstremiteta, ASA 20"/>
        <s v="Regionalna blokada, nerva donjeg ekstremiteta, ASA 29"/>
        <s v="Regionalna blokada, nerva donjeg ekstremiteta, ASA 30"/>
        <s v="Regionalna blokada, nerva donjeg ekstremiteta, ASA 39"/>
        <s v="Regionalna blokada, nerva donjeg ekstremiteta, ASA 40"/>
        <s v="Regionalna blokada, nerva donjeg ekstremiteta, ASA 49"/>
        <s v="Infiltracija lokalnog anestetika, ASA 10"/>
        <s v="Infiltracija lokalnog anestetika, ASA 19"/>
        <s v="Infiltracija lokalnog anestetika, ASA 20"/>
        <s v="Infiltracija lokalnog anestetika, ASA 29"/>
        <s v="Infiltracija lokalnog anestetika, ASA 39"/>
        <s v="Infiltracija lokalnog anestetika, ASA 40"/>
        <s v="Infiltracija lokalnog anestetika, ASA 49"/>
        <s v="Infiltracija lokalnog anestetika, ASA 99"/>
        <s v="Opšta anestezija, ASA 10"/>
        <s v="Opšta anestezija, ASA 19"/>
        <s v="Opšta anestezija, ASA 20"/>
        <s v="Opšta anestezija, ASA 29"/>
        <s v="Opšta anestezija, ASA 30"/>
        <s v="Opšta anestezija, ASA 39"/>
        <s v="Opšta anestezija, ASA 40"/>
        <s v="Opšta anestezija, ASA 49"/>
        <s v="Opšta anestezija, ASA 50"/>
        <s v="Opšta anestezija, ASA 59"/>
        <s v="Opšta anestezija, ASA 69"/>
        <s v="Sedacija, ASA 10"/>
        <s v="Sedacija, ASA 19"/>
        <s v="Sedacija, ASA 20"/>
        <s v="Sedacija, ASA 29"/>
        <s v="Sedacija, ASA 30"/>
        <s v="Sedacija, ASA 39"/>
        <s v="Sedacija, ASA 40"/>
        <s v="Sedacija, ASA 49"/>
        <s v="Intravenska post-proceduralna infuzija, analgezija kontrolisana od strane pacijenta"/>
        <s v="Intravenska regionalna anestezija, ASA 29"/>
        <s v="Intravenska regionalna anestezija, ASA 39"/>
        <s v="Procena ishrane/dnevnog unosa hrane"/>
        <s v="Oralna nutritivna podrška"/>
        <s v="Vežbe disanja u lečenju bolesti respiratornog sistema"/>
        <s v="Drenaža respiratornog sistema, bez incizije"/>
        <s v="Pratnja ili prevoz klijenta"/>
        <s v="Intravensko davanje farmakološkog sredstva, steroid"/>
        <s v="Intravensko davanje farmakološkog sredstva, antidot"/>
        <s v="Intravensko davanje farmakološkog sredstva, insulin"/>
        <s v="Subkutano davanje farmakološkog sredstva, insulin"/>
        <s v="Enteralno davanje farmakološkog sredstva, hranljiva supstanca"/>
        <s v="Enteralno davanje farmakološkog sredstva, elektrolit"/>
        <s v="Neki drugi način davanja farmakološkog sredstva, elektrolit"/>
        <s v="Neki drugi način davanja farmakološkog sredstva, drugo i neklasifikovano farmakološko sredstvo"/>
        <s v="Punjenje uređaja za davanje leka, hranljiva supstanca"/>
        <s v="Punjenje uređaja za davanje leka, elektrolit"/>
        <s v="Punjenje uređaja za davanje leka, drugo i neklasifikovano farmakološko sredstvo"/>
        <s v="Oksimetrija"/>
        <s v="Merenje intraabdominalnog pritiska"/>
        <s v="Ekscizijski debridman mekog tkiva koji zahvata kost ili hrskavicu"/>
        <s v="Reparacija rane na koži i potkožnom tkivu lica ili vrata, površinska"/>
        <s v="Reparacija rane na koži i potkožnom tkivu lica ili vrata, koja uključuje meko tkivo"/>
        <s v="Rekonstrukcija rane spoljašnjeg uva"/>
        <s v="Reparacija rane na očnom kapku"/>
        <s v="Reparacija rane na usni"/>
        <s v="Reparacija rane nosa"/>
        <s v="Zatvaranje fistule u usnoj šupljini"/>
        <s v="Uklanjanje stranog tela iz kože i potkožnog tkiva incizijom"/>
        <s v="Odstranjenje stranoga tela iz mekog tkiva, neklasifikovano na drugom mestu"/>
        <s v="Biopsija očnog kapka"/>
        <s v="Biopsija tonzila ili adenoida"/>
        <s v="Ekscizija sinusa koji zahvata mišić i duboko tkivo, neklasifikovana na drugom mestu"/>
        <s v="Kiretaža lezije na koži, pojedinačna lezija"/>
        <s v="Kiretaža lezije na koži, višestruke lezije"/>
        <s v="Aspiracija hematoma iz kože i potkožnog tkiva"/>
        <s v="Aspiracija apscesa iz kože i potkožnog tkiva"/>
        <s v="Ostale aspiracije iz kože i potkožnog tkiva"/>
        <s v="Ostale incizije i drenaže kože i potkožnog tkiva"/>
        <s v="Ekscizija mišića, neklasifikovana na drugom mestu"/>
        <s v="Ekscizija lezije kosti, neklasifikovana na drugom mestu"/>
        <s v="Uklanjanje stiloidnog nastavka slepoočne kosti"/>
        <s v="Totalna ekscizija parotidne žlezde"/>
        <s v="Totalna ekscizija parotidne žlezde sa očuvanjem facijalnog nerva"/>
        <s v="Pracijalna ekscizija parotidne žlezde"/>
        <s v="Uklanjanje submandibularnih kanala"/>
        <s v="Ekscizija submandibularne žlezde"/>
        <s v="Ekscizija sublingvalne žlezde"/>
        <s v="Incizija pljuvačnih žlezda ili kanala"/>
        <s v="Parcijalna ekscizija jezika"/>
        <s v="Radikalna ekscizija intraoralne lezije"/>
        <s v="Ekscizija ciste u ustima"/>
        <s v="Ekscizija branhijalne ciste"/>
        <s v="Ekscizija branhijalne fistule"/>
        <s v="Laringofaringektomija i plastična rekonstrukcija"/>
        <s v="Ekscizija tireoglosalne ciste"/>
        <s v="Radikalna ekscizija tireoglosalne ciste ili fistule"/>
        <s v="Ponovna eksploracija limfnog čvora na vratu"/>
        <s v="Ekscizija lezije(a) na koži i potkožnom tkivu očnog kapka"/>
        <s v="Ekscizija lezije(a) na koži i potkožnom tkivu nosa"/>
        <s v="Ekscizija lezije(a) na koži i potkožnom tkivu uva"/>
        <s v="Ekscizija lezije(a) na koži i potkožnom tkivu usne"/>
        <s v="Ekscizija lezije(a) na koži i potkožnom tkivu vrata"/>
        <s v="Ekscizija limfnog čvora vrata"/>
        <s v="Regionalna ekscizija limfnih čvorova na vratu"/>
        <s v="Radikalna ekscizija limfnih čvorova vrata"/>
        <s v="Eksploracija karotidne arterije"/>
        <s v="Eksploracija jugularne vene"/>
        <s v="Prekid karotidne arterije"/>
        <s v="Prekid jugularne vene"/>
        <s v="Eksploracija ostalih vena"/>
        <s v="Transpozicija nerva"/>
        <s v="Otvorena neurotomija duboko smeštenog perifernog nerva"/>
        <s v="Odstranjenje lezije dubokog perifernog nerva"/>
        <s v="Debridman složene frakture lobanje"/>
        <s v="Elevacija složene frakture lobanje"/>
        <s v="Redukcija složene frakture lobanje"/>
        <s v="Uklanjanje lezije moždanih ovojnica"/>
        <s v="Eksploracija srednjeg uva"/>
        <s v="Submukozna resekcija nosne pregrade"/>
        <s v="Septoplastika"/>
        <s v="Zaustavljanje krvarenja iz prednjeg dela nosa tamponadom i/ili kauterizacijom"/>
        <s v="Parcijalna turbinektomija, jednostrana"/>
        <s v="Radikalna maksilarna antrostomija, jednostrana"/>
        <s v="Radikalna maksilarna antrostomija, obostrana"/>
        <s v="Intranazalno uklanjanje stranog tela iz maksilarnog sinusa"/>
        <s v="Biopsija iz maksilarnog sinusa"/>
        <s v="Ekscizija lezije maksilarnog sinusa"/>
        <s v="Zatvaranje oroantralne fistule"/>
        <s v="Ekscizija dermoidne ciste nosa koja se proteže u nosnu šupljinu"/>
        <s v="Etmoidektomija, jednostrana"/>
        <s v="Biopsija iz etmoidalnog sinusa"/>
        <s v="Frontalna sinusektomija"/>
        <s v="Trepanacija frontalnog sinusa"/>
        <s v="Radikalna obliteracija frontalnog sinusa"/>
        <s v="Eksterne procedure na etmoidalnom sinusu"/>
        <s v="Faringotomija"/>
        <s v="Parcijalna faringektomija"/>
        <s v="Parcijalna faringektomija sa parcijalnom glosektomijom"/>
        <s v="Tonzilektomija bez adenoidektomije"/>
        <s v="Laringoskopija"/>
        <s v="Laringoplastika"/>
        <s v="Otvorena traheostomija, privremena"/>
        <s v="Otvorena traheostomija, stalna"/>
        <s v="Revizija traheostome"/>
        <s v="Egzenteracija orbite"/>
        <s v="Egzenteracija orbite sa transplantatom kože i transplantatom mišića slepoočnice"/>
        <s v="Egzenteracija orbite sa terapeutskim uklanjanjem orbitalne kosti"/>
        <s v="Tarzorafija"/>
        <s v="Reparacija lakrimalnog kanalikulusa"/>
        <s v="Insercija ostalih nazolakrimalnih cevčica/stentova u lakrimalnu/konjunktivalnu kesicu zbog drenaže"/>
        <s v="Sondiranje lakrimalnih prolaza, jednostrano"/>
        <s v="Ponovna operacija dakriocistorinostomije, druga ili svaka sledeća procedura"/>
        <s v="Ekscizija lezija ili tkiva konjunktive"/>
        <s v="Lokalni miokutani režanj"/>
        <s v="Lokalni mišićni režanj"/>
        <s v="Nabavka masnog tkiva za graft putem odvojene incizije"/>
        <s v="Ekscizija vaskularne anomalije na dnu usne duplje"/>
        <s v="Ekscizija vaskularne anomalije na jeziku"/>
        <s v="Ekscizija arteriovenske malformacije vrata"/>
        <s v="Lokalni režanj kože očnog kapka"/>
        <s v="Lokalni režanj kože nosa"/>
        <s v="Lokalni režanj kože usne"/>
        <s v="Lokalni režanj kože uva"/>
        <s v="Lokalni režanj kože vrata"/>
        <s v="Lokalni režanj kože ostalih oblasti lica"/>
        <s v="Odlaganje direktnog udaljenog režnja kože"/>
        <s v="Transplantat parcijalne debljine kože za malu granulirajuću oblast - površinu"/>
        <s v="Transplantat parcijalne debljine kože za ekstenzivnu granulirajuću oblast"/>
        <s v="Mali transplantat parcijalne debljine kože za ostale oblasti"/>
        <s v="Ekstenzivni transplantat parcijalne debljine kože za bilo koju oblast"/>
        <s v="Mali transplantat parcijalne debljine kože za očni kapak"/>
        <s v="Mali transplantat parcijalne debljine kože za nos"/>
        <s v="Mali transplantat parcijalne debljine kože za uvo"/>
        <s v="Mali transplantat parcijalne debljine kože za vrat"/>
        <s v="Mali transplantat parcijalne debljine kože za ostale oblasti lica"/>
        <s v="Transplantat kože pune debljine na očnom kapku"/>
        <s v="Transplantat kože pune debljine na nosu"/>
        <s v="Transplantat kože pune debljine na usni"/>
        <s v="Transplantat kože pune debljine na uvu"/>
        <s v="Transplantat kože pune debljine na vratu"/>
        <s v="Transplantat kože pune debljine na ostalim oblastima"/>
        <s v="Transplantat kože pune debljine za opekotinu na ostalim oblastima lica"/>
        <s v="Transplantat kože pune debljine na ostalim oblastima lica"/>
        <s v="Transplantat kože pune debljine na celom licu"/>
        <s v="Mikrohiruška anastomoza vene"/>
        <s v="Mikrohiruška anastomoza arterije i vene"/>
        <s v="Revizija ožiljka na licu dužine više od 3 cm"/>
        <s v="Revizija ožiljka na vratu dužine više od 3 cm"/>
        <s v="Revizija ožiljka na ostalim oblastima dužine 7 cm i manje"/>
        <s v="Neinervisani slobodni režanj"/>
        <s v="Ekscizija tkiva kod paralize facijalnog nerva"/>
        <s v="Ekscizija tkiva kod paralize facijalnog nerva sa suspenzijom"/>
        <s v="Rekonstrukcija orbitalne šupljine"/>
        <s v="Rekonstrukcija orbitalne šupljine sa implantatom"/>
        <s v="Totalna resekcija jedne maksile"/>
        <s v="Subtotalna resekcija mandibule"/>
        <s v="Subtotalna resekcija maksile"/>
        <s v="Parcijalna resekcija mandibule"/>
        <s v="Parcijalna resekcija maksile"/>
        <s v="Parcijalna rekonstrukcija mandibule"/>
        <s v="Rekonstrukcija očnog kapka"/>
        <s v="Korekcija ptoze na očnom kapku tehnikom frontalis mišića sa fascijalnim slingom"/>
        <s v="Korekcija ptoze na očnom kapku ostalim tehnikama levator mišića"/>
        <s v="Korekcija ektropiona ili entropiona tehnikom šavova"/>
        <s v="Rinoplastika sa korekcijom hrskavice"/>
        <s v="Rinoplastika sa korekcijom koštanog luka"/>
        <s v="Totalna rinoplastika"/>
        <s v="Rinoplastika sa transplantatom nazalne i septalne hrskavice"/>
        <s v="Rinoplastika sa transplantatom hrskavice sa udaljene donatorske oblasti"/>
        <s v="Operacija rinofime šejving (shaving) tehnikom"/>
        <s v="Klinasta ekscizija usne pune debljine"/>
        <s v="Rekonstrukcija usne sa režnjem, jedini ili prvi stadijum"/>
        <s v="Ostale reparacije u usnoj šupljini"/>
        <s v="Zatvaranje oronazalne fistule"/>
        <s v="Osteotomija mandibule, jednostrana"/>
        <s v="Osteotomija maksile, jednostrana"/>
        <s v="Ostektomija maksile, jednostrana"/>
        <s v="Osteotomija maksile unutrašnjom fiksacijom, jednostrana"/>
        <s v="Osteotomija mandibule, obostrana"/>
        <s v="Osteotomija maksile, obostrana"/>
        <s v="Ostektomija maksile, obostrana"/>
        <s v="Redukciona korekcija brade"/>
        <s v="Ekscizija egzostoze maksile ili mandibule"/>
        <s v="Ekscizija tubera na maksili"/>
        <s v="Artroskopija temporomandibularnog zgloba"/>
        <s v="Artroskopija temporomandibularnog zgloba sa uklanjanjem slobodnog/labavog tela"/>
        <s v="Artroskopski debridman temporomandibularnog zgloba"/>
        <s v="Artroskopsko deljenje adhezija temporomandibularnog zgloba"/>
        <s v="Eksploracija temporomandibularnog zgloba"/>
        <s v="Eksploracija temporomandibularnog zgloba sa kondilektomijom ili kondilotomijom"/>
        <s v="Zatvorena repozicija iščašenja temporomandibularnog zgloba"/>
        <s v="Zatvorena repozicija preloma nosne kosti"/>
        <s v="Otvorena repozicija preloma nosne kosti"/>
        <s v="Zatvorena repozicija preloma maksile sa fiksacijom"/>
        <s v="Zatvorena repozicija preloma mandibule sa spoljašnjom fiksacijom"/>
        <s v="Otvorena repozicija preloma zigomatične kosti"/>
        <s v="Zatvorena repozicija frakture zigomatične kosti sa fiksacijom"/>
        <s v="Otvorena repozicija preloma zigomatične kosti sa spoljašnjom fiksacijom, 1 mesto"/>
        <s v="Otvorena repozicija preloma zigomatične kosti sa unutrašnjom fiksacijom, 1 mesto"/>
        <s v="Otvorena repozicija preloma zigomatične kosti sa spoljašnjom fiksacijom, 2 mesta"/>
        <s v="Otvorena repozicija preloma maksile"/>
        <s v="Otvorena repozicija preloma mandibule"/>
        <s v="Otvorena repozicija preloma maksile sa unutrašnjom fiksacijom"/>
        <s v="Otvorena repozicija preloma mandibule sa unutrašnjom fiksacijom"/>
        <s v="Ekscizija egzostoze male kosti, neklasifikovana na drugom mestu"/>
        <s v="Osteotomija fibule"/>
        <s v="Marginalna ekscizija lezija kosti"/>
        <s v="Umetanje igle ili žice u maksilu, mandibulu ili zigomatičnu kost"/>
        <s v="Parcijalna resekcija mandibule sa kondilektomijom"/>
        <s v="Mikrohiruška reparacija parotidnog kanala"/>
        <s v="Rekonstrukcija usta sa direktnim režnjem jezika, jedini ili prvi stadijum"/>
        <s v="Spoljašnja fiksacija mandibule pomoću intermaksilarne fiksacije žicom nakon rekonstrukcije"/>
        <s v="Imobilizacija preloma maksile bez postavljanja splinta"/>
        <s v="Imobilizacija frakture zigomatične kosti; Zatvorena repozicija frakture zigomatične kosti"/>
        <s v="Otvorena repozicija komplikovanog preloma mandibule"/>
        <s v="Otvorena repozicija komplikovanog preloma mandibule sa unutrašnjom fiksacijom"/>
        <s v="Ostale procedure na orbiti"/>
        <s v="Ostale procedure na lakrimalnom sistemu"/>
        <s v="Ostale reparacije spoljašnjeg uva"/>
        <s v="Ekscizija lezija na jeziku"/>
        <s v="Ostale reparacije jezika"/>
        <s v="Ostale procedure na jeziku"/>
        <s v="Ekscizija lezija na pljuvačnoj žlezdi"/>
        <s v="Ostale procedure na pljuvačnoj žlezdi ili kanalu"/>
        <s v="Lokalna ekscizija ili destrukcija lezija na tvrdom nepcu"/>
        <s v="Ekscizija ostalih lezija u ustima"/>
        <s v="Ostale procedure u ustima"/>
        <s v="Ostale procedure na nepcu"/>
        <s v="Zatvorena repozicija preloma kostiju lica koja nije drugde klasifikovana"/>
        <s v="Otvorena repozicija preloma kostiju lica koja nije drugde klasifikovana"/>
        <s v="Ušivanje tetive, neklasifikovano na drugom mestu"/>
        <s v="Obrada kože i potkožnog tkiva sa ekscizijom"/>
        <s v="Ekscizija kože za transplantat"/>
        <s v="Parcijalna resekcija drugih kostiju lica, neklasifikovana na drugom mestu"/>
        <s v="Subtotalna resekcija drugih kostiju lica, neklasifikovana na drugom mestu"/>
        <s v="Ostale reparacije kostiju lica"/>
        <s v="Ostale rekonstrukcije kostiju lica"/>
        <s v="Obrada kože i potkožnog tkiva bez ekscizije"/>
        <s v="Retamponada nosa"/>
        <s v="Detamponada nosa"/>
        <s v="Incizija i drenaža lezija u usnoj šupljini"/>
        <s v="Uklanjanje neodređenog broja zuba ili njihovog dela ili delova"/>
        <s v="Hirurško uklanjanje jednog zuba koje ne zahteva uklanjanje kosti ili razdvajanje zuba"/>
        <s v="Hirurško uklanjanje dva zuba koje ne zahteva uklanjanje kosti ili razdvajanje zuba"/>
        <s v="Hirurško uklanjanje jednog zuba koje zahteva uklanjanje kosti"/>
        <s v="Hirurško uklanjanje neodređenog broja zuba koje zahteva uklanjanje kosti i razdvajanje zuba"/>
        <s v="Marsupijalizacija ciste u usnoj šupljini"/>
        <s v="Biopsija mekog nepca"/>
        <s v="Uklanjanje ostalih bradavica"/>
        <s v="Ekscizija lezije(a) na koži i potkožnom tkivu šake"/>
        <s v="Ekscizija vaskularne anomalije na koži i potkožnom tkivu ili mukoznoj površini, mali zahvat"/>
        <s v="Lokalni režanj kože ostalih oblasti"/>
        <s v="Lokalni režanj kože prsta šake"/>
        <s v="Lokalni režanj kože stopala"/>
        <s v="Odstranjenje klina, zavrtnja ili žice, neklasifikovano na drugom mestu"/>
        <s v="Ekscizija egzostoze velike kosti"/>
        <s v="Odstranjenje igle, zavrtnja ili žice iz maksile, mandibule ili zigomatične kosti"/>
        <s v="Otvorena repozicija komplikovanog preloma maksile sa unutrašnjom fiksacijom"/>
        <s v="Neinvazivna terapeutska intervencija, neklasifikovana na drugom mestu"/>
        <s v="Hirurško uklanjanje jednog zuba koje zahteva uklanjanje kosti i razdvajanje zuba"/>
        <s v="Uklanjanje mukoznih cista"/>
        <s v="Uklanjanje manjih viličnih cista"/>
        <s v="Uklanjanje većih viličnih cista"/>
        <s v="Revizija sinusa - Caldwell - Luc"/>
        <s v="Hirurško lečenje osteomijelitisa M.F. Regije"/>
        <s v="Hirurško lečenje osteomijelitisa M.F. Regije - lokalnog"/>
        <s v="Nekrektomija po seansi"/>
        <s v="Odstranjenje kalkusa iz izvodnog kanala pljuvačne žlezde"/>
        <s v="Intraoralna incizija apscesa"/>
        <s v="Zaustavljanje krvarenja"/>
        <s v="Primarna plastika OAK"/>
        <s v="Uklanjanje tumora sluzokože usne duplje"/>
        <s v="Maligni tumori usne - &quot;W&quot; ekscizija"/>
        <s v="Ekstraoralna incizija apscesa"/>
        <s v="Uklanjanje benignih koštanih tumora lica i vilice"/>
        <s v="Ambulatorno kontinuirano EKG snimanje"/>
        <s v="Davanje anestetičkog sredstva oko periferne grane trigeminalnog nerva"/>
        <s v="Biopsija kože i potkožnog tkiva"/>
        <s v="Biopsija jezika"/>
        <s v="Biopsija pljuvačne žlezde ili kanala"/>
        <s v="Biopsija usne šupljine"/>
        <s v="Perkutana biopsija mekih tkiva (iglom)"/>
        <s v="Uklanjanje kalkulusa iz pljuvačnih žlezda ili kanala"/>
        <s v="Biopsija sentinel limfnog (limfni čvor stražar) čvora"/>
        <s v="Transpozicija kanala glavne pljuvačne žlezde"/>
        <s v="Lateralna kantoplastika"/>
        <s v="Ekscizija arteriovenske malformacije očnog kapka"/>
        <s v="Direktni udaljeni režanj kože, prvi stadijum"/>
        <s v="Direktni udaljeni režanj kože, drugi stadijum"/>
        <s v="Revizija direktnog udaljenog režnja kože"/>
        <s v="Revizija ožiljka na licu dužine 3 cm i manje"/>
        <s v="Revizija ožiljka na vratu dužine 3 cm i manje"/>
        <s v="Redukcija gornjeg očnog kapka"/>
        <s v="Korekcija ptoze na očnom kapku ostalim tehnikama"/>
        <s v="Klinasta ekscizija uva pune debljine"/>
        <s v="Vermilionektomija"/>
        <s v="Rekonstrukcija očnog kapka sa režnjem, jedini ili prvi stadijum"/>
        <s v="Ostektomija mandibule, jednostrana"/>
        <s v="Osteotomija mandibule unutrašnjom fiksacijom, jednostrana"/>
        <s v="Ostektomija mandibule unutrašnjom fiksacijom, obostrana"/>
        <s v="Repozicija čeone kosti sa parcijalnom orbitalnom repozicijom, jednostrano"/>
        <s v="Aspiraciona biopsija vilične ciste"/>
        <s v="Ekscizija papilarne hiperplazije na nepcu"/>
        <s v="Odstranjenje spoljašnjeg uređaja za fiksaciju"/>
        <s v="Artroskopski postupci na zglobu, neklasifikovani na drugom mestu"/>
        <s v="Biopsija kosti, neklasifikovana na drugom mestu"/>
        <s v="Revizija operativne rane na prednjem segmentu – neklasifikovana na drugom mestu"/>
        <s v="Incizija očnog kapka"/>
        <s v="Otvorena repozicija preloma mandibularnog ili maksilarnog alveolarnog grebena"/>
        <s v="Aspiracija mekog tkiva, neklasifikovana na drugom mestu"/>
        <s v="Debridman mesta otvorenog preloma"/>
        <s v="Ušivanje mišića ili fascije,neklasifikovano na drugom mestu"/>
        <s v="Sekvestrektomija mandibule"/>
        <s v="Osteosinteza, neklasifikovana na drugom mestu"/>
        <s v="Rekonstrukcija zigomatičnog luka"/>
        <s v="Ostale fiziološke procene"/>
        <s v="Uklanjanje stranog tela iz usta bez incizije"/>
        <s v="Udružene zdravstvene procedure, drugo"/>
        <s v="Biomehanička procena"/>
        <s v="Savetovanje ili podučavanje o glasu, govoru, rečitosti ili jeziku"/>
        <s v="Savetovanje ili podučavanje o planiranju porodice, pripremanju za roditeljstvo"/>
        <s v="Intramuskularno davanje farmakološkog sredstva, insulin"/>
        <s v="Sveobuhvatni oralni pregled"/>
        <s v="Uklanjanje jednog zuba ili njegovog dela ili delova"/>
        <s v="Uklanjanje od pet do devet zuba ili njihovog dela ili delova"/>
        <s v="Uklanjanje svih zuba"/>
        <s v="Hirurško uklanjanje četiri zuba koje ne zahteva uklanjanje kosti ili razdvajanje zuba"/>
        <s v="Hirurško uklanjanje neodređenog broja zuba koje ne zahteva uklanjanje kosti ili razdvajanje zuba"/>
        <s v="Hirurško uklanjanje neodređenog broja zuba koje zahteva uklanjanje kosti"/>
        <s v="Hirurško uklanjanje od deset do četrnaest zuba koje zahteva uklanjanje kosti i razdvajanje zuba"/>
        <s v="Kontrola postoperativne hemoragije nakon procedure u usnoj duplji"/>
        <s v="Pregled neurohirurga"/>
        <s v="Biopsija pituitarne žlezde, transsfenoidalni pristup"/>
        <s v="Endovaskularna okluzija cerebralne aneurizme ili arteriovenske  malformacije"/>
        <s v="Ventrikularna punkcija, Ventrikularna punkcija kroz prethodno implantirani kateter"/>
        <s v="Evakuacija subduralnog hematoma, Drenaža postavljena kroz fontanelu"/>
        <s v="Primena sredstva u zigo-apofizealnom zglobu (ravni)"/>
        <s v="Insercija uređaja za merenje intrakranijalnog pritiska, sa monitoringom"/>
        <s v="Intrakranijumska dekompresija ostalih kranijalnih nerava"/>
        <s v="Umetanje spinalnog aparata za infuziju ili pumpe"/>
        <s v="Perkutana insercija epiduralnih elektroda"/>
        <s v="Insercija potkožno implantiranog neurostimulatora"/>
        <s v="Umetanje epiduralnih elektroda laminektomijom"/>
        <s v="Primarna reparacija nerva"/>
        <s v="Sekundarna reparacija nerva"/>
        <s v="Primarna reparacija stabla nerva"/>
        <s v="Sekundarna reparacija stabla nerva"/>
        <s v="Transplantat nervnog tkiva za nervno stablo"/>
        <s v="Otvorena neurotomija površinski smeštenog perifernog nerva"/>
        <s v="Odstranjenje lezije površinskog perifernog nerva"/>
        <s v="Otvorena neuroliza perifernog nerva, nije navedena na drugom mestu"/>
        <s v="Eksploracija brahijalnog pleksusa"/>
        <s v="Drenaža intrakranijalne hemoragije"/>
        <s v="Uklanjanje intrakranijalnog hematoma putem osteoplastične kraniotomije"/>
        <s v="Uklanjanje intrakranijalnog hematoma kraniektomijom"/>
        <s v="Redukcija složene frakture lobanje sa reparacijom tvrde moždanice i mozga"/>
        <s v="Rekonstrukcija defekta tvrde moždanice kraniotomijom"/>
        <s v="Rekonstrukcija tvrde moždanice kraniotomijom sa kranioplastikom"/>
        <s v="Uklanjanje lezija koje zahvataju prednju lobanjsku jamu"/>
        <s v="Uklanjanje lezija koje zahvataju prednju lobanjsku jamu sa čišćenjem produžetka paranazalnih sinusa"/>
        <s v="Uklanjanje lezije koja uključuje srednje kranijalne i infratemporalne šupljine"/>
        <s v="Uklanjanje lezije petroklivusa i klivusa"/>
        <s v="Ekscizija lezije klivusa"/>
        <s v="Ekscizija lezije kavernoznog sinusa"/>
        <s v="Isecanje lezije foramena magnuma"/>
        <s v="Biopsija mozga kroz otvore nastale trepanacijom"/>
        <s v="Drenaža intrakranijalne lezije ili ciste"/>
        <s v="Biopsija moždanih ovojnica kroz otvore nastale trepanacijom"/>
        <s v="Aspiracija ciste u mozgu"/>
        <s v="Biopsija mozga putem osteoplastične kraniotomije"/>
        <s v="Dekompresija intrakranijalnog tumora putem osteoplastične kraniotomije"/>
        <s v="Biopsija moždanih ovojnica putem osteoplastične kraniotomije"/>
        <s v="Uklanjanje lezije velikog mozga (cerebruma)"/>
        <s v="Uklanjanje lezije moždanog stabla"/>
        <s v="Uklanjanje lezije cerebeluma"/>
        <s v="Uklanjanje kraniofaringioma"/>
        <s v="Uklanjanje intraventrikularne lezije"/>
        <s v="Uklanjanje ostalih intrakranijalnih lezija"/>
        <s v="Parcijalna ekscizija pituitarne žlezde, transkranijalni pristup"/>
        <s v="Parcijalna ekscizija pituitarne žlezde, transsfenoidalni pristup"/>
        <s v="Totalna ekscizija pituitarne žlezde, transkranijalni pristup"/>
        <s v="Totalna ekscizija pituitarne žlezde, transsfenoidalni pristup"/>
        <s v="Postoperativno ponovno otvaranje mesta učinjene kraniotomije ili kraniektomije"/>
        <s v="Kliping cerebralne aneurizme"/>
        <s v="Ekscizija intrakranijalne arteriovenske malformacije"/>
        <s v="Kliping intrakranijalne proksimalne arterije"/>
        <s v="Obliteracija karotidne kavernozna fistule"/>
        <s v="Drenaža intrakranijalne infekcije"/>
        <s v="Kraniektomija u slučaju infekcije lobanje"/>
        <s v="Ventrikulocisternostomija"/>
        <s v="Insercija ventrikulo-atrijalnog šanta"/>
        <s v="Insercija ventrikulopleuralnog šanta"/>
        <s v="Insercija ventrikuloperitonealnog šanta"/>
        <s v="Insercija cisternalnog šanta"/>
        <s v="Revizija ventrikularnog šanta"/>
        <s v="Uklanjanje ventrikularnog šanta"/>
        <s v="Uklanjanje cisternalnog šanta"/>
        <s v="Uklanjanje spinalnog šanta"/>
        <s v="Endoskopska treća ventrikulostomija"/>
        <s v="Treća ventrikulostomija"/>
        <s v="Insercija lumbalnog drena za cerebrospinalnu tečnost"/>
        <s v="Dekompresija zadnje lobanjske jame"/>
        <s v="Diskektomija, jedan nivo"/>
        <s v="Diskektomija, dva ili više nivoa"/>
        <s v="Disektomija za rekurentne lezije na diskusima, jedan nivo"/>
        <s v="Disektomija za rekurentne lezije na diskovima, dva ili više nivoa"/>
        <s v="Uklanjanje ekstraduralnih spinalnih lezija"/>
        <s v="Uklanjanje spinalnih intraduralnih lezija"/>
        <s v="Ekscizija spinalnih arteriovenskih malformacija"/>
        <s v="Uklanjanje spinalnih intramedularnih lezija"/>
        <s v="Spinalna rizoliza"/>
        <s v="Dekompresija kičmene moždine u vratnom delu, nivo 1"/>
        <s v="Dekompresija kičmene moždine u vratnom delu sa anteriornom fuzijom, nivo 1"/>
        <s v="Cervikalna diskektomija, jedan nivo"/>
        <s v="Cervikalna diskektomija, dva ili više nivoa"/>
        <s v="Dekompresija kičmene moždine u vratnom delu, dva ili više nivoa"/>
        <s v="Dekompresija kičmene moždine u vratnom delu sa anteriornom fuzijom, dva ili više nivoa"/>
        <s v="Insercija šanta cerebrospinalne tečnosti sa laminektomijom"/>
        <s v="Dekompresija kičmene moždine u torakalnom delu putem kostotransversektomije"/>
        <s v="Dekompresija kičmene moždine u torakalnom delu putem torakotomije"/>
        <s v="Prednja dekompresija kičmene moždine u torako-lumbalnom delu"/>
        <s v="Kranioplastika sa insercijom lobanjske ploče"/>
        <s v="Kranioplastika sa koštanim graftom"/>
        <s v="Kranioplastika sa lobanjskim koštanim poklopcem"/>
        <s v="Druga kranioplastika"/>
        <s v="Kortitektomija mozga"/>
        <s v="Topektomija"/>
        <s v="Parcijalna lobektomija mozga"/>
        <s v="Umetanje intrakranijalnih elektroda kroz otvore napravljene trepanacijom"/>
        <s v="Funkcionalna intrakranijalna stereotaksična procedura"/>
        <s v="Stereotaksična lokalizacija intrakranijalne lezije"/>
        <s v="Biopsija mozga putem neuroendoskopije"/>
        <s v="Uklanjanje lezije cerebelopontinskog ugla"/>
        <s v="Uklanjanje lezije koja uključuje infratemporalnu šupljinu"/>
        <s v="Perkutana lumbalna discectomija"/>
        <s v="Insercija proteze intervertebralnog diskusa, jedan nivo"/>
        <s v="Insercija proteze intervertebralnog diskusa, dva ili više nivoa"/>
        <s v="Revizija proteze intervertebralnog diskusa, jedan nivo"/>
        <s v="Revizija proteze intervertebralnog diskusa, dva ili više nivoa"/>
        <s v="Uklanjanje proteze intervertebralnog diskusa, jedan nivo"/>
        <s v="Uklanjanje proteze intervertebralnog diskusa, dva ili više nivoa"/>
        <s v="Uklanjanje spoljašnjeg ventrikularnog drena"/>
        <s v="Uklanjanje uređaja za merenje intrakranijalnog pritiska [IKP]"/>
        <s v="Postoperativno ponovno otvaranje mesta učinjene laminotomije ili laminektomije"/>
        <s v="Dekompresija kičmenog kanala u lumbalnom delu, jedan nivo"/>
        <s v="Dekompresija kičmenog kanala u lumbalnom delu, dva ili više nivoa"/>
        <s v="Incizija i drenaža kičmenog kanala ili struktura kičmene moždine"/>
        <s v="Uklanjanje lezije koja uključuje zadnju lobanjsku jamu"/>
        <s v="Ekscizija lobanjske lezije"/>
        <s v="Biopsija nerva"/>
        <s v="Ispitivanje koncentracije pažnje (tenacitet)"/>
        <s v="Aparaturno asistirano iskašljavanje (Cough machine)"/>
        <s v="Ponavljajući testovi neuromuskularne sprovodljivosti sa kvantitativnom kompjuterskom analizom elektromiografije"/>
        <s v="Ispitivanje evociranih odgovora centralnog nervnog sistema, 1 ili 2 studije"/>
        <s v="Bronhospirometrija"/>
        <s v="Održavanje uređaja za vaskularni pristup"/>
        <s v="Održavanje uređaja za davanje leka"/>
        <s v="Davanje anestetičkog sredstva oko paravertebralnog lumbalnog nerva"/>
        <s v="Zamena stalnog urinarnog katetera"/>
        <s v="Uklanjanje stalnog urinarnog katetera"/>
        <s v="Plasiranje uretralne sonde"/>
        <s v="Lumbalna punkcija"/>
        <s v="Primena sredstva u kostotransverzalnom zglobu"/>
        <s v="Insercija spinalnog šanta"/>
        <s v="Uklanjanje lumbalnog drena za cerebrospinalnu tečnost"/>
        <s v="Otoskopija"/>
        <s v="Ispiranje nefrostome ili pijelostome"/>
        <s v="Uklanjanje katetera ureterostome ili ureteralnog katetera"/>
        <s v="Uklanjanje ostalih drenažnih sistema urinarnog sistema"/>
        <s v="Udružene zdravstvene procedure, fizioterapija"/>
        <s v="Neurološka procena"/>
        <s v="Pomoć u aktivnostima vezanim za položaj tela/mobilnost/kretanje"/>
        <s v="Intramuskularno davanje farmakološkog sredstva, antineoplastično sredstvo"/>
        <s v="Intramuskularno davanje farmakološkog sredstva, elektrolit"/>
        <s v="Subkutano davanje farmakološkog sredstva, antineoplastično sredstvo"/>
        <s v="Subkutano davanje farmakološkog sredstva, elektrolit"/>
        <s v="Neki drugi način davanja farmakološkog sredstva, anti-infektivno sredstvo"/>
        <s v="Specijalistički pregled fizijatra"/>
        <s v="Specijalistički pregled fizijatra-kontrolni"/>
        <s v="Ekscizija gangliona, neklasifikovana na drugom mestu"/>
        <s v="Fasciotomija, neklasifikovana na drugom mestu"/>
        <s v="Reparacija rupturiranog mišića, neklasifikovana na drugom mestu"/>
        <s v="Reparacija femoralne vene direktnom anastomozom"/>
        <s v="Ekscizija neuroblastoma, neklasifikovana na drugom mestu"/>
        <s v="Amputacija prsta na nozi"/>
        <s v="Amputacija ispod kolena"/>
        <s v="Reamputacija amputacijskog patrljka"/>
        <s v="Tenoliza tetive ekstenzora šake"/>
        <s v="Otvorena repozicija preloma proksimalnog radio-ulnarnog zgloba sa unutrašnjom fiksacijom"/>
        <s v="Otvorena repozicija iščašenja zgloba kuka"/>
        <s v="Otvorena repozicija iščašenja patele"/>
        <s v="Zatvorena repozicija iščašenja skočnog zgloba"/>
        <s v="Otvorena repozicija preloma distalnog dela radijusa unutrašnjom  fiksacijom"/>
        <s v="Otvorena repozicija preloma tela radijusa i ulne sa unutrašnjom fiksacijom"/>
        <s v="Otvorena repozicija preloma glave ili vrata radijusa sa unutrašnjom fiksacijom"/>
        <s v="Otvorena repozicija preloma tela humerusa sa unutrašnjom fiksacijom"/>
        <s v="Otvorena repozicija preloma acetabuluma sa unutrašnjom fiksacijom"/>
        <s v="Hemiartroplastika kuka"/>
        <s v="Otvorena repozicija preloma femura"/>
        <s v="Otvorena repozicija preloma femura sa unutrašnjom fiksacijom"/>
        <s v="Otvorena repozicija preloma medijalnog ili lateralnog kondila tibije sa unutrašnjom fiksacijom"/>
        <s v="Zatvorena repozicija preloma tela tibije sa unutrašnjom fiksacijom"/>
        <s v="Unutrašnja fiksacija preloma patele"/>
        <s v="Otvorena repozicija preloma skočnog zgloba sa unutrašnjom fiksacijom razmaknuća, fibule ili maleolusa"/>
        <s v="Otvorena repozicija preloma skočnog zgloba sa unutrašnjom fiksacijom dve ili više razmaknuća, fibule ili maleolusa"/>
        <s v="Otvorena repozicija preloma metatarzusa sa unutrašnjom fiksacijom"/>
        <s v="Otvorena repozicija preloma/iščašenja kičme sa segmentnom  unutrašnjom fiksacijom"/>
        <s v="Odstranjenje ploče, šipke ili klina, neklasifikovano na drugom mestu"/>
        <s v="Odstranjenje ploče, šipke ili klina iz femura"/>
        <s v="Ekscizija egzostoze sa kosti šake"/>
        <s v="Ablacija egzostoze kosti stopala"/>
        <s v="Reparacija tetive, neklasifikovana na drugom mestu"/>
        <s v="Fenestracija vrata i/ili glave femura"/>
        <s v="Osteotomija kosti metatarzusa"/>
        <s v="Ostektomija kosti metatarzusa"/>
        <s v="Ostektomija kosti prsta na nozi"/>
        <s v="Osteotomija tibije"/>
        <s v="Osteotomija tibije sa unutrašnjom fiksacijom"/>
        <s v="Osteotomija srednjeg dela femura"/>
        <s v="Reparacija rotatorne manžete"/>
        <s v="Hemiartroplastika ramena"/>
        <s v="Totalna artroplastika ramena"/>
        <s v="Stabilizacija ramena"/>
        <s v="Artroskopija ramena"/>
        <s v="Oslobađanje kontrakture lakta"/>
        <s v="Stabilizacija lakta"/>
        <s v="Artrodeza radiokarpalnog zgloba"/>
        <s v="Delimična artroplastika zgloba kuka"/>
        <s v="Potpuna artroplastika zgloba kuka, jednostrana"/>
        <s v="Revizija potpune artroplastike kuka"/>
        <s v="Revizija potpune artroplastike zgloba kuka sa presađivanjem kosti za femur"/>
        <s v="Revizija hemiartroplastike kuka"/>
        <s v="Artroskopija kuka"/>
        <s v="Opuštanje kapsule zgloba kolena"/>
        <s v="Meniscektomija zgloba kolena"/>
        <s v="Patelofemoralna stabilizacija"/>
        <s v="Hondroplastika kolena"/>
        <s v="Odstranjenje proteze zgloba kolena"/>
        <s v="Hemiartroplastika kolena"/>
        <s v="Potpuna artroplastika kolena, jednostrano"/>
        <s v="Revizija potpune artroplastike kolena"/>
        <s v="Revizija potpune artroplastike kolena sa graftom kosti za femur i tibiju"/>
        <s v="Artroskopska rekonstrukcija kolena"/>
        <s v="Artroskopska rekonstrukcija ukrštenih ligamenata kolena sa reparacijom meniskusa"/>
        <s v="Artroskopija kolena"/>
        <s v="Artroskopska obrada ligamenta kolena"/>
        <s v="Artroskopska meniscektomija kolena sa debridmanom, osteoplastikom ili hondroplastikom"/>
        <s v="Artroskopska reparacija meniskusa kolena"/>
        <s v="Kvadricepsplastika kolena"/>
        <s v="Artroskopija skočnog zgloba"/>
        <s v="Artroskopska biopsija skočnog zgloba"/>
        <s v="Artroskopsko odstranjenje slobodnih/labavih tela iz skočnog zgloba"/>
        <s v="Artroskopska reparacija osteohondralnog preloma skočnog zgloba"/>
        <s v="Artroskopska hondroplastika skočnog zgloba"/>
        <s v="Odstranjenje slobodnih/labavih zglobnih tela iz skočnog zgloba"/>
        <s v="Stabilizacija skočnog zgloba"/>
        <s v="Artrodeza skočnog zgloba"/>
        <s v="Totalna artroplastika skočnog zgloba"/>
        <s v="Ostale reparacije tetiva u području skočnog zgloba"/>
        <s v="Reparacija Ahilove tetive"/>
        <s v="Sekundarna (odložena) reparacija Ahilove tetive"/>
        <s v="Rekonstrukcija Ahilove tetive"/>
        <s v="Prenošenje tetive ili ligamenta stopala"/>
        <s v="Trostruka artrodeza stopala"/>
        <s v="Ispravljanje halux valgus-a prenošenjem tetive mišića primicača palca (m.adductor hallucis), jednostrano"/>
        <s v="Ispravljanje halux valgus-a osteotomijom prve metatarzalne kosti, jednostrano"/>
        <s v="Ispravljanje halux valgus-a osteotomijom prve metatarzalne kosti i prenošenjem tetive mišića primicača palca (m.adductor hallucis), jednostrano"/>
        <s v="Ispravljanje halux valgus-a osteotomijom prve metatarzalne kosti i prenošenjem tetive mišića primicača palca (m.adductor hallucis), obostrano"/>
        <s v="Artrodeza prvog metatarzofalangealnog zgloba"/>
        <s v="Ispravljanje čekićastog prsta na nozi"/>
        <s v="Ispravljanje kandžastog prsta na nozi"/>
        <s v="Ispravljanje kandžastog prsta na nozi sa unutrašnjom fiksacijom"/>
        <s v="Neurektomija u području stopala"/>
        <s v="Artrodeza subtalarnog zgloba"/>
        <s v="Ostale reparacije ramena"/>
        <s v="Ostale reparacije kuka"/>
        <s v="Tenoliza Ahilove fleksorne ili ekstenzorne tetive stopala"/>
        <s v="Otvorena repozicija preloma skočnog zgloba"/>
        <s v="Transpozicija tetive, neklasifikovana na drugom mestu"/>
        <s v="Ponovno učvršćivanje mišića, neklasifikovana na drugom mestu"/>
        <s v="Reparacija ligamenta, neklasifikovana na drugom mestu"/>
        <s v="Ostale reparacije skočnog zgloba"/>
        <s v="Oslobađanje adhezija ili kontraktura ramena"/>
        <s v="Ekscizija male burze"/>
        <s v="Ostale destrukcije lezija na koži"/>
        <s v="Ekscizija lezije(a) na koži i potkožnom tkivu prsta šake"/>
        <s v="Ekscizija lezije(a) na koži i potkožnom tkivu stopala"/>
        <s v="Artrodeza interfalangealnog zgloba šake"/>
        <s v="Artrodeza metakarpofalangealnog zgloba"/>
        <s v="Artrodeza karpometakarpalnog zgloba"/>
        <s v="Artroplastika karpalne kosti"/>
        <s v="Reparacija ligamenta ili kapsule interfalangealnog zgloba šake"/>
        <s v="Reparacija ligamenta ili kapsule metakarpofalangealnog zgloba"/>
        <s v="Opuštanje tetivne ovojnice šake"/>
        <s v="Rekonstrukcija fibrozne ovojnice tetiva fleksora (pulley) šake pomoću presađivanja tetive"/>
        <s v="Primarna reparacija tetive ekstenzora šake"/>
        <s v="Amputacija prsta"/>
        <s v="Ekscizija gangliona šake"/>
        <s v="Ekscizija gangliona dorzalne strane ručnog zgloba"/>
        <s v="Ekscizija gangliona volarne strane ručnog zgloba"/>
        <s v="Obrada nokta na prstu šake"/>
        <s v="Uklanjanje nokta na prstu šake"/>
        <s v="Incizija i drenaža kod paronihija šake"/>
        <s v="Parcijalna resekcija uraslog nokta na prstu šake"/>
        <s v="Otvorena repozicija preloma srednjeg članka prsta na ruci sa unutrašnjom fiksacijom"/>
        <s v="Otvorena repozicija preloma proksimalnog članka prsta na ruci"/>
        <s v="Otvorena repozicija preloma proksimalnog članka prsta na ruci sa unutrašnjom fiksacijom"/>
        <s v="Otvorena repozicija unutarzglobnog preloma proksimalnog članka prsta na ruci sa unutrašnjom fiksacijom"/>
        <s v="Otvorena repozicija preloma metakarpusa sa unutrašnjom fiksacijom"/>
        <s v="Otvorena repozicija preloma skafoidne kosti sa unutrašnjom fiksacijom"/>
        <s v="Otvorena repozicija preloma olekranona sa unutrašnjom fiksacijom"/>
        <s v="Otvorena repozicija frakture fibule sa unutrašnjom fiksacijom"/>
        <s v="Obrada nokta na prstu stopala"/>
        <s v="Radikalna ekscizija ležišta uraslog nokta na prstu stopala"/>
        <s v="Odstranjenje klina, zavrtnja ili žice iz femura"/>
        <s v="Tenoplastika, neklasifikovana na drugom mestu"/>
        <s v="Presađivanje kosti za skafoidnu kost sa unutrašnjom fiksacijom"/>
        <s v="Artroskopsko odstranjenje slobodnih/labavih tela u ramenu"/>
        <s v="Artroskopska dekompresija subakromijalnog prostora"/>
        <s v="Artroskopska stabilizacija ramena"/>
        <s v="Artroskopija lakta"/>
        <s v="Artroskopsko odstranjenje slobodnih/labavih zglobnih tela lakta"/>
        <s v="Artroskopsko oslobađanje kontrakture lakta"/>
        <s v="Rekonstrukcija ručnog zgloba"/>
        <s v="Artroskopija ručnog zgloba"/>
        <s v="Artroskopsko odstranjenje slobodnog/labavog tela iz ručnog zgloba"/>
        <s v="Odstranjenje slobodnih zglobnih tela iz kolena"/>
        <s v="Artroskopsko odstranjenje slobodnih/labavih tela iz kolena"/>
        <s v="Artroskopska meniscektomija zgloba kolena"/>
        <s v="Artroskopija zgloba, neklasifikovana na drugom mestu"/>
        <s v="Stabilizacija zgloba, neklasifikovana na drugom mestu"/>
        <s v="Artrodeza zgloba, neklasifikovana na drugom mestu"/>
        <s v="Izrada profila glikemija u 9 tačaka"/>
        <s v="Korekcija antihiperglikemijske terapije na osnovu profila glikemija u 4 tačke"/>
        <s v="Interferentne struje"/>
        <s v="Dijadinamičke struje"/>
        <s v="Sonoforeza"/>
        <s v="Elektromagnetno polje"/>
        <s v="Laser po akupunkturnim tačkama"/>
        <s v="Individualni rad sa gerijatrijskim ortopedskim bolesnicima"/>
        <s v="Praćenje krvnog pritiska u srčanim šupljinama"/>
        <s v="Epikutani test flasterima sa ≥ 51 alergena"/>
        <s v="Ekscizija Bekerove (Baker) ciste"/>
        <s v="Amputacija kroz podlakticu"/>
        <s v="Presađivanje  kosti za metakarpalnu kost sa unutrašnjom fiksacijom"/>
        <s v="Otvorena repozicija iščašenja ključne kosti"/>
        <s v="Zatvorena repozicija iščašenja ramena"/>
        <s v="Otvorena repozicija iščašenja ramena sa unutrašnjom fiksacijom"/>
        <s v="Otvorena repozicija iščašenja distalnog radio-ulnarnog zgloba"/>
        <s v="Otvorena repozicija iščašenja distalnog radio-ulnarnog zgloba sa unutrašnjom fiksacijom"/>
        <s v="Zatvorena repozicija iščašenja karpometakarpalnog zgloba"/>
        <s v="Zatvorena repozicija iščašenja zgloba kuka"/>
        <s v="Zatvorena repozicija preloma proksimalnog članka prsta na ruci"/>
        <s v="Zatvorena repozicija preloma metakarpusa"/>
        <s v="Otvorena repozicija unutarzglobnog preloma metakarpusa"/>
        <s v="Imobilizacija preloma distalnog dela radijusa"/>
        <s v="Zatvorena repozicija preloma distalnog dela radijusa"/>
        <s v="Zatvorena repozicija preloma distalnog dela ulne"/>
        <s v="Zatvorena repozicija preloma tela radijusa"/>
        <s v="Otvorena repozicija preloma glave ili vrata radijusa"/>
        <s v="Zatvorena repozicija preloma proksimalnog dela humerusa"/>
        <s v="Otvorena repozicija preloma proksimalnog dela humerusa sa unutrašnjom fiksacijom"/>
        <s v="Zatvorena repozicija preloma distalnog dela humerusa"/>
        <s v="Otvorena repozicija preloma distalnog dela humerusa unutrašnjom fiksacijom"/>
        <s v="Otvorena repozicija preloma karlice sa unutrašnjom fiksacijom zadnjeg segmenta"/>
        <s v="Otvorena repozicija preloma karlice sa unutrašnjom fiksacijom prednjeg i zadnjeg segmenta"/>
        <s v="Trakcija zbog preloma acetabuluma"/>
        <s v="Trakcija zbog preloma femura"/>
        <s v="Unutrašnja fiksacija preloma trohanternog ili subkapitalnog dela femura"/>
        <s v="Zatvorena repozicija preloma femura sa unutrašnjom fiksacijom"/>
        <s v="Unutrašnja fiksacija unutarzglobnog preloma kondila femura"/>
        <s v="Unutrašnja fiksacija preloma kondila femura"/>
        <s v="Primena zavoja ramena"/>
        <s v="Zatvorena repozicija preloma medijalnog ili lateralnog kondila tibije"/>
        <s v="Zatvorena repozicija preloma medijalnog i lateralnog kondila tibije"/>
        <s v="Otvorena repozicija preloma medijalnog i lateralnog kondila tibije sa unutrašnjom fiksacijom"/>
        <s v="Otvorena repozicija preloma tela tibije sa unutrašnjom fiksacijom"/>
        <s v="Patelektomija sa ponovnim učvršćivanjem tetive"/>
        <s v="Zatvorena repozicija preloma skočnog zgloba"/>
        <s v="Zatvorena repozicija preloma skočnog zgloba sa unutrašnjom fiksacijom razmaknuća fibule ili maleolusa"/>
        <s v="Otvorena repozicija iščašenja talusa sa unutrašnjom fiksacijom"/>
        <s v="Otvorena repozicija preloma petne kosti sa iščašenjem i unutrašnjom fiksacijom"/>
        <s v="Otvorena repozicija preloma talusa sa iščašenjem i unutrašnjom fiksacijom"/>
        <s v="Zatvorena repozicija preloma metatarzusa"/>
        <s v="Otvorena tenotomija, neklasifikovana na drugom mestu"/>
        <s v="Dekompresijska fasciotomija lista zbog  hroničnog kompartman sindroma"/>
        <s v="Dekompresijska fasciotomija lista"/>
        <s v="Presađivanje kosti za femur"/>
        <s v="Presađivanje kosti za tibiju"/>
        <s v="Osteotomija radijusa"/>
        <s v="Ekscizija korako-akromijalnog ligamenta"/>
        <s v="Artrodeza sakroilijačnog zgloba"/>
        <s v="Revizija rekonstruktivnog hirurškog zahvata na kolenu"/>
        <s v="Artroskopska toaleta zgloba kolena"/>
        <s v="Artroskopska hondroplastika kolena"/>
        <s v="Aspiracija zgloba ili neke druge sinovijske šupljine, neklasifikovana na drugom mestu"/>
        <s v="Primena sredstva u zglob ili neku drugu sinovijsku šupljinu, neklasifikovana na drugom mestu"/>
        <s v="Primena spoljašnjeg fiksatora, neklasifikovana na drugom mestu"/>
        <s v="Zamena katetera ureterostomije"/>
        <s v="Trakcija, neklasifikovana na drugom mestu"/>
        <s v="Artrodeza prsta na nozi"/>
        <s v="Remodelacija čašice"/>
        <s v="Procena uzimanja alkohola i ostalih droga (lekova)"/>
        <s v="Merenje oštrine vida"/>
        <s v="Primena, nameštanje, prilagođavanje ili zamena pomagala ili uređaja za prilagođavanje"/>
        <s v="Popravak pomagala ili uređaja za prilagođavanje"/>
        <s v="Uklanjanje pomagala ili uređaja za prilagođavanje"/>
        <s v="Terapija zgloba kuka vežbanjem"/>
        <s v="Terapija mišića karličnog dna vežbanjem"/>
        <s v="Terapija mišića nogu vežbanjem"/>
        <s v="Terapija zgloba kolena vežbanjem"/>
        <s v="Terapija mišića stopala, nožnog zgloba ili zglobova prstiju vežbanjem"/>
        <s v="Uvežbavanje veština u aktivnostima povezanim sa položajem tela/mobilnošću/pokretom"/>
        <s v="Uvežbavanje veština u aktivnostima povezanim sa premeštanjem"/>
        <s v="Obuka veština u aktivnostima koje se odnose na brigu o sebi/ samoodržanje"/>
        <s v="Uvežbavanje veština korišćenja uređaja ili opreme za pomoć"/>
        <s v="Intra-arterijsko davanje farmakološkog sredstva, drugo i neklasifikovano sredstvo"/>
        <s v="Oralno davanje farmakološkog sredstva, insulin"/>
        <s v="Punjenje uređaja za davanje leka, insulin"/>
        <s v="Telekonsulatacija izabranog lekara sa doktorom medicine odgovarajuće specijalnosti – Razmena informacija izabranog lekara sa doktorom medicine odgovarajuće specijalnosti na sekundarnom i tercijarnom nivou zdravstvene zaštite, putem dostupnih informacionih i komunikacionih tehnologija, unos podataka u medicinsku dokumentaciju"/>
        <s v="Previjanje opekotine, 10% i više posto površine tela je previjeno"/>
        <s v="Obrada opekotine sa ekscizijom, manje od 10% površine tela je obrađeno ili ekscidirano"/>
        <s v="Obrada opekotine sa ekscizijom, 10% i više površine tela je obrađeno ili ekscidirano"/>
        <s v="Parcijalna ekscizija aksilarnih znojnih žlezda"/>
        <s v="Totalna ekscizija aksilarnih znojnih žlezda"/>
        <s v="Regionalna ekscizija limfnih čvorova prepone"/>
        <s v="Radikalna ekscizija limfnih čvorova prepone"/>
        <s v="Ekscizija limfnog čvora aksile"/>
        <s v="Regionalna ekscizija limfnih čvorova aksile"/>
        <s v="Radikalna ekscizija limfnih čvorova  aksile"/>
        <s v="Ekstenzivna ekscizija aksilarnih znojnih žlezda"/>
        <s v="Ekstenzivna ekscizija interglutealnih znojnih žlezda"/>
        <s v="Ekstenzivna ekscizija inguinalnih znojnih žlezda"/>
        <s v="Ekscizija lezija na dojkama"/>
        <s v="Insercija analnog šava zbog anorektalnog prolapsa"/>
        <s v="Direktno zatvaranje ulnarne arterije"/>
        <s v="Reparacija ulnarne arterije direktnom anastomozom"/>
        <s v="Arteriovenska anastomoza gornjih udova"/>
        <s v="Septoplastika sa submukoznom resekcijom nosne pregrade"/>
        <s v="Rekonstrukcija nosne pregrade"/>
        <s v="Amputacija prsta na nozi sa metatarzalnom kosti"/>
        <s v="Lokalni režanj kože šake"/>
        <s v="Lokalni režanj kože palca"/>
        <s v="Lokalni režanj kože prsta stopala"/>
        <s v="Transplantat parcijalne debljine kože za malu granulirajuću oblast opekotine, &lt; 3% površine tela pokriveno transplantatom"/>
        <s v="Transplantat parcijalne debljine kože za ekstenzivnu granulirajuću oblast opekotine, ≥ 3% površine tela pokriveno transplantatom"/>
        <s v="Transplantat parcijalne debljine kože za opekotinu na drugim oblastima kada se &lt; 3% površine tela pokriva transplantatom"/>
        <s v="Transplantat parcijalne debljine kože za opekotinu na drugim oblastima kada se ≥ 3% i &lt; 6% površine tela pokriva transplantatom"/>
        <s v="Transplantat parcijalne debljine kože za opekotinu na drugim oblastima kada se ≥ 6% i &lt; 9% površine tela pokriva transplantatom"/>
        <s v="Transplantat parcijalne debljine kože za opekotinu na drugim oblastima kada se ≥ 9% i &lt; 12% površine tela pokriva transplantatom"/>
        <s v="Transplantat parcijalne debljine kože za opekotinu na drugim oblastima kada se ≥ 12% i &lt; 15% površine tela pokriva transplantatom"/>
        <s v="Mali transplantat parcijalne debljine kože za usnu"/>
        <s v="Mali transplantat parcijalne debljine kože za šaku"/>
        <s v="Mali transplantat parcijalne debljine kože za palac"/>
        <s v="Mali transplantat parcijalne debljine kože za prst šake"/>
        <s v="Mali transplantat parcijalne debljine kože za genitalije"/>
        <s v="Mali transplantat parcijalne debljine kože za stopalo"/>
        <s v="Mali transplantat parcijalne debljine kože za prst stopala"/>
        <s v="Transplantat kože pune debljine na šaci"/>
        <s v="Transplantat kože pune debljine na palcu"/>
        <s v="Transplantat kože pune debljine na prstu šake"/>
        <s v="Transplantat kože pune debljine na genitalijama"/>
        <s v="Transplantat kože pune debljine za opekotinu na nosu"/>
        <s v="Transplantat kože pune debljine za opekotinu na usni"/>
        <s v="Transplantat kože pune debljine za opekotinu na uvu"/>
        <s v="Transplantat kože pune debljine za opekotinu na vratu"/>
        <s v="Transplantat kože pune debljine za opekotinu na šaci"/>
        <s v="Transplantat kože pune debljine za opekotinu na palcu"/>
        <s v="Transplantat kože pune debljine za opekotinu na prstu šake"/>
        <s v="Transplantat kože pune debljine za opekotinu na genitalijama"/>
        <s v="Transplantat kože pune debljine za opekotinu na ostalim oblastima"/>
        <s v="Transplantat kože pune debljine za opekotinu na celom licu"/>
        <s v="Transplantat kože pune debljine za opekotinu na stopalu"/>
        <s v="Transplantat kože pune debljine za opekotinu na prstu stopala"/>
        <s v="Transplantat kože pune debljine na stopalu"/>
        <s v="Transplantat kože pune debljine na prstu stopala"/>
        <s v="Transplantat parcijalne debljine kože za opekotinu na drugim oblastima kada se ≥ 15% i &lt; 20% površine tela pokriva transplantatom"/>
        <s v="Transplantat parcijalne debljine kože za opekotinu na drugim oblastima kada se ≥ 20% i &lt; 30% površine tela pokriva transplantatom"/>
        <s v="Transplantat parcijalne debljine kože za opekotinu na drugim oblastima kada se ≥ 30% i &lt; 40% površine tela pokriva transplantatom"/>
        <s v="Transplantat parcijalne debljine kože za opekotinu na drugim oblastima kada se ≥ 40% i &lt; 50% površine tela pokriva transplantatom"/>
        <s v="Transplantat parcijalne debljine kože za opekotinu na drugim oblastima kada se ≥ 50% i &lt; 60% površine tela pokriva transplantatom"/>
        <s v="Transplantat parcijalne debljine kože za opekotinu na drugim oblastima kada se ≥ 60% i &lt; 70% površine tela pokriva transplantatom"/>
        <s v="Transplantat parcijalne debljine kože za opekotinu na drugim oblastima kada se ≥ 70% i &lt; 80% površine tela pokriva transplantatom"/>
        <s v="Transplantat parcijalne debljine kože za opekotinu na drugim oblastima kada se ≥ 80% površine tela pokriva transplantatom"/>
        <s v="Transplantat parcijalne debljine kože za opekotinu na očnom kapku"/>
        <s v="Transplantat parcijalne debljine kože za opekotinu na nosu"/>
        <s v="Transplantat parcijalne debljine kože za opekotinu na usni"/>
        <s v="Transplantat parcijalne debljine kože za opekotinu na uvu"/>
        <s v="Transplantat parcijalne debljine kože za opekotinu na šaci"/>
        <s v="Transplantat parcijalne debljine kože za opekotinu na vratu"/>
        <s v="Transplantat parcijalne debljine kože za opekotinu na genitalijama"/>
        <s v="Transplantat parcijalne debljine kože za opekotinu na ostalim oblastima lica"/>
        <s v="Transplantat parcijalne debljine kože za opekotinu na stopalu"/>
        <s v="Transplantat parcijalne debljine kože za opekotinu na prstu stopala"/>
        <s v="Transplantat parcijalne debljine kože za opekotinu na prstu šake"/>
        <s v="Transplantat parcijalne debljine kože za opekotinu na palcu"/>
        <s v="Transplantat parcijalne debljine kože za opekotinu na celom licu"/>
        <s v="Opuštanje kontrakture kože i potkožnog tkiva"/>
        <s v="Revizija ožiljka ili kontrakture od opekotine"/>
        <s v="Redukciona mamoplastika sa repozicioniranjem bradavice, jednostrana"/>
        <s v="Redukciona mamoplastika sa repozicioniranjem bradavice, obostrana"/>
        <s v="Redukciona mamoplastika sa rekonstrukcijom bradavice, obostrana"/>
        <s v="Redukciona mamoplastika, jednostrana"/>
        <s v="Redukciona mamoplastika, obostrana"/>
        <s v="Augmentaciona mamoplastika, jednostrana"/>
        <s v="Augmentaciona mamoplastika posle mastektomije, jednostrana"/>
        <s v="Augmentaciona mamoplastika posle mastektomije, obostrana"/>
        <s v="Augmentaciona mamoplastika, obostrana"/>
        <s v="Rekonstrukcija dojke korišćenjem režnja"/>
        <s v="Rekonstrukcija dojke tehnikom deljenja dojke, prvi stadijum"/>
        <s v="Rekonstrukcija dojke sa insercijom tkivnog ekspandera"/>
        <s v="Uklanjanje tkivnog ekspandera dojke i insercija permanentne proteze"/>
        <s v="Rekonstrukcija bradavice"/>
        <s v="Rekonstrukcija areole"/>
        <s v="Rekonstrukcija bradavice i areole"/>
        <s v="Uklanjanje proteze iz dojke"/>
        <s v="Podešavanje tkivnog ekspandera dojke"/>
        <s v="Uklanjanje proteze iz dojke sa ekscizijom fibrozne kapsule"/>
        <s v="Uklanjanje proteze iz dojke sa ekscizijom fibrozne kapsule i zamenom proteze"/>
        <s v="Mastopeksija"/>
        <s v="Insercija tkivnog ekspandera"/>
        <s v="Injekcija u tkivni ekspander"/>
        <s v="Podešavanje tkivnog ekspandera"/>
        <s v="Uklanjanje tkivnog ekspandera"/>
        <s v="Liposukcija"/>
        <s v="Lifting čela i obrva, obostrano"/>
        <s v="Redukcija donjeg očnog kapka"/>
        <s v="Korekcija ptoze na očnom kapku resekcijom ili produženjem levator mišića"/>
        <s v="Korekcija ektropiona ili entropiona klinastom resekcijom"/>
        <s v="Rinoplastika sa transplantatom nazalne kosti"/>
        <s v="Rinoplastika sa transplantatom nazalne kosti i nazalne/septalne hrskavice"/>
        <s v="Rinoplastika sa transplantatom kosti sa udaljene donatorske oblasti"/>
        <s v="Rinoplastika sa transplantatom kosti i hrskavice sa udaljene donatorske oblasti"/>
        <s v="Korekcija klempavog uva"/>
        <s v="Ostale korekcije deformiteta eksternog uva"/>
        <s v="Klinasta ekscizija očnog kapka pune debljine"/>
        <s v="Ekscizija gangliona distalnog dela prsta šake"/>
        <s v="Reparacija ligamenta ili kapsule metakarpofalangealnog zgloba sa slobodnim tkivom za presađivanje ili implantom"/>
        <s v="Sinovijektomija ovojnice tetive fleksora ili ekstenzora šake"/>
        <s v="Sinovijektomija ovojnice tetive fleksora, 2 prsta na ruci"/>
        <s v="Sinovijektomija ovojnice tetive fleksora, 4 prsta na ruci"/>
        <s v="Sinovijektomija ovojnice tetive fleksora, ≥ 5 prstiju"/>
        <s v="Subkutana fasciotomija zbog Dipitrenove kontrakture"/>
        <s v="Rekonstrukcija tetive šake pomoću presađivanja tetive"/>
        <s v="Insercija veštačke proteze za tetivu šake"/>
        <s v="Prenošenje tetive šake"/>
        <s v="Sekundarna reparacija tetive ekstenzora šake"/>
        <s v="Primarna reparacija tetive fleksora šake, proksimalno od fibrozne ovojnice tetiva fleksora prstiju (u nivou metakarpalnih glavica, A1 puli)"/>
        <s v="Sekundarna reparacija tetive fleksora šake, proksimalno od fibrozne"/>
        <s v="Primarna reparacija tetive fleksora šake, distalno od fibrozne ovojnice tetiva fleksora prstiju (u nivou metakarpalnih glavica, A1 puli)"/>
        <s v="Sekundarna reparacija tetive fleksora šake, distalno od fibrozne ovojnice tetiva fleksora prstiju (u nivou metakarpalnih glavica, A1 puli)"/>
        <s v="Tenoliza tetive fleksora šake"/>
        <s v="Amputacija prsta koja uključuje metakarpalnu kost"/>
        <s v="Revizija amputacionog patrljka na šaci ili prstu"/>
        <s v="Ispravljanje kontrakture prsta šake"/>
        <s v="Ekscizija mukozne ciste prsta šake"/>
        <s v="Ekscizija gangliona tetivne ovojnice fleksora šake"/>
        <s v="Ekscizija rekurentnog gangliona dorzalne strane ručnog zgloba"/>
        <s v="Ekscizija rekurentnog gangliona volarne strane ručnog zgloba"/>
        <s v="Otvorena repozicija preloma metakarpusa"/>
        <s v="Imobilizacija preloma tela radijusa i ulne"/>
        <s v="Rekonstrukcija tetive šake, ako na drugom mestu nije klasifikovano"/>
        <s v="Tenosinovijektomija, neklasifikovana na drugom mestu"/>
        <s v="Dekompresiona fasciotomija podlaktice"/>
        <s v="Ispravljanje čekićastog prsta na nozi sa unutrašnjom fiksacijom"/>
        <s v="Sinovijektomija zgloba, neklasifikovana na drugom mestu"/>
        <s v="Lokalna destrukcija lezija u nosu"/>
        <s v="Ostale procedure na urinarnom sistemu"/>
        <s v="Fasciotomija zbog ishemije donjeg ekstremiteta"/>
        <s v="Ekscizija lezije zgloba, neklasifikovana na drugom mestu"/>
        <s v="Presađivanje mišića, neklasifikovano na drugom mestu"/>
        <s v="Rekonstrukcija vezivne ovojnice tetive ili puleja, neklasifikovana na drugom mestu"/>
        <s v="Sekvestrektomija kostiju karlice"/>
        <s v="Sekvestrektomija metatarzusa"/>
        <s v="Injekcija u dojku zbog povećanja, obostrano"/>
        <s v="Elektroterapija lezija na koži, višestruke lezije"/>
        <s v="Perkutana drenaža apscesa mekog tkiva"/>
        <s v="Presecanje adhezija šake"/>
        <s v="Primena drugog sredstva u meko tkivo, neklasifikovana na drugom mestu"/>
        <s v="Ostale terapijske hemafereze"/>
        <s v="Vulvoplastika"/>
        <s v="Rekonstrukcija dojke tehnikom deljenja dojke, drugi stadijum"/>
        <s v="Lifting čela i obrva, jednostrano"/>
        <s v="Sinovijektomija metakarpalnog zgloba"/>
        <s v="Sinovijektomija ovojnice tetive fleksora, 1 prst ruke"/>
        <s v="Sinovijektomija ovojnice tetive fleksora, 3 prsta na ruci"/>
        <s v="Palmarna fasciektomija zbog Dipitrenove kontrakture"/>
        <s v="Palmarna fasciektomija zbog Dipitrenove kontrakture koja zahvata 1 prst"/>
        <s v="Palmarna fasciektomija zbog Dipitrenove kontrakture koja zahvata 2 prsta"/>
        <s v="Palmarna fasciektomija zbog Dipitrenove kontrakture koja zahvata ≥ 3 prsta"/>
        <s v="Revizija palmarne fasciektomije zbog Dipitrenove kontrakture koja zahvata 1 prst"/>
        <s v="Revizija palmarne fasciektomije zbog Dipitrenove kontrakture koja zahvata 2 prsta"/>
        <s v="Rekonstrukcija deformiteta prsta po tipu „rupice za dugme“ (Boutonnière deformity)"/>
        <s v="Rekonstrukcija deformiteta prsta po tipu „rupice za dugme“"/>
        <s v="Transpozicija prsta šake na vaskularnoj peteljci"/>
        <s v="Limfoscintigrafija"/>
        <s v="Ostale procedure na traheji"/>
        <s v="Incizija mekih tkiva šake"/>
        <s v="Primena sredstva u koži i potkožnom tkivu"/>
        <s v="Obrada opekotine bez ekscizije"/>
        <s v="Izrada i podešavanje uređaja za imobilizaciju, jednostavna"/>
        <s v="Profilaktička vakcinacija protiv gripa"/>
        <s v="Udružene zdravstvene procedure, dijetetika"/>
        <s v="Procena integriteta kože"/>
        <s v="Dermoskopski pregled kože, jedna lezija"/>
        <s v="Reparacija rane na koži i potkožnom tkivu ostalih oblasti, površinska"/>
        <s v="Biopsija semenih kesica"/>
        <s v="Biopsija uretre"/>
        <s v="Biopsija perirenalnog ili perivezikalnog tkiva"/>
        <s v="Biopsija uretera"/>
        <s v="Perkutana biopsija intraabdominalne mase iglom"/>
        <s v="Perkutana biopsija testisa (iglom)"/>
        <s v="Perkutana [pomoću igle] biopsija tiroidne žlezde"/>
        <s v="Perkutana drenaža intra-abdominalnog apscesa, hematoma ili ciste"/>
        <s v="Perkutana drenaža retroperitonealnog apscesa"/>
        <s v="Ekscizija Mekelovog divertikuluma"/>
        <s v="Reparacija trbušnog zida nakon uzimanja mišićno-kožnog režnja"/>
        <s v="Operacija varikocele"/>
        <s v="Orhidektomija, jednostrana"/>
        <s v="Orhidektomija, obostrana"/>
        <s v="Orhidektomija sa ugradnjom testikularne proteze, jednostrana"/>
        <s v="Orhidektomija sa ugradnjom testikularne proteze, obostrana"/>
        <s v="Epididimotomija"/>
        <s v="Eksploracija spermatične vrpce"/>
        <s v="Biopsija testisa, jednostrana"/>
        <s v="Biopsija testisa, obostrana"/>
        <s v="Biopsija semene vrpce, epididimisa ili semevoda (vas deferens)"/>
        <s v="Ekscizija lezije testisa"/>
        <s v="Ekscizija lezije semene vrpce ili epididimisa"/>
        <s v="Ekscizija semene vrpce"/>
        <s v="Ostale reparacije semene vrpce i epididimisa"/>
        <s v="Ostale procedure na spermatičnoj vrpci, epididimisu ili semevodu"/>
        <s v="Cirkumcizija (obrezivanje) muškarca"/>
        <s v="Ilijačnofemoralni bajpas sintetičkim materijalom"/>
        <s v="Reparacija renalne arterije direktnom anastomozom"/>
        <s v="Reparacija ilijačne arterije direktnom anastomozom"/>
        <s v="Reparacija renalne vene direktnom anastomozom"/>
        <s v="Transkateterska embolizacija krvnih sudova lica i vrata"/>
        <s v="Ekscizija karunkula uretre"/>
        <s v="Parcijalna vaginektomija"/>
        <s v="Sakrospinozna kolpopeksija"/>
        <s v="Korekcija vezikovaginalne fistule vaginalnim putem"/>
        <s v="Sakralna kolpopeksija"/>
        <s v="Sling procedure kod stres inkontinencije kod žena"/>
        <s v="Revizija sling procedure kod stres inkontinencije kod žena"/>
        <s v="Laparoskopska klinasta resekcija jajnika"/>
        <s v="Laparoskopska nefrektomija, jednostrana"/>
        <s v="Laparoskopska nefrektomija, obostrana"/>
        <s v="Nefrektomija obostrana"/>
        <s v="Laparoskopska nefrektomija za transplantaciju, živi davalac"/>
        <s v="Nefrektomija za transplantaciju, živi davalac"/>
        <s v="Nefrektomija za  transplantaciju, kadaver"/>
        <s v="Laparoskopska nefrektomija transplantiranog bubrega"/>
        <s v="Laparoskopska nefrektomija predhodno operisanog bubrega"/>
        <s v="Nefrektomija predhodno operisanog bubrega"/>
        <s v="Laparoskopska parcijalna nefrektomija"/>
        <s v="Parcijalna nefrektomija"/>
        <s v="Laparoskopska parcijalna nefrektomija na predhodno operisanom bubregu"/>
        <s v="Parcijalna nefrektomija na predhodno operisanom bubregu"/>
        <s v="Laparoskopska radikalna nefrektomija"/>
        <s v="Radikalna nefrektomija na predhodno operisanom bubregu"/>
        <s v="Laparoskopska nefroureterektomija"/>
        <s v="Nefroureterektomija"/>
        <s v="Nefroureterektomija na predhodno operisanom bubregu"/>
        <s v="Eksploracija perirenalnog prostora sa drenažom"/>
        <s v="Nefrolitotomija sa odstranjenjem ≤ 2 kalkulusa"/>
        <s v="Nefrolitotomija sa odstranjenjem ≥ 3 kalkulusa"/>
        <s v="Vantelesna litotripsija šok-talasima  [ESWL]"/>
        <s v="Ureterolitotomija"/>
        <s v="Laparoskopska ureterolitotomija"/>
        <s v="Nefrostomija"/>
        <s v="Pijelostomija"/>
        <s v="Laparoskopska ekscizija ciste bubrega"/>
        <s v="Ekscizija ostalih lezija bubrega"/>
        <s v="Laparoskopska pijeloplastika"/>
        <s v="Pijeloplastika"/>
        <s v="Laparoskopska pijeloplastika na predhodno operisanom bubregu"/>
        <s v="Pijeloplastika na predhodno operisanom bubregu"/>
        <s v="Laparoskopska reparacija udvojenog uretera"/>
        <s v="Reparacija udvojenog uretera"/>
        <s v="Laparoskopska parcijalna ureterektomija"/>
        <s v="Laparoskopska kompletna ureterektomija"/>
        <s v="Kompletna ureterektomija"/>
        <s v="Laparoskopsko formiranje kutane ureterostomije (jednostrano)"/>
        <s v="Formiranje kutane ureterostomije (jednostrano)"/>
        <s v="Laparoskopsko formiranje kutane ureterostomije (obostrano)"/>
        <s v="Laparoskopska reimplantacija uretera u mokraćnu bešiku (jednostrana)"/>
        <s v="Reimplantacija uretera u mokraćnu bešiku (jednostrana)"/>
        <s v="Laparoskopska reimplantacija uretera u mokraćnu bešiku (obostrana)"/>
        <s v="Reimplantacija uretera u mokraćnu bešiku (obostrana)"/>
        <s v="Laparoskopska reimplantacija uretera u mokraćnu bešiku sa režnjem bešike (jednostrana)"/>
        <s v="Reimplantacija uretera u mokraćnu bešiku sa režnjem bešike (jednostrana)"/>
        <s v="Laparoskopska reimplantacija uretera u mokraćnu bešiku sa režnjem bešike (obostrana)"/>
        <s v="Reimplantacija uretera u mokraćnu bešiku sa režnjem  bešike (obostrana)"/>
        <s v="Reimplantacija uretera u mokraćnu bešiku psoas hitch (jednostrana)"/>
        <s v="Reimplantacija uretera u mokraćnu bešiku psoas hitch (obostrana)"/>
        <s v="Laparoskopska uretero-enterostomija ili ureterosigmoidostomija (jednostrana)"/>
        <s v="Uretero-enterostomija ili ureterosigmoidostomija (jednostrana)"/>
        <s v="Uretero-enterostomija ili ureterosigmoidostomija (obostrana)"/>
        <s v="Laparoskopska transureterostomija ili uretero-ureterostomija"/>
        <s v="Transureterostomija ili uretero-ureterostomija"/>
        <s v="Formiranje nekontinentnog crevnourinarnog rezervoara – nekontinentna urostoma"/>
        <s v="Formiranje kontinentnog crevnourinarnog rezervoara – kontinentna urostoma"/>
        <s v="Formiranje kontinentnog crevnourinarnog rezervoara sa spajanjem rezervoara sa uretrom"/>
        <s v="Plasiranje ureteralnog katetera kroz perkutanu nefrostomiju sa balon dilatacijom uretera"/>
        <s v="Revizija urinarnog konduita"/>
        <s v="Revizija urinarnog rezervoara"/>
        <s v="Laparoskopska revizija ureterostomije"/>
        <s v="Revizija ureterostomije"/>
        <s v="Laparoskopska eksploracija uretera"/>
        <s v="Eksploraciju uretera"/>
        <s v="Laparoskopska ureteroliza"/>
        <s v="Ureteroliza"/>
        <s v="Laparoskopska ureteroliza sa repozicijom uretera"/>
        <s v="Ureteroliza sa repozicijom uretera"/>
        <s v="Laparoskopska redukcijska ureteroplastika"/>
        <s v="Redukcijska ureteroplastika"/>
        <s v="Zatvaranje kutane ureterostomije"/>
        <s v="Uklanjanje katetera pijelostome ili nefrostome"/>
        <s v="Retrogradna ureterorenoskopija sa fragmentacijom kamena u bubregu"/>
        <s v="Ureteroskopija"/>
        <s v="Endoskopska dilatacija uretera"/>
        <s v="Endoskopska manipulacija kalkulusa u ureteru (ureterorenoskopski)"/>
        <s v="Endoskopska biopsija uretera"/>
        <s v="Endoskopska ekstrakcija kalkulusa iz uretera (ureterorenoskopski)"/>
        <s v="Endoskopska destrukcija lezija uretera"/>
        <s v="Endoskopsko ugrađivanje uretralne proteze"/>
        <s v="Cistoskopija kroz arteficijalnu stomu"/>
        <s v="Endoskopsko razdvajanje intraluminalnih adhezija u mokraćnoj bešici"/>
        <s v="Endoskopsko uništavanje kondiloma penisa"/>
        <s v="Endoskopska destrukcija kondiloma u uretri"/>
        <s v="Endoskopska (brush) biopsija uretera"/>
        <s v="Endoskopska kateterizacija  uretera, jednostrana"/>
        <s v="Endoskopska incizija uretero-pelvičnog segmenta ili suženja uretera"/>
        <s v="Endoskopski kontrolisana hidrodilatacija mokraćne bešike"/>
        <s v="Endoskopska incizija orificijuma uretera"/>
        <s v="Endoskopsko uklanjanje stranog tela iz mokraćne bešike"/>
        <s v="Endoskopska biopsija mokraćne bešike"/>
        <s v="Endoskopska resekcija pojedinačne lezije mokraćne bešike ≤ 2 cm ili tkiva mokraćne bešike"/>
        <s v="Endoskopska destrukcija jedne promene mokraćne bešike ≤ 2 cm"/>
        <s v="Endoskopsko ispiranje krvnih ugrušaka iz mokraćne bešike"/>
        <s v="Endoskopska resekcija pojedinačne lezije  mokraćne bešike promera &gt;2 cm"/>
        <s v="Endoskopska resekcija multiplih lezija mokraćne bešike"/>
        <s v="Endoskopska destrukcija jedne promene mokraćne bešike &gt; 2 cm"/>
        <s v="Endoskopska destrukcija multiplih promena mokraćne bešike"/>
        <s v="Endoskopska resekcija ureterocele"/>
        <s v="Endoskopska incizija vrata mokraćne bešike"/>
        <s v="Endoskopska resekcija vrata mokraćne bešike"/>
        <s v="Endoskopska resekcija spoljašnjeg sfinktera uretre"/>
        <s v="Endoskopski pregled intestinalnog konduita"/>
        <s v="Endoskopski pregled intestinalnog rezervoara"/>
        <s v="Litolapaksija mokraćne bešike"/>
        <s v="Laparoskopska parcijalna ekscizija mokraćne bešike"/>
        <s v="Laparoskopska reparacija rupture mokraćne bešike"/>
        <s v="Ostale laparoskopske reparativne operacije na mokraćnoj bešici"/>
        <s v="Ostale reparativne operacije na mokraćnoj bešici"/>
        <s v="Laparoskopska cistotomija [cistostomija]"/>
        <s v="Laparoskopska cistolitotomija"/>
        <s v="Cistolitotomija"/>
        <s v="Laparoskopsko uklanjanje stranog tela iz mokraćne bešike"/>
        <s v="Uklanjanje stranog tela iz mokraćne bešike"/>
        <s v="Razdvajanje intraluminalnih adhezija u mokraćnoj bešici"/>
        <s v="Perkutana cistotomija [cistostomija]"/>
        <s v="Totalna ekscizija mokraćne bešike"/>
        <s v="Laparoskopska ekscizija divertikuluma mokraćne bešike"/>
        <s v="Ekscizija divertikuluma mokraćne bešike"/>
        <s v="Laparoskopsko zatvaranje veziko-kutane fistule"/>
        <s v="Zatvaranje veziko-kutane fistule"/>
        <s v="Laparoskopsko zatvaranje veziko- vaginalne fistule"/>
        <s v="Zatvaranje veziko-vaginalne fistule abdominalnim pristupom"/>
        <s v="Laparoskopsko zatvaranje veziko-intestinalne fistule"/>
        <s v="Zatvaranje veziko-intestinalne fistule"/>
        <s v="Transvaginalna iglena suspenzija kod stres inkontinencije kod žena"/>
        <s v="Retropubična procedura kod stres-inkontinencije kod muškaraca"/>
        <s v="Retropubične procedure kod stres inkontinencije kod žena"/>
        <s v="Revizija retropubične procedure kod stres inkontinencije kod žena"/>
        <s v="Revizija retropubične procedure kod stres inkontinencije kod muškaraca"/>
        <s v="Formiranje kontinentne valvule"/>
        <s v="Laparoskopska augmentacija mokraćne bešike"/>
        <s v="Augmentacija mokraćne bešike"/>
        <s v="Zatvaranje ekstrofije mokraćne bešike"/>
        <s v="Laparoskopska transsekcija mokraćne bešike i reanastomoza na trigonum"/>
        <s v="Transsekcija mokraćne bešike i reanastomoza na trigonum"/>
        <s v="Suprapubična prostatektomija"/>
        <s v="Retropubična prostatektomija"/>
        <s v="Ostale otvorene prostatektomije"/>
        <s v="Transuretralna resekcija prostate [TURP]"/>
        <s v="Transuretralna električna vaporizacija prostate"/>
        <s v="Krioablacija prostate"/>
        <s v="Mikrotalasna termoterapija prostate"/>
        <s v="Ostale vrste zatvorene prostatektomije"/>
        <s v="Endoskopska laser ablacija prostate"/>
        <s v="Endoskopska laser ekscizija prostate"/>
        <s v="Radikalna prostatektomija"/>
        <s v="Laparoskopska radikalna prostatektomija"/>
        <s v="Radikalna prostatektomija sa rekonstrukcijom vrata mokraćne bešike"/>
        <s v="Laparoskopska radikalna prostatektomija sa rekonstrukcijom vrata mokraćne bešike"/>
        <s v="Radikalna prostatektomija sa rekonstrukcijom vrata mokraćne bešike i pelvičnom limfadenektomijom"/>
        <s v="Laparoskopska radikalna prostatektomija sa rekonstrukcijom vrata mokraćne bešike i pelvičnom limfadenektomijom"/>
        <s v="Incizija prostate"/>
        <s v="Endoskopska biopsija prostate"/>
        <s v="Endoskopska destrukcija lezije prostate"/>
        <s v="Uretroskopija"/>
        <s v="Endoskopska dijatermija uretre"/>
        <s v="Endoskopska fragmentacija ili ekstrakcija kalkulusa u uretri"/>
        <s v="Endoskopska fragmentacija ili ekstrakcija kalkulusa u uretri – laser"/>
        <s v="Endoskopska biopsija uretre"/>
        <s v="Meatotomija spoljašnjeg otvora uretre"/>
        <s v="Eksterna uretrotomija"/>
        <s v="Interna uretrotomija"/>
        <s v="Perinealna uretrostomija"/>
        <s v="Optička uretrotomija"/>
        <s v="Parcijalna uretrektomija"/>
        <s v="Kompletna uretrektomija"/>
        <s v="Zatvaranje uretro-vaginalne fistule"/>
        <s v="Zatvaranje uretro-rektalne fistule"/>
        <s v="Injekcija bulking materijala kod stres inkontinencije kod žena"/>
        <s v="Parauretralna injekcija bulking materijala zbog stres-inkontinencije kod muškaraca"/>
        <s v="Uklanjanje uretralnog slinga nakon prethodnog postupka lečenja stres inkontinencije"/>
        <s v="Plastika uretre – u jednom aktu"/>
        <s v="Plastika uretre – prvi akt (u dva akta)"/>
        <s v="Plastika uretre – drugi akt (u dva akta)"/>
        <s v="Ekscizija prolapsa uretre"/>
        <s v="Ugrađivanje artificijelnog mokraćnog sfinktera"/>
        <s v="Dekompresija prijapizma – punkcija i lavaža kavernoznih tela"/>
        <s v="Dekompresija prijapizma pomoću aspiracije"/>
        <s v="Šant procedure kod lečenja prijapizma"/>
        <s v="Parcijalna amputacija penisa"/>
        <s v="Kompletna amputacija penisa"/>
        <s v="Korekcija kurvature penisa"/>
        <s v="Korekcija kurvature penisa sa umetanjem grafta"/>
        <s v="Korekcija kurvature penisa sa mobilizacijom uretre"/>
        <s v="Korekcija kurvature penisa sa umetanjem grafta i mobilizacijom uretre"/>
        <s v="Operacija produženja penisa translokacijom corpora cavernosa"/>
        <s v="Parcijalna ekscizija lezije na skrotumu"/>
        <s v="Laparoskopska ureterolitotomija na predhodno operisanom ureteru"/>
        <s v="Ureterolitotomija na predhodno operisanom ureteru"/>
        <s v="Ekscizija spermatocele, jednostrana"/>
        <s v="Ekscizija spermatocele, obostrana"/>
        <s v="Ekscizija ciste epididimisa, jednostrana"/>
        <s v="Ekscizija ciste epididimisa, obostrana"/>
        <s v="Eksploracija skrotalnog sadržaja sa biopsijom, jednostrano"/>
        <s v="Eksploracija skrotalnog sadržaja sa biopsijom, obostrano"/>
        <s v="Eksploracija skrotalnog sadržaja sa fiksacijom testisa, jednostrano"/>
        <s v="Eksploracija skrotalnog sadržaja sa fiksacijom testisa, obostrana"/>
        <s v="Ponovna fiksacija testisa, jednostrana; Ponovna fiksacija torzije testisa, jednostrana"/>
        <s v="Ponovna fiksacija testisa, obostrana"/>
        <s v="Radikalna ekscizija retroperitonealnih limfnih čvorova"/>
        <s v="Radikalna ekscizija retroperitonealnih  limfnih čvorova, redom"/>
        <s v="Mikrohirurška vazo-vazostomija, jednostrana"/>
        <s v="Mikrohirurška vazo-vazostomija, obostrana"/>
        <s v="Mikrohirurška vazo-epididimostomija, jednostrana"/>
        <s v="Mikrohirurška vaso-epididimostomija, obostrana"/>
        <s v="Vazektomija, jednostrana"/>
        <s v="Vazektomija, obostrana"/>
        <s v="Ekscizija perzistentnog urahusa"/>
        <s v="Orhidopeksija nespuštenog testisa, jednostrana"/>
        <s v="Orhidopeksija nespuštenog testisa, obostrana"/>
        <s v="Revizija orhidopeksije nespuštenog testisa, jednostrana"/>
        <s v="Revizija orhidopeksije nespuštenog testisa, obostrana"/>
        <s v="Eksploracija prepona u cilju detekcije nepalpabilnog testisa"/>
        <s v="Plastika glansa penisa zbog hipospadije"/>
        <s v="Epispadija, prva faza lečenja"/>
        <s v="Epispadija, druga faza lečenja"/>
        <s v="Sekundarna reparacija ekstrofije mokraćne bešike"/>
        <s v="Sekundarna reparacija ekstrofije mokraćne bešike sa ponovnom ugradnjom uretera"/>
        <s v="Endoskopsko lečenje valvule zadnje uretre"/>
        <s v="Uklanjanje limfokele"/>
        <s v="Ostale reparacije bubrega"/>
        <s v="Ostale reparacije uretera"/>
        <s v="Ostale procedure na ureteru"/>
        <s v="Ekscizija ostalih lezija mokraćne bešike"/>
        <s v="Ostale dijagnostičke procedure na mokraćnoj bešici"/>
        <s v="Ostale procedure na mokraćnoj bešici"/>
        <s v="Ostale procedure na uretri"/>
        <s v="Eksploracija perivezikalnog tkiva"/>
        <s v="Incizija semenih kesica"/>
        <s v="Ekscizija semenih kesica"/>
        <s v="Redukcija torzije testisa ili semene vrpce"/>
        <s v="Ostale procedure reparacije na testisima"/>
        <s v="Ostale dijagnostičke procedure na testisu"/>
        <s v="Dorzalna ili lateralna incizija prepucijuma"/>
        <s v="Ostale operacije na penisu kod promene pola"/>
        <s v="Ostale procedure na muškim polnim organima"/>
        <s v="Sutura povreda uretre i/ili mokraćne bešike pri porođaju bez povreda perineuma"/>
        <s v="Uklanjanje stranog tela iz skrotuma ili penisa, bez incizije"/>
        <s v="Biopsija promene na penisu"/>
        <s v="Plastika frenuluma"/>
        <s v="Procena volumena i kvaliteta testisa manuelnom metodom"/>
        <s v="Praćenje plućnog arterijskog pritiska"/>
        <s v="Zamena prebivajućeg peritonealnog katetera radi peritonealne dijalize"/>
        <s v="Skidanje konca serklaža"/>
        <s v="Biopsija mokraćne bešike"/>
        <s v="Perkutana biosija semenih kesica iglom"/>
        <s v="Otklanjanje najvećeg dela intraabdominalnih lezija (debulking)"/>
        <s v="Perkutana aspiracija hidrocele"/>
        <s v="Ligatura (podvezivanje) semevoda (vas deferens-a)"/>
        <s v="Ligatura (podvezivanje) spermatične vrpce"/>
        <s v="Kontrola krvarenja nakon cirkumcizije"/>
        <s v="Otvorena trombektomija donje šuplje vene"/>
        <s v="Trombektomija ostalih velikih vena"/>
        <s v="Transkateterska embolizacija krvnih sudova abdomena"/>
        <s v="Ginekološki pregled"/>
        <s v="Elektrokauterizacija karunkula uretre"/>
        <s v="Korekcija ureterovaginalne fistule"/>
        <s v="Biopsija endometrija"/>
        <s v="Laparoskopska ovarijalna cistektomija, jednostrana"/>
        <s v="Eksploracija bubrega"/>
        <s v="Zatvorena biopsija bubrega"/>
        <s v="Antegradno plasiranje ureteralnog katetera kroz perkutanu nefrostomiju –  tehnika interventne radiologije"/>
        <s v="Perkutana zamena ureteralnog stenta"/>
        <s v="Perkutana nefrostomija"/>
        <s v="Perkutana nefroskopija sa biopsijom"/>
        <s v="Zamena nefrostomskog katetera"/>
        <s v="Retrogradna ureterorenoskopija"/>
        <s v="Retrogradna pijeloskopija sa biopsijom bubrega"/>
        <s v="Retrogradna ureterorenoskopija sa ekstrakcijom kalkulusa iz bubrega"/>
        <s v="Retrogradna ureterorenoskopija sa fragmentacijom i ekstrakcijom renalnog kamena"/>
        <s v="Zamena katetera cistostome"/>
        <s v="Endoskopsko plasiranje stenta uretre"/>
        <s v="Cistoskopija"/>
        <s v="Endoskopska kateterizacija uretera sa retrogradnom ureteropijelografijom - jednostrana"/>
        <s v="Endoskopska kateterizacija uretera sa retrogradnom ureteropijelografijom - obostrana"/>
        <s v="Endoskopska biopsija pijelona (brush)"/>
        <s v="Endoskopsko plasiranje ureteralnog stenta"/>
        <s v="Endoskopska zamena ureteralnog stenta"/>
        <s v="Endoskopska kateterizacija  uretera, obostrana"/>
        <s v="Endoskopsko uklanjanje ureteralnog stenta"/>
        <s v="Endoskopsko davanje lekova u zid  mokraćne bešike"/>
        <s v="Endoskopska incizija spoljašnjeg uretralnog sfinktera"/>
        <s v="Endoskopska ekstrakcija kalkulusa iz uretera (bez ureteroskopije)"/>
        <s v="Perkutana aspiracija mokraćne bešike iglom"/>
        <s v="Transrektalni fokusirani ultrazvuk prostate visokim intenzitetom"/>
        <s v="Biopsija prostate"/>
        <s v="Drenaža apscesa prostate"/>
        <s v="Perkutana biosija prostate iglom"/>
        <s v="Transrektalna biopsija prostate iglom"/>
        <s v="Endoskopska drenaža apscesa prostate"/>
        <s v="Endoskopska resekcija lezije prostate"/>
        <s v="Dilatacija stenoze uretre"/>
        <s v="Reparacija laceracije ili rupture prednje uretre"/>
        <s v="Reparacija laceracije ili rupture zadnje uretre"/>
        <s v="Endoskopsko uklanjanje stranog tela iz uretre"/>
        <s v="Ekscizija divertikuluma uretre"/>
        <s v="Rekonstrukcija uretralnog sfinktera"/>
        <s v="Reparacija laceracije kavernoznog tela penisa"/>
        <s v="Sutura kavernoznih tela kod rupture/frakture penisa"/>
        <s v="Reparacija avulzije penisa"/>
        <s v="Injekcija sredstva u penis"/>
        <s v="Eksploracija skrotalnog sadržaja, jednostrano"/>
        <s v="Eksploracija skrotalnog sadržaja, obostrano"/>
        <s v="Incizija testisa"/>
        <s v="Transplantacija autologne koštane srži ili matične ćelije "/>
        <s v="Epididimektomija, jednostrana"/>
        <s v="Epididimektomija, obostrana"/>
        <s v="Hipospadija, lečenje postoperativne uretralne fistule"/>
        <s v="Regionalna ekscizija limfnog čvora na drugom mestu"/>
        <s v="Ostale procedure reparacija rektuma"/>
        <s v="Ostale reparacije na omentumu"/>
        <s v="Ekscizija ostalih lezija rektuma"/>
        <s v="Ostale procedure na bubregu"/>
        <s v="Perkutana biopsija uretera"/>
        <s v="Ostale procedure reparacije na uretri"/>
        <s v="Balon dilatacija stenoze uretre (interventna radiologija)"/>
        <s v="Kontrola postoperativnog krvarenja iz prostate"/>
        <s v="Transuretralna balon dilatacija prostatične uretre"/>
        <s v="Ekscizija lezije tunike vaginalis"/>
        <s v="Sutura laceracije skrotuma ili tunike vaginalis"/>
        <s v="Ostale procedure na skrotumu ili tuniki vaginalis"/>
        <s v="Ostale procedure na testisu"/>
        <s v="Incizija penisa"/>
        <s v="Uklanjanje adhezija prepucijuma i glansa penisa"/>
        <s v="Lokalna ekscizija lezije na penisu"/>
        <s v="Ostale procedure reparacije na penisu"/>
        <s v="Ekscizija ostalih lezija prostate"/>
        <s v="Uklanjanje katetera cistostome"/>
        <s v="Uklanjanje drena iz trbuha"/>
        <s v="ESWL (šok talasi)"/>
        <s v="Intra-arterijsko davanje farmakološkog sredstva, antineoplastično sredstvo"/>
        <s v="Intra-arterijsko davanje farmakološkog sredstva, hranljiva supstanca"/>
        <s v="Intratekalno davanje farmakološkog sredstva, hranljiva supstanca"/>
        <s v="Intratekalno davanje farmakološkog sredstva, elektrolit"/>
        <s v="Nenaznačen način davanja farmakološkog sredstva, drugo i neklasifikovano farmakološko sredstvo"/>
        <s v="Određivanje motorne tačke mišića i primena botulinskog toksina kroz koncentričnu iglenu elektrodu za aplikaciju leka"/>
        <s v="Procena vidnog polja, kompjuterizovanim perimetrom, druge vrste"/>
        <s v="Formiranje splenorenalnog šanta"/>
        <s v="Prekid višestrukih pritoka varikoznih vena"/>
        <s v="Prekid safeno-femoralnog spoja varikoznih vena"/>
        <s v="Prekid safeno-poplitealnog spoja varikoznih vena"/>
        <s v="Prekid safeno-femoralnog i safeno-poplitealnog spoja varikoznih vena"/>
        <s v="Ponovna operacija za varikozne vene"/>
        <s v="Karotidno-subklavijalni bajpas sintetičkim materijalom"/>
        <s v="Resekcija karotidne arterije sa reanastomozom"/>
        <s v="Aortno-femoralno-femoralni bajpas sintetičkim materijalom"/>
        <s v="Aksilarno-femoralno-femoralni bajpas sintetičkim materijalom"/>
        <s v="Femoralno-femoralni krosover bajpas"/>
        <s v="Ostale procedure na donjoj mezenteričnoj arteriji"/>
        <s v="Femoralno-poplitealni bajpas pomoću vene, anastomoza iznad kolena"/>
        <s v="Femoralno-poplitealni bajpas pomoću vene, anastomoza ispod kolena"/>
        <s v="Femoralno-poplitealni bajpas sintetičkim materijalom, anastomoza iznad kolena"/>
        <s v="Femoralno-poplitealni bajpas sintetičkim materijalom, anastomoza ispod kolena"/>
        <s v="Bajpas femoralne do proksimalno tibijalne ili peronealne arterije sintetičkim materijalom"/>
        <s v="Femoralno-poplitealni bajpas pomoću kompozitnog grafta, anastomoza iznad kolena"/>
        <s v="Femoralno-poplitealni bajpas pomoću kompozitnog grafta, anastomoza ispod kolena"/>
        <s v="Uzimanje i priprema  vene iz udova za bajspas ili zamenu grafta"/>
        <s v="Bajpas ostalih arterija pomoću vene"/>
        <s v="Poplitealno-tibijalni bajpas pomoću vene"/>
        <s v="Aortno-femoralno-poplitealni bajpas sintetičkim materijalom"/>
        <s v="Poplitealno-tibijalni bajpas sintetičkim materijalom"/>
        <s v="Reparacija ostalih arterija direktnom anastomozom"/>
        <s v="Zamena poplitealne aneurizme pomoću venskog grafta"/>
        <s v="Zamena poplitealne aneurizme pomoću sintetičkog grafta"/>
        <s v="Reparacija aneurizme u ekstremitetima"/>
        <s v="Reparacija intra-abdominalne aneurizme"/>
        <s v="Zamena infrarenalne aneurizme abdominalne aorte pomoću cevastog grafta"/>
        <s v="Endovaskularna reparacija aneurizme"/>
        <s v="Zamena infrarenalne aneurizme abdominalne aorte sa bifurkacionim graftom na ilijačnim arterijama"/>
        <s v="Zamena infrarenalne aneurizme abdominalne aorte sa bifurkacionim graftom na femoralnim arterijama"/>
        <s v="Zamena aneurizme ilijačne arterije graftom, jednostrano"/>
        <s v="Reparacija lažne aneurizme femoralne arterije"/>
        <s v="Zamena rupturirane infrarenalne aneurizme abdominalne aorte pomoću cevastog grafta"/>
        <s v="Zamena rupturirane infrarenalne aneurizme abdominalne aorte sa bifurkacionim graftom na ilijačnim arterijama"/>
        <s v="Zamena rupturirane infrarenalne aneurizme abdominalne aorte sa bifurkacionim graftom na femoralnim arterijama"/>
        <s v="Zamena aneurizme ostalih glavnih arterija graftom"/>
        <s v="Karotidna endarterektomija"/>
        <s v="Endarterektomija aorte"/>
        <s v="Aorto-femoralna endarterektomija"/>
        <s v="Ilijačno-femoralna endarterektomija, jednostrana"/>
        <s v="Endarterektomija ekstremiteta"/>
        <s v="Proširena endarterektomija duboke femoralne arterije"/>
        <s v="Peč (patch) Graft na arteriji korišćenjem autolognog materijala"/>
        <s v="Peč (patch) Graft na arteriji korišćenjem sintetičkog materijala"/>
        <s v="Endarterektomija udružena sa arterijskim bajpasom za pripremu oblasti za anastomozu"/>
        <s v="Embolektomija ili trombektomija karotidne arterije"/>
        <s v="Embolektomija ili trombektomija subklavijalne arterije"/>
        <s v="Embolektomija ili trombektomija brahiocefaličnog stabla"/>
        <s v="Embolektomija ili trombektomija grafta bajpasa arterije trupa"/>
        <s v="Embolektomija ili trombektomija brahijalne arterije"/>
        <s v="Embolektomija ili trombektomija ilijačne arterije"/>
        <s v="Embolektomija ili trombektomija femoralne arterije"/>
        <s v="Embolektomija ili trombektomija poplitealne arterije"/>
        <s v="Embolektomija ili trombektomija tibijalne arterije"/>
        <s v="Embolektomija ili trombektomija grafta bajpasa arterije ekstremiteta"/>
        <s v="Direktno zatvaranje femoralne arterije"/>
        <s v="Direktno zatvaranje poplitealne arterije"/>
        <s v="Direktno zatvaranje ostalih vena donjih udova"/>
        <s v="Reparacija aksilarne arterije direktnom anastomozom"/>
        <s v="Reparacija brahijalne arterije direktnom anastomozom"/>
        <s v="Direktno zatvaranje karotidne arterije"/>
        <s v="Direktno zatvaranje jugularne vene"/>
        <s v="Direktno zatvaranje ilijačne arterije"/>
        <s v="Reparacija celijačne arterije interpozicijom grafta"/>
        <s v="Kontrola postoperativnog krvarenja ili tromboze posle hiruškog zahvata na karotidnoj ili vertebralnoj arteriji"/>
        <s v="Kontrola postoperativnog krvarenja ili tromboze posle intra-abdominalne vaskularne procedure"/>
        <s v="Eksploracija femoralne arterije"/>
        <s v="Eksploracija tibijalne arterije"/>
        <s v="Ekscizija ili ligatura jednostavne arteriovenske fistule na udovima"/>
        <s v="Ekscizija ili ligatura kompleksne arteriovenske fistule na udovima"/>
        <s v="Reparacija jednostavne arteriovenske fistule na ekstremitetima sa ponovnim uspostavljanjem kontinuiteta"/>
        <s v="Reparacija kompleksne arteriovenske fistule na ekstremitetima sa ponovnim uspostavljanjem kontinuiteta"/>
        <s v="Zatvaranje hirurški oblikovane arteriovenske fistule na udovima"/>
        <s v="Reparacija aorto-enteralne fistule sa insercijom grafta aorte"/>
        <s v="Ekscizija grafta bajpasa na udovima"/>
        <s v="Insercija eksternog arteriovenskog šanta"/>
        <s v="Konstrukcija arteriovenske fistule sa venskim graftom"/>
        <s v="Konstrukcija arteriovenske fistule sa protezom"/>
        <s v="Trombektomija arteriovenske fistule"/>
        <s v="Korekcija stenoze arteriovenske fistule"/>
        <s v="Insercija vaskularnog pristupnog uređaja"/>
        <s v="Uklanjanje vaskularnog pristupnog uređaja"/>
        <s v="Safeno-ilijačno ukršteno premoštenje (cross leg bypass)"/>
        <s v="Lumbalna hirurška simpatektomija"/>
        <s v="Pristup zbog ponovne operacije arterija ili vena u vratu, abdomenu ili udovima"/>
        <s v="Perkutana transluminalna angioplastika balonom"/>
        <s v="Perkutana transluminalna angioplastika jedne karotidne arterije, jedan stent"/>
        <s v="Perkutana transluminalna angioplastika balonom sa stentom, jedan stent"/>
        <s v="Perkutana transluminalna angioplastika balonom sa stentom, više stentova"/>
        <s v="Perkutana insercija filtera u donju šuplju venu"/>
        <s v="Amputacija kroz nadlakticu"/>
        <s v="Transmetatarzalna amputacija"/>
        <s v="Amputacija iznad linije kolena"/>
        <s v="Amputacija kuka"/>
        <s v="Dekompresiona fasciotomija podlaktice zbog akutnog kompartman sindroma"/>
        <s v="Reparacija aorte interpozicijom grafta"/>
        <s v="Višestruke injekcije u varikozne vene"/>
        <s v="Plantarna fasciotomija"/>
        <s v="Sekvestrektomija tarzusa"/>
        <s v="Sekvestrektomija članka prsta na nozi"/>
        <s v="Izdavanje medicinskog pomagala po vrsti"/>
        <s v="Subfascijalni prekid jedne ili više perforatnih varikoznih vena"/>
        <s v="Aortno-femoralni bajpas sintetičkim materijalom"/>
        <s v="Bajpas femoralne do proksimalno tibijalne ili peronealne arterije pomoću vene"/>
        <s v="Bajpas femoralne do distalno tibijalne ili peronealne arterije pomoću vene"/>
        <s v="Aortno-celijačni bajpas sintetičkim materijalom"/>
        <s v="Zamena aneurizme ilijačne arterije graftom, obostrano"/>
        <s v="Zamena rupturirane aneurizme ilijačne arterije graftom"/>
        <s v="Uzimanje i priprema  vene iz udova za graftnu zakrpu"/>
        <s v="Embolektomija ili trombektomija aksilarne arterije"/>
        <s v="Embolektomija ili trombektomija radijalne arterije"/>
        <s v="Embolektomija ili trombektomija ulnarne arterije"/>
        <s v="Embolektomija ili trombektomija renalne arterije"/>
        <s v="Ekscizija ili ligatura jednostavne arteriovenske fistule na vratu"/>
        <s v="Ekscizija ili ligatura kompleksne arteriovenske fistule na abdomenu"/>
        <s v="Reparacija aorto-enteralne fistule sa prešivanjem abdominalne aorte i grafta aksilarno-femoralnog bajpasa"/>
        <s v="Dekompresijska fasciotomija lista zbog akutnog kompartman sindroma"/>
        <s v="Endoskopska kontrola peptičkog ulkusa ili krvarenja"/>
        <s v="Tonometrija"/>
        <s v="Neinvazivni dijagnostički testovi, merenja ili istraživanja, neklasifikovano na drugom mestu"/>
        <s v="Udružene zdravstvene procedure, edukacija o dijabetesu"/>
        <s v="Procena održavanja zdravlja ili oporavka"/>
        <s v="Savetovanje ili podučavanje o pomagalima ili uređajima za prilagođavanje"/>
        <s v="Savetovanje ili podučavanje o propisanim/samoizabranim lekovima"/>
        <s v="Savetovanje ili podučavanje o zavisnosti o kockanju i klađenju"/>
        <s v="Situaciono/profesionalno savetovanje ili podučavanje"/>
        <s v="Sistemska terapija"/>
        <s v="Deksametazonski test-skrining"/>
        <s v="Test oralnog opterećenja glukozom (OGTT test) sa određivanjem glikemija"/>
        <s v="Test oralnog opterećenja glukozom (OGTT test) sa određivanjem glikemija i insulina"/>
        <s v="Glukagonski test sa određivanjem C-peptida"/>
        <s v="Korekcija antihiperglikemijske terapije na osnovu profila glikemija u 9 tačaka"/>
        <s v="Korekcija antihiperglikemijske terapije u trudnice sa tipom 1 dijabetesa na osnovu profila glikemija u 9 tačaka"/>
        <s v="Korekcija antihiperglikemijske terapije u trudnice sa tipom 2 dijabetesa na osnovu profila glikemija u 9 tačaka"/>
        <s v="Korekcija antihiperglikemijske terapije u trudnice sa gestacijskim dijabetesom na osnovu profila glikemija u 9 tačaka"/>
        <s v="Korekcija insulinske  terapije u pacijenata sa tipom 1 dijabetesa na insulinskoj pumpi na osnovu zapisa kontinuiranog glukoznog monitoringa"/>
        <s v="Korekcija insulinske  terapije u trudnice sa tipom 1 dijabetesa na insulinskoj pumpi na osnovu zapisa kontinuiranog glukoznog monitoringa"/>
        <s v="DXA praćenje BMD u endokrinopatijama na L-S kičmi"/>
        <s v="DXA praćenje BMD u endokrinopatijama na vratu femura"/>
        <s v="DXA praćenje BMD u endokrinopatijama na podlaktici"/>
        <s v="Procena postojanja vanfiziološke laktacije"/>
        <s v="Administrativna obrada bolničkog trebovanja po vrsti izdavanja"/>
        <s v="Pojedinačna prijava zarazne bolesti"/>
        <s v="Uzimanje krvi iz petroznog sinusa"/>
        <s v="Uzimanje uzorka krvi adrenalne vene"/>
        <s v="Test stimulacije adrenokortikotropnim hormonom"/>
        <s v="Ponovno otvaranje mesta torakotomije ili sternotomije"/>
        <s v="Terapija mišića ruku vežbanjem"/>
        <s v="Terapija celog tela vežbanjem"/>
        <s v="Terapija stimulacijom, neklasifikovana na drugom mestu"/>
        <s v="Testiranje opsega pokreta/mišića specijalizovanom opremom"/>
        <s v="LDL afereza"/>
        <s v="Deksametazonski testovi"/>
        <s v="Glukagonski test"/>
        <s v="GNRH test"/>
        <s v="Kalcijumski stimulacioni test"/>
        <s v="Test insulinom izazvane hipoglikemije (ITT)"/>
        <s v="Test žeđanja"/>
        <s v="Test gladovanja"/>
        <s v="Test oralnog opterećenja glukozom (OGTT test)"/>
        <s v="Testovi za procenu insulinske sekrecije"/>
        <s v="Testovi za procenu insulinske senzitivnosti"/>
        <s v="Određivanje telesnog sastava metodom bioimpedance"/>
        <s v=" Panendoskopija putem kapsule sa kamerom  "/>
        <s v="Gastroezofagealna tamponada balonom"/>
        <s v="Terapijska venesekcija"/>
        <s v="Endoskopska zamena bilijarnog stenta"/>
        <s v="Endoskopsko odstranjenje bilijarnog stenta"/>
        <s v="Panendoskopija do duodenuma"/>
        <s v="Panendoskopija do duodenuma sa biopsijom"/>
        <s v="Ezofagoskopija sa biopsijom"/>
        <s v="Panendoskopija do ileuma sa biopsijom"/>
        <s v="endoskopka dilatacija gastroduodenalne strikture"/>
        <s v="Endoskopsko podvezivanje (bandiranje) varikoziteta jednjaka"/>
        <s v="Panendoskopija do duodenuma sa odstranjenjem stranog tela"/>
        <s v="Panendoskopija do duodenuma sa ekscizijom lezija"/>
        <s v="Endoskopska primena agensa u leziju želuca ili duodenuma"/>
        <s v="Uklanjanje cevi gastrostome"/>
        <s v="Endoskopska primena agensa u krvareću leziju ezofagogastričnog prelaza "/>
        <s v="Ezofagoskopija sa ekstrakcijom stranog tela"/>
        <s v="Ezofagoskopija sa ekscizijom lezije"/>
        <s v="Panendoskopija do duodenuma sa ostalim koagulacijama"/>
        <s v="Panendoskopija do ileuma sa ostalim koagulacijama"/>
        <s v="Inicijalna ugradnja katetera perkutane endoskopske gastrostome (PEG)"/>
        <s v="Ponovna ugradnja katetera perkutane endoskopske gastrostome (PEG)"/>
        <s v="Endoskopska retrogradna holangiopankreatografija (ERCP)"/>
        <s v="Endoskopska sfinkterotomija"/>
        <s v="Endoskopska sfinkterotomija sa ekstrakcijom kalkulusa iz zajedničkog žučnog kanala"/>
        <s v=" Endoskopska ugradnja proteze jednjaka "/>
        <s v="Endoskopska zamena proteze jednjaka"/>
        <s v="Endoskopsko uklanjanje proteze jednjaka"/>
        <s v="Endoskopsko postavljanje stenta u druge delove bilijarnog trakta"/>
        <s v="Endoskopski ultrazvuk"/>
        <s v="fiberoptička kolonoskopija do hepatičke fleksure sa administracijom mastila za tetovažu"/>
        <s v="Fiberoptička kolonoskopija do cekuma sa administracijom mastila za tetovažu"/>
        <s v="Endoskopska dilatacija kolorektalnih striktura"/>
        <s v="Endoskopski pregled tankog creva kroz veštačku stomu"/>
        <s v="Endoskopska dilatacija jednjaka balonom"/>
        <s v="Endoskopska ekscizija lezije bilijarnog trakta ili Odijevog sfinktera"/>
        <s v="Endoskopska mukozna resekcija debelog creva"/>
        <s v="Endoskopska destrukcija lezije debelog creva"/>
        <s v="Ostale terapije sa kontrolom atmosferskog pritiska i sastava vazduha klimatizacija bez antigena"/>
        <s v="Dilatacija enterostome "/>
        <s v="Uklanjanje impaktiranog fecesa"/>
        <s v="Fleksibilna fiberoptička ezofagoskopija"/>
        <s v="Fiberoptička kolonoskopija do hepatičke fleksure"/>
        <s v="Fiberoptička kolonoskopija do hepatičke fleksure sa polipektomijom"/>
        <s v="Fiberoptička kolonoskopija do cekuma sa biopsijom"/>
        <s v="Edukacija i obuka za kućnu dijalizu"/>
        <s v="Test adekvatnosti peritonealne dijalize"/>
        <s v="Uklanjanje peritonealnog pristupnog uređaja"/>
        <s v="Terapijski ultrazvuk"/>
        <s v="Enteralno davanje farmakološkog sredstva, antineoplastično sredstvo"/>
        <s v="Nenaznačen način davanja farmakološkog sredstva, anti-infektivno sredstvo"/>
        <s v="Ispiranje oka"/>
        <s v="Transplantacija alogene koštane srži ili matične ćelije, od srodnog podudarnog davaoca"/>
        <s v="Transfuzija leukocita"/>
        <s v="Transplantacija autologne koštane srži ili matične ćelije"/>
        <s v="Transplantacija alogene koštane srži ili matične ćelije, od nesrodnog podudarnog davaoca"/>
        <s v="Terapijska plazmafereza"/>
        <s v="Terapijska leukofereza"/>
        <s v="Afereza matičnih (stem) ćelija"/>
        <s v="Perkutana biopsija koštane srži, iglom"/>
        <s v="Aspiraciona punkcija koštane srži"/>
        <s v="Pomoć u aktivnostima vezanim za samonegu/samoodržanje"/>
        <s v="Intratekalno davanje farmakološkog sredstva, antineoplastičko sredstvo"/>
        <s v="Intratekalno davanje farmakološkog sredstva, steroid"/>
        <s v="Punjenje uređaja za davanje leka, trombolitičko sredstvo"/>
        <s v="Punjenje uređaja za davanje leka, anti-infektivno sredstvo"/>
        <s v="Uklanjanje krusta, pokrova bula ili nekrotičnih naslaga"/>
        <s v="Procena opšteg stanja pacijenta"/>
        <s v="Izrada individualnih izveštaja (izveštaji o hospitalizaciji, prijava porođaja, prijava pobačaja, potvrda o smrti, prijava zarazne bolesti, prijava malignog oboljenja i drugo)"/>
        <s v="Merenje razmene gasova"/>
        <s v="Obostrano merenje indeksa sistolnog arterijskog pritiska i sonografija krvnih sudova donjih ekstremiteta"/>
        <s v="Epikutani test flasterima sa ≤ 50 alergena"/>
        <s v="Aspiracija i lavaža nazalnih sinusa kroz prirodna ušća"/>
        <s v="Nemehanička metoda reanimacije/oživljavanja"/>
        <s v="Vaginalno ispiranje"/>
        <s v="Vakcinacija protiv virusnih bolesti neklasifikovanih na drugom mestu"/>
        <s v="Procena govora"/>
        <s v="Procena jezičkih sposobnosti"/>
        <s v="Manualna perimetrija, obostrana"/>
        <s v="Obuka veština u aktivnostima vezanim za održavanje zdravlja"/>
        <s v="Obuka drugih veština"/>
        <s v="Pomoć u aktivnostima vezanim za održanje zdravlja"/>
        <s v="Pomoć u aktivnostima vezanim za transfer"/>
        <s v="Određivanje individualne osetljivosti na UV zrake (bio doza)"/>
        <s v="Uzimanje materijala sa kožnih adneksa (dlana, nokta) za mikološki pregled"/>
        <s v="Digitalni dermoskopski pregled kože, jedna lezija"/>
        <s v="Digitalni dermoskopski pregled kože, više lezija"/>
        <s v="Prijavljivanje neželjene reakcije pacijenta na lek"/>
        <s v="Prijava-odjava određenih oboljenja od većeg sociomedicinskog značaja"/>
        <s v="Provokacioni test ledom"/>
        <s v="Elektroforeza leka"/>
        <s v="Test kožne osetljivosti sa 20 alergena"/>
        <s v="Test kožne osetljivosti sa ≥  21 alergena"/>
        <s v="Epikutani test flasterima sa manje od ukupnog broja alergena koji se nalaze u standardnoj bateriji testova"/>
        <s v="Epikutani test flasterima sa svim alergenima koji se nalaze u standardnoj bateriji"/>
        <s v="Terapija ostalih oblasti ultraljubičastim A zracima"/>
        <s v="Terapija ostalih oblasti ultraljubičastim B zracima"/>
        <s v="Zračna terapija, frakcija, površinska terapija, jedno polje"/>
        <s v="Zračna terapija, frakcija, površinska terapija, dva i više polja"/>
        <s v="Određivanje zračnog polja za preciznu trodimenzionalnu konformalnu radioterapiju"/>
        <s v="Uklanjanje bradavice sa tabana"/>
        <s v="Uklanjanje bradavice sa dlana"/>
        <s v="Krioterapija lezija na koži, pojedinačna lezija"/>
        <s v="Krioterapija lezija na koži, višestruke lezije"/>
        <s v="Elektroterapija lezija na koži, pojedinačna lezija"/>
        <s v="Primena sredstva u lezijama na koži"/>
        <s v="Mikroskopski kontrolisana ekscizija lezije(a) na koži"/>
        <s v="Krioterapija mrežnjače spoljašnjom sondom"/>
        <s v="Imunizacija zbog alergije"/>
        <s v="Imunizacija zbog autoimune bolesti"/>
        <s v="Procena integriteta kože "/>
        <s v="Davanje ostalih alergena "/>
        <s v="Primena ostalih alergena po brzom protokolu"/>
        <s v="Dermoskopski pregled kože, više lezija"/>
        <s v="Dijagnostikovanje mikoloških oboljenja Vudovom (Wood) metodom"/>
        <s v="Kapilaroskopija"/>
        <s v="Testovi pozne preosetljivosti"/>
        <s v="Desenzibilizacija na inhalacione alergene – klasička (subkutane injekcije)"/>
        <s v="Desenzibilizacija na inhalatorne alergene (sublingvalna ili oralna)"/>
        <s v="Desenzibilizacija na lekove"/>
        <s v="Uklanjanje stranog tela iz farinksa bez incizije"/>
        <s v="Otvorena biopsija tiroidne žlezde"/>
        <s v="Biopsija promena spoljašnjeg uva"/>
        <s v="Lingvalna frenotomija"/>
        <s v="Resekcija endotrahealne lezije sa anastomozom"/>
        <s v="Resekcija endotrahealnog suženja (stenoze) sa anastomozom"/>
        <s v="Resekcija endotrahealnog suženja (stenoze)  sa graftom"/>
        <s v="Ostale procedure u vezi sa bronhom, intratorakalni pristup"/>
        <s v="Neurektomija intrakranijalnog nerva"/>
        <s v="Uklanjanje stranog tela iz spoljašnjeg slušnog kanala bez incizije"/>
        <s v="Ekscizija polipa na spoljašnjem uvu"/>
        <s v="Uklanjanje keratoze (keratosis obturans) iz spoljašnjeg slušnog kanala"/>
        <s v="Rekonstrukcija spoljašnjeg slušnog kanala"/>
        <s v="Uklanjanje egzostoze iz spoljašnjeg slušnog kanala"/>
        <s v="Korekcija stenoze slušnog kanala"/>
        <s v="Korekcija stenoze slušnog kanala kožnim graftom"/>
        <s v="Miringoplastika, transkanalni pristup"/>
        <s v="Miringoplastika, retroaurikularni ili endauralni pristup"/>
        <s v="Atikotomija"/>
        <s v="Miringoplastika sa atikotomijom"/>
        <s v="Rekonstrukcija lanca slušnih koščica"/>
        <s v="Miringoplastika sa rekonstrukcijom lanca slušnih koščica"/>
        <s v="Mastoidektomija"/>
        <s v="Mastoidektomija tehnikom intaktnog zida spoljašnjeg slušnog kanala sa miringoplastikom"/>
        <s v="Mastoidektomija tehnikom intaktnog zida spoljašnjeg slušnog kanala sa miringoplastikom i rekonstrukcijom lanca slušnih koščica"/>
        <s v="Modifkovana radikalna mastoidektomija"/>
        <s v="Radikalna mastoidektomija"/>
        <s v="Incizija mastoida"/>
        <s v="Radikalna mastoidektomija sa miringoplastikom"/>
        <s v="Modifkovana radikalna mastoidektomija sa miringoplastikom i rekonstrukcijom lanca slušnih koščica"/>
        <s v="Radikalna mastoidektomija sa miringoplastikom i rekonstrukcijom lanca slušnih koščica"/>
        <s v="Modifkovana radikalna mastoidektomija sa obliteracijom mastoidog kavuma i Eustahijeve tube i zatvaranjem spoljašnjeg slušnog kanala"/>
        <s v="Radikalna mastoidektomija sa obliteracijom mastoidnog kavuma i Eustahijeve tube i zatvaranjem spoljašnjeg slušnog kanala"/>
        <s v="Revizija mastoidektomije tehnikom intaktnog zida spoljašnjeg slušnog kanala"/>
        <s v="Intrakranijumska dekompresija nerva lica (facijalisa)"/>
        <s v="Parcijalna resekcija slepoočne kosti sa mastoidektomijom"/>
        <s v="Eksploracija unutrašnjeg slušnog hodnika sa dekompresijom kranijalnog nerva"/>
        <s v="Stapedektomija"/>
        <s v="Stapedotomija"/>
        <s v="Ugradnja kohlearnog implanta"/>
        <s v="Miringotomija, jednostrana"/>
        <s v="Miringotomija, obostrana"/>
        <s v="Miringotomija sa insercijom tube, jednostrana"/>
        <s v="Miringotomija sa insercijom tube, obostrana"/>
        <s v="Ekscizija promena u srednjem uvu"/>
        <s v="Ekscizija lezija u srednjem uvu sa miringoplastikom"/>
        <s v="Kauterizacija perforirane bubne opne"/>
        <s v="Ekscizija ivice perforirane bubne opne"/>
        <s v="Zaustavljanje krvarenja iz zadnjeg dela nosa tamponadom i/ili kauterizacijom"/>
        <s v="Odstranjivanje stranog tela nosa"/>
        <s v="Uklanjanje nazalnih polipa"/>
        <s v="Zatvaranje perforacije nosne pregrade"/>
        <s v="Kauterizacija ili dijatermija nosnih školjki"/>
        <s v="Kauterizacija ili dijatermija nosne pregrade"/>
        <s v="Kauterizacija ili dijatermija farinksa"/>
        <s v="Zaustavljanje krvarenja iz nosa krioterapijom"/>
        <s v="Razdvajanje adhezija u nosu"/>
        <s v="Hirurški prelom nosne školjke, jednostrani"/>
        <s v="Hirurški prelom nosne školjke, obostrani"/>
        <s v="Parcijalna turbinektomija, obostrana"/>
        <s v="Submukozna resekcija nosne školjke, jednostrana"/>
        <s v="Submukozna resekcija nosne školjke, obostrana"/>
        <s v="Uklanjanje nosnih školjki krioterapijom"/>
        <s v="Intranazalna maksilarna antrostomija, jednostrana"/>
        <s v="Intranazalna maksilarna antrostomija, obostrana"/>
        <s v="Intranazalno uklanjanje polipa maksilarnog sinusa"/>
        <s v="Ostale intranazalne procedure na maksilarnom sinusu"/>
        <s v="Lateralna rinotomija sa uklanjanjem intranazalne lezije"/>
        <s v="Etmoidektomija, frontonazalni pristup"/>
        <s v="Ostale intranazalne procedure na frontalnom sinusu"/>
        <s v="Ostale intranazalne procedure na etmoidalnom sinusu"/>
        <s v="Etmoidektomija, obostrana"/>
        <s v="Intranazalno uklanjanje polipa frontalnog sinusa"/>
        <s v="Intranazalno uklanjanje polipa etmoidalnog sinusa"/>
        <s v="Ostale intranazalne procedure na sfenoidnom sinusu"/>
        <s v="Sfenoidektomija"/>
        <s v="Sfenoidotomija"/>
        <s v="Intranazalno uklanjanje polipa sfenoidnog sinusa"/>
        <s v="Biopsija iz sfenoidnog sinusa"/>
        <s v="Pregled nosne šupljine i/ili postnazalnog prostora sa biopsijom"/>
        <s v="Endoskopija nosa"/>
        <s v="Sinusoskopija"/>
        <s v="Fiberoptički pregled farinksa"/>
        <s v="Fiberoptička laringoskopija"/>
        <s v="Uklanjanje lezije na nazofarinksu, transpalatalni pristup"/>
        <s v="Uvulopalatofaringoplastika"/>
        <s v="Uvulopalatofaringoplastika sa tonzilektomijom"/>
        <s v="Uvulektomija sa parcijalnom palatektomijom"/>
        <s v="Uvulektomija sa parcijalnom palatektomijom i tonzilektomijom"/>
        <s v="Tonzilektomija sa adenoidektomijom"/>
        <s v="Zaustavljanje hemoragije posle tonzilektomie i adenoidektomije"/>
        <s v="Adenoidektomija bez tonzilektomije"/>
        <s v="Uklanjanje lingvalnog krajnika"/>
        <s v="Incizija i drenaža peritonzilarnog apscesa"/>
        <s v="Uvulektomija"/>
        <s v="Uklanjanje ciste valekule"/>
        <s v="Rigidna ezofagoskopija"/>
        <s v="Ostale endoskopske dilatacije jednjaka"/>
        <s v="Rigidna ezofagoskopija sa biopsijom"/>
        <s v="Rigidna ezofagoskopija sa ekstrakcijom stranog tela"/>
        <s v="Totalna laringektomija"/>
        <s v="Hemilaringektomija"/>
        <s v="Supraglotisna laringektomija"/>
        <s v="Mikrolaringoskopija sa uklanjanjem lezija"/>
        <s v="Mikrolaringoskopija sa aritenoidektomijom"/>
        <s v="Rekanalizacija laringealnog prostora laringomikroskopskim tehnikama"/>
        <s v="Primena ostalih sredstava u glasnicu"/>
        <s v="Reparacija frakture larinksa"/>
        <s v="Laringofisura sa hordektomijom"/>
        <s v="Sutura laceracije traheje"/>
        <s v="Traheo-ezofagealna fistulizacija"/>
        <s v="Uklanjanje stranog tela iz traheje"/>
        <s v="Uklanjanje trahealnog stenta"/>
        <s v="Bronhoskopija kroz veštački otvor - arteficijalnu stomu"/>
        <s v="Bronhoskopija sa biopsijom"/>
        <s v="Bronhoskopija sa uklanjanjem stranog tela"/>
        <s v="Insercija laringealnog stenta"/>
        <s v="Drenaža orbitalnog apscesa"/>
        <s v="Zatvaranje traheo-ezofagealne fistule"/>
        <s v="Ekscizija arteriovenske malformacije uva"/>
        <s v="Otvorena reparacija hoanalne atrezije"/>
        <s v="Revizija rinoplastike"/>
        <s v="Ostale procedure na tiroidnoj žlezdi"/>
        <s v="Ostale procedure na očnom kapku"/>
        <s v="Ostale procedure na mastoidnoj ili slepoočnoj kosti"/>
        <s v="Ostale procedure na unutrašnjem uvu"/>
        <s v="Ostale reparacije nosa"/>
        <s v="Ekscizija ostalih lezija na larinksu"/>
        <s v="Incizija u larinksu"/>
        <s v="Biopsija u farinksu"/>
        <s v="Razdvajanje adhezija u nosu sa insercijom stenta"/>
        <s v="Razdvajanje adhezija u farinksu"/>
        <s v="Mikrolaringoskopija"/>
        <s v="Ekscizija lezija na tonzilama i adenoidima"/>
        <s v="Auditivno evocirani potencijali moždanog stabla"/>
        <s v="Imunoprofilaksa (besnilo, tetanus, hepatitis B)"/>
        <s v="Ispitivanje podeljene pažnje"/>
        <s v="Korektivne vežbe pred ogledalom"/>
        <s v="Vežbe relaksacije"/>
        <s v="Audiometrija, evocirani potencijali moždanog stabla"/>
        <s v="Audiometrija, vazdušna i koštana sprovodljivost, standardna tehnika"/>
        <s v="Govorna audiometrija: test diskriminacije reči"/>
        <s v="Govorna audiometrija: test diskriminacije reči, sa pozadinskim šumom"/>
        <s v="Merenje glicerolom izazvanih promena u funkciji kohlee"/>
        <s v="Timpanometrija standardnim probnim tonom"/>
        <s v="Ispitivanje otoakustičke emisije izazvane klikom"/>
        <s v="Ispitivanje otoakustičke emisije kao produkta distorzije"/>
        <s v="Simultani bitermalni kalorički test labirinta"/>
        <s v="Injekcija botulinskog toksina u meko tkivo, neklasifikovana na drugom mestu"/>
        <s v="Uklanjanje stranog tela iz kože i potkožnog tkiva bez incizije"/>
        <s v="Biopsija srednjeg uva"/>
        <s v="Biopsija unutrašnjeg uva"/>
        <s v="Uklanjanje stranog tela iz spoljašnjeg slušnog kanala incizijom"/>
        <s v="Toaleta uva, jednostrano"/>
        <s v="Toaleta uva, obostrano"/>
        <s v="Inspekcija bubne opne, obostrano"/>
        <s v="Pregled nosne šupljine i/ili postnazalnog prostora"/>
        <s v="Aspiracija i lavaža nazalnog sinusa punkcijom"/>
        <s v="Drenaža maksilarnog sinusa kroz alveolu zuba"/>
        <s v="Primena gipsanog midera"/>
        <s v="Kaudalna injekcija ostalih ili kombinovanih terapeutskih supstanci"/>
        <s v="Ostaleprocedure na farinksu"/>
        <s v="Tamponada spoljašnjeg slušnog kanala"/>
        <s v="Lavaža nosnica"/>
        <s v="Uklanjanje stranog tela iz grkljana, bez incizije"/>
        <s v="Zbrinjavanje ostalih vrsta intubacija respiratornog trakta"/>
        <s v="Zamena štrajfne ili drena vagine ili vulve"/>
        <s v="Uklanjanje stranog tela sa glave ili vrata bez incizije"/>
        <s v="Udružene zdravstvene procedure, psihologija"/>
        <s v="Procena funkcije sluha"/>
        <s v="Procena funkcije gutanja"/>
        <s v="Procena glasa"/>
        <s v="Procena rečitosti"/>
        <s v="Procena starenja"/>
        <s v="Psihosocijalna procena"/>
        <s v="Ponavljajući govorni test"/>
        <s v="Test razmicanja reči (SSW)"/>
        <s v="Test filtriranog govora"/>
        <s v="Test sintetičke identifikacije rečenice (SSI test)"/>
        <s v="Test fuzije reči"/>
        <s v="Prag akustičkog refleksa"/>
        <s v="Test disfunkcije Eustahijeve tube"/>
        <s v="Test osetljivosti na mala pojačanja intenziteta tona [SISI]"/>
        <s v="Drugo psihosocijalno savetovanje"/>
        <s v="Kognitivna bihejvioralna terapija"/>
        <s v="Uvežbavanje veština u vezi za sluhom"/>
        <s v="Uvežbavanje glasa"/>
        <s v="Uvežbavanje veština govora"/>
        <s v="Uvežbavanje veština tečnog govora"/>
        <s v="Uvežbavanje jezičkih veština"/>
        <s v="Mentalna/bihejvioralna procena"/>
        <s v="Testiranje razvoja"/>
        <s v="Suportativna psihoterapija, neklasifikovana na drugom mestu"/>
        <s v="Punjenje uređaja za davanje leka, antineoplastično sredstvo"/>
        <s v="Punjenje uređaja za davanje leka, steroid"/>
        <s v="Druge procene funkcije vida"/>
        <s v="Procena pokreta očiju tipa tzv. glatko praćenje (posmatranog objekta)"/>
        <s v="Procena pokreta očiju, sakadični - trzajni pokreti"/>
        <s v="Procena pokreta očiju, konvergentno-divergentnih"/>
        <s v="Procena pokreta očiju, vestibularno-okularni refleks (VOR)"/>
        <s v="Procena pokreta očiju, optokinetički nistagmus (OKN)"/>
        <s v="Procena pokreta očiju, održavanje fiksacije"/>
        <s v="Procena nistagmusa"/>
        <s v="Procena binokularne funkcije (retinalna korespondencija, simultana percepcija, fuzija, stereo vid,supresija)"/>
        <s v="Rehabilitacija, vestibularna"/>
        <s v="Procentualni gubitak sluha po Fauleru (Fowler)"/>
        <s v="Demaskiranje agravacije i simulacije nagluvosti"/>
        <s v="Ispitivanje sluha zvučnim viljuškama"/>
        <s v="Fonijatrijski pregled bolesnika"/>
        <s v="Videoendomikrostroboskopija"/>
        <s v="Ispitivanje govornog statusa i glasa baterijom testova"/>
        <s v="Magnetofonsko snimanje govora"/>
        <s v="Test zamorljivosti glasa"/>
        <s v="Infracrvena video nistagmografija"/>
        <s v="Pozicionirajući test"/>
        <s v="Vestibulospinalni testovi - Rombergov (Romberg), „past pointing“"/>
        <s v="Test spontanog nistagmusa sa Frenzelovim naočarima i fiksacionog nistagmusa"/>
        <s v="Rinoalegološki pregled"/>
        <s v="Rinoalergološko ispitivanje standardnim respiratornim alergenima"/>
        <s v="Rinoalergološko ispitivanje specifičnim respiratornim alergenom"/>
        <s v="Rinoalergološka nespecifična hiposenzibilizacija"/>
        <s v="Rinoalergološka alergen specifična hiposenzibilizacija"/>
        <s v="Provokacija reaktivnosti sluznice gornjih disajnih puteva uz kompjuterizovanu rinomanometrijsku kontrolu"/>
        <s v="Subjektivna olfaktometrija"/>
        <s v="Bronhodilatatorni test"/>
        <s v="Rehabilitacioni tretman disfonija"/>
        <s v="Rehabilitacija rinolalija"/>
        <s v="Rehabilitacija afonija"/>
        <s v="Fonijatrijske vežbe – vežbe disanja"/>
        <s v="Fonijatrijske vežbe – vežbe relaksacije"/>
        <s v="Fonijatrijske vežbe – vežbe postavljanja glasa"/>
        <s v="Vežbe fonacije"/>
        <s v="Vežbe artikulacije"/>
        <s v="Artikulacioni tretman"/>
        <s v="Korekcioni tretman poremećaja govora"/>
        <s v="Vežbe za postizanje tonične ujednačenosti"/>
        <s v="Uvežbavanje ezofagusnog govora"/>
        <s v="Instalacija vazduha u jednjak kod laringektomisanih pacijenata"/>
        <s v="Uputstvo za rad i savet roditeljima deteta oštećenog glasa"/>
        <s v="Surdopedagoški pregled i utvrđivanje govornih mana"/>
        <s v="Rinoalergološka terapija autovakcinom – pojedinačna"/>
        <s v="Aplikacija leka u nos"/>
        <s v="Aspiracija sekreta iz nosa metodom po Precu (Proetz)"/>
        <s v="Produvavanje timpanofaringealne tube - Policer (Politzer)"/>
        <s v="Kauterizacija proširenih vena nosnog kavuma"/>
        <s v="Instilacija leka kroz bubnu opnu u bubnu duplju"/>
        <s v="Repozicioni manevar za lečenje benignog paroksizmalnog vertiga"/>
        <s v="Defektološka anamneza i observacija"/>
        <s v="Kontrolni pregled logopeda"/>
        <s v="Uklanjanje površinskog stranog tela sa rožnjače"/>
        <s v="Enukleacija očne jabučice bez implantata"/>
        <s v="Enukleacija očne jabučice sa sfernim implantatom"/>
        <s v="Evisceracija očne jabučice bez implantata"/>
        <s v="Evisceracija očne jabučice sa insercijom intraskleralne lopte ili hrskavičastog implantata"/>
        <s v="Reparacija perforirajuće rane na očnoj jabučici sa ušivanjem laceracije na beonjači"/>
        <s v="Reparacija perforirajuće rane na očnoj jabučici sa ušivanjem laceracije na rožnjači i beonjači"/>
        <s v="Reparacija perforirajuće rane na očnoj jabučici koja uključuje tkivo sudovnjače"/>
        <s v="Uklanjanje intraokularnog stranog tela iz prednje komore magnetom"/>
        <s v="Nemagnetsko uklanjanje intraokularnog stranog tela iz prednje komore"/>
        <s v="Uklanjanje intraokularnog stranog tela iz zadnjeg segmenta magnetom"/>
        <s v="Ekscizija ciste na tarzalnoj ploči"/>
        <s v="Reparacija laceracije konjunktive"/>
        <s v="Uklanjanje dubinskog stranog tela iz konjunktive"/>
        <s v="Uklanjanje dubinskog stranog tela iz rožnjače"/>
        <s v="Transplantacija rožnjače pune debljine"/>
        <s v="Površinska transplantacija beonjače"/>
        <s v="Ekscizija pterigijuma"/>
        <s v="Intrakapsularna ekstrakcija prirodnog sočiva"/>
        <s v="Ekstrakapsularna ekstrakcija prirodnog sočiva tehnikom jednostavne aspiracije (i irigacije)"/>
        <s v="Ekstrakapsularna ekstrakcija prirodnog sočiva fakoemulzifikacijom i aspiracijom katarakte"/>
        <s v="Ekstrakapsularna ekstrakcija prirodnog sočiva mehaničkom fakofragmentacijom i aspiracijom katarakte"/>
        <s v="Ugradnja savitljivog veštačkg sočiva"/>
        <s v="Ekstrakapsularna ekstrakcija prirodnog sočiva tehnikom jednostavne aspiracije (i irigacije) sa insercijom ostalih veštačkih sočiva"/>
        <s v="Ekstrakapsularna ekstrakcija prirodnog sočiva fakoemulzifikacijom i aspiracijom katarakte sa insercijom savitljivog veštačkog sočiva"/>
        <s v="Ekstrakapsularna ekstrakcija prirodnog sočiva fakoemulzifikacijom i aspiracijom katarakte sa insercijom ostalih veštačkih sočiva"/>
        <s v="Uklanjanje veštačkog sočiva"/>
        <s v="Repozicija veštačkog sočiva"/>
        <s v="Uklanjanje staklastog tela, anteriorni pristup"/>
        <s v="Uklanjanje staklastog tela sa razdvajanjem vitrealnih traka (staklastog tela) i uklanjanje preretinalne membrane"/>
        <s v="Trabekulektomija"/>
        <s v="Ostale filtracione (fistulizirajuće) procedure zbog glaukoma, neklasifikovane na drugom mestu"/>
        <s v="Revizija procedure fistulizacije beonjače"/>
        <s v="Iridotomija"/>
        <s v="Uništavanje cilijarnog tela"/>
        <s v="Reparacija ablacije mrežnjače krioterapijom"/>
        <s v="Reparacija ablacije mrežnjače nabiranjem beonjače"/>
        <s v="Iridotomija laserom"/>
        <s v="Kapsulotomija sočiva laserom"/>
        <s v="Uklanjanje hirurški umetnutog materijala iz zadnjeg očnog segmenta"/>
        <s v="Uklanjanje silikonskog ulja"/>
        <s v="Krioterapija cilijarnog tela sa eksternom sondom"/>
        <s v="Operacija strabizma koji obuhvata 1 ili 2 mišića, jednog oka"/>
        <s v="Operacija strabizma koji obuhvata 1 ili 2 mišića, oba oka"/>
        <s v="Reparacija ektropiona ili entropiona zatezanjem ili skraćivanjem donjih retraktora"/>
        <s v="Reparacija ektropiona ili entropiona ostalim procedurama na donjim retraktorima"/>
        <s v="Tonografija zbog glaukoma"/>
        <s v="Pregled očnog dna"/>
        <s v="Kvantitativna kompjuterizovana perimetrija, obostrana"/>
        <s v="Sondiranje lakrimalnih prolaza, obostrano"/>
        <s v="Incizija konjunktive"/>
        <s v="Debridman epitela rožnjače"/>
        <s v="Uklanjanje šavova na rožnjači"/>
        <s v="Biopsija konjunktive"/>
        <s v="Primena terapeutskog sredstva u prednoj komori"/>
        <s v="Irigacija prednje komore"/>
        <s v="Insercija šanta za očnu vodicu kod glaukoma"/>
        <s v="Razdvajanje prednjih sinehija"/>
        <s v="Razdvajanje zadnjih sinehija"/>
        <s v="Revizija prethodne procedure zbog ablacije mrežnjače"/>
        <s v="Trabekuloplastika laserom"/>
        <s v="Destrukcija mrežnjače fotokoagulacijom"/>
        <s v="Reparacija ablacije mrežnjače fotokoagulacijom"/>
        <s v="Retrobulbarna injekcija alkohola ili drugih lekova"/>
        <s v="Subkonjunktivna primena leka"/>
        <s v="Ponovno podešavanje prilagodljivih šavova posle operacije zbog korekcije strabizma, na oba oka"/>
        <s v="Ponovno ušivanje operativne rane kome je prethodila intraokularna procedura"/>
        <s v="Ostale reparacije na rožnjači"/>
        <s v="Ostale procedure na rožnjači"/>
        <s v="Ostale procedure na beonjači"/>
        <s v="Ostale procedure zbog glaukoma"/>
        <s v="Ostale procedure na dužici"/>
        <s v="Ostale procedure na sočivu"/>
        <s v="Ostale procedure na mrežnjači ili sudovnjači"/>
        <s v="Ostale reparacije očnog kapka"/>
        <s v="Ostale procedure na konjunktivi"/>
        <s v="Konjunktivoplastika"/>
        <s v="Destrukcija (uništavanje) lezije na mrežnjači dijatermijom"/>
        <s v="Ispitivanje kolornog vida"/>
        <s v="Regionalna blokada, nerva glave ili vrata, ASA 49"/>
        <s v="Merenje refrakcije"/>
        <s v="Terapijsko zatvaranje oka zavojem"/>
        <s v="Procena oštrine vida"/>
        <s v="Procena vidnog polja, manuelna kinetička perimetrija, celokupno polje"/>
        <s v="Procena vidnog polja, kompjuterizovanim statičkim perimetrom"/>
        <s v="Procena refrakcije, objektivna, ručna (retinoskopija)"/>
        <s v="Procena diplopije"/>
        <s v="Pregled/procena očne duplje"/>
        <s v="Pregled/procena očnog kapka"/>
        <s v="Pregled/procena očne jabučice"/>
        <s v="Pregled/procena suznog filma"/>
        <s v="Pregled/procena prednjeg segmenta, konjunktiva"/>
        <s v="Pregled/procena prednjeg segmenta, rožnjača"/>
        <s v="Pregled/procena prednjeg segmenta, prednja komora"/>
        <s v="Pregled/procena prednjeg segmenta, dužica"/>
        <s v="Pregled/procena prednjeg segmenta, sočivo"/>
        <s v="Merenje prednjeg segmenta posebnim instrumentima, rožnjača (topografija ili aberometrija ili pahimetrija ili biomehaničke karakteristike)"/>
        <s v="Procenjivanje okularne fotografije, druge (npr. optička koherentna tomografija - OCT)"/>
        <s v="Ultrasonografski pregled/procena, A sken"/>
        <s v="Ultrasonografski pregled/procena, B sken"/>
        <s v="Drugi oftalmološki pregledi/procene"/>
        <s v="Oftalmološka optička intervencija, recept, naočare"/>
        <s v="Oftalmološka optička intervencija, recept, prizme"/>
        <s v="Oftalmološka optička intervencija, recept, kontaktna sočiva"/>
        <s v="Oftalmološka optička intervencija, recept, ostalo"/>
        <s v="Oftalmološka optička intervencija, podešavanje, kontaktna sočiva"/>
        <s v="Oftalmološka optička intervencija, izdavanje, kontaktna sočiva"/>
        <s v="Vežba fuzije, ostalo"/>
        <s v="Intervencija uz upotrebu dijagnostičkih oftamoloških lekova"/>
        <s v="Intervencija uz upotrebu terapeutskih oftamoloških lekova1833"/>
        <s v="Intratubarni transfer gameta, GIFT"/>
        <s v="Elektivni klasični carski rez"/>
        <s v="Hitan klasični carski rez"/>
        <s v="Elektivni carski rez sa rezom na donjem segmentu materice"/>
        <s v="Hitan carski rez sa rezom na donjem segmentu materice"/>
        <s v="Postpartalna evakuacija sadržaja materice dilatacijom cervikalnog kanala i kiretažom"/>
        <s v="Postpartalna evakuacija sadržaja materice sukcionom kiretažom"/>
        <s v="Destrukcija bradavica vagine"/>
        <s v="Destrukcija bradavica vulve"/>
        <s v="Punkcija ciste jajnika"/>
        <s v="Vulvektomija, obostrana"/>
        <s v="Biopsija vagine"/>
        <s v="Radikalna vulvektomija"/>
        <s v="Ekscizija lezije vagine"/>
        <s v="Vaginalna rekonstrukcija"/>
        <s v="Reparacija prednjeg vaginalnog kompartmana, vaginalni pristup"/>
        <s v="Kolpotomija"/>
        <s v="Vaginotomija"/>
        <s v="Reparacija prednjeg i zadnjeg vaginalnog kompartmana, vaginalni pristup"/>
        <s v="Biopsija vulve"/>
        <s v="Konizacija grlića materice"/>
        <s v="Miomektomija materice histeroskopijom"/>
        <s v="Dijagnostička histeroskopija"/>
        <s v="Razdvajanje intrauterinih priraslica"/>
        <s v="Polipektomija materice histeroskopijom"/>
        <s v="Resekcija septuma uterusa histeroskopijom"/>
        <s v="Laparoskopska incizija ciste ili apscesa jajnika"/>
        <s v="Laparoskopska elektrokauterizacija jajnika, driling ovarijuma"/>
        <s v="Laparoskopska parcijalna ovariektomija"/>
        <s v="Laparoskopska ovariektomija, jednostrana"/>
        <s v="Laparoskopska ovarijalna cistektomija, obostrana"/>
        <s v="Laparoskopska salpingotomija"/>
        <s v="Laparoskopska salpingektomija, jednostrana"/>
        <s v="Laparoskopska salpingektomija, obostrana"/>
        <s v="Laparoskopska salpingoovariektomija, jednostrana"/>
        <s v="Laparoskopska salpingoovariektomija, obostrana"/>
        <s v="Kiretaža materice bez dilatacije cervikalnog kanala"/>
        <s v="Miomektomija materice laparoskopijom"/>
        <s v="Miomektomija materice"/>
        <s v="Subtotalna abdominalna histerektomija"/>
        <s v="Totalna abdominalna histerektomija"/>
        <s v="Vaginalna histerektomija"/>
        <s v="Abdominalna histerektomija sa disekcijom retroperitonealnog prostora"/>
        <s v="Radikalna histerektomija sa limfonodektomijom nodusa male karlice"/>
        <s v="Vaginalna histerektomija sa uklanjanjem adneksa"/>
        <s v="Salpingektomija sa uklanjanjem trudnoće u jajovodu"/>
        <s v="Laparoskopska salpingotomija sa uklanjanjem trudnoće u jajovodu"/>
        <s v="Laparoskopska salpingektomija sa uklanjanjem trudnoće u jajovodu"/>
        <s v="Laparoskopska sterilizacija"/>
        <s v="Sterilizacija otvorenim abdominalnim pristupom"/>
        <s v="Laparoskopska salpingoplastika"/>
        <s v="Laparoskopska salpingoliza"/>
        <s v="Salpingostomija"/>
        <s v="Dijatermija lezija karlične šupljine"/>
        <s v="Incizija ciste ili apscesa jajnika"/>
        <s v="Elektrokauterizacija jajnika (driling)"/>
        <s v="Klinasta resekcija jajnika"/>
        <s v="Parcijalna ovariektomija"/>
        <s v="Salpingektomija, jednostrana"/>
        <s v="Salpingoovariektomija, jednostrana"/>
        <s v="Salpingotomija"/>
        <s v="Ekscizija lezija unutar karlice"/>
        <s v="Ovarijalna cistektomija, obostrana"/>
        <s v="Parcijalna salpingektomija, obostrana"/>
        <s v="Salpingektomija, obostrana"/>
        <s v="Salpingoovariektomija, obostrana"/>
        <s v="Hirurška redukcija tumorskog tkiva karlice"/>
        <s v="Uzimanje uzorka limfnog čvora karlice ili abdomena za utvrđivanje nivoa ginekološkog maligniteta"/>
        <s v="Laparoskopski asistirana vaginalna histerektomija"/>
        <s v="Laparoskopski asistirana vaginalna histerektomija sa adneksektomijom"/>
        <s v="Ostale reparacije na peritoneumu"/>
        <s v="Totalna laparoskopska abdominalna histerektomija"/>
        <s v="Totalna laparoskopska abdominalna histerektomija sa adneksetomijom"/>
        <s v="Evakuacija hematoma perineuma nakon incizije"/>
        <s v="Evakuacija hematoma perineuma nakon porođaja bez incizije"/>
        <s v="Evakuacija hematoma prednjeg trbušnog zida nakon carskog reza"/>
        <s v="Radikalna dijatermija promena na grliću materice"/>
        <s v="Zamrzavanje embriona sa čuvanjem do pet godina"/>
        <s v="Odmrzavanje embriona"/>
        <s v="Prikupljanje oocita dobijenih aspiracijom folikula "/>
        <s v="Zamrzavanje embriona bez usluge potpomognute oplodnje -onkofertilitet"/>
        <s v="Odrmrzavanje embriona-onkofertilitet"/>
        <s v="Zamrzavanje jajne ćelije bez usluge potpomognute oplodnje-onkofertilitet"/>
        <s v="Odrmrzavanje jajne ćelije-onkofertilitet"/>
        <s v="Zamrzavanje spermatozoida"/>
        <s v="Zamrzavanje spermatozoida -onkofertilitet"/>
        <s v="Odmrzavanje spermatozoida"/>
        <s v="Obrada donirane jajne ćelije"/>
        <s v="Obrada doniranih spermatozoida"/>
        <s v="Odmrzavanje donirane jajne ćelije"/>
        <s v="Odmrzavanje doniranih spermatozoida"/>
        <s v="Konvencionalna in vitro fertilizacija i intracitoplazmatično injektiranje spermatozoida-kombinovana-embriološka procedura (ivf/icsi)"/>
        <s v="Intracitoplazmatično injektiranje spermatozoida (icsi)-embriološka procedura"/>
        <s v="Konvencionalna in vitro fertilizacija (ivf)-embriološka procedura"/>
        <s v="Priprema, selekcija embriona za intrauterini embriotransfer-embriološke usluge"/>
        <s v="Prikupljanje, analiza i obrada semene tečnosti-embriološke usluge"/>
        <s v="Kultura embriona od trećeg do petog dana – embriološke usluge"/>
        <s v="Čuvanje jajne ćelije do godinu dana - onkofertilitet "/>
        <s v="Čuvanje spermatozoida do godinu dana - onkofertilitet "/>
        <s v="Čuvanje embriona do godinu dana "/>
        <s v="Imunizacija po epidemiološkim indikacijama (besnilo, tetanus, hepatitis. B  itd.)"/>
        <s v="Elektrostimulacija"/>
        <s v="Potpomognute reproduktivne tehnike uz korišćenje lekova za stimulaciju ovulacije"/>
        <s v="Folikulometrija sa verifikacijom ovulacije u stimulisanim ciklusima i za arteficijalnu inseminaciju"/>
        <s v="Potpomognute reproduktivne tehnike kod nestimulisane ovulacije ili ovulacije stimulisane klomifen citratom"/>
        <s v="Planiranje i koordinacija postupka biomedicinski potpomognute oplodnje kod pacijentkinje (bračnog para)"/>
        <s v="Transvaginalna aspiracija oocita"/>
        <s v="Intrauterini embriotransfer"/>
        <s v="Ostale procedure reproduktivne medicine"/>
        <s v="Priprema sperme za androloške procedure"/>
        <s v="Umbilikalna venska kateterizacija/kanilacija kod novorođenčeta"/>
        <s v="Kateterizacija/kanilacija umbilikalne arterije kod novorođenčeta"/>
        <s v="Transfuzija radi zamene krvi kod novorođenčeta"/>
        <s v="Vađenje krvi novorođenčeta u dijagnostičke svrhe"/>
        <s v="Gastrična lavaža"/>
        <s v="Primena serklaža na grlić materice"/>
        <s v="Interni CTG monitoring ploda"/>
        <s v="Eksterni CTG monitoring fetusa"/>
        <s v="Ostali postupci kod postpartalnog krvarenja"/>
        <s v="Suptura rupture grlića materice nakon porođaja"/>
        <s v="Sutura rascepa perineuma trećeg ili četvrtog stepena"/>
        <s v="Dijagnostička amniocenteza"/>
        <s v="Kordocenteza"/>
        <s v="Ubacivanje intrauterinog uloška (IUD)"/>
        <s v="Uklanjanje intrauterinog uloška"/>
        <s v="Lečenje ciste Bartolinijeve žlezde"/>
        <s v="Lečenje apscesa Bartolinijeve žlezde"/>
        <s v="Vulvektomija, jednostrana"/>
        <s v="Resekcija vaginalnog septuma"/>
        <s v="Kauterizacija promena na grliću materice"/>
        <s v="Polipektomija grlića materice"/>
        <s v="Kolposkopija"/>
        <s v="Ostale procedure na grliću materice"/>
        <s v="Amputacija grlića materice"/>
        <s v="Laparoskopska parcijalna salpingektomija, jednostrana"/>
        <s v="Dilatacija cervikalnog kanala i kiretaža materice"/>
        <s v="Dilatacija grlića materice"/>
        <s v="Sukciona kiretaža materice"/>
        <s v="Dilatacija i evakuacija sadržaja materice"/>
        <s v="Široka ekscizija zone trensformacije omčicom"/>
        <s v="Abdominalna histerektomija sa pelvičnom limfonodektomijom"/>
        <s v="Tretman ektopične trudnoće fetotoksičnim sredstvom"/>
        <s v="Salpingotomija sa uklanjanjem trudnoće u jajovodu"/>
        <s v="Test prohodnosti jajovoda"/>
        <s v="Histerosalpingografija"/>
        <s v="Ostale procedure na vagini"/>
        <s v="Ekscizija lezija vulve"/>
        <s v="Ostale procedure na vulvi"/>
        <s v="Indukcija pobačaja prostaglandinskom vaginaletom"/>
        <s v="Fetalna redukcija"/>
        <s v="Indukcija porođaja oksitocinom"/>
        <s v="Indukcija porođaja prostaglandinom"/>
        <s v="Hirurška indukcija porođaja veštačkim prokidanjem plodovih ovojaka"/>
        <s v="Medikamentna i hirurška indukcija porođaja"/>
        <s v="Aktivno vođenje porođaja primenom lekova"/>
        <s v="Aktivno vođenje porođaja akušerskim intervencijama"/>
        <s v="Vođenje porođaja medikamentnim i akušerskim intervencijama"/>
        <s v="Spontani porođaj kod temenog stava"/>
        <s v="Dovršavanje porođaja vakuum ekstrakcijom"/>
        <s v="Spontani karlični porođaj"/>
        <s v="Karlični porođaj uz ručnu pomoć"/>
        <s v="Ekstrakcija ploda za karlicu"/>
        <s v="Unutrašnji okret ploda"/>
        <s v="Epiziotomija"/>
        <s v="Sutura laceracije vagine nakon porođaja"/>
        <s v="Sutura povreda perineuma prvog ili drugog stepena"/>
        <s v="Manuelna ekstrakcija posteljice"/>
        <s v="Postpartalna manuelna revizija materične šupljine"/>
        <s v="Ostale suture laceracija ili ruptura bez povreda perineuma"/>
        <s v="Incizija burze, neklasifikovana na drugom mestu"/>
        <s v="Ostale procedure fototerapije, na koži"/>
        <s v="Manuelni pregled dojke"/>
        <s v="Uklanjanje uređaja za peritonealnu drenažu"/>
        <s v="Vaginalna štrajfna"/>
        <s v="Plasiranje ostalih vaginalnih pesara"/>
        <s v="Zamena ostalih vaginalnih pesara"/>
        <s v="Uklanjanje štrajfne vagine ili vulve"/>
        <s v="Papanikolau test"/>
        <s v="Vakcinacija protiv tuberkuloze"/>
        <s v="Pasivna imunizacija sa Rh(D) imunoglobulinom"/>
        <s v="Ekstrakcija mleka iz dojke u laktaciji"/>
        <s v="Neuroaksijalna blokada tokom trudova, ASA 10"/>
        <s v="Neuroaksijalna blokada tokom trudova, ASA 20"/>
        <s v="Neuroaksijalna blokada tokom trudova, ASA 29"/>
        <s v="Neuroaksijalna blokada tokom trudova, ASA 30"/>
        <s v="Neuroaksijalna blokada tokom trudova, ASA 39"/>
        <s v="Neuroaksijalna blokada tokom trudova i porođaja, ASA 20"/>
        <s v="Neuroaksijalna blokada tokom trudova i porođaja, ASA 29"/>
        <s v="Neuroaksijalna blokada tokom trudova i porođaja, ASA 39"/>
        <s v="Neuraksijalna blokada, ASA 40"/>
        <s v="Regionalna blokada, nerva stabla, ASA 40"/>
        <s v="Intravenska regionalna anestezija, ASA 19"/>
        <s v="Savetovanje kod fizičkog zlostavljanja/nasilja/napada"/>
        <s v="Terapija mišića lica/temporomandibularnog zgloba vežbanjem"/>
        <s v="Infracrvena video nistagmoskopia"/>
        <s v="Klomifenski test"/>
        <s v="Pregled novorođenčeta"/>
        <s v="Kvantitativno senzorno testiranje"/>
        <s v="Antropometrija cirkumferentnih mera"/>
        <s v="Stabilna galvanizacija"/>
        <s v="Blokada gangliona strujom"/>
        <s v="Subakvalni ultrazvuk"/>
        <s v="Vakusak"/>
        <s v="Hidro-kinezi terapija"/>
        <s v="Aplikacija parafina po segmentu"/>
        <s v="Ekstenzija kičmenog stuba"/>
        <s v="Vežbe hoda u razboju"/>
        <s v="Vežbe za M.Behterev (Bechterew)"/>
        <s v="Vežbe na spravama ili ergobiciklu"/>
        <s v="Funkcionalna radna terapija - grupna"/>
        <s v="Prebacivanje dominantnog na neoštećen ekstremitet"/>
        <s v="Vežbe pacijenata sa paraplegijom ili hemiplegijom"/>
        <s v="Kineziotejping"/>
        <s v="Preprotetička  priprema osobe sa amputacijom ruke"/>
        <s v="Protetička etapa osobe sa amputacijom ruke"/>
        <s v="Preprotetička priprema osobe sa amputacijom donjeg ekstremiteta "/>
        <s v="Protetička etapa rehabilitacije osobe sa amputacijom donjeg ekstremiteta "/>
        <s v="Elektromiografija (EMG) "/>
        <s v="Studije sprovodljivosti na 2 ili 3 nerva"/>
        <s v="Studije sprovodljivosti na 2 ili 3 nerva sa elektromiografijom"/>
        <s v="Studije sprovodljivosti na 4 ili više nerva"/>
        <s v="Studije sprovodljivosti na 4 ili više nerva sa elektromiografijom"/>
        <s v="Terapija hladnoćom"/>
        <s v="Udružene zdravstvene procedure, radna terapija"/>
        <s v="Udružene zdravstvene procedure, protetika i ortotika"/>
        <s v="Obuka psiholoških veština"/>
        <s v="Uvežbavanje veština u aktivnostima povezanim sa senzornom /senzo-motornom/senzo-neuralnom funkcijom"/>
        <s v="Uvežbavanje veština u aktivnostima povezanim sa izvršnim veštinama"/>
        <s v="Terapija očnih mišića vežbanjem"/>
        <s v="Terapija mišića jednjaka vežbanjem"/>
        <s v="Terapija ramenog zgloba vežbanjem"/>
        <s v="Terapija grudnih ili trbušnih mišića vežbanjem"/>
        <s v="Terapija mišića leđa ili vrata vežbanjem"/>
        <s v="Terapija lakatnog zgloba vežbanjem "/>
        <s v="Terapija mišića ruku, ručnog zgloba ili zglobova prstiju vežbanjem"/>
        <s v="Terapija kardiorespiratornog/kardiovaskularnog sistema vežbanjem"/>
        <s v="Vežbanje ergonomskih veština"/>
        <s v="Terapija igrom/razonodom/rekreacijom"/>
        <s v="Hidroterapija"/>
        <s v=" Fototerapija zgloba"/>
        <s v="Fototerapija mekih tkiva"/>
        <s v="Pomoć pri primeni pomoćnog ili adaptivnog uređaja, pomoći ili opreme"/>
        <s v="Pozicioniranje"/>
        <s v="Aktivne vežbe sa pomagalima"/>
        <s v="Obuka zaštitnim pokretima i položajima tela kod disanja"/>
        <s v="Vežbe za reumatoidni artritis"/>
        <s v="Aktivne segmentne vežbe sa otporom"/>
        <s v="Pasivne segmentne vežbe"/>
        <s v="Hod po ravnom"/>
        <s v="Nylinov (Nullin) stepenik"/>
        <s v="Prevencija dekubitusa u rehabilitaciji"/>
        <s v="Neurooftalmološki pregled"/>
        <s v="Procena neurološkog stanja"/>
        <s v="Procena EEG nalaza"/>
        <s v="Procena EMNG nalaza"/>
        <s v="Procena nalaza VEP"/>
        <s v="Procena nalaza SEP"/>
        <s v="Prostigminski test"/>
        <s v="Parenhimski dopler mozga"/>
        <s v="“Bubble“  test – ultrazvuk"/>
        <s v="Rankin test"/>
        <s v="Prošireni skor stepena onesposobljenosti obolelih od multiple skleroze (EDSS)"/>
        <s v="Transkranijalna magnetna stimulacija"/>
        <s v="Individualni rad psihologa sa roditeljima"/>
        <s v="Ispitivanje neposrednog pamćenja - vizuelno, auditivno"/>
        <s v="Ispitivanje odloženog pamćenja - vizuelno, auditivno"/>
        <s v="Okulomotorna koordinacija"/>
        <s v="Jednostavna senzomotorna reakcija"/>
        <s v="Složena senzomotorna reakcija"/>
        <s v="Ispitivanje fleksibilnosti pažnje (vigilitet)"/>
        <s v="Elektroencefalografija (EEG)"/>
        <s v="Elektroencefalografija (EEG) duža od 3 sata"/>
        <s v="Studije sprovodljivosti na jednom nervu "/>
        <s v="Studije sprovodljivosti na jednom nervu pomoću elektroda"/>
        <s v="Studije sprovodljivosti sa elektromiografijom pojedinačnih vlakana i mišića(SFEMG)"/>
        <s v="Elektromiografija sa kvantitativnom kompjuterskom "/>
        <s v="Ponavljajući testovi neuromuskularne sprovodljivosti"/>
        <s v="Ispitivanje evociranih odgovora centralnog nervnog sistema, 3 ili više studija"/>
        <s v="Pregled i snimanje (sonografija) intrakranijalne arterijske cirkulacije korišćenjem transkranijalnog doplera"/>
        <s v="Spinalni krvni peč (patch) "/>
        <s v="Primena botulinskog toksina u očnom kapku"/>
        <s v="Spinalna stereotaksična lokalizacija"/>
        <s v="Video i radiotelemetrijsko prikazivanje elektroencefalograma (EEG)"/>
        <s v="Vizuelni evocirani potencijali (VEP)"/>
        <s v="Akupunktura"/>
        <s v="Procena samostalnosti"/>
        <s v="Procena potrebe za uređajem ili opremom koja služi kao pomoć"/>
        <s v="Procena upravljanja domaćinstvom"/>
        <s v="Procena upravljanja finansijama"/>
        <s v="Situaciona/profesionalna procena i procena okruženja"/>
        <s v="Procena roditeljskih veština"/>
        <s v="Savetovanje u kriznim situacijama"/>
        <s v="Savetovanje zbog žalosti/smrti"/>
        <s v="Uvežbavanje veština u aktivnostima povezanim sa učenjem"/>
        <s v="Uvežbavanje veština u aktivnostima povezanim sa pamćenjem, orjentacijom, percepcijom ili pažnjom"/>
        <s v="Ostale psihoterapije ili psihosocijane terapije"/>
        <s v="Ispitivanje refleksa treptanja (blink-refleks)"/>
        <s v="Vizuo-motorna procena"/>
        <s v="Specijalistički psihijatrijski pregled"/>
        <s v="Specijalisticki psihijatrijski pregled profesora"/>
        <s v="Specijalistički psihijatrijski pregled docenta i primarijusa"/>
        <s v="Specijalistički psihijatrijski pregled ponovni profesora"/>
        <s v="Specijalistički psihijatrijski pregled ponovni"/>
        <s v="Specijalistički psihijatrijski pregled ponovni docenta i primarijusa"/>
        <s v="Rad u maloj grupi (6 do 9 osoba)"/>
        <s v="Grupna psihoterapija "/>
        <s v="Grupna socioterapija"/>
        <s v="Socioterapijski rad sa članovima porodice ili kolektiva"/>
        <s v="Transakcionalna analiza (individualna)"/>
        <s v="Obrada i unos podataka iz individualnih izveštaja"/>
        <s v="Biodozimetrijska procena doza analizom hromozomskih aberacija u limfocitima periferne krvi"/>
        <s v="Psihodinamska terapija"/>
        <s v="Zastupanje"/>
        <s v="Obuka veština u tehnika roditeljstva"/>
        <s v="Interpersonalna psihoterapija"/>
        <s v="Terapija parova"/>
        <s v="Terapija umetnošću"/>
        <s v="Dezinfekcija mrtvačnice"/>
        <s v="Odredjivanje volumena krvi postupcima nuklearne medicine"/>
        <s v="Odredjiavnje prezivljavanja, produkcije I mesta razgradnje eritrocita"/>
        <s v="Nuklearno medicinsko ispitivanje aktivnosti stitaste zlezde "/>
        <s v="Nuklearno medicinsko ispitivanje bubrežne funkcije"/>
        <s v="Primena terapijske doze itrijuma 90"/>
        <s v="Primena terapijske doze joda 131"/>
        <s v="Ultrazvučni pregled vrata"/>
        <s v="Perfuziona scintigrafija pluća"/>
        <s v="Radionuklidno ispitivanje vaskularizacije jetre"/>
        <s v="Hepatobilijarna scintigrafija"/>
        <s v="Hepatobilijarna scintigrafija sa formalnom kvantifikacijom posle određivanja osnovnih parametara "/>
        <s v="Scintigrafija krvarenja u digestivnom traktu RBC"/>
        <s v="Scintigrafija ektopične želudačne sluznice - Mekelovog (Meckel) divertikuluma"/>
        <s v="Scintigrafija pljuvačnih žlezda"/>
        <s v="Scintigrafsko ispitivanje pražnjenja želuca"/>
        <s v=" Radionuklidno ispitivanje tranzita kolona"/>
        <s v="Dinamska scintigrafija bubrega"/>
        <s v="Statička scintigrafija bubrega"/>
        <s v="Staticka scintigrafija bubrega sa emisionom kompjuterizovanom tomografijom pojedinacnim fotonima"/>
        <s v="Dinamska scintigrafija bubrega sa prethodnom primenom diuretika ili inhibitora konvertaze angiotenzina, [ACE] inhibitora"/>
        <s v="Dinamska scintigrafija bubrega praćena upotrebom diuretika i drugim renalnim ispitivanjem"/>
        <s v="Scintigrafija celog skeleta"/>
        <s v="Scintigrafija celog tela pomoću ćelija obeleženih "/>
        <s v="Ciljana scintigrafija kostiju sa kompjuterizovanom"/>
        <s v="Ciljana scintigrafija zglobova sa kompjuterizovano"/>
        <s v="Ciljana scintigrafija pomoću ćelija obeleženih tehnicijumom 99Tc"/>
        <s v="Scintigrafija tireoidne žlezde"/>
        <s v="Scintigrafija paratireoidnih žlezda"/>
        <s v=" Pozitronska emisiona tomografija celog tela"/>
        <s v=" Cerebralna pozitronska emisiona tomografija"/>
        <s v=" Pozitronska emisiona tomografija miokarda"/>
        <s v="Perkutana transhepatička holangiografija"/>
        <s v="Perkutana bilijarna drenaža"/>
        <s v="Endoskopska retrogradna holangiografija (ERC)"/>
        <s v="Perkutano postavljanje stenta u bilijarni trakt"/>
        <s v="Perkutana zamena stenta u bilijarnom traktu"/>
        <s v="Perkutano odstranjenje bilijarnog stenta"/>
        <s v="Ugradnja portokavalnog šanta"/>
        <s v="Reparacija ilijačne arterije interpozicijom grafta"/>
        <s v="Perkutana transluminalna rotaciona aterektomija"/>
        <s v="Vertebroplastika, 1 telo pršljena"/>
        <s v="Vertebroplastika, ≥ 2 tela pršljena"/>
        <s v="Radiofrekventna ablacija jetre"/>
        <s v="Digitalno suptrakciona angiografija glave ili vrata, od četiri do šest nizova prikupljanja podataka"/>
        <s v="Digitalno suptrakciona angiografija glave ili vrata sa aortografijom luka, od četiri do šest nizova prikupljanja podataka"/>
        <s v="Digitalno suptrakciona angiografija glave ili vrata sa aortografijom luka, od sedam do devet nizova prikupljanja podataka"/>
        <s v="Digitalno suptrakciona angiografija glave ili vrata, deset ili više nizova prikupljanja podataka"/>
        <s v="Digitalno suptrakciona angiografija glave ili vrata sa aortografijom luka, deset ili više nizova prikupljanja podataka"/>
        <s v="Digitalno suptrakciona angiografija toraksa, od sedam do devet nizova prikupljanja podataka"/>
        <s v="Digitalno suptrakciona angiografija abdomena, tri ili manje nizova prikupljanja podataka"/>
        <s v="Digitalno suptrakciona angiografija abdomena, od četiri do šest nizova prikupljanja podataka"/>
        <s v="Digitalno suptrakciona angiografija abdomena, deset ili više nizova prikupljanja podataka"/>
        <s v="Digitalno suptrakciona angiografija gornjih ekstremiteta, tri ili manje nizova prikupljanja podataka, jednostrana"/>
        <s v="Digitalno suptrakciona angiografija gornjih ekstre"/>
        <s v="Digitalno suptrakciona angiografija donjih ekstremiteta, tri ili manje nizova prikupljanja podataka, jednostrana"/>
        <s v="Digitalno suptrakciona angiografija donjih ekstremiteta, tri ili manje nizova prikupljanja podataka, obostrana"/>
        <s v="Digitalno suptrakciona angiografija donjih ekstremiteta, od četiri do šest nizova prikupljanja podataka, jednostrana"/>
        <s v="Digitalno suptrakciona angiografija donjih ekstremiteta, od četiri do šest nizova prikupljanja podataka,obostrana"/>
        <s v="Digitalno suptrakciona angiografija donjih ekstremiteta, od sedam do devet nizova prikupljanja podataka, jednostrana"/>
        <s v="Digitalno suptrakciona angiografija aorte i donjih ekstremiteta, tri ili manje nizova prikupljanja podataka, obostrana"/>
        <s v="Digitalno suptrakciona angiografija aorte i donjih ekstremiteta, od četiri do šest nizova prikupljanja podataka, jednostrana"/>
        <s v="Digitalno suptrakciona angiografija aorte i donjih ekstremiteta, od četiri do šest nizova prikupljanja podataka, obostrana"/>
        <s v="Digitalno suptrakciona selektivna arteriografija ili venografija, jedan krvni sud"/>
        <s v="Perkutano odstranjenje limfokele"/>
        <s v="Ostale enterostomije"/>
        <s v="Ostale reparacije tankog creva"/>
        <s v="Apendikostomija"/>
        <s v="Radikalna reparacija enterokutane fistule tankog creva"/>
        <s v="Odloženo zatvaranje granulirajuće abdominalne rane"/>
        <s v="Reparacija površinske traumatske laceracije jetre"/>
        <s v="Reparacija duboke, multiple traumatske laceracije jetre"/>
        <s v="Holedohoenterostomija"/>
        <s v="Visoko selektivna vagotomija sa duodenoplastikom"/>
        <s v="Redukcija želuca"/>
        <s v="Ezofagektomija abdominalnom i torakalnom mobilizacijom, sa torakalnom anastomozom koristeći Roux-en-Y rekonstrukciju"/>
        <s v="Laparoskopska splenektomija"/>
        <s v="Proširena desna hemikolektomija sa formiranjem stome"/>
        <s v="Revizija koloničnog rezervoara"/>
        <s v="Biopsija cele debljine zida rektuma "/>
        <s v="Relaksacija rektalne strikture oko anusa"/>
        <s v="Anoplastika"/>
        <s v="Ilijačnofemoralni krosover bajpas"/>
        <s v="Aortno-femoralno-poplitealni bajpas pomoću vene"/>
        <s v="Ekscizija i reparacija aneurizme visceralne arterije sa direktnom anastomozom"/>
        <s v="Reparacija lažne aneurizme kod anastomoze aorte kojoj je prethodio hirurški zahvat na aorti"/>
        <s v="Reparacija rupturirane aneurizme u ekstremitetima"/>
        <s v="Reparacija rupturirane intra-abdominalne aneurizme"/>
        <s v="Direktno zatvaranje tibijalne arterije"/>
        <s v="Direktno zatvaranje peronealne arterije"/>
        <s v="Direktno zatvaranje femoralne vene"/>
        <s v="Direktno zatvaranje poplitealne vene"/>
        <s v="Reparacija radijalne arterije direktnom anastomozom"/>
        <s v="Reparacija poplitealne arterije direktnom anastomozom"/>
        <s v="Reparacija tibijalne arterije direktnom anastomozom"/>
        <s v="Reparacija ostalih vena donjih udova direktnom anastomozom"/>
        <s v="Uklanjanje potkožno implantiranog uređaja za monitoring"/>
        <s v="Torakoskopija"/>
        <s v="Reparacija aorte"/>
        <s v="Elevacija složene frakture lobanje sa reparacijom tvrde moždanice i mozga"/>
        <s v="Uklanjanje intrakranijalnog apscesa"/>
        <s v="Lobektomija pluća"/>
        <s v="Neuroendoskopija, Intraventrikularna neuroendoskopija"/>
        <s v="Duodenoduodenostomija"/>
        <s v="Piloromiotomija"/>
        <s v="Definitivna resekcija creva i provlačeća (pull-through) anastomoza"/>
        <s v="Dezartikulacija ramena"/>
        <s v="Ekscizija arteriovenske malformacije prsta šake"/>
        <s v="Otvorena repozicija iščašenja karpometakarpalnog zgloba"/>
        <s v="Otvorena repozicija iščašenja skočnog zgloba sa unutrašnjom fiksacijom"/>
        <s v="Otvorena repozicija iščašenja prsta na nozi sa unutrašnjom fiksacijom"/>
        <s v="Otvorena repozicija preloma distalnog članka prsta na ruci sa unutrašnjom fiksacijom"/>
        <s v="Zatvorena repozicija intra-artikularnog preloma metakarpusa sa unutrašnjom fiksacijom"/>
        <s v="Zatvorena repozicija preloma skafoidne kosti"/>
        <s v="Otvorena repozicija preloma distalnog dela ulne sa unutrašnjom fiksacijom"/>
        <s v="Otvorena repozicija preloma tela radijusa sa unutrašnjom fiksacijom"/>
        <s v="Otvorena repozicija preloma tela ulne sa unutrašnjom fiksacijom"/>
        <s v="Otvorena repozicija preloma distalnog dela humerusa"/>
        <s v="Otvorena repozicija preloma ključne kosti"/>
        <s v="Otvorena repozicija preloma karlice sa unutrašnjom fiksacijom prednjeg segmenta"/>
        <s v="Otvorena repozicija unutarzglobnog preloma tela tibije sa unutrašnjom fiksacijom"/>
        <s v="Otvorena repozicija preloma tela tibije"/>
        <s v="Otvorena repozicija preloma petne kosti sa unutrašnjom fiksacijom"/>
        <s v="Otvorena repozicija preloma tarzometatarzalnog zgloba sa unutrašnjom fiksacijom"/>
        <s v="Odstranjenje slobodnih/labavih zglobnih tela lakta"/>
        <s v="Artroskopski debridman ručnog zgloba"/>
        <s v="Artroskopska osteoplastika ručnog zgloba"/>
        <s v="Artrotomija kolena"/>
        <s v="Patelektomija"/>
        <s v="Artrodeza zgloba kolena"/>
        <s v="Fleksoroplastika lakta"/>
        <s v="Ostale reparacije dijafragme"/>
        <s v="Kardiomioplastika"/>
        <s v="Šav kod laceracije rektuma"/>
        <s v="Ostale reparacije kolena"/>
        <s v="Uklanjanje ostalih uređaja iz urinarnog sistema"/>
        <s v="Infiltraciona anestezija"/>
        <s v="Skupljanje krvi za transfuziju"/>
        <s v="Biopsija želuca"/>
        <s v="Intrahepatička holedohotomija sa odstranjenjem kalkulusa iz intrahepatičkog žučnog kanala"/>
        <s v="Endoskopska primena agensa u krvareću leziju jednjaka"/>
        <s v="Panendoskopija do ileuma sa odstranjenjem stranog tela"/>
        <s v="Insercija tubusa u tanko crevo"/>
        <s v="Endoskopska ugradnja stenta u pankreasni kanal"/>
        <s v="Destrukcija prolapsa sluznice rektuma"/>
        <s v="Drenaža ishiorektalniog apscesa"/>
        <s v="Eksploracija brahijalne vene"/>
        <s v="Transkateterska embolizacija ostalih krvnih sudova"/>
        <s v="Operativno zbrinjavanje akutne rupture ili disekcije torakalne aorte"/>
        <s v="Insercija ventrikularnog rezervoara"/>
        <s v="Dekompresija tarzalnog kanala"/>
        <s v="Insercija ventrikularnog šanta u ostale ekstrakranijalne oblasti"/>
        <s v="Revizija lokalnog režnja kože"/>
        <s v="Stabilizacija temporomandibularnog zgloba"/>
        <s v="Otvorena repozicija iščašenja ramena"/>
        <s v="Zatvorena repozicija iščašenja lakta"/>
        <s v="Otvorena repozicija iščašenja lakta sa unutrašnjom fiksacijom"/>
        <s v="Zatvorena repozicija iščašenja interfalangealnog zgloba šake"/>
        <s v="Zatvorena repozicija iščašenja metakarpofalangealnog zgloba"/>
        <s v="Otvorena repozicija iščašenja metakarpofalangealnog zgloba"/>
        <s v="Zatvorena repozicija iščašenja zgloba kolena"/>
        <s v="Zatvorena repozicija iščašenja patele"/>
        <s v="Zatvorena repozicija iščašenja prsta na nozi"/>
        <s v="Zatvorena repozicija preloma distalnog članka prsta na ruci"/>
        <s v="Otvorena repozicija preloma distalnog članka prsta na ruci"/>
        <s v="Zatvorena repozicija preloma karpusa"/>
        <s v="Zatvorena repozicija preloma distalnog dela radijusa sa unutrašnjom fiksacijom"/>
        <s v="Imobilizacija preloma tela radijusa"/>
        <s v="Imobilizacija preloma tela ulne"/>
        <s v="Zatvorena repozicija preloma tela radijusa i ulne"/>
        <s v="Zatvorena repozicija preloma glave ili vrata radijusa"/>
        <s v="Imobilizacija preloma proksimalnog dela humerusa"/>
        <s v="Imobilizacija preloma tela humerusa"/>
        <s v="Imobilizacija preloma distalnog dela humerusa"/>
        <s v="Unutrašnja fiksacija zbog disrupcije sakroilijačnog zgloba"/>
        <s v="Zatvorena repozicija preloma femura"/>
        <s v="Imobilizacija preloma medijalnog i lateralnog kondila tibije"/>
        <s v="Imobilizacija preloma tela tibije gipsom"/>
        <s v="Zatvorena repozicija preloma tela tibije"/>
        <s v="Zatvorena repozicija frakture fibule"/>
        <s v="Imobilizacija preloma fibule"/>
        <s v="Imobilizacija preloma patele"/>
        <s v="Imobilizacija preloma skočnog zgloba, neklasifikovano na drugom mestu"/>
        <s v="Zatvorena repozicija iščašenja talusa"/>
        <s v="Zatvorena repozicija preloma talusa sa iščašenjem"/>
        <s v="Imobilizacija preloma metatarzusa"/>
        <s v="Imobilizacija Ahilove tetive"/>
        <s v="Prilagođavanje prstena fiksatora kosti ili sličnog uređaja"/>
        <s v="Direktno zatvaranje subklavijalne arterije"/>
        <s v="Endoskopska insercija proteze kolona"/>
        <s v="Ostale reparacije na pankreasu"/>
        <s v="Kontrola krvarenja iz rektuma ili anusa"/>
        <s v="Rekonstrukcija mišića ili fascije šake, neklasifikovana na drugom mestu"/>
        <s v="Remodelacija  zglobnih površina zgloba kuka, jednostrano"/>
        <s v="Ostale konverzije srčanog ritma"/>
        <s v="Manuelna redukcija hernije"/>
        <s v="Ispiranje gastrostome ili enterostome"/>
        <s v="Uklanjanje T-drena, ostalih drenova iz bilijarnih kanala ili jetre"/>
        <s v="Izrada uređaja ili opreme za pomoć ili prilagođavanje"/>
        <s v="Transplantacija bubrega"/>
        <s v="43 апарата и 3 смене"/>
        <s v="Radiografsko snimanje humerusa"/>
        <s v="Radiografija humerusa - čitanje"/>
        <s v="Radiografsko snimanje lakta"/>
        <s v="Radiografija lakta - čitanje"/>
        <s v="Radiografsko snimanje podlaktice"/>
        <s v="Radiografija podlaktice - čitanje"/>
        <s v="Radiografsko snimanje ručnog zgloba"/>
        <s v="Radiografija ručnog zgloba - čitanje"/>
        <s v="Radiografsko snimanje šake"/>
        <s v="Radiografija šake - čitanje"/>
        <s v="Radiografsko snimanje lakta i podlaktice"/>
        <s v="Radiografija lakta i podlaktice - čitanje"/>
        <s v="Radiografsko snimanje femura"/>
        <s v="Radiografija femura - čitanje"/>
        <s v="Radiografsko snimanje kolena"/>
        <s v="Radiografija kolena - čitanje"/>
        <s v="Radiografsko snimanje noge"/>
        <s v="Radiografija noge - čitanje"/>
        <s v="Radiografsko snimanje gležnja"/>
        <s v="Radiografija gležnja - čitanje"/>
        <s v="Radiografsko snimanje stopala"/>
        <s v="Radiografija stopala - čitanje"/>
        <s v="Radiografsko snimanje femura i kolena"/>
        <s v="Radiografija femura i kolena - čitanje"/>
        <s v="Radiografsko snimanje kolena i noge"/>
        <s v="Radiografija kolena i noge - čitanje"/>
        <s v="Radiografsko snimanje noge i gležnja"/>
        <s v="Radiografija noge i gležnja - čitanje"/>
        <s v="Radiografsko snimanje noge, gležnja i stopala"/>
        <s v="Radiografija noge, gležnja i stopala - čitanje"/>
        <s v="Radiografsko snimanje gležnja i stopala"/>
        <s v="Radiografija gležnja i stopala - čitanje"/>
        <s v="Radiografsko snimanje ramena ili skapule"/>
        <s v="Radiografija ramena ili skapule - čitanje"/>
        <s v="Radiografsko snimanje klavikule"/>
        <s v="Radiografija klavikule - čitanje"/>
        <s v="Radiografsko snimanje zgloba kuka"/>
        <s v="Radiografija zgloba kuka - čitanje"/>
        <s v="Radiografsko snimanje pelvisa"/>
        <s v="Radiografija pelvisa - čitanje"/>
        <s v="Radiografsko snimanje lobanje"/>
        <s v="Radiografija lobanje - čitanje"/>
        <s v="Radiografsko snimanje paranazalnog sinusa"/>
        <s v="Radiografija paranazalnog sinusa - čitanje"/>
        <s v="Radiografsko snimanje mastoidne kosti"/>
        <s v="Radiografija mastoidne kosti - čitanje"/>
        <s v="Radiografsko snimanje petroza temporalne kosti"/>
        <s v="Radiografija petroza temporalne kosti - čitanje"/>
        <s v="Radiografsko snimanje ostalih facijalnih kostiju"/>
        <s v="Radiografija ostalih facijalnih kostiju - čitanje"/>
        <s v="Radiografsko snimanje mandibule"/>
        <s v="Radiografija mandibule - čitanje"/>
        <s v="Radiografsko snimanje nosa"/>
        <s v="Radiografija nosa - čitanje"/>
        <s v="Radiografsko snimanje temporalnomandibularnog zgloba"/>
        <s v="Radiografija temporalnomandibularnog zgloba - čitanje"/>
        <s v="Radiografsko snimanje cervikalnog dela kičme"/>
        <s v="Radiografija cervikalnog dela kičme - čitanje"/>
        <s v="Radiografsko snimanje trorakalnog dela kičme"/>
        <s v="Radiografija torakalnog dela kičme - čitanje"/>
        <s v="Radiografsko snimanje lumbalnosakralnog dela kičme"/>
        <s v="Radiografija lumbalnosakralnog dela kičme - čitanje"/>
        <s v="Radiografsko snimanje sakralnokokcigealnog dela kičme"/>
        <s v="Radiografija sakralnokokcigealnog dela kičme - čitanje"/>
        <s v="Radiografsko snimanje kičme, dva područja"/>
        <s v="Radiografija kičme, dva područja - čitanje"/>
        <s v="Radiografsko snimanje grudnog koša"/>
        <s v="Radiografija grudnog koša - čitanje"/>
        <s v="Radiografsko snimanje torakalnog inleta ili traheje"/>
        <s v="Radiografija torakalnog inleta ili traheje - čitanje"/>
        <s v="Radiografsko snimanje sternuma"/>
        <s v="Radiografija sternuma - čitanje"/>
        <s v="Radiografsko snimanje rebara, jednostrano"/>
        <s v="Radiografija rebara, jednostrano - čitanje"/>
        <s v="Radiografsko snimanje rebara, obostrano"/>
        <s v="Radiografija rebara, obostrano - čitanje"/>
        <s v="Radiografsko snimanje sternuma i rebara, jednostrano"/>
        <s v="Radiografija sternuma i rebara, jednostrano - čitanje"/>
        <s v="Radiografsko snimanje sternuma i rebara, obostrano"/>
        <s v="Radiografija sternuma i rebara, obostrano - čitanje"/>
        <s v="Radiografsko snimanje urinarnog sistema"/>
        <s v="Radiografija urinarnog sistema - čitanje"/>
        <s v="Intravenska pijelografija "/>
        <s v="Intravenska urografija"/>
        <s v="Intravenska urografija - čitanje"/>
        <s v="Anterogradna pijelografija"/>
        <s v="Anterogradna pijelografija - čitanje"/>
        <s v="Retrogradna pijelografija"/>
        <s v="Retrogradna cistografija"/>
        <s v="Retrogradna uretrografija"/>
        <s v="Retrogradna mikciona cistouretrografija"/>
        <s v="Radiografsko snimanje abdomena"/>
        <s v="Radiografija abdomena - čitanje"/>
        <s v="Radiografsko snimanje farinksa, ezofagusa, želuca ili duodenuma sa primenom pozitivnog kontrastnog sredstva"/>
        <s v="Radiografsko snimanje farinksa, ezofagusa, želuca ili duodenuma sa primenom pozitivnog kontrastnog sredstva - čitanje"/>
        <s v="Radiografsko snimanje tankog creva sa primenom pozitivnog kontrastnog sredstva"/>
        <s v="Radiografsko snimanje tankog creva sa primenom pozitivnog kontrastnog sredstva - čitanje"/>
        <s v="Direktna holangiografija, postoperativna"/>
        <s v="Direktna holangiografija, postoperativna - čitanje"/>
        <s v="Radiografsko snimanje dojke, obostrano"/>
        <s v="Radiografija dojke, obostrano - čitanje"/>
        <s v="Radiografsko snimanje dojke sa termografijom, obostrano"/>
        <s v="Radiografija dojke sa tomografijom, obostrano - čitanje"/>
        <s v="Kontrastna digitalna mamografija, jednostrano"/>
        <s v="Kontrastna digitalna mamografija, jednostrano-čitanje"/>
        <s v="Kontrastna digitalna mamografija, obostrano"/>
        <s v="Kontrastna digitalna mamografija, obostrano-čitanje"/>
        <s v="Radiografsko snimanje orbite"/>
        <s v="Radiografija orbite - čitanje"/>
        <s v="Radiografsko snimanje kičme, tri područja"/>
        <s v="Radiografija kičme, tri područja - čitanje"/>
        <s v="Radiografsko snimanje šake i ručnog zgloba"/>
        <s v="Radiografija šake i ručnog zgloba - čitanje"/>
        <s v="Radiografsko snimanje šake, ručnog zgloba i podlaktice"/>
        <s v="Radiografija šake, ručnog zgloba i podlaktice - čitanje"/>
        <s v="Radiografsko snimanje lakta i humerusa"/>
        <s v="Radiografija lakta i humerusa - čitanje"/>
        <s v="Radiografsko snimanje ostalih oblasti"/>
        <s v="Radiografija ostalih oblasti - čitanje"/>
        <s v="96 апарата и 3 сменe"/>
        <s v="Ultrazvučni pregled glave"/>
        <s v="Ultrazvučni pregled abdomena"/>
        <s v="Elastografija jetre"/>
        <s v="Ultrazvučni pregled urinarnog sistema"/>
        <s v="Ultrazvučni pregled muškog pelvisa"/>
        <s v="Ultrazvučni pregled skrotuma"/>
        <s v="Ultrazvučni pregled dojke, unilateralan"/>
        <s v="Ultrazvučni pregled dojke, bilateralan"/>
        <s v="Ultrazvučni pregled bešike"/>
        <s v="M-prikaz i dvodimenzionalni ultrazvučni pregled "/>
        <s v="Transrektalni ultrazvučni pregled prostate, baze bešike i uretre"/>
        <s v="Ultrazvučni pregled zbog detekcije abnormalnosti fetusa"/>
        <s v="Ultrazvučni pregled zbog merenja rasta fetusa"/>
        <s v="Ultrazvučni pregled abdomena ili pelvisa zbog ostalih stanja povezanih sa trudnoćom"/>
        <s v="Ultrazvučni dupleks pregled umbilikalne arterije"/>
        <s v="Ultrazvučni pregled ženskog pelvisa"/>
        <s v="Ultrazvučni pregled šake ili ručnog zgloba"/>
        <s v="Ultrazvučni pregled podlaktice ili lakta"/>
        <s v=" Ultrazvučni pregled ramena ili nadlaktice"/>
        <s v="Ultrazvučni pregled grudnog koša ili trbušnog zida"/>
        <s v="Ultrazvučni pregled kuka"/>
        <s v="Ultrazvučni pregled prepona"/>
        <s v="Ultrazvučni pregled glutealne regije"/>
        <s v="Ultrazvučni pregled bedra"/>
        <s v="Ultrazvučni pregled kolena"/>
        <s v="Ultrazvučni pregled potkolenice"/>
        <s v="Ultrazvučni pregled gležnja ili stopala"/>
        <s v="Ultrazvučni pregled kože i potkožnog tkiva"/>
        <s v="Ultrazvučni pregled ostalih oblasti"/>
        <s v="Ultrazvučni pregled štitaste žlezde"/>
        <s v="Endoanalnii ultrazvuk"/>
        <s v="25 апарата и 3 смене"/>
        <s v="Ultrazvučni dupleks pregled arterija ili bajpasa donjih ekstremiteta, unilateralni"/>
        <s v="Ultrazvučni dupleks pregled arterija ili bajpasa donjih ekstremiteta, bilateralni"/>
        <s v="Ultrazvučni dupleks pregled vena donjih ekstremiteta, unilateralni"/>
        <s v="Ultrazvučni dupleks pregled vena donjih ekstremiteta, bilateralni"/>
        <s v="Ultrazvučni dupleks pregled arterija ili bajpasa gornjih ekstremiteta, unilateralni"/>
        <s v="Ultrazvučni dupleks pregled arterija ili bajpasa gornjih ekstremiteta, bilateralni"/>
        <s v="Ultrazvučni dupleks pregled vena gornjih ekstremiteta, unilateralni"/>
        <s v="Ultrazvučni dupleks pregled vena gornjih ekstremiteta, bilateralni"/>
        <s v="Ultrazvučni dupleks pregled ekstrakranijalnih, karotidnih i vertebralnih krvnih sudova (sa ili bez kontrasta) "/>
        <s v="Ultrazvučni dupleks pregled aorte, intraabdominalnih i ilijačnih arterija i/ili donje šuplje vene i ilijačnih vena"/>
        <s v="Ultrazvučni dupleks pregled renalnih i/ili visceralnih krvnih sudova"/>
        <s v="Ultrazvučni dupleks pregled intrakranijalnih krvnih sudova TCD"/>
        <s v="Ultrazvučni dupleks pregled kavernoznog tkiva penisa"/>
        <s v="Ultrazvučni dupleks pregled hirurški oblikovane arteriovenske fistule ili arteriovenska sintetska premosnica gornjih ekstremiteta"/>
        <s v="Ultrazvučni dupleks pregled arterija za maping provodljivosti bajpasa"/>
        <s v="Ultrazvučni dupleks pregled vena za maping provodljivosti bajpasa"/>
        <s v="Ultrazvučni dupleks pregled arterija i vena za maping provodljivosti bajpasa"/>
        <s v="Ultrazvučni dupleks pregled krvnih sudova na ostalim oblastima"/>
        <s v="7 апарата и 2 смене"/>
        <s v="Kompjuterizovana tomografija mozga"/>
        <s v="Kompjuterizovana tomografija mozga - snimanje"/>
        <s v="Kompjuterizovana tomografija mozga sa intravenskom primenom kontrastnog sredstva"/>
        <s v="Kompjuterizovana tomografija mozga sa intravenskom primenom kontrastnog sredstva - snimanje"/>
        <s v="Kompjuterizovana tomografija mozga - čitanje"/>
        <s v="Kompjuterizovana tomografija orbite"/>
        <s v="Kompjuterizovana tomografija orbite - snimanje"/>
        <s v="Kompjuterizovana tomografija pituitarne šupljine  – snimanje"/>
        <s v="Kompjuterizovana tomografija pituitarne šupljine  – čitanje"/>
        <s v="Kompjuterizovana tomografija orbite sa intravenskom primenom kontrastnog sredstva"/>
        <s v="Kompjuterizovana tomografija orbite sa intravenskom primenom kontrastnog sredstva - snimanje"/>
        <s v="Kompjuterizovana tomografija orbite -čitanje"/>
        <s v="Kompjuterizovana tomografija srednjeg uva i temporalne kosti, obostrana"/>
        <s v="Kompjuterizovana tomografija srednjeg uva i temporalne kosti, obostrana - snimanje"/>
        <s v="Kompjuterizovana tomografija srednjeg uva i temporalne kosti sa intravenskom primenom kontrastnog sredstva, obostrana"/>
        <s v="Kompjuterizovana tomografija srednjeg uva i temporalne kosti sa intravenskom primenom kontrastnog sredstva, obostrana  - snimanje"/>
        <s v="Kompjuterizovana tomografija srednjeg uva i temporalne kosti, obostrana - čitanje"/>
        <s v="Kompiuterizovana tomografija facijalnih kostiju"/>
        <s v="Kompjuterizovana tomografija facijalnih kostiju - snimanje"/>
        <s v="Kompjuterizovana tomografija paranazalnog sinusa"/>
        <s v="Kompjuterizovana tomografija paranazalnog sinusa - snimanje"/>
        <s v="Kompjuterizovana tomografija facijalnih kostiju - čitanje"/>
        <s v="Kompjuterizovana tomografija facijalnih kostiju sa intravenskom primenom kontrastnog sredstva"/>
        <s v="Kompjuterizovana tomografija facijalnih kostiju sa intravenskom primenom kontrastnog sredstva - snimanje"/>
        <s v="Kompjuterizovana tomografija paranazalnog sinusa sa intravenskom primenom kontrastnog sredstva"/>
        <s v="Kompjuterizovana tomografija paranazalnog sinusa sa intravenskom primenom kontrastnog sredstva - snimanje"/>
        <s v="Kompjuterizovana tomografija paranazalnog sinusa - čitanje"/>
        <s v="Kompjuterizovana tomografija facijalnih kostiju i paranazalnog sinusa sa intravenskom primenom kontrastnog sredstva"/>
        <s v="Kompjuterizovana tomografija mekih tkiva vrata"/>
        <s v="Kompjuterizovana tomografija mekih tkiva vrata sa intravenskom primenom kontrastnog sredstva"/>
        <s v="Kompjuterizovana tomografija kičme, cervikalne regije"/>
        <s v="Kompjuterizovana tomografija kičme, torakalne regije"/>
        <s v="Kompjuterizovana tomografija kičme, lumbosakralne regije"/>
        <s v="Kompjuterizovana tomografija kičme sa intravenskom primenom kontrastnog sredstva, cervikalne regije"/>
        <s v="Kompjuterizovana tomografija kičme sa intravenskom primenom kontrastnog sredstva, torakalne regije"/>
        <s v="Kompjuterizovana tomografija kičme sa intravenskom primenom kontrastnog sredstva, lumbosakralne regije"/>
        <s v="Kompjuterizovana tomografija kičme, višestrukih regija"/>
        <s v="Kompjuterizovana tomografija kičme sa intravenskom primenom kontrastnog sredstva, višestrukih regija"/>
        <s v="Kompjuterizovana tomografija grudnog koša"/>
        <s v="Kompjuterizovana tomografija grudnog koša - snimanje"/>
        <s v="Kompjuterizovana tomografija grudnog koša i abdomena"/>
        <s v="Kompjuterizovana tomografija grudnog koša sa intravenskom primenom kontrastnog sredstva"/>
        <s v="Kompjuterizovana tomografija grudnog koša sa intravenskom primenom kontrastnog sredstva - snimanje"/>
        <s v="Kompjuterizovana tomografija grudnog koša - čitanje"/>
        <s v="Kompjuterizovana tomografija grudnog koša i abdomena sa intravenskom primenom kontrastnog sredstva"/>
        <s v="Kompjuterizovana tomografija abdomena"/>
        <s v="Kompjuterizovana tomografija abdomena - snimanje"/>
        <s v="Kompjuterizovana tomografija abdomena sa intravenskom primenom kontrastnog sredstva"/>
        <s v="Kompjuterizovana tomografija abdomena sa intravenskom primenom kontrastnog sredstva - snimanje"/>
        <s v="Kompjuterizovana tomografija abdomena - čitanje"/>
        <s v="Kompjuterizovana tomografija  - urografija"/>
        <s v="Kompjuterizovana tomografija  - enterografija"/>
        <s v="Kompjuterizovana tomografija karlice"/>
        <s v="Kompjuterizovana tomografija karlice - snimanje"/>
        <s v="Kompjuterizovana tomografija karlice sa intravenskom primenom kontrastnog sredstva"/>
        <s v="Kompjuterizovana tomografija karlice sa intravenskom primenom kontrastnog sredstva - snimanje"/>
        <s v="Kompjuterizovana tomografija abdomena i karlice "/>
        <s v="Kompjuterizovana tomografija abdomena i karlice - snimanje "/>
        <s v="Kompjuterizovana tomografija abdomena i karlice sa intravenskom primenom kontrastnog sredstva "/>
        <s v="Kompjuterizovana tomografija abdomena i karlice sa intravenskom primenom kontrastnog sredstva - snimanje"/>
        <s v="Kompjuterizovana tomografija abdomena i karlice - čitanje "/>
        <s v="Kompjuterizovana tomografija kolona"/>
        <s v="Kompjuterizovana tomografija kolona - snimanje"/>
        <s v="Kompjuterizovana tomografija kolona - čitanje"/>
        <s v="Kompjuterizovana tomografija ekstremiteta"/>
        <s v="Kompjuterizovana tomografija ekstremiteta- snimanje"/>
        <s v="Kompjuterizovana tomografija ekstremiteta sa intravenskom primenom kontrastnog sredstva"/>
        <s v="Kompjuterizovana tomografija grudnog koša, abdomena i pelvisa"/>
        <s v="Kompjuterizovana tomografija grudnog koša, abdomena i pelvisa sa intravenskom primenom kontrastnog sredstva"/>
        <s v="Kompjuterizovana tomografija ekstremiteta sa intravenskom primenom kontrastnog sredstva - snimanje"/>
        <s v="Kompjuterizovana tomografija ekstremiteta- čitanje"/>
        <s v="Kompjuterizovana tomografija ciljanog zgloba ekstremiteta nativno"/>
        <s v="Kompjuterizovana tomografija ciljanog zgloba ekstremiteta sa kontrastom"/>
        <s v="Kompjuterizovana tomografija - flebografija"/>
        <s v="Kompjuterizovana tomografija mozga i grudnog koša"/>
        <s v="Kompjuterizovana tomografija mozga, grudnog koša i abdomena"/>
        <s v="Kompjuterizovana tomografija mozga i grudnog koša sa intravenskom primenom kontrastnog sredstva"/>
        <s v="Kompjuterizovana tomografija mozga, grudnog koša i abdomena sa intravenskom primenom kontrastnog sredstva"/>
        <s v="Spiralna angiografija kompjuterizovanom tomografijom glave i/ili vrata, sa intravenskom primenom kontrastnog sredstva - snimanje"/>
        <s v="Spiralna angiografija kompjuterizovanom tomografijom glave i/ili vrata, sa intravenskom primenom kontrastnog sredstva - čitanje"/>
        <s v="Spiralna angiografija kompjuterizovanom tomografijom glave i/ili vrata, sa intravenskom primenom kontrastnog sredstva"/>
        <s v="Spiralna angiografija kompjuterizovanom tomografijom gornjih ekstremiteta, sa intravenskom primenom kontrastnog sredstva"/>
        <s v="Spiralna angiografija kompjuterizovanom tomografijom gornjih ekstremiteta, sa intravenskom primenom kontrastnog sredstva - snimanje"/>
        <s v="Spiralna angiografija kompjuterizovanom tomografijom gornjih ekstremiteta, sa intravenskom primenom kontrastnog sredstva - čitanje"/>
        <s v="Spiralna angiografija kompjuterizovanom tomografijom grudnog koša, sa intravenskom primenom kontrastnog sredstva"/>
        <s v="Spiralna angiografija kompjuterizovanom tomografijom grudnog koša, sa intravenskom primenom kontrastnog sredstva - snimanje"/>
        <s v="Spiralna angiografija kompjuterizovanom tomografijom grudnog koša, sa intravenskom primenom kontrastnog sredstva - čitanje"/>
        <s v="Spiralna angiografija kompjuterizovanom tomografijom abdomena, sa intravenskom primenom kontrastnog sredstva"/>
        <s v="Spiralna angiografija kompjuterizovanom tomografijom abdomena, sa intravenskom primenom kontrastnog sredstva - snimanje"/>
        <s v="Spiralna angiografija kompjuterizovanom tomografijom abdomena, sa intravenskom primenom kontrastnog sredstva - čitanje"/>
        <s v="Spiralna angiografija kompjuterizovanom tomografijom pelvisa, sa intravenskom primenom kontrastnog sredstva"/>
        <s v="Spiralna angiografija kompjuterizovanom tomografijom pelvisa, sa intravenskom primenom kontrastnog sredstva - snimanje"/>
        <s v="Spiralna angiografija kompjuterizovanom tomografijom pelvisa, sa intravenskom primenom kontrastnog sredstva - čitanje"/>
        <s v="Spiralna angiografija kompjuterizovanom tomografijom donjih ekstremiteta, sa intravenskom primenom kontrastnog sredstva"/>
        <s v="Spiralna angiografija kompjuterizovanom tomografijom donjih ekstremiteta, sa intravenskom primenom kontrastnog sredstva - snimanje"/>
        <s v="Spiralna angiografija kompjuterizovanom tomografijom donjih ekstremiteta, sa intravenskom primenom kontrastnog sredstva - čitanje"/>
        <s v="Spiralna angiografija kompjuterizovanom tomografijom ostalih oblasti, sa intravenskom primenom kontrastnog sredstva"/>
        <s v="2 апарата и 2 смене"/>
        <s v="Magnetna rezonanca mozga"/>
        <s v="Magnetna rezonanca glave"/>
        <s v="Magnetna rezonanca vrata"/>
        <s v="Magnetna rezonanca kičme"/>
        <s v="Magnetna rezonanca abdomena"/>
        <s v="Magnetna rezonanca pelvisa"/>
        <s v="Magnetna rezonanca ekstremiteta"/>
        <s v="Magnetna rezonanca ostalih oblasti"/>
        <s v="Funkcionalna magnetna rezonanca mozga"/>
        <s v="Magnetna rezonanca dojke"/>
        <s v="Flebografija"/>
        <s v="Flebografija - čitanje"/>
        <s v="Angiografija  - čitanje"/>
        <s v="Angiografija magnetnom rezonancom glave ili vrata"/>
        <s v="Angiografija - arteriografija magnetnom rezonancom glave bez kontrastnog sredstva - snimanje"/>
        <s v="Angiografija - arteriografija magnetnom rezonancom glave bez kontrastnog sredstva - čitanje"/>
        <s v="Angiografija - arteriografija magnetnom rezonancom glave sa kontrastnim sredstvom - snimanje"/>
        <s v="Angiografija - arteriografija magnetnom rezonancom glave sa kontrastnim sredstvom - čitanje"/>
        <s v="Angiografija - venografija magnetnom rezonancom glave bez kontrastnog sredstva - snimanje"/>
        <s v="Angiografija - venografija magnetnom rezonancom glave bez kontrastnog sredstva - čitanje"/>
        <s v="Angiografija - venografija magnetnom rezonancom glave sa kontrastnim sredstvom - snimanje"/>
        <s v="Angiografija - venografija magnetnom rezonancom glave sa kontrastnim sredstvom - čitanje"/>
        <s v="Angiografija - arteriografija magnetnom rezonancom vrata bez kontrastnog sredstva - snimanje"/>
        <s v="Angiografija - arteriografija magnetnom rezonancom vrata bez kontrastnog sredstva - čitanje"/>
        <s v="Angiografija - arteriografija magnetnom rezonancom vrata sa kontrastnim sredstvom - snimanje"/>
        <s v="Angiografija - arteriografija magnetnom rezonancom vrata sa kontrastnim sredstvom - čitanje"/>
        <s v="Angiografija - venografija magnetnom rezonancom vrata bez kontrastnog sredstva - snimanje"/>
        <s v="Angiografija - venografija magnetnom rezonancom vrata bez kontrastnog sredstva - čitanje"/>
        <s v="Angiografija - venografija magnetnom rezonancom vrata sa kontrastnim sredstvom - snimanje"/>
        <s v="Angiografija - venografija magnetnom rezonancom vrata sa kontrastnim sredstvom - čitanje"/>
        <s v="Angiografija magnetnom rezonancom gornjih ekstremiteta sa kontrastnim sredstvom"/>
        <s v="Angiografija magnetnom rezonancom grudnog koša"/>
        <s v="Angiografija - arteriografija magnetnom rezonancom gornjih ekstremiteta bez kontrastnog sredstva - snimanje"/>
        <s v="Angiografija - arteriografija magnetnom rezonancom gornjih ekstremiteta bez kontrastnog sredstva - čitanje"/>
        <s v="Angiografija - arteriografija magnetnom rezonancom gornjih ekstremiteta sa kontrastnim sredstvom - snimanje"/>
        <s v="Angiografija - arteriografija magnetnom rezonancom gornjih ekstremiteta sa kontrastnim sredstvom - čitanje"/>
        <s v="Angiografija - venografija magnetnom rezonancom gornjih ekstremiteta bez kontrastnog sredstva - snimanje"/>
        <s v="Angiografija - venografija magnetnom rezonancom gornjih ekstremiteta bez kontrastnog sredstva - čitanje"/>
        <s v="Angiografija - venografija magnetnom rezonancom gornjih ekstremiteta sa kontrastnim sredstvom - snimanje"/>
        <s v="Angiografija - venografija magnetnom rezonancom gornjih ekstremiteta sa kontrastnim sredstvom - čitanje"/>
        <s v="Angiografija - arteriografija magnetnom rezonancom grudnog koša bez kontrastnog sredstva - snimanje"/>
        <s v="Angiografija - arteriografija magnetnom rezonancom grudnog koša bez kontrastnog sredstva - čitanje"/>
        <s v="Angiografija - arteriografija magnetnom rezonancom grudnog koša sa kontrastnim sredstvom - snimanje"/>
        <s v="Angiografija - arteriografija magnetnom rezonancom grudnog koša sa kontrastnim sredstvom - čitanje"/>
        <s v="Angiografija - venografija magnetnom rezonancom grudnog koša bez kontrastnog sredstva - snimanje"/>
        <s v="Angiografija - venografija magnetnom rezonancom grudnog koša bez kontrastnog sredstva - čitanje"/>
        <s v="Angiografija - venografija magnetnom rezonancom grudnog koša sa kontrastnim sredstvom - snimanje"/>
        <s v="Angiografija - venografija magnetnom rezonancom grudnog koša sa kontrastnim sredstvom - čitanje"/>
        <s v="Angiografija magnetnom rezonancom abdomena sa kontrastom"/>
        <s v="Angiografija - arteriografija magnetnom rezonancom abdomena bez kontrastnog sredstva - snimanje"/>
        <s v="Angiografija - arteriografija magnetnom rezonancom abdomena bez kontrastnog sredstva - čitanje"/>
        <s v="Angiografija - arteriografija magnetnom rezonancom abdomena sa kontrastnim sredstvom - snimanje"/>
        <s v="Angiografija - arteriografija magnetnom rezonancom abdomena sa kontrastnim sredstvom - čitanje"/>
        <s v="Angiografija - venografija magnetnom rezonancom abdomena bez kontrastnog sredstva - snimanje"/>
        <s v="Angiografija - venografija magnetnom rezonancom abdomena bez kontrastnog sredstva - čitanje"/>
        <s v="Angiografija - venografija magnetnom rezonancom abdomena sa kontrastnim sredstvom - snimanje"/>
        <s v="Angiografija - venografija magnetnom rezonancom abdomena sa kontrastnim sredstvom - čitanje"/>
        <s v="Angiografija magnetnom rezonancom karlice sa kontrastom "/>
        <s v="Angiografija - arteriografija magnetnom rezonancom pelvisa bez kontrastnog sredstva - snimanje"/>
        <s v="Angiografija - arteriografija magnetnom rezonancom pelvisa bez kontrastnog sredstva - čitanje"/>
        <s v="Angiografija - arteriografija magnetnom rezonancom pelvisa sa kontrastnim sredstvom - snimanje"/>
        <s v="Angiografija - arteriografija magnetnom rezonancom pelvisa sa kontrastnim sredstvom - čitanje"/>
        <s v="Angiografija - venografija magnetnom rezonancom pelvisa bez kontrastnog sredstva - snimanje"/>
        <s v="Angiografija - venografija magnetnom rezonancom pelvisa bez kontrastnog sredstva - čitanje"/>
        <s v="Angiografija - venografija magnetnom rezonancom pelvisa sa kontrastnim sredstvom - snimanje"/>
        <s v="Angiografija - venografija magnetnom rezonancom pelvisa sa kontrastnim sredstvom - čitanje"/>
        <s v="Angiografija magnetnom rezonancom donjih ekstremiteta sa kontrastom"/>
        <s v="Angiografija - arteriografija magnetnom rezonancom donjih ekstremiteta bez kontrastnog sredstva - snimanje"/>
        <s v="Angiografija - arteriografija magnetnom rezonancom donjih ekstremiteta bez kontrastnog sredstva - čitanje"/>
        <s v="Angiografija - arteriografija magnetnom rezonancom  donjih ekstremiteta sa kontrastnim sredstvom - snimanje"/>
        <s v="Angiografija - arteriografija magnetnom rezonancom  donjih ekstremiteta sa kontrastnim sredstvom - čitanje"/>
        <s v="Angiografija - venografija magnetnom rezonancom  donjih ekstremiteta bez kontrastnog sredstva - snimanje"/>
        <s v="Angiografija - venografija magnetnom rezonancom  donjih ekstremiteta bez kontrastnog sredstva - čitanje"/>
        <s v="Angiografija - venografija magnetnom rezonancom  donjih ekstremiteta sa kontrastnim sredstvom - snimanje"/>
        <s v="Angiografija - venografija magnetnom rezonancom donjih ekstremiteta sa kontrastnim sredstvom - čitanje"/>
        <s v="Angiografija magnetnom rezonancom ostalih oblasti sa kontrastom"/>
        <s v="Angiografija - arteriografija magnetnom rezonancom ostalih oblasti bez kontrastnog sredstva - snimanje"/>
        <s v="Angiografija - arteriografija magnetnom rezonancom ostalih oblasti bez kontrastnog sredstva - čitanje"/>
        <s v="Angiografija - arteriografija magnetnom rezonancom ostalih oblasti sa kontrastnim sredstvom - snimanje"/>
        <s v="Angiografija - arteriografija magnetnom rezonancom ostalih oblasti sa kontrastnim sredstvom - čitanje"/>
        <s v="Angiografija - venografija magnetnom rezonancom  ostalih oblasti bez kontrastnog sredstva - snimanje"/>
        <s v="Angiografija - venografija magnetnom rezonancom  ostalih oblasti bez kontrastnog sredstva - čitanje"/>
        <s v="Angiografija - venografija magnetnom rezonancom  ostalih oblasti sa kontrastnim sredstvom - snimanje"/>
        <s v="Angiografija - venografija magnetnom rezonancom  ostalih oblasti sa kontrastnim sredstvom - čitanje"/>
        <s v="Magnetna rezonanca endokranijuma bez kontrastnog sredstva - snimanje"/>
        <s v="Magnetna rezonanca endokranijuma bez kontrastnog sredstva - čitanje"/>
        <s v="Magnetna rezonanca endokranijuma sa kontrastnim sredstvom - snimanje"/>
        <s v="Magnetna rezonanca endokranijuma sa kontrastnim sredstvom - čitanje"/>
        <s v="Magnetna rezonanca protoka likvora mozga ( uvek bez kontrastnog sredstva) - snimanje"/>
        <s v="Magnetna rezonanca protoka likvora mozga ( uvek bez kontrastnog sredstva) - čitanje"/>
        <s v="Magnetna rezonanca protoka likvora kičme ( uvek bez kontrastnog sredstva) - snimanje"/>
        <s v="Magnetna rezonanca protoka likvora kičme ( uvek bez kontrastnog sredstva) - čitanje"/>
        <s v="Magnetna rezonanca selarne regije ( uvek sa kontrastnim sredstvom) - snimanje"/>
        <s v="Magnetna rezonanca selarne regije ( uvek sa kontrastnim sredstvom) - čitanje"/>
        <s v="Magnetna rezonanca orbita bez kontrastnog sredstva - snimanje"/>
        <s v="Magnetna rezonanca orbita bez kontrastnog sredstva - čitanje"/>
        <s v="Magnetna rezonanca orbita sa kontrastnim sredstvom - snimanje"/>
        <s v="Magnetna rezonanca orbita sa kontrastnim sredstvom - čitanje"/>
        <s v="Magnetna rezonanca paranazalnih šupljina bez kontrastnog sredstva - snimanje"/>
        <s v="Magnetna rezonanca paranazalnih šupljina bez kontrastnog sredstva - čitanje"/>
        <s v="Magnetna rezonanca paranazalnih šupljina sa kontrastnim sredstvom - snimanje"/>
        <s v="Magnetna rezonanca paranazalnih šupljina sa kontrastnim sredstvom - čitanje"/>
        <s v="Magnetna rezonanca maksilofacijalne regije bez kontrastnog sredstva - snimanje"/>
        <s v="Magnetna rezonanca maksilofacijalne regije bez kontrastnog sredstva - čitanje"/>
        <s v="Magnetna rezonanca maksilofacijalne regije sa kontrastnim sredstvom - snimanje"/>
        <s v="Magnetna rezonanca maksilofacijalne regije sa kontrastnim sredstvom - čitanje"/>
        <s v="Magnetna rezonanca baze lobanje bez kontrastnog sredstva - snimanje"/>
        <s v="Magnetna rezonanca baze lobanje bez kontrastnog sredstva - čitanje"/>
        <s v="Magnetna rezonanca baze lobanje sa kontrastnim sredstvom - snimanje"/>
        <s v="Magnetna rezonanca baze lobanje sa kontrastnim sredstvom - čitanje"/>
        <s v="Magnetna rezonanca temporomandibularnog zgloba bez kontrastnog sredstva - snimanje"/>
        <s v="Magnetna rezonanca temporomandibularnog zgloba bez kontrastnog sredstva - čitanje"/>
        <s v="Magnetna rezonanca temporomandibularnog zgloba sa kontrastnim sredstvom - snimanje"/>
        <s v="Magnetna rezonanca temporomandibularnog zgloba sa kontrastnim sredstvom - čitanje"/>
        <s v="Funkcionalna magnetna rezonanca mozga - snimanje"/>
        <s v="Funkcionalna magnetna rezonanca mozga - čitanje"/>
        <s v="Difuzijski tenzor imidžing mozga - snimanje"/>
        <s v="Difuzijski tenzor imidžing mozga - čitanje"/>
        <s v="Difuzijski tenzor imidžing kičmene moždine - snimanje"/>
        <s v="Difuzijski tenzor imidžing kičmene moždine - čitanje"/>
        <s v="Magnetnorezonantna perfuzija mozga bez kontrastnog sredstva - snimanje"/>
        <s v="Magnetnorezonantna perfuzija mozga bez kontrastnog sredstva - čitanje"/>
        <s v="Magnetnorezonantna perfuzija mozga sa kontrastnim sredstvom - snimanje"/>
        <s v="Magnetnorezonantna perfuzija mozga sa kontrastnim sredstvom - čitanje"/>
        <s v="Magnetna rezonanca vrata bez kontrastnog sredstva - snimanje"/>
        <s v="Magnetna rezonanca vrata bez kontrastnog sredstva - čitanje"/>
        <s v="Magnetna rezonanca vrata sa kontrastnim sredstvom - snimanje"/>
        <s v="Magnetna rezonanca vrata sa kontrastnim sredstvom - čitanje"/>
        <s v="Magnetna rezonanca cervikalnog dela kičme bez kontrastnog sredstva - snimanje"/>
        <s v="Magnetna rezonanca cervikalnog dela kičme bez kontrastnog sredstva - čitanje"/>
        <s v="Magnetna rezonanca cervikalnog dela kičme sa kontrastnim sredstvom - snimanje"/>
        <s v="Magnetna rezonanca cervikalnog dela kičme sa kontrastnim sredstvom - čitanje"/>
        <s v="Magnetna rezonanca torakalnog dela kičme bez kontrastnog sredstva - snimanje"/>
        <s v="Magnetna rezonanca torakalnog dela kičme bez kontrastnog sredstva - čitanje"/>
        <s v="Magnetna rezonanca torakalnog dela kičme sa kontrastnim sredstvom - snimanje"/>
        <s v="Magnetna rezonanca torakalnog dela kičme sa kontrastnim sredstvom - čitanje"/>
        <s v="Magnetna rezonanca lumbosakralnog dela kičme bez kontrastnog sredstva - snimanje"/>
        <s v="Magnetna rezonanca lumbosakralnog dela kičme bez kontrastnog sredstva - čitanje"/>
        <s v="Magnetna rezonanca lumbosakralnog dela kičme sa kontrastnim sredstvom - snimanje"/>
        <s v="Magnetna rezonanca lumbosakralnog dela kičme sa kontrastnim sredstvom - čitanje"/>
        <s v="Magnetnorezonantna mijelografija ( uvek sa kontrastnim sredstvom) - snimanje"/>
        <s v="Magnetnorezonantna mijelografija ( uvek sa kontrastnim sredstvom) - čitanje"/>
        <s v="Magnetnorezonantna perfuzija kičme bez kontrastnog sredstva - snimanje"/>
        <s v="Magnetnorezonantna perfuzija kičme bez kontrastnog sredstva - čitanje"/>
        <s v="Magnetnorezonantna perfuzija kičme sa kontrastnim sredstvom - snimanje"/>
        <s v="Magnetnorezonantna perfuzija kičme sa kontrastnim sredstvom - čitanje"/>
        <s v="Magnetna rezonanca jedne dojke (uvek sa kontrastnim sredstvom) - snimanje"/>
        <s v="Magnetna rezonanca jedne dojke (uvek sa kontrastnim sredstvom - čitanje"/>
        <s v="Magnetna rezonanca obe dojke (uvek sa kontrastnim sredstvom) - snimanje"/>
        <s v="Magnetna rezonanca obe dojke (uvek sa kontrastnim sredstvom - čitanje"/>
        <s v="Magnetna rezonanca abdomena bez kontrastnog sredstva - snimanje"/>
        <s v="Magnetna rezonanca abdomena bez kontrastnog sredstva - čitanje"/>
        <s v="Magnetna rezonanca abdomena sa kontrastnim sredstvom - snimanje"/>
        <s v="Magnetna rezonanca abdomena sa kontrastnim sredstvom - čitanje"/>
        <s v="Magnetnorezonantna holangiopankreatografija bez kontrastnog sredstva - snimanje"/>
        <s v="Magnetnorezonantna holangiopankreatografija  bez kontrastnog sredstva - čitanje"/>
        <s v="Magnetnorezonantna enterografija (uvek sa kontrastnim sredstvom) - snimanje"/>
        <s v="Magnetnorezonantna enterografija (uvek sa kontrastnim sredstvom) - čitanje"/>
        <s v="Magnetnorezonantna kolonografija (uvek sa kontrastnim sredstvom) - snimanje"/>
        <s v="Magnetnorezonantna kolonografija (uvek sa kontrastnim sredstvom) - čitanje"/>
        <s v="Magnetna rezonanca pelvisa bez kontrastnog sredstva - snimanje"/>
        <s v="Magnetna rezonanca pelvisa bez kontrastnog sredstva - čitanje"/>
        <s v="Magnetna rezonanca pelvisa sa kontrastnim sredstvom - snimanje"/>
        <s v="Magnetna rezonanca pelvisa sa kontrastnim sredstvom - čitanje"/>
        <s v="Magnetnorezonantna urografija (uvek sa kontrastnim sredstvom) - snimanje"/>
        <s v="Magnetnorezonantna urografija (uvek sa kontrastnim sredstvom) - čitanje"/>
        <s v="Magnetna rezonanca prostate (uvek sa kontrastnim sredstvom) - snimanje"/>
        <s v="Magnetna rezonanca prostate (uvek sa kontrastnim sredstvom) - čitanje"/>
        <s v="Magnetna rezonanca penisa i skrotuma (uvek sa kontrastnim sredstvom) - snimanje"/>
        <s v="Magnetna rezonanca penisa i skrotuma (uvek sa kontrastnim sredstvom) - čitanje"/>
        <s v="Magnetna rezonanca nadlaktice bez kontrastnog sredstva - snimanje"/>
        <s v="Magnetna rezonanca nadlaktice bez kontrastnog sredstva - čitanje"/>
        <s v="Magnetna rezonanca nadlaktice sa kontrastnim sredstvom - snimanje"/>
        <s v="Magnetna rezonanca nadlaktice sa kontrastnim sredstvom - čitanje"/>
        <s v="Magnetna rezonanca podlaktice bez kontrastnog sredstva - snimanje"/>
        <s v="Magnetna rezonanca podlaktice bez kontrastnog sredstva - čitanje"/>
        <s v="Magnetna rezonanca podlaktice sa kontrastnim sredstvom - snimanje"/>
        <s v="Magnetna rezonanca podlaktice sa kontrastnim sredstvom - čitanje"/>
        <s v="Magnetna rezonanca šake bez kontrastnog sredstva - snimanje"/>
        <s v="Magnetna rezonanca šake bez kontrastnog sredstva - čitanje"/>
        <s v="Magnetna rezonanca šake sa kontrastnim sredstvom - snimanje"/>
        <s v="Magnetna rezonanca šake sa kontrastnim sredstvom - čitanje"/>
        <s v="Magnetna rezonanca nadkolenice bez kontrastnog sredstva - snimanje"/>
        <s v="Magnetna rezonanca nadkolenice bez kontrastnog sredstva - čitanje"/>
        <s v="Magnetna rezonanca nadkolenice sa kontrastnim sredstvom - snimanje"/>
        <s v="Magnetna rezonanca nadkolenice sa kontrastnim sredstvom - čitanje"/>
        <s v="Magnetna rezonanca podkolenice bez kontrastnog sredstva - snimanje"/>
        <s v="Magnetna rezonanca podkolenice bez kontrastnog sredstva - čitanje"/>
        <s v="Magnetna rezonanca podkolenice sa kontrastnim sredstvom - snimanje"/>
        <s v="Magnetna rezonanca podkolenice sa kontrastnim sredstvom - čitanje"/>
        <s v="Magnetna rezonanca stopala bez kontrastnog sredstva - snimanje"/>
        <s v="Magnetna rezonanca stopala bez kontrastnog sredstva - čitanje"/>
        <s v="Magnetna rezonanca stopala sa kontrastnim sredstvom - snimanje"/>
        <s v="Magnetna rezonanca stopala sa kontrastnim sredstvom - čitanje"/>
        <s v="Magnetna rezonanca ramenog zgloba bez kontrastnog sredstva - snimanje"/>
        <s v="Magnetna rezonanca ramenog zgloba bez kontrastnog sredstva - čitanje"/>
        <s v="Magnetna rezonanca ramenog zgloba sa kontrastnim sredstvom - snimanje"/>
        <s v="Magnetna rezonanca ramenog zgloba sa kontrastnim sredstvom - čitanje"/>
        <s v="Magnetna rezonanca lakatnog zgloba bez kontrastnog sredstva - snimanje"/>
        <s v="Magnetna rezonanca lakatnog zgloba bez kontrastnog sredstva - čitanje"/>
        <s v="Magnetna rezonanca lakatnog zgloba sa kontrastnim sredstvom - snimanje"/>
        <s v="Magnetna rezonanca lakatnog zgloba sa kontrastnim sredstvom - čitanje"/>
        <s v="Magnetna rezonanca ručnog zgloba bez kontrastnog sredstva - snimanje"/>
        <s v="Magnetna rezonanca ručnog zgloba bez kontrastnog sredstva - čitanje"/>
        <s v="Magnetna rezonanca ručnog zgloba sa kontrastnim sredstvom - snimanje"/>
        <s v="Magnetna rezonanca ručnog zgloba sa kontrastnim sredstvom - čitanje"/>
        <s v="Magnetna rezonanca zgloba kuka bez kontrastnog sredstva - snimanje"/>
        <s v="Magnetna rezonanca zgloba kuka bez kontrastnog sredstva - čitanje"/>
        <s v="Magnetna rezonanca zgloba kuka sa kontrastnim sredstvom - snimanje"/>
        <s v="Magnetna rezonanca zgloba kuka sa kontrastnim sredstvom - čitanje"/>
        <s v="Magnetna rezonanca zgloba kolena bez kontrastnog sredstva - snimanje"/>
        <s v="Magnetna rezonanca zgloba kolena bez kontrastnog sredstva - čitanje"/>
        <s v="Magnetna rezonanca zgloba kolena sa kontrastnim sredstvom - snimanje"/>
        <s v="Magnetna rezonanca zgloba kolena sa kontrastnim sredstvom - čitanje"/>
        <s v="Magnetna rezonanca skočnog zgloba bez kontrastnog sredstva - snimanje"/>
        <s v="Magnetna rezonanca skočnog zgloba bez kontrastnog sredstva - čitanje"/>
        <s v="Magnetna rezonanca skočnog zgloba sa kontrastnim sredstvom - snimanje"/>
        <s v="Magnetna rezonanca skočnog zgloba sa kontrastnim sredstvom - čitanje"/>
        <s v="Magnetnorezonantna artrografija (uvek sa kontrastnim sredstvom) - snimanje"/>
        <s v="Magnetnorezonantna artrografija (uvek sa kontrastnim sredstvom) - čitanje"/>
        <s v="Magnetna rezonanca perifernih nerava bez kontrastnog sredstva - snimanje"/>
        <s v="Magnetna rezonanca perifernih nerava bez kontrastnog sredstva - čitanje"/>
        <s v="Magnetna rezonanca perifernih nerava sa kontrastnim sredstvom - snimanje"/>
        <s v="Magnetna rezonanca perifernih nerava sa kontrastnim sredstvom - čitanje"/>
        <s v="Magnetnorezonantna spektroskopija - snimanje"/>
        <s v="Magnetnorezonantna spektroskopija - čitanje"/>
        <s v="Magnetna rezonanca ostalih oblasti bez kontrastnog sredstva - snimanje"/>
        <s v="Magnetna rezonanca ostalih oblasti bez kontrastnog sredstva - čitanje"/>
        <s v="Magnetna rezonanca ostalih oblasti sa kontrastnim sredstvom - snimanje"/>
        <s v="Magnetna rezonanca ostalih oblasti sa kontrastnim sredstvom - čitanje"/>
        <s v="3 апарата и 1 смена"/>
        <s v="Denzitometrija kostiju upotrebom rendgenske apsorpciometrije dualne energije"/>
        <s v="Denzitometrija kostiju upotrebom kvantitativne kompjuterizovane tomografije"/>
        <s v="Uzorkovanje krvi (mikrouzorkovanje)"/>
        <s v="Uzorkovanje krvi (venepunkcija)"/>
        <s v="Uzorkovanje drugih bioloških materijala u laboratoriji"/>
        <s v="Prijem, kontrola kvaliteta uzorka i priprema uzorka za laboratorijska ispitivanja"/>
        <s v="Prijem i kontrola kvaliteta uzorka i priprema uzorka za zamrzavanje, skladištenje i transport"/>
        <s v="Određivаnje аcidobаznog stаtusа u krvi"/>
        <s v="Bilirubin (ukupаn) u krvi/serumu/plаzmi, POCT"/>
        <s v="Ciklosporin A u krvi, CMIA/ECLIA/CLIA"/>
        <s v="Glukozа u kаpilаrnoj krvi, POCT"/>
        <s v="17–hidroksi–progesteron (17–OHP) u serumu, ELISA"/>
        <s v="25–OH–vitаmin D3 (holekаlciferol) u serumu/plаzmi, CMIA/ECLIA/CLIA/TRACE"/>
        <s v="Alаnin аminotrаnsferаzа (ALT) u serumu/plаzmi, spektrofotometrijа"/>
        <s v="Albumin u serumu/plаzmi, spektrofotometrijа"/>
        <s v="Aldosteron u serumu/plаzmi, CMIA/ECLIA/CLIA/TRACE"/>
        <s v="Alfа–аmilаzа u serumu/plаzmi, spektrofotometrijа"/>
        <s v="Alfа–fetoprotein (AFP) u serumu/plаzmi, CMIA/ECLIA/CLIA/TRACE"/>
        <s v="Alkаlnа fosfаtаzа (ALP) u serumu/plаzmi, spektrofotometrijа"/>
        <s v="Alkаlnа fosfаtаzа (ALP), koštаnа (Ostase) u serumu, CLIA"/>
        <s v="Androstenedion u serumu/plаzmi, CMIA/ECLIA/CLIA/TRACE"/>
        <s v="Antistreptolizinskа reаkcijа (ASL) u serumu, turbidimetrijа"/>
        <s v="Aspаrtаt аminotrаnsferаzа (AST) u serumu/plаzmi, spektrofotometrijа"/>
        <s v="Betа–2–mikroglobulin u serumu, imunuturbidimetrijа"/>
        <s v="Betа–horiogonаdotropin, slobodаn (free beta–hCG, fβhCG) u serumu/plаzmi, CMIA/ECLIA/CLIA/TRACE"/>
        <s v="Bilirubin (direktаn) u serumu/plаzmi, spektrofotometrijа"/>
        <s v="Bilirubin (ukupаn) u serumu, spektrofotometrijа"/>
        <s v="Cistаtin C u serumu/plаzmi, nefelometrijа"/>
        <s v="Dehidroepiаndrosteron–sulfаt (DHEA–S) u serumu/plаzmi, CMIA/ECLIA/CLIA/TRACE"/>
        <s v="Feritin u serumu, CMIA/CLIA/ECLIA"/>
        <s v="Fosfаt, neorgаnski u serumu/plаzmi, spektrofotometrijа"/>
        <s v="Gаmа–glutаmil trаnsferаzа (gama–GT) u serumu/plаzmi, spektrofotometrijа"/>
        <s v="Glukozа u serumu/plаzmi, spektrofotometrijа"/>
        <s v="Gvožđe u serumu, spektrofotometrijа"/>
        <s v="Hаptoglobin u serumu, imunoturbidimetrijа"/>
        <s v="HE4 (Human epididymis gene product) u serumu/plаzmi, CMIA/ECLIA/CLIA/TRACE"/>
        <s v="Hloridi u serumu/plаzmi, potenciometrijа"/>
        <s v="Holesterol (ukupаn)/HDL – holesterol odnos u serumu, spektrofotometrijа"/>
        <s v="Holinesterаzа (CHE) u serumu, spektrofotometrijа"/>
        <s v="IGFBP–3 (Insulin–like growth factor binding protein 3) u serumu/plаzmi, CMIA/ECLIA/CLIA/TRACE"/>
        <s v="Imunoglobulin A (IgA) u serumu/plаzmi, imunoturbidimetrijа"/>
        <s v="Imunoglobulin G (IgG) u serumu/plаzmi, imunoturbidimetrijа"/>
        <s v="Imunoglobulin G4 (IgG4), subklаsа u serumu/plаzmi, nefelometrijа"/>
        <s v="Imunoglobulin M (IgM) u serumu/plаzmi, imunoturbidimetrijа"/>
        <s v="Insulin u serumu/plаzmi, CMIA/ECLIA/CLIA/TRACE"/>
        <s v="Kаlcijum u serumu/plаzmi, spektrofotometrijа"/>
        <s v="Kаlcitonin (CT) u serumu/plаzmi, CMIA/ECLIA/CLIA/TRACE"/>
        <s v="Kаlijum u serumu/plаzmi, potenciometrijа"/>
        <s v="Komplement C3c u serumu, imunoturbidimetrijа"/>
        <s v="Komplement C4 u serumu, imunoturbidimetrijа"/>
        <s v="Kreаtin kinаzа (CK) u serumu/plаzmi, spektrofotometrijа"/>
        <s v="Kreatin kinaza CK-MB (izoenzim kreatin kinaze, CK-2) u serumu "/>
        <s v="Kreаtinin u serumu, spektrofotometrijа"/>
        <s v="Lаki lаnci Kappa/Lambda indeks u serumu, nefelometrijа"/>
        <s v="Lаki lаnci Kappa–tip, slobodni u serumu, nefelometrijа"/>
        <s v="Lаki lаnci Lambda–tip, slobodni u serumu, nefelometrijа"/>
        <s v="Lаktаt dehidrogenаzа (LDH) u serumu/plаzmi, spektrofotometrijа"/>
        <s v="Lipаzа u serumu, spektrofotometrijа"/>
        <s v="Lipoprotein (а) ((Lp(а)) u serumu/plаzmi, imunoturbidimetrijа"/>
        <s v="Litijum u serumu, spektrofotometrijа"/>
        <s v="Mаgnezijum u serumu/plаzmi, spektrofotometrijа"/>
        <s v="Metotreksаt u serumu/plаzmi, аutomаtizovаnim imunoodređivаnjem CMIA/ECLIA/CLIA/TRACE"/>
        <s v="Mokrаćnа kiselinа u serumu/plаzmi, spektrofotometrijа"/>
        <s v="Nаtrijum u serumu/plаzmi, potenciometrijа"/>
        <s v="Osmolаlitet u serumu, krioskopijа"/>
        <s v="P1NP–ukupni (ukupni аmino terminаlni propeptid prokolаgenа tip 1) u serumu/plаzmi, CMIA/ECLIA/CLIA/TRACE"/>
        <s v="PAPP–A (Pregnancy–Associated Plasma Protein A) u serumu/plаzmi, CMIA/ECLIA/CLIA/TRACE"/>
        <s v="Preаlbumin u serumu/plаzmi, nefelometrijа"/>
        <s v="NT–proBNP (N–terminal pro –brain natriuretic peptide) u serumu, CMIA/ECLIA/CLIA/TRACE"/>
        <s v="Prokаlcitonin (PCT) u serumu/plаzmi, CMIA/ECLIA/CLIA/TRACE/ELFA"/>
        <s v="Proteini (frаkcije proteinа) u serumu, elektroforezа"/>
        <s v="Proteini (ukupni) u serumu/plаzmi, spektrofotometrijа"/>
        <s v="Proteini – identifikаcijа monoklonskih teških i lаkih lаnаcа u serumu, imunofiksаcijа"/>
        <s v="Reumаtoidni fаktor (RF) u serumu, imunoturbidimetrijа"/>
        <s v="Solubilni trаnsferinski receptor (sTfR) u serumu, nefelometrijа"/>
        <s v="Steroid vezujući globulin (sex hormone–binding globulin, SHBG) u serumu/plаzmi, CMIA/ECLIA/CLIA/TRACE"/>
        <s v="TIBC (ukupni kаpаcitet vezivаnjа gvožđа) u serumu, spektrofotometrijа"/>
        <s v="Trаnsferin (siderofilin, Tf) u serumu, imunotrubidimetrijа"/>
        <s v="Troponin I u serumu/plаzmi, CMIA/CLIA/LOCI"/>
        <s v="TNF–alfa (tumor necrosis factor alfa, TNFSF1A, TNF–alfa) u serumu, ELISA"/>
        <s v="UIBC (nezаsićeni kаpаcitet vezivаnjа gvožđа) u serumu, spektrofotometrijа"/>
        <s v="Ureа u serumu/plаzmi, spektrofotometrijа"/>
        <s v="Adrenokortikotropin (аdrenokortikotropni hormon, ACTH) u plаzmi, CMIA/ECLIA/CLIA/TRACE"/>
        <s v="Kalcijum, jonizovani u plazmi "/>
        <s v="Celokupni hemijski pregled, relаtivnа gustinа i sediment urinа nа аutomаtu"/>
        <s v="Celokupni pregled urinа, vizuelno"/>
        <s v="Glukozа u urinu, kvаlitаtivno"/>
        <s v="Kalcijum u urinu, spektofotometrija"/>
        <s v="Lаki lаnci imunoglobulinа (Bence–Jones) u urinu, kvаlitаtivno"/>
        <s v="Melаnin u urinu, kvаlitаtivno"/>
        <s v="Porfobilinogen (PBG) u urinu, kvаlitаtivno"/>
        <s v="Proteini u urinu, kvаlitаtivno sа sulfosаlicilnom kiselinom"/>
        <s v="Sediment urinа, mikroskopijа"/>
        <s v="5–hidroksiindol–3–sirćetnа kiselinа (5–HIAA) u dnevnom urinu, spektrofotometrijа"/>
        <s v="Albumin (mikroаlbuminurijа) u dnevnom urinu, imunoturbidimetrijа"/>
        <s v="Fosfаt neorgаnski u dnevnom urinu, spektrofotometrijа"/>
        <s v="Hloridi u dnevnom urinu, potenciometrijа"/>
        <s v="Homovanilinska kiselina (HVA) u dnevnom urinu "/>
        <s v="Kаlcijum u dnevnom urinu, spektrofotometrijа"/>
        <s v="Kаlijum u dnevnom urinu, potenciometrijа"/>
        <s v="Kreаtinin klirens u dnevnom urinu"/>
        <s v="Kreаtinin u dnevnom urinu, spektrofotometrijа"/>
        <s v="Lаki lаnci imunoglobulinа (Bence–Jones) u dnevnom urinu, elektroforezа"/>
        <s v="Mаgnezijum u dnevnom urinu, spektrofotometrijа"/>
        <s v="Merenje zаpremine 24 h–urinа, dnevnog urinа, volumetrijа"/>
        <s v="Metаnefrin u plаzmi, ELISA"/>
        <s v="Nаtrijum u dnevnom urinu, potenciometrijа"/>
        <s v="Normetаnefrin u plаzmi, ELISA"/>
        <s v="Osmolаlitet u dnevnom urinu, krioskopijа"/>
        <s v="Proteini (ukupni) u dnevnom urinu, spektrofotometrijа"/>
        <s v="Adаlimumаb u serumu, ELISA"/>
        <s v="Albumin u likvoru, nefelometrijа"/>
        <s v="Ćelije, broj u likvoru, mikroskopijа"/>
        <s v="Glukozа u likvoru, spektorfotometrijа"/>
        <s v="Hloridi u likvoru, potenciometrijа"/>
        <s v="Imunoglobulin A (IgA) u likvoru, nefelometrijа"/>
        <s v="Laktat u likvoru, spektofotometrija"/>
        <s v="Mаkroskopski nаlаz likvorа, vizuelno"/>
        <s v="Proteini (ukupni) u likvoru, spektrofotometrijom"/>
        <s v="Sediment peritoneаlnog punktаtа, mikroskopijа"/>
        <s v="Hemoglobin A1c (glikohemoglobin, HbA1c) u krvi, enzimski"/>
        <s v="Renin (direktni) u plаzmi, CLIA"/>
        <s v="Krvna slika sa petodelnom leukocitarnom formulom"/>
        <s v="Krvna slika sa C–reaktivnim proteinom (CRP)"/>
        <s v="Krvna slika sa retiklocitima i petodelnom lukocitarnom formulom"/>
        <s v="Leukocitarna formula (LeF), ručno"/>
        <s v="Broj trombocita (Tr) u krvi, mikroskopija"/>
        <s v="Sedimentacija eritrocita (SE) "/>
        <s v="Test hemolize eritrocita u kiselom serumu (Hamov test)"/>
        <s v="Test sukrozne lize eritrocita, Hartmanov test "/>
        <s v="Anti–Xa aktivnost u plazmi, spektrofotometrija"/>
        <s v="Agregacija trombocita kombinovanim sistemom Kol-ADP u krvi "/>
        <s v="Agregacija trombocita kombinovanim sistemom Kol-Adr u krvi"/>
        <s v="Agregacija trombocita u plazmi adrenalinom"/>
        <s v="Agregacija trombocita u plazmi arahidonskom kiselinom"/>
        <s v="Agregacija trombocita u plazmi kolagenom"/>
        <s v="Agregacija trombocita u plazmi ristocetinom"/>
        <s v="Aktivirano parcijalno tromboplastinsko vreme (aPTT) u plazmi, koagulometrija"/>
        <s v="Alfa–2–antiplazmin aktivnost u plazmi, spektrofotometrija"/>
        <s v="Antitrombin (AT) aktivnost u plazmi, spektrofotometrija"/>
        <s v="Batroksobinsko vreme (BT) u plazmi, koagulometrija"/>
        <s v="D–dimer u plazmi, imunoturbidimetrija"/>
        <s v="Faktor FVII (prokonvertin) aktivnost u plazmi, koagulometrija"/>
        <s v="Faktor FVIII (antihemofilni globulin A, AHG–A) aktivnost u plazmi, koagulometrija"/>
        <s v="Faktor II (protrombin) aktivnost, u plazmi koagulometrija"/>
        <s v="Faktor IX (antihemofilni globulin B, AHG–B) aktivnost u plazmi, koagulometrija"/>
        <s v="Faktor V (proakcelerin) aktivnost u plazmi, koagulometrija"/>
        <s v="Faktor X (Stuart Power faktor) aktivnost, u plazmi, koagulometrija"/>
        <s v="Faktor XI (antihemofilni globulin C, AHG–C) aktivnost u plazmi, koagulometrija"/>
        <s v="Faktor XII (Hageman) aktivnost, u plazmi, koagulometrija"/>
        <s v="Faktor XIII (fibrin stabilizujući faktor) u plazmi, urea test"/>
        <s v="Fibrinogen u plazmi, koagulometrija"/>
        <s v="Nefrakcionisani heparin (UFH) u plazmi, spektrofotometrija"/>
        <s v="INR - za praćenje antikoagulantne terapije u plazmi "/>
        <s v="Lumi agregacija trombocita u plazmi"/>
        <s v="Lupus antikoagulans u plazmi (LA2), konfirmacioni test, koagulometrija"/>
        <s v="Inhibitori faktora koagulacije u plazmi, po epruveti"/>
        <s v="Inhibitori na faktor IX u plazmi (Bethesda), koagulometrija"/>
        <s v="Inhibitori na faktor VIII u plazmi (Bethesda), koagulometrija"/>
        <s v="Plazminogenska aktivnost u plazmi, spektrofotometrija"/>
        <s v="Protein C, aktivnost u plazmi, spektrofotometrija"/>
        <s v="Protein S antigen, slobodni u plazmi, imunoturbidimetrija"/>
        <s v="Protrombinsko vreme (PT) INR – za praćenje antikoagulantne terapije u plazmi, koagulometrija"/>
        <s v="Protrombinsko vreme (PT) plazmi/kapilarnoj krvi, koagulometrija"/>
        <s v="Retrakcija koaguluma u plazmi "/>
        <s v="Rezistencija na aktivirani protein C u plazmi (APCR), koagulometrija"/>
        <s v="Rumpel-Leede test"/>
        <s v="Test neutralizacije lupus antikoagulansa liziranim trombocitima u plazmi"/>
        <s v="Lupus antikoagulans u plazmi (LA1), koagulometrija"/>
        <s v="LA1/LA2 odnos"/>
        <s v="Trombinsko vreme (TT) u plazmi, koagulometrija"/>
        <s v="Von Willebrandov faktor (vWF) antigen u plazmi, imunohemija"/>
        <s v="Von Willebrandov faktor (vWF), aktivnost u plazmi, imunoturbidimetrija"/>
        <s v="Vreme krvarenja (Duke)"/>
        <s v="Vreme krvarenja (Ivy) "/>
        <s v="Anti–Hu аntitelа, аntitelа nа nukleuse neuronа (ANNA–1) IgG u serumu – IIF"/>
        <s v="Antineutrofilnа citoplаzmаtskа аntitelа (ANCA), proteinаzа 3 (PR3), mijeloperoksidаzа (MPO) (ANCA, PR3, MPO) IgG u serumu – IIF"/>
        <s v="Antinukleusnа аntitelа nа HEp–2 ćelijаmа (20–10) IgG u serumu – IIF"/>
        <s v="Antinukleusnа, аntimitohondrijаlnа, аntiglаtkomišićnа, аntipаrijetаlnа аntitelа (ANA, AMA, AGMA, APA– IgG) u serumu (kombinovаni kriostаtski preseci tkivа glodаrа) – IIF"/>
        <s v="Antitelа nа betа–2–glikoprotein I (аnti–betа–2–GPI) IgG klаse u serumu – ELISA"/>
        <s v="Antitelа nа betа–2–glikoprotein I (аnti–betа–2– GPI) IgM klаse u serumu – ELISA"/>
        <s v="Antitelа nа ciklične citrulinisаne peptide (аnti–CCP) IgG/IgM/IgA klаse u serumu – ELISA"/>
        <s v="Antitelа nа dvolаnčаnu dezoksiribonukleinsku kiselinu (anti–dsDNK) IgG klаse u serumu – ELISA"/>
        <s v="Antitelа nа ekstrаktibilne nukleusne аntigene (ENA screen) IgG klаse u serumu – ELISA"/>
        <s v="Antitelа nа glomerulаrnu bаzаlnu membrаnu (anti – GBM) IgG klаse u serumu – ELISA"/>
        <s v="Antitelа nа kаrdiolipin IgG klаse u serumu – ELISA"/>
        <s v="Antitelа nа kаrdiolipin IgM klаse u serumu – ELISA"/>
        <s v="Antitelа nа mijeloperoksidаzu (аnti–MPO) IgG klаse u serumu – ELISA"/>
        <s v="Antitelа nа proteinаzu 3 (anti–PR3) IgG klаse u serumu – ELISA"/>
        <s v="Antitelа nа tireoglobulin (anti–Tg), CMIA/ECLIA/CLIA/TRACE"/>
        <s v="Antitelа nа TCH receptor (antiTHSR) u serumu/plаzmi, CMIA/ECLIA/CLIA/TRACE"/>
        <s v="Antitelа nа tkivnu trаnsglutаminаzu IgA klаse u serumu – ELISA"/>
        <s v="Ukupan IgE u serumu - FIA "/>
        <s v="Heparin indukovana antitela (HIT) antitela iz seruma - mikroepruveta "/>
        <s v="Pregled vaginalnog brisa na bakterijsku vaginozu pregledom bojenog preparata"/>
        <s v="Koproporfirin u urinu – spektrofotomerijski"/>
        <s v="Uroporfirin u urinu – spektrofotomerijski"/>
        <s v="von Willebrand faktor ristocetin kofaktor u plazmi,imunoturbidimetrija"/>
        <s v="Agregacija trombocita u plazmi ADP-om"/>
        <s v="Analiza preparata bojenog imunofluorescentnom tehnikom"/>
        <s v="Faktor XIII (fibrin stabilizujući faktor) u plazmi, spektrofotometrija"/>
        <s v="Heparin indukovana antitela (HIT) u plazmi, imunoturbidimetrija"/>
        <s v="Skrob u fecesu, mikroskopijа"/>
        <s v="Bakteriološki pregled brisa nosa                                                                                               "/>
        <s v="Bakteriološki pregled brisa nosa na kliconoštvo (S. aureus., (MRSA), S. pneumoniae i dr.)"/>
        <s v="Bakteriološki pregled brisa spoljašnjeg ušnog kanala, promena na koži ili površinske rane"/>
        <s v="Bakteriološki pregled brisa spoljašnjih genitalija ili vagine ili cerviksa ili uretre"/>
        <s v="Bakteriološki pregled brisa ždrela"/>
        <s v="Bakteriološki pregled brisa ždrela na kliconoštvo (S. pyogenes, S.aureus. H. influenzae i dr.)"/>
        <s v="Bakteriološki pregled duboke rane"/>
        <s v="Bakteriološki pregled eksprimata prostate ili sperme"/>
        <s v="Bakteriološki pregled intravaskularnih katetera (semikvantitativno)"/>
        <s v="Bakteriološki pregled intravaskularnih katetera kvantitativno i/ili komparativno"/>
        <s v="Bakteriološki pregled iskašljaja ili trahealnog aspirata ili bronhoalveolarnog lavata"/>
        <s v="Bakteriološki pregled likvora"/>
        <s v="Bakteriološki pregled oka ili konjunktive"/>
        <s v="Bakteriološki pregled sadržaja srednjeg uva"/>
        <s v="Bakteriološki pregled stolice za Salmonella spp., Shigella spp. i Campylobacter spp"/>
        <s v="Bakteriološki pregled stolice za Campylobacter vrste"/>
        <s v="Bakteriološki pregled stolice za Yersinia enterocolitica/pseudotuberculosis"/>
        <s v="Bakteriološki pregled tečnosti ili tkiva iz primarno sterilnih područja"/>
        <s v="Bakteriološki pregled žuči"/>
        <s v="Biohemijska identifikacija anaerobnih bakterija do nivoa vrste"/>
        <s v="Bakteriološka identifikacija beta-hemolitičkog streptokoka"/>
        <s v="Detekcija antigena Helicobacter pylori - imunohromatografskim testom"/>
        <s v="Detekcija metaboličkih ili somatskih antigena različitih gljiva enzimsko-hromatografskom metodom (P-D glukan ili drugi)"/>
        <s v="Detekcija antigena Legionella  pneumophila (u urinu) -testom imunoaglutinacije"/>
        <s v="Detekcija bakterijskog genoma molekularnom metodom u uzorcima i/ili kulturi (Mycoplasma pneumoniae, Helicobacter pylori, Neisseria meningitidis,_x000a_Haemophilus influenzae, Streptococcus pneumoniae i dr.- pojedinačno - PCR"/>
        <s v="Detekcija beta-laktamaza proširenog spektra za Gram negativne bakterije (fenotipska)"/>
        <s v="Detekcija karbapenemaza za Gram negativne bakterije (fenotipska)"/>
        <s v="Direktna detekcija bakterijskih antigena u biološkom materijalu komercijalnim testom"/>
        <s v="Brzi kvalitativni test za detekciju Clostridium difficilae toksina A i B u stolici"/>
        <s v="Brzi kvalitativni test za detekciju Clostridium difficilae GDH Ag u stolici"/>
        <s v="Hemokultura aerobno, automatizovanim sistemom"/>
        <s v="Hemokultura anaerobno, automatizovanim sistemom"/>
        <s v="Identifikacija anaerobnih bakterija do nivoa roda"/>
        <s v="Identifikacija bakterija automatizovanim sistemom"/>
        <s v="Biohemijska identifikacija Yersinia enterocolitica/pseudotuberculosis"/>
        <s v="Identifikacija Escherichia coli O:157"/>
        <s v="Identifikacija termotolerantnih Campylobacter vrsta"/>
        <s v="Ispitivanje osetljivosti bakterija na antibiotike automatizovanim sistemom"/>
        <s v="Ispitivanje osetljivosti bakterija na antibiotike, disk - difuzionom metodom na drugu i/ili treću liniju"/>
        <s v="Ispitivanje osetljivosti bakterija na antibiotike, disk - difuzionom metodom na prvu liniju"/>
        <s v="Izolacija Clostridium difficilae "/>
        <s v="Detekcija prisustva i ispitivanje antibiotske osetljivosti U. urealyticum i M. Hominis"/>
        <s v="Izolacija meticilin- meticilin rezistentnog Staphylococcus aureus iz kliničkih uzoraka"/>
        <s v="Izolacija mikroorganizma subkulturom"/>
        <s v="Izolacija vankomicin -rezistentnih Enterococcus spp"/>
        <s v="Mikroskopski pregled bojenog preparata"/>
        <s v="Određivanje vrednosti MIK-a (minimalne inhibitorne koncentracije) za jedan antibiotik (gradijent ili E - test)"/>
        <s v="Preged likvora na prisustvo bakterijskih antigena latex aglutinacijom"/>
        <s v="Serološka identifikacija serogrupe Salmonella enterica"/>
        <s v="Serološka identifikacija Salmonella Enteritidis, Salmonella Typhi"/>
        <s v="Serološka identifikacija Shigella flexneri, Shigella sonnei"/>
        <s v="Serološka identifikacija Streptococcus pneumoniae-imunoaglutinacija"/>
        <s v="Urinokultura"/>
        <s v="Detekcija virusnih antigena u stolici (Rotavirus i dr.)"/>
        <s v="Kvalitativno određivanje anti HCV antitela – imunoenzimski test (ELISA, ELFA, ECLIA i dr.)"/>
        <s v="Kvalitativno određivanje antigena i antitela za HIV – imunoenzimski test (ELISA, ELFA, ECLIA i dr.)"/>
        <s v="Kvalitativno određivanje HBs antigena u serumu – imunoenzimski test (ELISA, ELFA, ECLIA i dr.)"/>
        <s v="Kvalitativno određivanje IgG antitela na antigene virusa (CMV, VZV, EBV, mumps, morbilli, HSV1 i HSV2, Adeno, RSV, virus Parainfluenze 1, 2, 3, Parvo virus B19, Rubella virus, HAV, HEV i dr.) - imunoenzimski test (ELISA, ELFA, ECLIA i dr.)"/>
        <s v="Kvalitativno određivanje IgM antitela na antigene virusa (CMV, VZV, EBV, mumps, morbili, HSV1 i HSV2, adenoviruse, RSV, parainfluenza 1, 2 i 3, parvo virus B19, HAV i dr.) – imunoenzimski test (ELISA, ELFA, ECLIA i dr.)"/>
        <s v="Kvantitativno određivanje IgG antitela na antigene virusa (HSV1, HSV2, CMV, EBV, Rubella, Mumps, Morbilli, Adeno, RSV, virus Parainfluenze 1, 2, 3, Parvo virus B19, Rubella virus, HAV, HEV i dr.) – imunoenzimski test (ELISA, ELFA, ECLIA i dr.)"/>
        <s v="Kvantitativno određivanje genoma jednog RNK virusa (Real–time PCR)"/>
        <s v="Kvantitativno određivanje genoma jednog DNK virusa (Real–time PCR)"/>
        <s v="Izolacija RNK virusa SARS-CoV-2 iz biološkog materijala"/>
        <s v="Kvantitativno određivanje genoma virusa SARS-CoV-2 (Real-Time PCR)"/>
        <s v="Kvalitativno određivanje IgG antitela na virus SARS-CoV-2  imuno testovima u automatizovanim sisitemima (CMIA, CLIA, ECLIA)"/>
        <s v="Određivanje aviditeta IgG virus specifičnih antitela za jedan virus (CMV, HSV1, HSV2, Rubella, Coxsackie B virus i dr.) - imunoenzimski test (ELISA, ELFA, ECLIA i dr.)"/>
        <s v="Aviditet antitela na Toxoplasma gondii – ELISA"/>
        <s v="Određivanje IgM ili IgA i/ili IgG antitela na Toxoplasma gondii"/>
        <s v="Antimikogram u automatizovanom sistemu"/>
        <s v="Detekcija Aspergillus galaktomanan antigena- ELISA"/>
        <s v="Detekcija Candida manan antigena- ELISA"/>
        <s v="Hemokultura na gljive u automatizovanom sistemu"/>
        <s v="Identifikacija gljiva u automatizovanom sistemu"/>
        <s v="Određivanje titra IgG antitela na gljive (Aspergillus, Candida ili drugo) - ELISA "/>
        <s v="Određivanje titra IgM antitela na gljive (Aspergillus, Candida ili drugo) - ELISA"/>
        <s v="Pregled brisa na gljive"/>
        <s v="Pregled ostalih bioloških uzorka na gljive"/>
        <s v="Izolacija DNK ili RNK iz biološkog materijala"/>
        <s v="Multiplex PCR ili Realtime PCR test za otkrivanje virusa  uzročnika određenih obolenja"/>
        <s v="Detekcija Streptococcus agalactiae (GBS) kod trudnica od 35-37.gn u vaginalnom i rektalnom brisu "/>
        <s v="Bakteriološki pregled stolice za Escherichia coli O:157 "/>
        <s v="Detekcija Clostridium difficilae toksina A i B u stolici ELISA/ELFAtestom "/>
        <s v="Serološka identifikacija Yersinia enterocolitica O:3 "/>
        <s v="Ispitivanje osetljivosti bakterija na antibiotike (pojedinačno) i određivanje vrednosti MIK bujon mikrodilucionom metodom "/>
        <s v="Detekcija karbapenem rezistentnih gram negativnih bakterija na selektivnoj podlozi/ skrining za prijem u bolnicu "/>
        <s v="Detekcija gram negativnih bakterija rezistentnih na betalaktamaze proširenog spektra na selektivnoj podlozi /skrining za prijem u bolnicu "/>
        <s v="Antimikogram - komercijalni bujon mikrodilucioni test "/>
        <s v="Biohemijska identifikacija gljiva komercijalnim testom (do nivoa vrste) "/>
        <s v="Uzimanje nazofaringealnog i/ili orofaringealnog brisa za pregled na prisustvo SARS-CoV-2 virusa u transportnu podlogu, u ambulanti"/>
        <s v="Uzimanje uzorka krvi punkcijom za dokazivanje prisustva antitela na virus SARS-CoV-2, u ambulanti"/>
        <s v="Uzimanje materijala (nazofaringealni bris, saliva i dr.)  u cilju dokazivanja virusnog Ag SARS-CoV-2"/>
        <s v="Detekcija virusnog Ag SARS -CoV-2 kvalitativnom metodom"/>
        <s v="Pregled uzorka iz primarno sterilnih regija na gljive"/>
        <s v="Proliferаtivni odgovor limfocitа nа poliklonske stimulаtore – scintilаcionom metodom iz pune krvi"/>
        <s v="Identifikacija ektoparazita"/>
        <s v="Pregled perianalnog otiska na helminte (Enterobius ili drugo)"/>
        <s v="Pregled uzoraka na demodikozu, šugu i druge ektoparazitoze"/>
        <s v="Direktan nativan preparat na gljive"/>
        <s v="Identifikacija dermatofita"/>
        <s v="Identifikacija kulture kvasnica"/>
        <s v="Izolacija Trichomonas vaginalis"/>
        <s v="Bakteriološki pregled uzoraka na Neisseria gonorrhoeae"/>
        <s v="Uzimanje biološkog materijala za mikrobiološki pregled"/>
        <s v="Uzimanje biološkog materijala za mikrobiološki pregled u transportnu podlogu"/>
        <s v="Revizija PH nalaza drugih ustanova"/>
        <s v="Imunohistohemijsko bojenje od posebnog značaja za terapiju"/>
        <s v="Podela biopsijskog materijala i izrada parafinskog kalupa"/>
        <s v="Prekalupljivanje fiksiranog tkiva iz gotovog kalupa"/>
        <s v="Bojenje jednog serijskog preparata HE metodom "/>
        <s v="EX TEMPORE analiza dobijenog materijala"/>
        <s v="Konsultativna ili komparativna analiza bioptičkog materijala"/>
        <s v="Konsultativna ili komparativna analiza materijala iz dostavljenih parafinskih blokova "/>
        <s v="Pregled isečka usne"/>
        <s v="Pregled resekovanog dela usne"/>
        <s v="Pregled promene na uklonjenom delu jezika "/>
        <s v="Pregled promene na uklonjenom celom jeziku"/>
        <s v="Pregled promene na isečku sluznice usta odnosno gingive dobijene biopsijom"/>
        <s v="Pregled uklonjene promene sluznice usta odnosno gingive dobijene resekcijom"/>
        <s v="Pregled isečka sluzokože farinksa odnosno nazofarinksa dobijene biopsijom"/>
        <s v="Pregled uklonjene dentogene ciste"/>
        <s v="Pregled isečka pljuvačne žlezde"/>
        <s v="Pregled uklonjene cele pljuvačne žlezde"/>
        <s v="Pregled uzorka sluzokože nosa dobijene biopsijom"/>
        <s v="Pregled uklonjenog tumora nosa odnosno sinusa"/>
        <s v="Pregled isečka tonzile"/>
        <s v="Pregled uklonjene tonzile"/>
        <s v="Pregled uklonjenog tumora farinksa odnosno nazofarinksa"/>
        <s v="Pregled isečka larinksa dobijenog biopsijom"/>
        <s v="Pregled uklonjenog tumora larinksa"/>
        <s v="Pregled promene na uklonjenom delu larinksa "/>
        <s v="Pregled promene na dela uklonjene aurikule"/>
        <s v="Pregled isečka spoljašnjeg ušnog kanala dobijenog biopsijom"/>
        <s v="Pregled isečka dobijenog radikalnom disekcijom vrata"/>
        <s v="Pregled uklonjenog holesteatoma"/>
        <s v="Pregled isečka traheje odnosno bronha dobijenog biopsijom"/>
        <s v="Pregled uklonjenog dela pluća otvorenom ili torakoskopskom metodom "/>
        <s v="Pregled bioptata zida arterije, vene, sintetičkog grafta"/>
        <s v="Pregled jednog limfnog čvora "/>
        <s v="Pregled anatomske grupe limfnih čvorova "/>
        <s v="Pregled bioptata tumora dojke "/>
        <s v="Pregled delimično uklonjene štitnjače "/>
        <s v="Pregled cele štitnjače "/>
        <s v="Pregled ciste vrata "/>
        <s v="Pregled bioptata nadbubrežne žlezde "/>
        <s v="Pregled uklonjene nadbubrežne žlezde odnosno žlezdi"/>
        <s v="Pregled bioptata hipofize "/>
        <s v="Pregled tumora hipofize "/>
        <s v="Pregled endoskopskog uzorka: jednjaka, odnosno želuca, odnosno tankog, odnosno debelog creva, odnosno analnog kanala"/>
        <s v="Pregled polipa želuca, odnosno tankog creva odnosno debelog creva "/>
        <s v="Pregled resekovanog jednjaka i proksimalnog dela želuca "/>
        <s v="Pregled delimično resekovanog želuca "/>
        <s v="Pregled celog želuca "/>
        <s v="Pregled uklonjenog celog želuca sa omentumom i slezinom "/>
        <s v="Pregled uklonjenog repa pankreasa sa slezinom "/>
        <s v="Pregled dela tankog creva "/>
        <s v="Pregled dela debelog creva "/>
        <s v="Pregled rektuma "/>
        <s v="Pregled hemoroidalnog nodusa "/>
        <s v="Pregled uzorka jetre dobijenog punkcionom biopsijom "/>
        <s v="Pregled uklonjenog dela jetre "/>
        <s v="Pregled uklonjene jetre kod transplantacije "/>
        <s v="Pregled žučne kese "/>
        <s v="Pregled ekstrahepatičnih žučnih puteva "/>
        <s v="Pregled apendiksa "/>
        <s v="Pregled uzorka pankreasa dobijenog tankom iglom "/>
        <s v="Pregled dela pankreasa "/>
        <s v="Pregled tumora omentuma odnosno peritoneuma odnosno retroperitoneuma "/>
        <s v="Pregled slezine "/>
        <s v="Pregled bioptata kože "/>
        <s v="Pregled promene na koži bez određivanja granica"/>
        <s v="Pregled promene na koži sa određivanjem granica "/>
        <s v="Pregled malignog melanoma kože "/>
        <s v="Pregled dela odnosno celog nokta"/>
        <s v="Pregled potkožne promene "/>
        <s v="Pregled tumora mekih tkiva bez određivanja granica "/>
        <s v="Pregled dela tumora mekih tkiva "/>
        <s v="Pregled amputiranog prsta"/>
        <s v="Pregled amputirane šake odnosno stopala zbog tumora mekih tkiva sa određivanjem granica"/>
        <s v="Pregled bioptata kostne srži "/>
        <s v="Pregled kiretirane kosti "/>
        <s v="Pregled uzorka resekovane kosti bez određivanja granica prema zdravom tkivu"/>
        <s v="Pregled uzorka resekovane kosti sa određivanjem granica prema zdravom tkivu"/>
        <s v="Pregled dela mandibule odnosno maksile "/>
        <s v="Pregled tumora zgloba sa određivanjem granica resekcije "/>
        <s v="Pregled sinovije dobijene biopsijom "/>
        <s v="Pregled sinovije sa određivanjem granica"/>
        <s v="Pregled tumora tetive sa odredjivanjem granica resekcije"/>
        <s v="Pregled uzorka penisa "/>
        <s v="Pregled prepucijuma "/>
        <s v="Pregled dela penisa "/>
        <s v="Pregled celog penisa "/>
        <s v="Pregled uzorka uretre dobijenog biopsijom "/>
        <s v="Pregled uzorka duktus deferensa dobijenog biopsijom "/>
        <s v="Pregled uzorka epididimisa dobijenog biopsijom "/>
        <s v="Pregled ovojnice testisa dobijene biopsijom"/>
        <s v="Pregled isečka testisa dobijena biopsijom "/>
        <s v="Pregled jednog testisa u celini "/>
        <s v="Pregled oba testisa u celini "/>
        <s v="Pregled vrata bešike i prostate "/>
        <s v="Pregled uzoraka prostate dobijena biopsijom"/>
        <s v="Pregled transuretralno resekovane prostate (TUR) "/>
        <s v="Pregled dela prostate "/>
        <s v="Pregled cele prostate "/>
        <s v="Pregled cele prostate sa semenim kesicama "/>
        <s v="Pregled uzorka mokraćne bešike dobijena biopsijom "/>
        <s v="Pregled tumora sa delom zida mokraćne bešike "/>
        <s v="Pregled dela mokraćne bešike "/>
        <s v="Pregled uklonjene mokraćne bešike "/>
        <s v="Pregled uzorka bubrega dobijenog biopsijom "/>
        <s v="Pregled hirurškog isečka bubrega "/>
        <s v="Pregled tumora bubrega dobijena punkcionom biopsijom"/>
        <s v="Pregled tumora bubrega "/>
        <s v="Pregled bubrega u celini sa delom uretera "/>
        <s v="Pregled bubrega i uretera u celini "/>
        <s v="Pregled dela uretera "/>
        <s v="Pregled uzorka transplantiranog bubrega dobijenog biopsijom "/>
        <s v="Pregled uklonjene vulve"/>
        <s v="Pregled uzorka vagine dobijenog biopsijom "/>
        <s v="Pregled tumora vulve odnosno vagine "/>
        <s v="Pregled uzorka cerviksa dobijena biopsijom "/>
        <s v="Pregled dela cerviksa dobijenog metodom &quot;omčice&quot;"/>
        <s v="Pregled konizata cerviksa "/>
        <s v="Pregled celog cerviksa "/>
        <s v="Pregled kiretmana endocerviksa i endometrijuma "/>
        <s v="Pregled tumora uterusa "/>
        <s v="Pregled tela materice (bez cerviksa i adneksa) "/>
        <s v="Pregled materice i cerviksa (bez adneksa)"/>
        <s v="Pregled materice, cerviksa, jednog jajnika i pripadajućeg jajovoda "/>
        <s v="Pregled materice, cerviksa, oba jajnika i pripadajućih jajovoda "/>
        <s v="Pregled materice, cerviksa, oba jajnika, pripadajućih jajovoda i parametrijuma "/>
        <s v="Pregled dela jajnika "/>
        <s v="Pregled celog jajnika "/>
        <s v="Pregled celog jajovoda "/>
        <s v="Pregled dela omentuma "/>
        <s v="Pregled celog omentuma "/>
        <s v="Pregled organa male karlice"/>
        <s v="Pregled posteljice sa ovojnicama i pupčanikom odnosno analiza abortnog materijala "/>
        <s v="Pregled blizanačkih posteljica "/>
        <s v="Pregled tumora moždanica "/>
        <s v="Pregled tumora mozga "/>
        <s v="Pregled arterio-venske malformacije"/>
        <s v="Pregled enukleisane očne jabučice"/>
        <s v="Pregled egzenterata orbite"/>
        <s v="Citološki pregled ostalih razmaza"/>
        <s v="Pregled materijala dobijenog punkcijom tankom iglom (FNA): štitnjače ili limfnog čvora ili potkožnih i drugih tumora"/>
        <s v="Pregled parafinskog bloka punktata"/>
        <s v="Pregled razmaza sputuma"/>
        <s v="Analiza imunohistohemijskog preparata primenom jednog antitela - amplifikacionom metodom detekcije"/>
        <s v="Analiza imunohistohemijskog preparata primenom jednog pripremljenog antitela - RTU"/>
        <s v="Analiza imunohistohemijskog preparata primenom standardnog seta jednog antitela (kita) "/>
        <s v="Dokazivanje Helicobacter Pylori u tkivu"/>
        <s v="Dokazivanje prisustva elastičnih vlakana "/>
        <s v="Dokazivanje prisustva enzima u biopsiji skeletnog mišića"/>
        <s v="Dokazivanje prisustva glikogena   "/>
        <s v="Dokazivanje prisustva gljivica u tkivu, metodom srebra"/>
        <s v="Dokazivanje prisustva minerala"/>
        <s v="Dokazivanje prisustva neutralnih i kiselih mucina"/>
        <s v="Dokazivanje prisustva pigmenta u tkivu"/>
        <s v="Dokazivanje prisustva različitih ćelijskih elemenata"/>
        <s v="Dokazivanje treponeme u tkivu kod sumnje na sifilis"/>
        <s v="Dokazivanje vezivnog, mišićnog, nervnog i koštanog tkiva"/>
        <s v="Obrada i analiza tkiva primenom dekalcinacije (Dekalcinat) "/>
        <s v="Fetalna obdukcija "/>
        <s v="Klinička obdukcija "/>
        <s v="Pedijatrijska obdukcija "/>
        <s v="Druge metode mikroskopije (morfometrija,tkivni mikroerej,izrada fotodokumentacije, evidencije i ostale metode, ostali tipovi patohistoloških analiza)"/>
        <s v="Pregled incizione biopsije suzne žlezde"/>
        <s v="Pregled incizione biopsije suznog kanalića"/>
        <s v="Pregled incizione biopsije rožnjače"/>
        <s v="Pregled ekscizione biopsije rožnjače uz određivanje granica"/>
        <s v="Imunofluorescentna mikroskopija"/>
        <s v="Pregled CORE  biopsije dojke"/>
        <s v="Eksfolijativna citologija tkiva reproduktivnih organa žene-neautomatizovana priprema i automatizovano bojenje"/>
        <s v="ЕНДОКРИНОЛОШКА ЛАБОРАТОРИЈA"/>
        <s v="Antimilerijаn hormon u serumu/plаzmi, CMIA/ECLIA/CLIA/TRACE"/>
        <s v="Beta–crosslaps (degrаdаcioni produkt C–terminаlnog telopeptidа kolаgenа) u serumu/plаzmi, CMIA/ECLIA/CLIA/TRACE"/>
        <s v="Betа–horiogonаdotropin, ukupаn (beta–hCG, fβhCG) u serumu/plаzmi, CMIA/ECLIA/CLIA/TRACE"/>
        <s v="C–peptid u serumu/plаzmi, CMIA/ECLIA/CLIA/TRACE"/>
        <s v="C–reаktivni protein (CRP) u serumu, imunoturbidimetrijа"/>
        <s v="Estrаdiol (E2), ukupаn u serumu/plаzmi, CMIA/ECLIA/CLIA/TRACE"/>
        <s v="Folikulostimulirаjući hormon (folitropin, FSH) u serumu/plаzmi, CMIA/ECLIA/CLIA/TRACE"/>
        <s v="Hormon rаstа (somаtotropin, GH, STH) u serumu/plаzmi, CMIA/ECLIA/CLIA/TRACE"/>
        <s v="IGF–1 ((Insulin–like–growth factor I (IGF–I, Growth Faktor I, Somatomedin C) u serumu/plаzmi, CMIA/ECLIA/CLIA/TRACE"/>
        <s v="Kаrcinoembrioni аntigen (CEA) u serumu/plаzmi, CMIA/ECLIA/CLIA/TRACE"/>
        <s v="Kаrcinomа аntigen CA 125 (CA 125) u serumu/plаzmi, CMIA/ECLIA/CLIA/TRACE"/>
        <s v="Kаrcinomа аntigen CA 15–3 (CA 15–3) u serumu/plаzmi, CMIA/ECLIA/CLIA/TRACE"/>
        <s v="Kаrcinomа аntigen CA 19–9 (CA 19–9) u serumu/plаzmi, CMIA/ECLIA/CLIA/TRACE"/>
        <s v="Kortizol u serumu/plаzmi, CMIA/ECLIA/CLIA/TRACE"/>
        <s v="Luteinizirаjući hormon (lutropin, LH) u serumu/plаzmi, CMIA/ECLIA/CLIA/TRACE"/>
        <s v="Pаrаthormon (pаrаtiroidni hormon, PTH) u serumu/plаzmi, CMIA/ECLIA/CLIA/TRACE"/>
        <s v="Placentalni factor rasta u serumu/plazmi CMIA/ECLIA/CLIA/TRACE"/>
        <s v="Progesteron (P4) u serumu/plаzmi, CMIA/ECLIA/CLIA/TRACE"/>
        <s v="Prolаktin (PRL) u serumu/plаzmi, CMIA/ECLIA/CLIA/TRACE"/>
        <s v="Prostаtični specifični аntigen, slobodаn (fPSA) u serumu/plаzmi, CMIA/ECLIA/CLIA/TRACE"/>
        <s v="Prostаtični specifični аntigen, ukupаn (PSA) u serumu/plаzmi, CMIA/ECLIA/CLIA/TRACE"/>
        <s v="Protein S -100 u serumu"/>
        <s v="Solubile fms-like tyrosine kinase u serumu/plazmi CMIA/ECLIA/CLIA/TRACE"/>
        <s v="Testosteron, ukupаn u serumu/plаzmi, CMIA/ECLIA/CLIA/TRACE"/>
        <s v="Tireostimulirаjući hormon (tirotropin, TSH) u serumu/plаzmi, CMIA/ECLIA/CLIA/TRACE"/>
        <s v="Tiroglobulin (Tg) u serumu/plаzmi, CMIA/ECLIA/CLIA/TRACE"/>
        <s v="Tiroksin, slobodаn (fT4) u serumu/plаzmi, CMIA/ECLIA/CLIA/TRACE"/>
        <s v="Tiroksin, ukupаn (T4) u serumu/plаzmi, CMIA/ECLIA/CLIA/TRACE"/>
        <s v="Trijodtironin, slobodаn (fT3) u serumu/plаzmi, CMIA/ECLIA/CLIA/TRACE"/>
        <s v="Trijodtironin, ukupаn (T3) u serumu/plаzmi, CMIA/ECLIA/CLIA/TRACE"/>
        <s v="Kortizol u dnevnom urinu, CMIA/ECLIA/CLIA/TRACE"/>
        <s v="Antitelа nа tireoidnu peroksidаzu (anti–TPO) аntitelа IgG klаse u serumu/plаzmi, CMIA/ECLIA/CLIA/TRACE"/>
        <s v="СПЕЦИЈАЛИЗОВАНЕ ЛАБОРАТОРИЈЕ"/>
        <s v="Bojenje kostne srži ili periferne krvi -APL Skor"/>
        <s v="Anti–adalimumab аntitelа u serumu, ELISA"/>
        <s v="Anti–infliximab аntitelа u serumu, ELISA"/>
        <s v="Tаkrolimus u krvi, CMIA/ECLIA"/>
        <s v="Vitamin B12 (kobalamin, cijankobalamin) u krvi - FPIA/MEIA, CMIA "/>
        <s v="Alfa-1- antitripsin u serumu - nefelometrijom"/>
        <s v="Apo B/Apo A1, indeks u serumu"/>
        <s v="Apolipoprotein A1 (ApoA1) u serumu/plаzmi, imunoturbidimetrijа"/>
        <s v="Apolipoprotein A2 (ApoA2) u serumu/plazmi, nefelometrija"/>
        <s v="Apolipoprotein B (ApoB) u serumu/plаzmi, imunoturbidimetrijа"/>
        <s v=" Apolipoprotein E (ApoE) u serumu/plazmu, nefelometrija"/>
        <s v="C1 -inhibitor komplementa u serumu, nefelometrija"/>
        <s v="Ceruloplаzmin u serumu, imunoturbidimetrijа"/>
        <s v="Cyfra 21–1 (citokerаtin 19 frаgmenti) u serumu /plаzmi, CMIA/ECLIA/CLIA/TRACE"/>
        <s v="Deksаmetаzonski test (krаtki); DHEA–S, аndrostendion, testosteron, kortizol u serumu, CMIA/CLIA/ECLIA"/>
        <s v="Everolimus u plаzmi, CMIA/ECLIA"/>
        <s v="Folnа kiselinа u serumu/plаzmi, CMIA/CLIA/ECLIA"/>
        <s v="Holesterol (ukupаn) u serumu/plаzmi, spektrofotometrijа"/>
        <s v="Holesterol, „non” HDL – holesterol u serumu/plаzmi, izrаčunаvаnje"/>
        <s v="HDL–holesterol u serumu/plаzmi, spektrofotometrijа"/>
        <s v="LDL–holesterol u serumu/plаzmi, izrаčunаvаnje"/>
        <s v="LDL–holesterol u serumu/plаzmi, spektrofotometrijа"/>
        <s v="Homocistein u serumu/plazmi, CMIA/ECLIA/CLIA/TRACE"/>
        <s v="Hromogranin A u serumu, plazmi, ELISA"/>
        <s v="Imunoglobulin A (IgA) u serumu/plаzmi, nefelometrijа"/>
        <s v="Imunoglobulin G (IgG) u serumu/plаzmi, nefelometrijа"/>
        <s v="Imunoglobulin M (IgM) u serumu/plаzmi, nefelometrijа"/>
        <s v="Infliksimаb u serumu, ELISA"/>
        <s v="Insulin tolerans test (Insulin tolerance test, ITT); hormon rаstа i kortizol u serumu, CLIA/ECLIA"/>
        <s v="Insulin tolerans test (Insulin tolerance test, ITT); hormon rаstа u serumu, CLIA/ECLIA"/>
        <s v="Insulin tolerans test (Insulin tolerance test, ITT); hormon rаstа, prolаktin i kortizol u serumu, CLIA/ECLIA"/>
        <s v="Insulin tolerans test (Insulin tolerance test, ITT); kortizol u serumu, CMIA/CLIA/ECLIA"/>
        <s v="Interleukin–6 u serumu/plаzmi, ECLIA"/>
        <s v="CA 72-4, ECLIA"/>
        <s v="Kortikotropin oslobаđаjući hormon (CRH) test; ACTH u plаzmi i kortizol u serumu/plаzmi, CLIA/ECLIA"/>
        <s v="Neurospecifičnа enolаzа (NSE) u serumu /plаzmi, CMIA/ECLIA/CLIA/TRACE"/>
        <s v="Trigliceridi u serumu/plаzmi, spektrofotometrijа"/>
        <s v="Vаlproinskа kiselinа u serumu/plаzmi, CMIA/ECLIA/CLIA/TRACE"/>
        <s v="Vаnkomicin u serumu/plаzmi, CMIA/ECLIA/CLIA/TRACE"/>
        <s v="Žučne kiseline, ukupne u serumu, spektrofotometrijа"/>
        <s v="Deksаmetаzonski test (krаtki); kortizol u serumu, CMIA/CLIA/ECLIA"/>
        <s v="Dnevni (polu)profil prolаktinа; prolаktin u serumu, CMIA/CLIA/ECLIA"/>
        <s v="Dnevni ritаm sekrecije kortizolа; kortizol u serumu, CMIA/CLIA/ECLIA"/>
        <s v="GnRH (Gonadotropin – releasing hormone) test; FSH i LH u serumu, CMIA/CLIA/ECLIA"/>
        <s v="Kаlcijumski (infuzijа) test; kаlcitonin (CT) u serumu, CLIA/ECLIA"/>
        <s v="Amonijum jon u plаzmi, spektrofotometrijа"/>
        <s v="Dnevni (polu)profil hormonа rаstа; hormon rаstа u serumu, CLIA/ECLIA"/>
        <s v="Holotrаnskobаlаmin (holoTC) u plаzmi, CMIA/CLIA/ECLIA"/>
        <s v="HOMA indeks (bаzаlni); insulin u plаzmi (CMIA/CLIA/ECLIA) i glukozа u plаzmi, spektrofotometrijа"/>
        <s v="HOMA indeks u toku OGT testа; insulin u plаzmi (CMIA/CLIA/ECLIA) i glukozа u plаzmi, spektrofotometrijа"/>
        <s v="HOMA indeks u toku OGT testа; insulin u plаzmi (CMIA/CLIA/ECLIA) i glukozа u plаzmi spektrofotometrijа"/>
        <s v="Interferon gama (IFN-gama) u supernatantima ćelijskih kultura, krvi i drugim telesnim tečnostima - ELISA"/>
        <s v="Sirolimus u krvi, CMIA/ECLIA"/>
        <s v="Masna kap u urinu, mikroskopija"/>
        <s v="Urobilinogen u urinu, kvalitativno"/>
        <s v="Glukаgonski test; insulin i C–peptid u serumu, CMIA/CLIA/ECLIA"/>
        <s v="Laki lanci Kappa/Lambda odnos (imunoglobulini laki lanci odnos) u dnevnom urinu"/>
        <s v="ACTH (synacthen) test; kortizol u serumu, CMIA/CLIA/ECLIA"/>
        <s v="Albumin indeks u likvoru"/>
        <s v="Amiloid beta 42 (Aβ1-42) u likvoru , ECLIA"/>
        <s v="Beta-trace-protein (BTP) u likvoru, nefelometrija"/>
        <s v="Identifikаcijа oligoklonskih i monoklonskih teških i lаkih lаnаcа u likvoru, elektroforezа"/>
        <s v="IgG indeks u likvoru"/>
        <s v="Imunoglobulin G (IgG) u likvoru, nefelometrijа"/>
        <s v="Imunoglobulin M (IgM) u likvoru, nefelometrijа"/>
        <s v="Protein tau ukupni u likvoru, ECLIA"/>
        <s v="Protein tau fosforilisani u likvoru, ECLIA"/>
        <s v="Alfa-1- antitripsin u fecesu - ELISA"/>
        <s v="Hemoglobin (krv) u fecesu, imunohemijski"/>
        <s v="Imunoglubin A sekretorni (IgA Secretory, slg A) u fecesu - ELISA"/>
        <s v="Kаlprotektin (MRP8/14) u fecesu, ELISA"/>
        <s v="Kаptoprilski test; direktni renin u plаzmi (DR) i аldosteron i serumu/plаzmi, CLIA"/>
        <s v="Mаkroskopski nаlаz fecesа"/>
        <s v="Mаsti u fecesu, mikroskopijа"/>
        <s v="Nesvаrenа mišićnа vlаknа u fecesu, mikroskopijа"/>
        <s v="Pаnkreаsnа elаstаzа (PMN elаstаzа) u fecesu, ELISA"/>
        <s v="Fludrokortizonski test; аldosteron u serumu/plаzmi, CLIA"/>
        <s v="Leukocitarna formula (LeF), ručno, sa posebnom identifikacijom patoloških ćelija u krvi"/>
        <s v="Test granulocitne rezerve kostne srži (sa kortikos)"/>
        <s v="Faktor FVIII (antihemofilni globulin A, AHG–A) aktivnost u plazmi, spektrofotometrija"/>
        <s v="Rotaciona tromboelstografija u krvi"/>
        <s v="Bojenje kostne srži na ANAE i Naf"/>
        <s v="Bojenje kostne srži na mijeloperoksidazu (POX)"/>
        <s v="Bojenje kostne srži perjodnom reakcijom po Šifu (PAS)"/>
        <s v="Bojenje kostne srži Sudan crnim B (SBB)"/>
        <s v="Određivanje gvožđa u kostnoj srži po Pearls-u"/>
        <s v="Određivanje broja živih ćelija (vijabilnost) u kostnoj srži pojedinačno"/>
        <s v="Fiksiranje ćelija uzorka, rastvorom na bazi formaldehida (po epruveti)"/>
        <s v="Imunofenotipizacija intracelularnih antigena direktnom metodom i protočnom citometrijom (po antigenu)"/>
        <s v="Imunofenotipizаcijа plаmа membrаnskih ćelijskih аntigenа direktnom metodom i protočnom citometrijom (po аntigenu)"/>
        <s v="Liziranje eritrocita uzorka hipotoničnim rastvorom na bazi amonijum hlorida (po epruveti)"/>
        <s v="Merenje i analiza uzorka metodom višeparametarske protočne citometrije"/>
        <s v="Tumаčenje imunofenotipskog nаlаzа"/>
        <s v="Antitelа nа аntigene neuronа IgG u serumu – imunobloting"/>
        <s v="Antitela na C1q komponentu komplementa (anti-C1q) IgG klase u serumu -ELISA"/>
        <s v="Antitelа nа gаngliozide IgG u serumu – IIF"/>
        <s v="Antitelа nа mitohondrijske (AMA) аntigene M2, M4, M9 IgG klаse u serumu – imunobloting"/>
        <s v="Antitelа nа nukleusne аntigene (ANA profil) IgG klаse u serumu – imunobloting"/>
        <s v="Antitelа nа receptor zа аcetilholin (anti–Ach receptor) u serumu – RIA"/>
        <s v="Antitela na Saccharomyces cerevisae IgG ili IgA klase u serumu -ELISA"/>
        <s v="Antitela na unutrašnji faktor IgG u serumu - ELISA"/>
        <s v="Antitelа protiv glikoproteinа аsocirаnih sа mijelinom (MAG) IgG u serumu – IIF"/>
        <s v="Antitela specifična na miozitis(myositis profile) IgG u serumu- Imunoblot"/>
        <s v="Antitela specifična za raceptor 1 za fosfolipazu A2 (anti–PLA2R1) IgG klase u serumu – IIF"/>
        <s v="IgE na grupu antigena (panel antigena) u serumu - blot metoda"/>
        <s v="Detekcija antitela IgG klase na Borrelia burgdorferi u serumu/likvoru (pojedinačno) ELISA/CLIA testom"/>
        <s v="Detekcija antitela IgM klase na Borrelia burgdorferi u serumu/likvoru (pojedinačno) ELISA/CLIA testom"/>
        <s v="Kvalitativno određivanje anti-delta antitela -imunoenzimski test (ELISA, ELFA, ECLIA i dr.)"/>
        <s v="Kvalitativno određivanje anti HBs antitela – imunoenzimski test (ELISA, ELFA, ECLIA i dr.)"/>
        <s v="Kvalitativno određivanje hepatitis-delta virus antigena imunoenzimski test (ELISA, ELFA, ECLIA i dr.)"/>
        <s v="Kvantitativno određivanje IgM ili IgA ili IgG antitela - pojedinačno - na Toxoplasma gondii, ELISA"/>
        <s v="Dijagnostika hromozomskih aberacija FISH metodom (pojedinačne probe)"/>
        <s v="Detekcija genskih mutacija kod naslednih i drugih bolesti (leukemije, tumori i dr.) real-time PCR metodom "/>
        <s v="Genotipizacija DNK virusa (HBV, HPV i dr.) - PCR, Real-time PCR, reverzna hibridizacija"/>
        <s v="Genotipizacija RNK virusa (HCV i dr.) - PCR, Real-time PCR, reverzna hibridizacija"/>
        <s v="Kvlitativno određivanje anti HBc IgG/ukupna antitela - imunoenzimski test (ELISA, ELFA, ECLIA i dr.)"/>
        <s v="Kvantitativno određivanje HBsAg – imunoenzimski test (ELISA, ELFA, ECLIA i dr.)"/>
        <s v="Antitela na glutamat dekarboksilazu 65 (GAD65) u serumu, CLIA"/>
        <s v="Antitela na tirozin fosfatazu (IA2) u serumu, CLIA"/>
        <s v="Hemosiderin u urinu, mikroskopija"/>
        <s v="Antitelа nа tkivnu trаnsglutаminаzu IgG klаse u serumu – ELISA"/>
        <s v="Beta-trace-protein (BTP) u serumu, nefelometrija"/>
        <s v="Antitela na deaminirani glijadin protein (anti-DGP) IgG ili IgA klase u serumu ELISA"/>
        <s v="AMA-M2 antitela u serumu kvantitativno, ELISA"/>
        <s v="Anti LKM-1 antitela u serumu kvantitativno, ELISA"/>
        <s v="Anti SLA antitela u serumu kvantitativno, ELISA"/>
        <s v="Anti BPI antitela (antitela na baktericidni protein) IgG klase u serumu,ELISA"/>
        <s v="Biološki lek u telesnim tečnostima"/>
        <s v="Antitela na biološki lek u telesnim tečnostima"/>
        <s v="Hemodijaliza"/>
        <s v="Intermitentna hemodiafiltracija"/>
        <s v="Kontinuirana hemodijafiltracija"/>
        <s v="Kontinuirana peritonealna dijaliza, dugoročna"/>
        <s v="Intermitentna peritonealna dializa, dugoročna"/>
        <s v="Компјутеризована томографија питуитарне шупљине  – снимање" u="1"/>
        <s v="Компјутеризована томографија питуитарне шупљине  – читање" u="1"/>
        <s v="Endoskopska kateterizacija uretera, jednostrana" u="1"/>
        <s v="Uzimanje materijala sa kože i vidljivih sluzokoža za mikrološki,bakteriološki i citološki pregled" u="1"/>
        <s v="Savetovanje zbog žalosti /smrti" u="1"/>
        <s v=" Plasiranje nazogastrične sonde" u="1"/>
        <s v="Obostrano merenje indeksa sistolnog arterijskog pritiska i sonografija krvnih sudova donjih ekstremiteta " u="1"/>
        <s v="Elektrostimulacija " u="1"/>
        <s v="Uzimanje materijala sa kože i vidljivih sluzokoža za mikrološki, bakteriološki i citološki pregled" u="1"/>
        <s v="Endoskopska zamena proteze jednjaka " u="1"/>
        <s v="Antegradno plasiranje ureteralnog katetera kroz perkutanu nefrostomiju sa balon dilatacijom uretera– tehnika interventne radiologije" u="1"/>
        <s v="Нископропусна хемодијализа" u="1"/>
        <s v="Transfuzija gama globulina " u="1"/>
        <s v="Специјалистички психијатријски преглед поновни" u="1"/>
        <s v="Уллтразвучни преглед дојки" u="1"/>
        <s v="Terapija mišića karličnog dna vežbanjem " u="1"/>
        <s v="Nefrektomija za transplantaciju,živi davalac" u="1"/>
        <s v="Transkranijalna magnetna stimulacija " u="1"/>
        <s v="Vestibulookularni testovi: „head impulse i „head shaking test" u="1"/>
        <s v="Biopsija pankrease" u="1"/>
        <s v="Radikalna ekscizija retroperitonealnih limfnih čvorova, redom" u="1"/>
        <s v="Ezofagoskopija sa ekscizijom lezije " u="1"/>
        <s v="Uzimanje materijala sa kožnih adneksa ( dlana, nokta) za mikrološki pregled" u="1"/>
        <s v=" Primena, nameštanje, prilagođavanje ili zamena pomagala ili uređaja za prilagođavanje" u="1"/>
        <s v="Специјалистички психијатријски преглед поновни доцента и примаријуса" u="1"/>
        <s v="Специјалистички преглед први - доцента и примаријуса" u="1"/>
        <s v="Конусна биопсија грлића материце ласером" u="1"/>
        <s v="Преглед  биоптата тумора дојке" u="1"/>
        <s v="Testiranje opsega pokreta/mišića specijalizovanom opremom " u="1"/>
        <s v="Преглед биоптата тумора дојке" u="1"/>
        <s v="Фибероптичка колоноскопија до цекума са полипектомијом; колоноскопија до цекума са вишеструким полипектомијама; дуга колоноскопија са полипектомијом " u="1"/>
        <s v="Endovaskularna okluzija cerebralne aneurizme ili arteriovenske urođene malformacije" u="1"/>
        <s v="Ugradnja setona za  analnu fistulu koji zahvata donju polovinu analnog sfinktera" u="1"/>
        <s v="Супервизијско тумачење ПАП налаза у организованом скринингу карцинома грлића материце" u="1"/>
        <s v="Postupak održavanja neinvazivne ventilatorne podrške, 96 sati" u="1"/>
        <s v="Zatvareanje fistula debelog creva" u="1"/>
        <s v="Преглед дела цервикса добијеног методом &quot;омчице&quot;" u="1"/>
        <s v="Fleksibilna fiberoptička ezofagoskopija " u="1"/>
        <s v="Радиографско снимањe дојки,обострано" u="1"/>
        <s v="Преглед CORE биопсије дојке" u="1"/>
        <s v="Друго читање радиографског снимка дојке у оквиру организованог скрининга" u="1"/>
        <s v="Odstranjenje stranoga tela iz mekog tkiva, neklasifikovano na drugom mestu " u="1"/>
        <s v="Циљана биопсија дојке или ендоцервикална киретажа" u="1"/>
        <s v="Postupak održavanja kontinuirane ventilatorne podrške, 24 sati i 96 sati" u="1"/>
        <s v="Специјалистички преглед контролни - доцента и примаријуса" u="1"/>
        <s v="Izdavanje medicinskog pomagala, po vrsti" u="1"/>
        <s v="Zamrzavanje embriona bez usluge potpomognute oplodnje sa čuvanjem-onkofertilitet" u="1"/>
        <s v="Uvežbavanje veština u aktivnostima povezanim sa položajem tela/mobilnošću/pokretom " u="1"/>
        <s v="Интермитентна хемодиафилтрација" u="1"/>
        <s v="punjenje uređaja za davanje leka, drugo neklasifikovano farmakolosko sredstvo" u="1"/>
        <s v="Incizija i drenaža apscesa mekog tkiva " u="1"/>
        <s v="Ambulantno kontinuirano EKG snimanje" u="1"/>
        <s v="Континуирана перитонеална дијализа, дугорочна" u="1"/>
        <s v="Хемодијафилтрација" u="1"/>
        <s v="Endoskopsko uklanjanje proteze jednjaka " u="1"/>
        <s v="Postupak održavanja kontinuirane ventilatorne podrške, ? 24 sata" u="1"/>
        <s v="Циљана биопсија грлића материце или ендоцервикална киретажа" u="1"/>
        <s v="Imobilizacija frakture zigomatične kosti;  Zatvorena repozicija frakture zigomatične kosti" u="1"/>
        <s v="Специјалистички преглед физијатра" u="1"/>
        <s v="Transfuzija pune krvi " u="1"/>
        <s v="Nefrektomija za transplantaciju, kadaver" u="1"/>
        <s v="Terapija zgloba kolena vežbanjem " u="1"/>
        <s v="EX TEMPORE анализа добијеног материјала" u="1"/>
        <s v="Прво читање радиографског снимка дојке у оквиру организованог скрининга" u="1"/>
        <s v="Endoskopsko podvezivanje varikoziteta jednjaka" u="1"/>
        <s v="Специјалистички преглед први - професор" u="1"/>
        <s v="Perkutana (zatvorena) biopsija jetre " u="1"/>
        <s v="Терапијска плазмафереза" u="1"/>
        <s v=" Endoskopsko uklanjanje proteze jednjaka " u="1"/>
        <s v="Incizija i drenaža apscesa kože i potkožnog tkiva " u="1"/>
        <s v="Doznoprovokacioni testovi u in vivo (in vivo) uslovima sa lekovima na visok rizik" u="1"/>
        <s v="Fiberoptička kolonoskopija do cekuma" u="1"/>
        <s v="Континуирана хемодијафилтрација" u="1"/>
        <s v="Радиографско снимање дојке, обострано" u="1"/>
        <s v="Uvežbavanje veština u aktivnostima povezanim sa pamćenjem, orijentacijom, percepcijom ili pažnjom" u="1"/>
        <s v="Reparacija epigastrične hernije," u="1"/>
        <s v="Специјалистицки психијатријски преглед професора" u="1"/>
        <s v="Специјалистички психијатријски преглед поновни професора" u="1"/>
        <s v="Конзилијарни преглед болесника - 5 учесника" u="1"/>
        <s v="Специјалистички преглед физијатра-контролни" u="1"/>
        <s v="Uništavanje cilijarnog tela " u="1"/>
        <s v="Desenzibilizacija na inhalacione alergene (subkutane injekcije)" u="1"/>
        <s v="Биопсија дојке иглом" u="1"/>
        <s v="Zamrzavanje jajne ćelije bez usluge potpomognute oplodnje sa čuvanjem-onkofertilitet" u="1"/>
        <s v="Rigidna rektosigmoidoskopija sa biopsijom" u="1"/>
        <s v="Uvežbavanje veština govora " u="1"/>
        <s v="Uvežbavanje veština u aktivnostima povezanim sa senzornom /senzo-motornom/senzo-neuralnom funkcijom " u="1"/>
        <s v="Ултразвучни преглед дојке, билатералан" u="1"/>
        <s v="Хемодијализа" u="1"/>
        <s v=" Ezofagoskopija sa ekscizijom lezije " u="1"/>
        <s v="Биопсија грлића материце" u="1"/>
        <s v="Nefrolitotomija sa odstranjenjem  ≤ 2 kalkulusa" u="1"/>
        <s v="Ekstenzivna ekscizija interglutealnih znojnih žlezda " u="1"/>
        <s v="Pratnja ili transport klijenta" u="1"/>
        <s v="Ostale terapije obogaćivanja kiseonika/om " u="1"/>
        <s v="Ezofagoskopija sa ekstrakcijom stranog tela    " u="1"/>
        <s v="Trihogram" u="1"/>
        <s v="Преглед конизата цервикса" u="1"/>
        <s v="Nefrolitotomija sa odstranjenjem  ≥ 3 kalkulusa" u="1"/>
        <s v="Аутоматска перитонеумска дијализа -APD" u="1"/>
        <s v="Retrogradna ureterorenoskopija sa fragmentacijom i ekstrakcijom renalnog  kamena" u="1"/>
        <s v="Високопропусна хемодијализа" u="1"/>
        <s v="Специјалистички преглед први" u="1"/>
        <s v="CORE биопсија дојке" u="1"/>
        <s v="Телеконсулатација изабраног лекара са доктором медицине одговарајуће специјалности – Размена информација изабраног лекара са доктором медицине одговарајуће специјалности на секундарном и терцијарном нивоу здравствене заштите, путем доступних информационих и комуникационих технологија, унос података у медицинску документацију" u="1"/>
        <s v="Специјалистички преглед контролни - професор" u="1"/>
        <s v="Perkutana drenaža intra-abdominalnog apscesa, hematoma ili ciste " u="1"/>
        <s v="Nemehanička metoda reanimacije / oživljavanja" u="1"/>
        <s v="Postupak održavanja neinvazivne ventilatorne podrške, 24 sati i 96 sati" u="1"/>
        <s v="Zamrzavanje spermatozoida sa čuvanjem-onkofertilitet" u="1"/>
        <s v="Преглед неурохирурга" u="1"/>
        <s v="Ispitivanje evociranih odgovora centralnog nervnog sistema ,1 ili 2 studije" u="1"/>
        <s v="Održavanje uređaja za davanje leka " u="1"/>
        <s v="Primena sredstava u koži i potkožnom tkivu" u="1"/>
        <s v="Perkutana biopsija jetre" u="1"/>
        <s v="Endoskopska primena agensa u leziju želuca ili duodenuma " u="1"/>
        <s v="Интермитентна перитонеална диализа, дугорочна" u="1"/>
        <s v="Fiberoptička kolonoskopija do cekuma sa polipektomijom" u="1"/>
        <s v=" Endoskopska zamena proteze jednjaka " u="1"/>
        <s v="Uklanjanje peritonealnog pristupnog uređaja " u="1"/>
        <s v="Ispitivanje evociranih odgovora centralnog nervnog sistema , 1 ili 2 studije" u="1"/>
        <s v="Континуирана амбулаторна перитонеумска дијализа-CAPD" u="1"/>
        <s v="Специјалистички преглед контролни" u="1"/>
        <s v="Incizija i drenaža hematoma kože i potkožnog tkiva " u="1"/>
        <s v="Udržene zdravstvene procedure,psihologija" u="1"/>
        <s v="Oralno davanje farmakološkog sredstva - drugo i neklasifikovano farmakološko sredstvo" u="1"/>
        <s v="Биопсија дубоког ткива дојке" u="1"/>
        <s v="Punjenje uređaja za davanje leka trombolitičko sredstvo" u="1"/>
        <s v="Procena uzimanja alkohola i ostalih drooga (lekova)" u="1"/>
        <s v="Panendoskopija do duodenuma sa odstranjenjem stranog tela  " u="1"/>
        <s v="Elektromiografija (EMNG)" u="1"/>
        <s v="Postupak održavanja neinvazivne ventilatorne podrške, 24 sata" u="1"/>
        <s v="Postupak održavanja neinvazivne ventilatorne podrške, ? 96 sati" u="1"/>
        <s v="Biopsija kosti neklasifikovana na drugom mestu" u="1"/>
        <s v="Специјалистички преглед физијатра- контролни" u="1"/>
        <s v="Фибероптичка колоноскопија до хепатичке флексуре са биопсијом; колоноскопија до хепатичке флексуре са вишеструким биопсијама; флексибилна сигмоидоскопија са биопсијом; кратка колоноскопија са биопсијом " u="1"/>
        <s v="Epikutani test flasterima sa svim alergenima koji se nalaze u standardnoj bateriji " u="1"/>
        <s v="Biopsija kosti,neklasifikovana na drugom mestu" u="1"/>
        <s v="Perkutana drenaža  apscesa mekog tkiva" u="1"/>
        <s v=" Uklanjanje impaktiranog fecesa" u="1"/>
        <s v="Uvežbavanje veština u aktivnostima povezanim sa premeštanjem " u="1"/>
        <s v="Специјалистички психијатријски преглед" u="1"/>
        <s v="Телеконсулатација пацијента са доктором медицине одговарајуће специјалности – Размена информација пацијента са доктором медицине одговарајуће специјалности на секундарном и терцијарном нивоу здравствене заштите, давање савета на основу праћења лабораторијских и других параметара путем доступних информационих и комуникационих технологија, упућивање на друге специјалистичке прегледе, унос података у медицинску документацију" u="1"/>
        <s v="Отворена биопсија дојке" u="1"/>
        <s v="Преглед  CORE  биопсије дојке" u="1"/>
        <s v="Studije sprovodljivosti na 2 ili 3 nerva sa elektromiografijom " u="1"/>
        <s v="96 апарата и 3 смен" u="1"/>
        <s v="Kateterizacija mokraćne bešike " u="1"/>
        <s v="Fiberoptička kolonoskopija do hepatičke fleksure sa biopsijom" u="1"/>
        <s v="Perkutana nefrostomija (PCN)" u="1"/>
        <s v="Cervikalna diskektomija,  dva ili više nivoa" u="1"/>
        <s v="Plasiranje JJ katetera - ureterorenoskopski ili ci" u="1"/>
        <s v="Ekstenzivna ekscizija inguinalnih znojnih žlezda " u="1"/>
        <s v="Panendoskopija ileuma sa ostalim koagulacijama " u="1"/>
        <s v="Преглед полипа желуца, односно танког црева, односно дебелог црева-макроскопска и микроскопска анализа и дијагноза полипоидне лезије желуца, односно танког црева, односно дебелог црева" u="1"/>
        <s v="Uvežbavanje veština u aktivnostima povezanim sa senzornom/senzo-motornom/senzo-neuralnom funkcijom" u="1"/>
        <s v="Ексфолијативна цитологија ткива репродуктивних органа жене-неаутоматизована припрема и аутоматизовано бојење" u="1"/>
        <s v="Postupak održavanja kontinuirane ventilatorne podrške, 96 sati" u="1"/>
        <s v="Održavanje katetera plasiranog radi administracije leka-Hickman" u="1"/>
        <s v="Bihejvioralna terapija " u="1"/>
        <s v="Postupak održavanja neinvazivne ventilatorne podrške, ? 24 sata" u="1"/>
        <s v="Uvežbavanje veština korišćenja uređaja ili opreme " u="1"/>
        <s v="Ekstenzivna ekscizija aksilarnih znojnih žlezda " u="1"/>
        <s v="Perkutana iglena biopsija intraabdominalne mase" u="1"/>
        <s v="Специјалистички психијатријски преглед доцента и примаријуса" u="1"/>
        <s v="SVAB биопсија дојке" u="1"/>
        <s v="Uklanjanje stranog tela iz kože i potkožnog tkiva incizijom " u="1"/>
        <s v="Oralno davanje farmakološkog sredstva, antineoplastičko sredstvo" u="1"/>
        <s v="Savetovanje o ishrani i unosu hrane" u="1"/>
        <s v="Epikutani test flasterima sa manje od ukupnog broja alergena koji se nalaze u standatdnoj bateriji testova" u="1"/>
        <s v="Треће или супервизијско читање радиографског снимка дојке у оквиру организованог скрининга" u="1"/>
        <s v="Интермитентна перитонеумска дијализа -IPD (болнички вид хроничног лечења)" u="1"/>
        <s v="Endoskopski ultrazvuk " u="1"/>
        <s v=" Uvežbavanje glasa " u="1"/>
        <s v="Pomoć u aktivnostima vezanim za položaj tela/mobilnost/ktretanje" u="1"/>
        <s v="Postupak održavanja kontinuirane ventilatorne podrške, ? 96 sati" u="1"/>
        <s v="Преглед ендоскопсог узорка једњака,односно  желуца, односно танког, односно дебелог црева, односно аналног канала-макроскопска и микроскопска анализа и дијагноза промене у ендоскопском исечку једњака, односно желуца, односно танког, односно дебелог црева, одноно аналног канала" u="1"/>
        <s v="Studije sprovodljivosti na 4 ili više nerva sa elemiografijom" u="1"/>
        <s v="Fiberoptička kolonoskopija do hepatičke fleksure sa biopsijom; kolonoskopija do hepatičke fleksure sa višestrukim biopsijama; fleksibilna sigmoidoskopija sa biopsijom; kratka kolonoskopija sa biopsijom" u="1"/>
        <s v=" Transfuzija gama globulina " u="1"/>
        <s v="Infiltracija lokalnog anestetika, ASA 19 " u="1"/>
        <s v="Конусна биопсија ласером" u="1"/>
        <s v="Transrektalna biopsija prostate iglom (TRUS vođena)" u="1"/>
        <s v="Transfuzija eritrocita " u="1"/>
        <s v="Фибероптичка колоноскопија до цекума; дуга колоноскопија" u="1"/>
        <s v="Održavanje katetera plasiranog radi administracije leka" u="1"/>
        <s v="Uvežbavanje jezičkih veština " u="1"/>
        <s v="Imunizacija po epidemiološkim indikacijama (besnilo, tetanus, hepatitis. B itd.)" u="1"/>
        <s v="Perkutana (pomoću igle) biopsija tireoidne žlezde" u="1"/>
        <s v=" Ekscizija lezije(a) na koži i potkožnom tkivu prsta šake" u="1"/>
        <s v="Reparacija rane na koži i potkožnom tkivu ostalih oblasti, površinska " u="1"/>
      </sharedItems>
    </cacheField>
    <cacheField name="Амбулантни (Извршено у 2024.)" numFmtId="0">
      <sharedItems containsString="0" containsBlank="1" containsNumber="1" containsInteger="1" minValue="0" maxValue="1673721"/>
    </cacheField>
    <cacheField name="Амбулантни (План за 2025.)" numFmtId="0">
      <sharedItems containsString="0" containsBlank="1" containsNumber="1" minValue="0" maxValue="1808667.2999999993"/>
    </cacheField>
    <cacheField name="Стационарни (Извршено у 2024.)" numFmtId="0">
      <sharedItems containsString="0" containsBlank="1" containsNumber="1" containsInteger="1" minValue="0" maxValue="2509123"/>
    </cacheField>
    <cacheField name="Стационарни (План за 2025.)" numFmtId="0">
      <sharedItems containsString="0" containsBlank="1" containsNumber="1" minValue="0" maxValue="2580566.0260000005"/>
    </cacheField>
    <cacheField name="Укупно (Извршено у 2024.)" numFmtId="0">
      <sharedItems containsString="0" containsBlank="1" containsNumber="1" containsInteger="1" minValue="0" maxValue="4182844"/>
    </cacheField>
    <cacheField name="Укупно (План за 2025.)" numFmtId="0">
      <sharedItems containsString="0" containsBlank="1" containsNumber="1" minValue="0" maxValue="4389233.32600000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96">
  <r>
    <s v="Клиника за абдоминалну и ендокрину хирургију"/>
    <m/>
    <x v="0"/>
    <x v="0"/>
    <m/>
    <m/>
    <m/>
    <m/>
    <m/>
    <m/>
  </r>
  <r>
    <m/>
    <s v="Специјалистички прегледи"/>
    <x v="0"/>
    <x v="0"/>
    <m/>
    <m/>
    <m/>
    <m/>
    <m/>
    <m/>
  </r>
  <r>
    <m/>
    <s v="Сви прегледи укупно"/>
    <x v="0"/>
    <x v="0"/>
    <n v="14744"/>
    <n v="14900"/>
    <n v="2063"/>
    <n v="2340"/>
    <n v="16807"/>
    <n v="17240"/>
  </r>
  <r>
    <m/>
    <m/>
    <x v="1"/>
    <x v="1"/>
    <n v="6363"/>
    <n v="6500"/>
    <n v="1416"/>
    <n v="1600"/>
    <n v="7779"/>
    <n v="8100"/>
  </r>
  <r>
    <m/>
    <m/>
    <x v="2"/>
    <x v="2"/>
    <n v="4310"/>
    <n v="4300"/>
    <n v="34"/>
    <n v="50"/>
    <n v="4344"/>
    <n v="4350"/>
  </r>
  <r>
    <m/>
    <m/>
    <x v="3"/>
    <x v="3"/>
    <n v="1441"/>
    <n v="1700"/>
    <n v="220"/>
    <n v="250"/>
    <n v="1661"/>
    <n v="1950"/>
  </r>
  <r>
    <m/>
    <m/>
    <x v="4"/>
    <x v="4"/>
    <n v="1017"/>
    <n v="900"/>
    <n v="9"/>
    <n v="20"/>
    <n v="1026"/>
    <n v="920"/>
  </r>
  <r>
    <m/>
    <m/>
    <x v="5"/>
    <x v="5"/>
    <n v="1056"/>
    <n v="1000"/>
    <n v="377"/>
    <n v="400"/>
    <n v="1433"/>
    <n v="1400"/>
  </r>
  <r>
    <m/>
    <m/>
    <x v="6"/>
    <x v="6"/>
    <n v="468"/>
    <n v="400"/>
    <n v="7"/>
    <n v="15"/>
    <n v="475"/>
    <n v="415"/>
  </r>
  <r>
    <m/>
    <m/>
    <x v="7"/>
    <x v="7"/>
    <n v="89"/>
    <n v="100"/>
    <n v="0"/>
    <n v="5"/>
    <n v="89"/>
    <n v="105"/>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5512"/>
    <n v="5713"/>
    <n v="173783"/>
    <n v="186762"/>
    <n v="179295"/>
    <n v="192475"/>
  </r>
  <r>
    <m/>
    <s v="Операције"/>
    <x v="0"/>
    <x v="0"/>
    <n v="0"/>
    <n v="0"/>
    <n v="2904"/>
    <n v="2990"/>
    <n v="2904"/>
    <n v="2990"/>
  </r>
  <r>
    <m/>
    <m/>
    <x v="12"/>
    <x v="12"/>
    <m/>
    <m/>
    <n v="1"/>
    <n v="0"/>
    <n v="1"/>
    <n v="0"/>
  </r>
  <r>
    <m/>
    <m/>
    <x v="13"/>
    <x v="13"/>
    <m/>
    <m/>
    <n v="1"/>
    <n v="0"/>
    <n v="1"/>
    <n v="0"/>
  </r>
  <r>
    <m/>
    <m/>
    <x v="14"/>
    <x v="14"/>
    <m/>
    <m/>
    <n v="18"/>
    <n v="15"/>
    <n v="18"/>
    <n v="15"/>
  </r>
  <r>
    <m/>
    <m/>
    <x v="15"/>
    <x v="15"/>
    <m/>
    <m/>
    <n v="0"/>
    <n v="1"/>
    <n v="0"/>
    <n v="1"/>
  </r>
  <r>
    <m/>
    <m/>
    <x v="16"/>
    <x v="16"/>
    <m/>
    <m/>
    <n v="0"/>
    <n v="1"/>
    <n v="0"/>
    <n v="1"/>
  </r>
  <r>
    <m/>
    <m/>
    <x v="17"/>
    <x v="17"/>
    <m/>
    <m/>
    <n v="0"/>
    <n v="1"/>
    <n v="0"/>
    <n v="1"/>
  </r>
  <r>
    <m/>
    <m/>
    <x v="18"/>
    <x v="18"/>
    <m/>
    <m/>
    <n v="1"/>
    <n v="1"/>
    <n v="1"/>
    <n v="1"/>
  </r>
  <r>
    <m/>
    <m/>
    <x v="19"/>
    <x v="19"/>
    <m/>
    <m/>
    <n v="0"/>
    <n v="1"/>
    <n v="0"/>
    <n v="1"/>
  </r>
  <r>
    <m/>
    <m/>
    <x v="20"/>
    <x v="20"/>
    <m/>
    <m/>
    <n v="2"/>
    <n v="3"/>
    <n v="2"/>
    <n v="3"/>
  </r>
  <r>
    <m/>
    <m/>
    <x v="21"/>
    <x v="21"/>
    <m/>
    <m/>
    <n v="0"/>
    <n v="1"/>
    <n v="0"/>
    <n v="1"/>
  </r>
  <r>
    <m/>
    <m/>
    <x v="22"/>
    <x v="22"/>
    <m/>
    <m/>
    <n v="1"/>
    <n v="1"/>
    <n v="1"/>
    <n v="1"/>
  </r>
  <r>
    <m/>
    <m/>
    <x v="23"/>
    <x v="23"/>
    <m/>
    <m/>
    <n v="0"/>
    <n v="1"/>
    <n v="0"/>
    <n v="1"/>
  </r>
  <r>
    <m/>
    <m/>
    <x v="24"/>
    <x v="24"/>
    <m/>
    <m/>
    <n v="1"/>
    <n v="1"/>
    <n v="1"/>
    <n v="1"/>
  </r>
  <r>
    <m/>
    <m/>
    <x v="25"/>
    <x v="25"/>
    <m/>
    <m/>
    <n v="1"/>
    <n v="0"/>
    <n v="1"/>
    <n v="0"/>
  </r>
  <r>
    <m/>
    <m/>
    <x v="26"/>
    <x v="26"/>
    <m/>
    <m/>
    <n v="0"/>
    <n v="1"/>
    <n v="0"/>
    <n v="1"/>
  </r>
  <r>
    <m/>
    <m/>
    <x v="27"/>
    <x v="27"/>
    <m/>
    <m/>
    <n v="73"/>
    <n v="70"/>
    <n v="73"/>
    <n v="70"/>
  </r>
  <r>
    <m/>
    <m/>
    <x v="28"/>
    <x v="28"/>
    <m/>
    <m/>
    <n v="1"/>
    <n v="2"/>
    <n v="1"/>
    <n v="2"/>
  </r>
  <r>
    <m/>
    <m/>
    <x v="29"/>
    <x v="29"/>
    <m/>
    <m/>
    <n v="21"/>
    <n v="20"/>
    <n v="21"/>
    <n v="20"/>
  </r>
  <r>
    <m/>
    <m/>
    <x v="30"/>
    <x v="30"/>
    <m/>
    <m/>
    <n v="61"/>
    <n v="50"/>
    <n v="61"/>
    <n v="50"/>
  </r>
  <r>
    <m/>
    <m/>
    <x v="31"/>
    <x v="31"/>
    <m/>
    <m/>
    <n v="86"/>
    <n v="80"/>
    <n v="86"/>
    <n v="80"/>
  </r>
  <r>
    <m/>
    <m/>
    <x v="32"/>
    <x v="32"/>
    <m/>
    <m/>
    <n v="9"/>
    <n v="15"/>
    <n v="9"/>
    <n v="15"/>
  </r>
  <r>
    <m/>
    <m/>
    <x v="33"/>
    <x v="33"/>
    <m/>
    <m/>
    <n v="1"/>
    <n v="1"/>
    <n v="1"/>
    <n v="1"/>
  </r>
  <r>
    <m/>
    <m/>
    <x v="34"/>
    <x v="34"/>
    <m/>
    <m/>
    <n v="1"/>
    <n v="1"/>
    <n v="1"/>
    <n v="1"/>
  </r>
  <r>
    <m/>
    <m/>
    <x v="35"/>
    <x v="35"/>
    <m/>
    <m/>
    <n v="225"/>
    <n v="200"/>
    <n v="225"/>
    <n v="200"/>
  </r>
  <r>
    <m/>
    <m/>
    <x v="36"/>
    <x v="36"/>
    <m/>
    <m/>
    <n v="0"/>
    <n v="1"/>
    <n v="0"/>
    <n v="1"/>
  </r>
  <r>
    <m/>
    <m/>
    <x v="37"/>
    <x v="37"/>
    <m/>
    <m/>
    <n v="3"/>
    <n v="5"/>
    <n v="3"/>
    <n v="5"/>
  </r>
  <r>
    <m/>
    <m/>
    <x v="38"/>
    <x v="38"/>
    <m/>
    <m/>
    <n v="5"/>
    <n v="6"/>
    <n v="5"/>
    <n v="6"/>
  </r>
  <r>
    <m/>
    <m/>
    <x v="39"/>
    <x v="39"/>
    <m/>
    <m/>
    <n v="0"/>
    <n v="1"/>
    <n v="0"/>
    <n v="1"/>
  </r>
  <r>
    <m/>
    <m/>
    <x v="40"/>
    <x v="40"/>
    <m/>
    <m/>
    <n v="1"/>
    <n v="1"/>
    <n v="1"/>
    <n v="1"/>
  </r>
  <r>
    <m/>
    <m/>
    <x v="41"/>
    <x v="41"/>
    <m/>
    <m/>
    <n v="1"/>
    <n v="1"/>
    <n v="1"/>
    <n v="1"/>
  </r>
  <r>
    <m/>
    <m/>
    <x v="42"/>
    <x v="42"/>
    <m/>
    <m/>
    <n v="2"/>
    <n v="4"/>
    <n v="2"/>
    <n v="4"/>
  </r>
  <r>
    <m/>
    <m/>
    <x v="43"/>
    <x v="43"/>
    <m/>
    <m/>
    <n v="18"/>
    <n v="15"/>
    <n v="18"/>
    <n v="15"/>
  </r>
  <r>
    <m/>
    <m/>
    <x v="44"/>
    <x v="44"/>
    <m/>
    <m/>
    <n v="2"/>
    <n v="3"/>
    <n v="2"/>
    <n v="3"/>
  </r>
  <r>
    <m/>
    <m/>
    <x v="45"/>
    <x v="45"/>
    <m/>
    <m/>
    <n v="1"/>
    <n v="2"/>
    <n v="1"/>
    <n v="2"/>
  </r>
  <r>
    <m/>
    <m/>
    <x v="46"/>
    <x v="46"/>
    <m/>
    <m/>
    <n v="3"/>
    <n v="2"/>
    <n v="3"/>
    <n v="2"/>
  </r>
  <r>
    <m/>
    <m/>
    <x v="47"/>
    <x v="47"/>
    <m/>
    <m/>
    <n v="170"/>
    <n v="180"/>
    <n v="170"/>
    <n v="180"/>
  </r>
  <r>
    <m/>
    <m/>
    <x v="48"/>
    <x v="48"/>
    <m/>
    <m/>
    <n v="34"/>
    <n v="40"/>
    <n v="34"/>
    <n v="40"/>
  </r>
  <r>
    <m/>
    <m/>
    <x v="49"/>
    <x v="49"/>
    <m/>
    <m/>
    <n v="57"/>
    <n v="70"/>
    <n v="57"/>
    <n v="70"/>
  </r>
  <r>
    <m/>
    <m/>
    <x v="50"/>
    <x v="50"/>
    <m/>
    <m/>
    <n v="37"/>
    <n v="30"/>
    <n v="37"/>
    <n v="30"/>
  </r>
  <r>
    <m/>
    <m/>
    <x v="51"/>
    <x v="51"/>
    <m/>
    <m/>
    <n v="12"/>
    <n v="10"/>
    <n v="12"/>
    <n v="10"/>
  </r>
  <r>
    <m/>
    <m/>
    <x v="52"/>
    <x v="52"/>
    <m/>
    <m/>
    <n v="123"/>
    <n v="120"/>
    <n v="123"/>
    <n v="120"/>
  </r>
  <r>
    <m/>
    <m/>
    <x v="53"/>
    <x v="53"/>
    <m/>
    <m/>
    <n v="1"/>
    <n v="1"/>
    <n v="1"/>
    <n v="1"/>
  </r>
  <r>
    <m/>
    <m/>
    <x v="54"/>
    <x v="54"/>
    <m/>
    <m/>
    <n v="21"/>
    <n v="22"/>
    <n v="21"/>
    <n v="22"/>
  </r>
  <r>
    <m/>
    <m/>
    <x v="55"/>
    <x v="55"/>
    <m/>
    <m/>
    <n v="36"/>
    <n v="40"/>
    <n v="36"/>
    <n v="40"/>
  </r>
  <r>
    <m/>
    <m/>
    <x v="56"/>
    <x v="56"/>
    <m/>
    <m/>
    <n v="3"/>
    <n v="5"/>
    <n v="3"/>
    <n v="5"/>
  </r>
  <r>
    <m/>
    <m/>
    <x v="57"/>
    <x v="57"/>
    <m/>
    <m/>
    <n v="20"/>
    <n v="13"/>
    <n v="20"/>
    <n v="13"/>
  </r>
  <r>
    <m/>
    <m/>
    <x v="58"/>
    <x v="58"/>
    <m/>
    <m/>
    <n v="0"/>
    <n v="1"/>
    <n v="0"/>
    <n v="1"/>
  </r>
  <r>
    <m/>
    <m/>
    <x v="59"/>
    <x v="59"/>
    <m/>
    <m/>
    <n v="9"/>
    <n v="11"/>
    <n v="9"/>
    <n v="11"/>
  </r>
  <r>
    <m/>
    <m/>
    <x v="60"/>
    <x v="60"/>
    <m/>
    <m/>
    <n v="7"/>
    <n v="9"/>
    <n v="7"/>
    <n v="9"/>
  </r>
  <r>
    <m/>
    <m/>
    <x v="61"/>
    <x v="61"/>
    <m/>
    <m/>
    <n v="0"/>
    <n v="1"/>
    <n v="0"/>
    <n v="1"/>
  </r>
  <r>
    <m/>
    <m/>
    <x v="62"/>
    <x v="62"/>
    <m/>
    <m/>
    <n v="14"/>
    <n v="12"/>
    <n v="14"/>
    <n v="12"/>
  </r>
  <r>
    <m/>
    <m/>
    <x v="63"/>
    <x v="63"/>
    <m/>
    <m/>
    <n v="8"/>
    <n v="9"/>
    <n v="8"/>
    <n v="9"/>
  </r>
  <r>
    <m/>
    <m/>
    <x v="64"/>
    <x v="64"/>
    <m/>
    <m/>
    <n v="8"/>
    <n v="9"/>
    <n v="8"/>
    <n v="9"/>
  </r>
  <r>
    <m/>
    <m/>
    <x v="65"/>
    <x v="65"/>
    <m/>
    <m/>
    <n v="8"/>
    <n v="9"/>
    <n v="8"/>
    <n v="9"/>
  </r>
  <r>
    <m/>
    <m/>
    <x v="66"/>
    <x v="66"/>
    <m/>
    <m/>
    <n v="1"/>
    <n v="2"/>
    <n v="1"/>
    <n v="2"/>
  </r>
  <r>
    <m/>
    <m/>
    <x v="67"/>
    <x v="67"/>
    <m/>
    <m/>
    <n v="0"/>
    <n v="1"/>
    <n v="0"/>
    <n v="1"/>
  </r>
  <r>
    <m/>
    <m/>
    <x v="68"/>
    <x v="68"/>
    <m/>
    <m/>
    <n v="1"/>
    <n v="1"/>
    <n v="1"/>
    <n v="1"/>
  </r>
  <r>
    <m/>
    <m/>
    <x v="69"/>
    <x v="69"/>
    <m/>
    <m/>
    <n v="1"/>
    <n v="2"/>
    <n v="1"/>
    <n v="2"/>
  </r>
  <r>
    <m/>
    <m/>
    <x v="70"/>
    <x v="70"/>
    <m/>
    <m/>
    <n v="61"/>
    <n v="60"/>
    <n v="61"/>
    <n v="60"/>
  </r>
  <r>
    <m/>
    <m/>
    <x v="71"/>
    <x v="71"/>
    <m/>
    <m/>
    <n v="87"/>
    <n v="95"/>
    <n v="87"/>
    <n v="95"/>
  </r>
  <r>
    <m/>
    <m/>
    <x v="72"/>
    <x v="72"/>
    <m/>
    <m/>
    <n v="516"/>
    <n v="520"/>
    <n v="516"/>
    <n v="520"/>
  </r>
  <r>
    <m/>
    <m/>
    <x v="73"/>
    <x v="73"/>
    <m/>
    <m/>
    <n v="3"/>
    <n v="2"/>
    <n v="3"/>
    <n v="2"/>
  </r>
  <r>
    <m/>
    <m/>
    <x v="74"/>
    <x v="74"/>
    <m/>
    <m/>
    <n v="17"/>
    <n v="14"/>
    <n v="17"/>
    <n v="14"/>
  </r>
  <r>
    <m/>
    <m/>
    <x v="75"/>
    <x v="75"/>
    <m/>
    <m/>
    <n v="28"/>
    <n v="25"/>
    <n v="28"/>
    <n v="25"/>
  </r>
  <r>
    <m/>
    <m/>
    <x v="76"/>
    <x v="76"/>
    <m/>
    <m/>
    <n v="14"/>
    <n v="17"/>
    <n v="14"/>
    <n v="17"/>
  </r>
  <r>
    <m/>
    <m/>
    <x v="77"/>
    <x v="77"/>
    <m/>
    <m/>
    <n v="0"/>
    <n v="1"/>
    <n v="0"/>
    <n v="1"/>
  </r>
  <r>
    <m/>
    <m/>
    <x v="78"/>
    <x v="78"/>
    <m/>
    <m/>
    <n v="5"/>
    <n v="7"/>
    <n v="5"/>
    <n v="7"/>
  </r>
  <r>
    <m/>
    <m/>
    <x v="79"/>
    <x v="79"/>
    <m/>
    <m/>
    <n v="7"/>
    <n v="6"/>
    <n v="7"/>
    <n v="6"/>
  </r>
  <r>
    <m/>
    <m/>
    <x v="80"/>
    <x v="80"/>
    <m/>
    <m/>
    <n v="15"/>
    <n v="15"/>
    <n v="15"/>
    <n v="15"/>
  </r>
  <r>
    <m/>
    <m/>
    <x v="81"/>
    <x v="81"/>
    <m/>
    <m/>
    <n v="4"/>
    <n v="6"/>
    <n v="4"/>
    <n v="6"/>
  </r>
  <r>
    <m/>
    <m/>
    <x v="82"/>
    <x v="82"/>
    <m/>
    <m/>
    <n v="1"/>
    <n v="1"/>
    <n v="1"/>
    <n v="1"/>
  </r>
  <r>
    <m/>
    <m/>
    <x v="83"/>
    <x v="83"/>
    <m/>
    <m/>
    <n v="24"/>
    <n v="25"/>
    <n v="24"/>
    <n v="25"/>
  </r>
  <r>
    <m/>
    <m/>
    <x v="84"/>
    <x v="84"/>
    <m/>
    <m/>
    <n v="21"/>
    <n v="18"/>
    <n v="21"/>
    <n v="18"/>
  </r>
  <r>
    <m/>
    <m/>
    <x v="85"/>
    <x v="85"/>
    <m/>
    <m/>
    <n v="3"/>
    <n v="4"/>
    <n v="3"/>
    <n v="4"/>
  </r>
  <r>
    <m/>
    <m/>
    <x v="86"/>
    <x v="86"/>
    <m/>
    <m/>
    <n v="0"/>
    <n v="1"/>
    <n v="0"/>
    <n v="1"/>
  </r>
  <r>
    <m/>
    <m/>
    <x v="87"/>
    <x v="87"/>
    <m/>
    <m/>
    <n v="7"/>
    <n v="8"/>
    <n v="7"/>
    <n v="8"/>
  </r>
  <r>
    <m/>
    <m/>
    <x v="88"/>
    <x v="88"/>
    <m/>
    <m/>
    <n v="2"/>
    <n v="2"/>
    <n v="2"/>
    <n v="2"/>
  </r>
  <r>
    <m/>
    <m/>
    <x v="89"/>
    <x v="89"/>
    <m/>
    <m/>
    <n v="5"/>
    <n v="6"/>
    <n v="5"/>
    <n v="6"/>
  </r>
  <r>
    <m/>
    <m/>
    <x v="90"/>
    <x v="90"/>
    <m/>
    <m/>
    <n v="8"/>
    <n v="8"/>
    <n v="8"/>
    <n v="8"/>
  </r>
  <r>
    <m/>
    <m/>
    <x v="91"/>
    <x v="91"/>
    <m/>
    <m/>
    <n v="1"/>
    <n v="2"/>
    <n v="1"/>
    <n v="2"/>
  </r>
  <r>
    <m/>
    <m/>
    <x v="92"/>
    <x v="92"/>
    <m/>
    <m/>
    <n v="1"/>
    <n v="2"/>
    <n v="1"/>
    <n v="2"/>
  </r>
  <r>
    <m/>
    <m/>
    <x v="93"/>
    <x v="93"/>
    <m/>
    <m/>
    <n v="3"/>
    <n v="5"/>
    <n v="3"/>
    <n v="5"/>
  </r>
  <r>
    <m/>
    <m/>
    <x v="94"/>
    <x v="94"/>
    <m/>
    <m/>
    <n v="3"/>
    <n v="2"/>
    <n v="3"/>
    <n v="2"/>
  </r>
  <r>
    <m/>
    <m/>
    <x v="95"/>
    <x v="95"/>
    <m/>
    <m/>
    <n v="9"/>
    <n v="8"/>
    <n v="9"/>
    <n v="8"/>
  </r>
  <r>
    <m/>
    <m/>
    <x v="96"/>
    <x v="96"/>
    <m/>
    <m/>
    <n v="1"/>
    <n v="1"/>
    <n v="1"/>
    <n v="1"/>
  </r>
  <r>
    <m/>
    <m/>
    <x v="97"/>
    <x v="97"/>
    <m/>
    <m/>
    <n v="9"/>
    <n v="9"/>
    <n v="9"/>
    <n v="9"/>
  </r>
  <r>
    <m/>
    <m/>
    <x v="98"/>
    <x v="98"/>
    <m/>
    <m/>
    <n v="0"/>
    <n v="1"/>
    <n v="0"/>
    <n v="1"/>
  </r>
  <r>
    <m/>
    <m/>
    <x v="99"/>
    <x v="99"/>
    <m/>
    <m/>
    <n v="0"/>
    <n v="1"/>
    <n v="0"/>
    <n v="1"/>
  </r>
  <r>
    <m/>
    <m/>
    <x v="100"/>
    <x v="100"/>
    <m/>
    <m/>
    <n v="4"/>
    <n v="4"/>
    <n v="4"/>
    <n v="4"/>
  </r>
  <r>
    <m/>
    <m/>
    <x v="101"/>
    <x v="101"/>
    <m/>
    <m/>
    <n v="0"/>
    <n v="1"/>
    <n v="0"/>
    <n v="1"/>
  </r>
  <r>
    <m/>
    <m/>
    <x v="102"/>
    <x v="102"/>
    <m/>
    <m/>
    <n v="9"/>
    <n v="12"/>
    <n v="9"/>
    <n v="12"/>
  </r>
  <r>
    <m/>
    <m/>
    <x v="103"/>
    <x v="103"/>
    <m/>
    <m/>
    <n v="18"/>
    <n v="18"/>
    <n v="18"/>
    <n v="18"/>
  </r>
  <r>
    <m/>
    <m/>
    <x v="104"/>
    <x v="104"/>
    <m/>
    <m/>
    <n v="45"/>
    <n v="35"/>
    <n v="45"/>
    <n v="35"/>
  </r>
  <r>
    <m/>
    <m/>
    <x v="105"/>
    <x v="105"/>
    <m/>
    <m/>
    <n v="15"/>
    <n v="16"/>
    <n v="15"/>
    <n v="16"/>
  </r>
  <r>
    <m/>
    <m/>
    <x v="106"/>
    <x v="106"/>
    <m/>
    <m/>
    <n v="11"/>
    <n v="10"/>
    <n v="11"/>
    <n v="10"/>
  </r>
  <r>
    <m/>
    <m/>
    <x v="107"/>
    <x v="107"/>
    <m/>
    <m/>
    <n v="0"/>
    <n v="1"/>
    <n v="0"/>
    <n v="1"/>
  </r>
  <r>
    <m/>
    <m/>
    <x v="108"/>
    <x v="108"/>
    <m/>
    <m/>
    <n v="1"/>
    <n v="1"/>
    <n v="1"/>
    <n v="1"/>
  </r>
  <r>
    <m/>
    <m/>
    <x v="109"/>
    <x v="109"/>
    <m/>
    <m/>
    <n v="0"/>
    <n v="1"/>
    <n v="0"/>
    <n v="1"/>
  </r>
  <r>
    <m/>
    <m/>
    <x v="110"/>
    <x v="110"/>
    <m/>
    <m/>
    <n v="3"/>
    <n v="5"/>
    <n v="3"/>
    <n v="5"/>
  </r>
  <r>
    <m/>
    <m/>
    <x v="111"/>
    <x v="111"/>
    <m/>
    <m/>
    <n v="0"/>
    <n v="1"/>
    <n v="0"/>
    <n v="1"/>
  </r>
  <r>
    <m/>
    <m/>
    <x v="112"/>
    <x v="112"/>
    <m/>
    <m/>
    <n v="1"/>
    <n v="2"/>
    <n v="1"/>
    <n v="2"/>
  </r>
  <r>
    <m/>
    <m/>
    <x v="113"/>
    <x v="113"/>
    <m/>
    <m/>
    <n v="17"/>
    <n v="18"/>
    <n v="17"/>
    <n v="18"/>
  </r>
  <r>
    <m/>
    <m/>
    <x v="114"/>
    <x v="114"/>
    <m/>
    <m/>
    <n v="5"/>
    <n v="5"/>
    <n v="5"/>
    <n v="5"/>
  </r>
  <r>
    <m/>
    <m/>
    <x v="115"/>
    <x v="115"/>
    <m/>
    <m/>
    <n v="0"/>
    <n v="1"/>
    <n v="0"/>
    <n v="1"/>
  </r>
  <r>
    <m/>
    <m/>
    <x v="116"/>
    <x v="116"/>
    <m/>
    <m/>
    <n v="20"/>
    <n v="20"/>
    <n v="20"/>
    <n v="20"/>
  </r>
  <r>
    <m/>
    <m/>
    <x v="117"/>
    <x v="117"/>
    <m/>
    <m/>
    <n v="2"/>
    <n v="2"/>
    <n v="2"/>
    <n v="2"/>
  </r>
  <r>
    <m/>
    <m/>
    <x v="118"/>
    <x v="118"/>
    <m/>
    <m/>
    <n v="4"/>
    <n v="6"/>
    <n v="4"/>
    <n v="6"/>
  </r>
  <r>
    <m/>
    <m/>
    <x v="119"/>
    <x v="119"/>
    <m/>
    <m/>
    <n v="5"/>
    <n v="7"/>
    <n v="5"/>
    <n v="7"/>
  </r>
  <r>
    <m/>
    <m/>
    <x v="120"/>
    <x v="120"/>
    <m/>
    <m/>
    <n v="356"/>
    <n v="410"/>
    <n v="356"/>
    <n v="410"/>
  </r>
  <r>
    <m/>
    <m/>
    <x v="121"/>
    <x v="121"/>
    <m/>
    <m/>
    <n v="58"/>
    <n v="60"/>
    <n v="58"/>
    <n v="60"/>
  </r>
  <r>
    <m/>
    <m/>
    <x v="122"/>
    <x v="122"/>
    <m/>
    <m/>
    <n v="0"/>
    <n v="1"/>
    <n v="0"/>
    <n v="1"/>
  </r>
  <r>
    <m/>
    <m/>
    <x v="123"/>
    <x v="123"/>
    <m/>
    <m/>
    <n v="80"/>
    <n v="80"/>
    <n v="80"/>
    <n v="80"/>
  </r>
  <r>
    <m/>
    <m/>
    <x v="124"/>
    <x v="124"/>
    <m/>
    <m/>
    <n v="5"/>
    <n v="7"/>
    <n v="5"/>
    <n v="7"/>
  </r>
  <r>
    <m/>
    <m/>
    <x v="125"/>
    <x v="125"/>
    <m/>
    <m/>
    <n v="39"/>
    <n v="30"/>
    <n v="39"/>
    <n v="30"/>
  </r>
  <r>
    <m/>
    <m/>
    <x v="126"/>
    <x v="126"/>
    <m/>
    <m/>
    <n v="4"/>
    <n v="5"/>
    <n v="4"/>
    <n v="5"/>
  </r>
  <r>
    <m/>
    <m/>
    <x v="127"/>
    <x v="127"/>
    <m/>
    <m/>
    <n v="0"/>
    <n v="1"/>
    <n v="0"/>
    <n v="1"/>
  </r>
  <r>
    <m/>
    <m/>
    <x v="128"/>
    <x v="128"/>
    <m/>
    <m/>
    <n v="3"/>
    <n v="1"/>
    <n v="3"/>
    <n v="1"/>
  </r>
  <r>
    <m/>
    <m/>
    <x v="129"/>
    <x v="129"/>
    <m/>
    <m/>
    <n v="8"/>
    <n v="5"/>
    <n v="8"/>
    <n v="5"/>
  </r>
  <r>
    <m/>
    <m/>
    <x v="130"/>
    <x v="130"/>
    <m/>
    <m/>
    <n v="2"/>
    <n v="0"/>
    <n v="2"/>
    <n v="0"/>
  </r>
  <r>
    <m/>
    <m/>
    <x v="131"/>
    <x v="131"/>
    <m/>
    <m/>
    <n v="7"/>
    <n v="6"/>
    <n v="7"/>
    <n v="6"/>
  </r>
  <r>
    <m/>
    <m/>
    <x v="132"/>
    <x v="132"/>
    <m/>
    <m/>
    <n v="2"/>
    <n v="0"/>
    <n v="2"/>
    <n v="0"/>
  </r>
  <r>
    <m/>
    <m/>
    <x v="133"/>
    <x v="133"/>
    <m/>
    <m/>
    <n v="0"/>
    <n v="1"/>
    <n v="0"/>
    <n v="1"/>
  </r>
  <r>
    <m/>
    <m/>
    <x v="134"/>
    <x v="134"/>
    <m/>
    <m/>
    <n v="10"/>
    <n v="11"/>
    <n v="10"/>
    <n v="11"/>
  </r>
  <r>
    <m/>
    <m/>
    <x v="135"/>
    <x v="135"/>
    <m/>
    <m/>
    <n v="10"/>
    <n v="9"/>
    <n v="10"/>
    <n v="9"/>
  </r>
  <r>
    <m/>
    <m/>
    <x v="136"/>
    <x v="136"/>
    <m/>
    <m/>
    <n v="14"/>
    <n v="14"/>
    <n v="14"/>
    <n v="14"/>
  </r>
  <r>
    <m/>
    <m/>
    <x v="137"/>
    <x v="137"/>
    <m/>
    <m/>
    <n v="30"/>
    <n v="22"/>
    <n v="30"/>
    <n v="22"/>
  </r>
  <r>
    <m/>
    <m/>
    <x v="138"/>
    <x v="138"/>
    <m/>
    <m/>
    <n v="2"/>
    <n v="3"/>
    <n v="2"/>
    <n v="3"/>
  </r>
  <r>
    <m/>
    <m/>
    <x v="139"/>
    <x v="139"/>
    <m/>
    <m/>
    <n v="2"/>
    <n v="3"/>
    <n v="2"/>
    <n v="3"/>
  </r>
  <r>
    <m/>
    <m/>
    <x v="140"/>
    <x v="140"/>
    <m/>
    <m/>
    <n v="1"/>
    <n v="2"/>
    <n v="1"/>
    <n v="2"/>
  </r>
  <r>
    <m/>
    <m/>
    <x v="141"/>
    <x v="141"/>
    <m/>
    <m/>
    <n v="5"/>
    <n v="8"/>
    <n v="5"/>
    <n v="8"/>
  </r>
  <r>
    <m/>
    <m/>
    <x v="142"/>
    <x v="142"/>
    <m/>
    <m/>
    <n v="1"/>
    <n v="1"/>
    <n v="1"/>
    <n v="1"/>
  </r>
  <r>
    <m/>
    <m/>
    <x v="143"/>
    <x v="143"/>
    <m/>
    <m/>
    <n v="3"/>
    <n v="5"/>
    <n v="3"/>
    <n v="5"/>
  </r>
  <r>
    <m/>
    <m/>
    <x v="144"/>
    <x v="144"/>
    <m/>
    <m/>
    <n v="0"/>
    <n v="1"/>
    <n v="0"/>
    <n v="1"/>
  </r>
  <r>
    <m/>
    <m/>
    <x v="145"/>
    <x v="145"/>
    <m/>
    <m/>
    <n v="0"/>
    <n v="1"/>
    <n v="0"/>
    <n v="1"/>
  </r>
  <r>
    <m/>
    <m/>
    <x v="146"/>
    <x v="146"/>
    <m/>
    <m/>
    <n v="5"/>
    <n v="7"/>
    <n v="5"/>
    <n v="7"/>
  </r>
  <r>
    <m/>
    <m/>
    <x v="147"/>
    <x v="147"/>
    <m/>
    <m/>
    <n v="4"/>
    <n v="5"/>
    <n v="4"/>
    <n v="5"/>
  </r>
  <r>
    <m/>
    <m/>
    <x v="148"/>
    <x v="148"/>
    <m/>
    <m/>
    <n v="3"/>
    <n v="5"/>
    <n v="3"/>
    <n v="5"/>
  </r>
  <r>
    <m/>
    <m/>
    <x v="149"/>
    <x v="149"/>
    <m/>
    <m/>
    <n v="17"/>
    <n v="16"/>
    <n v="17"/>
    <n v="16"/>
  </r>
  <r>
    <m/>
    <m/>
    <x v="150"/>
    <x v="150"/>
    <m/>
    <m/>
    <n v="2"/>
    <n v="2"/>
    <n v="2"/>
    <n v="2"/>
  </r>
  <r>
    <m/>
    <m/>
    <x v="151"/>
    <x v="151"/>
    <m/>
    <m/>
    <n v="4"/>
    <n v="5"/>
    <n v="4"/>
    <n v="5"/>
  </r>
  <r>
    <m/>
    <m/>
    <x v="152"/>
    <x v="152"/>
    <m/>
    <m/>
    <n v="1"/>
    <n v="1"/>
    <n v="1"/>
    <n v="1"/>
  </r>
  <r>
    <m/>
    <m/>
    <x v="153"/>
    <x v="153"/>
    <m/>
    <m/>
    <n v="0"/>
    <n v="1"/>
    <n v="0"/>
    <n v="1"/>
  </r>
  <r>
    <m/>
    <m/>
    <x v="154"/>
    <x v="154"/>
    <m/>
    <m/>
    <n v="10"/>
    <n v="10"/>
    <n v="10"/>
    <n v="10"/>
  </r>
  <r>
    <m/>
    <m/>
    <x v="155"/>
    <x v="155"/>
    <m/>
    <m/>
    <n v="1"/>
    <n v="1"/>
    <n v="1"/>
    <n v="1"/>
  </r>
  <r>
    <m/>
    <m/>
    <x v="156"/>
    <x v="156"/>
    <m/>
    <m/>
    <n v="0"/>
    <n v="1"/>
    <n v="0"/>
    <n v="1"/>
  </r>
  <r>
    <m/>
    <m/>
    <x v="157"/>
    <x v="157"/>
    <m/>
    <m/>
    <n v="2"/>
    <n v="1"/>
    <n v="2"/>
    <n v="1"/>
  </r>
  <r>
    <m/>
    <m/>
    <x v="158"/>
    <x v="158"/>
    <m/>
    <m/>
    <n v="1"/>
    <n v="1"/>
    <n v="1"/>
    <n v="1"/>
  </r>
  <r>
    <m/>
    <m/>
    <x v="159"/>
    <x v="159"/>
    <m/>
    <m/>
    <n v="1"/>
    <n v="1"/>
    <n v="1"/>
    <n v="1"/>
  </r>
  <r>
    <m/>
    <m/>
    <x v="160"/>
    <x v="160"/>
    <m/>
    <m/>
    <n v="1"/>
    <n v="1"/>
    <n v="1"/>
    <n v="1"/>
  </r>
  <r>
    <m/>
    <m/>
    <x v="161"/>
    <x v="161"/>
    <m/>
    <m/>
    <n v="9"/>
    <n v="10"/>
    <n v="9"/>
    <n v="10"/>
  </r>
  <r>
    <m/>
    <m/>
    <x v="162"/>
    <x v="162"/>
    <m/>
    <m/>
    <n v="0"/>
    <n v="1"/>
    <n v="0"/>
    <n v="1"/>
  </r>
  <r>
    <m/>
    <m/>
    <x v="163"/>
    <x v="163"/>
    <m/>
    <m/>
    <n v="0"/>
    <n v="1"/>
    <n v="0"/>
    <n v="1"/>
  </r>
  <r>
    <m/>
    <m/>
    <x v="164"/>
    <x v="164"/>
    <m/>
    <m/>
    <n v="1"/>
    <n v="0"/>
    <n v="1"/>
    <n v="0"/>
  </r>
  <r>
    <m/>
    <m/>
    <x v="165"/>
    <x v="165"/>
    <m/>
    <m/>
    <n v="1"/>
    <n v="1"/>
    <n v="1"/>
    <n v="1"/>
  </r>
  <r>
    <m/>
    <m/>
    <x v="166"/>
    <x v="166"/>
    <m/>
    <m/>
    <n v="1"/>
    <n v="2"/>
    <n v="1"/>
    <n v="2"/>
  </r>
  <r>
    <m/>
    <m/>
    <x v="167"/>
    <x v="167"/>
    <m/>
    <m/>
    <n v="1"/>
    <n v="0"/>
    <n v="1"/>
    <n v="0"/>
  </r>
  <r>
    <m/>
    <m/>
    <x v="168"/>
    <x v="168"/>
    <m/>
    <m/>
    <n v="0"/>
    <n v="1"/>
    <n v="0"/>
    <n v="1"/>
  </r>
  <r>
    <m/>
    <m/>
    <x v="169"/>
    <x v="169"/>
    <m/>
    <m/>
    <n v="1"/>
    <n v="1"/>
    <n v="1"/>
    <n v="1"/>
  </r>
  <r>
    <m/>
    <m/>
    <x v="170"/>
    <x v="170"/>
    <m/>
    <m/>
    <n v="28"/>
    <n v="28"/>
    <n v="28"/>
    <n v="28"/>
  </r>
  <r>
    <m/>
    <m/>
    <x v="171"/>
    <x v="171"/>
    <m/>
    <m/>
    <n v="0"/>
    <n v="1"/>
    <n v="0"/>
    <n v="1"/>
  </r>
  <r>
    <m/>
    <m/>
    <x v="172"/>
    <x v="172"/>
    <m/>
    <m/>
    <n v="0"/>
    <n v="1"/>
    <n v="0"/>
    <n v="1"/>
  </r>
  <r>
    <m/>
    <m/>
    <x v="173"/>
    <x v="173"/>
    <m/>
    <m/>
    <n v="1"/>
    <n v="0"/>
    <n v="1"/>
    <n v="0"/>
  </r>
  <r>
    <m/>
    <m/>
    <x v="174"/>
    <x v="174"/>
    <m/>
    <m/>
    <n v="0"/>
    <n v="1"/>
    <n v="0"/>
    <n v="1"/>
  </r>
  <r>
    <m/>
    <m/>
    <x v="175"/>
    <x v="175"/>
    <m/>
    <m/>
    <n v="1"/>
    <n v="0"/>
    <n v="1"/>
    <n v="0"/>
  </r>
  <r>
    <m/>
    <m/>
    <x v="176"/>
    <x v="176"/>
    <m/>
    <m/>
    <n v="1"/>
    <n v="0"/>
    <n v="1"/>
    <n v="0"/>
  </r>
  <r>
    <m/>
    <m/>
    <x v="177"/>
    <x v="177"/>
    <m/>
    <m/>
    <n v="1"/>
    <n v="2"/>
    <n v="1"/>
    <n v="2"/>
  </r>
  <r>
    <m/>
    <m/>
    <x v="178"/>
    <x v="178"/>
    <m/>
    <m/>
    <n v="1"/>
    <n v="2"/>
    <n v="1"/>
    <n v="2"/>
  </r>
  <r>
    <m/>
    <m/>
    <x v="179"/>
    <x v="179"/>
    <m/>
    <m/>
    <n v="1"/>
    <n v="2"/>
    <n v="1"/>
    <n v="2"/>
  </r>
  <r>
    <m/>
    <m/>
    <x v="180"/>
    <x v="180"/>
    <m/>
    <m/>
    <n v="2"/>
    <n v="0"/>
    <n v="2"/>
    <n v="0"/>
  </r>
  <r>
    <m/>
    <m/>
    <x v="181"/>
    <x v="181"/>
    <m/>
    <m/>
    <n v="0"/>
    <n v="1"/>
    <n v="0"/>
    <n v="1"/>
  </r>
  <r>
    <m/>
    <m/>
    <x v="182"/>
    <x v="182"/>
    <m/>
    <m/>
    <n v="1"/>
    <n v="2"/>
    <n v="1"/>
    <n v="2"/>
  </r>
  <r>
    <m/>
    <m/>
    <x v="183"/>
    <x v="183"/>
    <m/>
    <m/>
    <n v="1"/>
    <n v="0"/>
    <n v="1"/>
    <n v="0"/>
  </r>
  <r>
    <m/>
    <m/>
    <x v="184"/>
    <x v="184"/>
    <m/>
    <m/>
    <n v="0"/>
    <n v="1"/>
    <n v="0"/>
    <n v="1"/>
  </r>
  <r>
    <m/>
    <m/>
    <x v="185"/>
    <x v="185"/>
    <m/>
    <m/>
    <n v="1"/>
    <n v="1"/>
    <n v="1"/>
    <n v="1"/>
  </r>
  <r>
    <m/>
    <m/>
    <x v="186"/>
    <x v="186"/>
    <m/>
    <m/>
    <n v="3"/>
    <n v="0"/>
    <n v="3"/>
    <n v="0"/>
  </r>
  <r>
    <m/>
    <m/>
    <x v="187"/>
    <x v="187"/>
    <m/>
    <m/>
    <n v="1"/>
    <n v="0"/>
    <n v="1"/>
    <n v="0"/>
  </r>
  <r>
    <m/>
    <m/>
    <x v="188"/>
    <x v="188"/>
    <m/>
    <m/>
    <n v="2"/>
    <n v="3"/>
    <n v="2"/>
    <n v="3"/>
  </r>
  <r>
    <m/>
    <m/>
    <x v="189"/>
    <x v="189"/>
    <m/>
    <m/>
    <n v="0"/>
    <n v="1"/>
    <n v="0"/>
    <n v="1"/>
  </r>
  <r>
    <m/>
    <m/>
    <x v="190"/>
    <x v="190"/>
    <m/>
    <m/>
    <n v="1"/>
    <n v="1"/>
    <n v="1"/>
    <n v="1"/>
  </r>
  <r>
    <m/>
    <m/>
    <x v="191"/>
    <x v="191"/>
    <m/>
    <m/>
    <n v="0"/>
    <n v="1"/>
    <n v="0"/>
    <n v="1"/>
  </r>
  <r>
    <m/>
    <m/>
    <x v="192"/>
    <x v="192"/>
    <m/>
    <m/>
    <n v="1"/>
    <n v="1"/>
    <n v="1"/>
    <n v="1"/>
  </r>
  <r>
    <m/>
    <m/>
    <x v="193"/>
    <x v="193"/>
    <m/>
    <m/>
    <n v="0"/>
    <n v="1"/>
    <n v="0"/>
    <n v="1"/>
  </r>
  <r>
    <m/>
    <m/>
    <x v="194"/>
    <x v="194"/>
    <m/>
    <m/>
    <n v="2"/>
    <n v="2"/>
    <n v="2"/>
    <n v="2"/>
  </r>
  <r>
    <m/>
    <m/>
    <x v="195"/>
    <x v="195"/>
    <m/>
    <m/>
    <n v="0"/>
    <n v="1"/>
    <n v="0"/>
    <n v="1"/>
  </r>
  <r>
    <m/>
    <m/>
    <x v="196"/>
    <x v="196"/>
    <m/>
    <m/>
    <n v="2"/>
    <n v="2"/>
    <n v="2"/>
    <n v="2"/>
  </r>
  <r>
    <m/>
    <m/>
    <x v="197"/>
    <x v="197"/>
    <m/>
    <m/>
    <n v="0"/>
    <n v="1"/>
    <n v="0"/>
    <n v="1"/>
  </r>
  <r>
    <m/>
    <m/>
    <x v="198"/>
    <x v="198"/>
    <m/>
    <m/>
    <n v="0"/>
    <n v="1"/>
    <n v="0"/>
    <n v="1"/>
  </r>
  <r>
    <m/>
    <m/>
    <x v="199"/>
    <x v="199"/>
    <m/>
    <m/>
    <n v="0"/>
    <n v="1"/>
    <n v="0"/>
    <n v="1"/>
  </r>
  <r>
    <m/>
    <m/>
    <x v="200"/>
    <x v="200"/>
    <m/>
    <m/>
    <n v="8"/>
    <n v="8"/>
    <n v="8"/>
    <n v="8"/>
  </r>
  <r>
    <m/>
    <m/>
    <x v="201"/>
    <x v="201"/>
    <m/>
    <m/>
    <n v="1"/>
    <n v="1"/>
    <n v="1"/>
    <n v="1"/>
  </r>
  <r>
    <m/>
    <m/>
    <x v="202"/>
    <x v="202"/>
    <m/>
    <m/>
    <n v="0"/>
    <n v="1"/>
    <n v="0"/>
    <n v="1"/>
  </r>
  <r>
    <m/>
    <m/>
    <x v="203"/>
    <x v="203"/>
    <m/>
    <m/>
    <n v="0"/>
    <n v="1"/>
    <n v="0"/>
    <n v="1"/>
  </r>
  <r>
    <m/>
    <m/>
    <x v="204"/>
    <x v="204"/>
    <m/>
    <m/>
    <n v="10"/>
    <n v="15"/>
    <n v="10"/>
    <n v="15"/>
  </r>
  <r>
    <m/>
    <s v="Операције дневна болница"/>
    <x v="0"/>
    <x v="0"/>
    <n v="0"/>
    <n v="0"/>
    <n v="343"/>
    <n v="364"/>
    <n v="343"/>
    <n v="364"/>
  </r>
  <r>
    <m/>
    <m/>
    <x v="205"/>
    <x v="205"/>
    <m/>
    <m/>
    <n v="0"/>
    <n v="1"/>
    <n v="0"/>
    <n v="1"/>
  </r>
  <r>
    <m/>
    <m/>
    <x v="19"/>
    <x v="19"/>
    <m/>
    <m/>
    <n v="1"/>
    <n v="1"/>
    <n v="1"/>
    <n v="1"/>
  </r>
  <r>
    <m/>
    <m/>
    <x v="206"/>
    <x v="206"/>
    <m/>
    <m/>
    <n v="1"/>
    <n v="2"/>
    <n v="1"/>
    <n v="2"/>
  </r>
  <r>
    <m/>
    <m/>
    <x v="54"/>
    <x v="54"/>
    <m/>
    <m/>
    <n v="0"/>
    <n v="1"/>
    <n v="0"/>
    <n v="1"/>
  </r>
  <r>
    <m/>
    <m/>
    <x v="57"/>
    <x v="57"/>
    <m/>
    <m/>
    <n v="0"/>
    <n v="1"/>
    <n v="0"/>
    <n v="1"/>
  </r>
  <r>
    <m/>
    <m/>
    <x v="71"/>
    <x v="71"/>
    <m/>
    <m/>
    <n v="0"/>
    <n v="1"/>
    <n v="0"/>
    <n v="1"/>
  </r>
  <r>
    <m/>
    <m/>
    <x v="207"/>
    <x v="207"/>
    <m/>
    <m/>
    <n v="0"/>
    <n v="1"/>
    <n v="0"/>
    <n v="1"/>
  </r>
  <r>
    <m/>
    <m/>
    <x v="120"/>
    <x v="120"/>
    <m/>
    <m/>
    <n v="2"/>
    <n v="2"/>
    <n v="2"/>
    <n v="2"/>
  </r>
  <r>
    <m/>
    <m/>
    <x v="121"/>
    <x v="121"/>
    <m/>
    <m/>
    <n v="0"/>
    <n v="1"/>
    <n v="0"/>
    <n v="1"/>
  </r>
  <r>
    <m/>
    <m/>
    <x v="123"/>
    <x v="123"/>
    <m/>
    <m/>
    <n v="7"/>
    <n v="8"/>
    <n v="7"/>
    <n v="8"/>
  </r>
  <r>
    <m/>
    <m/>
    <x v="125"/>
    <x v="125"/>
    <m/>
    <m/>
    <n v="2"/>
    <n v="3"/>
    <n v="2"/>
    <n v="3"/>
  </r>
  <r>
    <m/>
    <m/>
    <x v="208"/>
    <x v="208"/>
    <m/>
    <m/>
    <n v="2"/>
    <n v="3"/>
    <n v="2"/>
    <n v="3"/>
  </r>
  <r>
    <m/>
    <m/>
    <x v="128"/>
    <x v="128"/>
    <m/>
    <m/>
    <n v="75"/>
    <n v="80"/>
    <n v="75"/>
    <n v="80"/>
  </r>
  <r>
    <m/>
    <m/>
    <x v="129"/>
    <x v="129"/>
    <m/>
    <m/>
    <n v="170"/>
    <n v="155"/>
    <n v="170"/>
    <n v="155"/>
  </r>
  <r>
    <m/>
    <m/>
    <x v="209"/>
    <x v="209"/>
    <m/>
    <m/>
    <n v="14"/>
    <n v="15"/>
    <n v="14"/>
    <n v="15"/>
  </r>
  <r>
    <m/>
    <m/>
    <x v="210"/>
    <x v="210"/>
    <m/>
    <m/>
    <n v="0"/>
    <n v="1"/>
    <n v="0"/>
    <n v="1"/>
  </r>
  <r>
    <m/>
    <m/>
    <x v="211"/>
    <x v="211"/>
    <m/>
    <m/>
    <n v="0"/>
    <n v="1"/>
    <n v="0"/>
    <n v="1"/>
  </r>
  <r>
    <m/>
    <m/>
    <x v="154"/>
    <x v="154"/>
    <m/>
    <m/>
    <n v="11"/>
    <n v="15"/>
    <n v="11"/>
    <n v="15"/>
  </r>
  <r>
    <m/>
    <m/>
    <x v="156"/>
    <x v="156"/>
    <m/>
    <m/>
    <n v="2"/>
    <n v="4"/>
    <n v="2"/>
    <n v="4"/>
  </r>
  <r>
    <m/>
    <m/>
    <x v="157"/>
    <x v="157"/>
    <m/>
    <m/>
    <n v="11"/>
    <n v="15"/>
    <n v="11"/>
    <n v="15"/>
  </r>
  <r>
    <m/>
    <m/>
    <x v="212"/>
    <x v="212"/>
    <m/>
    <m/>
    <n v="15"/>
    <n v="16"/>
    <n v="15"/>
    <n v="16"/>
  </r>
  <r>
    <m/>
    <m/>
    <x v="161"/>
    <x v="161"/>
    <m/>
    <m/>
    <n v="29"/>
    <n v="35"/>
    <n v="29"/>
    <n v="35"/>
  </r>
  <r>
    <m/>
    <m/>
    <x v="213"/>
    <x v="213"/>
    <m/>
    <m/>
    <n v="1"/>
    <n v="1"/>
    <n v="1"/>
    <n v="1"/>
  </r>
  <r>
    <m/>
    <m/>
    <x v="214"/>
    <x v="214"/>
    <m/>
    <m/>
    <n v="0"/>
    <n v="1"/>
    <n v="0"/>
    <n v="1"/>
  </r>
  <r>
    <m/>
    <s v="Остале услуге"/>
    <x v="0"/>
    <x v="0"/>
    <n v="5512"/>
    <n v="5713"/>
    <n v="170536"/>
    <n v="183408"/>
    <n v="176048"/>
    <n v="189121"/>
  </r>
  <r>
    <m/>
    <m/>
    <x v="215"/>
    <x v="215"/>
    <n v="0"/>
    <n v="0"/>
    <n v="13"/>
    <n v="14"/>
    <n v="13"/>
    <n v="14"/>
  </r>
  <r>
    <m/>
    <m/>
    <x v="216"/>
    <x v="216"/>
    <n v="0"/>
    <n v="0"/>
    <n v="1537"/>
    <n v="1500"/>
    <n v="1537"/>
    <n v="1500"/>
  </r>
  <r>
    <m/>
    <m/>
    <x v="217"/>
    <x v="217"/>
    <n v="0"/>
    <n v="0"/>
    <n v="1"/>
    <n v="0"/>
    <n v="1"/>
    <n v="0"/>
  </r>
  <r>
    <m/>
    <m/>
    <x v="218"/>
    <x v="218"/>
    <n v="0"/>
    <n v="0"/>
    <n v="2"/>
    <n v="3"/>
    <n v="2"/>
    <n v="3"/>
  </r>
  <r>
    <m/>
    <m/>
    <x v="219"/>
    <x v="219"/>
    <n v="0"/>
    <n v="0"/>
    <n v="72"/>
    <n v="96"/>
    <n v="72"/>
    <n v="96"/>
  </r>
  <r>
    <m/>
    <m/>
    <x v="220"/>
    <x v="220"/>
    <n v="0"/>
    <n v="0"/>
    <n v="302"/>
    <n v="403"/>
    <n v="302"/>
    <n v="403"/>
  </r>
  <r>
    <m/>
    <m/>
    <x v="221"/>
    <x v="221"/>
    <n v="0"/>
    <n v="0"/>
    <n v="4"/>
    <n v="5"/>
    <n v="4"/>
    <n v="5"/>
  </r>
  <r>
    <m/>
    <m/>
    <x v="222"/>
    <x v="222"/>
    <n v="0"/>
    <n v="0"/>
    <n v="880"/>
    <n v="900"/>
    <n v="880"/>
    <n v="900"/>
  </r>
  <r>
    <m/>
    <m/>
    <x v="223"/>
    <x v="223"/>
    <n v="0"/>
    <n v="0"/>
    <n v="28"/>
    <n v="37"/>
    <n v="28"/>
    <n v="37"/>
  </r>
  <r>
    <m/>
    <m/>
    <x v="224"/>
    <x v="224"/>
    <n v="0"/>
    <n v="0"/>
    <n v="2"/>
    <n v="5"/>
    <n v="2"/>
    <n v="5"/>
  </r>
  <r>
    <m/>
    <m/>
    <x v="225"/>
    <x v="225"/>
    <n v="0"/>
    <n v="0"/>
    <n v="1"/>
    <n v="0"/>
    <n v="1"/>
    <n v="0"/>
  </r>
  <r>
    <m/>
    <m/>
    <x v="226"/>
    <x v="226"/>
    <n v="0"/>
    <n v="0"/>
    <n v="1"/>
    <n v="0"/>
    <n v="1"/>
    <n v="0"/>
  </r>
  <r>
    <m/>
    <m/>
    <x v="227"/>
    <x v="227"/>
    <n v="0"/>
    <n v="0"/>
    <n v="431"/>
    <n v="370"/>
    <n v="431"/>
    <n v="370"/>
  </r>
  <r>
    <m/>
    <m/>
    <x v="228"/>
    <x v="228"/>
    <n v="0"/>
    <n v="0"/>
    <n v="4"/>
    <n v="5"/>
    <n v="4"/>
    <n v="5"/>
  </r>
  <r>
    <m/>
    <m/>
    <x v="229"/>
    <x v="229"/>
    <n v="7"/>
    <n v="10"/>
    <n v="220"/>
    <n v="293"/>
    <n v="227"/>
    <n v="303"/>
  </r>
  <r>
    <m/>
    <m/>
    <x v="230"/>
    <x v="230"/>
    <n v="0"/>
    <n v="0"/>
    <n v="3"/>
    <n v="4"/>
    <n v="3"/>
    <n v="4"/>
  </r>
  <r>
    <m/>
    <m/>
    <x v="231"/>
    <x v="231"/>
    <n v="0"/>
    <n v="0"/>
    <n v="1"/>
    <n v="0"/>
    <n v="1"/>
    <n v="0"/>
  </r>
  <r>
    <m/>
    <m/>
    <x v="232"/>
    <x v="232"/>
    <n v="2194"/>
    <n v="2300"/>
    <n v="13508"/>
    <n v="14500"/>
    <n v="15702"/>
    <n v="16800"/>
  </r>
  <r>
    <m/>
    <m/>
    <x v="233"/>
    <x v="233"/>
    <n v="2"/>
    <n v="0"/>
    <n v="55"/>
    <n v="60"/>
    <n v="57"/>
    <n v="60"/>
  </r>
  <r>
    <m/>
    <m/>
    <x v="234"/>
    <x v="234"/>
    <n v="0"/>
    <n v="0"/>
    <n v="2"/>
    <n v="5"/>
    <n v="2"/>
    <n v="5"/>
  </r>
  <r>
    <m/>
    <m/>
    <x v="19"/>
    <x v="19"/>
    <n v="12"/>
    <n v="20"/>
    <n v="0"/>
    <n v="0"/>
    <n v="12"/>
    <n v="20"/>
  </r>
  <r>
    <m/>
    <m/>
    <x v="235"/>
    <x v="235"/>
    <n v="10"/>
    <n v="10"/>
    <n v="0"/>
    <n v="0"/>
    <n v="10"/>
    <n v="10"/>
  </r>
  <r>
    <m/>
    <m/>
    <x v="236"/>
    <x v="236"/>
    <n v="9"/>
    <n v="10"/>
    <n v="1"/>
    <n v="1"/>
    <n v="10"/>
    <n v="11"/>
  </r>
  <r>
    <m/>
    <m/>
    <x v="237"/>
    <x v="237"/>
    <n v="0"/>
    <n v="0"/>
    <n v="0"/>
    <n v="1"/>
    <n v="0"/>
    <n v="1"/>
  </r>
  <r>
    <m/>
    <m/>
    <x v="238"/>
    <x v="238"/>
    <n v="1"/>
    <n v="0"/>
    <n v="0"/>
    <n v="0"/>
    <n v="1"/>
    <n v="0"/>
  </r>
  <r>
    <m/>
    <m/>
    <x v="239"/>
    <x v="239"/>
    <n v="312"/>
    <n v="280"/>
    <n v="1"/>
    <n v="2"/>
    <n v="313"/>
    <n v="282"/>
  </r>
  <r>
    <m/>
    <m/>
    <x v="240"/>
    <x v="240"/>
    <n v="9"/>
    <n v="8"/>
    <n v="0"/>
    <n v="0"/>
    <n v="9"/>
    <n v="8"/>
  </r>
  <r>
    <m/>
    <m/>
    <x v="241"/>
    <x v="241"/>
    <n v="65"/>
    <n v="60"/>
    <n v="0"/>
    <n v="0"/>
    <n v="65"/>
    <n v="60"/>
  </r>
  <r>
    <m/>
    <m/>
    <x v="157"/>
    <x v="157"/>
    <n v="2"/>
    <n v="1"/>
    <n v="0"/>
    <n v="0"/>
    <n v="2"/>
    <n v="1"/>
  </r>
  <r>
    <m/>
    <m/>
    <x v="242"/>
    <x v="242"/>
    <n v="13"/>
    <n v="15"/>
    <n v="0"/>
    <n v="0"/>
    <n v="13"/>
    <n v="15"/>
  </r>
  <r>
    <m/>
    <m/>
    <x v="161"/>
    <x v="161"/>
    <n v="22"/>
    <n v="20"/>
    <n v="0"/>
    <n v="0"/>
    <n v="22"/>
    <n v="20"/>
  </r>
  <r>
    <m/>
    <m/>
    <x v="243"/>
    <x v="243"/>
    <n v="1"/>
    <n v="0"/>
    <n v="1"/>
    <n v="1"/>
    <n v="2"/>
    <n v="1"/>
  </r>
  <r>
    <m/>
    <m/>
    <x v="244"/>
    <x v="244"/>
    <n v="1606"/>
    <n v="1600"/>
    <n v="11"/>
    <n v="15"/>
    <n v="1617"/>
    <n v="1615"/>
  </r>
  <r>
    <m/>
    <m/>
    <x v="245"/>
    <x v="245"/>
    <n v="0"/>
    <n v="0"/>
    <n v="40"/>
    <n v="50"/>
    <n v="40"/>
    <n v="50"/>
  </r>
  <r>
    <m/>
    <m/>
    <x v="246"/>
    <x v="246"/>
    <n v="0"/>
    <n v="0"/>
    <n v="17"/>
    <n v="23"/>
    <n v="17"/>
    <n v="23"/>
  </r>
  <r>
    <m/>
    <m/>
    <x v="247"/>
    <x v="247"/>
    <n v="1"/>
    <n v="0"/>
    <n v="0"/>
    <n v="0"/>
    <n v="1"/>
    <n v="0"/>
  </r>
  <r>
    <m/>
    <m/>
    <x v="248"/>
    <x v="248"/>
    <n v="0"/>
    <n v="0"/>
    <n v="938"/>
    <n v="1100"/>
    <n v="938"/>
    <n v="1100"/>
  </r>
  <r>
    <m/>
    <m/>
    <x v="249"/>
    <x v="249"/>
    <n v="0"/>
    <n v="0"/>
    <n v="3"/>
    <n v="4"/>
    <n v="3"/>
    <n v="4"/>
  </r>
  <r>
    <m/>
    <m/>
    <x v="250"/>
    <x v="250"/>
    <n v="3"/>
    <n v="3"/>
    <n v="0"/>
    <n v="0"/>
    <n v="3"/>
    <n v="3"/>
  </r>
  <r>
    <m/>
    <m/>
    <x v="251"/>
    <x v="251"/>
    <n v="0"/>
    <n v="0"/>
    <n v="12"/>
    <n v="16"/>
    <n v="12"/>
    <n v="16"/>
  </r>
  <r>
    <m/>
    <m/>
    <x v="252"/>
    <x v="252"/>
    <n v="0"/>
    <n v="0"/>
    <n v="27"/>
    <n v="36"/>
    <n v="27"/>
    <n v="36"/>
  </r>
  <r>
    <m/>
    <m/>
    <x v="253"/>
    <x v="253"/>
    <n v="0"/>
    <n v="0"/>
    <n v="47"/>
    <n v="65"/>
    <n v="47"/>
    <n v="65"/>
  </r>
  <r>
    <m/>
    <m/>
    <x v="254"/>
    <x v="254"/>
    <n v="0"/>
    <n v="0"/>
    <n v="70"/>
    <n v="65"/>
    <n v="70"/>
    <n v="65"/>
  </r>
  <r>
    <m/>
    <m/>
    <x v="255"/>
    <x v="255"/>
    <n v="0"/>
    <n v="0"/>
    <n v="1"/>
    <n v="1"/>
    <n v="1"/>
    <n v="1"/>
  </r>
  <r>
    <m/>
    <m/>
    <x v="256"/>
    <x v="256"/>
    <n v="0"/>
    <n v="0"/>
    <n v="2"/>
    <n v="3"/>
    <n v="2"/>
    <n v="3"/>
  </r>
  <r>
    <m/>
    <m/>
    <x v="257"/>
    <x v="257"/>
    <n v="0"/>
    <n v="0"/>
    <n v="25"/>
    <n v="25"/>
    <n v="25"/>
    <n v="25"/>
  </r>
  <r>
    <m/>
    <m/>
    <x v="258"/>
    <x v="258"/>
    <n v="0"/>
    <n v="0"/>
    <n v="1"/>
    <n v="1"/>
    <n v="1"/>
    <n v="1"/>
  </r>
  <r>
    <m/>
    <m/>
    <x v="259"/>
    <x v="259"/>
    <n v="0"/>
    <n v="0"/>
    <n v="228"/>
    <n v="220"/>
    <n v="228"/>
    <n v="220"/>
  </r>
  <r>
    <m/>
    <m/>
    <x v="260"/>
    <x v="260"/>
    <n v="0"/>
    <n v="0"/>
    <n v="157"/>
    <n v="155"/>
    <n v="157"/>
    <n v="155"/>
  </r>
  <r>
    <m/>
    <m/>
    <x v="261"/>
    <x v="261"/>
    <n v="1164"/>
    <n v="1300"/>
    <n v="829"/>
    <n v="820"/>
    <n v="1993"/>
    <n v="2120"/>
  </r>
  <r>
    <m/>
    <m/>
    <x v="262"/>
    <x v="262"/>
    <n v="0"/>
    <n v="0"/>
    <n v="2"/>
    <n v="3"/>
    <n v="2"/>
    <n v="3"/>
  </r>
  <r>
    <m/>
    <m/>
    <x v="263"/>
    <x v="263"/>
    <n v="0"/>
    <n v="0"/>
    <n v="1"/>
    <n v="0"/>
    <n v="1"/>
    <n v="0"/>
  </r>
  <r>
    <m/>
    <m/>
    <x v="264"/>
    <x v="264"/>
    <n v="0"/>
    <n v="0"/>
    <n v="1"/>
    <n v="0"/>
    <n v="1"/>
    <n v="0"/>
  </r>
  <r>
    <m/>
    <m/>
    <x v="265"/>
    <x v="265"/>
    <n v="67"/>
    <n v="70"/>
    <n v="3346"/>
    <n v="3350"/>
    <n v="3413"/>
    <n v="3420"/>
  </r>
  <r>
    <m/>
    <m/>
    <x v="266"/>
    <x v="266"/>
    <n v="3"/>
    <n v="0"/>
    <n v="421"/>
    <n v="340"/>
    <n v="424"/>
    <n v="340"/>
  </r>
  <r>
    <m/>
    <m/>
    <x v="267"/>
    <x v="267"/>
    <n v="0"/>
    <n v="0"/>
    <n v="5"/>
    <n v="7"/>
    <n v="5"/>
    <n v="7"/>
  </r>
  <r>
    <m/>
    <m/>
    <x v="268"/>
    <x v="268"/>
    <n v="0"/>
    <n v="0"/>
    <n v="3"/>
    <n v="4"/>
    <n v="3"/>
    <n v="4"/>
  </r>
  <r>
    <m/>
    <m/>
    <x v="269"/>
    <x v="269"/>
    <n v="0"/>
    <n v="0"/>
    <n v="125"/>
    <n v="150"/>
    <n v="125"/>
    <n v="150"/>
  </r>
  <r>
    <m/>
    <m/>
    <x v="270"/>
    <x v="270"/>
    <n v="0"/>
    <n v="0"/>
    <n v="1"/>
    <n v="1"/>
    <n v="1"/>
    <n v="1"/>
  </r>
  <r>
    <m/>
    <m/>
    <x v="271"/>
    <x v="271"/>
    <n v="0"/>
    <n v="0"/>
    <n v="4"/>
    <n v="5"/>
    <n v="4"/>
    <n v="5"/>
  </r>
  <r>
    <m/>
    <m/>
    <x v="272"/>
    <x v="272"/>
    <n v="0"/>
    <n v="0"/>
    <n v="6"/>
    <n v="8"/>
    <n v="6"/>
    <n v="8"/>
  </r>
  <r>
    <m/>
    <m/>
    <x v="273"/>
    <x v="273"/>
    <n v="0"/>
    <n v="0"/>
    <n v="11"/>
    <n v="15"/>
    <n v="11"/>
    <n v="15"/>
  </r>
  <r>
    <m/>
    <m/>
    <x v="274"/>
    <x v="274"/>
    <n v="0"/>
    <n v="0"/>
    <n v="1"/>
    <n v="0"/>
    <n v="1"/>
    <n v="0"/>
  </r>
  <r>
    <m/>
    <m/>
    <x v="275"/>
    <x v="275"/>
    <n v="0"/>
    <n v="0"/>
    <n v="373"/>
    <n v="400"/>
    <n v="373"/>
    <n v="400"/>
  </r>
  <r>
    <m/>
    <m/>
    <x v="276"/>
    <x v="276"/>
    <n v="1"/>
    <n v="1"/>
    <n v="363"/>
    <n v="390"/>
    <n v="364"/>
    <n v="391"/>
  </r>
  <r>
    <m/>
    <m/>
    <x v="277"/>
    <x v="277"/>
    <n v="0"/>
    <n v="0"/>
    <n v="1"/>
    <n v="1"/>
    <n v="1"/>
    <n v="1"/>
  </r>
  <r>
    <m/>
    <m/>
    <x v="278"/>
    <x v="278"/>
    <n v="0"/>
    <n v="0"/>
    <n v="1"/>
    <n v="1"/>
    <n v="1"/>
    <n v="1"/>
  </r>
  <r>
    <m/>
    <m/>
    <x v="279"/>
    <x v="279"/>
    <n v="0"/>
    <n v="0"/>
    <n v="8"/>
    <n v="11"/>
    <n v="8"/>
    <n v="11"/>
  </r>
  <r>
    <m/>
    <m/>
    <x v="280"/>
    <x v="280"/>
    <n v="8"/>
    <n v="5"/>
    <n v="12414"/>
    <n v="14000"/>
    <n v="12422"/>
    <n v="14005"/>
  </r>
  <r>
    <m/>
    <m/>
    <x v="281"/>
    <x v="281"/>
    <n v="0"/>
    <n v="0"/>
    <n v="1"/>
    <n v="1"/>
    <n v="1"/>
    <n v="1"/>
  </r>
  <r>
    <m/>
    <m/>
    <x v="282"/>
    <x v="282"/>
    <n v="0"/>
    <n v="0"/>
    <n v="9"/>
    <n v="12"/>
    <n v="9"/>
    <n v="12"/>
  </r>
  <r>
    <m/>
    <m/>
    <x v="283"/>
    <x v="283"/>
    <n v="0"/>
    <n v="0"/>
    <n v="33055"/>
    <n v="34000"/>
    <n v="33055"/>
    <n v="34000"/>
  </r>
  <r>
    <m/>
    <m/>
    <x v="284"/>
    <x v="284"/>
    <n v="0"/>
    <n v="0"/>
    <n v="15251"/>
    <n v="16500"/>
    <n v="15251"/>
    <n v="16500"/>
  </r>
  <r>
    <m/>
    <m/>
    <x v="285"/>
    <x v="285"/>
    <n v="0"/>
    <n v="0"/>
    <n v="23918"/>
    <n v="27000"/>
    <n v="23918"/>
    <n v="27000"/>
  </r>
  <r>
    <m/>
    <m/>
    <x v="286"/>
    <x v="286"/>
    <n v="0"/>
    <n v="0"/>
    <n v="43306"/>
    <n v="48000"/>
    <n v="43306"/>
    <n v="48000"/>
  </r>
  <r>
    <m/>
    <m/>
    <x v="287"/>
    <x v="287"/>
    <n v="0"/>
    <n v="0"/>
    <n v="13879"/>
    <n v="13600"/>
    <n v="13879"/>
    <n v="13600"/>
  </r>
  <r>
    <m/>
    <m/>
    <x v="288"/>
    <x v="288"/>
    <n v="0"/>
    <n v="0"/>
    <n v="426"/>
    <n v="500"/>
    <n v="426"/>
    <n v="500"/>
  </r>
  <r>
    <m/>
    <m/>
    <x v="289"/>
    <x v="289"/>
    <n v="0"/>
    <n v="0"/>
    <n v="2"/>
    <n v="3"/>
    <n v="2"/>
    <n v="3"/>
  </r>
  <r>
    <m/>
    <m/>
    <x v="290"/>
    <x v="290"/>
    <n v="0"/>
    <n v="0"/>
    <n v="22"/>
    <n v="29"/>
    <n v="22"/>
    <n v="29"/>
  </r>
  <r>
    <m/>
    <m/>
    <x v="291"/>
    <x v="291"/>
    <n v="0"/>
    <n v="0"/>
    <n v="72"/>
    <n v="96"/>
    <n v="72"/>
    <n v="96"/>
  </r>
  <r>
    <m/>
    <m/>
    <x v="292"/>
    <x v="292"/>
    <n v="0"/>
    <n v="0"/>
    <n v="2"/>
    <n v="3"/>
    <n v="2"/>
    <n v="3"/>
  </r>
  <r>
    <m/>
    <m/>
    <x v="293"/>
    <x v="293"/>
    <n v="0"/>
    <n v="0"/>
    <n v="1"/>
    <n v="1"/>
    <n v="1"/>
    <n v="1"/>
  </r>
  <r>
    <m/>
    <m/>
    <x v="294"/>
    <x v="294"/>
    <n v="0"/>
    <n v="0"/>
    <n v="63"/>
    <n v="84"/>
    <n v="63"/>
    <n v="84"/>
  </r>
  <r>
    <m/>
    <m/>
    <x v="295"/>
    <x v="295"/>
    <n v="0"/>
    <n v="0"/>
    <n v="27"/>
    <n v="36"/>
    <n v="27"/>
    <n v="36"/>
  </r>
  <r>
    <m/>
    <m/>
    <x v="296"/>
    <x v="296"/>
    <n v="0"/>
    <n v="0"/>
    <n v="74"/>
    <n v="99"/>
    <n v="74"/>
    <n v="99"/>
  </r>
  <r>
    <m/>
    <m/>
    <x v="297"/>
    <x v="297"/>
    <n v="0"/>
    <n v="0"/>
    <n v="8"/>
    <n v="11"/>
    <n v="8"/>
    <n v="11"/>
  </r>
  <r>
    <m/>
    <m/>
    <x v="298"/>
    <x v="298"/>
    <n v="0"/>
    <n v="0"/>
    <n v="1"/>
    <n v="1"/>
    <n v="1"/>
    <n v="1"/>
  </r>
  <r>
    <m/>
    <m/>
    <x v="299"/>
    <x v="299"/>
    <n v="0"/>
    <n v="0"/>
    <n v="10"/>
    <n v="13"/>
    <n v="10"/>
    <n v="13"/>
  </r>
  <r>
    <m/>
    <m/>
    <x v="300"/>
    <x v="300"/>
    <n v="0"/>
    <n v="0"/>
    <n v="19"/>
    <n v="25"/>
    <n v="19"/>
    <n v="25"/>
  </r>
  <r>
    <m/>
    <m/>
    <x v="301"/>
    <x v="301"/>
    <n v="0"/>
    <n v="0"/>
    <n v="3822"/>
    <n v="3900"/>
    <n v="3822"/>
    <n v="3900"/>
  </r>
  <r>
    <m/>
    <m/>
    <x v="302"/>
    <x v="302"/>
    <n v="0"/>
    <n v="0"/>
    <n v="2"/>
    <n v="3"/>
    <n v="2"/>
    <n v="3"/>
  </r>
  <r>
    <m/>
    <m/>
    <x v="303"/>
    <x v="303"/>
    <n v="0"/>
    <n v="0"/>
    <n v="1"/>
    <n v="1"/>
    <n v="1"/>
    <n v="1"/>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m/>
    <m/>
    <x v="0"/>
    <x v="0"/>
    <m/>
    <m/>
    <m/>
    <m/>
    <m/>
    <m/>
  </r>
  <r>
    <s v="Клиника за анестезију,интезивну терапију и терапију бола"/>
    <m/>
    <x v="0"/>
    <x v="0"/>
    <m/>
    <m/>
    <m/>
    <m/>
    <m/>
    <m/>
  </r>
  <r>
    <m/>
    <s v="Специјалистички прегледи"/>
    <x v="0"/>
    <x v="0"/>
    <m/>
    <m/>
    <m/>
    <m/>
    <m/>
    <m/>
  </r>
  <r>
    <m/>
    <s v="Сви прегледи укупно"/>
    <x v="0"/>
    <x v="0"/>
    <n v="12615"/>
    <n v="12805"/>
    <n v="3699"/>
    <n v="3700"/>
    <n v="16314"/>
    <n v="16505"/>
  </r>
  <r>
    <m/>
    <m/>
    <x v="1"/>
    <x v="1"/>
    <n v="8103"/>
    <n v="8200"/>
    <n v="2963"/>
    <n v="3000"/>
    <n v="11066"/>
    <n v="11200"/>
  </r>
  <r>
    <m/>
    <m/>
    <x v="2"/>
    <x v="2"/>
    <n v="3005"/>
    <n v="3000"/>
    <n v="432"/>
    <n v="450"/>
    <n v="3437"/>
    <n v="3450"/>
  </r>
  <r>
    <m/>
    <m/>
    <x v="3"/>
    <x v="3"/>
    <n v="311"/>
    <n v="350"/>
    <n v="68"/>
    <n v="80"/>
    <n v="379"/>
    <n v="430"/>
  </r>
  <r>
    <m/>
    <m/>
    <x v="4"/>
    <x v="4"/>
    <n v="503"/>
    <n v="500"/>
    <n v="14"/>
    <n v="15"/>
    <n v="517"/>
    <n v="515"/>
  </r>
  <r>
    <m/>
    <m/>
    <x v="5"/>
    <x v="5"/>
    <n v="279"/>
    <n v="300"/>
    <n v="106"/>
    <n v="100"/>
    <n v="385"/>
    <n v="400"/>
  </r>
  <r>
    <m/>
    <m/>
    <x v="6"/>
    <x v="6"/>
    <n v="413"/>
    <n v="450"/>
    <n v="45"/>
    <n v="50"/>
    <n v="458"/>
    <n v="500"/>
  </r>
  <r>
    <m/>
    <m/>
    <x v="7"/>
    <x v="7"/>
    <n v="0"/>
    <n v="5"/>
    <n v="71"/>
    <n v="5"/>
    <n v="71"/>
    <n v="10"/>
  </r>
  <r>
    <m/>
    <m/>
    <x v="312"/>
    <x v="312"/>
    <n v="1"/>
    <n v="0"/>
    <n v="0"/>
    <n v="0"/>
    <n v="1"/>
    <n v="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12303"/>
    <n v="14664"/>
    <n v="72060"/>
    <n v="89033"/>
    <n v="84363"/>
    <n v="103697"/>
  </r>
  <r>
    <m/>
    <s v="Остале услуге"/>
    <x v="0"/>
    <x v="0"/>
    <n v="12303"/>
    <n v="14664"/>
    <n v="72060"/>
    <n v="89033"/>
    <n v="84363"/>
    <n v="103697"/>
  </r>
  <r>
    <m/>
    <m/>
    <x v="313"/>
    <x v="313"/>
    <n v="0"/>
    <n v="0"/>
    <n v="0"/>
    <n v="50"/>
    <n v="0"/>
    <n v="50"/>
  </r>
  <r>
    <m/>
    <m/>
    <x v="314"/>
    <x v="314"/>
    <n v="0"/>
    <n v="50"/>
    <n v="630"/>
    <n v="500"/>
    <n v="630"/>
    <n v="550"/>
  </r>
  <r>
    <m/>
    <m/>
    <x v="315"/>
    <x v="315"/>
    <n v="155"/>
    <n v="150"/>
    <n v="994"/>
    <n v="1000"/>
    <n v="1149"/>
    <n v="1150"/>
  </r>
  <r>
    <m/>
    <m/>
    <x v="219"/>
    <x v="219"/>
    <n v="0"/>
    <n v="0"/>
    <n v="1332"/>
    <n v="1500"/>
    <n v="1332"/>
    <n v="1500"/>
  </r>
  <r>
    <m/>
    <m/>
    <x v="220"/>
    <x v="220"/>
    <n v="1"/>
    <n v="1"/>
    <n v="1630"/>
    <n v="1500"/>
    <n v="1631"/>
    <n v="1501"/>
  </r>
  <r>
    <m/>
    <m/>
    <x v="316"/>
    <x v="316"/>
    <n v="0"/>
    <n v="0"/>
    <n v="1828"/>
    <n v="2000"/>
    <n v="1828"/>
    <n v="2000"/>
  </r>
  <r>
    <m/>
    <m/>
    <x v="222"/>
    <x v="222"/>
    <n v="0"/>
    <n v="0"/>
    <n v="1836"/>
    <n v="2000"/>
    <n v="1836"/>
    <n v="2000"/>
  </r>
  <r>
    <m/>
    <m/>
    <x v="223"/>
    <x v="223"/>
    <n v="1"/>
    <n v="5"/>
    <n v="38"/>
    <n v="0"/>
    <n v="39"/>
    <n v="5"/>
  </r>
  <r>
    <m/>
    <m/>
    <x v="317"/>
    <x v="317"/>
    <n v="0"/>
    <n v="0"/>
    <n v="1831"/>
    <n v="2000"/>
    <n v="1831"/>
    <n v="2000"/>
  </r>
  <r>
    <m/>
    <m/>
    <x v="318"/>
    <x v="318"/>
    <n v="0"/>
    <n v="0"/>
    <n v="1"/>
    <n v="5"/>
    <n v="1"/>
    <n v="5"/>
  </r>
  <r>
    <m/>
    <m/>
    <x v="319"/>
    <x v="319"/>
    <n v="0"/>
    <n v="0"/>
    <n v="0"/>
    <n v="5"/>
    <n v="0"/>
    <n v="5"/>
  </r>
  <r>
    <m/>
    <m/>
    <x v="227"/>
    <x v="227"/>
    <n v="0"/>
    <n v="0"/>
    <n v="354"/>
    <n v="600"/>
    <n v="354"/>
    <n v="600"/>
  </r>
  <r>
    <m/>
    <m/>
    <x v="228"/>
    <x v="228"/>
    <n v="0"/>
    <n v="0"/>
    <n v="35"/>
    <n v="100"/>
    <n v="35"/>
    <n v="100"/>
  </r>
  <r>
    <m/>
    <m/>
    <x v="320"/>
    <x v="320"/>
    <n v="0"/>
    <n v="0"/>
    <n v="0"/>
    <n v="1"/>
    <n v="0"/>
    <n v="1"/>
  </r>
  <r>
    <m/>
    <m/>
    <x v="321"/>
    <x v="321"/>
    <n v="0"/>
    <n v="0"/>
    <n v="374"/>
    <n v="400"/>
    <n v="374"/>
    <n v="400"/>
  </r>
  <r>
    <m/>
    <m/>
    <x v="322"/>
    <x v="322"/>
    <n v="0"/>
    <n v="0"/>
    <n v="32"/>
    <n v="50"/>
    <n v="32"/>
    <n v="50"/>
  </r>
  <r>
    <m/>
    <m/>
    <x v="229"/>
    <x v="229"/>
    <n v="469"/>
    <n v="350"/>
    <n v="2"/>
    <n v="50"/>
    <n v="471"/>
    <n v="400"/>
  </r>
  <r>
    <m/>
    <m/>
    <x v="230"/>
    <x v="230"/>
    <n v="0"/>
    <n v="0"/>
    <n v="78"/>
    <n v="300"/>
    <n v="78"/>
    <n v="300"/>
  </r>
  <r>
    <m/>
    <m/>
    <x v="323"/>
    <x v="323"/>
    <n v="0"/>
    <n v="0"/>
    <n v="440"/>
    <n v="500"/>
    <n v="440"/>
    <n v="500"/>
  </r>
  <r>
    <m/>
    <m/>
    <x v="324"/>
    <x v="324"/>
    <n v="0"/>
    <n v="0"/>
    <n v="43"/>
    <n v="40"/>
    <n v="43"/>
    <n v="40"/>
  </r>
  <r>
    <m/>
    <m/>
    <x v="325"/>
    <x v="325"/>
    <n v="0"/>
    <n v="0"/>
    <n v="44"/>
    <n v="50"/>
    <n v="44"/>
    <n v="50"/>
  </r>
  <r>
    <m/>
    <m/>
    <x v="326"/>
    <x v="326"/>
    <n v="0"/>
    <n v="0"/>
    <n v="0"/>
    <n v="5"/>
    <n v="0"/>
    <n v="5"/>
  </r>
  <r>
    <m/>
    <m/>
    <x v="327"/>
    <x v="327"/>
    <n v="0"/>
    <n v="0"/>
    <n v="0"/>
    <n v="5"/>
    <n v="0"/>
    <n v="5"/>
  </r>
  <r>
    <m/>
    <m/>
    <x v="328"/>
    <x v="328"/>
    <n v="0"/>
    <n v="0"/>
    <n v="39"/>
    <n v="50"/>
    <n v="39"/>
    <n v="50"/>
  </r>
  <r>
    <m/>
    <m/>
    <x v="329"/>
    <x v="329"/>
    <n v="0"/>
    <n v="0"/>
    <n v="21"/>
    <n v="15"/>
    <n v="21"/>
    <n v="15"/>
  </r>
  <r>
    <m/>
    <m/>
    <x v="330"/>
    <x v="330"/>
    <n v="8"/>
    <n v="10"/>
    <n v="4398"/>
    <n v="4000"/>
    <n v="4406"/>
    <n v="4010"/>
  </r>
  <r>
    <m/>
    <m/>
    <x v="331"/>
    <x v="331"/>
    <n v="0"/>
    <n v="0"/>
    <n v="158"/>
    <n v="200"/>
    <n v="158"/>
    <n v="200"/>
  </r>
  <r>
    <m/>
    <m/>
    <x v="232"/>
    <x v="232"/>
    <n v="0"/>
    <n v="0"/>
    <n v="1839"/>
    <n v="1500"/>
    <n v="1839"/>
    <n v="1500"/>
  </r>
  <r>
    <m/>
    <m/>
    <x v="332"/>
    <x v="332"/>
    <n v="0"/>
    <n v="0"/>
    <n v="679"/>
    <n v="600"/>
    <n v="679"/>
    <n v="600"/>
  </r>
  <r>
    <m/>
    <m/>
    <x v="333"/>
    <x v="333"/>
    <n v="0"/>
    <n v="0"/>
    <n v="669"/>
    <n v="600"/>
    <n v="669"/>
    <n v="600"/>
  </r>
  <r>
    <m/>
    <m/>
    <x v="334"/>
    <x v="334"/>
    <n v="0"/>
    <n v="0"/>
    <n v="10"/>
    <n v="20"/>
    <n v="10"/>
    <n v="20"/>
  </r>
  <r>
    <m/>
    <m/>
    <x v="245"/>
    <x v="245"/>
    <n v="0"/>
    <n v="0"/>
    <n v="725"/>
    <n v="1000"/>
    <n v="725"/>
    <n v="1000"/>
  </r>
  <r>
    <m/>
    <m/>
    <x v="246"/>
    <x v="246"/>
    <n v="0"/>
    <n v="0"/>
    <n v="30"/>
    <n v="30"/>
    <n v="30"/>
    <n v="30"/>
  </r>
  <r>
    <m/>
    <m/>
    <x v="335"/>
    <x v="335"/>
    <n v="0"/>
    <n v="0"/>
    <n v="1"/>
    <n v="0"/>
    <n v="1"/>
    <n v="0"/>
  </r>
  <r>
    <m/>
    <m/>
    <x v="336"/>
    <x v="336"/>
    <n v="0"/>
    <n v="0"/>
    <n v="0"/>
    <n v="100"/>
    <n v="0"/>
    <n v="100"/>
  </r>
  <r>
    <m/>
    <m/>
    <x v="337"/>
    <x v="337"/>
    <n v="0"/>
    <n v="0"/>
    <n v="0"/>
    <n v="20"/>
    <n v="0"/>
    <n v="20"/>
  </r>
  <r>
    <m/>
    <m/>
    <x v="338"/>
    <x v="338"/>
    <n v="0"/>
    <n v="0"/>
    <n v="31"/>
    <n v="40"/>
    <n v="31"/>
    <n v="40"/>
  </r>
  <r>
    <m/>
    <m/>
    <x v="339"/>
    <x v="339"/>
    <n v="0"/>
    <n v="0"/>
    <n v="2"/>
    <n v="50"/>
    <n v="2"/>
    <n v="50"/>
  </r>
  <r>
    <m/>
    <m/>
    <x v="340"/>
    <x v="340"/>
    <n v="0"/>
    <n v="0"/>
    <n v="44"/>
    <n v="100"/>
    <n v="44"/>
    <n v="100"/>
  </r>
  <r>
    <m/>
    <m/>
    <x v="341"/>
    <x v="341"/>
    <n v="0"/>
    <n v="5"/>
    <n v="715"/>
    <n v="600"/>
    <n v="715"/>
    <n v="605"/>
  </r>
  <r>
    <m/>
    <m/>
    <x v="342"/>
    <x v="342"/>
    <n v="0"/>
    <n v="0"/>
    <n v="0"/>
    <n v="1"/>
    <n v="0"/>
    <n v="1"/>
  </r>
  <r>
    <m/>
    <m/>
    <x v="343"/>
    <x v="343"/>
    <n v="0"/>
    <n v="0"/>
    <n v="1"/>
    <n v="5"/>
    <n v="1"/>
    <n v="5"/>
  </r>
  <r>
    <m/>
    <m/>
    <x v="344"/>
    <x v="344"/>
    <n v="0"/>
    <n v="0"/>
    <n v="2"/>
    <n v="200"/>
    <n v="2"/>
    <n v="200"/>
  </r>
  <r>
    <m/>
    <m/>
    <x v="248"/>
    <x v="248"/>
    <n v="164"/>
    <n v="100"/>
    <n v="1188"/>
    <n v="1000"/>
    <n v="1352"/>
    <n v="1100"/>
  </r>
  <r>
    <m/>
    <m/>
    <x v="345"/>
    <x v="345"/>
    <n v="0"/>
    <n v="0"/>
    <n v="1"/>
    <n v="0"/>
    <n v="1"/>
    <n v="0"/>
  </r>
  <r>
    <m/>
    <m/>
    <x v="252"/>
    <x v="252"/>
    <n v="0"/>
    <n v="0"/>
    <n v="484"/>
    <n v="500"/>
    <n v="484"/>
    <n v="500"/>
  </r>
  <r>
    <m/>
    <m/>
    <x v="346"/>
    <x v="346"/>
    <n v="0"/>
    <n v="0"/>
    <n v="4"/>
    <n v="5"/>
    <n v="4"/>
    <n v="5"/>
  </r>
  <r>
    <m/>
    <m/>
    <x v="253"/>
    <x v="253"/>
    <n v="0"/>
    <n v="0"/>
    <n v="0"/>
    <n v="50"/>
    <n v="0"/>
    <n v="50"/>
  </r>
  <r>
    <m/>
    <m/>
    <x v="254"/>
    <x v="254"/>
    <n v="0"/>
    <n v="0"/>
    <n v="1839"/>
    <n v="1500"/>
    <n v="1839"/>
    <n v="1500"/>
  </r>
  <r>
    <m/>
    <m/>
    <x v="347"/>
    <x v="347"/>
    <n v="0"/>
    <n v="0"/>
    <n v="8"/>
    <n v="25"/>
    <n v="8"/>
    <n v="25"/>
  </r>
  <r>
    <m/>
    <m/>
    <x v="348"/>
    <x v="348"/>
    <n v="0"/>
    <n v="0"/>
    <n v="3"/>
    <n v="5"/>
    <n v="3"/>
    <n v="5"/>
  </r>
  <r>
    <m/>
    <m/>
    <x v="349"/>
    <x v="349"/>
    <n v="0"/>
    <n v="0"/>
    <n v="1"/>
    <n v="0"/>
    <n v="1"/>
    <n v="0"/>
  </r>
  <r>
    <m/>
    <m/>
    <x v="255"/>
    <x v="255"/>
    <n v="0"/>
    <n v="5"/>
    <n v="14"/>
    <n v="100"/>
    <n v="14"/>
    <n v="105"/>
  </r>
  <r>
    <m/>
    <m/>
    <x v="350"/>
    <x v="350"/>
    <n v="0"/>
    <n v="5"/>
    <n v="1"/>
    <n v="100"/>
    <n v="1"/>
    <n v="105"/>
  </r>
  <r>
    <m/>
    <m/>
    <x v="351"/>
    <x v="351"/>
    <n v="0"/>
    <n v="5"/>
    <n v="1729"/>
    <n v="2000"/>
    <n v="1729"/>
    <n v="2005"/>
  </r>
  <r>
    <m/>
    <m/>
    <x v="352"/>
    <x v="352"/>
    <n v="0"/>
    <n v="0"/>
    <n v="942"/>
    <n v="1000"/>
    <n v="942"/>
    <n v="1000"/>
  </r>
  <r>
    <m/>
    <m/>
    <x v="256"/>
    <x v="256"/>
    <n v="0"/>
    <n v="0"/>
    <n v="1"/>
    <n v="5"/>
    <n v="1"/>
    <n v="5"/>
  </r>
  <r>
    <m/>
    <m/>
    <x v="257"/>
    <x v="257"/>
    <n v="0"/>
    <n v="0"/>
    <n v="103"/>
    <n v="150"/>
    <n v="103"/>
    <n v="150"/>
  </r>
  <r>
    <m/>
    <m/>
    <x v="353"/>
    <x v="353"/>
    <n v="0"/>
    <n v="0"/>
    <n v="0"/>
    <n v="5"/>
    <n v="0"/>
    <n v="5"/>
  </r>
  <r>
    <m/>
    <m/>
    <x v="260"/>
    <x v="260"/>
    <n v="0"/>
    <n v="0"/>
    <n v="10"/>
    <n v="10"/>
    <n v="10"/>
    <n v="10"/>
  </r>
  <r>
    <m/>
    <m/>
    <x v="354"/>
    <x v="354"/>
    <n v="0"/>
    <n v="0"/>
    <n v="0"/>
    <n v="5"/>
    <n v="0"/>
    <n v="5"/>
  </r>
  <r>
    <m/>
    <m/>
    <x v="355"/>
    <x v="355"/>
    <n v="0"/>
    <n v="0"/>
    <n v="1"/>
    <n v="5"/>
    <n v="1"/>
    <n v="5"/>
  </r>
  <r>
    <m/>
    <m/>
    <x v="356"/>
    <x v="356"/>
    <n v="0"/>
    <n v="0"/>
    <n v="0"/>
    <n v="5"/>
    <n v="0"/>
    <n v="5"/>
  </r>
  <r>
    <m/>
    <m/>
    <x v="357"/>
    <x v="357"/>
    <n v="0"/>
    <n v="0"/>
    <n v="0"/>
    <n v="5"/>
    <n v="0"/>
    <n v="5"/>
  </r>
  <r>
    <m/>
    <m/>
    <x v="358"/>
    <x v="358"/>
    <n v="0"/>
    <n v="0"/>
    <n v="0"/>
    <n v="5"/>
    <n v="0"/>
    <n v="5"/>
  </r>
  <r>
    <m/>
    <m/>
    <x v="359"/>
    <x v="359"/>
    <n v="0"/>
    <n v="0"/>
    <n v="122"/>
    <n v="100"/>
    <n v="122"/>
    <n v="100"/>
  </r>
  <r>
    <m/>
    <m/>
    <x v="360"/>
    <x v="360"/>
    <n v="0"/>
    <n v="0"/>
    <n v="3"/>
    <n v="10"/>
    <n v="3"/>
    <n v="10"/>
  </r>
  <r>
    <m/>
    <m/>
    <x v="361"/>
    <x v="361"/>
    <n v="0"/>
    <n v="0"/>
    <n v="50"/>
    <n v="50"/>
    <n v="50"/>
    <n v="50"/>
  </r>
  <r>
    <m/>
    <m/>
    <x v="362"/>
    <x v="362"/>
    <n v="0"/>
    <n v="0"/>
    <n v="17"/>
    <n v="30"/>
    <n v="17"/>
    <n v="30"/>
  </r>
  <r>
    <m/>
    <m/>
    <x v="363"/>
    <x v="363"/>
    <n v="0"/>
    <n v="0"/>
    <n v="0"/>
    <n v="10"/>
    <n v="0"/>
    <n v="10"/>
  </r>
  <r>
    <m/>
    <m/>
    <x v="364"/>
    <x v="364"/>
    <n v="6494"/>
    <n v="10000"/>
    <n v="4680"/>
    <n v="6000"/>
    <n v="11174"/>
    <n v="16000"/>
  </r>
  <r>
    <m/>
    <m/>
    <x v="365"/>
    <x v="365"/>
    <n v="1706"/>
    <n v="1600"/>
    <n v="192"/>
    <n v="250"/>
    <n v="1898"/>
    <n v="1850"/>
  </r>
  <r>
    <m/>
    <m/>
    <x v="366"/>
    <x v="366"/>
    <n v="2346"/>
    <n v="1500"/>
    <n v="836"/>
    <n v="1200"/>
    <n v="3182"/>
    <n v="2700"/>
  </r>
  <r>
    <m/>
    <m/>
    <x v="367"/>
    <x v="367"/>
    <n v="0"/>
    <n v="0"/>
    <n v="1"/>
    <n v="0"/>
    <n v="1"/>
    <n v="0"/>
  </r>
  <r>
    <m/>
    <m/>
    <x v="368"/>
    <x v="368"/>
    <n v="0"/>
    <n v="0"/>
    <n v="70"/>
    <n v="100"/>
    <n v="70"/>
    <n v="100"/>
  </r>
  <r>
    <m/>
    <m/>
    <x v="369"/>
    <x v="369"/>
    <n v="0"/>
    <n v="0"/>
    <n v="8"/>
    <n v="100"/>
    <n v="8"/>
    <n v="100"/>
  </r>
  <r>
    <m/>
    <m/>
    <x v="370"/>
    <x v="370"/>
    <n v="0"/>
    <n v="0"/>
    <n v="361"/>
    <n v="500"/>
    <n v="361"/>
    <n v="500"/>
  </r>
  <r>
    <m/>
    <m/>
    <x v="371"/>
    <x v="371"/>
    <n v="0"/>
    <n v="0"/>
    <n v="10"/>
    <n v="50"/>
    <n v="10"/>
    <n v="50"/>
  </r>
  <r>
    <m/>
    <m/>
    <x v="372"/>
    <x v="372"/>
    <n v="0"/>
    <n v="0"/>
    <n v="351"/>
    <n v="400"/>
    <n v="351"/>
    <n v="400"/>
  </r>
  <r>
    <m/>
    <m/>
    <x v="373"/>
    <x v="373"/>
    <n v="0"/>
    <n v="0"/>
    <n v="2"/>
    <n v="0"/>
    <n v="2"/>
    <n v="0"/>
  </r>
  <r>
    <m/>
    <m/>
    <x v="374"/>
    <x v="374"/>
    <n v="0"/>
    <n v="0"/>
    <n v="2"/>
    <n v="5"/>
    <n v="2"/>
    <n v="5"/>
  </r>
  <r>
    <m/>
    <m/>
    <x v="375"/>
    <x v="375"/>
    <n v="0"/>
    <n v="0"/>
    <n v="0"/>
    <n v="5"/>
    <n v="0"/>
    <n v="5"/>
  </r>
  <r>
    <m/>
    <m/>
    <x v="376"/>
    <x v="376"/>
    <n v="0"/>
    <n v="0"/>
    <n v="0"/>
    <n v="5"/>
    <n v="0"/>
    <n v="5"/>
  </r>
  <r>
    <m/>
    <m/>
    <x v="377"/>
    <x v="377"/>
    <n v="0"/>
    <n v="0"/>
    <n v="2"/>
    <n v="50"/>
    <n v="2"/>
    <n v="50"/>
  </r>
  <r>
    <m/>
    <m/>
    <x v="378"/>
    <x v="378"/>
    <n v="0"/>
    <n v="0"/>
    <n v="0"/>
    <n v="30"/>
    <n v="0"/>
    <n v="30"/>
  </r>
  <r>
    <m/>
    <m/>
    <x v="379"/>
    <x v="379"/>
    <n v="0"/>
    <n v="0"/>
    <n v="5"/>
    <n v="50"/>
    <n v="5"/>
    <n v="50"/>
  </r>
  <r>
    <m/>
    <m/>
    <x v="380"/>
    <x v="380"/>
    <n v="0"/>
    <n v="0"/>
    <n v="1"/>
    <n v="10"/>
    <n v="1"/>
    <n v="10"/>
  </r>
  <r>
    <m/>
    <m/>
    <x v="381"/>
    <x v="381"/>
    <n v="0"/>
    <n v="0"/>
    <n v="146"/>
    <n v="200"/>
    <n v="146"/>
    <n v="200"/>
  </r>
  <r>
    <m/>
    <m/>
    <x v="382"/>
    <x v="382"/>
    <n v="0"/>
    <n v="0"/>
    <n v="0"/>
    <n v="10"/>
    <n v="0"/>
    <n v="10"/>
  </r>
  <r>
    <m/>
    <m/>
    <x v="383"/>
    <x v="383"/>
    <n v="0"/>
    <n v="0"/>
    <n v="12"/>
    <n v="100"/>
    <n v="12"/>
    <n v="100"/>
  </r>
  <r>
    <m/>
    <m/>
    <x v="384"/>
    <x v="384"/>
    <n v="0"/>
    <n v="0"/>
    <n v="4"/>
    <n v="30"/>
    <n v="4"/>
    <n v="30"/>
  </r>
  <r>
    <m/>
    <m/>
    <x v="385"/>
    <x v="385"/>
    <n v="0"/>
    <n v="0"/>
    <n v="14"/>
    <n v="50"/>
    <n v="14"/>
    <n v="50"/>
  </r>
  <r>
    <m/>
    <m/>
    <x v="386"/>
    <x v="386"/>
    <n v="0"/>
    <n v="0"/>
    <n v="2"/>
    <n v="50"/>
    <n v="2"/>
    <n v="50"/>
  </r>
  <r>
    <m/>
    <m/>
    <x v="387"/>
    <x v="387"/>
    <n v="0"/>
    <n v="0"/>
    <n v="253"/>
    <n v="200"/>
    <n v="253"/>
    <n v="200"/>
  </r>
  <r>
    <m/>
    <m/>
    <x v="388"/>
    <x v="388"/>
    <n v="0"/>
    <n v="0"/>
    <n v="2"/>
    <n v="15"/>
    <n v="2"/>
    <n v="15"/>
  </r>
  <r>
    <m/>
    <m/>
    <x v="389"/>
    <x v="389"/>
    <n v="0"/>
    <n v="0"/>
    <n v="35"/>
    <n v="70"/>
    <n v="35"/>
    <n v="70"/>
  </r>
  <r>
    <m/>
    <m/>
    <x v="390"/>
    <x v="390"/>
    <n v="0"/>
    <n v="0"/>
    <n v="2"/>
    <n v="15"/>
    <n v="2"/>
    <n v="15"/>
  </r>
  <r>
    <m/>
    <m/>
    <x v="391"/>
    <x v="391"/>
    <n v="0"/>
    <n v="0"/>
    <n v="1"/>
    <n v="0"/>
    <n v="1"/>
    <n v="0"/>
  </r>
  <r>
    <m/>
    <m/>
    <x v="392"/>
    <x v="392"/>
    <n v="0"/>
    <n v="0"/>
    <n v="11"/>
    <n v="20"/>
    <n v="11"/>
    <n v="20"/>
  </r>
  <r>
    <m/>
    <m/>
    <x v="393"/>
    <x v="393"/>
    <n v="0"/>
    <n v="0"/>
    <n v="99"/>
    <n v="100"/>
    <n v="99"/>
    <n v="100"/>
  </r>
  <r>
    <m/>
    <m/>
    <x v="394"/>
    <x v="394"/>
    <n v="0"/>
    <n v="0"/>
    <n v="8"/>
    <n v="20"/>
    <n v="8"/>
    <n v="20"/>
  </r>
  <r>
    <m/>
    <m/>
    <x v="395"/>
    <x v="395"/>
    <n v="0"/>
    <n v="0"/>
    <n v="568"/>
    <n v="450"/>
    <n v="568"/>
    <n v="450"/>
  </r>
  <r>
    <m/>
    <m/>
    <x v="396"/>
    <x v="396"/>
    <n v="0"/>
    <n v="0"/>
    <n v="7"/>
    <n v="30"/>
    <n v="7"/>
    <n v="30"/>
  </r>
  <r>
    <m/>
    <m/>
    <x v="397"/>
    <x v="397"/>
    <n v="0"/>
    <n v="0"/>
    <n v="331"/>
    <n v="300"/>
    <n v="331"/>
    <n v="300"/>
  </r>
  <r>
    <m/>
    <m/>
    <x v="398"/>
    <x v="398"/>
    <n v="0"/>
    <n v="0"/>
    <n v="1"/>
    <n v="0"/>
    <n v="1"/>
    <n v="0"/>
  </r>
  <r>
    <m/>
    <m/>
    <x v="399"/>
    <x v="399"/>
    <n v="0"/>
    <n v="0"/>
    <n v="1"/>
    <n v="0"/>
    <n v="1"/>
    <n v="0"/>
  </r>
  <r>
    <m/>
    <m/>
    <x v="400"/>
    <x v="400"/>
    <n v="0"/>
    <n v="0"/>
    <n v="47"/>
    <n v="100"/>
    <n v="47"/>
    <n v="100"/>
  </r>
  <r>
    <m/>
    <m/>
    <x v="401"/>
    <x v="401"/>
    <n v="239"/>
    <n v="200"/>
    <n v="5323"/>
    <n v="4000"/>
    <n v="5562"/>
    <n v="4200"/>
  </r>
  <r>
    <m/>
    <m/>
    <x v="402"/>
    <x v="402"/>
    <n v="0"/>
    <n v="0"/>
    <n v="0"/>
    <n v="50"/>
    <n v="0"/>
    <n v="50"/>
  </r>
  <r>
    <m/>
    <m/>
    <x v="403"/>
    <x v="403"/>
    <n v="0"/>
    <n v="0"/>
    <n v="7"/>
    <n v="50"/>
    <n v="7"/>
    <n v="50"/>
  </r>
  <r>
    <m/>
    <m/>
    <x v="404"/>
    <x v="404"/>
    <n v="0"/>
    <n v="0"/>
    <n v="5"/>
    <n v="50"/>
    <n v="5"/>
    <n v="50"/>
  </r>
  <r>
    <m/>
    <m/>
    <x v="405"/>
    <x v="405"/>
    <n v="0"/>
    <n v="0"/>
    <n v="2"/>
    <n v="30"/>
    <n v="2"/>
    <n v="30"/>
  </r>
  <r>
    <m/>
    <m/>
    <x v="406"/>
    <x v="406"/>
    <n v="0"/>
    <n v="0"/>
    <n v="0"/>
    <n v="50"/>
    <n v="0"/>
    <n v="50"/>
  </r>
  <r>
    <m/>
    <m/>
    <x v="407"/>
    <x v="407"/>
    <n v="0"/>
    <n v="0"/>
    <n v="0"/>
    <n v="5"/>
    <n v="0"/>
    <n v="5"/>
  </r>
  <r>
    <m/>
    <m/>
    <x v="408"/>
    <x v="408"/>
    <n v="1"/>
    <n v="5"/>
    <n v="15"/>
    <n v="200"/>
    <n v="16"/>
    <n v="205"/>
  </r>
  <r>
    <m/>
    <m/>
    <x v="409"/>
    <x v="409"/>
    <n v="56"/>
    <n v="50"/>
    <n v="515"/>
    <n v="700"/>
    <n v="571"/>
    <n v="750"/>
  </r>
  <r>
    <m/>
    <m/>
    <x v="410"/>
    <x v="410"/>
    <n v="4"/>
    <n v="5"/>
    <n v="52"/>
    <n v="1500"/>
    <n v="56"/>
    <n v="1505"/>
  </r>
  <r>
    <m/>
    <m/>
    <x v="411"/>
    <x v="411"/>
    <n v="408"/>
    <n v="350"/>
    <n v="2245"/>
    <n v="3500"/>
    <n v="2653"/>
    <n v="3850"/>
  </r>
  <r>
    <m/>
    <m/>
    <x v="412"/>
    <x v="412"/>
    <n v="4"/>
    <n v="5"/>
    <n v="117"/>
    <n v="1200"/>
    <n v="121"/>
    <n v="1205"/>
  </r>
  <r>
    <m/>
    <m/>
    <x v="413"/>
    <x v="413"/>
    <n v="155"/>
    <n v="130"/>
    <n v="3082"/>
    <n v="3500"/>
    <n v="3237"/>
    <n v="3630"/>
  </r>
  <r>
    <m/>
    <m/>
    <x v="414"/>
    <x v="414"/>
    <n v="0"/>
    <n v="0"/>
    <n v="37"/>
    <n v="500"/>
    <n v="37"/>
    <n v="500"/>
  </r>
  <r>
    <m/>
    <m/>
    <x v="415"/>
    <x v="415"/>
    <n v="3"/>
    <n v="5"/>
    <n v="82"/>
    <n v="250"/>
    <n v="85"/>
    <n v="255"/>
  </r>
  <r>
    <m/>
    <m/>
    <x v="416"/>
    <x v="416"/>
    <n v="0"/>
    <n v="0"/>
    <n v="3"/>
    <n v="50"/>
    <n v="3"/>
    <n v="50"/>
  </r>
  <r>
    <m/>
    <m/>
    <x v="417"/>
    <x v="417"/>
    <n v="0"/>
    <n v="0"/>
    <n v="2"/>
    <n v="10"/>
    <n v="2"/>
    <n v="10"/>
  </r>
  <r>
    <m/>
    <m/>
    <x v="418"/>
    <x v="418"/>
    <n v="0"/>
    <n v="0"/>
    <n v="0"/>
    <n v="30"/>
    <n v="0"/>
    <n v="30"/>
  </r>
  <r>
    <m/>
    <m/>
    <x v="419"/>
    <x v="419"/>
    <n v="0"/>
    <n v="5"/>
    <n v="1"/>
    <n v="50"/>
    <n v="1"/>
    <n v="55"/>
  </r>
  <r>
    <m/>
    <m/>
    <x v="420"/>
    <x v="420"/>
    <n v="4"/>
    <n v="5"/>
    <n v="44"/>
    <n v="150"/>
    <n v="48"/>
    <n v="155"/>
  </r>
  <r>
    <m/>
    <m/>
    <x v="421"/>
    <x v="421"/>
    <n v="0"/>
    <n v="5"/>
    <n v="2"/>
    <n v="200"/>
    <n v="2"/>
    <n v="205"/>
  </r>
  <r>
    <m/>
    <m/>
    <x v="422"/>
    <x v="422"/>
    <n v="31"/>
    <n v="40"/>
    <n v="142"/>
    <n v="500"/>
    <n v="173"/>
    <n v="540"/>
  </r>
  <r>
    <m/>
    <m/>
    <x v="423"/>
    <x v="423"/>
    <n v="0"/>
    <n v="5"/>
    <n v="5"/>
    <n v="400"/>
    <n v="5"/>
    <n v="405"/>
  </r>
  <r>
    <m/>
    <m/>
    <x v="424"/>
    <x v="424"/>
    <n v="2"/>
    <n v="5"/>
    <n v="173"/>
    <n v="300"/>
    <n v="175"/>
    <n v="305"/>
  </r>
  <r>
    <m/>
    <m/>
    <x v="425"/>
    <x v="425"/>
    <n v="0"/>
    <n v="0"/>
    <n v="0"/>
    <n v="50"/>
    <n v="0"/>
    <n v="50"/>
  </r>
  <r>
    <m/>
    <m/>
    <x v="426"/>
    <x v="426"/>
    <n v="0"/>
    <n v="0"/>
    <n v="6"/>
    <n v="30"/>
    <n v="6"/>
    <n v="30"/>
  </r>
  <r>
    <m/>
    <m/>
    <x v="427"/>
    <x v="427"/>
    <n v="1"/>
    <n v="1"/>
    <n v="13"/>
    <n v="100"/>
    <n v="14"/>
    <n v="101"/>
  </r>
  <r>
    <m/>
    <m/>
    <x v="262"/>
    <x v="262"/>
    <n v="4"/>
    <n v="5"/>
    <n v="6831"/>
    <n v="10000"/>
    <n v="6835"/>
    <n v="10005"/>
  </r>
  <r>
    <m/>
    <m/>
    <x v="428"/>
    <x v="428"/>
    <n v="0"/>
    <n v="0"/>
    <n v="1"/>
    <n v="0"/>
    <n v="1"/>
    <n v="0"/>
  </r>
  <r>
    <m/>
    <m/>
    <x v="429"/>
    <x v="429"/>
    <n v="0"/>
    <n v="0"/>
    <n v="1"/>
    <n v="1"/>
    <n v="1"/>
    <n v="1"/>
  </r>
  <r>
    <m/>
    <m/>
    <x v="430"/>
    <x v="430"/>
    <n v="0"/>
    <n v="0"/>
    <n v="1796"/>
    <n v="1500"/>
    <n v="1796"/>
    <n v="1500"/>
  </r>
  <r>
    <m/>
    <m/>
    <x v="431"/>
    <x v="431"/>
    <n v="0"/>
    <n v="0"/>
    <n v="0"/>
    <n v="500"/>
    <n v="0"/>
    <n v="500"/>
  </r>
  <r>
    <m/>
    <m/>
    <x v="272"/>
    <x v="272"/>
    <n v="0"/>
    <n v="0"/>
    <n v="606"/>
    <n v="500"/>
    <n v="606"/>
    <n v="500"/>
  </r>
  <r>
    <m/>
    <m/>
    <x v="273"/>
    <x v="273"/>
    <n v="0"/>
    <n v="0"/>
    <n v="309"/>
    <n v="300"/>
    <n v="309"/>
    <n v="300"/>
  </r>
  <r>
    <m/>
    <m/>
    <x v="432"/>
    <x v="432"/>
    <n v="0"/>
    <n v="0"/>
    <n v="0"/>
    <n v="150"/>
    <n v="0"/>
    <n v="150"/>
  </r>
  <r>
    <m/>
    <m/>
    <x v="433"/>
    <x v="433"/>
    <n v="0"/>
    <n v="0"/>
    <n v="0"/>
    <n v="10"/>
    <n v="0"/>
    <n v="10"/>
  </r>
  <r>
    <m/>
    <m/>
    <x v="434"/>
    <x v="434"/>
    <n v="0"/>
    <n v="0"/>
    <n v="0"/>
    <n v="10"/>
    <n v="0"/>
    <n v="10"/>
  </r>
  <r>
    <m/>
    <m/>
    <x v="278"/>
    <x v="278"/>
    <n v="0"/>
    <n v="0"/>
    <n v="0"/>
    <n v="1"/>
    <n v="0"/>
    <n v="1"/>
  </r>
  <r>
    <m/>
    <m/>
    <x v="280"/>
    <x v="280"/>
    <n v="31"/>
    <n v="30"/>
    <n v="1823"/>
    <n v="2000"/>
    <n v="1854"/>
    <n v="2030"/>
  </r>
  <r>
    <m/>
    <m/>
    <x v="282"/>
    <x v="282"/>
    <n v="0"/>
    <n v="0"/>
    <n v="0"/>
    <n v="5"/>
    <n v="0"/>
    <n v="5"/>
  </r>
  <r>
    <m/>
    <m/>
    <x v="283"/>
    <x v="283"/>
    <n v="0"/>
    <n v="0"/>
    <n v="1843"/>
    <n v="2000"/>
    <n v="1843"/>
    <n v="2000"/>
  </r>
  <r>
    <m/>
    <m/>
    <x v="435"/>
    <x v="435"/>
    <n v="0"/>
    <n v="0"/>
    <n v="5"/>
    <n v="10"/>
    <n v="5"/>
    <n v="10"/>
  </r>
  <r>
    <m/>
    <m/>
    <x v="436"/>
    <x v="436"/>
    <n v="0"/>
    <n v="0"/>
    <n v="39"/>
    <n v="10"/>
    <n v="39"/>
    <n v="10"/>
  </r>
  <r>
    <m/>
    <m/>
    <x v="437"/>
    <x v="437"/>
    <n v="0"/>
    <n v="0"/>
    <n v="0"/>
    <n v="10"/>
    <n v="0"/>
    <n v="10"/>
  </r>
  <r>
    <m/>
    <m/>
    <x v="284"/>
    <x v="284"/>
    <n v="0"/>
    <n v="0"/>
    <n v="1799"/>
    <n v="2500"/>
    <n v="1799"/>
    <n v="2500"/>
  </r>
  <r>
    <m/>
    <m/>
    <x v="285"/>
    <x v="285"/>
    <n v="1"/>
    <n v="1"/>
    <n v="2503"/>
    <n v="2500"/>
    <n v="2504"/>
    <n v="2501"/>
  </r>
  <r>
    <m/>
    <m/>
    <x v="286"/>
    <x v="286"/>
    <n v="1"/>
    <n v="1"/>
    <n v="1946"/>
    <n v="2000"/>
    <n v="1947"/>
    <n v="2001"/>
  </r>
  <r>
    <m/>
    <m/>
    <x v="287"/>
    <x v="287"/>
    <n v="0"/>
    <n v="0"/>
    <n v="2"/>
    <n v="2"/>
    <n v="2"/>
    <n v="2"/>
  </r>
  <r>
    <m/>
    <m/>
    <x v="438"/>
    <x v="438"/>
    <n v="0"/>
    <n v="0"/>
    <n v="0"/>
    <n v="50"/>
    <n v="0"/>
    <n v="50"/>
  </r>
  <r>
    <m/>
    <m/>
    <x v="291"/>
    <x v="291"/>
    <n v="9"/>
    <n v="10"/>
    <n v="0"/>
    <n v="100"/>
    <n v="9"/>
    <n v="110"/>
  </r>
  <r>
    <m/>
    <m/>
    <x v="292"/>
    <x v="292"/>
    <n v="0"/>
    <n v="0"/>
    <n v="0"/>
    <n v="10"/>
    <n v="0"/>
    <n v="10"/>
  </r>
  <r>
    <m/>
    <m/>
    <x v="439"/>
    <x v="439"/>
    <n v="0"/>
    <n v="0"/>
    <n v="0"/>
    <n v="100"/>
    <n v="0"/>
    <n v="100"/>
  </r>
  <r>
    <m/>
    <m/>
    <x v="440"/>
    <x v="440"/>
    <n v="0"/>
    <n v="0"/>
    <n v="1"/>
    <n v="10"/>
    <n v="1"/>
    <n v="10"/>
  </r>
  <r>
    <m/>
    <m/>
    <x v="293"/>
    <x v="293"/>
    <n v="0"/>
    <n v="0"/>
    <n v="2"/>
    <n v="200"/>
    <n v="2"/>
    <n v="200"/>
  </r>
  <r>
    <m/>
    <m/>
    <x v="296"/>
    <x v="296"/>
    <n v="0"/>
    <n v="0"/>
    <n v="1"/>
    <n v="10"/>
    <n v="1"/>
    <n v="10"/>
  </r>
  <r>
    <m/>
    <m/>
    <x v="297"/>
    <x v="297"/>
    <n v="0"/>
    <n v="0"/>
    <n v="0"/>
    <n v="1"/>
    <n v="0"/>
    <n v="1"/>
  </r>
  <r>
    <m/>
    <m/>
    <x v="299"/>
    <x v="299"/>
    <n v="0"/>
    <n v="0"/>
    <n v="0"/>
    <n v="15"/>
    <n v="0"/>
    <n v="15"/>
  </r>
  <r>
    <m/>
    <m/>
    <x v="300"/>
    <x v="300"/>
    <n v="0"/>
    <n v="0"/>
    <n v="0"/>
    <n v="5"/>
    <n v="0"/>
    <n v="5"/>
  </r>
  <r>
    <m/>
    <m/>
    <x v="301"/>
    <x v="301"/>
    <n v="4"/>
    <n v="5"/>
    <n v="2"/>
    <n v="50"/>
    <n v="6"/>
    <n v="55"/>
  </r>
  <r>
    <m/>
    <m/>
    <x v="441"/>
    <x v="441"/>
    <n v="0"/>
    <n v="0"/>
    <n v="0"/>
    <n v="1"/>
    <n v="0"/>
    <n v="1"/>
  </r>
  <r>
    <m/>
    <m/>
    <x v="442"/>
    <x v="442"/>
    <n v="0"/>
    <n v="0"/>
    <n v="1816"/>
    <n v="2000"/>
    <n v="1816"/>
    <n v="2000"/>
  </r>
  <r>
    <m/>
    <m/>
    <x v="443"/>
    <x v="443"/>
    <n v="0"/>
    <n v="0"/>
    <n v="1"/>
    <n v="1500"/>
    <n v="1"/>
    <n v="1500"/>
  </r>
  <r>
    <m/>
    <m/>
    <x v="444"/>
    <x v="444"/>
    <n v="0"/>
    <n v="0"/>
    <n v="1722"/>
    <n v="1500"/>
    <n v="1722"/>
    <n v="1500"/>
  </r>
  <r>
    <m/>
    <m/>
    <x v="445"/>
    <x v="445"/>
    <n v="0"/>
    <n v="0"/>
    <n v="1666"/>
    <n v="1500"/>
    <n v="1666"/>
    <n v="1500"/>
  </r>
  <r>
    <m/>
    <m/>
    <x v="446"/>
    <x v="446"/>
    <n v="1"/>
    <n v="10"/>
    <n v="0"/>
    <n v="1500"/>
    <n v="1"/>
    <n v="1510"/>
  </r>
  <r>
    <m/>
    <m/>
    <x v="447"/>
    <x v="447"/>
    <n v="0"/>
    <n v="0"/>
    <n v="0"/>
    <n v="30"/>
    <n v="0"/>
    <n v="30"/>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максилофацијалну и оралну хирургију"/>
    <m/>
    <x v="0"/>
    <x v="0"/>
    <m/>
    <m/>
    <m/>
    <m/>
    <m/>
    <m/>
  </r>
  <r>
    <m/>
    <s v="Специјалистички прегледи"/>
    <x v="0"/>
    <x v="0"/>
    <m/>
    <m/>
    <m/>
    <m/>
    <m/>
    <m/>
  </r>
  <r>
    <m/>
    <s v="Сви прегледи укупно"/>
    <x v="0"/>
    <x v="0"/>
    <n v="8357"/>
    <n v="9330"/>
    <n v="23"/>
    <n v="44"/>
    <n v="8380"/>
    <n v="9374"/>
  </r>
  <r>
    <m/>
    <m/>
    <x v="1"/>
    <x v="1"/>
    <n v="3137"/>
    <n v="4500"/>
    <n v="11"/>
    <n v="15"/>
    <n v="3148"/>
    <n v="4515"/>
  </r>
  <r>
    <m/>
    <m/>
    <x v="2"/>
    <x v="2"/>
    <n v="953"/>
    <n v="700"/>
    <n v="7"/>
    <n v="15"/>
    <n v="960"/>
    <n v="715"/>
  </r>
  <r>
    <m/>
    <m/>
    <x v="3"/>
    <x v="3"/>
    <n v="1877"/>
    <n v="1700"/>
    <n v="3"/>
    <n v="10"/>
    <n v="1880"/>
    <n v="1710"/>
  </r>
  <r>
    <m/>
    <m/>
    <x v="4"/>
    <x v="4"/>
    <n v="564"/>
    <n v="500"/>
    <n v="1"/>
    <n v="2"/>
    <n v="565"/>
    <n v="502"/>
  </r>
  <r>
    <m/>
    <m/>
    <x v="5"/>
    <x v="5"/>
    <n v="1319"/>
    <n v="1400"/>
    <n v="0"/>
    <n v="0"/>
    <n v="1319"/>
    <n v="1400"/>
  </r>
  <r>
    <m/>
    <m/>
    <x v="6"/>
    <x v="6"/>
    <n v="327"/>
    <n v="330"/>
    <n v="0"/>
    <n v="0"/>
    <n v="327"/>
    <n v="330"/>
  </r>
  <r>
    <m/>
    <m/>
    <x v="7"/>
    <x v="7"/>
    <n v="180"/>
    <n v="200"/>
    <n v="1"/>
    <n v="2"/>
    <n v="181"/>
    <n v="202"/>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3149"/>
    <n v="3473"/>
    <n v="19161"/>
    <n v="20778"/>
    <n v="22310"/>
    <n v="24251"/>
  </r>
  <r>
    <m/>
    <s v="Операције"/>
    <x v="0"/>
    <x v="0"/>
    <n v="0"/>
    <n v="0"/>
    <n v="1779"/>
    <n v="2205"/>
    <n v="1779"/>
    <n v="2205"/>
  </r>
  <r>
    <m/>
    <m/>
    <x v="205"/>
    <x v="205"/>
    <m/>
    <m/>
    <n v="3"/>
    <n v="3"/>
    <n v="3"/>
    <n v="3"/>
  </r>
  <r>
    <m/>
    <m/>
    <x v="448"/>
    <x v="448"/>
    <m/>
    <m/>
    <n v="3"/>
    <n v="3"/>
    <n v="3"/>
    <n v="3"/>
  </r>
  <r>
    <m/>
    <m/>
    <x v="449"/>
    <x v="449"/>
    <m/>
    <m/>
    <n v="1"/>
    <n v="3"/>
    <n v="1"/>
    <n v="3"/>
  </r>
  <r>
    <m/>
    <m/>
    <x v="450"/>
    <x v="450"/>
    <m/>
    <m/>
    <n v="0"/>
    <n v="2"/>
    <n v="0"/>
    <n v="2"/>
  </r>
  <r>
    <m/>
    <m/>
    <x v="451"/>
    <x v="451"/>
    <m/>
    <m/>
    <n v="1"/>
    <n v="2"/>
    <n v="1"/>
    <n v="2"/>
  </r>
  <r>
    <m/>
    <m/>
    <x v="452"/>
    <x v="452"/>
    <m/>
    <m/>
    <n v="0"/>
    <n v="1"/>
    <n v="0"/>
    <n v="1"/>
  </r>
  <r>
    <m/>
    <m/>
    <x v="453"/>
    <x v="453"/>
    <m/>
    <m/>
    <n v="1"/>
    <n v="2"/>
    <n v="1"/>
    <n v="2"/>
  </r>
  <r>
    <m/>
    <m/>
    <x v="454"/>
    <x v="454"/>
    <m/>
    <m/>
    <n v="0"/>
    <n v="2"/>
    <n v="0"/>
    <n v="2"/>
  </r>
  <r>
    <m/>
    <m/>
    <x v="455"/>
    <x v="455"/>
    <m/>
    <m/>
    <n v="10"/>
    <n v="10"/>
    <n v="10"/>
    <n v="10"/>
  </r>
  <r>
    <m/>
    <m/>
    <x v="456"/>
    <x v="456"/>
    <m/>
    <m/>
    <n v="1"/>
    <n v="2"/>
    <n v="1"/>
    <n v="2"/>
  </r>
  <r>
    <m/>
    <m/>
    <x v="457"/>
    <x v="457"/>
    <m/>
    <m/>
    <n v="0"/>
    <n v="1"/>
    <n v="0"/>
    <n v="1"/>
  </r>
  <r>
    <m/>
    <m/>
    <x v="458"/>
    <x v="458"/>
    <m/>
    <m/>
    <n v="0"/>
    <n v="1"/>
    <n v="0"/>
    <n v="1"/>
  </r>
  <r>
    <m/>
    <m/>
    <x v="14"/>
    <x v="14"/>
    <m/>
    <m/>
    <n v="21"/>
    <n v="20"/>
    <n v="21"/>
    <n v="20"/>
  </r>
  <r>
    <m/>
    <m/>
    <x v="233"/>
    <x v="233"/>
    <m/>
    <m/>
    <n v="15"/>
    <n v="10"/>
    <n v="15"/>
    <n v="10"/>
  </r>
  <r>
    <m/>
    <m/>
    <x v="459"/>
    <x v="459"/>
    <m/>
    <m/>
    <n v="1"/>
    <n v="1"/>
    <n v="1"/>
    <n v="1"/>
  </r>
  <r>
    <m/>
    <m/>
    <x v="206"/>
    <x v="206"/>
    <m/>
    <m/>
    <n v="0"/>
    <n v="1"/>
    <n v="0"/>
    <n v="1"/>
  </r>
  <r>
    <m/>
    <m/>
    <x v="460"/>
    <x v="460"/>
    <m/>
    <m/>
    <n v="1"/>
    <n v="0"/>
    <n v="1"/>
    <n v="0"/>
  </r>
  <r>
    <m/>
    <m/>
    <x v="461"/>
    <x v="461"/>
    <m/>
    <m/>
    <n v="1"/>
    <n v="1"/>
    <n v="1"/>
    <n v="1"/>
  </r>
  <r>
    <m/>
    <m/>
    <x v="462"/>
    <x v="462"/>
    <m/>
    <m/>
    <n v="2"/>
    <n v="0"/>
    <n v="2"/>
    <n v="0"/>
  </r>
  <r>
    <m/>
    <m/>
    <x v="463"/>
    <x v="463"/>
    <m/>
    <m/>
    <n v="211"/>
    <n v="200"/>
    <n v="211"/>
    <n v="200"/>
  </r>
  <r>
    <m/>
    <m/>
    <x v="464"/>
    <x v="464"/>
    <m/>
    <m/>
    <n v="1"/>
    <n v="10"/>
    <n v="1"/>
    <n v="10"/>
  </r>
  <r>
    <m/>
    <m/>
    <x v="465"/>
    <x v="465"/>
    <m/>
    <m/>
    <n v="0"/>
    <n v="1"/>
    <n v="0"/>
    <n v="1"/>
  </r>
  <r>
    <m/>
    <m/>
    <x v="26"/>
    <x v="26"/>
    <m/>
    <m/>
    <n v="1"/>
    <n v="2"/>
    <n v="1"/>
    <n v="2"/>
  </r>
  <r>
    <m/>
    <m/>
    <x v="235"/>
    <x v="235"/>
    <m/>
    <m/>
    <n v="2"/>
    <n v="2"/>
    <n v="2"/>
    <n v="2"/>
  </r>
  <r>
    <m/>
    <m/>
    <x v="466"/>
    <x v="466"/>
    <m/>
    <m/>
    <n v="0"/>
    <n v="2"/>
    <n v="0"/>
    <n v="2"/>
  </r>
  <r>
    <m/>
    <m/>
    <x v="236"/>
    <x v="236"/>
    <m/>
    <m/>
    <n v="4"/>
    <n v="10"/>
    <n v="4"/>
    <n v="10"/>
  </r>
  <r>
    <m/>
    <m/>
    <x v="467"/>
    <x v="467"/>
    <m/>
    <m/>
    <n v="4"/>
    <n v="5"/>
    <n v="4"/>
    <n v="5"/>
  </r>
  <r>
    <m/>
    <m/>
    <x v="468"/>
    <x v="468"/>
    <m/>
    <m/>
    <n v="10"/>
    <n v="10"/>
    <n v="10"/>
    <n v="10"/>
  </r>
  <r>
    <m/>
    <m/>
    <x v="469"/>
    <x v="469"/>
    <m/>
    <m/>
    <n v="0"/>
    <n v="2"/>
    <n v="0"/>
    <n v="2"/>
  </r>
  <r>
    <m/>
    <m/>
    <x v="470"/>
    <x v="470"/>
    <m/>
    <m/>
    <n v="2"/>
    <n v="5"/>
    <n v="2"/>
    <n v="5"/>
  </r>
  <r>
    <m/>
    <m/>
    <x v="471"/>
    <x v="471"/>
    <m/>
    <m/>
    <n v="27"/>
    <n v="20"/>
    <n v="27"/>
    <n v="20"/>
  </r>
  <r>
    <m/>
    <m/>
    <x v="472"/>
    <x v="472"/>
    <m/>
    <m/>
    <n v="74"/>
    <n v="90"/>
    <n v="74"/>
    <n v="90"/>
  </r>
  <r>
    <m/>
    <m/>
    <x v="473"/>
    <x v="473"/>
    <m/>
    <m/>
    <n v="2"/>
    <n v="1"/>
    <n v="2"/>
    <n v="1"/>
  </r>
  <r>
    <m/>
    <m/>
    <x v="474"/>
    <x v="474"/>
    <m/>
    <m/>
    <n v="58"/>
    <n v="50"/>
    <n v="58"/>
    <n v="50"/>
  </r>
  <r>
    <m/>
    <m/>
    <x v="475"/>
    <x v="475"/>
    <m/>
    <m/>
    <n v="7"/>
    <n v="10"/>
    <n v="7"/>
    <n v="10"/>
  </r>
  <r>
    <m/>
    <m/>
    <x v="476"/>
    <x v="476"/>
    <m/>
    <m/>
    <n v="7"/>
    <n v="10"/>
    <n v="7"/>
    <n v="10"/>
  </r>
  <r>
    <m/>
    <m/>
    <x v="477"/>
    <x v="477"/>
    <m/>
    <m/>
    <n v="2"/>
    <n v="10"/>
    <n v="2"/>
    <n v="10"/>
  </r>
  <r>
    <m/>
    <m/>
    <x v="478"/>
    <x v="478"/>
    <m/>
    <m/>
    <n v="137"/>
    <n v="110"/>
    <n v="137"/>
    <n v="110"/>
  </r>
  <r>
    <m/>
    <m/>
    <x v="479"/>
    <x v="479"/>
    <m/>
    <m/>
    <n v="4"/>
    <n v="5"/>
    <n v="4"/>
    <n v="5"/>
  </r>
  <r>
    <m/>
    <m/>
    <x v="480"/>
    <x v="480"/>
    <m/>
    <m/>
    <n v="10"/>
    <n v="10"/>
    <n v="10"/>
    <n v="10"/>
  </r>
  <r>
    <m/>
    <m/>
    <x v="481"/>
    <x v="481"/>
    <m/>
    <m/>
    <n v="1"/>
    <n v="1"/>
    <n v="1"/>
    <n v="1"/>
  </r>
  <r>
    <m/>
    <m/>
    <x v="482"/>
    <x v="482"/>
    <m/>
    <m/>
    <n v="0"/>
    <n v="1"/>
    <n v="0"/>
    <n v="1"/>
  </r>
  <r>
    <m/>
    <m/>
    <x v="27"/>
    <x v="27"/>
    <m/>
    <m/>
    <n v="2"/>
    <n v="0"/>
    <n v="2"/>
    <n v="0"/>
  </r>
  <r>
    <m/>
    <m/>
    <x v="29"/>
    <x v="29"/>
    <m/>
    <m/>
    <n v="0"/>
    <n v="1"/>
    <n v="0"/>
    <n v="1"/>
  </r>
  <r>
    <m/>
    <m/>
    <x v="483"/>
    <x v="483"/>
    <m/>
    <m/>
    <n v="2"/>
    <n v="3"/>
    <n v="2"/>
    <n v="3"/>
  </r>
  <r>
    <m/>
    <m/>
    <x v="484"/>
    <x v="484"/>
    <m/>
    <m/>
    <n v="4"/>
    <n v="3"/>
    <n v="4"/>
    <n v="3"/>
  </r>
  <r>
    <m/>
    <m/>
    <x v="32"/>
    <x v="32"/>
    <m/>
    <m/>
    <n v="1"/>
    <n v="5"/>
    <n v="1"/>
    <n v="5"/>
  </r>
  <r>
    <m/>
    <m/>
    <x v="485"/>
    <x v="485"/>
    <m/>
    <m/>
    <n v="1"/>
    <n v="2"/>
    <n v="1"/>
    <n v="2"/>
  </r>
  <r>
    <m/>
    <m/>
    <x v="39"/>
    <x v="39"/>
    <m/>
    <m/>
    <n v="1"/>
    <n v="0"/>
    <n v="1"/>
    <n v="0"/>
  </r>
  <r>
    <m/>
    <m/>
    <x v="486"/>
    <x v="486"/>
    <m/>
    <m/>
    <n v="16"/>
    <n v="15"/>
    <n v="16"/>
    <n v="15"/>
  </r>
  <r>
    <m/>
    <m/>
    <x v="487"/>
    <x v="487"/>
    <m/>
    <m/>
    <n v="24"/>
    <n v="50"/>
    <n v="24"/>
    <n v="50"/>
  </r>
  <r>
    <m/>
    <m/>
    <x v="488"/>
    <x v="488"/>
    <m/>
    <m/>
    <n v="8"/>
    <n v="20"/>
    <n v="8"/>
    <n v="20"/>
  </r>
  <r>
    <m/>
    <m/>
    <x v="489"/>
    <x v="489"/>
    <m/>
    <m/>
    <n v="11"/>
    <n v="20"/>
    <n v="11"/>
    <n v="20"/>
  </r>
  <r>
    <m/>
    <m/>
    <x v="210"/>
    <x v="210"/>
    <m/>
    <m/>
    <n v="84"/>
    <n v="120"/>
    <n v="84"/>
    <n v="120"/>
  </r>
  <r>
    <m/>
    <m/>
    <x v="490"/>
    <x v="490"/>
    <m/>
    <m/>
    <n v="55"/>
    <n v="100"/>
    <n v="55"/>
    <n v="100"/>
  </r>
  <r>
    <m/>
    <m/>
    <x v="131"/>
    <x v="131"/>
    <m/>
    <m/>
    <n v="114"/>
    <n v="95"/>
    <n v="114"/>
    <n v="95"/>
  </r>
  <r>
    <m/>
    <m/>
    <x v="132"/>
    <x v="132"/>
    <m/>
    <m/>
    <n v="1"/>
    <n v="5"/>
    <n v="1"/>
    <n v="5"/>
  </r>
  <r>
    <m/>
    <m/>
    <x v="491"/>
    <x v="491"/>
    <m/>
    <m/>
    <n v="55"/>
    <n v="50"/>
    <n v="55"/>
    <n v="50"/>
  </r>
  <r>
    <m/>
    <m/>
    <x v="492"/>
    <x v="492"/>
    <m/>
    <m/>
    <n v="20"/>
    <n v="25"/>
    <n v="20"/>
    <n v="25"/>
  </r>
  <r>
    <m/>
    <m/>
    <x v="493"/>
    <x v="493"/>
    <m/>
    <m/>
    <n v="45"/>
    <n v="40"/>
    <n v="45"/>
    <n v="40"/>
  </r>
  <r>
    <m/>
    <m/>
    <x v="494"/>
    <x v="494"/>
    <m/>
    <m/>
    <n v="32"/>
    <n v="25"/>
    <n v="32"/>
    <n v="25"/>
  </r>
  <r>
    <m/>
    <m/>
    <x v="495"/>
    <x v="495"/>
    <m/>
    <m/>
    <n v="58"/>
    <n v="50"/>
    <n v="58"/>
    <n v="50"/>
  </r>
  <r>
    <m/>
    <m/>
    <x v="496"/>
    <x v="496"/>
    <m/>
    <m/>
    <n v="0"/>
    <n v="1"/>
    <n v="0"/>
    <n v="1"/>
  </r>
  <r>
    <m/>
    <m/>
    <x v="497"/>
    <x v="497"/>
    <m/>
    <m/>
    <n v="13"/>
    <n v="10"/>
    <n v="13"/>
    <n v="10"/>
  </r>
  <r>
    <m/>
    <m/>
    <x v="498"/>
    <x v="498"/>
    <m/>
    <m/>
    <n v="1"/>
    <n v="1"/>
    <n v="1"/>
    <n v="1"/>
  </r>
  <r>
    <m/>
    <m/>
    <x v="179"/>
    <x v="179"/>
    <m/>
    <m/>
    <n v="1"/>
    <n v="0"/>
    <n v="1"/>
    <n v="0"/>
  </r>
  <r>
    <m/>
    <m/>
    <x v="499"/>
    <x v="499"/>
    <m/>
    <m/>
    <n v="0"/>
    <n v="1"/>
    <n v="0"/>
    <n v="1"/>
  </r>
  <r>
    <m/>
    <m/>
    <x v="183"/>
    <x v="183"/>
    <m/>
    <m/>
    <n v="5"/>
    <n v="5"/>
    <n v="5"/>
    <n v="5"/>
  </r>
  <r>
    <m/>
    <m/>
    <x v="500"/>
    <x v="500"/>
    <m/>
    <m/>
    <n v="0"/>
    <n v="1"/>
    <n v="0"/>
    <n v="1"/>
  </r>
  <r>
    <m/>
    <m/>
    <x v="501"/>
    <x v="501"/>
    <m/>
    <m/>
    <n v="1"/>
    <n v="5"/>
    <n v="1"/>
    <n v="5"/>
  </r>
  <r>
    <m/>
    <m/>
    <x v="502"/>
    <x v="502"/>
    <m/>
    <m/>
    <n v="0"/>
    <n v="1"/>
    <n v="0"/>
    <n v="1"/>
  </r>
  <r>
    <m/>
    <m/>
    <x v="503"/>
    <x v="503"/>
    <m/>
    <m/>
    <n v="0"/>
    <n v="1"/>
    <n v="0"/>
    <n v="1"/>
  </r>
  <r>
    <m/>
    <m/>
    <x v="504"/>
    <x v="504"/>
    <m/>
    <m/>
    <n v="0"/>
    <n v="1"/>
    <n v="0"/>
    <n v="1"/>
  </r>
  <r>
    <m/>
    <m/>
    <x v="505"/>
    <x v="505"/>
    <m/>
    <m/>
    <n v="1"/>
    <n v="0"/>
    <n v="1"/>
    <n v="0"/>
  </r>
  <r>
    <m/>
    <m/>
    <x v="506"/>
    <x v="506"/>
    <m/>
    <m/>
    <n v="0"/>
    <n v="1"/>
    <n v="0"/>
    <n v="1"/>
  </r>
  <r>
    <m/>
    <m/>
    <x v="507"/>
    <x v="507"/>
    <m/>
    <m/>
    <n v="0"/>
    <n v="1"/>
    <n v="0"/>
    <n v="1"/>
  </r>
  <r>
    <m/>
    <m/>
    <x v="508"/>
    <x v="508"/>
    <m/>
    <m/>
    <n v="0"/>
    <n v="2"/>
    <n v="0"/>
    <n v="2"/>
  </r>
  <r>
    <m/>
    <m/>
    <x v="509"/>
    <x v="509"/>
    <m/>
    <m/>
    <n v="0"/>
    <n v="5"/>
    <n v="0"/>
    <n v="5"/>
  </r>
  <r>
    <m/>
    <m/>
    <x v="510"/>
    <x v="510"/>
    <m/>
    <m/>
    <n v="0"/>
    <n v="1"/>
    <n v="0"/>
    <n v="1"/>
  </r>
  <r>
    <m/>
    <m/>
    <x v="511"/>
    <x v="511"/>
    <m/>
    <m/>
    <n v="55"/>
    <n v="45"/>
    <n v="55"/>
    <n v="45"/>
  </r>
  <r>
    <m/>
    <m/>
    <x v="512"/>
    <x v="512"/>
    <m/>
    <m/>
    <n v="0"/>
    <n v="1"/>
    <n v="0"/>
    <n v="1"/>
  </r>
  <r>
    <m/>
    <m/>
    <x v="513"/>
    <x v="513"/>
    <m/>
    <m/>
    <n v="0"/>
    <n v="1"/>
    <n v="0"/>
    <n v="1"/>
  </r>
  <r>
    <m/>
    <m/>
    <x v="514"/>
    <x v="514"/>
    <m/>
    <m/>
    <n v="1"/>
    <n v="5"/>
    <n v="1"/>
    <n v="5"/>
  </r>
  <r>
    <m/>
    <m/>
    <x v="515"/>
    <x v="515"/>
    <m/>
    <m/>
    <n v="3"/>
    <n v="10"/>
    <n v="3"/>
    <n v="10"/>
  </r>
  <r>
    <m/>
    <m/>
    <x v="516"/>
    <x v="516"/>
    <m/>
    <m/>
    <n v="12"/>
    <n v="15"/>
    <n v="12"/>
    <n v="15"/>
  </r>
  <r>
    <m/>
    <m/>
    <x v="517"/>
    <x v="517"/>
    <m/>
    <m/>
    <n v="0"/>
    <n v="1"/>
    <n v="0"/>
    <n v="1"/>
  </r>
  <r>
    <m/>
    <m/>
    <x v="518"/>
    <x v="518"/>
    <m/>
    <m/>
    <n v="1"/>
    <n v="1"/>
    <n v="1"/>
    <n v="1"/>
  </r>
  <r>
    <m/>
    <m/>
    <x v="519"/>
    <x v="519"/>
    <m/>
    <m/>
    <n v="0"/>
    <n v="1"/>
    <n v="0"/>
    <n v="1"/>
  </r>
  <r>
    <m/>
    <m/>
    <x v="520"/>
    <x v="520"/>
    <m/>
    <m/>
    <n v="0"/>
    <n v="2"/>
    <n v="0"/>
    <n v="2"/>
  </r>
  <r>
    <m/>
    <m/>
    <x v="521"/>
    <x v="521"/>
    <m/>
    <m/>
    <n v="1"/>
    <n v="1"/>
    <n v="1"/>
    <n v="1"/>
  </r>
  <r>
    <m/>
    <m/>
    <x v="522"/>
    <x v="522"/>
    <m/>
    <m/>
    <n v="0"/>
    <n v="1"/>
    <n v="0"/>
    <n v="1"/>
  </r>
  <r>
    <m/>
    <m/>
    <x v="523"/>
    <x v="523"/>
    <m/>
    <m/>
    <n v="0"/>
    <n v="1"/>
    <n v="0"/>
    <n v="1"/>
  </r>
  <r>
    <m/>
    <m/>
    <x v="524"/>
    <x v="524"/>
    <m/>
    <m/>
    <n v="3"/>
    <n v="5"/>
    <n v="3"/>
    <n v="5"/>
  </r>
  <r>
    <m/>
    <m/>
    <x v="525"/>
    <x v="525"/>
    <m/>
    <m/>
    <n v="0"/>
    <n v="1"/>
    <n v="0"/>
    <n v="1"/>
  </r>
  <r>
    <m/>
    <m/>
    <x v="526"/>
    <x v="526"/>
    <m/>
    <m/>
    <n v="0"/>
    <n v="5"/>
    <n v="0"/>
    <n v="5"/>
  </r>
  <r>
    <m/>
    <m/>
    <x v="527"/>
    <x v="527"/>
    <m/>
    <m/>
    <n v="1"/>
    <n v="1"/>
    <n v="1"/>
    <n v="1"/>
  </r>
  <r>
    <m/>
    <m/>
    <x v="528"/>
    <x v="528"/>
    <m/>
    <m/>
    <n v="0"/>
    <n v="1"/>
    <n v="0"/>
    <n v="1"/>
  </r>
  <r>
    <m/>
    <m/>
    <x v="529"/>
    <x v="529"/>
    <m/>
    <m/>
    <n v="0"/>
    <n v="1"/>
    <n v="0"/>
    <n v="1"/>
  </r>
  <r>
    <m/>
    <m/>
    <x v="530"/>
    <x v="530"/>
    <m/>
    <m/>
    <n v="7"/>
    <n v="10"/>
    <n v="7"/>
    <n v="10"/>
  </r>
  <r>
    <m/>
    <m/>
    <x v="531"/>
    <x v="531"/>
    <m/>
    <m/>
    <n v="1"/>
    <n v="5"/>
    <n v="1"/>
    <n v="5"/>
  </r>
  <r>
    <m/>
    <m/>
    <x v="532"/>
    <x v="532"/>
    <m/>
    <m/>
    <n v="0"/>
    <n v="5"/>
    <n v="0"/>
    <n v="5"/>
  </r>
  <r>
    <m/>
    <m/>
    <x v="533"/>
    <x v="533"/>
    <m/>
    <m/>
    <n v="1"/>
    <n v="5"/>
    <n v="1"/>
    <n v="5"/>
  </r>
  <r>
    <m/>
    <m/>
    <x v="534"/>
    <x v="534"/>
    <m/>
    <m/>
    <n v="0"/>
    <n v="1"/>
    <n v="0"/>
    <n v="1"/>
  </r>
  <r>
    <m/>
    <m/>
    <x v="535"/>
    <x v="535"/>
    <m/>
    <m/>
    <n v="4"/>
    <n v="3"/>
    <n v="4"/>
    <n v="3"/>
  </r>
  <r>
    <m/>
    <m/>
    <x v="536"/>
    <x v="536"/>
    <m/>
    <m/>
    <n v="2"/>
    <n v="5"/>
    <n v="2"/>
    <n v="5"/>
  </r>
  <r>
    <m/>
    <m/>
    <x v="537"/>
    <x v="537"/>
    <m/>
    <m/>
    <n v="2"/>
    <n v="2"/>
    <n v="2"/>
    <n v="2"/>
  </r>
  <r>
    <m/>
    <m/>
    <x v="538"/>
    <x v="538"/>
    <m/>
    <m/>
    <n v="2"/>
    <n v="2"/>
    <n v="2"/>
    <n v="2"/>
  </r>
  <r>
    <m/>
    <m/>
    <x v="539"/>
    <x v="539"/>
    <m/>
    <m/>
    <n v="1"/>
    <n v="2"/>
    <n v="1"/>
    <n v="2"/>
  </r>
  <r>
    <m/>
    <m/>
    <x v="540"/>
    <x v="540"/>
    <m/>
    <m/>
    <n v="1"/>
    <n v="2"/>
    <n v="1"/>
    <n v="2"/>
  </r>
  <r>
    <m/>
    <m/>
    <x v="541"/>
    <x v="541"/>
    <m/>
    <m/>
    <n v="0"/>
    <n v="1"/>
    <n v="0"/>
    <n v="1"/>
  </r>
  <r>
    <m/>
    <m/>
    <x v="542"/>
    <x v="542"/>
    <m/>
    <m/>
    <n v="33"/>
    <n v="20"/>
    <n v="33"/>
    <n v="20"/>
  </r>
  <r>
    <m/>
    <m/>
    <x v="543"/>
    <x v="543"/>
    <m/>
    <m/>
    <n v="27"/>
    <n v="30"/>
    <n v="27"/>
    <n v="30"/>
  </r>
  <r>
    <m/>
    <m/>
    <x v="544"/>
    <x v="544"/>
    <m/>
    <m/>
    <n v="0"/>
    <n v="1"/>
    <n v="0"/>
    <n v="1"/>
  </r>
  <r>
    <m/>
    <m/>
    <x v="545"/>
    <x v="545"/>
    <m/>
    <m/>
    <n v="0"/>
    <n v="1"/>
    <n v="0"/>
    <n v="1"/>
  </r>
  <r>
    <m/>
    <m/>
    <x v="546"/>
    <x v="546"/>
    <m/>
    <m/>
    <n v="0"/>
    <n v="1"/>
    <n v="0"/>
    <n v="1"/>
  </r>
  <r>
    <m/>
    <m/>
    <x v="547"/>
    <x v="547"/>
    <m/>
    <m/>
    <n v="0"/>
    <n v="5"/>
    <n v="0"/>
    <n v="5"/>
  </r>
  <r>
    <m/>
    <m/>
    <x v="548"/>
    <x v="548"/>
    <m/>
    <m/>
    <n v="8"/>
    <n v="20"/>
    <n v="8"/>
    <n v="20"/>
  </r>
  <r>
    <m/>
    <m/>
    <x v="549"/>
    <x v="549"/>
    <m/>
    <m/>
    <n v="10"/>
    <n v="50"/>
    <n v="10"/>
    <n v="50"/>
  </r>
  <r>
    <m/>
    <m/>
    <x v="550"/>
    <x v="550"/>
    <m/>
    <m/>
    <n v="10"/>
    <n v="15"/>
    <n v="10"/>
    <n v="15"/>
  </r>
  <r>
    <m/>
    <m/>
    <x v="551"/>
    <x v="551"/>
    <m/>
    <m/>
    <n v="2"/>
    <n v="15"/>
    <n v="2"/>
    <n v="15"/>
  </r>
  <r>
    <m/>
    <m/>
    <x v="552"/>
    <x v="552"/>
    <m/>
    <m/>
    <n v="15"/>
    <n v="25"/>
    <n v="15"/>
    <n v="25"/>
  </r>
  <r>
    <m/>
    <m/>
    <x v="553"/>
    <x v="553"/>
    <m/>
    <m/>
    <n v="42"/>
    <n v="80"/>
    <n v="42"/>
    <n v="80"/>
  </r>
  <r>
    <m/>
    <m/>
    <x v="554"/>
    <x v="554"/>
    <m/>
    <m/>
    <n v="1"/>
    <n v="2"/>
    <n v="1"/>
    <n v="2"/>
  </r>
  <r>
    <m/>
    <m/>
    <x v="555"/>
    <x v="555"/>
    <m/>
    <m/>
    <n v="2"/>
    <n v="2"/>
    <n v="2"/>
    <n v="2"/>
  </r>
  <r>
    <m/>
    <m/>
    <x v="556"/>
    <x v="556"/>
    <m/>
    <m/>
    <n v="1"/>
    <n v="2"/>
    <n v="1"/>
    <n v="2"/>
  </r>
  <r>
    <m/>
    <m/>
    <x v="557"/>
    <x v="557"/>
    <m/>
    <m/>
    <n v="1"/>
    <n v="1"/>
    <n v="1"/>
    <n v="1"/>
  </r>
  <r>
    <m/>
    <m/>
    <x v="558"/>
    <x v="558"/>
    <m/>
    <m/>
    <n v="1"/>
    <n v="2"/>
    <n v="1"/>
    <n v="2"/>
  </r>
  <r>
    <m/>
    <m/>
    <x v="559"/>
    <x v="559"/>
    <m/>
    <m/>
    <n v="0"/>
    <n v="2"/>
    <n v="0"/>
    <n v="2"/>
  </r>
  <r>
    <m/>
    <m/>
    <x v="560"/>
    <x v="560"/>
    <m/>
    <m/>
    <n v="1"/>
    <n v="2"/>
    <n v="1"/>
    <n v="2"/>
  </r>
  <r>
    <m/>
    <m/>
    <x v="561"/>
    <x v="561"/>
    <m/>
    <m/>
    <n v="0"/>
    <n v="2"/>
    <n v="0"/>
    <n v="2"/>
  </r>
  <r>
    <m/>
    <m/>
    <x v="562"/>
    <x v="562"/>
    <m/>
    <m/>
    <n v="0"/>
    <n v="1"/>
    <n v="0"/>
    <n v="1"/>
  </r>
  <r>
    <m/>
    <m/>
    <x v="563"/>
    <x v="563"/>
    <m/>
    <m/>
    <n v="1"/>
    <n v="5"/>
    <n v="1"/>
    <n v="5"/>
  </r>
  <r>
    <m/>
    <m/>
    <x v="564"/>
    <x v="564"/>
    <m/>
    <m/>
    <n v="0"/>
    <n v="1"/>
    <n v="0"/>
    <n v="1"/>
  </r>
  <r>
    <m/>
    <m/>
    <x v="565"/>
    <x v="565"/>
    <m/>
    <m/>
    <n v="3"/>
    <n v="1"/>
    <n v="3"/>
    <n v="1"/>
  </r>
  <r>
    <m/>
    <m/>
    <x v="566"/>
    <x v="566"/>
    <m/>
    <m/>
    <n v="0"/>
    <n v="1"/>
    <n v="0"/>
    <n v="1"/>
  </r>
  <r>
    <m/>
    <m/>
    <x v="567"/>
    <x v="567"/>
    <m/>
    <m/>
    <n v="1"/>
    <n v="1"/>
    <n v="1"/>
    <n v="1"/>
  </r>
  <r>
    <m/>
    <m/>
    <x v="568"/>
    <x v="568"/>
    <m/>
    <m/>
    <n v="0"/>
    <n v="2"/>
    <n v="0"/>
    <n v="2"/>
  </r>
  <r>
    <m/>
    <m/>
    <x v="569"/>
    <x v="569"/>
    <m/>
    <m/>
    <n v="5"/>
    <n v="3"/>
    <n v="5"/>
    <n v="3"/>
  </r>
  <r>
    <m/>
    <m/>
    <x v="570"/>
    <x v="570"/>
    <m/>
    <m/>
    <n v="1"/>
    <n v="1"/>
    <n v="1"/>
    <n v="1"/>
  </r>
  <r>
    <m/>
    <m/>
    <x v="571"/>
    <x v="571"/>
    <m/>
    <m/>
    <n v="1"/>
    <n v="1"/>
    <n v="1"/>
    <n v="1"/>
  </r>
  <r>
    <m/>
    <m/>
    <x v="572"/>
    <x v="572"/>
    <m/>
    <m/>
    <n v="1"/>
    <n v="1"/>
    <n v="1"/>
    <n v="1"/>
  </r>
  <r>
    <m/>
    <m/>
    <x v="187"/>
    <x v="187"/>
    <m/>
    <m/>
    <n v="3"/>
    <n v="3"/>
    <n v="3"/>
    <n v="3"/>
  </r>
  <r>
    <m/>
    <m/>
    <x v="573"/>
    <x v="573"/>
    <m/>
    <m/>
    <n v="2"/>
    <n v="4"/>
    <n v="2"/>
    <n v="4"/>
  </r>
  <r>
    <m/>
    <m/>
    <x v="574"/>
    <x v="574"/>
    <m/>
    <m/>
    <n v="2"/>
    <n v="3"/>
    <n v="2"/>
    <n v="3"/>
  </r>
  <r>
    <m/>
    <m/>
    <x v="575"/>
    <x v="575"/>
    <m/>
    <m/>
    <n v="2"/>
    <n v="2"/>
    <n v="2"/>
    <n v="2"/>
  </r>
  <r>
    <m/>
    <m/>
    <x v="576"/>
    <x v="576"/>
    <m/>
    <m/>
    <n v="5"/>
    <n v="5"/>
    <n v="5"/>
    <n v="5"/>
  </r>
  <r>
    <m/>
    <m/>
    <x v="577"/>
    <x v="577"/>
    <m/>
    <m/>
    <n v="0"/>
    <n v="2"/>
    <n v="0"/>
    <n v="2"/>
  </r>
  <r>
    <m/>
    <m/>
    <x v="188"/>
    <x v="188"/>
    <m/>
    <m/>
    <n v="1"/>
    <n v="1"/>
    <n v="1"/>
    <n v="1"/>
  </r>
  <r>
    <m/>
    <m/>
    <x v="578"/>
    <x v="578"/>
    <m/>
    <m/>
    <n v="7"/>
    <n v="7"/>
    <n v="7"/>
    <n v="7"/>
  </r>
  <r>
    <m/>
    <m/>
    <x v="579"/>
    <x v="579"/>
    <m/>
    <m/>
    <n v="0"/>
    <n v="1"/>
    <n v="0"/>
    <n v="1"/>
  </r>
  <r>
    <m/>
    <m/>
    <x v="580"/>
    <x v="580"/>
    <m/>
    <m/>
    <n v="0"/>
    <n v="1"/>
    <n v="0"/>
    <n v="1"/>
  </r>
  <r>
    <m/>
    <m/>
    <x v="581"/>
    <x v="581"/>
    <m/>
    <m/>
    <n v="2"/>
    <n v="5"/>
    <n v="2"/>
    <n v="5"/>
  </r>
  <r>
    <m/>
    <m/>
    <x v="582"/>
    <x v="582"/>
    <m/>
    <m/>
    <n v="10"/>
    <n v="12"/>
    <n v="10"/>
    <n v="12"/>
  </r>
  <r>
    <m/>
    <m/>
    <x v="583"/>
    <x v="583"/>
    <m/>
    <m/>
    <n v="0"/>
    <n v="5"/>
    <n v="0"/>
    <n v="5"/>
  </r>
  <r>
    <m/>
    <m/>
    <x v="584"/>
    <x v="584"/>
    <m/>
    <m/>
    <n v="0"/>
    <n v="3"/>
    <n v="0"/>
    <n v="3"/>
  </r>
  <r>
    <m/>
    <m/>
    <x v="585"/>
    <x v="585"/>
    <m/>
    <m/>
    <n v="2"/>
    <n v="3"/>
    <n v="2"/>
    <n v="3"/>
  </r>
  <r>
    <m/>
    <m/>
    <x v="586"/>
    <x v="586"/>
    <m/>
    <m/>
    <n v="10"/>
    <n v="10"/>
    <n v="10"/>
    <n v="10"/>
  </r>
  <r>
    <m/>
    <m/>
    <x v="587"/>
    <x v="587"/>
    <m/>
    <m/>
    <n v="5"/>
    <n v="10"/>
    <n v="5"/>
    <n v="10"/>
  </r>
  <r>
    <m/>
    <m/>
    <x v="588"/>
    <x v="588"/>
    <m/>
    <m/>
    <n v="1"/>
    <n v="1"/>
    <n v="1"/>
    <n v="1"/>
  </r>
  <r>
    <m/>
    <m/>
    <x v="589"/>
    <x v="589"/>
    <m/>
    <m/>
    <n v="0"/>
    <n v="2"/>
    <n v="0"/>
    <n v="2"/>
  </r>
  <r>
    <m/>
    <m/>
    <x v="590"/>
    <x v="590"/>
    <m/>
    <m/>
    <n v="1"/>
    <n v="2"/>
    <n v="1"/>
    <n v="2"/>
  </r>
  <r>
    <m/>
    <m/>
    <x v="591"/>
    <x v="591"/>
    <m/>
    <m/>
    <n v="1"/>
    <n v="2"/>
    <n v="1"/>
    <n v="2"/>
  </r>
  <r>
    <m/>
    <m/>
    <x v="592"/>
    <x v="592"/>
    <m/>
    <m/>
    <n v="1"/>
    <n v="2"/>
    <n v="1"/>
    <n v="2"/>
  </r>
  <r>
    <m/>
    <m/>
    <x v="593"/>
    <x v="593"/>
    <m/>
    <m/>
    <n v="0"/>
    <n v="1"/>
    <n v="0"/>
    <n v="1"/>
  </r>
  <r>
    <m/>
    <m/>
    <x v="594"/>
    <x v="594"/>
    <m/>
    <m/>
    <n v="0"/>
    <n v="1"/>
    <n v="0"/>
    <n v="1"/>
  </r>
  <r>
    <m/>
    <m/>
    <x v="595"/>
    <x v="595"/>
    <m/>
    <m/>
    <n v="0"/>
    <n v="1"/>
    <n v="0"/>
    <n v="1"/>
  </r>
  <r>
    <m/>
    <m/>
    <x v="596"/>
    <x v="596"/>
    <m/>
    <m/>
    <n v="0"/>
    <n v="1"/>
    <n v="0"/>
    <n v="1"/>
  </r>
  <r>
    <m/>
    <m/>
    <x v="597"/>
    <x v="597"/>
    <m/>
    <m/>
    <n v="0"/>
    <n v="2"/>
    <n v="0"/>
    <n v="2"/>
  </r>
  <r>
    <m/>
    <m/>
    <x v="598"/>
    <x v="598"/>
    <m/>
    <m/>
    <n v="0"/>
    <n v="1"/>
    <n v="0"/>
    <n v="1"/>
  </r>
  <r>
    <m/>
    <m/>
    <x v="599"/>
    <x v="599"/>
    <m/>
    <m/>
    <n v="5"/>
    <n v="10"/>
    <n v="5"/>
    <n v="10"/>
  </r>
  <r>
    <m/>
    <m/>
    <x v="600"/>
    <x v="600"/>
    <m/>
    <m/>
    <n v="5"/>
    <n v="10"/>
    <n v="5"/>
    <n v="10"/>
  </r>
  <r>
    <m/>
    <m/>
    <x v="601"/>
    <x v="601"/>
    <m/>
    <m/>
    <n v="0"/>
    <n v="1"/>
    <n v="0"/>
    <n v="1"/>
  </r>
  <r>
    <m/>
    <m/>
    <x v="602"/>
    <x v="602"/>
    <m/>
    <m/>
    <n v="0"/>
    <n v="2"/>
    <n v="0"/>
    <n v="2"/>
  </r>
  <r>
    <m/>
    <m/>
    <x v="603"/>
    <x v="603"/>
    <m/>
    <m/>
    <n v="9"/>
    <n v="10"/>
    <n v="9"/>
    <n v="10"/>
  </r>
  <r>
    <m/>
    <m/>
    <x v="604"/>
    <x v="604"/>
    <m/>
    <m/>
    <n v="1"/>
    <n v="2"/>
    <n v="1"/>
    <n v="2"/>
  </r>
  <r>
    <m/>
    <m/>
    <x v="605"/>
    <x v="605"/>
    <m/>
    <m/>
    <n v="2"/>
    <n v="5"/>
    <n v="2"/>
    <n v="5"/>
  </r>
  <r>
    <m/>
    <m/>
    <x v="606"/>
    <x v="606"/>
    <m/>
    <m/>
    <n v="0"/>
    <n v="1"/>
    <n v="0"/>
    <n v="1"/>
  </r>
  <r>
    <m/>
    <m/>
    <x v="607"/>
    <x v="607"/>
    <m/>
    <m/>
    <n v="8"/>
    <n v="7"/>
    <n v="8"/>
    <n v="7"/>
  </r>
  <r>
    <m/>
    <m/>
    <x v="608"/>
    <x v="608"/>
    <m/>
    <m/>
    <n v="1"/>
    <n v="5"/>
    <n v="1"/>
    <n v="5"/>
  </r>
  <r>
    <m/>
    <m/>
    <x v="609"/>
    <x v="609"/>
    <m/>
    <m/>
    <n v="1"/>
    <n v="1"/>
    <n v="1"/>
    <n v="1"/>
  </r>
  <r>
    <m/>
    <m/>
    <x v="610"/>
    <x v="610"/>
    <m/>
    <m/>
    <n v="0"/>
    <n v="1"/>
    <n v="0"/>
    <n v="1"/>
  </r>
  <r>
    <m/>
    <m/>
    <x v="611"/>
    <x v="611"/>
    <m/>
    <m/>
    <n v="1"/>
    <n v="1"/>
    <n v="1"/>
    <n v="1"/>
  </r>
  <r>
    <m/>
    <m/>
    <x v="612"/>
    <x v="612"/>
    <m/>
    <m/>
    <n v="0"/>
    <n v="2"/>
    <n v="0"/>
    <n v="2"/>
  </r>
  <r>
    <m/>
    <m/>
    <x v="613"/>
    <x v="613"/>
    <m/>
    <m/>
    <n v="1"/>
    <n v="1"/>
    <n v="1"/>
    <n v="1"/>
  </r>
  <r>
    <m/>
    <m/>
    <x v="614"/>
    <x v="614"/>
    <m/>
    <m/>
    <n v="1"/>
    <n v="1"/>
    <n v="1"/>
    <n v="1"/>
  </r>
  <r>
    <m/>
    <m/>
    <x v="615"/>
    <x v="615"/>
    <m/>
    <m/>
    <n v="3"/>
    <n v="2"/>
    <n v="3"/>
    <n v="2"/>
  </r>
  <r>
    <m/>
    <m/>
    <x v="616"/>
    <x v="616"/>
    <m/>
    <m/>
    <n v="0"/>
    <n v="2"/>
    <n v="0"/>
    <n v="2"/>
  </r>
  <r>
    <m/>
    <m/>
    <x v="617"/>
    <x v="617"/>
    <m/>
    <m/>
    <n v="0"/>
    <n v="1"/>
    <n v="0"/>
    <n v="1"/>
  </r>
  <r>
    <m/>
    <m/>
    <x v="618"/>
    <x v="618"/>
    <m/>
    <m/>
    <n v="0"/>
    <n v="1"/>
    <n v="0"/>
    <n v="1"/>
  </r>
  <r>
    <m/>
    <m/>
    <x v="619"/>
    <x v="619"/>
    <m/>
    <m/>
    <n v="0"/>
    <n v="1"/>
    <n v="0"/>
    <n v="1"/>
  </r>
  <r>
    <m/>
    <m/>
    <x v="620"/>
    <x v="620"/>
    <m/>
    <m/>
    <n v="0"/>
    <n v="1"/>
    <n v="0"/>
    <n v="1"/>
  </r>
  <r>
    <m/>
    <m/>
    <x v="621"/>
    <x v="621"/>
    <m/>
    <m/>
    <n v="0"/>
    <n v="1"/>
    <n v="0"/>
    <n v="1"/>
  </r>
  <r>
    <m/>
    <m/>
    <x v="622"/>
    <x v="622"/>
    <m/>
    <m/>
    <n v="2"/>
    <n v="5"/>
    <n v="2"/>
    <n v="5"/>
  </r>
  <r>
    <m/>
    <m/>
    <x v="623"/>
    <x v="623"/>
    <m/>
    <m/>
    <n v="34"/>
    <n v="30"/>
    <n v="34"/>
    <n v="30"/>
  </r>
  <r>
    <m/>
    <m/>
    <x v="624"/>
    <x v="624"/>
    <m/>
    <m/>
    <n v="5"/>
    <n v="5"/>
    <n v="5"/>
    <n v="5"/>
  </r>
  <r>
    <m/>
    <m/>
    <x v="625"/>
    <x v="625"/>
    <m/>
    <m/>
    <n v="5"/>
    <n v="5"/>
    <n v="5"/>
    <n v="5"/>
  </r>
  <r>
    <m/>
    <m/>
    <x v="626"/>
    <x v="626"/>
    <m/>
    <m/>
    <n v="1"/>
    <n v="2"/>
    <n v="1"/>
    <n v="2"/>
  </r>
  <r>
    <m/>
    <m/>
    <x v="627"/>
    <x v="627"/>
    <m/>
    <m/>
    <n v="1"/>
    <n v="2"/>
    <n v="1"/>
    <n v="2"/>
  </r>
  <r>
    <m/>
    <m/>
    <x v="628"/>
    <x v="628"/>
    <m/>
    <m/>
    <n v="2"/>
    <n v="3"/>
    <n v="2"/>
    <n v="3"/>
  </r>
  <r>
    <m/>
    <m/>
    <x v="629"/>
    <x v="629"/>
    <m/>
    <m/>
    <n v="3"/>
    <n v="5"/>
    <n v="3"/>
    <n v="5"/>
  </r>
  <r>
    <m/>
    <m/>
    <x v="630"/>
    <x v="630"/>
    <m/>
    <m/>
    <n v="2"/>
    <n v="5"/>
    <n v="2"/>
    <n v="5"/>
  </r>
  <r>
    <m/>
    <m/>
    <x v="631"/>
    <x v="631"/>
    <m/>
    <m/>
    <n v="1"/>
    <n v="2"/>
    <n v="1"/>
    <n v="2"/>
  </r>
  <r>
    <m/>
    <m/>
    <x v="632"/>
    <x v="632"/>
    <m/>
    <m/>
    <n v="2"/>
    <n v="5"/>
    <n v="2"/>
    <n v="5"/>
  </r>
  <r>
    <m/>
    <m/>
    <x v="633"/>
    <x v="633"/>
    <m/>
    <m/>
    <n v="1"/>
    <n v="3"/>
    <n v="1"/>
    <n v="3"/>
  </r>
  <r>
    <m/>
    <m/>
    <x v="634"/>
    <x v="634"/>
    <m/>
    <m/>
    <n v="2"/>
    <n v="4"/>
    <n v="2"/>
    <n v="4"/>
  </r>
  <r>
    <m/>
    <m/>
    <x v="635"/>
    <x v="635"/>
    <m/>
    <m/>
    <n v="1"/>
    <n v="5"/>
    <n v="1"/>
    <n v="5"/>
  </r>
  <r>
    <m/>
    <m/>
    <x v="636"/>
    <x v="636"/>
    <m/>
    <m/>
    <n v="50"/>
    <n v="50"/>
    <n v="50"/>
    <n v="50"/>
  </r>
  <r>
    <m/>
    <m/>
    <x v="637"/>
    <x v="637"/>
    <m/>
    <m/>
    <n v="0"/>
    <n v="2"/>
    <n v="0"/>
    <n v="2"/>
  </r>
  <r>
    <m/>
    <m/>
    <x v="638"/>
    <x v="638"/>
    <m/>
    <m/>
    <n v="0"/>
    <n v="1"/>
    <n v="0"/>
    <n v="1"/>
  </r>
  <r>
    <m/>
    <m/>
    <x v="639"/>
    <x v="639"/>
    <m/>
    <m/>
    <n v="0"/>
    <n v="1"/>
    <n v="0"/>
    <n v="1"/>
  </r>
  <r>
    <m/>
    <m/>
    <x v="640"/>
    <x v="640"/>
    <m/>
    <m/>
    <n v="1"/>
    <n v="1"/>
    <n v="1"/>
    <n v="1"/>
  </r>
  <r>
    <m/>
    <m/>
    <x v="641"/>
    <x v="641"/>
    <m/>
    <m/>
    <n v="0"/>
    <n v="2"/>
    <n v="0"/>
    <n v="2"/>
  </r>
  <r>
    <m/>
    <m/>
    <x v="642"/>
    <x v="642"/>
    <m/>
    <m/>
    <n v="2"/>
    <n v="3"/>
    <n v="2"/>
    <n v="3"/>
  </r>
  <r>
    <m/>
    <m/>
    <x v="643"/>
    <x v="643"/>
    <m/>
    <m/>
    <n v="0"/>
    <n v="3"/>
    <n v="0"/>
    <n v="3"/>
  </r>
  <r>
    <m/>
    <m/>
    <x v="644"/>
    <x v="644"/>
    <m/>
    <m/>
    <n v="5"/>
    <n v="5"/>
    <n v="5"/>
    <n v="5"/>
  </r>
  <r>
    <m/>
    <m/>
    <x v="645"/>
    <x v="645"/>
    <m/>
    <m/>
    <n v="0"/>
    <n v="1"/>
    <n v="0"/>
    <n v="1"/>
  </r>
  <r>
    <m/>
    <m/>
    <x v="646"/>
    <x v="646"/>
    <m/>
    <m/>
    <n v="1"/>
    <n v="1"/>
    <n v="1"/>
    <n v="1"/>
  </r>
  <r>
    <m/>
    <m/>
    <x v="647"/>
    <x v="647"/>
    <m/>
    <m/>
    <n v="0"/>
    <n v="1"/>
    <n v="0"/>
    <n v="1"/>
  </r>
  <r>
    <m/>
    <m/>
    <x v="648"/>
    <x v="648"/>
    <m/>
    <m/>
    <n v="4"/>
    <n v="20"/>
    <n v="4"/>
    <n v="20"/>
  </r>
  <r>
    <m/>
    <m/>
    <x v="649"/>
    <x v="649"/>
    <m/>
    <m/>
    <n v="0"/>
    <n v="1"/>
    <n v="0"/>
    <n v="1"/>
  </r>
  <r>
    <m/>
    <m/>
    <x v="650"/>
    <x v="650"/>
    <m/>
    <m/>
    <n v="0"/>
    <n v="1"/>
    <n v="0"/>
    <n v="1"/>
  </r>
  <r>
    <m/>
    <m/>
    <x v="651"/>
    <x v="651"/>
    <m/>
    <m/>
    <n v="38"/>
    <n v="25"/>
    <n v="38"/>
    <n v="25"/>
  </r>
  <r>
    <m/>
    <m/>
    <x v="652"/>
    <x v="652"/>
    <m/>
    <m/>
    <n v="1"/>
    <n v="2"/>
    <n v="1"/>
    <n v="2"/>
  </r>
  <r>
    <m/>
    <m/>
    <x v="653"/>
    <x v="653"/>
    <m/>
    <m/>
    <n v="2"/>
    <n v="2"/>
    <n v="2"/>
    <n v="2"/>
  </r>
  <r>
    <m/>
    <m/>
    <x v="654"/>
    <x v="654"/>
    <m/>
    <m/>
    <n v="4"/>
    <n v="5"/>
    <n v="4"/>
    <n v="5"/>
  </r>
  <r>
    <m/>
    <m/>
    <x v="655"/>
    <x v="655"/>
    <m/>
    <m/>
    <n v="0"/>
    <n v="1"/>
    <n v="0"/>
    <n v="1"/>
  </r>
  <r>
    <m/>
    <m/>
    <x v="656"/>
    <x v="656"/>
    <m/>
    <m/>
    <n v="0"/>
    <n v="1"/>
    <n v="0"/>
    <n v="1"/>
  </r>
  <r>
    <m/>
    <m/>
    <x v="193"/>
    <x v="193"/>
    <m/>
    <m/>
    <n v="1"/>
    <n v="3"/>
    <n v="1"/>
    <n v="3"/>
  </r>
  <r>
    <m/>
    <m/>
    <x v="657"/>
    <x v="657"/>
    <m/>
    <m/>
    <n v="2"/>
    <n v="2"/>
    <n v="2"/>
    <n v="2"/>
  </r>
  <r>
    <m/>
    <m/>
    <x v="658"/>
    <x v="658"/>
    <m/>
    <m/>
    <n v="14"/>
    <n v="15"/>
    <n v="14"/>
    <n v="15"/>
  </r>
  <r>
    <m/>
    <m/>
    <x v="249"/>
    <x v="249"/>
    <m/>
    <m/>
    <n v="1"/>
    <n v="1"/>
    <n v="1"/>
    <n v="1"/>
  </r>
  <r>
    <m/>
    <m/>
    <x v="200"/>
    <x v="200"/>
    <m/>
    <m/>
    <n v="5"/>
    <n v="10"/>
    <n v="5"/>
    <n v="10"/>
  </r>
  <r>
    <m/>
    <m/>
    <x v="659"/>
    <x v="659"/>
    <m/>
    <m/>
    <n v="1"/>
    <n v="1"/>
    <n v="1"/>
    <n v="1"/>
  </r>
  <r>
    <m/>
    <m/>
    <x v="660"/>
    <x v="660"/>
    <m/>
    <m/>
    <n v="0"/>
    <n v="5"/>
    <n v="0"/>
    <n v="5"/>
  </r>
  <r>
    <m/>
    <m/>
    <x v="661"/>
    <x v="661"/>
    <m/>
    <m/>
    <n v="0"/>
    <n v="1"/>
    <n v="0"/>
    <n v="1"/>
  </r>
  <r>
    <m/>
    <m/>
    <x v="662"/>
    <x v="662"/>
    <m/>
    <m/>
    <n v="1"/>
    <n v="1"/>
    <n v="1"/>
    <n v="1"/>
  </r>
  <r>
    <m/>
    <m/>
    <x v="663"/>
    <x v="663"/>
    <m/>
    <m/>
    <n v="0"/>
    <n v="1"/>
    <n v="0"/>
    <n v="1"/>
  </r>
  <r>
    <m/>
    <m/>
    <x v="664"/>
    <x v="664"/>
    <m/>
    <m/>
    <n v="2"/>
    <n v="1"/>
    <n v="2"/>
    <n v="1"/>
  </r>
  <r>
    <m/>
    <m/>
    <x v="665"/>
    <x v="665"/>
    <m/>
    <m/>
    <n v="2"/>
    <n v="1"/>
    <n v="2"/>
    <n v="1"/>
  </r>
  <r>
    <m/>
    <m/>
    <x v="666"/>
    <x v="666"/>
    <m/>
    <m/>
    <n v="0"/>
    <n v="1"/>
    <n v="0"/>
    <n v="1"/>
  </r>
  <r>
    <m/>
    <m/>
    <x v="667"/>
    <x v="667"/>
    <m/>
    <m/>
    <n v="0"/>
    <n v="1"/>
    <n v="0"/>
    <n v="1"/>
  </r>
  <r>
    <m/>
    <m/>
    <x v="668"/>
    <x v="668"/>
    <m/>
    <m/>
    <n v="0"/>
    <n v="1"/>
    <n v="0"/>
    <n v="1"/>
  </r>
  <r>
    <m/>
    <m/>
    <x v="347"/>
    <x v="347"/>
    <m/>
    <m/>
    <n v="1"/>
    <n v="2"/>
    <n v="1"/>
    <n v="2"/>
  </r>
  <r>
    <m/>
    <m/>
    <x v="669"/>
    <x v="669"/>
    <m/>
    <m/>
    <n v="3"/>
    <n v="5"/>
    <n v="3"/>
    <n v="5"/>
  </r>
  <r>
    <m/>
    <m/>
    <x v="670"/>
    <x v="670"/>
    <m/>
    <m/>
    <n v="9"/>
    <n v="10"/>
    <n v="9"/>
    <n v="10"/>
  </r>
  <r>
    <m/>
    <m/>
    <x v="671"/>
    <x v="671"/>
    <m/>
    <m/>
    <n v="3"/>
    <n v="5"/>
    <n v="3"/>
    <n v="5"/>
  </r>
  <r>
    <m/>
    <m/>
    <x v="672"/>
    <x v="672"/>
    <m/>
    <m/>
    <n v="1"/>
    <n v="5"/>
    <n v="1"/>
    <n v="5"/>
  </r>
  <r>
    <m/>
    <m/>
    <x v="673"/>
    <x v="673"/>
    <m/>
    <m/>
    <n v="19"/>
    <n v="15"/>
    <n v="19"/>
    <n v="15"/>
  </r>
  <r>
    <m/>
    <m/>
    <x v="674"/>
    <x v="674"/>
    <m/>
    <m/>
    <n v="4"/>
    <n v="5"/>
    <n v="4"/>
    <n v="5"/>
  </r>
  <r>
    <m/>
    <m/>
    <x v="675"/>
    <x v="675"/>
    <m/>
    <m/>
    <n v="1"/>
    <n v="5"/>
    <n v="1"/>
    <n v="5"/>
  </r>
  <r>
    <m/>
    <s v="Операције дневна болница"/>
    <x v="0"/>
    <x v="0"/>
    <n v="0"/>
    <n v="0"/>
    <n v="1272"/>
    <n v="1379"/>
    <n v="1272"/>
    <n v="1379"/>
  </r>
  <r>
    <m/>
    <m/>
    <x v="455"/>
    <x v="455"/>
    <m/>
    <m/>
    <n v="0"/>
    <n v="5"/>
    <n v="0"/>
    <n v="5"/>
  </r>
  <r>
    <m/>
    <m/>
    <x v="14"/>
    <x v="14"/>
    <m/>
    <m/>
    <n v="29"/>
    <n v="30"/>
    <n v="29"/>
    <n v="30"/>
  </r>
  <r>
    <m/>
    <m/>
    <x v="233"/>
    <x v="233"/>
    <m/>
    <m/>
    <n v="11"/>
    <n v="10"/>
    <n v="11"/>
    <n v="10"/>
  </r>
  <r>
    <m/>
    <m/>
    <x v="676"/>
    <x v="676"/>
    <m/>
    <m/>
    <n v="0"/>
    <n v="1"/>
    <n v="0"/>
    <n v="1"/>
  </r>
  <r>
    <m/>
    <m/>
    <x v="677"/>
    <x v="677"/>
    <m/>
    <m/>
    <n v="0"/>
    <n v="1"/>
    <n v="0"/>
    <n v="1"/>
  </r>
  <r>
    <m/>
    <m/>
    <x v="26"/>
    <x v="26"/>
    <m/>
    <m/>
    <n v="0"/>
    <n v="1"/>
    <n v="0"/>
    <n v="1"/>
  </r>
  <r>
    <m/>
    <m/>
    <x v="235"/>
    <x v="235"/>
    <m/>
    <m/>
    <n v="0"/>
    <n v="2"/>
    <n v="0"/>
    <n v="2"/>
  </r>
  <r>
    <m/>
    <m/>
    <x v="466"/>
    <x v="466"/>
    <m/>
    <m/>
    <n v="0"/>
    <n v="1"/>
    <n v="0"/>
    <n v="1"/>
  </r>
  <r>
    <m/>
    <m/>
    <x v="478"/>
    <x v="478"/>
    <m/>
    <m/>
    <n v="57"/>
    <n v="45"/>
    <n v="57"/>
    <n v="45"/>
  </r>
  <r>
    <m/>
    <m/>
    <x v="479"/>
    <x v="479"/>
    <m/>
    <m/>
    <n v="0"/>
    <n v="5"/>
    <n v="0"/>
    <n v="5"/>
  </r>
  <r>
    <m/>
    <m/>
    <x v="34"/>
    <x v="34"/>
    <m/>
    <m/>
    <n v="2"/>
    <n v="0"/>
    <n v="2"/>
    <n v="0"/>
  </r>
  <r>
    <m/>
    <m/>
    <x v="209"/>
    <x v="209"/>
    <m/>
    <m/>
    <n v="0"/>
    <n v="5"/>
    <n v="0"/>
    <n v="5"/>
  </r>
  <r>
    <m/>
    <m/>
    <x v="486"/>
    <x v="486"/>
    <m/>
    <m/>
    <n v="68"/>
    <n v="50"/>
    <n v="68"/>
    <n v="50"/>
  </r>
  <r>
    <m/>
    <m/>
    <x v="487"/>
    <x v="487"/>
    <m/>
    <m/>
    <n v="167"/>
    <n v="140"/>
    <n v="167"/>
    <n v="140"/>
  </r>
  <r>
    <m/>
    <m/>
    <x v="488"/>
    <x v="488"/>
    <m/>
    <m/>
    <n v="39"/>
    <n v="40"/>
    <n v="39"/>
    <n v="40"/>
  </r>
  <r>
    <m/>
    <m/>
    <x v="130"/>
    <x v="130"/>
    <m/>
    <m/>
    <n v="0"/>
    <n v="1"/>
    <n v="0"/>
    <n v="1"/>
  </r>
  <r>
    <m/>
    <m/>
    <x v="210"/>
    <x v="210"/>
    <m/>
    <m/>
    <n v="643"/>
    <n v="600"/>
    <n v="643"/>
    <n v="600"/>
  </r>
  <r>
    <m/>
    <m/>
    <x v="490"/>
    <x v="490"/>
    <m/>
    <m/>
    <n v="114"/>
    <n v="90"/>
    <n v="114"/>
    <n v="90"/>
  </r>
  <r>
    <m/>
    <m/>
    <x v="678"/>
    <x v="678"/>
    <m/>
    <m/>
    <n v="0"/>
    <n v="1"/>
    <n v="0"/>
    <n v="1"/>
  </r>
  <r>
    <m/>
    <m/>
    <x v="211"/>
    <x v="211"/>
    <m/>
    <m/>
    <n v="0"/>
    <n v="1"/>
    <n v="0"/>
    <n v="1"/>
  </r>
  <r>
    <m/>
    <m/>
    <x v="131"/>
    <x v="131"/>
    <m/>
    <m/>
    <n v="5"/>
    <n v="0"/>
    <n v="5"/>
    <n v="0"/>
  </r>
  <r>
    <m/>
    <m/>
    <x v="491"/>
    <x v="491"/>
    <m/>
    <m/>
    <n v="20"/>
    <n v="20"/>
    <n v="20"/>
    <n v="20"/>
  </r>
  <r>
    <m/>
    <m/>
    <x v="492"/>
    <x v="492"/>
    <m/>
    <m/>
    <n v="0"/>
    <n v="2"/>
    <n v="0"/>
    <n v="2"/>
  </r>
  <r>
    <m/>
    <m/>
    <x v="501"/>
    <x v="501"/>
    <m/>
    <m/>
    <n v="0"/>
    <n v="2"/>
    <n v="0"/>
    <n v="2"/>
  </r>
  <r>
    <m/>
    <m/>
    <x v="516"/>
    <x v="516"/>
    <m/>
    <m/>
    <n v="0"/>
    <n v="5"/>
    <n v="0"/>
    <n v="5"/>
  </r>
  <r>
    <m/>
    <m/>
    <x v="536"/>
    <x v="536"/>
    <m/>
    <m/>
    <n v="3"/>
    <n v="5"/>
    <n v="3"/>
    <n v="5"/>
  </r>
  <r>
    <m/>
    <m/>
    <x v="679"/>
    <x v="679"/>
    <m/>
    <m/>
    <n v="0"/>
    <n v="1"/>
    <n v="0"/>
    <n v="1"/>
  </r>
  <r>
    <m/>
    <m/>
    <x v="545"/>
    <x v="545"/>
    <m/>
    <m/>
    <n v="0"/>
    <n v="1"/>
    <n v="0"/>
    <n v="1"/>
  </r>
  <r>
    <m/>
    <m/>
    <x v="546"/>
    <x v="546"/>
    <m/>
    <m/>
    <n v="0"/>
    <n v="1"/>
    <n v="0"/>
    <n v="1"/>
  </r>
  <r>
    <m/>
    <m/>
    <x v="680"/>
    <x v="680"/>
    <m/>
    <m/>
    <n v="23"/>
    <n v="25"/>
    <n v="23"/>
    <n v="25"/>
  </r>
  <r>
    <m/>
    <m/>
    <x v="548"/>
    <x v="548"/>
    <m/>
    <m/>
    <n v="10"/>
    <n v="15"/>
    <n v="10"/>
    <n v="15"/>
  </r>
  <r>
    <m/>
    <m/>
    <x v="549"/>
    <x v="549"/>
    <m/>
    <m/>
    <n v="34"/>
    <n v="50"/>
    <n v="34"/>
    <n v="50"/>
  </r>
  <r>
    <m/>
    <m/>
    <x v="550"/>
    <x v="550"/>
    <m/>
    <m/>
    <n v="2"/>
    <n v="15"/>
    <n v="2"/>
    <n v="15"/>
  </r>
  <r>
    <m/>
    <m/>
    <x v="551"/>
    <x v="551"/>
    <m/>
    <m/>
    <n v="5"/>
    <n v="15"/>
    <n v="5"/>
    <n v="15"/>
  </r>
  <r>
    <m/>
    <m/>
    <x v="552"/>
    <x v="552"/>
    <m/>
    <m/>
    <n v="0"/>
    <n v="15"/>
    <n v="0"/>
    <n v="15"/>
  </r>
  <r>
    <m/>
    <m/>
    <x v="681"/>
    <x v="681"/>
    <m/>
    <m/>
    <n v="1"/>
    <n v="5"/>
    <n v="1"/>
    <n v="5"/>
  </r>
  <r>
    <m/>
    <m/>
    <x v="186"/>
    <x v="186"/>
    <m/>
    <m/>
    <n v="0"/>
    <n v="5"/>
    <n v="0"/>
    <n v="5"/>
  </r>
  <r>
    <m/>
    <m/>
    <x v="553"/>
    <x v="553"/>
    <m/>
    <m/>
    <n v="25"/>
    <n v="60"/>
    <n v="25"/>
    <n v="60"/>
  </r>
  <r>
    <m/>
    <m/>
    <x v="682"/>
    <x v="682"/>
    <m/>
    <m/>
    <n v="0"/>
    <n v="5"/>
    <n v="0"/>
    <n v="5"/>
  </r>
  <r>
    <m/>
    <m/>
    <x v="560"/>
    <x v="560"/>
    <m/>
    <m/>
    <n v="0"/>
    <n v="5"/>
    <n v="0"/>
    <n v="5"/>
  </r>
  <r>
    <m/>
    <m/>
    <x v="562"/>
    <x v="562"/>
    <m/>
    <m/>
    <n v="0"/>
    <n v="5"/>
    <n v="0"/>
    <n v="5"/>
  </r>
  <r>
    <m/>
    <m/>
    <x v="563"/>
    <x v="563"/>
    <m/>
    <m/>
    <n v="0"/>
    <n v="5"/>
    <n v="0"/>
    <n v="5"/>
  </r>
  <r>
    <m/>
    <m/>
    <x v="564"/>
    <x v="564"/>
    <m/>
    <m/>
    <n v="0"/>
    <n v="5"/>
    <n v="0"/>
    <n v="5"/>
  </r>
  <r>
    <m/>
    <m/>
    <x v="565"/>
    <x v="565"/>
    <m/>
    <m/>
    <n v="0"/>
    <n v="5"/>
    <n v="0"/>
    <n v="5"/>
  </r>
  <r>
    <m/>
    <m/>
    <x v="566"/>
    <x v="566"/>
    <m/>
    <m/>
    <n v="0"/>
    <n v="5"/>
    <n v="0"/>
    <n v="5"/>
  </r>
  <r>
    <m/>
    <m/>
    <x v="567"/>
    <x v="567"/>
    <m/>
    <m/>
    <n v="0"/>
    <n v="5"/>
    <n v="0"/>
    <n v="5"/>
  </r>
  <r>
    <m/>
    <m/>
    <x v="568"/>
    <x v="568"/>
    <m/>
    <m/>
    <n v="0"/>
    <n v="5"/>
    <n v="0"/>
    <n v="5"/>
  </r>
  <r>
    <m/>
    <m/>
    <x v="575"/>
    <x v="575"/>
    <m/>
    <m/>
    <n v="0"/>
    <n v="5"/>
    <n v="0"/>
    <n v="5"/>
  </r>
  <r>
    <m/>
    <m/>
    <x v="577"/>
    <x v="577"/>
    <m/>
    <m/>
    <n v="0"/>
    <n v="1"/>
    <n v="0"/>
    <n v="1"/>
  </r>
  <r>
    <m/>
    <m/>
    <x v="579"/>
    <x v="579"/>
    <m/>
    <m/>
    <n v="0"/>
    <n v="1"/>
    <n v="0"/>
    <n v="1"/>
  </r>
  <r>
    <m/>
    <m/>
    <x v="580"/>
    <x v="580"/>
    <m/>
    <m/>
    <n v="0"/>
    <n v="1"/>
    <n v="0"/>
    <n v="1"/>
  </r>
  <r>
    <m/>
    <m/>
    <x v="599"/>
    <x v="599"/>
    <m/>
    <m/>
    <n v="5"/>
    <n v="5"/>
    <n v="5"/>
    <n v="5"/>
  </r>
  <r>
    <m/>
    <m/>
    <x v="600"/>
    <x v="600"/>
    <m/>
    <m/>
    <n v="0"/>
    <n v="5"/>
    <n v="0"/>
    <n v="5"/>
  </r>
  <r>
    <m/>
    <m/>
    <x v="601"/>
    <x v="601"/>
    <m/>
    <m/>
    <n v="0"/>
    <n v="1"/>
    <n v="0"/>
    <n v="1"/>
  </r>
  <r>
    <m/>
    <m/>
    <x v="623"/>
    <x v="623"/>
    <m/>
    <m/>
    <n v="0"/>
    <n v="2"/>
    <n v="0"/>
    <n v="2"/>
  </r>
  <r>
    <m/>
    <m/>
    <x v="683"/>
    <x v="683"/>
    <m/>
    <m/>
    <n v="0"/>
    <n v="1"/>
    <n v="0"/>
    <n v="1"/>
  </r>
  <r>
    <m/>
    <m/>
    <x v="684"/>
    <x v="684"/>
    <m/>
    <m/>
    <n v="0"/>
    <n v="1"/>
    <n v="0"/>
    <n v="1"/>
  </r>
  <r>
    <m/>
    <m/>
    <x v="685"/>
    <x v="685"/>
    <m/>
    <m/>
    <n v="6"/>
    <n v="20"/>
    <n v="6"/>
    <n v="20"/>
  </r>
  <r>
    <m/>
    <m/>
    <x v="686"/>
    <x v="686"/>
    <m/>
    <m/>
    <n v="0"/>
    <n v="1"/>
    <n v="0"/>
    <n v="1"/>
  </r>
  <r>
    <m/>
    <m/>
    <x v="648"/>
    <x v="648"/>
    <m/>
    <m/>
    <n v="3"/>
    <n v="5"/>
    <n v="3"/>
    <n v="5"/>
  </r>
  <r>
    <m/>
    <m/>
    <x v="651"/>
    <x v="651"/>
    <m/>
    <m/>
    <n v="0"/>
    <n v="5"/>
    <n v="0"/>
    <n v="5"/>
  </r>
  <r>
    <m/>
    <m/>
    <x v="653"/>
    <x v="653"/>
    <m/>
    <m/>
    <n v="0"/>
    <n v="1"/>
    <n v="0"/>
    <n v="1"/>
  </r>
  <r>
    <m/>
    <m/>
    <x v="654"/>
    <x v="654"/>
    <m/>
    <m/>
    <n v="0"/>
    <n v="1"/>
    <n v="0"/>
    <n v="1"/>
  </r>
  <r>
    <m/>
    <m/>
    <x v="192"/>
    <x v="192"/>
    <m/>
    <m/>
    <n v="0"/>
    <n v="1"/>
    <n v="0"/>
    <n v="1"/>
  </r>
  <r>
    <m/>
    <m/>
    <x v="250"/>
    <x v="250"/>
    <m/>
    <m/>
    <n v="0"/>
    <n v="1"/>
    <n v="0"/>
    <n v="1"/>
  </r>
  <r>
    <m/>
    <m/>
    <x v="687"/>
    <x v="687"/>
    <m/>
    <m/>
    <n v="0"/>
    <n v="1"/>
    <n v="0"/>
    <n v="1"/>
  </r>
  <r>
    <m/>
    <m/>
    <x v="669"/>
    <x v="669"/>
    <m/>
    <m/>
    <n v="0"/>
    <n v="1"/>
    <n v="0"/>
    <n v="1"/>
  </r>
  <r>
    <m/>
    <m/>
    <x v="672"/>
    <x v="672"/>
    <m/>
    <m/>
    <n v="0"/>
    <n v="1"/>
    <n v="0"/>
    <n v="1"/>
  </r>
  <r>
    <m/>
    <m/>
    <x v="688"/>
    <x v="688"/>
    <m/>
    <m/>
    <n v="0"/>
    <n v="1"/>
    <n v="0"/>
    <n v="1"/>
  </r>
  <r>
    <m/>
    <m/>
    <x v="674"/>
    <x v="674"/>
    <m/>
    <m/>
    <n v="0"/>
    <n v="1"/>
    <n v="0"/>
    <n v="1"/>
  </r>
  <r>
    <m/>
    <s v="Остале услуге"/>
    <x v="0"/>
    <x v="0"/>
    <n v="3149"/>
    <n v="3473"/>
    <n v="16110"/>
    <n v="17194"/>
    <n v="19259"/>
    <n v="20667"/>
  </r>
  <r>
    <m/>
    <m/>
    <x v="689"/>
    <x v="689"/>
    <n v="0"/>
    <n v="1"/>
    <n v="0"/>
    <n v="2"/>
    <n v="0"/>
    <n v="3"/>
  </r>
  <r>
    <m/>
    <m/>
    <x v="690"/>
    <x v="690"/>
    <n v="0"/>
    <n v="1"/>
    <n v="3"/>
    <n v="2"/>
    <n v="3"/>
    <n v="3"/>
  </r>
  <r>
    <m/>
    <m/>
    <x v="691"/>
    <x v="691"/>
    <n v="0"/>
    <n v="1"/>
    <n v="45"/>
    <n v="30"/>
    <n v="45"/>
    <n v="31"/>
  </r>
  <r>
    <m/>
    <m/>
    <x v="692"/>
    <x v="692"/>
    <n v="0"/>
    <n v="1"/>
    <n v="28"/>
    <n v="25"/>
    <n v="28"/>
    <n v="26"/>
  </r>
  <r>
    <m/>
    <m/>
    <x v="693"/>
    <x v="693"/>
    <n v="0"/>
    <n v="1"/>
    <n v="2"/>
    <n v="5"/>
    <n v="2"/>
    <n v="6"/>
  </r>
  <r>
    <m/>
    <m/>
    <x v="694"/>
    <x v="694"/>
    <n v="0"/>
    <n v="1"/>
    <n v="0"/>
    <n v="5"/>
    <n v="0"/>
    <n v="6"/>
  </r>
  <r>
    <m/>
    <m/>
    <x v="695"/>
    <x v="695"/>
    <n v="0"/>
    <n v="1"/>
    <n v="0"/>
    <n v="5"/>
    <n v="0"/>
    <n v="6"/>
  </r>
  <r>
    <m/>
    <m/>
    <x v="696"/>
    <x v="696"/>
    <n v="0"/>
    <n v="1"/>
    <n v="7"/>
    <n v="10"/>
    <n v="7"/>
    <n v="11"/>
  </r>
  <r>
    <m/>
    <m/>
    <x v="697"/>
    <x v="697"/>
    <n v="1"/>
    <n v="1"/>
    <n v="1"/>
    <n v="5"/>
    <n v="2"/>
    <n v="6"/>
  </r>
  <r>
    <m/>
    <m/>
    <x v="698"/>
    <x v="698"/>
    <n v="0"/>
    <n v="0"/>
    <n v="4"/>
    <n v="5"/>
    <n v="4"/>
    <n v="5"/>
  </r>
  <r>
    <m/>
    <m/>
    <x v="215"/>
    <x v="215"/>
    <n v="3"/>
    <n v="5"/>
    <n v="307"/>
    <n v="150"/>
    <n v="310"/>
    <n v="155"/>
  </r>
  <r>
    <m/>
    <m/>
    <x v="699"/>
    <x v="699"/>
    <n v="0"/>
    <n v="1"/>
    <n v="2"/>
    <n v="2"/>
    <n v="2"/>
    <n v="3"/>
  </r>
  <r>
    <m/>
    <m/>
    <x v="700"/>
    <x v="700"/>
    <n v="0"/>
    <n v="1"/>
    <n v="0"/>
    <n v="5"/>
    <n v="0"/>
    <n v="6"/>
  </r>
  <r>
    <m/>
    <m/>
    <x v="701"/>
    <x v="701"/>
    <n v="0"/>
    <n v="1"/>
    <n v="2"/>
    <n v="5"/>
    <n v="2"/>
    <n v="6"/>
  </r>
  <r>
    <m/>
    <m/>
    <x v="702"/>
    <x v="702"/>
    <n v="0"/>
    <n v="1"/>
    <n v="0"/>
    <n v="5"/>
    <n v="0"/>
    <n v="6"/>
  </r>
  <r>
    <m/>
    <m/>
    <x v="703"/>
    <x v="703"/>
    <n v="0"/>
    <n v="1"/>
    <n v="3"/>
    <n v="5"/>
    <n v="3"/>
    <n v="6"/>
  </r>
  <r>
    <m/>
    <m/>
    <x v="222"/>
    <x v="222"/>
    <n v="0"/>
    <n v="0"/>
    <n v="0"/>
    <n v="5"/>
    <n v="0"/>
    <n v="5"/>
  </r>
  <r>
    <m/>
    <m/>
    <x v="704"/>
    <x v="704"/>
    <n v="0"/>
    <n v="0"/>
    <n v="1"/>
    <n v="5"/>
    <n v="1"/>
    <n v="5"/>
  </r>
  <r>
    <m/>
    <m/>
    <x v="223"/>
    <x v="223"/>
    <n v="0"/>
    <n v="0"/>
    <n v="263"/>
    <n v="200"/>
    <n v="263"/>
    <n v="200"/>
  </r>
  <r>
    <m/>
    <m/>
    <x v="227"/>
    <x v="227"/>
    <n v="0"/>
    <n v="0"/>
    <n v="22"/>
    <n v="50"/>
    <n v="22"/>
    <n v="50"/>
  </r>
  <r>
    <m/>
    <m/>
    <x v="228"/>
    <x v="228"/>
    <n v="0"/>
    <n v="0"/>
    <n v="7"/>
    <n v="5"/>
    <n v="7"/>
    <n v="5"/>
  </r>
  <r>
    <m/>
    <m/>
    <x v="229"/>
    <x v="229"/>
    <n v="80"/>
    <n v="70"/>
    <n v="271"/>
    <n v="300"/>
    <n v="351"/>
    <n v="370"/>
  </r>
  <r>
    <m/>
    <m/>
    <x v="230"/>
    <x v="230"/>
    <n v="0"/>
    <n v="0"/>
    <n v="0"/>
    <n v="5"/>
    <n v="0"/>
    <n v="5"/>
  </r>
  <r>
    <m/>
    <m/>
    <x v="323"/>
    <x v="323"/>
    <n v="0"/>
    <n v="0"/>
    <n v="0"/>
    <n v="1"/>
    <n v="0"/>
    <n v="1"/>
  </r>
  <r>
    <m/>
    <m/>
    <x v="705"/>
    <x v="705"/>
    <n v="10"/>
    <n v="20"/>
    <n v="59"/>
    <n v="400"/>
    <n v="69"/>
    <n v="420"/>
  </r>
  <r>
    <m/>
    <m/>
    <x v="330"/>
    <x v="330"/>
    <n v="0"/>
    <n v="0"/>
    <n v="0"/>
    <n v="5"/>
    <n v="0"/>
    <n v="5"/>
  </r>
  <r>
    <m/>
    <m/>
    <x v="232"/>
    <x v="232"/>
    <n v="560"/>
    <n v="550"/>
    <n v="3459"/>
    <n v="4000"/>
    <n v="4019"/>
    <n v="4550"/>
  </r>
  <r>
    <m/>
    <m/>
    <x v="13"/>
    <x v="13"/>
    <n v="0"/>
    <n v="0"/>
    <n v="0"/>
    <n v="15"/>
    <n v="0"/>
    <n v="15"/>
  </r>
  <r>
    <m/>
    <m/>
    <x v="706"/>
    <x v="706"/>
    <n v="27"/>
    <n v="20"/>
    <n v="4"/>
    <n v="15"/>
    <n v="31"/>
    <n v="35"/>
  </r>
  <r>
    <m/>
    <m/>
    <x v="14"/>
    <x v="14"/>
    <n v="0"/>
    <n v="10"/>
    <n v="0"/>
    <n v="0"/>
    <n v="0"/>
    <n v="10"/>
  </r>
  <r>
    <m/>
    <m/>
    <x v="707"/>
    <x v="707"/>
    <n v="6"/>
    <n v="10"/>
    <n v="1"/>
    <n v="5"/>
    <n v="7"/>
    <n v="15"/>
  </r>
  <r>
    <m/>
    <m/>
    <x v="708"/>
    <x v="708"/>
    <n v="0"/>
    <n v="5"/>
    <n v="18"/>
    <n v="15"/>
    <n v="18"/>
    <n v="20"/>
  </r>
  <r>
    <m/>
    <m/>
    <x v="709"/>
    <x v="709"/>
    <n v="38"/>
    <n v="30"/>
    <n v="2"/>
    <n v="5"/>
    <n v="40"/>
    <n v="35"/>
  </r>
  <r>
    <m/>
    <m/>
    <x v="710"/>
    <x v="710"/>
    <n v="0"/>
    <n v="1"/>
    <n v="0"/>
    <n v="0"/>
    <n v="0"/>
    <n v="1"/>
  </r>
  <r>
    <m/>
    <m/>
    <x v="463"/>
    <x v="463"/>
    <n v="0"/>
    <n v="2"/>
    <n v="0"/>
    <n v="0"/>
    <n v="0"/>
    <n v="2"/>
  </r>
  <r>
    <m/>
    <m/>
    <x v="464"/>
    <x v="464"/>
    <n v="0"/>
    <n v="5"/>
    <n v="0"/>
    <n v="0"/>
    <n v="0"/>
    <n v="5"/>
  </r>
  <r>
    <m/>
    <m/>
    <x v="26"/>
    <x v="26"/>
    <n v="0"/>
    <n v="5"/>
    <n v="0"/>
    <n v="0"/>
    <n v="0"/>
    <n v="5"/>
  </r>
  <r>
    <m/>
    <m/>
    <x v="235"/>
    <x v="235"/>
    <n v="3"/>
    <n v="5"/>
    <n v="0"/>
    <n v="0"/>
    <n v="3"/>
    <n v="5"/>
  </r>
  <r>
    <m/>
    <m/>
    <x v="711"/>
    <x v="711"/>
    <n v="1"/>
    <n v="5"/>
    <n v="9"/>
    <n v="15"/>
    <n v="10"/>
    <n v="20"/>
  </r>
  <r>
    <m/>
    <m/>
    <x v="479"/>
    <x v="479"/>
    <n v="0"/>
    <n v="5"/>
    <n v="0"/>
    <n v="0"/>
    <n v="0"/>
    <n v="5"/>
  </r>
  <r>
    <m/>
    <m/>
    <x v="712"/>
    <x v="712"/>
    <n v="0"/>
    <n v="0"/>
    <n v="3"/>
    <n v="5"/>
    <n v="3"/>
    <n v="5"/>
  </r>
  <r>
    <m/>
    <m/>
    <x v="129"/>
    <x v="129"/>
    <n v="0"/>
    <n v="15"/>
    <n v="15"/>
    <n v="35"/>
    <n v="15"/>
    <n v="50"/>
  </r>
  <r>
    <m/>
    <m/>
    <x v="486"/>
    <x v="486"/>
    <n v="1"/>
    <n v="5"/>
    <n v="0"/>
    <n v="0"/>
    <n v="1"/>
    <n v="5"/>
  </r>
  <r>
    <m/>
    <m/>
    <x v="487"/>
    <x v="487"/>
    <n v="2"/>
    <n v="5"/>
    <n v="0"/>
    <n v="0"/>
    <n v="2"/>
    <n v="5"/>
  </r>
  <r>
    <m/>
    <m/>
    <x v="488"/>
    <x v="488"/>
    <n v="1"/>
    <n v="5"/>
    <n v="0"/>
    <n v="0"/>
    <n v="1"/>
    <n v="5"/>
  </r>
  <r>
    <m/>
    <m/>
    <x v="489"/>
    <x v="489"/>
    <n v="0"/>
    <n v="5"/>
    <n v="0"/>
    <n v="0"/>
    <n v="0"/>
    <n v="5"/>
  </r>
  <r>
    <m/>
    <m/>
    <x v="210"/>
    <x v="210"/>
    <n v="28"/>
    <n v="20"/>
    <n v="0"/>
    <n v="0"/>
    <n v="28"/>
    <n v="20"/>
  </r>
  <r>
    <m/>
    <m/>
    <x v="131"/>
    <x v="131"/>
    <n v="7"/>
    <n v="5"/>
    <n v="0"/>
    <n v="0"/>
    <n v="7"/>
    <n v="5"/>
  </r>
  <r>
    <m/>
    <m/>
    <x v="491"/>
    <x v="491"/>
    <n v="1"/>
    <n v="5"/>
    <n v="0"/>
    <n v="0"/>
    <n v="1"/>
    <n v="5"/>
  </r>
  <r>
    <m/>
    <m/>
    <x v="492"/>
    <x v="492"/>
    <n v="0"/>
    <n v="5"/>
    <n v="0"/>
    <n v="0"/>
    <n v="0"/>
    <n v="5"/>
  </r>
  <r>
    <m/>
    <m/>
    <x v="245"/>
    <x v="245"/>
    <n v="0"/>
    <n v="0"/>
    <n v="8"/>
    <n v="5"/>
    <n v="8"/>
    <n v="5"/>
  </r>
  <r>
    <m/>
    <m/>
    <x v="713"/>
    <x v="713"/>
    <n v="0"/>
    <n v="2"/>
    <n v="0"/>
    <n v="0"/>
    <n v="0"/>
    <n v="2"/>
  </r>
  <r>
    <m/>
    <m/>
    <x v="536"/>
    <x v="536"/>
    <n v="0"/>
    <n v="2"/>
    <n v="0"/>
    <n v="0"/>
    <n v="0"/>
    <n v="2"/>
  </r>
  <r>
    <m/>
    <m/>
    <x v="714"/>
    <x v="714"/>
    <n v="0"/>
    <n v="2"/>
    <n v="0"/>
    <n v="0"/>
    <n v="0"/>
    <n v="2"/>
  </r>
  <r>
    <m/>
    <m/>
    <x v="542"/>
    <x v="542"/>
    <n v="0"/>
    <n v="2"/>
    <n v="0"/>
    <n v="0"/>
    <n v="0"/>
    <n v="2"/>
  </r>
  <r>
    <m/>
    <m/>
    <x v="545"/>
    <x v="545"/>
    <n v="0"/>
    <n v="2"/>
    <n v="0"/>
    <n v="0"/>
    <n v="0"/>
    <n v="2"/>
  </r>
  <r>
    <m/>
    <m/>
    <x v="546"/>
    <x v="546"/>
    <n v="0"/>
    <n v="2"/>
    <n v="0"/>
    <n v="0"/>
    <n v="0"/>
    <n v="2"/>
  </r>
  <r>
    <m/>
    <m/>
    <x v="715"/>
    <x v="715"/>
    <n v="0"/>
    <n v="2"/>
    <n v="0"/>
    <n v="0"/>
    <n v="0"/>
    <n v="2"/>
  </r>
  <r>
    <m/>
    <m/>
    <x v="548"/>
    <x v="548"/>
    <n v="0"/>
    <n v="2"/>
    <n v="0"/>
    <n v="0"/>
    <n v="0"/>
    <n v="2"/>
  </r>
  <r>
    <m/>
    <m/>
    <x v="549"/>
    <x v="549"/>
    <n v="0"/>
    <n v="2"/>
    <n v="0"/>
    <n v="0"/>
    <n v="0"/>
    <n v="2"/>
  </r>
  <r>
    <m/>
    <m/>
    <x v="550"/>
    <x v="550"/>
    <n v="0"/>
    <n v="2"/>
    <n v="0"/>
    <n v="0"/>
    <n v="0"/>
    <n v="2"/>
  </r>
  <r>
    <m/>
    <m/>
    <x v="551"/>
    <x v="551"/>
    <n v="0"/>
    <n v="2"/>
    <n v="0"/>
    <n v="0"/>
    <n v="0"/>
    <n v="2"/>
  </r>
  <r>
    <m/>
    <m/>
    <x v="552"/>
    <x v="552"/>
    <n v="0"/>
    <n v="2"/>
    <n v="0"/>
    <n v="0"/>
    <n v="0"/>
    <n v="2"/>
  </r>
  <r>
    <m/>
    <m/>
    <x v="553"/>
    <x v="553"/>
    <n v="0"/>
    <n v="2"/>
    <n v="0"/>
    <n v="0"/>
    <n v="0"/>
    <n v="2"/>
  </r>
  <r>
    <m/>
    <m/>
    <x v="716"/>
    <x v="716"/>
    <n v="0"/>
    <n v="0"/>
    <n v="1"/>
    <n v="0"/>
    <n v="1"/>
    <n v="0"/>
  </r>
  <r>
    <m/>
    <m/>
    <x v="717"/>
    <x v="717"/>
    <n v="0"/>
    <n v="0"/>
    <n v="1"/>
    <n v="1"/>
    <n v="1"/>
    <n v="1"/>
  </r>
  <r>
    <m/>
    <m/>
    <x v="718"/>
    <x v="718"/>
    <n v="0"/>
    <n v="1"/>
    <n v="0"/>
    <n v="0"/>
    <n v="0"/>
    <n v="1"/>
  </r>
  <r>
    <m/>
    <m/>
    <x v="556"/>
    <x v="556"/>
    <n v="0"/>
    <n v="1"/>
    <n v="0"/>
    <n v="0"/>
    <n v="0"/>
    <n v="1"/>
  </r>
  <r>
    <m/>
    <m/>
    <x v="558"/>
    <x v="558"/>
    <n v="0"/>
    <n v="1"/>
    <n v="0"/>
    <n v="0"/>
    <n v="0"/>
    <n v="1"/>
  </r>
  <r>
    <m/>
    <m/>
    <x v="559"/>
    <x v="559"/>
    <n v="0"/>
    <n v="1"/>
    <n v="0"/>
    <n v="0"/>
    <n v="0"/>
    <n v="1"/>
  </r>
  <r>
    <m/>
    <m/>
    <x v="560"/>
    <x v="560"/>
    <n v="0"/>
    <n v="1"/>
    <n v="0"/>
    <n v="0"/>
    <n v="0"/>
    <n v="1"/>
  </r>
  <r>
    <m/>
    <m/>
    <x v="562"/>
    <x v="562"/>
    <n v="0"/>
    <n v="1"/>
    <n v="0"/>
    <n v="0"/>
    <n v="0"/>
    <n v="1"/>
  </r>
  <r>
    <m/>
    <m/>
    <x v="563"/>
    <x v="563"/>
    <n v="0"/>
    <n v="1"/>
    <n v="0"/>
    <n v="0"/>
    <n v="0"/>
    <n v="1"/>
  </r>
  <r>
    <m/>
    <m/>
    <x v="564"/>
    <x v="564"/>
    <n v="0"/>
    <n v="1"/>
    <n v="0"/>
    <n v="0"/>
    <n v="0"/>
    <n v="1"/>
  </r>
  <r>
    <m/>
    <m/>
    <x v="565"/>
    <x v="565"/>
    <n v="0"/>
    <n v="1"/>
    <n v="0"/>
    <n v="0"/>
    <n v="0"/>
    <n v="1"/>
  </r>
  <r>
    <m/>
    <m/>
    <x v="566"/>
    <x v="566"/>
    <n v="0"/>
    <n v="1"/>
    <n v="0"/>
    <n v="0"/>
    <n v="0"/>
    <n v="1"/>
  </r>
  <r>
    <m/>
    <m/>
    <x v="567"/>
    <x v="567"/>
    <n v="0"/>
    <n v="1"/>
    <n v="0"/>
    <n v="0"/>
    <n v="0"/>
    <n v="1"/>
  </r>
  <r>
    <m/>
    <m/>
    <x v="568"/>
    <x v="568"/>
    <n v="0"/>
    <n v="1"/>
    <n v="0"/>
    <n v="0"/>
    <n v="0"/>
    <n v="1"/>
  </r>
  <r>
    <m/>
    <m/>
    <x v="571"/>
    <x v="571"/>
    <n v="0"/>
    <n v="1"/>
    <n v="0"/>
    <n v="0"/>
    <n v="0"/>
    <n v="1"/>
  </r>
  <r>
    <m/>
    <m/>
    <x v="719"/>
    <x v="719"/>
    <n v="0"/>
    <n v="0"/>
    <n v="5"/>
    <n v="2"/>
    <n v="5"/>
    <n v="2"/>
  </r>
  <r>
    <m/>
    <m/>
    <x v="720"/>
    <x v="720"/>
    <n v="0"/>
    <n v="0"/>
    <n v="0"/>
    <n v="1"/>
    <n v="0"/>
    <n v="1"/>
  </r>
  <r>
    <m/>
    <m/>
    <x v="575"/>
    <x v="575"/>
    <n v="0"/>
    <n v="1"/>
    <n v="0"/>
    <n v="0"/>
    <n v="0"/>
    <n v="1"/>
  </r>
  <r>
    <m/>
    <m/>
    <x v="577"/>
    <x v="577"/>
    <n v="0"/>
    <n v="1"/>
    <n v="0"/>
    <n v="0"/>
    <n v="0"/>
    <n v="1"/>
  </r>
  <r>
    <m/>
    <m/>
    <x v="721"/>
    <x v="721"/>
    <n v="0"/>
    <n v="1"/>
    <n v="0"/>
    <n v="0"/>
    <n v="0"/>
    <n v="1"/>
  </r>
  <r>
    <m/>
    <m/>
    <x v="722"/>
    <x v="722"/>
    <n v="0"/>
    <n v="0"/>
    <n v="1"/>
    <n v="1"/>
    <n v="1"/>
    <n v="1"/>
  </r>
  <r>
    <m/>
    <m/>
    <x v="599"/>
    <x v="599"/>
    <n v="0"/>
    <n v="1"/>
    <n v="0"/>
    <n v="0"/>
    <n v="0"/>
    <n v="1"/>
  </r>
  <r>
    <m/>
    <m/>
    <x v="723"/>
    <x v="723"/>
    <n v="0"/>
    <n v="0"/>
    <n v="3"/>
    <n v="5"/>
    <n v="3"/>
    <n v="5"/>
  </r>
  <r>
    <m/>
    <m/>
    <x v="724"/>
    <x v="724"/>
    <n v="0"/>
    <n v="0"/>
    <n v="2"/>
    <n v="5"/>
    <n v="2"/>
    <n v="5"/>
  </r>
  <r>
    <m/>
    <m/>
    <x v="725"/>
    <x v="725"/>
    <n v="0"/>
    <n v="0"/>
    <n v="0"/>
    <n v="1"/>
    <n v="0"/>
    <n v="1"/>
  </r>
  <r>
    <m/>
    <m/>
    <x v="726"/>
    <x v="726"/>
    <n v="0"/>
    <n v="0"/>
    <n v="13"/>
    <n v="10"/>
    <n v="13"/>
    <n v="10"/>
  </r>
  <r>
    <m/>
    <m/>
    <x v="727"/>
    <x v="727"/>
    <n v="0"/>
    <n v="0"/>
    <n v="4"/>
    <n v="5"/>
    <n v="4"/>
    <n v="5"/>
  </r>
  <r>
    <m/>
    <m/>
    <x v="728"/>
    <x v="728"/>
    <n v="0"/>
    <n v="0"/>
    <n v="0"/>
    <n v="1"/>
    <n v="0"/>
    <n v="1"/>
  </r>
  <r>
    <m/>
    <m/>
    <x v="729"/>
    <x v="729"/>
    <n v="0"/>
    <n v="0"/>
    <n v="0"/>
    <n v="1"/>
    <n v="0"/>
    <n v="1"/>
  </r>
  <r>
    <m/>
    <m/>
    <x v="730"/>
    <x v="730"/>
    <n v="0"/>
    <n v="0"/>
    <n v="0"/>
    <n v="1"/>
    <n v="0"/>
    <n v="1"/>
  </r>
  <r>
    <m/>
    <m/>
    <x v="731"/>
    <x v="731"/>
    <n v="0"/>
    <n v="0"/>
    <n v="0"/>
    <n v="1"/>
    <n v="0"/>
    <n v="1"/>
  </r>
  <r>
    <m/>
    <m/>
    <x v="732"/>
    <x v="732"/>
    <n v="26"/>
    <n v="20"/>
    <n v="0"/>
    <n v="1"/>
    <n v="26"/>
    <n v="21"/>
  </r>
  <r>
    <m/>
    <m/>
    <x v="733"/>
    <x v="733"/>
    <n v="0"/>
    <n v="0"/>
    <n v="1"/>
    <n v="1"/>
    <n v="1"/>
    <n v="1"/>
  </r>
  <r>
    <m/>
    <m/>
    <x v="734"/>
    <x v="734"/>
    <n v="0"/>
    <n v="0"/>
    <n v="0"/>
    <n v="1"/>
    <n v="0"/>
    <n v="1"/>
  </r>
  <r>
    <m/>
    <m/>
    <x v="341"/>
    <x v="341"/>
    <n v="3"/>
    <n v="5"/>
    <n v="0"/>
    <n v="1"/>
    <n v="3"/>
    <n v="6"/>
  </r>
  <r>
    <m/>
    <m/>
    <x v="735"/>
    <x v="735"/>
    <n v="0"/>
    <n v="0"/>
    <n v="1"/>
    <n v="5"/>
    <n v="1"/>
    <n v="5"/>
  </r>
  <r>
    <m/>
    <m/>
    <x v="736"/>
    <x v="736"/>
    <n v="0"/>
    <n v="0"/>
    <n v="11"/>
    <n v="15"/>
    <n v="11"/>
    <n v="15"/>
  </r>
  <r>
    <m/>
    <m/>
    <x v="344"/>
    <x v="344"/>
    <n v="0"/>
    <n v="0"/>
    <n v="0"/>
    <n v="15"/>
    <n v="0"/>
    <n v="15"/>
  </r>
  <r>
    <m/>
    <m/>
    <x v="248"/>
    <x v="248"/>
    <n v="0"/>
    <n v="0"/>
    <n v="52"/>
    <n v="35"/>
    <n v="52"/>
    <n v="35"/>
  </r>
  <r>
    <m/>
    <m/>
    <x v="737"/>
    <x v="737"/>
    <n v="0"/>
    <n v="0"/>
    <n v="0"/>
    <n v="15"/>
    <n v="0"/>
    <n v="15"/>
  </r>
  <r>
    <m/>
    <m/>
    <x v="738"/>
    <x v="738"/>
    <n v="0"/>
    <n v="0"/>
    <n v="1"/>
    <n v="2"/>
    <n v="1"/>
    <n v="2"/>
  </r>
  <r>
    <m/>
    <m/>
    <x v="739"/>
    <x v="739"/>
    <n v="0"/>
    <n v="0"/>
    <n v="7"/>
    <n v="5"/>
    <n v="7"/>
    <n v="5"/>
  </r>
  <r>
    <m/>
    <m/>
    <x v="740"/>
    <x v="740"/>
    <n v="0"/>
    <n v="0"/>
    <n v="4"/>
    <n v="5"/>
    <n v="4"/>
    <n v="5"/>
  </r>
  <r>
    <m/>
    <m/>
    <x v="741"/>
    <x v="741"/>
    <n v="0"/>
    <n v="0"/>
    <n v="3"/>
    <n v="15"/>
    <n v="3"/>
    <n v="15"/>
  </r>
  <r>
    <m/>
    <m/>
    <x v="742"/>
    <x v="742"/>
    <n v="0"/>
    <n v="0"/>
    <n v="3"/>
    <n v="1"/>
    <n v="3"/>
    <n v="1"/>
  </r>
  <r>
    <m/>
    <m/>
    <x v="214"/>
    <x v="214"/>
    <n v="0"/>
    <n v="0"/>
    <n v="0"/>
    <n v="1"/>
    <n v="0"/>
    <n v="1"/>
  </r>
  <r>
    <m/>
    <m/>
    <x v="743"/>
    <x v="743"/>
    <n v="0"/>
    <n v="0"/>
    <n v="0"/>
    <n v="1"/>
    <n v="0"/>
    <n v="1"/>
  </r>
  <r>
    <m/>
    <m/>
    <x v="744"/>
    <x v="744"/>
    <n v="0"/>
    <n v="0"/>
    <n v="0"/>
    <n v="1"/>
    <n v="0"/>
    <n v="1"/>
  </r>
  <r>
    <m/>
    <m/>
    <x v="345"/>
    <x v="345"/>
    <n v="0"/>
    <n v="0"/>
    <n v="0"/>
    <n v="1"/>
    <n v="0"/>
    <n v="1"/>
  </r>
  <r>
    <m/>
    <m/>
    <x v="252"/>
    <x v="252"/>
    <n v="0"/>
    <n v="0"/>
    <n v="5"/>
    <n v="15"/>
    <n v="5"/>
    <n v="15"/>
  </r>
  <r>
    <m/>
    <m/>
    <x v="346"/>
    <x v="346"/>
    <n v="0"/>
    <n v="0"/>
    <n v="0"/>
    <n v="1"/>
    <n v="0"/>
    <n v="1"/>
  </r>
  <r>
    <m/>
    <m/>
    <x v="253"/>
    <x v="253"/>
    <n v="0"/>
    <n v="0"/>
    <n v="21"/>
    <n v="30"/>
    <n v="21"/>
    <n v="30"/>
  </r>
  <r>
    <m/>
    <m/>
    <x v="254"/>
    <x v="254"/>
    <n v="0"/>
    <n v="0"/>
    <n v="0"/>
    <n v="1"/>
    <n v="0"/>
    <n v="1"/>
  </r>
  <r>
    <m/>
    <m/>
    <x v="348"/>
    <x v="348"/>
    <n v="0"/>
    <n v="0"/>
    <n v="0"/>
    <n v="1"/>
    <n v="0"/>
    <n v="1"/>
  </r>
  <r>
    <m/>
    <m/>
    <x v="255"/>
    <x v="255"/>
    <n v="0"/>
    <n v="0"/>
    <n v="0"/>
    <n v="1"/>
    <n v="0"/>
    <n v="1"/>
  </r>
  <r>
    <m/>
    <m/>
    <x v="350"/>
    <x v="350"/>
    <n v="0"/>
    <n v="0"/>
    <n v="0"/>
    <n v="1"/>
    <n v="0"/>
    <n v="1"/>
  </r>
  <r>
    <m/>
    <m/>
    <x v="351"/>
    <x v="351"/>
    <n v="0"/>
    <n v="0"/>
    <n v="0"/>
    <n v="1"/>
    <n v="0"/>
    <n v="1"/>
  </r>
  <r>
    <m/>
    <m/>
    <x v="257"/>
    <x v="257"/>
    <n v="0"/>
    <n v="0"/>
    <n v="11"/>
    <n v="15"/>
    <n v="11"/>
    <n v="15"/>
  </r>
  <r>
    <m/>
    <m/>
    <x v="745"/>
    <x v="745"/>
    <n v="0"/>
    <n v="0"/>
    <n v="0"/>
    <n v="1"/>
    <n v="0"/>
    <n v="1"/>
  </r>
  <r>
    <m/>
    <m/>
    <x v="261"/>
    <x v="261"/>
    <n v="336"/>
    <n v="500"/>
    <n v="0"/>
    <n v="2"/>
    <n v="336"/>
    <n v="502"/>
  </r>
  <r>
    <m/>
    <m/>
    <x v="361"/>
    <x v="361"/>
    <n v="0"/>
    <n v="0"/>
    <n v="0"/>
    <n v="1"/>
    <n v="0"/>
    <n v="1"/>
  </r>
  <r>
    <m/>
    <m/>
    <x v="362"/>
    <x v="362"/>
    <n v="0"/>
    <n v="0"/>
    <n v="0"/>
    <n v="1"/>
    <n v="0"/>
    <n v="1"/>
  </r>
  <r>
    <m/>
    <m/>
    <x v="366"/>
    <x v="366"/>
    <n v="0"/>
    <n v="0"/>
    <n v="0"/>
    <n v="1"/>
    <n v="0"/>
    <n v="1"/>
  </r>
  <r>
    <m/>
    <m/>
    <x v="746"/>
    <x v="746"/>
    <n v="0"/>
    <n v="0"/>
    <n v="0"/>
    <n v="5"/>
    <n v="0"/>
    <n v="5"/>
  </r>
  <r>
    <m/>
    <m/>
    <x v="747"/>
    <x v="747"/>
    <n v="2"/>
    <n v="2"/>
    <n v="0"/>
    <n v="0"/>
    <n v="2"/>
    <n v="2"/>
  </r>
  <r>
    <m/>
    <m/>
    <x v="265"/>
    <x v="265"/>
    <n v="0"/>
    <n v="0"/>
    <n v="1"/>
    <n v="2"/>
    <n v="1"/>
    <n v="2"/>
  </r>
  <r>
    <m/>
    <m/>
    <x v="266"/>
    <x v="266"/>
    <n v="1"/>
    <n v="1"/>
    <n v="0"/>
    <n v="0"/>
    <n v="1"/>
    <n v="1"/>
  </r>
  <r>
    <m/>
    <m/>
    <x v="748"/>
    <x v="748"/>
    <n v="0"/>
    <n v="1"/>
    <n v="0"/>
    <n v="0"/>
    <n v="0"/>
    <n v="1"/>
  </r>
  <r>
    <m/>
    <m/>
    <x v="268"/>
    <x v="268"/>
    <n v="4"/>
    <n v="5"/>
    <n v="0"/>
    <n v="1"/>
    <n v="4"/>
    <n v="6"/>
  </r>
  <r>
    <m/>
    <m/>
    <x v="269"/>
    <x v="269"/>
    <n v="1940"/>
    <n v="2000"/>
    <n v="13"/>
    <n v="15"/>
    <n v="1953"/>
    <n v="2015"/>
  </r>
  <r>
    <m/>
    <m/>
    <x v="749"/>
    <x v="749"/>
    <n v="1"/>
    <n v="1"/>
    <n v="0"/>
    <n v="0"/>
    <n v="1"/>
    <n v="1"/>
  </r>
  <r>
    <m/>
    <m/>
    <x v="431"/>
    <x v="431"/>
    <n v="0"/>
    <n v="0"/>
    <n v="5"/>
    <n v="5"/>
    <n v="5"/>
    <n v="5"/>
  </r>
  <r>
    <m/>
    <m/>
    <x v="272"/>
    <x v="272"/>
    <n v="0"/>
    <n v="0"/>
    <n v="33"/>
    <n v="30"/>
    <n v="33"/>
    <n v="30"/>
  </r>
  <r>
    <m/>
    <m/>
    <x v="273"/>
    <x v="273"/>
    <n v="0"/>
    <n v="0"/>
    <n v="1"/>
    <n v="2"/>
    <n v="1"/>
    <n v="2"/>
  </r>
  <r>
    <m/>
    <m/>
    <x v="434"/>
    <x v="434"/>
    <n v="0"/>
    <n v="0"/>
    <n v="774"/>
    <n v="800"/>
    <n v="774"/>
    <n v="800"/>
  </r>
  <r>
    <m/>
    <m/>
    <x v="276"/>
    <x v="276"/>
    <n v="0"/>
    <n v="1"/>
    <n v="906"/>
    <n v="1100"/>
    <n v="906"/>
    <n v="1101"/>
  </r>
  <r>
    <m/>
    <m/>
    <x v="278"/>
    <x v="278"/>
    <n v="0"/>
    <n v="0"/>
    <n v="1"/>
    <n v="5"/>
    <n v="1"/>
    <n v="5"/>
  </r>
  <r>
    <m/>
    <m/>
    <x v="750"/>
    <x v="750"/>
    <n v="0"/>
    <n v="0"/>
    <n v="0"/>
    <n v="1"/>
    <n v="0"/>
    <n v="1"/>
  </r>
  <r>
    <m/>
    <m/>
    <x v="280"/>
    <x v="280"/>
    <n v="0"/>
    <n v="1"/>
    <n v="94"/>
    <n v="200"/>
    <n v="94"/>
    <n v="201"/>
  </r>
  <r>
    <m/>
    <m/>
    <x v="281"/>
    <x v="281"/>
    <n v="0"/>
    <n v="0"/>
    <n v="0"/>
    <n v="5"/>
    <n v="0"/>
    <n v="5"/>
  </r>
  <r>
    <m/>
    <m/>
    <x v="282"/>
    <x v="282"/>
    <n v="0"/>
    <n v="0"/>
    <n v="3"/>
    <n v="5"/>
    <n v="3"/>
    <n v="5"/>
  </r>
  <r>
    <m/>
    <m/>
    <x v="283"/>
    <x v="283"/>
    <n v="0"/>
    <n v="0"/>
    <n v="3811"/>
    <n v="3500"/>
    <n v="3811"/>
    <n v="3500"/>
  </r>
  <r>
    <m/>
    <m/>
    <x v="436"/>
    <x v="436"/>
    <n v="0"/>
    <n v="0"/>
    <n v="4"/>
    <n v="5"/>
    <n v="4"/>
    <n v="5"/>
  </r>
  <r>
    <m/>
    <m/>
    <x v="437"/>
    <x v="437"/>
    <n v="0"/>
    <n v="0"/>
    <n v="2"/>
    <n v="5"/>
    <n v="2"/>
    <n v="5"/>
  </r>
  <r>
    <m/>
    <m/>
    <x v="284"/>
    <x v="284"/>
    <n v="0"/>
    <n v="0"/>
    <n v="1"/>
    <n v="2"/>
    <n v="1"/>
    <n v="2"/>
  </r>
  <r>
    <m/>
    <m/>
    <x v="285"/>
    <x v="285"/>
    <n v="0"/>
    <n v="0"/>
    <n v="191"/>
    <n v="150"/>
    <n v="191"/>
    <n v="150"/>
  </r>
  <r>
    <m/>
    <m/>
    <x v="286"/>
    <x v="286"/>
    <n v="0"/>
    <n v="0"/>
    <n v="2701"/>
    <n v="2400"/>
    <n v="2701"/>
    <n v="2400"/>
  </r>
  <r>
    <m/>
    <m/>
    <x v="287"/>
    <x v="287"/>
    <n v="0"/>
    <n v="0"/>
    <n v="1605"/>
    <n v="1500"/>
    <n v="1605"/>
    <n v="1500"/>
  </r>
  <r>
    <m/>
    <m/>
    <x v="288"/>
    <x v="288"/>
    <n v="0"/>
    <n v="0"/>
    <n v="3"/>
    <n v="8"/>
    <n v="3"/>
    <n v="8"/>
  </r>
  <r>
    <m/>
    <m/>
    <x v="289"/>
    <x v="289"/>
    <n v="0"/>
    <n v="0"/>
    <n v="0"/>
    <n v="4"/>
    <n v="0"/>
    <n v="4"/>
  </r>
  <r>
    <m/>
    <m/>
    <x v="438"/>
    <x v="438"/>
    <n v="0"/>
    <n v="0"/>
    <n v="15"/>
    <n v="80"/>
    <n v="15"/>
    <n v="80"/>
  </r>
  <r>
    <m/>
    <m/>
    <x v="291"/>
    <x v="291"/>
    <n v="65"/>
    <n v="60"/>
    <n v="41"/>
    <n v="40"/>
    <n v="106"/>
    <n v="100"/>
  </r>
  <r>
    <m/>
    <m/>
    <x v="440"/>
    <x v="440"/>
    <n v="0"/>
    <n v="0"/>
    <n v="0"/>
    <n v="5"/>
    <n v="0"/>
    <n v="5"/>
  </r>
  <r>
    <m/>
    <m/>
    <x v="295"/>
    <x v="295"/>
    <n v="0"/>
    <n v="0"/>
    <n v="3"/>
    <n v="2"/>
    <n v="3"/>
    <n v="2"/>
  </r>
  <r>
    <m/>
    <m/>
    <x v="296"/>
    <x v="296"/>
    <n v="1"/>
    <n v="0"/>
    <n v="80"/>
    <n v="550"/>
    <n v="81"/>
    <n v="550"/>
  </r>
  <r>
    <m/>
    <m/>
    <x v="299"/>
    <x v="299"/>
    <n v="0"/>
    <n v="0"/>
    <n v="37"/>
    <n v="30"/>
    <n v="37"/>
    <n v="30"/>
  </r>
  <r>
    <m/>
    <m/>
    <x v="301"/>
    <x v="301"/>
    <n v="1"/>
    <n v="0"/>
    <n v="1052"/>
    <n v="1100"/>
    <n v="1053"/>
    <n v="1100"/>
  </r>
  <r>
    <m/>
    <m/>
    <x v="751"/>
    <x v="751"/>
    <n v="0"/>
    <n v="0"/>
    <n v="0"/>
    <n v="2"/>
    <n v="0"/>
    <n v="2"/>
  </r>
  <r>
    <m/>
    <m/>
    <x v="752"/>
    <x v="752"/>
    <n v="0"/>
    <n v="0"/>
    <n v="12"/>
    <n v="15"/>
    <n v="12"/>
    <n v="15"/>
  </r>
  <r>
    <m/>
    <m/>
    <x v="753"/>
    <x v="753"/>
    <n v="0"/>
    <n v="0"/>
    <n v="3"/>
    <n v="5"/>
    <n v="3"/>
    <n v="5"/>
  </r>
  <r>
    <m/>
    <m/>
    <x v="754"/>
    <x v="754"/>
    <n v="0"/>
    <n v="0"/>
    <n v="0"/>
    <n v="1"/>
    <n v="0"/>
    <n v="1"/>
  </r>
  <r>
    <m/>
    <m/>
    <x v="755"/>
    <x v="755"/>
    <n v="0"/>
    <n v="0"/>
    <n v="3"/>
    <n v="5"/>
    <n v="3"/>
    <n v="5"/>
  </r>
  <r>
    <m/>
    <m/>
    <x v="756"/>
    <x v="756"/>
    <n v="0"/>
    <n v="0"/>
    <n v="1"/>
    <n v="5"/>
    <n v="1"/>
    <n v="5"/>
  </r>
  <r>
    <m/>
    <m/>
    <x v="757"/>
    <x v="757"/>
    <n v="0"/>
    <n v="0"/>
    <n v="17"/>
    <n v="15"/>
    <n v="17"/>
    <n v="15"/>
  </r>
  <r>
    <m/>
    <m/>
    <x v="758"/>
    <x v="758"/>
    <n v="0"/>
    <n v="0"/>
    <n v="1"/>
    <n v="2"/>
    <n v="1"/>
    <n v="2"/>
  </r>
  <r>
    <m/>
    <m/>
    <x v="759"/>
    <x v="759"/>
    <n v="0"/>
    <n v="1"/>
    <n v="0"/>
    <n v="2"/>
    <n v="0"/>
    <n v="3"/>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неурохирургију"/>
    <m/>
    <x v="0"/>
    <x v="0"/>
    <m/>
    <m/>
    <m/>
    <m/>
    <m/>
    <m/>
  </r>
  <r>
    <m/>
    <s v="Специјалистички прегледи"/>
    <x v="0"/>
    <x v="0"/>
    <m/>
    <m/>
    <m/>
    <m/>
    <m/>
    <m/>
  </r>
  <r>
    <m/>
    <s v="Сви прегледи укупно"/>
    <x v="0"/>
    <x v="0"/>
    <n v="8618"/>
    <n v="9150"/>
    <n v="1868"/>
    <n v="2090"/>
    <n v="10486"/>
    <n v="11240"/>
  </r>
  <r>
    <m/>
    <m/>
    <x v="1"/>
    <x v="1"/>
    <n v="2031"/>
    <n v="2100"/>
    <n v="456"/>
    <n v="600"/>
    <n v="2487"/>
    <n v="2700"/>
  </r>
  <r>
    <m/>
    <m/>
    <x v="2"/>
    <x v="2"/>
    <n v="861"/>
    <n v="800"/>
    <n v="415"/>
    <n v="400"/>
    <n v="1276"/>
    <n v="1200"/>
  </r>
  <r>
    <m/>
    <m/>
    <x v="3"/>
    <x v="3"/>
    <n v="1778"/>
    <n v="2000"/>
    <n v="347"/>
    <n v="300"/>
    <n v="2125"/>
    <n v="2300"/>
  </r>
  <r>
    <m/>
    <m/>
    <x v="4"/>
    <x v="4"/>
    <n v="704"/>
    <n v="800"/>
    <n v="448"/>
    <n v="450"/>
    <n v="1152"/>
    <n v="1250"/>
  </r>
  <r>
    <m/>
    <m/>
    <x v="5"/>
    <x v="5"/>
    <n v="1954"/>
    <n v="2000"/>
    <n v="108"/>
    <n v="120"/>
    <n v="2062"/>
    <n v="2120"/>
  </r>
  <r>
    <m/>
    <m/>
    <x v="6"/>
    <x v="6"/>
    <n v="617"/>
    <n v="800"/>
    <n v="73"/>
    <n v="120"/>
    <n v="690"/>
    <n v="920"/>
  </r>
  <r>
    <m/>
    <m/>
    <x v="7"/>
    <x v="7"/>
    <n v="673"/>
    <n v="600"/>
    <n v="21"/>
    <n v="50"/>
    <n v="694"/>
    <n v="650"/>
  </r>
  <r>
    <m/>
    <m/>
    <x v="760"/>
    <x v="760"/>
    <n v="0"/>
    <n v="50"/>
    <n v="0"/>
    <n v="50"/>
    <n v="0"/>
    <n v="10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94"/>
    <n v="284"/>
    <n v="51420"/>
    <n v="51482"/>
    <n v="51514"/>
    <n v="51766"/>
  </r>
  <r>
    <m/>
    <s v="Операције"/>
    <x v="0"/>
    <x v="0"/>
    <n v="0"/>
    <n v="0"/>
    <n v="990"/>
    <n v="1115"/>
    <n v="990"/>
    <n v="1115"/>
  </r>
  <r>
    <m/>
    <m/>
    <x v="761"/>
    <x v="761"/>
    <m/>
    <m/>
    <n v="0"/>
    <n v="1"/>
    <n v="0"/>
    <n v="1"/>
  </r>
  <r>
    <m/>
    <m/>
    <x v="463"/>
    <x v="463"/>
    <m/>
    <m/>
    <n v="0"/>
    <n v="2"/>
    <n v="0"/>
    <n v="2"/>
  </r>
  <r>
    <m/>
    <m/>
    <x v="467"/>
    <x v="467"/>
    <m/>
    <m/>
    <n v="0"/>
    <n v="2"/>
    <n v="0"/>
    <n v="2"/>
  </r>
  <r>
    <m/>
    <m/>
    <x v="468"/>
    <x v="468"/>
    <m/>
    <m/>
    <n v="2"/>
    <n v="5"/>
    <n v="2"/>
    <n v="5"/>
  </r>
  <r>
    <m/>
    <m/>
    <x v="129"/>
    <x v="129"/>
    <m/>
    <m/>
    <n v="0"/>
    <n v="2"/>
    <n v="0"/>
    <n v="2"/>
  </r>
  <r>
    <m/>
    <m/>
    <x v="210"/>
    <x v="210"/>
    <m/>
    <m/>
    <n v="0"/>
    <n v="2"/>
    <n v="0"/>
    <n v="2"/>
  </r>
  <r>
    <m/>
    <m/>
    <x v="131"/>
    <x v="131"/>
    <m/>
    <m/>
    <n v="0"/>
    <n v="3"/>
    <n v="0"/>
    <n v="3"/>
  </r>
  <r>
    <m/>
    <m/>
    <x v="762"/>
    <x v="762"/>
    <m/>
    <m/>
    <n v="0"/>
    <n v="1"/>
    <n v="0"/>
    <n v="1"/>
  </r>
  <r>
    <m/>
    <m/>
    <x v="763"/>
    <x v="763"/>
    <m/>
    <m/>
    <n v="1"/>
    <n v="1"/>
    <n v="1"/>
    <n v="1"/>
  </r>
  <r>
    <m/>
    <m/>
    <x v="764"/>
    <x v="764"/>
    <m/>
    <m/>
    <n v="0"/>
    <n v="2"/>
    <n v="0"/>
    <n v="2"/>
  </r>
  <r>
    <m/>
    <m/>
    <x v="765"/>
    <x v="765"/>
    <m/>
    <m/>
    <n v="0"/>
    <n v="1"/>
    <n v="0"/>
    <n v="1"/>
  </r>
  <r>
    <m/>
    <m/>
    <x v="335"/>
    <x v="335"/>
    <m/>
    <m/>
    <n v="0"/>
    <n v="30"/>
    <n v="0"/>
    <n v="30"/>
  </r>
  <r>
    <m/>
    <m/>
    <x v="766"/>
    <x v="766"/>
    <m/>
    <m/>
    <n v="0"/>
    <n v="5"/>
    <n v="0"/>
    <n v="5"/>
  </r>
  <r>
    <m/>
    <m/>
    <x v="767"/>
    <x v="767"/>
    <m/>
    <m/>
    <n v="0"/>
    <n v="2"/>
    <n v="0"/>
    <n v="2"/>
  </r>
  <r>
    <m/>
    <m/>
    <x v="768"/>
    <x v="768"/>
    <m/>
    <m/>
    <n v="0"/>
    <n v="2"/>
    <n v="0"/>
    <n v="2"/>
  </r>
  <r>
    <m/>
    <m/>
    <x v="769"/>
    <x v="769"/>
    <m/>
    <m/>
    <n v="0"/>
    <n v="2"/>
    <n v="0"/>
    <n v="2"/>
  </r>
  <r>
    <m/>
    <m/>
    <x v="770"/>
    <x v="770"/>
    <m/>
    <m/>
    <n v="0"/>
    <n v="2"/>
    <n v="0"/>
    <n v="2"/>
  </r>
  <r>
    <m/>
    <m/>
    <x v="771"/>
    <x v="771"/>
    <m/>
    <m/>
    <n v="0"/>
    <n v="2"/>
    <n v="0"/>
    <n v="2"/>
  </r>
  <r>
    <m/>
    <m/>
    <x v="772"/>
    <x v="772"/>
    <m/>
    <m/>
    <n v="20"/>
    <n v="3"/>
    <n v="20"/>
    <n v="3"/>
  </r>
  <r>
    <m/>
    <m/>
    <x v="773"/>
    <x v="773"/>
    <m/>
    <m/>
    <n v="0"/>
    <n v="2"/>
    <n v="0"/>
    <n v="2"/>
  </r>
  <r>
    <m/>
    <m/>
    <x v="774"/>
    <x v="774"/>
    <m/>
    <m/>
    <n v="0"/>
    <n v="2"/>
    <n v="0"/>
    <n v="2"/>
  </r>
  <r>
    <m/>
    <m/>
    <x v="775"/>
    <x v="775"/>
    <m/>
    <m/>
    <n v="0"/>
    <n v="2"/>
    <n v="0"/>
    <n v="2"/>
  </r>
  <r>
    <m/>
    <m/>
    <x v="776"/>
    <x v="776"/>
    <m/>
    <m/>
    <n v="0"/>
    <n v="2"/>
    <n v="0"/>
    <n v="2"/>
  </r>
  <r>
    <m/>
    <m/>
    <x v="499"/>
    <x v="499"/>
    <m/>
    <m/>
    <n v="2"/>
    <n v="4"/>
    <n v="2"/>
    <n v="4"/>
  </r>
  <r>
    <m/>
    <m/>
    <x v="183"/>
    <x v="183"/>
    <m/>
    <m/>
    <n v="0"/>
    <n v="2"/>
    <n v="0"/>
    <n v="2"/>
  </r>
  <r>
    <m/>
    <m/>
    <x v="777"/>
    <x v="777"/>
    <m/>
    <m/>
    <n v="0"/>
    <n v="2"/>
    <n v="0"/>
    <n v="2"/>
  </r>
  <r>
    <m/>
    <m/>
    <x v="778"/>
    <x v="778"/>
    <m/>
    <m/>
    <n v="1"/>
    <n v="2"/>
    <n v="1"/>
    <n v="2"/>
  </r>
  <r>
    <m/>
    <m/>
    <x v="500"/>
    <x v="500"/>
    <m/>
    <m/>
    <n v="0"/>
    <n v="2"/>
    <n v="0"/>
    <n v="2"/>
  </r>
  <r>
    <m/>
    <m/>
    <x v="779"/>
    <x v="779"/>
    <m/>
    <m/>
    <n v="9"/>
    <n v="10"/>
    <n v="9"/>
    <n v="10"/>
  </r>
  <r>
    <m/>
    <m/>
    <x v="780"/>
    <x v="780"/>
    <m/>
    <m/>
    <n v="0"/>
    <n v="1"/>
    <n v="0"/>
    <n v="1"/>
  </r>
  <r>
    <m/>
    <m/>
    <x v="781"/>
    <x v="781"/>
    <m/>
    <m/>
    <n v="72"/>
    <n v="50"/>
    <n v="72"/>
    <n v="50"/>
  </r>
  <r>
    <m/>
    <m/>
    <x v="782"/>
    <x v="782"/>
    <m/>
    <m/>
    <n v="77"/>
    <n v="50"/>
    <n v="77"/>
    <n v="50"/>
  </r>
  <r>
    <m/>
    <m/>
    <x v="783"/>
    <x v="783"/>
    <m/>
    <m/>
    <n v="14"/>
    <n v="8"/>
    <n v="14"/>
    <n v="8"/>
  </r>
  <r>
    <m/>
    <m/>
    <x v="502"/>
    <x v="502"/>
    <m/>
    <m/>
    <n v="0"/>
    <n v="2"/>
    <n v="0"/>
    <n v="2"/>
  </r>
  <r>
    <m/>
    <m/>
    <x v="504"/>
    <x v="504"/>
    <m/>
    <m/>
    <n v="0"/>
    <n v="2"/>
    <n v="0"/>
    <n v="2"/>
  </r>
  <r>
    <m/>
    <m/>
    <x v="784"/>
    <x v="784"/>
    <m/>
    <m/>
    <n v="0"/>
    <n v="3"/>
    <n v="0"/>
    <n v="3"/>
  </r>
  <r>
    <m/>
    <m/>
    <x v="785"/>
    <x v="785"/>
    <m/>
    <m/>
    <n v="0"/>
    <n v="2"/>
    <n v="0"/>
    <n v="2"/>
  </r>
  <r>
    <m/>
    <m/>
    <x v="786"/>
    <x v="786"/>
    <m/>
    <m/>
    <n v="0"/>
    <n v="2"/>
    <n v="0"/>
    <n v="2"/>
  </r>
  <r>
    <m/>
    <m/>
    <x v="787"/>
    <x v="787"/>
    <m/>
    <m/>
    <n v="1"/>
    <n v="5"/>
    <n v="1"/>
    <n v="5"/>
  </r>
  <r>
    <m/>
    <m/>
    <x v="788"/>
    <x v="788"/>
    <m/>
    <m/>
    <n v="0"/>
    <n v="1"/>
    <n v="0"/>
    <n v="1"/>
  </r>
  <r>
    <m/>
    <m/>
    <x v="789"/>
    <x v="789"/>
    <m/>
    <m/>
    <n v="4"/>
    <n v="5"/>
    <n v="4"/>
    <n v="5"/>
  </r>
  <r>
    <m/>
    <m/>
    <x v="790"/>
    <x v="790"/>
    <m/>
    <m/>
    <n v="0"/>
    <n v="2"/>
    <n v="0"/>
    <n v="2"/>
  </r>
  <r>
    <m/>
    <m/>
    <x v="791"/>
    <x v="791"/>
    <m/>
    <m/>
    <n v="0"/>
    <n v="1"/>
    <n v="0"/>
    <n v="1"/>
  </r>
  <r>
    <m/>
    <m/>
    <x v="792"/>
    <x v="792"/>
    <m/>
    <m/>
    <n v="0"/>
    <n v="1"/>
    <n v="0"/>
    <n v="1"/>
  </r>
  <r>
    <m/>
    <m/>
    <x v="793"/>
    <x v="793"/>
    <m/>
    <m/>
    <n v="0"/>
    <n v="2"/>
    <n v="0"/>
    <n v="2"/>
  </r>
  <r>
    <m/>
    <m/>
    <x v="794"/>
    <x v="794"/>
    <m/>
    <m/>
    <n v="27"/>
    <n v="20"/>
    <n v="27"/>
    <n v="20"/>
  </r>
  <r>
    <m/>
    <m/>
    <x v="795"/>
    <x v="795"/>
    <m/>
    <m/>
    <n v="0"/>
    <n v="2"/>
    <n v="0"/>
    <n v="2"/>
  </r>
  <r>
    <m/>
    <m/>
    <x v="796"/>
    <x v="796"/>
    <m/>
    <m/>
    <n v="0"/>
    <n v="2"/>
    <n v="0"/>
    <n v="2"/>
  </r>
  <r>
    <m/>
    <m/>
    <x v="797"/>
    <x v="797"/>
    <m/>
    <m/>
    <n v="0"/>
    <n v="2"/>
    <n v="0"/>
    <n v="2"/>
  </r>
  <r>
    <m/>
    <m/>
    <x v="798"/>
    <x v="798"/>
    <m/>
    <m/>
    <n v="0"/>
    <n v="2"/>
    <n v="0"/>
    <n v="2"/>
  </r>
  <r>
    <m/>
    <m/>
    <x v="799"/>
    <x v="799"/>
    <m/>
    <m/>
    <n v="0"/>
    <n v="2"/>
    <n v="0"/>
    <n v="2"/>
  </r>
  <r>
    <m/>
    <m/>
    <x v="800"/>
    <x v="800"/>
    <m/>
    <m/>
    <n v="0"/>
    <n v="2"/>
    <n v="0"/>
    <n v="2"/>
  </r>
  <r>
    <m/>
    <m/>
    <x v="801"/>
    <x v="801"/>
    <m/>
    <m/>
    <n v="97"/>
    <n v="80"/>
    <n v="97"/>
    <n v="80"/>
  </r>
  <r>
    <m/>
    <m/>
    <x v="802"/>
    <x v="802"/>
    <m/>
    <m/>
    <n v="0"/>
    <n v="2"/>
    <n v="0"/>
    <n v="2"/>
  </r>
  <r>
    <m/>
    <m/>
    <x v="803"/>
    <x v="803"/>
    <m/>
    <m/>
    <n v="13"/>
    <n v="13"/>
    <n v="13"/>
    <n v="13"/>
  </r>
  <r>
    <m/>
    <m/>
    <x v="505"/>
    <x v="505"/>
    <m/>
    <m/>
    <n v="34"/>
    <n v="35"/>
    <n v="34"/>
    <n v="35"/>
  </r>
  <r>
    <m/>
    <m/>
    <x v="804"/>
    <x v="804"/>
    <m/>
    <m/>
    <n v="0"/>
    <n v="2"/>
    <n v="0"/>
    <n v="2"/>
  </r>
  <r>
    <m/>
    <m/>
    <x v="805"/>
    <x v="805"/>
    <m/>
    <m/>
    <n v="0"/>
    <n v="2"/>
    <n v="0"/>
    <n v="2"/>
  </r>
  <r>
    <m/>
    <m/>
    <x v="806"/>
    <x v="806"/>
    <m/>
    <m/>
    <n v="1"/>
    <n v="1"/>
    <n v="1"/>
    <n v="1"/>
  </r>
  <r>
    <m/>
    <m/>
    <x v="807"/>
    <x v="807"/>
    <m/>
    <m/>
    <n v="0"/>
    <n v="1"/>
    <n v="0"/>
    <n v="1"/>
  </r>
  <r>
    <m/>
    <m/>
    <x v="808"/>
    <x v="808"/>
    <m/>
    <m/>
    <n v="0"/>
    <n v="1"/>
    <n v="0"/>
    <n v="1"/>
  </r>
  <r>
    <m/>
    <m/>
    <x v="809"/>
    <x v="809"/>
    <m/>
    <m/>
    <n v="0"/>
    <n v="1"/>
    <n v="0"/>
    <n v="1"/>
  </r>
  <r>
    <m/>
    <m/>
    <x v="810"/>
    <x v="810"/>
    <m/>
    <m/>
    <n v="12"/>
    <n v="15"/>
    <n v="12"/>
    <n v="15"/>
  </r>
  <r>
    <m/>
    <m/>
    <x v="811"/>
    <x v="811"/>
    <m/>
    <m/>
    <n v="0"/>
    <n v="2"/>
    <n v="0"/>
    <n v="2"/>
  </r>
  <r>
    <m/>
    <m/>
    <x v="812"/>
    <x v="812"/>
    <m/>
    <m/>
    <n v="15"/>
    <n v="8"/>
    <n v="15"/>
    <n v="8"/>
  </r>
  <r>
    <m/>
    <m/>
    <x v="813"/>
    <x v="813"/>
    <m/>
    <m/>
    <n v="0"/>
    <n v="3"/>
    <n v="0"/>
    <n v="3"/>
  </r>
  <r>
    <m/>
    <m/>
    <x v="814"/>
    <x v="814"/>
    <m/>
    <m/>
    <n v="1"/>
    <n v="1"/>
    <n v="1"/>
    <n v="1"/>
  </r>
  <r>
    <m/>
    <m/>
    <x v="815"/>
    <x v="815"/>
    <m/>
    <m/>
    <n v="0"/>
    <n v="2"/>
    <n v="0"/>
    <n v="2"/>
  </r>
  <r>
    <m/>
    <m/>
    <x v="816"/>
    <x v="816"/>
    <m/>
    <m/>
    <n v="0"/>
    <n v="2"/>
    <n v="0"/>
    <n v="2"/>
  </r>
  <r>
    <m/>
    <m/>
    <x v="817"/>
    <x v="817"/>
    <m/>
    <m/>
    <n v="1"/>
    <n v="1"/>
    <n v="1"/>
    <n v="1"/>
  </r>
  <r>
    <m/>
    <m/>
    <x v="818"/>
    <x v="818"/>
    <m/>
    <m/>
    <n v="0"/>
    <n v="5"/>
    <n v="0"/>
    <n v="5"/>
  </r>
  <r>
    <m/>
    <m/>
    <x v="819"/>
    <x v="819"/>
    <m/>
    <m/>
    <n v="0"/>
    <n v="1"/>
    <n v="0"/>
    <n v="1"/>
  </r>
  <r>
    <m/>
    <m/>
    <x v="820"/>
    <x v="820"/>
    <m/>
    <m/>
    <n v="1"/>
    <n v="1"/>
    <n v="1"/>
    <n v="1"/>
  </r>
  <r>
    <m/>
    <m/>
    <x v="821"/>
    <x v="821"/>
    <m/>
    <m/>
    <n v="29"/>
    <n v="25"/>
    <n v="29"/>
    <n v="25"/>
  </r>
  <r>
    <m/>
    <m/>
    <x v="822"/>
    <x v="822"/>
    <m/>
    <m/>
    <n v="0"/>
    <n v="1"/>
    <n v="0"/>
    <n v="1"/>
  </r>
  <r>
    <m/>
    <m/>
    <x v="823"/>
    <x v="823"/>
    <m/>
    <m/>
    <n v="2"/>
    <n v="3"/>
    <n v="2"/>
    <n v="3"/>
  </r>
  <r>
    <m/>
    <m/>
    <x v="824"/>
    <x v="824"/>
    <m/>
    <m/>
    <n v="0"/>
    <n v="20"/>
    <n v="0"/>
    <n v="20"/>
  </r>
  <r>
    <m/>
    <m/>
    <x v="825"/>
    <x v="825"/>
    <m/>
    <m/>
    <n v="0"/>
    <n v="1"/>
    <n v="0"/>
    <n v="1"/>
  </r>
  <r>
    <m/>
    <m/>
    <x v="826"/>
    <x v="826"/>
    <m/>
    <m/>
    <n v="0"/>
    <n v="1"/>
    <n v="0"/>
    <n v="1"/>
  </r>
  <r>
    <m/>
    <m/>
    <x v="827"/>
    <x v="827"/>
    <m/>
    <m/>
    <n v="0"/>
    <n v="10"/>
    <n v="0"/>
    <n v="10"/>
  </r>
  <r>
    <m/>
    <m/>
    <x v="828"/>
    <x v="828"/>
    <m/>
    <m/>
    <n v="0"/>
    <n v="2"/>
    <n v="0"/>
    <n v="2"/>
  </r>
  <r>
    <m/>
    <m/>
    <x v="829"/>
    <x v="829"/>
    <m/>
    <m/>
    <n v="21"/>
    <n v="10"/>
    <n v="21"/>
    <n v="10"/>
  </r>
  <r>
    <m/>
    <m/>
    <x v="830"/>
    <x v="830"/>
    <m/>
    <m/>
    <n v="0"/>
    <n v="3"/>
    <n v="0"/>
    <n v="3"/>
  </r>
  <r>
    <m/>
    <m/>
    <x v="831"/>
    <x v="831"/>
    <m/>
    <m/>
    <n v="182"/>
    <n v="175"/>
    <n v="182"/>
    <n v="175"/>
  </r>
  <r>
    <m/>
    <m/>
    <x v="832"/>
    <x v="832"/>
    <m/>
    <m/>
    <n v="4"/>
    <n v="10"/>
    <n v="4"/>
    <n v="10"/>
  </r>
  <r>
    <m/>
    <m/>
    <x v="833"/>
    <x v="833"/>
    <m/>
    <m/>
    <n v="4"/>
    <n v="7"/>
    <n v="4"/>
    <n v="7"/>
  </r>
  <r>
    <m/>
    <m/>
    <x v="834"/>
    <x v="834"/>
    <m/>
    <m/>
    <n v="0"/>
    <n v="2"/>
    <n v="0"/>
    <n v="2"/>
  </r>
  <r>
    <m/>
    <m/>
    <x v="835"/>
    <x v="835"/>
    <m/>
    <m/>
    <n v="2"/>
    <n v="3"/>
    <n v="2"/>
    <n v="3"/>
  </r>
  <r>
    <m/>
    <m/>
    <x v="836"/>
    <x v="836"/>
    <m/>
    <m/>
    <n v="11"/>
    <n v="15"/>
    <n v="11"/>
    <n v="15"/>
  </r>
  <r>
    <m/>
    <m/>
    <x v="837"/>
    <x v="837"/>
    <m/>
    <m/>
    <n v="0"/>
    <n v="1"/>
    <n v="0"/>
    <n v="1"/>
  </r>
  <r>
    <m/>
    <m/>
    <x v="838"/>
    <x v="838"/>
    <m/>
    <m/>
    <n v="7"/>
    <n v="7"/>
    <n v="7"/>
    <n v="7"/>
  </r>
  <r>
    <m/>
    <m/>
    <x v="839"/>
    <x v="839"/>
    <m/>
    <m/>
    <n v="0"/>
    <n v="1"/>
    <n v="0"/>
    <n v="1"/>
  </r>
  <r>
    <m/>
    <m/>
    <x v="840"/>
    <x v="840"/>
    <m/>
    <m/>
    <n v="5"/>
    <n v="8"/>
    <n v="5"/>
    <n v="8"/>
  </r>
  <r>
    <m/>
    <m/>
    <x v="841"/>
    <x v="841"/>
    <m/>
    <m/>
    <n v="25"/>
    <n v="25"/>
    <n v="25"/>
    <n v="25"/>
  </r>
  <r>
    <m/>
    <m/>
    <x v="842"/>
    <x v="842"/>
    <m/>
    <m/>
    <n v="15"/>
    <n v="25"/>
    <n v="15"/>
    <n v="25"/>
  </r>
  <r>
    <m/>
    <m/>
    <x v="843"/>
    <x v="843"/>
    <m/>
    <m/>
    <n v="3"/>
    <n v="10"/>
    <n v="3"/>
    <n v="10"/>
  </r>
  <r>
    <m/>
    <m/>
    <x v="844"/>
    <x v="844"/>
    <m/>
    <m/>
    <n v="5"/>
    <n v="10"/>
    <n v="5"/>
    <n v="10"/>
  </r>
  <r>
    <m/>
    <m/>
    <x v="845"/>
    <x v="845"/>
    <m/>
    <m/>
    <n v="9"/>
    <n v="10"/>
    <n v="9"/>
    <n v="10"/>
  </r>
  <r>
    <m/>
    <m/>
    <x v="846"/>
    <x v="846"/>
    <m/>
    <m/>
    <n v="0"/>
    <n v="2"/>
    <n v="0"/>
    <n v="2"/>
  </r>
  <r>
    <m/>
    <m/>
    <x v="847"/>
    <x v="847"/>
    <m/>
    <m/>
    <n v="0"/>
    <n v="2"/>
    <n v="0"/>
    <n v="2"/>
  </r>
  <r>
    <m/>
    <m/>
    <x v="848"/>
    <x v="848"/>
    <m/>
    <m/>
    <n v="1"/>
    <n v="2"/>
    <n v="1"/>
    <n v="2"/>
  </r>
  <r>
    <m/>
    <m/>
    <x v="849"/>
    <x v="849"/>
    <m/>
    <m/>
    <n v="0"/>
    <n v="1"/>
    <n v="0"/>
    <n v="1"/>
  </r>
  <r>
    <m/>
    <m/>
    <x v="850"/>
    <x v="850"/>
    <m/>
    <m/>
    <n v="3"/>
    <n v="5"/>
    <n v="3"/>
    <n v="5"/>
  </r>
  <r>
    <m/>
    <m/>
    <x v="851"/>
    <x v="851"/>
    <m/>
    <m/>
    <n v="4"/>
    <n v="2"/>
    <n v="4"/>
    <n v="2"/>
  </r>
  <r>
    <m/>
    <m/>
    <x v="852"/>
    <x v="852"/>
    <m/>
    <m/>
    <n v="2"/>
    <n v="2"/>
    <n v="2"/>
    <n v="2"/>
  </r>
  <r>
    <m/>
    <m/>
    <x v="853"/>
    <x v="853"/>
    <m/>
    <m/>
    <n v="0"/>
    <n v="2"/>
    <n v="0"/>
    <n v="2"/>
  </r>
  <r>
    <m/>
    <m/>
    <x v="854"/>
    <x v="854"/>
    <m/>
    <m/>
    <n v="0"/>
    <n v="1"/>
    <n v="0"/>
    <n v="1"/>
  </r>
  <r>
    <m/>
    <m/>
    <x v="855"/>
    <x v="855"/>
    <m/>
    <m/>
    <n v="0"/>
    <n v="2"/>
    <n v="0"/>
    <n v="2"/>
  </r>
  <r>
    <m/>
    <m/>
    <x v="856"/>
    <x v="856"/>
    <m/>
    <m/>
    <n v="0"/>
    <n v="1"/>
    <n v="0"/>
    <n v="1"/>
  </r>
  <r>
    <m/>
    <m/>
    <x v="857"/>
    <x v="857"/>
    <m/>
    <m/>
    <n v="0"/>
    <n v="2"/>
    <n v="0"/>
    <n v="2"/>
  </r>
  <r>
    <m/>
    <m/>
    <x v="858"/>
    <x v="858"/>
    <m/>
    <m/>
    <n v="0"/>
    <n v="2"/>
    <n v="0"/>
    <n v="2"/>
  </r>
  <r>
    <m/>
    <m/>
    <x v="859"/>
    <x v="859"/>
    <m/>
    <m/>
    <n v="0"/>
    <n v="3"/>
    <n v="0"/>
    <n v="3"/>
  </r>
  <r>
    <m/>
    <m/>
    <x v="860"/>
    <x v="860"/>
    <m/>
    <m/>
    <n v="0"/>
    <n v="2"/>
    <n v="0"/>
    <n v="2"/>
  </r>
  <r>
    <m/>
    <m/>
    <x v="861"/>
    <x v="861"/>
    <m/>
    <m/>
    <n v="3"/>
    <n v="4"/>
    <n v="3"/>
    <n v="4"/>
  </r>
  <r>
    <m/>
    <m/>
    <x v="862"/>
    <x v="862"/>
    <m/>
    <m/>
    <n v="0"/>
    <n v="1"/>
    <n v="0"/>
    <n v="1"/>
  </r>
  <r>
    <m/>
    <m/>
    <x v="520"/>
    <x v="520"/>
    <m/>
    <m/>
    <n v="0"/>
    <n v="1"/>
    <n v="0"/>
    <n v="1"/>
  </r>
  <r>
    <m/>
    <m/>
    <x v="532"/>
    <x v="532"/>
    <m/>
    <m/>
    <n v="0"/>
    <n v="1"/>
    <n v="0"/>
    <n v="1"/>
  </r>
  <r>
    <m/>
    <m/>
    <x v="680"/>
    <x v="680"/>
    <m/>
    <m/>
    <n v="0"/>
    <n v="2"/>
    <n v="0"/>
    <n v="2"/>
  </r>
  <r>
    <m/>
    <m/>
    <x v="863"/>
    <x v="863"/>
    <m/>
    <m/>
    <n v="0"/>
    <n v="2"/>
    <n v="0"/>
    <n v="2"/>
  </r>
  <r>
    <m/>
    <m/>
    <x v="864"/>
    <x v="864"/>
    <m/>
    <m/>
    <n v="1"/>
    <n v="2"/>
    <n v="1"/>
    <n v="2"/>
  </r>
  <r>
    <m/>
    <m/>
    <x v="865"/>
    <x v="865"/>
    <m/>
    <m/>
    <n v="0"/>
    <n v="2"/>
    <n v="0"/>
    <n v="2"/>
  </r>
  <r>
    <m/>
    <m/>
    <x v="866"/>
    <x v="866"/>
    <m/>
    <m/>
    <n v="0"/>
    <n v="1"/>
    <n v="0"/>
    <n v="1"/>
  </r>
  <r>
    <m/>
    <m/>
    <x v="867"/>
    <x v="867"/>
    <m/>
    <m/>
    <n v="0"/>
    <n v="1"/>
    <n v="0"/>
    <n v="1"/>
  </r>
  <r>
    <m/>
    <m/>
    <x v="868"/>
    <x v="868"/>
    <m/>
    <m/>
    <n v="0"/>
    <n v="1"/>
    <n v="0"/>
    <n v="1"/>
  </r>
  <r>
    <m/>
    <m/>
    <x v="869"/>
    <x v="869"/>
    <m/>
    <m/>
    <n v="0"/>
    <n v="1"/>
    <n v="0"/>
    <n v="1"/>
  </r>
  <r>
    <m/>
    <m/>
    <x v="734"/>
    <x v="734"/>
    <m/>
    <m/>
    <n v="1"/>
    <n v="2"/>
    <n v="1"/>
    <n v="2"/>
  </r>
  <r>
    <m/>
    <m/>
    <x v="870"/>
    <x v="870"/>
    <m/>
    <m/>
    <n v="0"/>
    <n v="1"/>
    <n v="0"/>
    <n v="1"/>
  </r>
  <r>
    <m/>
    <m/>
    <x v="871"/>
    <x v="871"/>
    <m/>
    <m/>
    <n v="0"/>
    <n v="2"/>
    <n v="0"/>
    <n v="2"/>
  </r>
  <r>
    <m/>
    <m/>
    <x v="872"/>
    <x v="872"/>
    <m/>
    <m/>
    <n v="1"/>
    <n v="3"/>
    <n v="1"/>
    <n v="3"/>
  </r>
  <r>
    <m/>
    <m/>
    <x v="873"/>
    <x v="873"/>
    <m/>
    <m/>
    <n v="206"/>
    <n v="180"/>
    <n v="206"/>
    <n v="180"/>
  </r>
  <r>
    <m/>
    <m/>
    <x v="874"/>
    <x v="874"/>
    <m/>
    <m/>
    <n v="38"/>
    <n v="40"/>
    <n v="38"/>
    <n v="40"/>
  </r>
  <r>
    <m/>
    <m/>
    <x v="875"/>
    <x v="875"/>
    <m/>
    <m/>
    <n v="0"/>
    <n v="2"/>
    <n v="0"/>
    <n v="2"/>
  </r>
  <r>
    <m/>
    <m/>
    <x v="876"/>
    <x v="876"/>
    <m/>
    <m/>
    <n v="1"/>
    <n v="2"/>
    <n v="1"/>
    <n v="2"/>
  </r>
  <r>
    <m/>
    <s v="Операције дневна болница"/>
    <x v="0"/>
    <x v="0"/>
    <n v="0"/>
    <n v="0"/>
    <n v="54"/>
    <n v="51"/>
    <n v="54"/>
    <n v="51"/>
  </r>
  <r>
    <m/>
    <m/>
    <x v="184"/>
    <x v="184"/>
    <m/>
    <m/>
    <n v="54"/>
    <n v="45"/>
    <n v="54"/>
    <n v="45"/>
  </r>
  <r>
    <m/>
    <m/>
    <x v="877"/>
    <x v="877"/>
    <m/>
    <m/>
    <n v="0"/>
    <n v="3"/>
    <n v="0"/>
    <n v="3"/>
  </r>
  <r>
    <m/>
    <m/>
    <x v="878"/>
    <x v="878"/>
    <m/>
    <m/>
    <n v="0"/>
    <n v="3"/>
    <n v="0"/>
    <n v="3"/>
  </r>
  <r>
    <m/>
    <s v="Остале услуге"/>
    <x v="0"/>
    <x v="0"/>
    <n v="94"/>
    <n v="284"/>
    <n v="50376"/>
    <n v="50316"/>
    <n v="50470"/>
    <n v="50600"/>
  </r>
  <r>
    <m/>
    <m/>
    <x v="315"/>
    <x v="315"/>
    <n v="0"/>
    <n v="20"/>
    <n v="0"/>
    <n v="30"/>
    <n v="0"/>
    <n v="50"/>
  </r>
  <r>
    <m/>
    <m/>
    <x v="879"/>
    <x v="879"/>
    <n v="0"/>
    <n v="50"/>
    <n v="0"/>
    <n v="50"/>
    <n v="0"/>
    <n v="100"/>
  </r>
  <r>
    <m/>
    <m/>
    <x v="880"/>
    <x v="880"/>
    <n v="0"/>
    <n v="0"/>
    <n v="0"/>
    <n v="5"/>
    <n v="0"/>
    <n v="5"/>
  </r>
  <r>
    <m/>
    <m/>
    <x v="881"/>
    <x v="881"/>
    <n v="0"/>
    <n v="0"/>
    <n v="0"/>
    <n v="5"/>
    <n v="0"/>
    <n v="5"/>
  </r>
  <r>
    <m/>
    <m/>
    <x v="882"/>
    <x v="882"/>
    <n v="0"/>
    <n v="0"/>
    <n v="0"/>
    <n v="5"/>
    <n v="0"/>
    <n v="5"/>
  </r>
  <r>
    <m/>
    <m/>
    <x v="883"/>
    <x v="883"/>
    <n v="0"/>
    <n v="0"/>
    <n v="0"/>
    <n v="3"/>
    <n v="0"/>
    <n v="3"/>
  </r>
  <r>
    <m/>
    <m/>
    <x v="219"/>
    <x v="219"/>
    <n v="0"/>
    <n v="0"/>
    <n v="227"/>
    <n v="160"/>
    <n v="227"/>
    <n v="160"/>
  </r>
  <r>
    <m/>
    <m/>
    <x v="220"/>
    <x v="220"/>
    <n v="0"/>
    <n v="10"/>
    <n v="0"/>
    <n v="200"/>
    <n v="0"/>
    <n v="210"/>
  </r>
  <r>
    <m/>
    <m/>
    <x v="316"/>
    <x v="316"/>
    <n v="0"/>
    <n v="0"/>
    <n v="0"/>
    <n v="50"/>
    <n v="0"/>
    <n v="50"/>
  </r>
  <r>
    <m/>
    <m/>
    <x v="222"/>
    <x v="222"/>
    <n v="0"/>
    <n v="0"/>
    <n v="983"/>
    <n v="800"/>
    <n v="983"/>
    <n v="800"/>
  </r>
  <r>
    <m/>
    <m/>
    <x v="704"/>
    <x v="704"/>
    <n v="0"/>
    <n v="0"/>
    <n v="0"/>
    <n v="10"/>
    <n v="0"/>
    <n v="10"/>
  </r>
  <r>
    <m/>
    <m/>
    <x v="223"/>
    <x v="223"/>
    <n v="0"/>
    <n v="0"/>
    <n v="0"/>
    <n v="300"/>
    <n v="0"/>
    <n v="300"/>
  </r>
  <r>
    <m/>
    <m/>
    <x v="317"/>
    <x v="317"/>
    <n v="0"/>
    <n v="0"/>
    <n v="1393"/>
    <n v="1100"/>
    <n v="1393"/>
    <n v="1100"/>
  </r>
  <r>
    <m/>
    <m/>
    <x v="227"/>
    <x v="227"/>
    <n v="0"/>
    <n v="0"/>
    <n v="105"/>
    <n v="100"/>
    <n v="105"/>
    <n v="100"/>
  </r>
  <r>
    <m/>
    <m/>
    <x v="228"/>
    <x v="228"/>
    <n v="0"/>
    <n v="0"/>
    <n v="29"/>
    <n v="40"/>
    <n v="29"/>
    <n v="40"/>
  </r>
  <r>
    <m/>
    <m/>
    <x v="321"/>
    <x v="321"/>
    <n v="0"/>
    <n v="0"/>
    <n v="1"/>
    <n v="5"/>
    <n v="1"/>
    <n v="5"/>
  </r>
  <r>
    <m/>
    <m/>
    <x v="229"/>
    <x v="229"/>
    <n v="61"/>
    <n v="70"/>
    <n v="999"/>
    <n v="1300"/>
    <n v="1060"/>
    <n v="1370"/>
  </r>
  <r>
    <m/>
    <m/>
    <x v="230"/>
    <x v="230"/>
    <n v="0"/>
    <n v="0"/>
    <n v="0"/>
    <n v="100"/>
    <n v="0"/>
    <n v="100"/>
  </r>
  <r>
    <m/>
    <m/>
    <x v="323"/>
    <x v="323"/>
    <n v="0"/>
    <n v="0"/>
    <n v="0"/>
    <n v="5"/>
    <n v="0"/>
    <n v="5"/>
  </r>
  <r>
    <m/>
    <m/>
    <x v="324"/>
    <x v="324"/>
    <n v="0"/>
    <n v="0"/>
    <n v="0"/>
    <n v="5"/>
    <n v="0"/>
    <n v="5"/>
  </r>
  <r>
    <m/>
    <m/>
    <x v="325"/>
    <x v="325"/>
    <n v="0"/>
    <n v="0"/>
    <n v="0"/>
    <n v="1"/>
    <n v="0"/>
    <n v="1"/>
  </r>
  <r>
    <m/>
    <m/>
    <x v="884"/>
    <x v="884"/>
    <n v="0"/>
    <n v="0"/>
    <n v="0"/>
    <n v="5"/>
    <n v="0"/>
    <n v="5"/>
  </r>
  <r>
    <m/>
    <m/>
    <x v="885"/>
    <x v="885"/>
    <n v="0"/>
    <n v="0"/>
    <n v="0"/>
    <n v="5"/>
    <n v="0"/>
    <n v="5"/>
  </r>
  <r>
    <m/>
    <m/>
    <x v="886"/>
    <x v="886"/>
    <n v="0"/>
    <n v="0"/>
    <n v="0"/>
    <n v="5"/>
    <n v="0"/>
    <n v="5"/>
  </r>
  <r>
    <m/>
    <m/>
    <x v="330"/>
    <x v="330"/>
    <n v="0"/>
    <n v="0"/>
    <n v="12"/>
    <n v="15"/>
    <n v="12"/>
    <n v="15"/>
  </r>
  <r>
    <m/>
    <m/>
    <x v="331"/>
    <x v="331"/>
    <n v="0"/>
    <n v="0"/>
    <n v="0"/>
    <n v="10"/>
    <n v="0"/>
    <n v="10"/>
  </r>
  <r>
    <m/>
    <m/>
    <x v="232"/>
    <x v="232"/>
    <n v="20"/>
    <n v="50"/>
    <n v="2374"/>
    <n v="2500"/>
    <n v="2394"/>
    <n v="2550"/>
  </r>
  <r>
    <m/>
    <m/>
    <x v="334"/>
    <x v="334"/>
    <n v="0"/>
    <n v="0"/>
    <n v="91"/>
    <n v="100"/>
    <n v="91"/>
    <n v="100"/>
  </r>
  <r>
    <m/>
    <m/>
    <x v="245"/>
    <x v="245"/>
    <n v="0"/>
    <n v="0"/>
    <n v="165"/>
    <n v="150"/>
    <n v="165"/>
    <n v="150"/>
  </r>
  <r>
    <m/>
    <m/>
    <x v="887"/>
    <x v="887"/>
    <n v="0"/>
    <n v="0"/>
    <n v="1"/>
    <n v="30"/>
    <n v="1"/>
    <n v="30"/>
  </r>
  <r>
    <m/>
    <m/>
    <x v="888"/>
    <x v="888"/>
    <n v="0"/>
    <n v="0"/>
    <n v="233"/>
    <n v="250"/>
    <n v="233"/>
    <n v="250"/>
  </r>
  <r>
    <m/>
    <m/>
    <x v="889"/>
    <x v="889"/>
    <n v="0"/>
    <n v="0"/>
    <n v="0"/>
    <n v="1"/>
    <n v="0"/>
    <n v="1"/>
  </r>
  <r>
    <m/>
    <m/>
    <x v="890"/>
    <x v="890"/>
    <n v="0"/>
    <n v="0"/>
    <n v="58"/>
    <n v="80"/>
    <n v="58"/>
    <n v="80"/>
  </r>
  <r>
    <m/>
    <m/>
    <x v="891"/>
    <x v="891"/>
    <n v="0"/>
    <n v="0"/>
    <n v="0"/>
    <n v="1"/>
    <n v="0"/>
    <n v="1"/>
  </r>
  <r>
    <m/>
    <m/>
    <x v="501"/>
    <x v="501"/>
    <n v="0"/>
    <n v="0"/>
    <n v="1"/>
    <n v="15"/>
    <n v="1"/>
    <n v="15"/>
  </r>
  <r>
    <m/>
    <m/>
    <x v="892"/>
    <x v="892"/>
    <n v="0"/>
    <n v="0"/>
    <n v="0"/>
    <n v="40"/>
    <n v="0"/>
    <n v="40"/>
  </r>
  <r>
    <m/>
    <m/>
    <x v="340"/>
    <x v="340"/>
    <n v="0"/>
    <n v="0"/>
    <n v="2"/>
    <n v="4"/>
    <n v="2"/>
    <n v="4"/>
  </r>
  <r>
    <m/>
    <m/>
    <x v="893"/>
    <x v="893"/>
    <n v="0"/>
    <n v="0"/>
    <n v="3"/>
    <n v="20"/>
    <n v="3"/>
    <n v="20"/>
  </r>
  <r>
    <m/>
    <m/>
    <x v="341"/>
    <x v="341"/>
    <n v="0"/>
    <n v="0"/>
    <n v="0"/>
    <n v="5"/>
    <n v="0"/>
    <n v="5"/>
  </r>
  <r>
    <m/>
    <m/>
    <x v="894"/>
    <x v="894"/>
    <n v="0"/>
    <n v="0"/>
    <n v="0"/>
    <n v="5"/>
    <n v="0"/>
    <n v="5"/>
  </r>
  <r>
    <m/>
    <m/>
    <x v="655"/>
    <x v="655"/>
    <n v="0"/>
    <n v="0"/>
    <n v="954"/>
    <n v="750"/>
    <n v="954"/>
    <n v="750"/>
  </r>
  <r>
    <m/>
    <m/>
    <x v="344"/>
    <x v="344"/>
    <n v="0"/>
    <n v="0"/>
    <n v="711"/>
    <n v="600"/>
    <n v="711"/>
    <n v="600"/>
  </r>
  <r>
    <m/>
    <m/>
    <x v="248"/>
    <x v="248"/>
    <n v="1"/>
    <n v="3"/>
    <n v="2855"/>
    <n v="2500"/>
    <n v="2856"/>
    <n v="2503"/>
  </r>
  <r>
    <m/>
    <m/>
    <x v="740"/>
    <x v="740"/>
    <n v="1"/>
    <n v="2"/>
    <n v="0"/>
    <n v="1"/>
    <n v="1"/>
    <n v="3"/>
  </r>
  <r>
    <m/>
    <m/>
    <x v="666"/>
    <x v="666"/>
    <n v="0"/>
    <n v="0"/>
    <n v="0"/>
    <n v="5"/>
    <n v="0"/>
    <n v="5"/>
  </r>
  <r>
    <m/>
    <m/>
    <x v="252"/>
    <x v="252"/>
    <n v="0"/>
    <n v="0"/>
    <n v="54"/>
    <n v="70"/>
    <n v="54"/>
    <n v="70"/>
  </r>
  <r>
    <m/>
    <m/>
    <x v="346"/>
    <x v="346"/>
    <n v="0"/>
    <n v="0"/>
    <n v="222"/>
    <n v="200"/>
    <n v="222"/>
    <n v="200"/>
  </r>
  <r>
    <m/>
    <m/>
    <x v="253"/>
    <x v="253"/>
    <n v="0"/>
    <n v="0"/>
    <n v="211"/>
    <n v="180"/>
    <n v="211"/>
    <n v="180"/>
  </r>
  <r>
    <m/>
    <m/>
    <x v="254"/>
    <x v="254"/>
    <n v="0"/>
    <n v="0"/>
    <n v="938"/>
    <n v="750"/>
    <n v="938"/>
    <n v="750"/>
  </r>
  <r>
    <m/>
    <m/>
    <x v="347"/>
    <x v="347"/>
    <n v="0"/>
    <n v="0"/>
    <n v="45"/>
    <n v="50"/>
    <n v="45"/>
    <n v="50"/>
  </r>
  <r>
    <m/>
    <m/>
    <x v="348"/>
    <x v="348"/>
    <n v="0"/>
    <n v="0"/>
    <n v="1"/>
    <n v="20"/>
    <n v="1"/>
    <n v="20"/>
  </r>
  <r>
    <m/>
    <m/>
    <x v="255"/>
    <x v="255"/>
    <n v="0"/>
    <n v="0"/>
    <n v="23"/>
    <n v="20"/>
    <n v="23"/>
    <n v="20"/>
  </r>
  <r>
    <m/>
    <m/>
    <x v="351"/>
    <x v="351"/>
    <n v="0"/>
    <n v="0"/>
    <n v="0"/>
    <n v="10"/>
    <n v="0"/>
    <n v="10"/>
  </r>
  <r>
    <m/>
    <m/>
    <x v="256"/>
    <x v="256"/>
    <n v="0"/>
    <n v="0"/>
    <n v="1"/>
    <n v="5"/>
    <n v="1"/>
    <n v="5"/>
  </r>
  <r>
    <m/>
    <m/>
    <x v="257"/>
    <x v="257"/>
    <n v="0"/>
    <n v="0"/>
    <n v="193"/>
    <n v="175"/>
    <n v="193"/>
    <n v="175"/>
  </r>
  <r>
    <m/>
    <m/>
    <x v="258"/>
    <x v="258"/>
    <n v="0"/>
    <n v="0"/>
    <n v="0"/>
    <n v="5"/>
    <n v="0"/>
    <n v="5"/>
  </r>
  <r>
    <m/>
    <m/>
    <x v="259"/>
    <x v="259"/>
    <n v="0"/>
    <n v="0"/>
    <n v="3"/>
    <n v="30"/>
    <n v="3"/>
    <n v="30"/>
  </r>
  <r>
    <m/>
    <m/>
    <x v="354"/>
    <x v="354"/>
    <n v="0"/>
    <n v="0"/>
    <n v="0"/>
    <n v="20"/>
    <n v="0"/>
    <n v="20"/>
  </r>
  <r>
    <m/>
    <m/>
    <x v="895"/>
    <x v="895"/>
    <n v="0"/>
    <n v="0"/>
    <n v="1"/>
    <n v="2"/>
    <n v="1"/>
    <n v="2"/>
  </r>
  <r>
    <m/>
    <m/>
    <x v="896"/>
    <x v="896"/>
    <n v="0"/>
    <n v="0"/>
    <n v="0"/>
    <n v="30"/>
    <n v="0"/>
    <n v="30"/>
  </r>
  <r>
    <m/>
    <m/>
    <x v="897"/>
    <x v="897"/>
    <n v="0"/>
    <n v="0"/>
    <n v="0"/>
    <n v="5"/>
    <n v="0"/>
    <n v="5"/>
  </r>
  <r>
    <m/>
    <m/>
    <x v="359"/>
    <x v="359"/>
    <n v="0"/>
    <n v="0"/>
    <n v="0"/>
    <n v="5"/>
    <n v="0"/>
    <n v="5"/>
  </r>
  <r>
    <m/>
    <m/>
    <x v="360"/>
    <x v="360"/>
    <n v="1"/>
    <n v="3"/>
    <n v="950"/>
    <n v="800"/>
    <n v="951"/>
    <n v="803"/>
  </r>
  <r>
    <m/>
    <m/>
    <x v="261"/>
    <x v="261"/>
    <n v="5"/>
    <n v="50"/>
    <n v="448"/>
    <n v="650"/>
    <n v="453"/>
    <n v="700"/>
  </r>
  <r>
    <m/>
    <m/>
    <x v="687"/>
    <x v="687"/>
    <n v="0"/>
    <n v="0"/>
    <n v="0"/>
    <n v="10"/>
    <n v="0"/>
    <n v="10"/>
  </r>
  <r>
    <m/>
    <m/>
    <x v="362"/>
    <x v="362"/>
    <n v="0"/>
    <n v="0"/>
    <n v="0"/>
    <n v="5"/>
    <n v="0"/>
    <n v="5"/>
  </r>
  <r>
    <m/>
    <m/>
    <x v="364"/>
    <x v="364"/>
    <n v="0"/>
    <n v="5"/>
    <n v="0"/>
    <n v="5"/>
    <n v="0"/>
    <n v="10"/>
  </r>
  <r>
    <m/>
    <m/>
    <x v="366"/>
    <x v="366"/>
    <n v="0"/>
    <n v="0"/>
    <n v="0"/>
    <n v="5"/>
    <n v="0"/>
    <n v="5"/>
  </r>
  <r>
    <m/>
    <m/>
    <x v="262"/>
    <x v="262"/>
    <n v="0"/>
    <n v="0"/>
    <n v="0"/>
    <n v="5"/>
    <n v="0"/>
    <n v="5"/>
  </r>
  <r>
    <m/>
    <m/>
    <x v="898"/>
    <x v="898"/>
    <n v="0"/>
    <n v="0"/>
    <n v="0"/>
    <n v="50"/>
    <n v="0"/>
    <n v="50"/>
  </r>
  <r>
    <m/>
    <m/>
    <x v="899"/>
    <x v="899"/>
    <n v="0"/>
    <n v="5"/>
    <n v="0"/>
    <n v="50"/>
    <n v="0"/>
    <n v="55"/>
  </r>
  <r>
    <m/>
    <m/>
    <x v="265"/>
    <x v="265"/>
    <n v="0"/>
    <n v="5"/>
    <n v="0"/>
    <n v="90"/>
    <n v="0"/>
    <n v="95"/>
  </r>
  <r>
    <m/>
    <m/>
    <x v="269"/>
    <x v="269"/>
    <n v="0"/>
    <n v="0"/>
    <n v="2"/>
    <n v="150"/>
    <n v="2"/>
    <n v="150"/>
  </r>
  <r>
    <m/>
    <m/>
    <x v="431"/>
    <x v="431"/>
    <n v="0"/>
    <n v="0"/>
    <n v="0"/>
    <n v="5"/>
    <n v="0"/>
    <n v="5"/>
  </r>
  <r>
    <m/>
    <m/>
    <x v="272"/>
    <x v="272"/>
    <n v="0"/>
    <n v="0"/>
    <n v="144"/>
    <n v="100"/>
    <n v="144"/>
    <n v="100"/>
  </r>
  <r>
    <m/>
    <m/>
    <x v="273"/>
    <x v="273"/>
    <n v="0"/>
    <n v="0"/>
    <n v="23"/>
    <n v="40"/>
    <n v="23"/>
    <n v="40"/>
  </r>
  <r>
    <m/>
    <m/>
    <x v="433"/>
    <x v="433"/>
    <n v="0"/>
    <n v="0"/>
    <n v="0"/>
    <n v="2"/>
    <n v="0"/>
    <n v="2"/>
  </r>
  <r>
    <m/>
    <m/>
    <x v="900"/>
    <x v="900"/>
    <n v="0"/>
    <n v="0"/>
    <n v="21"/>
    <n v="25"/>
    <n v="21"/>
    <n v="25"/>
  </r>
  <r>
    <m/>
    <m/>
    <x v="434"/>
    <x v="434"/>
    <n v="0"/>
    <n v="0"/>
    <n v="2128"/>
    <n v="1700"/>
    <n v="2128"/>
    <n v="1700"/>
  </r>
  <r>
    <m/>
    <m/>
    <x v="901"/>
    <x v="901"/>
    <n v="0"/>
    <n v="0"/>
    <n v="0"/>
    <n v="2"/>
    <n v="0"/>
    <n v="2"/>
  </r>
  <r>
    <m/>
    <m/>
    <x v="275"/>
    <x v="275"/>
    <n v="0"/>
    <n v="0"/>
    <n v="0"/>
    <n v="2"/>
    <n v="0"/>
    <n v="2"/>
  </r>
  <r>
    <m/>
    <m/>
    <x v="276"/>
    <x v="276"/>
    <n v="0"/>
    <n v="0"/>
    <n v="0"/>
    <n v="5"/>
    <n v="0"/>
    <n v="5"/>
  </r>
  <r>
    <m/>
    <m/>
    <x v="277"/>
    <x v="277"/>
    <n v="0"/>
    <n v="0"/>
    <n v="0"/>
    <n v="5"/>
    <n v="0"/>
    <n v="5"/>
  </r>
  <r>
    <m/>
    <m/>
    <x v="278"/>
    <x v="278"/>
    <n v="0"/>
    <n v="1"/>
    <n v="0"/>
    <n v="2"/>
    <n v="0"/>
    <n v="3"/>
  </r>
  <r>
    <m/>
    <m/>
    <x v="902"/>
    <x v="902"/>
    <n v="0"/>
    <n v="0"/>
    <n v="1"/>
    <n v="2"/>
    <n v="1"/>
    <n v="2"/>
  </r>
  <r>
    <m/>
    <m/>
    <x v="280"/>
    <x v="280"/>
    <n v="0"/>
    <n v="0"/>
    <n v="542"/>
    <n v="500"/>
    <n v="542"/>
    <n v="500"/>
  </r>
  <r>
    <m/>
    <m/>
    <x v="281"/>
    <x v="281"/>
    <n v="0"/>
    <n v="0"/>
    <n v="0"/>
    <n v="5"/>
    <n v="0"/>
    <n v="5"/>
  </r>
  <r>
    <m/>
    <m/>
    <x v="282"/>
    <x v="282"/>
    <n v="0"/>
    <n v="0"/>
    <n v="149"/>
    <n v="150"/>
    <n v="149"/>
    <n v="150"/>
  </r>
  <r>
    <m/>
    <m/>
    <x v="283"/>
    <x v="283"/>
    <n v="0"/>
    <n v="0"/>
    <n v="5396"/>
    <n v="5500"/>
    <n v="5396"/>
    <n v="5500"/>
  </r>
  <r>
    <m/>
    <m/>
    <x v="435"/>
    <x v="435"/>
    <n v="0"/>
    <n v="0"/>
    <n v="2343"/>
    <n v="2000"/>
    <n v="2343"/>
    <n v="2000"/>
  </r>
  <r>
    <m/>
    <m/>
    <x v="436"/>
    <x v="436"/>
    <n v="0"/>
    <n v="0"/>
    <n v="0"/>
    <n v="10"/>
    <n v="0"/>
    <n v="10"/>
  </r>
  <r>
    <m/>
    <m/>
    <x v="437"/>
    <x v="437"/>
    <n v="0"/>
    <n v="0"/>
    <n v="10"/>
    <n v="6"/>
    <n v="10"/>
    <n v="6"/>
  </r>
  <r>
    <m/>
    <m/>
    <x v="284"/>
    <x v="284"/>
    <n v="2"/>
    <n v="5"/>
    <n v="1492"/>
    <n v="1200"/>
    <n v="1494"/>
    <n v="1205"/>
  </r>
  <r>
    <m/>
    <m/>
    <x v="285"/>
    <x v="285"/>
    <n v="1"/>
    <n v="2"/>
    <n v="5680"/>
    <n v="6000"/>
    <n v="5681"/>
    <n v="6002"/>
  </r>
  <r>
    <m/>
    <m/>
    <x v="286"/>
    <x v="286"/>
    <n v="2"/>
    <n v="3"/>
    <n v="4010"/>
    <n v="4100"/>
    <n v="4012"/>
    <n v="4103"/>
  </r>
  <r>
    <m/>
    <m/>
    <x v="903"/>
    <x v="903"/>
    <n v="0"/>
    <n v="0"/>
    <n v="0"/>
    <n v="2"/>
    <n v="0"/>
    <n v="2"/>
  </r>
  <r>
    <m/>
    <m/>
    <x v="287"/>
    <x v="287"/>
    <n v="0"/>
    <n v="0"/>
    <n v="5413"/>
    <n v="5500"/>
    <n v="5413"/>
    <n v="5500"/>
  </r>
  <r>
    <m/>
    <m/>
    <x v="288"/>
    <x v="288"/>
    <n v="0"/>
    <n v="0"/>
    <n v="2"/>
    <n v="5"/>
    <n v="2"/>
    <n v="5"/>
  </r>
  <r>
    <m/>
    <m/>
    <x v="289"/>
    <x v="289"/>
    <n v="0"/>
    <n v="0"/>
    <n v="40"/>
    <n v="50"/>
    <n v="40"/>
    <n v="50"/>
  </r>
  <r>
    <m/>
    <m/>
    <x v="438"/>
    <x v="438"/>
    <n v="0"/>
    <n v="0"/>
    <n v="479"/>
    <n v="400"/>
    <n v="479"/>
    <n v="400"/>
  </r>
  <r>
    <m/>
    <m/>
    <x v="290"/>
    <x v="290"/>
    <n v="0"/>
    <n v="0"/>
    <n v="2"/>
    <n v="5"/>
    <n v="2"/>
    <n v="5"/>
  </r>
  <r>
    <m/>
    <m/>
    <x v="904"/>
    <x v="904"/>
    <n v="0"/>
    <n v="0"/>
    <n v="1"/>
    <n v="5"/>
    <n v="1"/>
    <n v="5"/>
  </r>
  <r>
    <m/>
    <m/>
    <x v="291"/>
    <x v="291"/>
    <n v="0"/>
    <n v="0"/>
    <n v="8"/>
    <n v="20"/>
    <n v="8"/>
    <n v="20"/>
  </r>
  <r>
    <m/>
    <m/>
    <x v="293"/>
    <x v="293"/>
    <n v="0"/>
    <n v="0"/>
    <n v="1"/>
    <n v="3"/>
    <n v="1"/>
    <n v="3"/>
  </r>
  <r>
    <m/>
    <m/>
    <x v="294"/>
    <x v="294"/>
    <n v="0"/>
    <n v="0"/>
    <n v="2"/>
    <n v="5"/>
    <n v="2"/>
    <n v="5"/>
  </r>
  <r>
    <m/>
    <m/>
    <x v="296"/>
    <x v="296"/>
    <n v="0"/>
    <n v="0"/>
    <n v="89"/>
    <n v="120"/>
    <n v="89"/>
    <n v="120"/>
  </r>
  <r>
    <m/>
    <m/>
    <x v="297"/>
    <x v="297"/>
    <n v="0"/>
    <n v="0"/>
    <n v="21"/>
    <n v="20"/>
    <n v="21"/>
    <n v="20"/>
  </r>
  <r>
    <m/>
    <m/>
    <x v="298"/>
    <x v="298"/>
    <n v="0"/>
    <n v="0"/>
    <n v="5"/>
    <n v="7"/>
    <n v="5"/>
    <n v="7"/>
  </r>
  <r>
    <m/>
    <m/>
    <x v="299"/>
    <x v="299"/>
    <n v="0"/>
    <n v="0"/>
    <n v="19"/>
    <n v="25"/>
    <n v="19"/>
    <n v="25"/>
  </r>
  <r>
    <m/>
    <m/>
    <x v="300"/>
    <x v="300"/>
    <n v="0"/>
    <n v="0"/>
    <n v="2"/>
    <n v="5"/>
    <n v="2"/>
    <n v="5"/>
  </r>
  <r>
    <m/>
    <m/>
    <x v="301"/>
    <x v="301"/>
    <n v="0"/>
    <n v="0"/>
    <n v="8064"/>
    <n v="8000"/>
    <n v="8064"/>
    <n v="8000"/>
  </r>
  <r>
    <m/>
    <m/>
    <x v="905"/>
    <x v="905"/>
    <n v="0"/>
    <n v="0"/>
    <n v="0"/>
    <n v="3"/>
    <n v="0"/>
    <n v="3"/>
  </r>
  <r>
    <m/>
    <m/>
    <x v="442"/>
    <x v="442"/>
    <n v="0"/>
    <n v="0"/>
    <n v="0"/>
    <n v="5"/>
    <n v="0"/>
    <n v="5"/>
  </r>
  <r>
    <m/>
    <m/>
    <x v="444"/>
    <x v="444"/>
    <n v="0"/>
    <n v="0"/>
    <n v="0"/>
    <n v="2"/>
    <n v="0"/>
    <n v="2"/>
  </r>
  <r>
    <m/>
    <m/>
    <x v="445"/>
    <x v="445"/>
    <n v="0"/>
    <n v="0"/>
    <n v="0"/>
    <n v="5"/>
    <n v="0"/>
    <n v="5"/>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ортопедску хирургију и  трауматологију"/>
    <m/>
    <x v="0"/>
    <x v="0"/>
    <m/>
    <m/>
    <m/>
    <m/>
    <m/>
    <m/>
  </r>
  <r>
    <m/>
    <s v="Специјалистички прегледи"/>
    <x v="0"/>
    <x v="0"/>
    <m/>
    <m/>
    <m/>
    <m/>
    <m/>
    <m/>
  </r>
  <r>
    <m/>
    <s v="Сви прегледи укупно"/>
    <x v="0"/>
    <x v="0"/>
    <n v="33590"/>
    <n v="34610"/>
    <n v="1372"/>
    <n v="1512"/>
    <n v="34962"/>
    <n v="36122"/>
  </r>
  <r>
    <m/>
    <m/>
    <x v="1"/>
    <x v="1"/>
    <n v="14177"/>
    <n v="14000"/>
    <n v="528"/>
    <n v="540"/>
    <n v="14705"/>
    <n v="14540"/>
  </r>
  <r>
    <m/>
    <m/>
    <x v="2"/>
    <x v="2"/>
    <n v="4327"/>
    <n v="5000"/>
    <n v="159"/>
    <n v="200"/>
    <n v="4486"/>
    <n v="5200"/>
  </r>
  <r>
    <m/>
    <m/>
    <x v="3"/>
    <x v="3"/>
    <n v="7110"/>
    <n v="7000"/>
    <n v="114"/>
    <n v="150"/>
    <n v="7224"/>
    <n v="7150"/>
  </r>
  <r>
    <m/>
    <m/>
    <x v="4"/>
    <x v="4"/>
    <n v="2423"/>
    <n v="3000"/>
    <n v="42"/>
    <n v="60"/>
    <n v="2465"/>
    <n v="3060"/>
  </r>
  <r>
    <m/>
    <m/>
    <x v="5"/>
    <x v="5"/>
    <n v="2492"/>
    <n v="2600"/>
    <n v="127"/>
    <n v="130"/>
    <n v="2619"/>
    <n v="2730"/>
  </r>
  <r>
    <m/>
    <m/>
    <x v="6"/>
    <x v="6"/>
    <n v="1509"/>
    <n v="1600"/>
    <n v="38"/>
    <n v="50"/>
    <n v="1547"/>
    <n v="1650"/>
  </r>
  <r>
    <m/>
    <m/>
    <x v="7"/>
    <x v="7"/>
    <n v="14"/>
    <n v="10"/>
    <n v="1"/>
    <n v="2"/>
    <n v="15"/>
    <n v="12"/>
  </r>
  <r>
    <m/>
    <m/>
    <x v="906"/>
    <x v="906"/>
    <n v="1308"/>
    <n v="1200"/>
    <n v="300"/>
    <n v="300"/>
    <n v="1608"/>
    <n v="1500"/>
  </r>
  <r>
    <m/>
    <m/>
    <x v="907"/>
    <x v="907"/>
    <n v="230"/>
    <n v="200"/>
    <n v="63"/>
    <n v="80"/>
    <n v="293"/>
    <n v="28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9466"/>
    <n v="9570"/>
    <n v="166956"/>
    <n v="169162"/>
    <n v="176422"/>
    <n v="178732"/>
  </r>
  <r>
    <m/>
    <s v="Операције"/>
    <x v="0"/>
    <x v="0"/>
    <n v="0"/>
    <n v="0"/>
    <n v="1645"/>
    <n v="2233"/>
    <n v="1645"/>
    <n v="2233"/>
  </r>
  <r>
    <m/>
    <m/>
    <x v="205"/>
    <x v="205"/>
    <m/>
    <m/>
    <n v="12"/>
    <n v="20"/>
    <n v="12"/>
    <n v="20"/>
  </r>
  <r>
    <m/>
    <m/>
    <x v="448"/>
    <x v="448"/>
    <m/>
    <m/>
    <n v="9"/>
    <n v="10"/>
    <n v="9"/>
    <n v="10"/>
  </r>
  <r>
    <m/>
    <m/>
    <x v="12"/>
    <x v="12"/>
    <m/>
    <m/>
    <n v="0"/>
    <n v="1"/>
    <n v="0"/>
    <n v="1"/>
  </r>
  <r>
    <m/>
    <m/>
    <x v="908"/>
    <x v="908"/>
    <m/>
    <m/>
    <n v="0"/>
    <n v="1"/>
    <n v="0"/>
    <n v="1"/>
  </r>
  <r>
    <m/>
    <m/>
    <x v="461"/>
    <x v="461"/>
    <m/>
    <m/>
    <n v="0"/>
    <n v="1"/>
    <n v="0"/>
    <n v="1"/>
  </r>
  <r>
    <m/>
    <m/>
    <x v="909"/>
    <x v="909"/>
    <m/>
    <m/>
    <n v="0"/>
    <n v="1"/>
    <n v="0"/>
    <n v="1"/>
  </r>
  <r>
    <m/>
    <m/>
    <x v="910"/>
    <x v="910"/>
    <m/>
    <m/>
    <n v="2"/>
    <n v="3"/>
    <n v="2"/>
    <n v="3"/>
  </r>
  <r>
    <m/>
    <m/>
    <x v="468"/>
    <x v="468"/>
    <m/>
    <m/>
    <n v="0"/>
    <n v="1"/>
    <n v="0"/>
    <n v="1"/>
  </r>
  <r>
    <m/>
    <m/>
    <x v="148"/>
    <x v="148"/>
    <m/>
    <m/>
    <n v="0"/>
    <n v="1"/>
    <n v="0"/>
    <n v="1"/>
  </r>
  <r>
    <m/>
    <m/>
    <x v="149"/>
    <x v="149"/>
    <m/>
    <m/>
    <n v="0"/>
    <n v="1"/>
    <n v="0"/>
    <n v="1"/>
  </r>
  <r>
    <m/>
    <m/>
    <x v="212"/>
    <x v="212"/>
    <m/>
    <m/>
    <n v="1"/>
    <n v="1"/>
    <n v="1"/>
    <n v="1"/>
  </r>
  <r>
    <m/>
    <m/>
    <x v="911"/>
    <x v="911"/>
    <m/>
    <m/>
    <n v="0"/>
    <n v="1"/>
    <n v="0"/>
    <n v="1"/>
  </r>
  <r>
    <m/>
    <m/>
    <x v="332"/>
    <x v="332"/>
    <m/>
    <m/>
    <n v="3"/>
    <n v="6"/>
    <n v="3"/>
    <n v="6"/>
  </r>
  <r>
    <m/>
    <m/>
    <x v="499"/>
    <x v="499"/>
    <m/>
    <m/>
    <n v="1"/>
    <n v="2"/>
    <n v="1"/>
    <n v="2"/>
  </r>
  <r>
    <m/>
    <m/>
    <x v="912"/>
    <x v="912"/>
    <m/>
    <m/>
    <n v="2"/>
    <n v="1"/>
    <n v="2"/>
    <n v="1"/>
  </r>
  <r>
    <m/>
    <m/>
    <x v="913"/>
    <x v="913"/>
    <m/>
    <m/>
    <n v="0"/>
    <n v="1"/>
    <n v="0"/>
    <n v="1"/>
  </r>
  <r>
    <m/>
    <m/>
    <x v="914"/>
    <x v="914"/>
    <m/>
    <m/>
    <n v="0"/>
    <n v="1"/>
    <n v="0"/>
    <n v="1"/>
  </r>
  <r>
    <m/>
    <m/>
    <x v="915"/>
    <x v="915"/>
    <m/>
    <m/>
    <n v="0"/>
    <n v="1"/>
    <n v="0"/>
    <n v="1"/>
  </r>
  <r>
    <m/>
    <m/>
    <x v="680"/>
    <x v="680"/>
    <m/>
    <m/>
    <n v="0"/>
    <n v="1"/>
    <n v="0"/>
    <n v="1"/>
  </r>
  <r>
    <m/>
    <m/>
    <x v="558"/>
    <x v="558"/>
    <m/>
    <m/>
    <n v="0"/>
    <n v="1"/>
    <n v="0"/>
    <n v="1"/>
  </r>
  <r>
    <m/>
    <m/>
    <x v="916"/>
    <x v="916"/>
    <m/>
    <m/>
    <n v="0"/>
    <n v="1"/>
    <n v="0"/>
    <n v="1"/>
  </r>
  <r>
    <m/>
    <m/>
    <x v="917"/>
    <x v="917"/>
    <m/>
    <m/>
    <n v="0"/>
    <n v="1"/>
    <n v="0"/>
    <n v="1"/>
  </r>
  <r>
    <m/>
    <m/>
    <x v="918"/>
    <x v="918"/>
    <m/>
    <m/>
    <n v="0"/>
    <n v="1"/>
    <n v="0"/>
    <n v="1"/>
  </r>
  <r>
    <m/>
    <m/>
    <x v="919"/>
    <x v="919"/>
    <m/>
    <m/>
    <n v="0"/>
    <n v="1"/>
    <n v="0"/>
    <n v="1"/>
  </r>
  <r>
    <m/>
    <m/>
    <x v="920"/>
    <x v="920"/>
    <m/>
    <m/>
    <n v="0"/>
    <n v="1"/>
    <n v="0"/>
    <n v="1"/>
  </r>
  <r>
    <m/>
    <m/>
    <x v="921"/>
    <x v="921"/>
    <m/>
    <m/>
    <n v="0"/>
    <n v="1"/>
    <n v="0"/>
    <n v="1"/>
  </r>
  <r>
    <m/>
    <m/>
    <x v="922"/>
    <x v="922"/>
    <m/>
    <m/>
    <n v="0"/>
    <n v="1"/>
    <n v="0"/>
    <n v="1"/>
  </r>
  <r>
    <m/>
    <m/>
    <x v="923"/>
    <x v="923"/>
    <m/>
    <m/>
    <n v="0"/>
    <n v="1"/>
    <n v="0"/>
    <n v="1"/>
  </r>
  <r>
    <m/>
    <m/>
    <x v="924"/>
    <x v="924"/>
    <m/>
    <m/>
    <n v="0"/>
    <n v="1"/>
    <n v="0"/>
    <n v="1"/>
  </r>
  <r>
    <m/>
    <m/>
    <x v="925"/>
    <x v="925"/>
    <m/>
    <m/>
    <n v="0"/>
    <n v="1"/>
    <n v="0"/>
    <n v="1"/>
  </r>
  <r>
    <m/>
    <m/>
    <x v="926"/>
    <x v="926"/>
    <m/>
    <m/>
    <n v="0"/>
    <n v="1"/>
    <n v="0"/>
    <n v="1"/>
  </r>
  <r>
    <m/>
    <m/>
    <x v="927"/>
    <x v="927"/>
    <m/>
    <m/>
    <n v="0"/>
    <n v="1"/>
    <n v="0"/>
    <n v="1"/>
  </r>
  <r>
    <m/>
    <m/>
    <x v="928"/>
    <x v="928"/>
    <m/>
    <m/>
    <n v="3"/>
    <n v="6"/>
    <n v="3"/>
    <n v="6"/>
  </r>
  <r>
    <m/>
    <m/>
    <x v="929"/>
    <x v="929"/>
    <m/>
    <m/>
    <n v="0"/>
    <n v="1"/>
    <n v="0"/>
    <n v="1"/>
  </r>
  <r>
    <m/>
    <m/>
    <x v="930"/>
    <x v="930"/>
    <m/>
    <m/>
    <n v="0"/>
    <n v="1"/>
    <n v="0"/>
    <n v="1"/>
  </r>
  <r>
    <m/>
    <m/>
    <x v="931"/>
    <x v="931"/>
    <m/>
    <m/>
    <n v="2"/>
    <n v="3"/>
    <n v="2"/>
    <n v="3"/>
  </r>
  <r>
    <m/>
    <m/>
    <x v="932"/>
    <x v="932"/>
    <m/>
    <m/>
    <n v="0"/>
    <n v="2"/>
    <n v="0"/>
    <n v="2"/>
  </r>
  <r>
    <m/>
    <m/>
    <x v="933"/>
    <x v="933"/>
    <m/>
    <m/>
    <n v="0"/>
    <n v="2"/>
    <n v="0"/>
    <n v="2"/>
  </r>
  <r>
    <m/>
    <m/>
    <x v="934"/>
    <x v="934"/>
    <m/>
    <m/>
    <n v="1"/>
    <n v="1"/>
    <n v="1"/>
    <n v="1"/>
  </r>
  <r>
    <m/>
    <m/>
    <x v="935"/>
    <x v="935"/>
    <m/>
    <m/>
    <n v="0"/>
    <n v="1"/>
    <n v="0"/>
    <n v="1"/>
  </r>
  <r>
    <m/>
    <m/>
    <x v="683"/>
    <x v="683"/>
    <m/>
    <m/>
    <n v="11"/>
    <n v="20"/>
    <n v="11"/>
    <n v="20"/>
  </r>
  <r>
    <m/>
    <m/>
    <x v="936"/>
    <x v="936"/>
    <m/>
    <m/>
    <n v="8"/>
    <n v="20"/>
    <n v="8"/>
    <n v="20"/>
  </r>
  <r>
    <m/>
    <m/>
    <x v="937"/>
    <x v="937"/>
    <m/>
    <m/>
    <n v="1"/>
    <n v="1"/>
    <n v="1"/>
    <n v="1"/>
  </r>
  <r>
    <m/>
    <m/>
    <x v="938"/>
    <x v="938"/>
    <m/>
    <m/>
    <n v="0"/>
    <n v="1"/>
    <n v="0"/>
    <n v="1"/>
  </r>
  <r>
    <m/>
    <m/>
    <x v="939"/>
    <x v="939"/>
    <m/>
    <m/>
    <n v="0"/>
    <n v="1"/>
    <n v="0"/>
    <n v="1"/>
  </r>
  <r>
    <m/>
    <m/>
    <x v="633"/>
    <x v="633"/>
    <m/>
    <m/>
    <n v="0"/>
    <n v="1"/>
    <n v="0"/>
    <n v="1"/>
  </r>
  <r>
    <m/>
    <m/>
    <x v="684"/>
    <x v="684"/>
    <m/>
    <m/>
    <n v="0"/>
    <n v="1"/>
    <n v="0"/>
    <n v="1"/>
  </r>
  <r>
    <m/>
    <m/>
    <x v="940"/>
    <x v="940"/>
    <m/>
    <m/>
    <n v="0"/>
    <n v="1"/>
    <n v="0"/>
    <n v="1"/>
  </r>
  <r>
    <m/>
    <m/>
    <x v="941"/>
    <x v="941"/>
    <m/>
    <m/>
    <n v="0"/>
    <n v="1"/>
    <n v="0"/>
    <n v="1"/>
  </r>
  <r>
    <m/>
    <m/>
    <x v="942"/>
    <x v="942"/>
    <m/>
    <m/>
    <n v="2"/>
    <n v="4"/>
    <n v="2"/>
    <n v="4"/>
  </r>
  <r>
    <m/>
    <m/>
    <x v="943"/>
    <x v="943"/>
    <m/>
    <m/>
    <n v="0"/>
    <n v="1"/>
    <n v="0"/>
    <n v="1"/>
  </r>
  <r>
    <m/>
    <m/>
    <x v="944"/>
    <x v="944"/>
    <m/>
    <m/>
    <n v="0"/>
    <n v="1"/>
    <n v="0"/>
    <n v="1"/>
  </r>
  <r>
    <m/>
    <m/>
    <x v="945"/>
    <x v="945"/>
    <m/>
    <m/>
    <n v="1"/>
    <n v="4"/>
    <n v="1"/>
    <n v="4"/>
  </r>
  <r>
    <m/>
    <m/>
    <x v="946"/>
    <x v="946"/>
    <m/>
    <m/>
    <n v="1"/>
    <n v="1"/>
    <n v="1"/>
    <n v="1"/>
  </r>
  <r>
    <m/>
    <m/>
    <x v="947"/>
    <x v="947"/>
    <m/>
    <m/>
    <n v="0"/>
    <n v="1"/>
    <n v="0"/>
    <n v="1"/>
  </r>
  <r>
    <m/>
    <m/>
    <x v="948"/>
    <x v="948"/>
    <m/>
    <m/>
    <n v="0"/>
    <n v="1"/>
    <n v="0"/>
    <n v="1"/>
  </r>
  <r>
    <m/>
    <m/>
    <x v="949"/>
    <x v="949"/>
    <m/>
    <m/>
    <n v="0"/>
    <n v="1"/>
    <n v="0"/>
    <n v="1"/>
  </r>
  <r>
    <m/>
    <m/>
    <x v="950"/>
    <x v="950"/>
    <m/>
    <m/>
    <n v="1"/>
    <n v="1"/>
    <n v="1"/>
    <n v="1"/>
  </r>
  <r>
    <m/>
    <m/>
    <x v="951"/>
    <x v="951"/>
    <m/>
    <m/>
    <n v="31"/>
    <n v="40"/>
    <n v="31"/>
    <n v="40"/>
  </r>
  <r>
    <m/>
    <m/>
    <x v="952"/>
    <x v="952"/>
    <m/>
    <m/>
    <n v="5"/>
    <n v="8"/>
    <n v="5"/>
    <n v="8"/>
  </r>
  <r>
    <m/>
    <m/>
    <x v="953"/>
    <x v="953"/>
    <m/>
    <m/>
    <n v="0"/>
    <n v="1"/>
    <n v="0"/>
    <n v="1"/>
  </r>
  <r>
    <m/>
    <m/>
    <x v="954"/>
    <x v="954"/>
    <m/>
    <m/>
    <n v="0"/>
    <n v="1"/>
    <n v="0"/>
    <n v="1"/>
  </r>
  <r>
    <m/>
    <m/>
    <x v="955"/>
    <x v="955"/>
    <m/>
    <m/>
    <n v="0"/>
    <n v="1"/>
    <n v="0"/>
    <n v="1"/>
  </r>
  <r>
    <m/>
    <m/>
    <x v="956"/>
    <x v="956"/>
    <m/>
    <m/>
    <n v="2"/>
    <n v="1"/>
    <n v="2"/>
    <n v="1"/>
  </r>
  <r>
    <m/>
    <m/>
    <x v="957"/>
    <x v="957"/>
    <m/>
    <m/>
    <n v="554"/>
    <n v="700"/>
    <n v="554"/>
    <n v="700"/>
  </r>
  <r>
    <m/>
    <m/>
    <x v="958"/>
    <x v="958"/>
    <m/>
    <m/>
    <n v="24"/>
    <n v="30"/>
    <n v="24"/>
    <n v="30"/>
  </r>
  <r>
    <m/>
    <m/>
    <x v="189"/>
    <x v="189"/>
    <m/>
    <m/>
    <n v="10"/>
    <n v="8"/>
    <n v="10"/>
    <n v="8"/>
  </r>
  <r>
    <m/>
    <m/>
    <x v="959"/>
    <x v="959"/>
    <m/>
    <m/>
    <n v="1"/>
    <n v="1"/>
    <n v="1"/>
    <n v="1"/>
  </r>
  <r>
    <m/>
    <m/>
    <x v="960"/>
    <x v="960"/>
    <m/>
    <m/>
    <n v="1"/>
    <n v="1"/>
    <n v="1"/>
    <n v="1"/>
  </r>
  <r>
    <m/>
    <m/>
    <x v="961"/>
    <x v="961"/>
    <m/>
    <m/>
    <n v="0"/>
    <n v="1"/>
    <n v="0"/>
    <n v="1"/>
  </r>
  <r>
    <m/>
    <m/>
    <x v="962"/>
    <x v="962"/>
    <m/>
    <m/>
    <n v="2"/>
    <n v="4"/>
    <n v="2"/>
    <n v="4"/>
  </r>
  <r>
    <m/>
    <m/>
    <x v="963"/>
    <x v="963"/>
    <m/>
    <m/>
    <n v="0"/>
    <n v="1"/>
    <n v="0"/>
    <n v="1"/>
  </r>
  <r>
    <m/>
    <m/>
    <x v="964"/>
    <x v="964"/>
    <m/>
    <m/>
    <n v="0"/>
    <n v="1"/>
    <n v="0"/>
    <n v="1"/>
  </r>
  <r>
    <m/>
    <m/>
    <x v="965"/>
    <x v="965"/>
    <m/>
    <m/>
    <n v="0"/>
    <n v="1"/>
    <n v="0"/>
    <n v="1"/>
  </r>
  <r>
    <m/>
    <m/>
    <x v="966"/>
    <x v="966"/>
    <m/>
    <m/>
    <n v="4"/>
    <n v="6"/>
    <n v="4"/>
    <n v="6"/>
  </r>
  <r>
    <m/>
    <m/>
    <x v="967"/>
    <x v="967"/>
    <m/>
    <m/>
    <n v="1"/>
    <n v="4"/>
    <n v="1"/>
    <n v="4"/>
  </r>
  <r>
    <m/>
    <m/>
    <x v="968"/>
    <x v="968"/>
    <m/>
    <m/>
    <n v="506"/>
    <n v="700"/>
    <n v="506"/>
    <n v="700"/>
  </r>
  <r>
    <m/>
    <m/>
    <x v="969"/>
    <x v="969"/>
    <m/>
    <m/>
    <n v="31"/>
    <n v="40"/>
    <n v="31"/>
    <n v="40"/>
  </r>
  <r>
    <m/>
    <m/>
    <x v="970"/>
    <x v="970"/>
    <m/>
    <m/>
    <n v="0"/>
    <n v="10"/>
    <n v="0"/>
    <n v="10"/>
  </r>
  <r>
    <m/>
    <m/>
    <x v="971"/>
    <x v="971"/>
    <m/>
    <m/>
    <n v="0"/>
    <n v="20"/>
    <n v="0"/>
    <n v="20"/>
  </r>
  <r>
    <m/>
    <m/>
    <x v="972"/>
    <x v="972"/>
    <m/>
    <m/>
    <n v="2"/>
    <n v="20"/>
    <n v="2"/>
    <n v="20"/>
  </r>
  <r>
    <m/>
    <m/>
    <x v="973"/>
    <x v="973"/>
    <m/>
    <m/>
    <n v="208"/>
    <n v="210"/>
    <n v="208"/>
    <n v="210"/>
  </r>
  <r>
    <m/>
    <m/>
    <x v="974"/>
    <x v="974"/>
    <m/>
    <m/>
    <n v="152"/>
    <n v="160"/>
    <n v="152"/>
    <n v="160"/>
  </r>
  <r>
    <m/>
    <m/>
    <x v="975"/>
    <x v="975"/>
    <m/>
    <m/>
    <n v="0"/>
    <n v="1"/>
    <n v="0"/>
    <n v="1"/>
  </r>
  <r>
    <m/>
    <m/>
    <x v="976"/>
    <x v="976"/>
    <m/>
    <m/>
    <n v="1"/>
    <n v="4"/>
    <n v="1"/>
    <n v="4"/>
  </r>
  <r>
    <m/>
    <m/>
    <x v="977"/>
    <x v="977"/>
    <m/>
    <m/>
    <n v="0"/>
    <n v="1"/>
    <n v="0"/>
    <n v="1"/>
  </r>
  <r>
    <m/>
    <m/>
    <x v="978"/>
    <x v="978"/>
    <m/>
    <m/>
    <n v="0"/>
    <n v="1"/>
    <n v="0"/>
    <n v="1"/>
  </r>
  <r>
    <m/>
    <m/>
    <x v="979"/>
    <x v="979"/>
    <m/>
    <m/>
    <n v="0"/>
    <n v="1"/>
    <n v="0"/>
    <n v="1"/>
  </r>
  <r>
    <m/>
    <m/>
    <x v="980"/>
    <x v="980"/>
    <m/>
    <m/>
    <n v="0"/>
    <n v="1"/>
    <n v="0"/>
    <n v="1"/>
  </r>
  <r>
    <m/>
    <m/>
    <x v="981"/>
    <x v="981"/>
    <m/>
    <m/>
    <n v="0"/>
    <n v="1"/>
    <n v="0"/>
    <n v="1"/>
  </r>
  <r>
    <m/>
    <m/>
    <x v="982"/>
    <x v="982"/>
    <m/>
    <m/>
    <n v="0"/>
    <n v="1"/>
    <n v="0"/>
    <n v="1"/>
  </r>
  <r>
    <m/>
    <m/>
    <x v="983"/>
    <x v="983"/>
    <m/>
    <m/>
    <n v="1"/>
    <n v="1"/>
    <n v="1"/>
    <n v="1"/>
  </r>
  <r>
    <m/>
    <m/>
    <x v="984"/>
    <x v="984"/>
    <m/>
    <m/>
    <n v="0"/>
    <n v="1"/>
    <n v="0"/>
    <n v="1"/>
  </r>
  <r>
    <m/>
    <m/>
    <x v="985"/>
    <x v="985"/>
    <m/>
    <m/>
    <n v="0"/>
    <n v="1"/>
    <n v="0"/>
    <n v="1"/>
  </r>
  <r>
    <m/>
    <m/>
    <x v="986"/>
    <x v="986"/>
    <m/>
    <m/>
    <n v="0"/>
    <n v="1"/>
    <n v="0"/>
    <n v="1"/>
  </r>
  <r>
    <m/>
    <m/>
    <x v="987"/>
    <x v="987"/>
    <m/>
    <m/>
    <n v="0"/>
    <n v="1"/>
    <n v="0"/>
    <n v="1"/>
  </r>
  <r>
    <m/>
    <m/>
    <x v="988"/>
    <x v="988"/>
    <m/>
    <m/>
    <n v="2"/>
    <n v="4"/>
    <n v="2"/>
    <n v="4"/>
  </r>
  <r>
    <m/>
    <m/>
    <x v="989"/>
    <x v="989"/>
    <m/>
    <m/>
    <n v="0"/>
    <n v="1"/>
    <n v="0"/>
    <n v="1"/>
  </r>
  <r>
    <m/>
    <m/>
    <x v="990"/>
    <x v="990"/>
    <m/>
    <m/>
    <n v="0"/>
    <n v="1"/>
    <n v="0"/>
    <n v="1"/>
  </r>
  <r>
    <m/>
    <m/>
    <x v="991"/>
    <x v="991"/>
    <m/>
    <m/>
    <n v="0"/>
    <n v="1"/>
    <n v="0"/>
    <n v="1"/>
  </r>
  <r>
    <m/>
    <m/>
    <x v="992"/>
    <x v="992"/>
    <m/>
    <m/>
    <n v="0"/>
    <n v="1"/>
    <n v="0"/>
    <n v="1"/>
  </r>
  <r>
    <m/>
    <m/>
    <x v="993"/>
    <x v="993"/>
    <m/>
    <m/>
    <n v="0"/>
    <n v="1"/>
    <n v="0"/>
    <n v="1"/>
  </r>
  <r>
    <m/>
    <m/>
    <x v="994"/>
    <x v="994"/>
    <m/>
    <m/>
    <n v="15"/>
    <n v="20"/>
    <n v="15"/>
    <n v="20"/>
  </r>
  <r>
    <m/>
    <m/>
    <x v="995"/>
    <x v="995"/>
    <m/>
    <m/>
    <n v="0"/>
    <n v="1"/>
    <n v="0"/>
    <n v="1"/>
  </r>
  <r>
    <m/>
    <m/>
    <x v="996"/>
    <x v="996"/>
    <m/>
    <m/>
    <n v="1"/>
    <n v="2"/>
    <n v="1"/>
    <n v="2"/>
  </r>
  <r>
    <m/>
    <m/>
    <x v="997"/>
    <x v="997"/>
    <m/>
    <m/>
    <n v="1"/>
    <n v="2"/>
    <n v="1"/>
    <n v="2"/>
  </r>
  <r>
    <m/>
    <m/>
    <x v="998"/>
    <x v="998"/>
    <m/>
    <m/>
    <n v="4"/>
    <n v="10"/>
    <n v="4"/>
    <n v="10"/>
  </r>
  <r>
    <m/>
    <m/>
    <x v="999"/>
    <x v="999"/>
    <m/>
    <m/>
    <n v="0"/>
    <n v="1"/>
    <n v="0"/>
    <n v="1"/>
  </r>
  <r>
    <m/>
    <m/>
    <x v="1000"/>
    <x v="1000"/>
    <m/>
    <m/>
    <n v="0"/>
    <n v="1"/>
    <n v="0"/>
    <n v="1"/>
  </r>
  <r>
    <m/>
    <m/>
    <x v="1001"/>
    <x v="1001"/>
    <m/>
    <m/>
    <n v="1"/>
    <n v="2"/>
    <n v="1"/>
    <n v="2"/>
  </r>
  <r>
    <m/>
    <m/>
    <x v="1002"/>
    <x v="1002"/>
    <m/>
    <m/>
    <n v="0"/>
    <n v="1"/>
    <n v="0"/>
    <n v="1"/>
  </r>
  <r>
    <m/>
    <m/>
    <x v="734"/>
    <x v="734"/>
    <m/>
    <m/>
    <n v="0"/>
    <n v="1"/>
    <n v="0"/>
    <n v="1"/>
  </r>
  <r>
    <m/>
    <m/>
    <x v="1003"/>
    <x v="1003"/>
    <m/>
    <m/>
    <n v="0"/>
    <n v="1"/>
    <n v="0"/>
    <n v="1"/>
  </r>
  <r>
    <m/>
    <m/>
    <x v="1004"/>
    <x v="1004"/>
    <m/>
    <m/>
    <n v="0"/>
    <n v="1"/>
    <n v="0"/>
    <n v="1"/>
  </r>
  <r>
    <m/>
    <m/>
    <x v="1005"/>
    <x v="1005"/>
    <m/>
    <m/>
    <n v="0"/>
    <n v="1"/>
    <n v="0"/>
    <n v="1"/>
  </r>
  <r>
    <m/>
    <m/>
    <x v="1006"/>
    <x v="1006"/>
    <m/>
    <m/>
    <n v="0"/>
    <n v="1"/>
    <n v="0"/>
    <n v="1"/>
  </r>
  <r>
    <m/>
    <m/>
    <x v="659"/>
    <x v="659"/>
    <m/>
    <m/>
    <n v="10"/>
    <n v="20"/>
    <n v="10"/>
    <n v="20"/>
  </r>
  <r>
    <m/>
    <m/>
    <x v="1007"/>
    <x v="1007"/>
    <m/>
    <m/>
    <n v="0"/>
    <n v="1"/>
    <n v="0"/>
    <n v="1"/>
  </r>
  <r>
    <m/>
    <m/>
    <x v="1008"/>
    <x v="1008"/>
    <m/>
    <m/>
    <n v="10"/>
    <n v="15"/>
    <n v="10"/>
    <n v="15"/>
  </r>
  <r>
    <m/>
    <m/>
    <x v="1009"/>
    <x v="1009"/>
    <m/>
    <m/>
    <n v="0"/>
    <n v="1"/>
    <n v="0"/>
    <n v="1"/>
  </r>
  <r>
    <m/>
    <m/>
    <x v="1010"/>
    <x v="1010"/>
    <m/>
    <m/>
    <n v="0"/>
    <n v="1"/>
    <n v="0"/>
    <n v="1"/>
  </r>
  <r>
    <m/>
    <m/>
    <x v="1011"/>
    <x v="1011"/>
    <m/>
    <m/>
    <n v="0"/>
    <n v="1"/>
    <n v="0"/>
    <n v="1"/>
  </r>
  <r>
    <m/>
    <m/>
    <x v="742"/>
    <x v="742"/>
    <m/>
    <m/>
    <n v="4"/>
    <n v="6"/>
    <n v="4"/>
    <n v="6"/>
  </r>
  <r>
    <m/>
    <m/>
    <x v="661"/>
    <x v="661"/>
    <m/>
    <m/>
    <n v="0"/>
    <n v="1"/>
    <n v="0"/>
    <n v="1"/>
  </r>
  <r>
    <m/>
    <s v="Операције дневна болница "/>
    <x v="0"/>
    <x v="0"/>
    <n v="0"/>
    <n v="0"/>
    <n v="400"/>
    <n v="550"/>
    <n v="400"/>
    <n v="550"/>
  </r>
  <r>
    <m/>
    <m/>
    <x v="205"/>
    <x v="205"/>
    <m/>
    <m/>
    <n v="22"/>
    <n v="25"/>
    <n v="22"/>
    <n v="25"/>
  </r>
  <r>
    <m/>
    <m/>
    <x v="706"/>
    <x v="706"/>
    <m/>
    <m/>
    <n v="0"/>
    <n v="1"/>
    <n v="0"/>
    <n v="1"/>
  </r>
  <r>
    <m/>
    <m/>
    <x v="1012"/>
    <x v="1012"/>
    <m/>
    <m/>
    <n v="13"/>
    <n v="35"/>
    <n v="13"/>
    <n v="35"/>
  </r>
  <r>
    <m/>
    <m/>
    <x v="1013"/>
    <x v="1013"/>
    <m/>
    <m/>
    <n v="0"/>
    <n v="4"/>
    <n v="0"/>
    <n v="4"/>
  </r>
  <r>
    <m/>
    <m/>
    <x v="129"/>
    <x v="129"/>
    <m/>
    <m/>
    <n v="0"/>
    <n v="12"/>
    <n v="0"/>
    <n v="12"/>
  </r>
  <r>
    <m/>
    <m/>
    <x v="209"/>
    <x v="209"/>
    <m/>
    <m/>
    <n v="0"/>
    <n v="2"/>
    <n v="0"/>
    <n v="2"/>
  </r>
  <r>
    <m/>
    <m/>
    <x v="1014"/>
    <x v="1014"/>
    <m/>
    <m/>
    <n v="0"/>
    <n v="2"/>
    <n v="0"/>
    <n v="2"/>
  </r>
  <r>
    <m/>
    <m/>
    <x v="678"/>
    <x v="678"/>
    <m/>
    <m/>
    <n v="0"/>
    <n v="2"/>
    <n v="0"/>
    <n v="2"/>
  </r>
  <r>
    <m/>
    <m/>
    <x v="211"/>
    <x v="211"/>
    <m/>
    <m/>
    <n v="0"/>
    <n v="2"/>
    <n v="0"/>
    <n v="2"/>
  </r>
  <r>
    <m/>
    <m/>
    <x v="1015"/>
    <x v="1015"/>
    <m/>
    <m/>
    <n v="9"/>
    <n v="2"/>
    <n v="9"/>
    <n v="2"/>
  </r>
  <r>
    <m/>
    <m/>
    <x v="1016"/>
    <x v="1016"/>
    <m/>
    <m/>
    <n v="0"/>
    <n v="1"/>
    <n v="0"/>
    <n v="1"/>
  </r>
  <r>
    <m/>
    <m/>
    <x v="1017"/>
    <x v="1017"/>
    <m/>
    <m/>
    <n v="0"/>
    <n v="1"/>
    <n v="0"/>
    <n v="1"/>
  </r>
  <r>
    <m/>
    <m/>
    <x v="1018"/>
    <x v="1018"/>
    <m/>
    <m/>
    <n v="0"/>
    <n v="1"/>
    <n v="0"/>
    <n v="1"/>
  </r>
  <r>
    <m/>
    <m/>
    <x v="1019"/>
    <x v="1019"/>
    <m/>
    <m/>
    <n v="0"/>
    <n v="1"/>
    <n v="0"/>
    <n v="1"/>
  </r>
  <r>
    <m/>
    <m/>
    <x v="1020"/>
    <x v="1020"/>
    <m/>
    <m/>
    <n v="0"/>
    <n v="1"/>
    <n v="0"/>
    <n v="1"/>
  </r>
  <r>
    <m/>
    <m/>
    <x v="1021"/>
    <x v="1021"/>
    <m/>
    <m/>
    <n v="0"/>
    <n v="1"/>
    <n v="0"/>
    <n v="1"/>
  </r>
  <r>
    <m/>
    <m/>
    <x v="1022"/>
    <x v="1022"/>
    <m/>
    <m/>
    <n v="0"/>
    <n v="6"/>
    <n v="0"/>
    <n v="6"/>
  </r>
  <r>
    <m/>
    <m/>
    <x v="1023"/>
    <x v="1023"/>
    <m/>
    <m/>
    <n v="0"/>
    <n v="1"/>
    <n v="0"/>
    <n v="1"/>
  </r>
  <r>
    <m/>
    <m/>
    <x v="1024"/>
    <x v="1024"/>
    <m/>
    <m/>
    <n v="0"/>
    <n v="1"/>
    <n v="0"/>
    <n v="1"/>
  </r>
  <r>
    <m/>
    <m/>
    <x v="1025"/>
    <x v="1025"/>
    <m/>
    <m/>
    <n v="0"/>
    <n v="1"/>
    <n v="0"/>
    <n v="1"/>
  </r>
  <r>
    <m/>
    <m/>
    <x v="1026"/>
    <x v="1026"/>
    <m/>
    <m/>
    <n v="0"/>
    <n v="1"/>
    <n v="0"/>
    <n v="1"/>
  </r>
  <r>
    <m/>
    <m/>
    <x v="1027"/>
    <x v="1027"/>
    <m/>
    <m/>
    <n v="0"/>
    <n v="1"/>
    <n v="0"/>
    <n v="1"/>
  </r>
  <r>
    <m/>
    <m/>
    <x v="1028"/>
    <x v="1028"/>
    <m/>
    <m/>
    <n v="0"/>
    <n v="1"/>
    <n v="0"/>
    <n v="1"/>
  </r>
  <r>
    <m/>
    <m/>
    <x v="1029"/>
    <x v="1029"/>
    <m/>
    <m/>
    <n v="0"/>
    <n v="1"/>
    <n v="0"/>
    <n v="1"/>
  </r>
  <r>
    <m/>
    <m/>
    <x v="1030"/>
    <x v="1030"/>
    <m/>
    <m/>
    <n v="1"/>
    <n v="2"/>
    <n v="1"/>
    <n v="2"/>
  </r>
  <r>
    <m/>
    <m/>
    <x v="1031"/>
    <x v="1031"/>
    <m/>
    <m/>
    <n v="0"/>
    <n v="1"/>
    <n v="0"/>
    <n v="1"/>
  </r>
  <r>
    <m/>
    <m/>
    <x v="1032"/>
    <x v="1032"/>
    <m/>
    <m/>
    <n v="0"/>
    <n v="1"/>
    <n v="0"/>
    <n v="1"/>
  </r>
  <r>
    <m/>
    <m/>
    <x v="1033"/>
    <x v="1033"/>
    <m/>
    <m/>
    <n v="0"/>
    <n v="1"/>
    <n v="0"/>
    <n v="1"/>
  </r>
  <r>
    <m/>
    <m/>
    <x v="1034"/>
    <x v="1034"/>
    <m/>
    <m/>
    <n v="0"/>
    <n v="1"/>
    <n v="0"/>
    <n v="1"/>
  </r>
  <r>
    <m/>
    <m/>
    <x v="1035"/>
    <x v="1035"/>
    <m/>
    <m/>
    <n v="1"/>
    <n v="2"/>
    <n v="1"/>
    <n v="2"/>
  </r>
  <r>
    <m/>
    <m/>
    <x v="1036"/>
    <x v="1036"/>
    <m/>
    <m/>
    <n v="0"/>
    <n v="1"/>
    <n v="0"/>
    <n v="1"/>
  </r>
  <r>
    <m/>
    <m/>
    <x v="1037"/>
    <x v="1037"/>
    <m/>
    <m/>
    <n v="1"/>
    <n v="2"/>
    <n v="1"/>
    <n v="2"/>
  </r>
  <r>
    <m/>
    <m/>
    <x v="1038"/>
    <x v="1038"/>
    <m/>
    <m/>
    <n v="0"/>
    <n v="1"/>
    <n v="0"/>
    <n v="1"/>
  </r>
  <r>
    <m/>
    <m/>
    <x v="1039"/>
    <x v="1039"/>
    <m/>
    <m/>
    <n v="0"/>
    <n v="1"/>
    <n v="0"/>
    <n v="1"/>
  </r>
  <r>
    <m/>
    <m/>
    <x v="1040"/>
    <x v="1040"/>
    <m/>
    <m/>
    <n v="0"/>
    <n v="1"/>
    <n v="0"/>
    <n v="1"/>
  </r>
  <r>
    <m/>
    <m/>
    <x v="1041"/>
    <x v="1041"/>
    <m/>
    <m/>
    <n v="13"/>
    <n v="16"/>
    <n v="13"/>
    <n v="16"/>
  </r>
  <r>
    <m/>
    <m/>
    <x v="247"/>
    <x v="247"/>
    <m/>
    <m/>
    <n v="33"/>
    <n v="40"/>
    <n v="33"/>
    <n v="40"/>
  </r>
  <r>
    <m/>
    <m/>
    <x v="1042"/>
    <x v="1042"/>
    <m/>
    <m/>
    <n v="76"/>
    <n v="100"/>
    <n v="76"/>
    <n v="100"/>
  </r>
  <r>
    <m/>
    <m/>
    <x v="683"/>
    <x v="683"/>
    <m/>
    <m/>
    <n v="62"/>
    <n v="60"/>
    <n v="62"/>
    <n v="60"/>
  </r>
  <r>
    <m/>
    <m/>
    <x v="1043"/>
    <x v="1043"/>
    <m/>
    <m/>
    <n v="1"/>
    <n v="2"/>
    <n v="1"/>
    <n v="2"/>
  </r>
  <r>
    <m/>
    <m/>
    <x v="936"/>
    <x v="936"/>
    <m/>
    <m/>
    <n v="3"/>
    <n v="6"/>
    <n v="3"/>
    <n v="6"/>
  </r>
  <r>
    <m/>
    <m/>
    <x v="937"/>
    <x v="937"/>
    <m/>
    <m/>
    <n v="0"/>
    <n v="1"/>
    <n v="0"/>
    <n v="1"/>
  </r>
  <r>
    <m/>
    <m/>
    <x v="633"/>
    <x v="633"/>
    <m/>
    <m/>
    <n v="0"/>
    <n v="1"/>
    <n v="0"/>
    <n v="1"/>
  </r>
  <r>
    <m/>
    <m/>
    <x v="1044"/>
    <x v="1044"/>
    <m/>
    <m/>
    <n v="1"/>
    <n v="1"/>
    <n v="1"/>
    <n v="1"/>
  </r>
  <r>
    <m/>
    <m/>
    <x v="1045"/>
    <x v="1045"/>
    <m/>
    <m/>
    <n v="0"/>
    <n v="1"/>
    <n v="0"/>
    <n v="1"/>
  </r>
  <r>
    <m/>
    <m/>
    <x v="952"/>
    <x v="952"/>
    <m/>
    <m/>
    <n v="0"/>
    <n v="1"/>
    <n v="0"/>
    <n v="1"/>
  </r>
  <r>
    <m/>
    <m/>
    <x v="1046"/>
    <x v="1046"/>
    <m/>
    <m/>
    <n v="0"/>
    <n v="1"/>
    <n v="0"/>
    <n v="1"/>
  </r>
  <r>
    <m/>
    <m/>
    <x v="1047"/>
    <x v="1047"/>
    <m/>
    <m/>
    <n v="0"/>
    <n v="1"/>
    <n v="0"/>
    <n v="1"/>
  </r>
  <r>
    <m/>
    <m/>
    <x v="1048"/>
    <x v="1048"/>
    <m/>
    <m/>
    <n v="0"/>
    <n v="1"/>
    <n v="0"/>
    <n v="1"/>
  </r>
  <r>
    <m/>
    <m/>
    <x v="1049"/>
    <x v="1049"/>
    <m/>
    <m/>
    <n v="0"/>
    <n v="1"/>
    <n v="0"/>
    <n v="1"/>
  </r>
  <r>
    <m/>
    <m/>
    <x v="1050"/>
    <x v="1050"/>
    <m/>
    <m/>
    <n v="0"/>
    <n v="1"/>
    <n v="0"/>
    <n v="1"/>
  </r>
  <r>
    <m/>
    <m/>
    <x v="1051"/>
    <x v="1051"/>
    <m/>
    <m/>
    <n v="0"/>
    <n v="1"/>
    <n v="0"/>
    <n v="1"/>
  </r>
  <r>
    <m/>
    <m/>
    <x v="1052"/>
    <x v="1052"/>
    <m/>
    <m/>
    <n v="0"/>
    <n v="1"/>
    <n v="0"/>
    <n v="1"/>
  </r>
  <r>
    <m/>
    <m/>
    <x v="1053"/>
    <x v="1053"/>
    <m/>
    <m/>
    <n v="0"/>
    <n v="1"/>
    <n v="0"/>
    <n v="1"/>
  </r>
  <r>
    <m/>
    <m/>
    <x v="1054"/>
    <x v="1054"/>
    <m/>
    <m/>
    <n v="0"/>
    <n v="1"/>
    <n v="0"/>
    <n v="1"/>
  </r>
  <r>
    <m/>
    <m/>
    <x v="1055"/>
    <x v="1055"/>
    <m/>
    <m/>
    <n v="2"/>
    <n v="4"/>
    <n v="2"/>
    <n v="4"/>
  </r>
  <r>
    <m/>
    <m/>
    <x v="973"/>
    <x v="973"/>
    <m/>
    <m/>
    <n v="91"/>
    <n v="100"/>
    <n v="91"/>
    <n v="100"/>
  </r>
  <r>
    <m/>
    <m/>
    <x v="1056"/>
    <x v="1056"/>
    <m/>
    <m/>
    <n v="8"/>
    <n v="10"/>
    <n v="8"/>
    <n v="10"/>
  </r>
  <r>
    <m/>
    <m/>
    <x v="1057"/>
    <x v="1057"/>
    <m/>
    <m/>
    <n v="62"/>
    <n v="70"/>
    <n v="62"/>
    <n v="70"/>
  </r>
  <r>
    <m/>
    <m/>
    <x v="976"/>
    <x v="976"/>
    <m/>
    <m/>
    <n v="1"/>
    <n v="1"/>
    <n v="1"/>
    <n v="1"/>
  </r>
  <r>
    <m/>
    <m/>
    <x v="984"/>
    <x v="984"/>
    <m/>
    <m/>
    <n v="0"/>
    <n v="1"/>
    <n v="0"/>
    <n v="1"/>
  </r>
  <r>
    <m/>
    <m/>
    <x v="990"/>
    <x v="990"/>
    <m/>
    <m/>
    <n v="0"/>
    <n v="1"/>
    <n v="0"/>
    <n v="1"/>
  </r>
  <r>
    <m/>
    <m/>
    <x v="1058"/>
    <x v="1058"/>
    <m/>
    <m/>
    <n v="0"/>
    <n v="1"/>
    <n v="0"/>
    <n v="1"/>
  </r>
  <r>
    <m/>
    <m/>
    <x v="733"/>
    <x v="733"/>
    <m/>
    <m/>
    <n v="0"/>
    <n v="1"/>
    <n v="0"/>
    <n v="1"/>
  </r>
  <r>
    <m/>
    <m/>
    <x v="1059"/>
    <x v="1059"/>
    <m/>
    <m/>
    <n v="0"/>
    <n v="1"/>
    <n v="0"/>
    <n v="1"/>
  </r>
  <r>
    <m/>
    <m/>
    <x v="1060"/>
    <x v="1060"/>
    <m/>
    <m/>
    <n v="0"/>
    <n v="1"/>
    <n v="0"/>
    <n v="1"/>
  </r>
  <r>
    <m/>
    <m/>
    <x v="200"/>
    <x v="200"/>
    <m/>
    <m/>
    <n v="0"/>
    <n v="1"/>
    <n v="0"/>
    <n v="1"/>
  </r>
  <r>
    <m/>
    <s v="Остале услуге"/>
    <x v="0"/>
    <x v="0"/>
    <n v="9466"/>
    <n v="9570"/>
    <n v="164911"/>
    <n v="166379"/>
    <n v="174377"/>
    <n v="175949"/>
  </r>
  <r>
    <m/>
    <m/>
    <x v="216"/>
    <x v="216"/>
    <n v="0"/>
    <n v="0"/>
    <n v="678"/>
    <n v="670"/>
    <n v="678"/>
    <n v="670"/>
  </r>
  <r>
    <m/>
    <m/>
    <x v="1061"/>
    <x v="1061"/>
    <n v="0"/>
    <n v="0"/>
    <n v="2"/>
    <n v="0"/>
    <n v="2"/>
    <n v="0"/>
  </r>
  <r>
    <m/>
    <m/>
    <x v="1062"/>
    <x v="1062"/>
    <n v="0"/>
    <n v="0"/>
    <n v="7"/>
    <n v="0"/>
    <n v="7"/>
    <n v="0"/>
  </r>
  <r>
    <m/>
    <m/>
    <x v="314"/>
    <x v="314"/>
    <n v="0"/>
    <n v="100"/>
    <n v="0"/>
    <n v="100"/>
    <n v="0"/>
    <n v="200"/>
  </r>
  <r>
    <m/>
    <m/>
    <x v="315"/>
    <x v="315"/>
    <n v="34"/>
    <n v="40"/>
    <n v="2"/>
    <n v="4"/>
    <n v="36"/>
    <n v="44"/>
  </r>
  <r>
    <m/>
    <m/>
    <x v="1063"/>
    <x v="1063"/>
    <n v="418"/>
    <n v="350"/>
    <n v="0"/>
    <n v="0"/>
    <n v="418"/>
    <n v="350"/>
  </r>
  <r>
    <m/>
    <m/>
    <x v="1064"/>
    <x v="1064"/>
    <n v="208"/>
    <n v="150"/>
    <n v="0"/>
    <n v="0"/>
    <n v="208"/>
    <n v="150"/>
  </r>
  <r>
    <m/>
    <m/>
    <x v="1065"/>
    <x v="1065"/>
    <n v="461"/>
    <n v="400"/>
    <n v="0"/>
    <n v="0"/>
    <n v="461"/>
    <n v="400"/>
  </r>
  <r>
    <m/>
    <m/>
    <x v="1066"/>
    <x v="1066"/>
    <n v="890"/>
    <n v="800"/>
    <n v="0"/>
    <n v="0"/>
    <n v="890"/>
    <n v="800"/>
  </r>
  <r>
    <m/>
    <m/>
    <x v="1067"/>
    <x v="1067"/>
    <n v="192"/>
    <n v="150"/>
    <n v="0"/>
    <n v="0"/>
    <n v="192"/>
    <n v="150"/>
  </r>
  <r>
    <m/>
    <m/>
    <x v="1068"/>
    <x v="1068"/>
    <n v="0"/>
    <n v="0"/>
    <n v="4"/>
    <n v="6"/>
    <n v="4"/>
    <n v="6"/>
  </r>
  <r>
    <m/>
    <m/>
    <x v="1069"/>
    <x v="1069"/>
    <n v="0"/>
    <n v="0"/>
    <n v="0"/>
    <n v="1"/>
    <n v="0"/>
    <n v="1"/>
  </r>
  <r>
    <m/>
    <m/>
    <x v="219"/>
    <x v="219"/>
    <n v="0"/>
    <n v="0"/>
    <n v="0"/>
    <n v="1"/>
    <n v="0"/>
    <n v="1"/>
  </r>
  <r>
    <m/>
    <m/>
    <x v="220"/>
    <x v="220"/>
    <n v="0"/>
    <n v="0"/>
    <n v="0"/>
    <n v="1"/>
    <n v="0"/>
    <n v="1"/>
  </r>
  <r>
    <m/>
    <m/>
    <x v="316"/>
    <x v="316"/>
    <n v="0"/>
    <n v="0"/>
    <n v="6419"/>
    <n v="6350"/>
    <n v="6419"/>
    <n v="6350"/>
  </r>
  <r>
    <m/>
    <m/>
    <x v="222"/>
    <x v="222"/>
    <n v="0"/>
    <n v="0"/>
    <n v="48"/>
    <n v="60"/>
    <n v="48"/>
    <n v="60"/>
  </r>
  <r>
    <m/>
    <m/>
    <x v="223"/>
    <x v="223"/>
    <n v="0"/>
    <n v="0"/>
    <n v="1664"/>
    <n v="1700"/>
    <n v="1664"/>
    <n v="1700"/>
  </r>
  <r>
    <m/>
    <m/>
    <x v="1070"/>
    <x v="1070"/>
    <n v="0"/>
    <n v="1"/>
    <n v="1"/>
    <n v="1"/>
    <n v="1"/>
    <n v="2"/>
  </r>
  <r>
    <m/>
    <m/>
    <x v="227"/>
    <x v="227"/>
    <n v="0"/>
    <n v="0"/>
    <n v="957"/>
    <n v="1000"/>
    <n v="957"/>
    <n v="1000"/>
  </r>
  <r>
    <m/>
    <m/>
    <x v="228"/>
    <x v="228"/>
    <n v="0"/>
    <n v="0"/>
    <n v="25"/>
    <n v="50"/>
    <n v="25"/>
    <n v="50"/>
  </r>
  <r>
    <m/>
    <m/>
    <x v="229"/>
    <x v="229"/>
    <n v="13"/>
    <n v="15"/>
    <n v="5787"/>
    <n v="6000"/>
    <n v="5800"/>
    <n v="6015"/>
  </r>
  <r>
    <m/>
    <m/>
    <x v="230"/>
    <x v="230"/>
    <n v="0"/>
    <n v="0"/>
    <n v="49"/>
    <n v="50"/>
    <n v="49"/>
    <n v="50"/>
  </r>
  <r>
    <m/>
    <m/>
    <x v="323"/>
    <x v="323"/>
    <n v="0"/>
    <n v="0"/>
    <n v="0"/>
    <n v="1"/>
    <n v="0"/>
    <n v="1"/>
  </r>
  <r>
    <m/>
    <m/>
    <x v="324"/>
    <x v="324"/>
    <n v="0"/>
    <n v="0"/>
    <n v="0"/>
    <n v="1"/>
    <n v="0"/>
    <n v="1"/>
  </r>
  <r>
    <m/>
    <m/>
    <x v="325"/>
    <x v="325"/>
    <n v="0"/>
    <n v="0"/>
    <n v="0"/>
    <n v="1"/>
    <n v="0"/>
    <n v="1"/>
  </r>
  <r>
    <m/>
    <m/>
    <x v="330"/>
    <x v="330"/>
    <n v="0"/>
    <n v="0"/>
    <n v="0"/>
    <n v="1"/>
    <n v="0"/>
    <n v="1"/>
  </r>
  <r>
    <m/>
    <m/>
    <x v="331"/>
    <x v="331"/>
    <n v="0"/>
    <n v="0"/>
    <n v="0"/>
    <n v="1"/>
    <n v="0"/>
    <n v="1"/>
  </r>
  <r>
    <m/>
    <m/>
    <x v="231"/>
    <x v="231"/>
    <n v="0"/>
    <n v="0"/>
    <n v="11"/>
    <n v="12"/>
    <n v="11"/>
    <n v="12"/>
  </r>
  <r>
    <m/>
    <m/>
    <x v="232"/>
    <x v="232"/>
    <n v="4196"/>
    <n v="4200"/>
    <n v="9324"/>
    <n v="9300"/>
    <n v="13520"/>
    <n v="13500"/>
  </r>
  <r>
    <m/>
    <m/>
    <x v="13"/>
    <x v="13"/>
    <n v="0"/>
    <n v="0"/>
    <n v="0"/>
    <n v="1"/>
    <n v="0"/>
    <n v="1"/>
  </r>
  <r>
    <m/>
    <m/>
    <x v="1071"/>
    <x v="1071"/>
    <n v="0"/>
    <n v="1"/>
    <n v="0"/>
    <n v="1"/>
    <n v="0"/>
    <n v="2"/>
  </r>
  <r>
    <m/>
    <m/>
    <x v="464"/>
    <x v="464"/>
    <n v="0"/>
    <n v="0"/>
    <n v="0"/>
    <n v="1"/>
    <n v="0"/>
    <n v="1"/>
  </r>
  <r>
    <m/>
    <m/>
    <x v="130"/>
    <x v="130"/>
    <m/>
    <m/>
    <n v="2"/>
    <n v="0"/>
    <n v="2"/>
    <n v="0"/>
  </r>
  <r>
    <m/>
    <m/>
    <x v="334"/>
    <x v="334"/>
    <n v="0"/>
    <n v="0"/>
    <n v="0"/>
    <n v="1"/>
    <n v="0"/>
    <n v="1"/>
  </r>
  <r>
    <m/>
    <m/>
    <x v="245"/>
    <x v="245"/>
    <n v="0"/>
    <n v="0"/>
    <n v="211"/>
    <n v="250"/>
    <n v="211"/>
    <n v="250"/>
  </r>
  <r>
    <m/>
    <m/>
    <x v="887"/>
    <x v="887"/>
    <n v="0"/>
    <n v="0"/>
    <n v="1"/>
    <n v="0"/>
    <n v="1"/>
    <n v="0"/>
  </r>
  <r>
    <m/>
    <m/>
    <x v="888"/>
    <x v="888"/>
    <n v="0"/>
    <n v="0"/>
    <n v="13"/>
    <n v="40"/>
    <n v="13"/>
    <n v="40"/>
  </r>
  <r>
    <m/>
    <m/>
    <x v="890"/>
    <x v="890"/>
    <n v="0"/>
    <n v="0"/>
    <n v="0"/>
    <n v="1"/>
    <n v="0"/>
    <n v="1"/>
  </r>
  <r>
    <m/>
    <m/>
    <x v="338"/>
    <x v="338"/>
    <n v="0"/>
    <n v="0"/>
    <n v="0"/>
    <n v="1"/>
    <n v="0"/>
    <n v="1"/>
  </r>
  <r>
    <m/>
    <m/>
    <x v="1072"/>
    <x v="1072"/>
    <n v="0"/>
    <n v="0"/>
    <n v="0"/>
    <n v="1"/>
    <n v="0"/>
    <n v="1"/>
  </r>
  <r>
    <m/>
    <m/>
    <x v="1073"/>
    <x v="1073"/>
    <n v="0"/>
    <n v="0"/>
    <n v="0"/>
    <n v="1"/>
    <n v="0"/>
    <n v="1"/>
  </r>
  <r>
    <m/>
    <m/>
    <x v="1074"/>
    <x v="1074"/>
    <n v="0"/>
    <n v="0"/>
    <n v="0"/>
    <n v="1"/>
    <n v="0"/>
    <n v="1"/>
  </r>
  <r>
    <m/>
    <m/>
    <x v="1075"/>
    <x v="1075"/>
    <n v="0"/>
    <n v="0"/>
    <n v="0"/>
    <n v="1"/>
    <n v="0"/>
    <n v="1"/>
  </r>
  <r>
    <m/>
    <m/>
    <x v="1076"/>
    <x v="1076"/>
    <n v="0"/>
    <n v="0"/>
    <n v="0"/>
    <n v="1"/>
    <n v="0"/>
    <n v="1"/>
  </r>
  <r>
    <m/>
    <m/>
    <x v="1077"/>
    <x v="1077"/>
    <n v="0"/>
    <n v="0"/>
    <n v="0"/>
    <n v="1"/>
    <n v="0"/>
    <n v="1"/>
  </r>
  <r>
    <m/>
    <m/>
    <x v="1078"/>
    <x v="1078"/>
    <n v="0"/>
    <n v="0"/>
    <n v="0"/>
    <n v="1"/>
    <n v="0"/>
    <n v="1"/>
  </r>
  <r>
    <m/>
    <m/>
    <x v="1079"/>
    <x v="1079"/>
    <n v="0"/>
    <n v="0"/>
    <n v="0"/>
    <n v="1"/>
    <n v="0"/>
    <n v="1"/>
  </r>
  <r>
    <m/>
    <m/>
    <x v="1080"/>
    <x v="1080"/>
    <n v="0"/>
    <n v="0"/>
    <n v="0"/>
    <n v="1"/>
    <n v="0"/>
    <n v="1"/>
  </r>
  <r>
    <m/>
    <m/>
    <x v="1081"/>
    <x v="1081"/>
    <n v="0"/>
    <n v="0"/>
    <n v="0"/>
    <n v="1"/>
    <n v="0"/>
    <n v="1"/>
  </r>
  <r>
    <m/>
    <m/>
    <x v="1082"/>
    <x v="1082"/>
    <n v="0"/>
    <n v="0"/>
    <n v="0"/>
    <n v="1"/>
    <n v="0"/>
    <n v="1"/>
  </r>
  <r>
    <m/>
    <m/>
    <x v="1083"/>
    <x v="1083"/>
    <n v="0"/>
    <n v="0"/>
    <n v="0"/>
    <n v="1"/>
    <n v="0"/>
    <n v="1"/>
  </r>
  <r>
    <m/>
    <m/>
    <x v="1084"/>
    <x v="1084"/>
    <n v="0"/>
    <n v="0"/>
    <n v="0"/>
    <n v="1"/>
    <n v="0"/>
    <n v="1"/>
  </r>
  <r>
    <m/>
    <m/>
    <x v="1085"/>
    <x v="1085"/>
    <n v="2"/>
    <n v="0"/>
    <n v="0"/>
    <n v="1"/>
    <n v="2"/>
    <n v="1"/>
  </r>
  <r>
    <m/>
    <m/>
    <x v="1086"/>
    <x v="1086"/>
    <n v="0"/>
    <n v="0"/>
    <n v="0"/>
    <n v="1"/>
    <n v="0"/>
    <n v="1"/>
  </r>
  <r>
    <m/>
    <m/>
    <x v="1087"/>
    <x v="1087"/>
    <n v="0"/>
    <n v="0"/>
    <n v="0"/>
    <n v="1"/>
    <n v="0"/>
    <n v="1"/>
  </r>
  <r>
    <m/>
    <m/>
    <x v="1088"/>
    <x v="1088"/>
    <n v="0"/>
    <n v="0"/>
    <n v="0"/>
    <n v="1"/>
    <n v="0"/>
    <n v="1"/>
  </r>
  <r>
    <m/>
    <m/>
    <x v="1089"/>
    <x v="1089"/>
    <n v="0"/>
    <n v="0"/>
    <n v="0"/>
    <n v="1"/>
    <n v="0"/>
    <n v="1"/>
  </r>
  <r>
    <m/>
    <m/>
    <x v="1090"/>
    <x v="1090"/>
    <n v="0"/>
    <n v="0"/>
    <n v="1"/>
    <n v="2"/>
    <n v="1"/>
    <n v="2"/>
  </r>
  <r>
    <m/>
    <m/>
    <x v="1091"/>
    <x v="1091"/>
    <n v="0"/>
    <n v="0"/>
    <n v="0"/>
    <n v="1"/>
    <n v="0"/>
    <n v="1"/>
  </r>
  <r>
    <m/>
    <m/>
    <x v="1092"/>
    <x v="1092"/>
    <n v="0"/>
    <n v="0"/>
    <n v="0"/>
    <n v="1"/>
    <n v="0"/>
    <n v="1"/>
  </r>
  <r>
    <m/>
    <m/>
    <x v="1093"/>
    <x v="1093"/>
    <n v="0"/>
    <n v="0"/>
    <n v="1"/>
    <n v="1"/>
    <n v="1"/>
    <n v="1"/>
  </r>
  <r>
    <m/>
    <m/>
    <x v="1094"/>
    <x v="1094"/>
    <n v="0"/>
    <n v="0"/>
    <n v="0"/>
    <n v="1"/>
    <n v="0"/>
    <n v="1"/>
  </r>
  <r>
    <m/>
    <m/>
    <x v="1095"/>
    <x v="1095"/>
    <n v="0"/>
    <n v="0"/>
    <n v="0"/>
    <n v="1"/>
    <n v="0"/>
    <n v="1"/>
  </r>
  <r>
    <m/>
    <m/>
    <x v="1096"/>
    <x v="1096"/>
    <n v="0"/>
    <n v="0"/>
    <n v="0"/>
    <n v="1"/>
    <n v="0"/>
    <n v="1"/>
  </r>
  <r>
    <m/>
    <m/>
    <x v="1097"/>
    <x v="1097"/>
    <n v="0"/>
    <n v="0"/>
    <n v="0"/>
    <n v="1"/>
    <n v="0"/>
    <n v="1"/>
  </r>
  <r>
    <m/>
    <m/>
    <x v="1098"/>
    <x v="1098"/>
    <n v="0"/>
    <n v="0"/>
    <n v="0"/>
    <n v="1"/>
    <n v="0"/>
    <n v="1"/>
  </r>
  <r>
    <m/>
    <m/>
    <x v="1099"/>
    <x v="1099"/>
    <n v="0"/>
    <n v="0"/>
    <n v="0"/>
    <n v="1"/>
    <n v="0"/>
    <n v="1"/>
  </r>
  <r>
    <m/>
    <m/>
    <x v="1100"/>
    <x v="1100"/>
    <n v="0"/>
    <n v="0"/>
    <n v="0"/>
    <n v="1"/>
    <n v="0"/>
    <n v="1"/>
  </r>
  <r>
    <m/>
    <m/>
    <x v="1101"/>
    <x v="1101"/>
    <n v="35"/>
    <n v="100"/>
    <n v="0"/>
    <n v="1"/>
    <n v="35"/>
    <n v="101"/>
  </r>
  <r>
    <m/>
    <m/>
    <x v="1102"/>
    <x v="1102"/>
    <n v="0"/>
    <n v="0"/>
    <n v="0"/>
    <n v="1"/>
    <n v="0"/>
    <n v="1"/>
  </r>
  <r>
    <m/>
    <m/>
    <x v="1103"/>
    <x v="1103"/>
    <n v="0"/>
    <n v="0"/>
    <n v="0"/>
    <n v="1"/>
    <n v="0"/>
    <n v="1"/>
  </r>
  <r>
    <m/>
    <m/>
    <x v="1104"/>
    <x v="1104"/>
    <n v="0"/>
    <n v="0"/>
    <n v="0"/>
    <n v="1"/>
    <n v="0"/>
    <n v="1"/>
  </r>
  <r>
    <m/>
    <m/>
    <x v="1105"/>
    <x v="1105"/>
    <n v="0"/>
    <n v="0"/>
    <n v="1"/>
    <n v="1"/>
    <n v="1"/>
    <n v="1"/>
  </r>
  <r>
    <m/>
    <m/>
    <x v="1106"/>
    <x v="1106"/>
    <n v="0"/>
    <n v="0"/>
    <n v="0"/>
    <n v="1"/>
    <n v="0"/>
    <n v="1"/>
  </r>
  <r>
    <m/>
    <m/>
    <x v="1107"/>
    <x v="1107"/>
    <n v="0"/>
    <n v="0"/>
    <n v="0"/>
    <n v="1"/>
    <n v="0"/>
    <n v="1"/>
  </r>
  <r>
    <m/>
    <m/>
    <x v="1108"/>
    <x v="1108"/>
    <n v="0"/>
    <n v="0"/>
    <n v="0"/>
    <n v="1"/>
    <n v="0"/>
    <n v="1"/>
  </r>
  <r>
    <m/>
    <m/>
    <x v="1109"/>
    <x v="1109"/>
    <n v="0"/>
    <n v="0"/>
    <n v="0"/>
    <n v="1"/>
    <n v="0"/>
    <n v="1"/>
  </r>
  <r>
    <m/>
    <m/>
    <x v="1110"/>
    <x v="1110"/>
    <n v="0"/>
    <n v="0"/>
    <n v="0"/>
    <n v="1"/>
    <n v="0"/>
    <n v="1"/>
  </r>
  <r>
    <m/>
    <m/>
    <x v="1111"/>
    <x v="1111"/>
    <n v="0"/>
    <n v="0"/>
    <n v="0"/>
    <n v="1"/>
    <n v="0"/>
    <n v="1"/>
  </r>
  <r>
    <m/>
    <m/>
    <x v="1112"/>
    <x v="1112"/>
    <n v="0"/>
    <n v="0"/>
    <n v="0"/>
    <n v="1"/>
    <n v="0"/>
    <n v="1"/>
  </r>
  <r>
    <m/>
    <m/>
    <x v="1043"/>
    <x v="1043"/>
    <n v="1"/>
    <n v="10"/>
    <n v="0"/>
    <n v="0"/>
    <n v="1"/>
    <n v="10"/>
  </r>
  <r>
    <m/>
    <m/>
    <x v="937"/>
    <x v="937"/>
    <n v="0"/>
    <n v="1"/>
    <n v="0"/>
    <n v="0"/>
    <n v="0"/>
    <n v="1"/>
  </r>
  <r>
    <m/>
    <m/>
    <x v="732"/>
    <x v="732"/>
    <n v="0"/>
    <n v="0"/>
    <n v="0"/>
    <n v="1"/>
    <n v="0"/>
    <n v="1"/>
  </r>
  <r>
    <m/>
    <m/>
    <x v="1113"/>
    <x v="1113"/>
    <n v="0"/>
    <n v="0"/>
    <n v="0"/>
    <n v="1"/>
    <n v="0"/>
    <n v="1"/>
  </r>
  <r>
    <m/>
    <m/>
    <x v="1114"/>
    <x v="1114"/>
    <n v="0"/>
    <n v="0"/>
    <n v="0"/>
    <n v="1"/>
    <n v="0"/>
    <n v="1"/>
  </r>
  <r>
    <m/>
    <m/>
    <x v="1115"/>
    <x v="1115"/>
    <n v="0"/>
    <n v="0"/>
    <n v="0"/>
    <n v="1"/>
    <n v="0"/>
    <n v="1"/>
  </r>
  <r>
    <m/>
    <m/>
    <x v="1116"/>
    <x v="1116"/>
    <n v="0"/>
    <n v="0"/>
    <n v="0"/>
    <n v="1"/>
    <n v="0"/>
    <n v="1"/>
  </r>
  <r>
    <m/>
    <m/>
    <x v="1117"/>
    <x v="1117"/>
    <n v="0"/>
    <n v="0"/>
    <n v="1"/>
    <n v="1"/>
    <n v="1"/>
    <n v="1"/>
  </r>
  <r>
    <m/>
    <m/>
    <x v="1118"/>
    <x v="1118"/>
    <n v="0"/>
    <n v="0"/>
    <n v="0"/>
    <n v="1"/>
    <n v="0"/>
    <n v="1"/>
  </r>
  <r>
    <m/>
    <m/>
    <x v="1119"/>
    <x v="1119"/>
    <n v="0"/>
    <n v="0"/>
    <n v="0"/>
    <n v="1"/>
    <n v="0"/>
    <n v="1"/>
  </r>
  <r>
    <m/>
    <m/>
    <x v="1120"/>
    <x v="1120"/>
    <n v="0"/>
    <n v="0"/>
    <n v="0"/>
    <n v="1"/>
    <n v="0"/>
    <n v="1"/>
  </r>
  <r>
    <m/>
    <m/>
    <x v="1121"/>
    <x v="1121"/>
    <n v="0"/>
    <n v="0"/>
    <n v="0"/>
    <n v="1"/>
    <n v="0"/>
    <n v="1"/>
  </r>
  <r>
    <m/>
    <m/>
    <x v="1122"/>
    <x v="1122"/>
    <n v="0"/>
    <n v="0"/>
    <n v="9"/>
    <n v="10"/>
    <n v="9"/>
    <n v="10"/>
  </r>
  <r>
    <m/>
    <m/>
    <x v="1123"/>
    <x v="1123"/>
    <n v="0"/>
    <n v="0"/>
    <n v="0"/>
    <n v="1"/>
    <n v="0"/>
    <n v="1"/>
  </r>
  <r>
    <m/>
    <m/>
    <x v="1124"/>
    <x v="1124"/>
    <n v="264"/>
    <n v="250"/>
    <n v="1"/>
    <n v="2"/>
    <n v="265"/>
    <n v="252"/>
  </r>
  <r>
    <m/>
    <m/>
    <x v="1125"/>
    <x v="1125"/>
    <n v="480"/>
    <n v="500"/>
    <n v="1"/>
    <n v="2"/>
    <n v="481"/>
    <n v="502"/>
  </r>
  <r>
    <m/>
    <m/>
    <x v="1126"/>
    <x v="1126"/>
    <n v="0"/>
    <n v="0"/>
    <n v="0"/>
    <n v="1"/>
    <n v="0"/>
    <n v="1"/>
  </r>
  <r>
    <m/>
    <m/>
    <x v="875"/>
    <x v="875"/>
    <n v="0"/>
    <n v="0"/>
    <n v="0"/>
    <n v="1"/>
    <n v="0"/>
    <n v="1"/>
  </r>
  <r>
    <m/>
    <m/>
    <x v="344"/>
    <x v="344"/>
    <n v="0"/>
    <n v="0"/>
    <n v="0"/>
    <n v="1"/>
    <n v="0"/>
    <n v="1"/>
  </r>
  <r>
    <m/>
    <m/>
    <x v="248"/>
    <x v="248"/>
    <n v="0"/>
    <n v="0"/>
    <n v="8250"/>
    <n v="8400"/>
    <n v="8250"/>
    <n v="8400"/>
  </r>
  <r>
    <m/>
    <m/>
    <x v="1127"/>
    <x v="1127"/>
    <n v="0"/>
    <n v="0"/>
    <n v="0"/>
    <n v="1"/>
    <n v="0"/>
    <n v="1"/>
  </r>
  <r>
    <m/>
    <m/>
    <x v="1128"/>
    <x v="1128"/>
    <n v="0"/>
    <n v="0"/>
    <n v="0"/>
    <n v="1"/>
    <n v="0"/>
    <n v="1"/>
  </r>
  <r>
    <m/>
    <m/>
    <x v="1129"/>
    <x v="1129"/>
    <n v="0"/>
    <n v="0"/>
    <n v="2"/>
    <n v="4"/>
    <n v="2"/>
    <n v="4"/>
  </r>
  <r>
    <m/>
    <m/>
    <x v="1130"/>
    <x v="1130"/>
    <n v="0"/>
    <n v="0"/>
    <n v="0"/>
    <n v="1"/>
    <n v="0"/>
    <n v="1"/>
  </r>
  <r>
    <m/>
    <m/>
    <x v="250"/>
    <x v="250"/>
    <n v="0"/>
    <n v="0"/>
    <n v="0"/>
    <n v="1"/>
    <n v="0"/>
    <n v="1"/>
  </r>
  <r>
    <m/>
    <m/>
    <x v="740"/>
    <x v="740"/>
    <n v="0"/>
    <n v="0"/>
    <n v="1"/>
    <n v="0"/>
    <n v="1"/>
    <n v="0"/>
  </r>
  <r>
    <m/>
    <m/>
    <x v="660"/>
    <x v="660"/>
    <n v="0"/>
    <n v="0"/>
    <n v="1"/>
    <n v="2"/>
    <n v="1"/>
    <n v="2"/>
  </r>
  <r>
    <m/>
    <m/>
    <x v="251"/>
    <x v="251"/>
    <n v="0"/>
    <n v="0"/>
    <n v="1"/>
    <n v="0"/>
    <n v="1"/>
    <n v="0"/>
  </r>
  <r>
    <m/>
    <m/>
    <x v="253"/>
    <x v="253"/>
    <n v="0"/>
    <n v="0"/>
    <n v="25"/>
    <n v="30"/>
    <n v="25"/>
    <n v="30"/>
  </r>
  <r>
    <m/>
    <m/>
    <x v="254"/>
    <x v="254"/>
    <n v="0"/>
    <n v="0"/>
    <n v="160"/>
    <n v="180"/>
    <n v="160"/>
    <n v="180"/>
  </r>
  <r>
    <m/>
    <m/>
    <x v="256"/>
    <x v="256"/>
    <n v="0"/>
    <n v="0"/>
    <n v="3"/>
    <n v="6"/>
    <n v="3"/>
    <n v="6"/>
  </r>
  <r>
    <m/>
    <m/>
    <x v="257"/>
    <x v="257"/>
    <n v="0"/>
    <n v="0"/>
    <n v="75"/>
    <n v="60"/>
    <n v="75"/>
    <n v="60"/>
  </r>
  <r>
    <m/>
    <m/>
    <x v="258"/>
    <x v="258"/>
    <n v="0"/>
    <n v="0"/>
    <n v="29"/>
    <n v="40"/>
    <n v="29"/>
    <n v="40"/>
  </r>
  <r>
    <m/>
    <m/>
    <x v="896"/>
    <x v="896"/>
    <n v="0"/>
    <n v="0"/>
    <n v="132"/>
    <n v="140"/>
    <n v="132"/>
    <n v="140"/>
  </r>
  <r>
    <m/>
    <m/>
    <x v="360"/>
    <x v="360"/>
    <n v="0"/>
    <n v="0"/>
    <n v="0"/>
    <n v="1"/>
    <n v="0"/>
    <n v="1"/>
  </r>
  <r>
    <m/>
    <m/>
    <x v="261"/>
    <x v="261"/>
    <n v="1824"/>
    <n v="1900"/>
    <n v="402"/>
    <n v="440"/>
    <n v="2226"/>
    <n v="2340"/>
  </r>
  <r>
    <m/>
    <m/>
    <x v="361"/>
    <x v="361"/>
    <n v="1"/>
    <n v="0"/>
    <n v="0"/>
    <n v="2"/>
    <n v="1"/>
    <n v="2"/>
  </r>
  <r>
    <m/>
    <m/>
    <x v="1131"/>
    <x v="1131"/>
    <n v="0"/>
    <n v="0"/>
    <n v="1"/>
    <n v="0"/>
    <n v="1"/>
    <n v="0"/>
  </r>
  <r>
    <m/>
    <m/>
    <x v="1132"/>
    <x v="1132"/>
    <n v="0"/>
    <n v="0"/>
    <n v="3"/>
    <n v="0"/>
    <n v="3"/>
    <n v="0"/>
  </r>
  <r>
    <m/>
    <m/>
    <x v="265"/>
    <x v="265"/>
    <n v="0"/>
    <n v="0"/>
    <n v="11"/>
    <n v="12"/>
    <n v="11"/>
    <n v="12"/>
  </r>
  <r>
    <m/>
    <m/>
    <x v="269"/>
    <x v="269"/>
    <n v="0"/>
    <n v="0"/>
    <n v="1"/>
    <n v="4"/>
    <n v="1"/>
    <n v="4"/>
  </r>
  <r>
    <m/>
    <m/>
    <x v="1133"/>
    <x v="1133"/>
    <n v="447"/>
    <n v="600"/>
    <n v="1"/>
    <n v="4"/>
    <n v="448"/>
    <n v="604"/>
  </r>
  <r>
    <m/>
    <m/>
    <x v="1134"/>
    <x v="1134"/>
    <n v="0"/>
    <n v="1"/>
    <n v="0"/>
    <n v="0"/>
    <n v="0"/>
    <n v="1"/>
  </r>
  <r>
    <m/>
    <m/>
    <x v="1135"/>
    <x v="1135"/>
    <n v="0"/>
    <n v="1"/>
    <n v="0"/>
    <n v="0"/>
    <n v="0"/>
    <n v="1"/>
  </r>
  <r>
    <m/>
    <m/>
    <x v="1136"/>
    <x v="1136"/>
    <n v="0"/>
    <n v="0"/>
    <n v="3"/>
    <n v="6"/>
    <n v="3"/>
    <n v="6"/>
  </r>
  <r>
    <m/>
    <m/>
    <x v="1137"/>
    <x v="1137"/>
    <n v="0"/>
    <n v="0"/>
    <n v="1"/>
    <n v="2"/>
    <n v="1"/>
    <n v="2"/>
  </r>
  <r>
    <m/>
    <m/>
    <x v="1138"/>
    <x v="1138"/>
    <n v="0"/>
    <n v="0"/>
    <n v="8"/>
    <n v="12"/>
    <n v="8"/>
    <n v="12"/>
  </r>
  <r>
    <m/>
    <m/>
    <x v="1139"/>
    <x v="1139"/>
    <n v="0"/>
    <n v="0"/>
    <n v="8"/>
    <n v="12"/>
    <n v="8"/>
    <n v="12"/>
  </r>
  <r>
    <m/>
    <m/>
    <x v="1140"/>
    <x v="1140"/>
    <n v="0"/>
    <n v="0"/>
    <n v="6"/>
    <n v="10"/>
    <n v="6"/>
    <n v="10"/>
  </r>
  <r>
    <m/>
    <m/>
    <x v="1141"/>
    <x v="1141"/>
    <n v="0"/>
    <n v="0"/>
    <n v="36"/>
    <n v="40"/>
    <n v="36"/>
    <n v="40"/>
  </r>
  <r>
    <m/>
    <m/>
    <x v="1142"/>
    <x v="1142"/>
    <n v="0"/>
    <n v="0"/>
    <n v="6"/>
    <n v="10"/>
    <n v="6"/>
    <n v="10"/>
  </r>
  <r>
    <m/>
    <m/>
    <x v="1143"/>
    <x v="1143"/>
    <n v="0"/>
    <n v="0"/>
    <n v="2"/>
    <n v="6"/>
    <n v="2"/>
    <n v="6"/>
  </r>
  <r>
    <m/>
    <m/>
    <x v="1144"/>
    <x v="1144"/>
    <n v="0"/>
    <n v="0"/>
    <n v="27"/>
    <n v="40"/>
    <n v="27"/>
    <n v="40"/>
  </r>
  <r>
    <m/>
    <m/>
    <x v="1145"/>
    <x v="1145"/>
    <n v="0"/>
    <n v="0"/>
    <n v="0"/>
    <n v="1"/>
    <n v="0"/>
    <n v="1"/>
  </r>
  <r>
    <m/>
    <m/>
    <x v="901"/>
    <x v="901"/>
    <n v="0"/>
    <n v="0"/>
    <n v="2"/>
    <n v="2"/>
    <n v="2"/>
    <n v="2"/>
  </r>
  <r>
    <m/>
    <m/>
    <x v="275"/>
    <x v="275"/>
    <n v="0"/>
    <n v="0"/>
    <n v="2"/>
    <n v="4"/>
    <n v="2"/>
    <n v="4"/>
  </r>
  <r>
    <m/>
    <m/>
    <x v="276"/>
    <x v="276"/>
    <n v="0"/>
    <n v="0"/>
    <n v="9"/>
    <n v="10"/>
    <n v="9"/>
    <n v="10"/>
  </r>
  <r>
    <m/>
    <m/>
    <x v="279"/>
    <x v="279"/>
    <n v="0"/>
    <n v="0"/>
    <n v="19"/>
    <n v="25"/>
    <n v="19"/>
    <n v="25"/>
  </r>
  <r>
    <m/>
    <m/>
    <x v="902"/>
    <x v="902"/>
    <n v="0"/>
    <n v="0"/>
    <n v="3"/>
    <n v="4"/>
    <n v="3"/>
    <n v="4"/>
  </r>
  <r>
    <m/>
    <m/>
    <x v="280"/>
    <x v="280"/>
    <n v="0"/>
    <n v="0"/>
    <n v="3386"/>
    <n v="3300"/>
    <n v="3386"/>
    <n v="3300"/>
  </r>
  <r>
    <m/>
    <m/>
    <x v="281"/>
    <x v="281"/>
    <n v="0"/>
    <n v="0"/>
    <n v="53"/>
    <n v="50"/>
    <n v="53"/>
    <n v="50"/>
  </r>
  <r>
    <m/>
    <m/>
    <x v="282"/>
    <x v="282"/>
    <n v="0"/>
    <n v="0"/>
    <n v="5"/>
    <n v="10"/>
    <n v="5"/>
    <n v="10"/>
  </r>
  <r>
    <m/>
    <m/>
    <x v="283"/>
    <x v="283"/>
    <n v="0"/>
    <n v="0"/>
    <n v="27934"/>
    <n v="28400"/>
    <n v="27934"/>
    <n v="28400"/>
  </r>
  <r>
    <m/>
    <m/>
    <x v="436"/>
    <x v="436"/>
    <n v="0"/>
    <n v="0"/>
    <n v="36"/>
    <n v="50"/>
    <n v="36"/>
    <n v="50"/>
  </r>
  <r>
    <m/>
    <m/>
    <x v="437"/>
    <x v="437"/>
    <n v="0"/>
    <n v="0"/>
    <n v="9"/>
    <n v="10"/>
    <n v="9"/>
    <n v="10"/>
  </r>
  <r>
    <m/>
    <m/>
    <x v="285"/>
    <x v="285"/>
    <n v="0"/>
    <n v="0"/>
    <n v="106"/>
    <n v="100"/>
    <n v="106"/>
    <n v="100"/>
  </r>
  <r>
    <m/>
    <m/>
    <x v="286"/>
    <x v="286"/>
    <n v="0"/>
    <n v="0"/>
    <n v="71837"/>
    <n v="71200"/>
    <n v="71837"/>
    <n v="71200"/>
  </r>
  <r>
    <m/>
    <m/>
    <x v="903"/>
    <x v="903"/>
    <n v="0"/>
    <n v="0"/>
    <n v="1"/>
    <n v="2"/>
    <n v="1"/>
    <n v="2"/>
  </r>
  <r>
    <m/>
    <m/>
    <x v="287"/>
    <x v="287"/>
    <n v="0"/>
    <n v="0"/>
    <n v="17121"/>
    <n v="16800"/>
    <n v="17121"/>
    <n v="16800"/>
  </r>
  <r>
    <m/>
    <m/>
    <x v="288"/>
    <x v="288"/>
    <n v="0"/>
    <n v="0"/>
    <n v="20"/>
    <n v="30"/>
    <n v="20"/>
    <n v="30"/>
  </r>
  <r>
    <m/>
    <m/>
    <x v="289"/>
    <x v="289"/>
    <n v="0"/>
    <n v="0"/>
    <n v="28"/>
    <n v="35"/>
    <n v="28"/>
    <n v="35"/>
  </r>
  <r>
    <m/>
    <m/>
    <x v="438"/>
    <x v="438"/>
    <n v="0"/>
    <n v="0"/>
    <n v="690"/>
    <n v="730"/>
    <n v="690"/>
    <n v="730"/>
  </r>
  <r>
    <m/>
    <m/>
    <x v="290"/>
    <x v="290"/>
    <n v="0"/>
    <n v="0"/>
    <n v="4"/>
    <n v="10"/>
    <n v="4"/>
    <n v="10"/>
  </r>
  <r>
    <m/>
    <m/>
    <x v="904"/>
    <x v="904"/>
    <n v="0"/>
    <n v="0"/>
    <n v="1"/>
    <n v="2"/>
    <n v="1"/>
    <n v="2"/>
  </r>
  <r>
    <m/>
    <m/>
    <x v="291"/>
    <x v="291"/>
    <n v="0"/>
    <n v="0"/>
    <n v="297"/>
    <n v="250"/>
    <n v="297"/>
    <n v="250"/>
  </r>
  <r>
    <m/>
    <m/>
    <x v="294"/>
    <x v="294"/>
    <n v="0"/>
    <n v="0"/>
    <n v="3"/>
    <n v="4"/>
    <n v="3"/>
    <n v="4"/>
  </r>
  <r>
    <m/>
    <m/>
    <x v="295"/>
    <x v="295"/>
    <n v="0"/>
    <n v="0"/>
    <n v="24"/>
    <n v="30"/>
    <n v="24"/>
    <n v="30"/>
  </r>
  <r>
    <m/>
    <m/>
    <x v="296"/>
    <x v="296"/>
    <n v="0"/>
    <n v="0"/>
    <n v="121"/>
    <n v="140"/>
    <n v="121"/>
    <n v="140"/>
  </r>
  <r>
    <m/>
    <m/>
    <x v="298"/>
    <x v="298"/>
    <n v="0"/>
    <n v="0"/>
    <n v="1"/>
    <n v="2"/>
    <n v="1"/>
    <n v="2"/>
  </r>
  <r>
    <m/>
    <m/>
    <x v="1146"/>
    <x v="1146"/>
    <n v="0"/>
    <n v="0"/>
    <n v="7"/>
    <n v="10"/>
    <n v="7"/>
    <n v="10"/>
  </r>
  <r>
    <m/>
    <m/>
    <x v="300"/>
    <x v="300"/>
    <n v="0"/>
    <n v="0"/>
    <n v="15"/>
    <n v="20"/>
    <n v="15"/>
    <n v="20"/>
  </r>
  <r>
    <m/>
    <m/>
    <x v="301"/>
    <x v="301"/>
    <n v="0"/>
    <n v="0"/>
    <n v="8759"/>
    <n v="10000"/>
    <n v="8759"/>
    <n v="10000"/>
  </r>
  <r>
    <m/>
    <m/>
    <x v="1147"/>
    <x v="1147"/>
    <n v="0"/>
    <n v="0"/>
    <n v="0"/>
    <n v="1"/>
    <n v="0"/>
    <n v="1"/>
  </r>
  <r>
    <m/>
    <m/>
    <x v="445"/>
    <x v="445"/>
    <n v="0"/>
    <n v="0"/>
    <n v="2"/>
    <n v="2"/>
    <n v="2"/>
    <n v="2"/>
  </r>
  <r>
    <m/>
    <m/>
    <x v="446"/>
    <x v="446"/>
    <n v="0"/>
    <n v="0"/>
    <n v="0"/>
    <n v="1"/>
    <n v="0"/>
    <n v="1"/>
  </r>
  <r>
    <m/>
    <m/>
    <x v="447"/>
    <x v="447"/>
    <n v="0"/>
    <n v="0"/>
    <n v="1"/>
    <n v="0"/>
    <n v="1"/>
    <n v="0"/>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пластичну и реконструтивну хирургију"/>
    <m/>
    <x v="0"/>
    <x v="0"/>
    <m/>
    <m/>
    <m/>
    <m/>
    <m/>
    <m/>
  </r>
  <r>
    <m/>
    <s v="Специјалистички прегледи"/>
    <x v="0"/>
    <x v="0"/>
    <m/>
    <m/>
    <m/>
    <m/>
    <m/>
    <m/>
  </r>
  <r>
    <m/>
    <s v="Сви прегледи укупно"/>
    <x v="0"/>
    <x v="0"/>
    <n v="16226"/>
    <n v="15302"/>
    <n v="6070"/>
    <n v="4800"/>
    <n v="22296"/>
    <n v="20102"/>
  </r>
  <r>
    <m/>
    <m/>
    <x v="1"/>
    <x v="1"/>
    <n v="4295"/>
    <n v="4100"/>
    <n v="1180"/>
    <n v="950"/>
    <n v="5475"/>
    <n v="5050"/>
  </r>
  <r>
    <m/>
    <m/>
    <x v="2"/>
    <x v="2"/>
    <n v="1988"/>
    <n v="1800"/>
    <n v="1185"/>
    <n v="950"/>
    <n v="3173"/>
    <n v="2750"/>
  </r>
  <r>
    <m/>
    <m/>
    <x v="3"/>
    <x v="3"/>
    <n v="3968"/>
    <n v="3600"/>
    <n v="1054"/>
    <n v="800"/>
    <n v="5022"/>
    <n v="4400"/>
  </r>
  <r>
    <m/>
    <m/>
    <x v="4"/>
    <x v="4"/>
    <n v="1677"/>
    <n v="1600"/>
    <n v="1061"/>
    <n v="800"/>
    <n v="2738"/>
    <n v="2400"/>
  </r>
  <r>
    <m/>
    <m/>
    <x v="5"/>
    <x v="5"/>
    <n v="2377"/>
    <n v="2400"/>
    <n v="792"/>
    <n v="650"/>
    <n v="3169"/>
    <n v="3050"/>
  </r>
  <r>
    <m/>
    <m/>
    <x v="6"/>
    <x v="6"/>
    <n v="1441"/>
    <n v="1400"/>
    <n v="797"/>
    <n v="650"/>
    <n v="2238"/>
    <n v="2050"/>
  </r>
  <r>
    <m/>
    <m/>
    <x v="7"/>
    <x v="7"/>
    <n v="480"/>
    <n v="400"/>
    <n v="1"/>
    <n v="0"/>
    <n v="481"/>
    <n v="400"/>
  </r>
  <r>
    <m/>
    <m/>
    <x v="1148"/>
    <x v="1148"/>
    <n v="0"/>
    <n v="1"/>
    <n v="0"/>
    <n v="0"/>
    <n v="0"/>
    <n v="1"/>
  </r>
  <r>
    <m/>
    <m/>
    <x v="312"/>
    <x v="312"/>
    <n v="0"/>
    <n v="1"/>
    <n v="0"/>
    <n v="0"/>
    <n v="0"/>
    <n v="1"/>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4229"/>
    <n v="3726"/>
    <n v="20297"/>
    <n v="17841"/>
    <n v="24526"/>
    <n v="21567"/>
  </r>
  <r>
    <m/>
    <s v="Операције"/>
    <x v="0"/>
    <x v="0"/>
    <n v="0"/>
    <n v="0"/>
    <n v="1532"/>
    <n v="1660"/>
    <n v="1532"/>
    <n v="1660"/>
  </r>
  <r>
    <m/>
    <m/>
    <x v="230"/>
    <x v="230"/>
    <m/>
    <m/>
    <n v="0"/>
    <n v="1"/>
    <n v="0"/>
    <n v="1"/>
  </r>
  <r>
    <m/>
    <m/>
    <x v="884"/>
    <x v="884"/>
    <m/>
    <m/>
    <n v="0"/>
    <n v="1"/>
    <n v="0"/>
    <n v="1"/>
  </r>
  <r>
    <m/>
    <m/>
    <x v="231"/>
    <x v="231"/>
    <m/>
    <m/>
    <n v="271"/>
    <n v="300"/>
    <n v="271"/>
    <n v="300"/>
  </r>
  <r>
    <m/>
    <m/>
    <x v="1149"/>
    <x v="1149"/>
    <m/>
    <m/>
    <n v="163"/>
    <n v="150"/>
    <n v="163"/>
    <n v="150"/>
  </r>
  <r>
    <m/>
    <m/>
    <x v="1150"/>
    <x v="1150"/>
    <m/>
    <m/>
    <n v="1"/>
    <n v="1"/>
    <n v="1"/>
    <n v="1"/>
  </r>
  <r>
    <m/>
    <m/>
    <x v="1151"/>
    <x v="1151"/>
    <m/>
    <m/>
    <n v="0"/>
    <n v="1"/>
    <n v="0"/>
    <n v="1"/>
  </r>
  <r>
    <m/>
    <m/>
    <x v="205"/>
    <x v="205"/>
    <m/>
    <m/>
    <n v="1"/>
    <n v="1"/>
    <n v="1"/>
    <n v="1"/>
  </r>
  <r>
    <m/>
    <m/>
    <x v="457"/>
    <x v="457"/>
    <m/>
    <m/>
    <n v="0"/>
    <n v="1"/>
    <n v="0"/>
    <n v="1"/>
  </r>
  <r>
    <m/>
    <m/>
    <x v="14"/>
    <x v="14"/>
    <m/>
    <m/>
    <n v="12"/>
    <n v="10"/>
    <n v="12"/>
    <n v="10"/>
  </r>
  <r>
    <m/>
    <m/>
    <x v="22"/>
    <x v="22"/>
    <m/>
    <m/>
    <n v="0"/>
    <n v="1"/>
    <n v="0"/>
    <n v="1"/>
  </r>
  <r>
    <m/>
    <m/>
    <x v="23"/>
    <x v="23"/>
    <m/>
    <m/>
    <n v="3"/>
    <n v="2"/>
    <n v="3"/>
    <n v="2"/>
  </r>
  <r>
    <m/>
    <m/>
    <x v="24"/>
    <x v="24"/>
    <m/>
    <m/>
    <n v="7"/>
    <n v="2"/>
    <n v="7"/>
    <n v="2"/>
  </r>
  <r>
    <m/>
    <m/>
    <x v="1152"/>
    <x v="1152"/>
    <m/>
    <m/>
    <n v="0"/>
    <n v="1"/>
    <n v="0"/>
    <n v="1"/>
  </r>
  <r>
    <m/>
    <m/>
    <x v="1153"/>
    <x v="1153"/>
    <m/>
    <m/>
    <n v="0"/>
    <n v="1"/>
    <n v="0"/>
    <n v="1"/>
  </r>
  <r>
    <m/>
    <m/>
    <x v="464"/>
    <x v="464"/>
    <m/>
    <m/>
    <n v="4"/>
    <n v="2"/>
    <n v="4"/>
    <n v="2"/>
  </r>
  <r>
    <m/>
    <m/>
    <x v="26"/>
    <x v="26"/>
    <m/>
    <m/>
    <n v="3"/>
    <n v="1"/>
    <n v="3"/>
    <n v="1"/>
  </r>
  <r>
    <m/>
    <m/>
    <x v="236"/>
    <x v="236"/>
    <m/>
    <m/>
    <n v="1"/>
    <n v="1"/>
    <n v="1"/>
    <n v="1"/>
  </r>
  <r>
    <m/>
    <m/>
    <x v="909"/>
    <x v="909"/>
    <m/>
    <m/>
    <n v="0"/>
    <n v="1"/>
    <n v="0"/>
    <n v="1"/>
  </r>
  <r>
    <m/>
    <m/>
    <x v="467"/>
    <x v="467"/>
    <m/>
    <m/>
    <n v="0"/>
    <n v="1"/>
    <n v="0"/>
    <n v="1"/>
  </r>
  <r>
    <m/>
    <m/>
    <x v="468"/>
    <x v="468"/>
    <m/>
    <m/>
    <n v="1"/>
    <n v="1"/>
    <n v="1"/>
    <n v="1"/>
  </r>
  <r>
    <m/>
    <m/>
    <x v="473"/>
    <x v="473"/>
    <m/>
    <m/>
    <n v="0"/>
    <n v="1"/>
    <n v="0"/>
    <n v="1"/>
  </r>
  <r>
    <m/>
    <m/>
    <x v="474"/>
    <x v="474"/>
    <m/>
    <m/>
    <n v="0"/>
    <n v="1"/>
    <n v="0"/>
    <n v="1"/>
  </r>
  <r>
    <m/>
    <m/>
    <x v="478"/>
    <x v="478"/>
    <m/>
    <m/>
    <n v="0"/>
    <n v="1"/>
    <n v="0"/>
    <n v="1"/>
  </r>
  <r>
    <m/>
    <m/>
    <x v="712"/>
    <x v="712"/>
    <m/>
    <m/>
    <n v="93"/>
    <n v="100"/>
    <n v="93"/>
    <n v="100"/>
  </r>
  <r>
    <m/>
    <m/>
    <x v="34"/>
    <x v="34"/>
    <m/>
    <m/>
    <n v="2"/>
    <n v="1"/>
    <n v="2"/>
    <n v="1"/>
  </r>
  <r>
    <m/>
    <m/>
    <x v="1154"/>
    <x v="1154"/>
    <m/>
    <m/>
    <n v="1"/>
    <n v="1"/>
    <n v="1"/>
    <n v="1"/>
  </r>
  <r>
    <m/>
    <m/>
    <x v="1155"/>
    <x v="1155"/>
    <m/>
    <m/>
    <n v="2"/>
    <n v="1"/>
    <n v="2"/>
    <n v="1"/>
  </r>
  <r>
    <m/>
    <m/>
    <x v="1156"/>
    <x v="1156"/>
    <m/>
    <m/>
    <n v="1"/>
    <n v="1"/>
    <n v="1"/>
    <n v="1"/>
  </r>
  <r>
    <m/>
    <m/>
    <x v="1157"/>
    <x v="1157"/>
    <m/>
    <m/>
    <n v="0"/>
    <n v="1"/>
    <n v="0"/>
    <n v="1"/>
  </r>
  <r>
    <m/>
    <m/>
    <x v="1158"/>
    <x v="1158"/>
    <m/>
    <m/>
    <n v="12"/>
    <n v="20"/>
    <n v="12"/>
    <n v="20"/>
  </r>
  <r>
    <m/>
    <m/>
    <x v="55"/>
    <x v="55"/>
    <m/>
    <m/>
    <n v="3"/>
    <n v="1"/>
    <n v="3"/>
    <n v="1"/>
  </r>
  <r>
    <m/>
    <m/>
    <x v="123"/>
    <x v="123"/>
    <m/>
    <m/>
    <n v="0"/>
    <n v="1"/>
    <n v="0"/>
    <n v="1"/>
  </r>
  <r>
    <m/>
    <m/>
    <x v="124"/>
    <x v="124"/>
    <m/>
    <m/>
    <n v="2"/>
    <n v="2"/>
    <n v="2"/>
    <n v="2"/>
  </r>
  <r>
    <m/>
    <m/>
    <x v="129"/>
    <x v="129"/>
    <m/>
    <m/>
    <n v="306"/>
    <n v="220"/>
    <n v="306"/>
    <n v="220"/>
  </r>
  <r>
    <m/>
    <m/>
    <x v="486"/>
    <x v="486"/>
    <m/>
    <m/>
    <n v="5"/>
    <n v="5"/>
    <n v="5"/>
    <n v="5"/>
  </r>
  <r>
    <m/>
    <m/>
    <x v="487"/>
    <x v="487"/>
    <m/>
    <m/>
    <n v="6"/>
    <n v="5"/>
    <n v="6"/>
    <n v="5"/>
  </r>
  <r>
    <m/>
    <m/>
    <x v="488"/>
    <x v="488"/>
    <m/>
    <m/>
    <n v="2"/>
    <n v="5"/>
    <n v="2"/>
    <n v="5"/>
  </r>
  <r>
    <m/>
    <m/>
    <x v="489"/>
    <x v="489"/>
    <m/>
    <m/>
    <n v="0"/>
    <n v="1"/>
    <n v="0"/>
    <n v="1"/>
  </r>
  <r>
    <m/>
    <m/>
    <x v="1014"/>
    <x v="1014"/>
    <m/>
    <m/>
    <n v="4"/>
    <n v="5"/>
    <n v="4"/>
    <n v="5"/>
  </r>
  <r>
    <m/>
    <m/>
    <x v="130"/>
    <x v="130"/>
    <m/>
    <m/>
    <n v="1"/>
    <n v="1"/>
    <n v="1"/>
    <n v="1"/>
  </r>
  <r>
    <m/>
    <m/>
    <x v="210"/>
    <x v="210"/>
    <m/>
    <m/>
    <n v="20"/>
    <n v="30"/>
    <n v="20"/>
    <n v="30"/>
  </r>
  <r>
    <m/>
    <m/>
    <x v="490"/>
    <x v="490"/>
    <m/>
    <m/>
    <n v="3"/>
    <n v="10"/>
    <n v="3"/>
    <n v="10"/>
  </r>
  <r>
    <m/>
    <m/>
    <x v="678"/>
    <x v="678"/>
    <m/>
    <m/>
    <n v="11"/>
    <n v="10"/>
    <n v="11"/>
    <n v="10"/>
  </r>
  <r>
    <m/>
    <m/>
    <x v="211"/>
    <x v="211"/>
    <m/>
    <m/>
    <n v="8"/>
    <n v="10"/>
    <n v="8"/>
    <n v="10"/>
  </r>
  <r>
    <m/>
    <m/>
    <x v="1015"/>
    <x v="1015"/>
    <m/>
    <m/>
    <n v="2"/>
    <n v="1"/>
    <n v="2"/>
    <n v="1"/>
  </r>
  <r>
    <m/>
    <m/>
    <x v="1159"/>
    <x v="1159"/>
    <m/>
    <m/>
    <n v="0"/>
    <n v="1"/>
    <n v="0"/>
    <n v="1"/>
  </r>
  <r>
    <m/>
    <m/>
    <x v="1160"/>
    <x v="1160"/>
    <m/>
    <m/>
    <n v="1"/>
    <n v="1"/>
    <n v="1"/>
    <n v="1"/>
  </r>
  <r>
    <m/>
    <m/>
    <x v="1161"/>
    <x v="1161"/>
    <m/>
    <m/>
    <n v="0"/>
    <n v="1"/>
    <n v="0"/>
    <n v="1"/>
  </r>
  <r>
    <m/>
    <m/>
    <x v="131"/>
    <x v="131"/>
    <m/>
    <m/>
    <n v="64"/>
    <n v="70"/>
    <n v="64"/>
    <n v="70"/>
  </r>
  <r>
    <m/>
    <m/>
    <x v="491"/>
    <x v="491"/>
    <m/>
    <m/>
    <n v="0"/>
    <n v="1"/>
    <n v="0"/>
    <n v="1"/>
  </r>
  <r>
    <m/>
    <m/>
    <x v="492"/>
    <x v="492"/>
    <m/>
    <m/>
    <n v="0"/>
    <n v="1"/>
    <n v="0"/>
    <n v="1"/>
  </r>
  <r>
    <m/>
    <m/>
    <x v="493"/>
    <x v="493"/>
    <m/>
    <m/>
    <n v="0"/>
    <n v="1"/>
    <n v="0"/>
    <n v="1"/>
  </r>
  <r>
    <m/>
    <m/>
    <x v="1162"/>
    <x v="1162"/>
    <m/>
    <m/>
    <n v="0"/>
    <n v="1"/>
    <n v="0"/>
    <n v="1"/>
  </r>
  <r>
    <m/>
    <m/>
    <x v="238"/>
    <x v="238"/>
    <m/>
    <m/>
    <n v="0"/>
    <n v="1"/>
    <n v="0"/>
    <n v="1"/>
  </r>
  <r>
    <m/>
    <m/>
    <x v="1163"/>
    <x v="1163"/>
    <m/>
    <m/>
    <n v="0"/>
    <n v="1"/>
    <n v="0"/>
    <n v="1"/>
  </r>
  <r>
    <m/>
    <m/>
    <x v="1164"/>
    <x v="1164"/>
    <m/>
    <m/>
    <n v="0"/>
    <n v="1"/>
    <n v="0"/>
    <n v="1"/>
  </r>
  <r>
    <m/>
    <m/>
    <x v="1165"/>
    <x v="1165"/>
    <m/>
    <m/>
    <n v="0"/>
    <n v="1"/>
    <n v="0"/>
    <n v="1"/>
  </r>
  <r>
    <m/>
    <m/>
    <x v="1166"/>
    <x v="1166"/>
    <m/>
    <m/>
    <n v="0"/>
    <n v="1"/>
    <n v="0"/>
    <n v="1"/>
  </r>
  <r>
    <m/>
    <m/>
    <x v="772"/>
    <x v="772"/>
    <m/>
    <m/>
    <n v="2"/>
    <n v="1"/>
    <n v="2"/>
    <n v="1"/>
  </r>
  <r>
    <m/>
    <m/>
    <x v="773"/>
    <x v="773"/>
    <m/>
    <m/>
    <n v="1"/>
    <n v="1"/>
    <n v="1"/>
    <n v="1"/>
  </r>
  <r>
    <m/>
    <m/>
    <x v="184"/>
    <x v="184"/>
    <m/>
    <m/>
    <n v="29"/>
    <n v="25"/>
    <n v="29"/>
    <n v="25"/>
  </r>
  <r>
    <m/>
    <m/>
    <x v="508"/>
    <x v="508"/>
    <m/>
    <m/>
    <n v="1"/>
    <n v="1"/>
    <n v="1"/>
    <n v="1"/>
  </r>
  <r>
    <m/>
    <m/>
    <x v="1167"/>
    <x v="1167"/>
    <m/>
    <m/>
    <n v="1"/>
    <n v="1"/>
    <n v="1"/>
    <n v="1"/>
  </r>
  <r>
    <m/>
    <m/>
    <x v="1168"/>
    <x v="1168"/>
    <m/>
    <m/>
    <n v="1"/>
    <n v="1"/>
    <n v="1"/>
    <n v="1"/>
  </r>
  <r>
    <m/>
    <m/>
    <x v="536"/>
    <x v="536"/>
    <m/>
    <m/>
    <n v="0"/>
    <n v="1"/>
    <n v="0"/>
    <n v="1"/>
  </r>
  <r>
    <m/>
    <m/>
    <x v="1072"/>
    <x v="1072"/>
    <m/>
    <m/>
    <n v="0"/>
    <n v="1"/>
    <n v="0"/>
    <n v="1"/>
  </r>
  <r>
    <m/>
    <m/>
    <x v="913"/>
    <x v="913"/>
    <m/>
    <m/>
    <n v="0"/>
    <n v="1"/>
    <n v="0"/>
    <n v="1"/>
  </r>
  <r>
    <m/>
    <m/>
    <x v="1169"/>
    <x v="1169"/>
    <m/>
    <m/>
    <n v="0"/>
    <n v="1"/>
    <n v="0"/>
    <n v="1"/>
  </r>
  <r>
    <m/>
    <m/>
    <x v="915"/>
    <x v="915"/>
    <m/>
    <m/>
    <n v="0"/>
    <n v="1"/>
    <n v="0"/>
    <n v="1"/>
  </r>
  <r>
    <m/>
    <m/>
    <x v="542"/>
    <x v="542"/>
    <m/>
    <m/>
    <n v="3"/>
    <n v="1"/>
    <n v="3"/>
    <n v="1"/>
  </r>
  <r>
    <m/>
    <m/>
    <x v="543"/>
    <x v="543"/>
    <m/>
    <m/>
    <n v="0"/>
    <n v="1"/>
    <n v="0"/>
    <n v="1"/>
  </r>
  <r>
    <m/>
    <m/>
    <x v="544"/>
    <x v="544"/>
    <m/>
    <m/>
    <n v="0"/>
    <n v="1"/>
    <n v="0"/>
    <n v="1"/>
  </r>
  <r>
    <m/>
    <m/>
    <x v="680"/>
    <x v="680"/>
    <m/>
    <m/>
    <n v="47"/>
    <n v="35"/>
    <n v="47"/>
    <n v="35"/>
  </r>
  <r>
    <m/>
    <m/>
    <x v="548"/>
    <x v="548"/>
    <m/>
    <m/>
    <n v="2"/>
    <n v="2"/>
    <n v="2"/>
    <n v="2"/>
  </r>
  <r>
    <m/>
    <m/>
    <x v="549"/>
    <x v="549"/>
    <m/>
    <m/>
    <n v="10"/>
    <n v="5"/>
    <n v="10"/>
    <n v="5"/>
  </r>
  <r>
    <m/>
    <m/>
    <x v="550"/>
    <x v="550"/>
    <m/>
    <m/>
    <n v="2"/>
    <n v="1"/>
    <n v="2"/>
    <n v="1"/>
  </r>
  <r>
    <m/>
    <m/>
    <x v="551"/>
    <x v="551"/>
    <m/>
    <m/>
    <n v="1"/>
    <n v="1"/>
    <n v="1"/>
    <n v="1"/>
  </r>
  <r>
    <m/>
    <m/>
    <x v="552"/>
    <x v="552"/>
    <m/>
    <m/>
    <n v="1"/>
    <n v="1"/>
    <n v="1"/>
    <n v="1"/>
  </r>
  <r>
    <m/>
    <m/>
    <x v="1170"/>
    <x v="1170"/>
    <m/>
    <m/>
    <n v="3"/>
    <n v="1"/>
    <n v="3"/>
    <n v="1"/>
  </r>
  <r>
    <m/>
    <m/>
    <x v="1171"/>
    <x v="1171"/>
    <m/>
    <m/>
    <n v="0"/>
    <n v="1"/>
    <n v="0"/>
    <n v="1"/>
  </r>
  <r>
    <m/>
    <m/>
    <x v="681"/>
    <x v="681"/>
    <m/>
    <m/>
    <n v="1"/>
    <n v="1"/>
    <n v="1"/>
    <n v="1"/>
  </r>
  <r>
    <m/>
    <m/>
    <x v="186"/>
    <x v="186"/>
    <m/>
    <m/>
    <n v="0"/>
    <n v="1"/>
    <n v="0"/>
    <n v="1"/>
  </r>
  <r>
    <m/>
    <m/>
    <x v="553"/>
    <x v="553"/>
    <m/>
    <m/>
    <n v="17"/>
    <n v="15"/>
    <n v="17"/>
    <n v="15"/>
  </r>
  <r>
    <m/>
    <m/>
    <x v="682"/>
    <x v="682"/>
    <m/>
    <m/>
    <n v="1"/>
    <n v="1"/>
    <n v="1"/>
    <n v="1"/>
  </r>
  <r>
    <m/>
    <m/>
    <x v="1172"/>
    <x v="1172"/>
    <m/>
    <m/>
    <n v="0"/>
    <n v="1"/>
    <n v="0"/>
    <n v="1"/>
  </r>
  <r>
    <m/>
    <m/>
    <x v="716"/>
    <x v="716"/>
    <m/>
    <m/>
    <n v="0"/>
    <n v="1"/>
    <n v="0"/>
    <n v="1"/>
  </r>
  <r>
    <m/>
    <m/>
    <x v="717"/>
    <x v="717"/>
    <m/>
    <m/>
    <n v="0"/>
    <n v="1"/>
    <n v="0"/>
    <n v="1"/>
  </r>
  <r>
    <m/>
    <m/>
    <x v="554"/>
    <x v="554"/>
    <m/>
    <m/>
    <n v="0"/>
    <n v="1"/>
    <n v="0"/>
    <n v="1"/>
  </r>
  <r>
    <m/>
    <m/>
    <x v="718"/>
    <x v="718"/>
    <m/>
    <m/>
    <n v="0"/>
    <n v="1"/>
    <n v="0"/>
    <n v="1"/>
  </r>
  <r>
    <m/>
    <m/>
    <x v="555"/>
    <x v="555"/>
    <m/>
    <m/>
    <n v="18"/>
    <n v="15"/>
    <n v="18"/>
    <n v="15"/>
  </r>
  <r>
    <m/>
    <m/>
    <x v="1173"/>
    <x v="1173"/>
    <m/>
    <m/>
    <n v="0"/>
    <n v="1"/>
    <n v="0"/>
    <n v="1"/>
  </r>
  <r>
    <m/>
    <m/>
    <x v="556"/>
    <x v="556"/>
    <m/>
    <m/>
    <n v="2"/>
    <n v="1"/>
    <n v="2"/>
    <n v="1"/>
  </r>
  <r>
    <m/>
    <m/>
    <x v="1174"/>
    <x v="1174"/>
    <m/>
    <m/>
    <n v="1"/>
    <n v="1"/>
    <n v="1"/>
    <n v="1"/>
  </r>
  <r>
    <m/>
    <m/>
    <x v="1175"/>
    <x v="1175"/>
    <m/>
    <m/>
    <n v="0"/>
    <n v="1"/>
    <n v="0"/>
    <n v="1"/>
  </r>
  <r>
    <m/>
    <m/>
    <x v="1176"/>
    <x v="1176"/>
    <m/>
    <m/>
    <n v="2"/>
    <n v="1"/>
    <n v="2"/>
    <n v="1"/>
  </r>
  <r>
    <m/>
    <m/>
    <x v="1177"/>
    <x v="1177"/>
    <m/>
    <m/>
    <n v="1"/>
    <n v="1"/>
    <n v="1"/>
    <n v="1"/>
  </r>
  <r>
    <m/>
    <m/>
    <x v="1178"/>
    <x v="1178"/>
    <m/>
    <m/>
    <n v="0"/>
    <n v="1"/>
    <n v="0"/>
    <n v="1"/>
  </r>
  <r>
    <m/>
    <m/>
    <x v="1179"/>
    <x v="1179"/>
    <m/>
    <m/>
    <n v="0"/>
    <n v="1"/>
    <n v="0"/>
    <n v="1"/>
  </r>
  <r>
    <m/>
    <m/>
    <x v="557"/>
    <x v="557"/>
    <m/>
    <m/>
    <n v="11"/>
    <n v="15"/>
    <n v="11"/>
    <n v="15"/>
  </r>
  <r>
    <m/>
    <m/>
    <x v="558"/>
    <x v="558"/>
    <m/>
    <m/>
    <n v="1"/>
    <n v="5"/>
    <n v="1"/>
    <n v="5"/>
  </r>
  <r>
    <m/>
    <m/>
    <x v="559"/>
    <x v="559"/>
    <m/>
    <m/>
    <n v="0"/>
    <n v="1"/>
    <n v="0"/>
    <n v="1"/>
  </r>
  <r>
    <m/>
    <m/>
    <x v="560"/>
    <x v="560"/>
    <m/>
    <m/>
    <n v="1"/>
    <n v="1"/>
    <n v="1"/>
    <n v="1"/>
  </r>
  <r>
    <m/>
    <m/>
    <x v="1180"/>
    <x v="1180"/>
    <m/>
    <m/>
    <n v="0"/>
    <n v="1"/>
    <n v="0"/>
    <n v="1"/>
  </r>
  <r>
    <m/>
    <m/>
    <x v="561"/>
    <x v="561"/>
    <m/>
    <m/>
    <n v="0"/>
    <n v="1"/>
    <n v="0"/>
    <n v="1"/>
  </r>
  <r>
    <m/>
    <m/>
    <x v="562"/>
    <x v="562"/>
    <m/>
    <m/>
    <n v="0"/>
    <n v="1"/>
    <n v="0"/>
    <n v="1"/>
  </r>
  <r>
    <m/>
    <m/>
    <x v="1181"/>
    <x v="1181"/>
    <m/>
    <m/>
    <n v="2"/>
    <n v="1"/>
    <n v="2"/>
    <n v="1"/>
  </r>
  <r>
    <m/>
    <m/>
    <x v="1182"/>
    <x v="1182"/>
    <m/>
    <m/>
    <n v="0"/>
    <n v="1"/>
    <n v="0"/>
    <n v="1"/>
  </r>
  <r>
    <m/>
    <m/>
    <x v="1183"/>
    <x v="1183"/>
    <m/>
    <m/>
    <n v="1"/>
    <n v="1"/>
    <n v="1"/>
    <n v="1"/>
  </r>
  <r>
    <m/>
    <m/>
    <x v="1184"/>
    <x v="1184"/>
    <m/>
    <m/>
    <n v="0"/>
    <n v="1"/>
    <n v="0"/>
    <n v="1"/>
  </r>
  <r>
    <m/>
    <m/>
    <x v="563"/>
    <x v="563"/>
    <m/>
    <m/>
    <n v="0"/>
    <n v="1"/>
    <n v="0"/>
    <n v="1"/>
  </r>
  <r>
    <m/>
    <m/>
    <x v="1185"/>
    <x v="1185"/>
    <m/>
    <m/>
    <n v="1"/>
    <n v="1"/>
    <n v="1"/>
    <n v="1"/>
  </r>
  <r>
    <m/>
    <m/>
    <x v="1186"/>
    <x v="1186"/>
    <m/>
    <m/>
    <n v="0"/>
    <n v="1"/>
    <n v="0"/>
    <n v="1"/>
  </r>
  <r>
    <m/>
    <m/>
    <x v="564"/>
    <x v="564"/>
    <m/>
    <m/>
    <n v="0"/>
    <n v="1"/>
    <n v="0"/>
    <n v="1"/>
  </r>
  <r>
    <m/>
    <m/>
    <x v="565"/>
    <x v="565"/>
    <m/>
    <m/>
    <n v="1"/>
    <n v="1"/>
    <n v="1"/>
    <n v="1"/>
  </r>
  <r>
    <m/>
    <m/>
    <x v="566"/>
    <x v="566"/>
    <m/>
    <m/>
    <n v="0"/>
    <n v="1"/>
    <n v="0"/>
    <n v="1"/>
  </r>
  <r>
    <m/>
    <m/>
    <x v="567"/>
    <x v="567"/>
    <m/>
    <m/>
    <n v="2"/>
    <n v="2"/>
    <n v="2"/>
    <n v="2"/>
  </r>
  <r>
    <m/>
    <m/>
    <x v="568"/>
    <x v="568"/>
    <m/>
    <m/>
    <n v="0"/>
    <n v="1"/>
    <n v="0"/>
    <n v="1"/>
  </r>
  <r>
    <m/>
    <m/>
    <x v="1187"/>
    <x v="1187"/>
    <m/>
    <m/>
    <n v="3"/>
    <n v="2"/>
    <n v="3"/>
    <n v="2"/>
  </r>
  <r>
    <m/>
    <m/>
    <x v="1188"/>
    <x v="1188"/>
    <m/>
    <m/>
    <n v="0"/>
    <n v="1"/>
    <n v="0"/>
    <n v="1"/>
  </r>
  <r>
    <m/>
    <m/>
    <x v="1189"/>
    <x v="1189"/>
    <m/>
    <m/>
    <n v="0"/>
    <n v="1"/>
    <n v="0"/>
    <n v="1"/>
  </r>
  <r>
    <m/>
    <m/>
    <x v="1190"/>
    <x v="1190"/>
    <m/>
    <m/>
    <n v="0"/>
    <n v="1"/>
    <n v="0"/>
    <n v="1"/>
  </r>
  <r>
    <m/>
    <m/>
    <x v="569"/>
    <x v="569"/>
    <m/>
    <m/>
    <n v="10"/>
    <n v="5"/>
    <n v="10"/>
    <n v="5"/>
  </r>
  <r>
    <m/>
    <m/>
    <x v="1191"/>
    <x v="571"/>
    <m/>
    <m/>
    <n v="0"/>
    <n v="1"/>
    <n v="0"/>
    <n v="1"/>
  </r>
  <r>
    <m/>
    <m/>
    <x v="1192"/>
    <x v="1191"/>
    <m/>
    <m/>
    <n v="0"/>
    <n v="1"/>
    <n v="0"/>
    <n v="1"/>
  </r>
  <r>
    <m/>
    <m/>
    <x v="1193"/>
    <x v="1192"/>
    <m/>
    <m/>
    <n v="0"/>
    <n v="1"/>
    <n v="0"/>
    <n v="1"/>
  </r>
  <r>
    <m/>
    <m/>
    <x v="1194"/>
    <x v="1193"/>
    <m/>
    <m/>
    <n v="0"/>
    <n v="1"/>
    <n v="0"/>
    <n v="1"/>
  </r>
  <r>
    <m/>
    <m/>
    <x v="1195"/>
    <x v="1194"/>
    <m/>
    <m/>
    <n v="0"/>
    <n v="1"/>
    <n v="0"/>
    <n v="1"/>
  </r>
  <r>
    <m/>
    <m/>
    <x v="1196"/>
    <x v="1195"/>
    <m/>
    <m/>
    <n v="0"/>
    <n v="1"/>
    <n v="0"/>
    <n v="1"/>
  </r>
  <r>
    <m/>
    <m/>
    <x v="1197"/>
    <x v="1196"/>
    <m/>
    <m/>
    <n v="0"/>
    <n v="1"/>
    <n v="0"/>
    <n v="1"/>
  </r>
  <r>
    <m/>
    <m/>
    <x v="1198"/>
    <x v="1197"/>
    <m/>
    <m/>
    <n v="0"/>
    <n v="1"/>
    <n v="0"/>
    <n v="1"/>
  </r>
  <r>
    <m/>
    <m/>
    <x v="1199"/>
    <x v="1198"/>
    <m/>
    <m/>
    <n v="0"/>
    <n v="1"/>
    <n v="0"/>
    <n v="1"/>
  </r>
  <r>
    <m/>
    <m/>
    <x v="1200"/>
    <x v="1199"/>
    <m/>
    <m/>
    <n v="0"/>
    <n v="1"/>
    <n v="0"/>
    <n v="1"/>
  </r>
  <r>
    <m/>
    <m/>
    <x v="570"/>
    <x v="570"/>
    <m/>
    <m/>
    <n v="0"/>
    <n v="1"/>
    <n v="0"/>
    <n v="1"/>
  </r>
  <r>
    <m/>
    <m/>
    <x v="1201"/>
    <x v="1200"/>
    <m/>
    <m/>
    <n v="0"/>
    <n v="1"/>
    <n v="0"/>
    <n v="1"/>
  </r>
  <r>
    <m/>
    <m/>
    <x v="1202"/>
    <x v="1201"/>
    <m/>
    <m/>
    <n v="0"/>
    <n v="1"/>
    <n v="0"/>
    <n v="1"/>
  </r>
  <r>
    <m/>
    <m/>
    <x v="1203"/>
    <x v="1202"/>
    <m/>
    <m/>
    <n v="0"/>
    <n v="1"/>
    <n v="0"/>
    <n v="1"/>
  </r>
  <r>
    <m/>
    <m/>
    <x v="571"/>
    <x v="571"/>
    <m/>
    <m/>
    <n v="0"/>
    <n v="1"/>
    <n v="0"/>
    <n v="1"/>
  </r>
  <r>
    <m/>
    <m/>
    <x v="572"/>
    <x v="572"/>
    <m/>
    <m/>
    <n v="1"/>
    <n v="1"/>
    <n v="1"/>
    <n v="1"/>
  </r>
  <r>
    <m/>
    <m/>
    <x v="1204"/>
    <x v="1203"/>
    <m/>
    <m/>
    <n v="0"/>
    <n v="1"/>
    <n v="0"/>
    <n v="1"/>
  </r>
  <r>
    <m/>
    <m/>
    <x v="1205"/>
    <x v="1204"/>
    <m/>
    <m/>
    <n v="0"/>
    <n v="1"/>
    <n v="0"/>
    <n v="1"/>
  </r>
  <r>
    <m/>
    <m/>
    <x v="1206"/>
    <x v="1205"/>
    <m/>
    <m/>
    <n v="0"/>
    <n v="1"/>
    <n v="0"/>
    <n v="1"/>
  </r>
  <r>
    <m/>
    <m/>
    <x v="1207"/>
    <x v="1206"/>
    <m/>
    <m/>
    <n v="0"/>
    <n v="1"/>
    <n v="0"/>
    <n v="1"/>
  </r>
  <r>
    <m/>
    <m/>
    <x v="1208"/>
    <x v="1207"/>
    <m/>
    <m/>
    <n v="0"/>
    <n v="1"/>
    <n v="0"/>
    <n v="1"/>
  </r>
  <r>
    <m/>
    <m/>
    <x v="1209"/>
    <x v="1208"/>
    <m/>
    <m/>
    <n v="0"/>
    <n v="1"/>
    <n v="0"/>
    <n v="1"/>
  </r>
  <r>
    <m/>
    <m/>
    <x v="1210"/>
    <x v="1209"/>
    <m/>
    <m/>
    <n v="0"/>
    <n v="1"/>
    <n v="0"/>
    <n v="1"/>
  </r>
  <r>
    <m/>
    <m/>
    <x v="1211"/>
    <x v="1210"/>
    <m/>
    <m/>
    <n v="0"/>
    <n v="1"/>
    <n v="0"/>
    <n v="1"/>
  </r>
  <r>
    <m/>
    <m/>
    <x v="1212"/>
    <x v="1211"/>
    <m/>
    <m/>
    <n v="0"/>
    <n v="1"/>
    <n v="0"/>
    <n v="1"/>
  </r>
  <r>
    <m/>
    <m/>
    <x v="1213"/>
    <x v="1212"/>
    <m/>
    <m/>
    <n v="0"/>
    <n v="1"/>
    <n v="0"/>
    <n v="1"/>
  </r>
  <r>
    <m/>
    <m/>
    <x v="1214"/>
    <x v="1213"/>
    <m/>
    <m/>
    <n v="0"/>
    <n v="1"/>
    <n v="0"/>
    <n v="1"/>
  </r>
  <r>
    <m/>
    <m/>
    <x v="1215"/>
    <x v="1214"/>
    <m/>
    <m/>
    <n v="0"/>
    <n v="1"/>
    <n v="0"/>
    <n v="1"/>
  </r>
  <r>
    <m/>
    <m/>
    <x v="1216"/>
    <x v="1215"/>
    <m/>
    <m/>
    <n v="0"/>
    <n v="1"/>
    <n v="0"/>
    <n v="1"/>
  </r>
  <r>
    <m/>
    <m/>
    <x v="1217"/>
    <x v="1216"/>
    <m/>
    <m/>
    <n v="0"/>
    <n v="1"/>
    <n v="0"/>
    <n v="1"/>
  </r>
  <r>
    <m/>
    <m/>
    <x v="1218"/>
    <x v="1217"/>
    <m/>
    <m/>
    <n v="0"/>
    <n v="1"/>
    <n v="0"/>
    <n v="1"/>
  </r>
  <r>
    <m/>
    <m/>
    <x v="1219"/>
    <x v="1218"/>
    <m/>
    <m/>
    <n v="0"/>
    <n v="1"/>
    <n v="0"/>
    <n v="1"/>
  </r>
  <r>
    <m/>
    <m/>
    <x v="1220"/>
    <x v="1219"/>
    <m/>
    <m/>
    <n v="0"/>
    <n v="1"/>
    <n v="0"/>
    <n v="1"/>
  </r>
  <r>
    <m/>
    <m/>
    <x v="1221"/>
    <x v="1220"/>
    <m/>
    <m/>
    <n v="0"/>
    <n v="1"/>
    <n v="0"/>
    <n v="1"/>
  </r>
  <r>
    <m/>
    <m/>
    <x v="1222"/>
    <x v="1221"/>
    <m/>
    <m/>
    <n v="0"/>
    <n v="1"/>
    <n v="0"/>
    <n v="1"/>
  </r>
  <r>
    <m/>
    <m/>
    <x v="1223"/>
    <x v="1222"/>
    <m/>
    <m/>
    <n v="0"/>
    <n v="1"/>
    <n v="0"/>
    <n v="1"/>
  </r>
  <r>
    <m/>
    <m/>
    <x v="1224"/>
    <x v="1223"/>
    <m/>
    <m/>
    <n v="0"/>
    <n v="1"/>
    <n v="0"/>
    <n v="1"/>
  </r>
  <r>
    <m/>
    <m/>
    <x v="1225"/>
    <x v="1224"/>
    <m/>
    <m/>
    <n v="0"/>
    <n v="1"/>
    <n v="0"/>
    <n v="1"/>
  </r>
  <r>
    <m/>
    <m/>
    <x v="1226"/>
    <x v="1225"/>
    <m/>
    <m/>
    <n v="0"/>
    <n v="1"/>
    <n v="0"/>
    <n v="1"/>
  </r>
  <r>
    <m/>
    <m/>
    <x v="187"/>
    <x v="187"/>
    <m/>
    <m/>
    <n v="1"/>
    <n v="1"/>
    <n v="1"/>
    <n v="1"/>
  </r>
  <r>
    <m/>
    <m/>
    <x v="573"/>
    <x v="573"/>
    <m/>
    <m/>
    <n v="0"/>
    <n v="1"/>
    <n v="0"/>
    <n v="1"/>
  </r>
  <r>
    <m/>
    <m/>
    <x v="574"/>
    <x v="574"/>
    <m/>
    <m/>
    <n v="0"/>
    <n v="1"/>
    <n v="0"/>
    <n v="1"/>
  </r>
  <r>
    <m/>
    <m/>
    <x v="719"/>
    <x v="719"/>
    <m/>
    <m/>
    <n v="1"/>
    <n v="1"/>
    <n v="1"/>
    <n v="1"/>
  </r>
  <r>
    <m/>
    <m/>
    <x v="720"/>
    <x v="720"/>
    <m/>
    <m/>
    <n v="0"/>
    <n v="1"/>
    <n v="0"/>
    <n v="1"/>
  </r>
  <r>
    <m/>
    <m/>
    <x v="575"/>
    <x v="575"/>
    <m/>
    <m/>
    <n v="1"/>
    <n v="1"/>
    <n v="1"/>
    <n v="1"/>
  </r>
  <r>
    <m/>
    <m/>
    <x v="576"/>
    <x v="576"/>
    <m/>
    <m/>
    <n v="0"/>
    <n v="1"/>
    <n v="0"/>
    <n v="1"/>
  </r>
  <r>
    <m/>
    <m/>
    <x v="577"/>
    <x v="577"/>
    <m/>
    <m/>
    <n v="4"/>
    <n v="5"/>
    <n v="4"/>
    <n v="5"/>
  </r>
  <r>
    <m/>
    <m/>
    <x v="1227"/>
    <x v="1226"/>
    <m/>
    <m/>
    <n v="7"/>
    <n v="2"/>
    <n v="7"/>
    <n v="2"/>
  </r>
  <r>
    <m/>
    <m/>
    <x v="188"/>
    <x v="188"/>
    <m/>
    <m/>
    <n v="4"/>
    <n v="10"/>
    <n v="4"/>
    <n v="10"/>
  </r>
  <r>
    <m/>
    <m/>
    <x v="1228"/>
    <x v="1227"/>
    <m/>
    <m/>
    <n v="0"/>
    <n v="1"/>
    <n v="0"/>
    <n v="1"/>
  </r>
  <r>
    <m/>
    <m/>
    <x v="1229"/>
    <x v="1228"/>
    <m/>
    <m/>
    <n v="0"/>
    <n v="1"/>
    <n v="0"/>
    <n v="1"/>
  </r>
  <r>
    <m/>
    <m/>
    <x v="1230"/>
    <x v="1229"/>
    <m/>
    <m/>
    <n v="0"/>
    <n v="1"/>
    <n v="0"/>
    <n v="1"/>
  </r>
  <r>
    <m/>
    <m/>
    <x v="1231"/>
    <x v="1230"/>
    <m/>
    <m/>
    <n v="0"/>
    <n v="1"/>
    <n v="0"/>
    <n v="1"/>
  </r>
  <r>
    <m/>
    <m/>
    <x v="1232"/>
    <x v="1230"/>
    <m/>
    <m/>
    <n v="0"/>
    <n v="1"/>
    <n v="0"/>
    <n v="1"/>
  </r>
  <r>
    <m/>
    <m/>
    <x v="1233"/>
    <x v="1231"/>
    <m/>
    <m/>
    <n v="0"/>
    <n v="1"/>
    <n v="0"/>
    <n v="1"/>
  </r>
  <r>
    <m/>
    <m/>
    <x v="1234"/>
    <x v="1232"/>
    <m/>
    <m/>
    <n v="0"/>
    <n v="1"/>
    <n v="0"/>
    <n v="1"/>
  </r>
  <r>
    <m/>
    <m/>
    <x v="1235"/>
    <x v="1233"/>
    <m/>
    <m/>
    <n v="0"/>
    <n v="1"/>
    <n v="0"/>
    <n v="1"/>
  </r>
  <r>
    <m/>
    <m/>
    <x v="1236"/>
    <x v="1234"/>
    <m/>
    <m/>
    <n v="0"/>
    <n v="1"/>
    <n v="0"/>
    <n v="1"/>
  </r>
  <r>
    <m/>
    <m/>
    <x v="1237"/>
    <x v="1235"/>
    <m/>
    <m/>
    <n v="0"/>
    <n v="1"/>
    <n v="0"/>
    <n v="1"/>
  </r>
  <r>
    <m/>
    <m/>
    <x v="1238"/>
    <x v="1236"/>
    <m/>
    <m/>
    <n v="1"/>
    <n v="1"/>
    <n v="1"/>
    <n v="1"/>
  </r>
  <r>
    <m/>
    <m/>
    <x v="1239"/>
    <x v="1237"/>
    <m/>
    <m/>
    <n v="2"/>
    <n v="1"/>
    <n v="2"/>
    <n v="1"/>
  </r>
  <r>
    <m/>
    <m/>
    <x v="1240"/>
    <x v="1238"/>
    <m/>
    <m/>
    <n v="5"/>
    <n v="8"/>
    <n v="5"/>
    <n v="8"/>
  </r>
  <r>
    <m/>
    <m/>
    <x v="1241"/>
    <x v="1239"/>
    <m/>
    <m/>
    <n v="2"/>
    <n v="1"/>
    <n v="2"/>
    <n v="1"/>
  </r>
  <r>
    <m/>
    <m/>
    <x v="1242"/>
    <x v="1240"/>
    <m/>
    <m/>
    <n v="0"/>
    <n v="1"/>
    <n v="0"/>
    <n v="1"/>
  </r>
  <r>
    <m/>
    <m/>
    <x v="1243"/>
    <x v="1241"/>
    <m/>
    <m/>
    <n v="1"/>
    <n v="1"/>
    <n v="1"/>
    <n v="1"/>
  </r>
  <r>
    <m/>
    <m/>
    <x v="1244"/>
    <x v="1242"/>
    <m/>
    <m/>
    <n v="1"/>
    <n v="1"/>
    <n v="1"/>
    <n v="1"/>
  </r>
  <r>
    <m/>
    <m/>
    <x v="1245"/>
    <x v="1243"/>
    <m/>
    <m/>
    <n v="8"/>
    <n v="5"/>
    <n v="8"/>
    <n v="5"/>
  </r>
  <r>
    <m/>
    <m/>
    <x v="1246"/>
    <x v="1244"/>
    <m/>
    <m/>
    <n v="0"/>
    <n v="1"/>
    <n v="0"/>
    <n v="1"/>
  </r>
  <r>
    <m/>
    <m/>
    <x v="1247"/>
    <x v="1239"/>
    <m/>
    <m/>
    <n v="1"/>
    <n v="1"/>
    <n v="1"/>
    <n v="1"/>
  </r>
  <r>
    <m/>
    <m/>
    <x v="1248"/>
    <x v="1245"/>
    <m/>
    <m/>
    <n v="0"/>
    <n v="1"/>
    <n v="0"/>
    <n v="1"/>
  </r>
  <r>
    <m/>
    <m/>
    <x v="1249"/>
    <x v="1246"/>
    <m/>
    <m/>
    <n v="0"/>
    <n v="1"/>
    <n v="0"/>
    <n v="1"/>
  </r>
  <r>
    <m/>
    <m/>
    <x v="1250"/>
    <x v="1247"/>
    <m/>
    <m/>
    <n v="1"/>
    <n v="1"/>
    <n v="1"/>
    <n v="1"/>
  </r>
  <r>
    <m/>
    <m/>
    <x v="1251"/>
    <x v="1243"/>
    <m/>
    <m/>
    <n v="1"/>
    <n v="1"/>
    <n v="1"/>
    <n v="1"/>
  </r>
  <r>
    <m/>
    <m/>
    <x v="1252"/>
    <x v="1244"/>
    <m/>
    <m/>
    <n v="0"/>
    <n v="1"/>
    <n v="0"/>
    <n v="1"/>
  </r>
  <r>
    <m/>
    <m/>
    <x v="1253"/>
    <x v="1248"/>
    <m/>
    <m/>
    <n v="1"/>
    <n v="1"/>
    <n v="1"/>
    <n v="1"/>
  </r>
  <r>
    <m/>
    <m/>
    <x v="1254"/>
    <x v="1249"/>
    <m/>
    <m/>
    <n v="0"/>
    <n v="1"/>
    <n v="0"/>
    <n v="1"/>
  </r>
  <r>
    <m/>
    <m/>
    <x v="1255"/>
    <x v="1250"/>
    <m/>
    <m/>
    <n v="0"/>
    <n v="1"/>
    <n v="0"/>
    <n v="1"/>
  </r>
  <r>
    <m/>
    <m/>
    <x v="1256"/>
    <x v="1251"/>
    <m/>
    <m/>
    <n v="0"/>
    <n v="1"/>
    <n v="0"/>
    <n v="1"/>
  </r>
  <r>
    <m/>
    <m/>
    <x v="1257"/>
    <x v="1252"/>
    <m/>
    <m/>
    <n v="0"/>
    <n v="1"/>
    <n v="0"/>
    <n v="1"/>
  </r>
  <r>
    <m/>
    <m/>
    <x v="580"/>
    <x v="580"/>
    <m/>
    <m/>
    <n v="1"/>
    <n v="1"/>
    <n v="1"/>
    <n v="1"/>
  </r>
  <r>
    <m/>
    <m/>
    <x v="1258"/>
    <x v="1253"/>
    <m/>
    <m/>
    <n v="21"/>
    <n v="15"/>
    <n v="21"/>
    <n v="15"/>
  </r>
  <r>
    <m/>
    <m/>
    <x v="1259"/>
    <x v="1254"/>
    <m/>
    <m/>
    <n v="0"/>
    <n v="1"/>
    <n v="0"/>
    <n v="1"/>
  </r>
  <r>
    <m/>
    <m/>
    <x v="586"/>
    <x v="586"/>
    <m/>
    <m/>
    <n v="0"/>
    <n v="1"/>
    <n v="0"/>
    <n v="1"/>
  </r>
  <r>
    <m/>
    <m/>
    <x v="721"/>
    <x v="721"/>
    <m/>
    <m/>
    <n v="37"/>
    <n v="50"/>
    <n v="37"/>
    <n v="50"/>
  </r>
  <r>
    <m/>
    <m/>
    <x v="1260"/>
    <x v="1255"/>
    <m/>
    <m/>
    <n v="0"/>
    <n v="1"/>
    <n v="0"/>
    <n v="1"/>
  </r>
  <r>
    <m/>
    <m/>
    <x v="590"/>
    <x v="590"/>
    <m/>
    <m/>
    <n v="3"/>
    <n v="1"/>
    <n v="3"/>
    <n v="1"/>
  </r>
  <r>
    <m/>
    <m/>
    <x v="1261"/>
    <x v="1256"/>
    <m/>
    <m/>
    <n v="0"/>
    <n v="5"/>
    <n v="0"/>
    <n v="5"/>
  </r>
  <r>
    <m/>
    <m/>
    <x v="722"/>
    <x v="722"/>
    <m/>
    <m/>
    <n v="97"/>
    <n v="90"/>
    <n v="97"/>
    <n v="90"/>
  </r>
  <r>
    <m/>
    <m/>
    <x v="592"/>
    <x v="592"/>
    <m/>
    <m/>
    <n v="0"/>
    <n v="1"/>
    <n v="0"/>
    <n v="1"/>
  </r>
  <r>
    <m/>
    <m/>
    <x v="1262"/>
    <x v="1257"/>
    <m/>
    <m/>
    <n v="0"/>
    <n v="1"/>
    <n v="0"/>
    <n v="1"/>
  </r>
  <r>
    <m/>
    <m/>
    <x v="593"/>
    <x v="593"/>
    <m/>
    <m/>
    <n v="0"/>
    <n v="1"/>
    <n v="0"/>
    <n v="1"/>
  </r>
  <r>
    <m/>
    <m/>
    <x v="594"/>
    <x v="594"/>
    <m/>
    <m/>
    <n v="0"/>
    <n v="1"/>
    <n v="0"/>
    <n v="1"/>
  </r>
  <r>
    <m/>
    <m/>
    <x v="595"/>
    <x v="595"/>
    <m/>
    <m/>
    <n v="0"/>
    <n v="1"/>
    <n v="0"/>
    <n v="1"/>
  </r>
  <r>
    <m/>
    <m/>
    <x v="596"/>
    <x v="596"/>
    <m/>
    <m/>
    <n v="0"/>
    <n v="1"/>
    <n v="0"/>
    <n v="1"/>
  </r>
  <r>
    <m/>
    <m/>
    <x v="1263"/>
    <x v="1258"/>
    <m/>
    <m/>
    <n v="0"/>
    <n v="1"/>
    <n v="0"/>
    <n v="1"/>
  </r>
  <r>
    <m/>
    <m/>
    <x v="1264"/>
    <x v="1259"/>
    <m/>
    <m/>
    <n v="0"/>
    <n v="1"/>
    <n v="0"/>
    <n v="1"/>
  </r>
  <r>
    <m/>
    <m/>
    <x v="597"/>
    <x v="597"/>
    <m/>
    <m/>
    <n v="0"/>
    <n v="1"/>
    <n v="0"/>
    <n v="1"/>
  </r>
  <r>
    <m/>
    <m/>
    <x v="1265"/>
    <x v="1260"/>
    <m/>
    <m/>
    <n v="0"/>
    <n v="1"/>
    <n v="0"/>
    <n v="1"/>
  </r>
  <r>
    <m/>
    <m/>
    <x v="1266"/>
    <x v="1261"/>
    <m/>
    <m/>
    <n v="0"/>
    <n v="1"/>
    <n v="0"/>
    <n v="1"/>
  </r>
  <r>
    <m/>
    <m/>
    <x v="598"/>
    <x v="598"/>
    <m/>
    <m/>
    <n v="0"/>
    <n v="1"/>
    <n v="0"/>
    <n v="1"/>
  </r>
  <r>
    <m/>
    <m/>
    <x v="1267"/>
    <x v="1262"/>
    <m/>
    <m/>
    <n v="2"/>
    <n v="1"/>
    <n v="2"/>
    <n v="1"/>
  </r>
  <r>
    <m/>
    <m/>
    <x v="1268"/>
    <x v="1263"/>
    <m/>
    <m/>
    <n v="0"/>
    <n v="1"/>
    <n v="0"/>
    <n v="1"/>
  </r>
  <r>
    <m/>
    <m/>
    <x v="1269"/>
    <x v="1264"/>
    <m/>
    <m/>
    <n v="0"/>
    <n v="1"/>
    <n v="0"/>
    <n v="1"/>
  </r>
  <r>
    <m/>
    <m/>
    <x v="1017"/>
    <x v="1017"/>
    <m/>
    <m/>
    <n v="0"/>
    <n v="1"/>
    <n v="0"/>
    <n v="1"/>
  </r>
  <r>
    <m/>
    <m/>
    <x v="1020"/>
    <x v="1020"/>
    <m/>
    <m/>
    <n v="0"/>
    <n v="1"/>
    <n v="0"/>
    <n v="1"/>
  </r>
  <r>
    <m/>
    <m/>
    <x v="1021"/>
    <x v="1021"/>
    <m/>
    <m/>
    <n v="0"/>
    <n v="1"/>
    <n v="0"/>
    <n v="1"/>
  </r>
  <r>
    <m/>
    <m/>
    <x v="1270"/>
    <x v="1265"/>
    <m/>
    <m/>
    <n v="0"/>
    <n v="1"/>
    <n v="0"/>
    <n v="1"/>
  </r>
  <r>
    <m/>
    <m/>
    <x v="1271"/>
    <x v="1266"/>
    <m/>
    <m/>
    <n v="0"/>
    <n v="1"/>
    <n v="0"/>
    <n v="1"/>
  </r>
  <r>
    <m/>
    <m/>
    <x v="1272"/>
    <x v="1267"/>
    <m/>
    <m/>
    <n v="0"/>
    <n v="1"/>
    <n v="0"/>
    <n v="1"/>
  </r>
  <r>
    <m/>
    <m/>
    <x v="1273"/>
    <x v="1268"/>
    <m/>
    <m/>
    <n v="0"/>
    <n v="1"/>
    <n v="0"/>
    <n v="1"/>
  </r>
  <r>
    <m/>
    <m/>
    <x v="1274"/>
    <x v="1269"/>
    <m/>
    <m/>
    <n v="0"/>
    <n v="1"/>
    <n v="0"/>
    <n v="1"/>
  </r>
  <r>
    <m/>
    <m/>
    <x v="1275"/>
    <x v="1270"/>
    <m/>
    <m/>
    <n v="0"/>
    <n v="1"/>
    <n v="0"/>
    <n v="1"/>
  </r>
  <r>
    <m/>
    <m/>
    <x v="1022"/>
    <x v="1022"/>
    <m/>
    <m/>
    <n v="14"/>
    <n v="25"/>
    <n v="14"/>
    <n v="25"/>
  </r>
  <r>
    <m/>
    <m/>
    <x v="1276"/>
    <x v="1271"/>
    <m/>
    <m/>
    <n v="15"/>
    <n v="10"/>
    <n v="15"/>
    <n v="10"/>
  </r>
  <r>
    <m/>
    <m/>
    <x v="1277"/>
    <x v="1272"/>
    <m/>
    <m/>
    <n v="2"/>
    <n v="1"/>
    <n v="2"/>
    <n v="1"/>
  </r>
  <r>
    <m/>
    <m/>
    <x v="1278"/>
    <x v="1273"/>
    <m/>
    <m/>
    <n v="0"/>
    <n v="1"/>
    <n v="0"/>
    <n v="1"/>
  </r>
  <r>
    <m/>
    <m/>
    <x v="1279"/>
    <x v="1274"/>
    <m/>
    <m/>
    <n v="3"/>
    <n v="3"/>
    <n v="3"/>
    <n v="3"/>
  </r>
  <r>
    <m/>
    <m/>
    <x v="1024"/>
    <x v="1024"/>
    <m/>
    <m/>
    <n v="1"/>
    <n v="1"/>
    <n v="1"/>
    <n v="1"/>
  </r>
  <r>
    <m/>
    <m/>
    <x v="1280"/>
    <x v="1275"/>
    <m/>
    <m/>
    <n v="8"/>
    <n v="10"/>
    <n v="8"/>
    <n v="10"/>
  </r>
  <r>
    <m/>
    <m/>
    <x v="1281"/>
    <x v="1276"/>
    <m/>
    <m/>
    <n v="3"/>
    <n v="10"/>
    <n v="3"/>
    <n v="10"/>
  </r>
  <r>
    <m/>
    <m/>
    <x v="1282"/>
    <x v="1277"/>
    <m/>
    <m/>
    <n v="3"/>
    <n v="1"/>
    <n v="3"/>
    <n v="1"/>
  </r>
  <r>
    <m/>
    <m/>
    <x v="1283"/>
    <x v="1278"/>
    <m/>
    <m/>
    <n v="0"/>
    <n v="1"/>
    <n v="0"/>
    <n v="1"/>
  </r>
  <r>
    <m/>
    <m/>
    <x v="1284"/>
    <x v="1279"/>
    <m/>
    <m/>
    <n v="4"/>
    <n v="5"/>
    <n v="4"/>
    <n v="5"/>
  </r>
  <r>
    <m/>
    <m/>
    <x v="916"/>
    <x v="916"/>
    <m/>
    <m/>
    <n v="4"/>
    <n v="5"/>
    <n v="4"/>
    <n v="5"/>
  </r>
  <r>
    <m/>
    <m/>
    <x v="1285"/>
    <x v="1280"/>
    <m/>
    <m/>
    <n v="7"/>
    <n v="10"/>
    <n v="7"/>
    <n v="10"/>
  </r>
  <r>
    <m/>
    <m/>
    <x v="1025"/>
    <x v="1025"/>
    <m/>
    <m/>
    <n v="1"/>
    <n v="5"/>
    <n v="1"/>
    <n v="5"/>
  </r>
  <r>
    <m/>
    <m/>
    <x v="1286"/>
    <x v="1281"/>
    <m/>
    <m/>
    <n v="1"/>
    <n v="1"/>
    <n v="1"/>
    <n v="1"/>
  </r>
  <r>
    <m/>
    <m/>
    <x v="1287"/>
    <x v="1282"/>
    <m/>
    <m/>
    <n v="0"/>
    <n v="1"/>
    <n v="0"/>
    <n v="1"/>
  </r>
  <r>
    <m/>
    <m/>
    <x v="1288"/>
    <x v="1283"/>
    <m/>
    <m/>
    <n v="2"/>
    <n v="1"/>
    <n v="2"/>
    <n v="1"/>
  </r>
  <r>
    <m/>
    <m/>
    <x v="1026"/>
    <x v="1026"/>
    <m/>
    <m/>
    <n v="2"/>
    <n v="1"/>
    <n v="2"/>
    <n v="1"/>
  </r>
  <r>
    <m/>
    <m/>
    <x v="1289"/>
    <x v="1284"/>
    <m/>
    <m/>
    <n v="0"/>
    <n v="1"/>
    <n v="0"/>
    <n v="1"/>
  </r>
  <r>
    <m/>
    <m/>
    <x v="1290"/>
    <x v="1265"/>
    <m/>
    <m/>
    <n v="0"/>
    <n v="1"/>
    <n v="0"/>
    <n v="1"/>
  </r>
  <r>
    <m/>
    <m/>
    <x v="1291"/>
    <x v="1285"/>
    <m/>
    <m/>
    <n v="0"/>
    <n v="1"/>
    <n v="0"/>
    <n v="1"/>
  </r>
  <r>
    <m/>
    <m/>
    <x v="1027"/>
    <x v="1027"/>
    <m/>
    <m/>
    <n v="3"/>
    <n v="1"/>
    <n v="3"/>
    <n v="1"/>
  </r>
  <r>
    <m/>
    <m/>
    <x v="1028"/>
    <x v="1028"/>
    <m/>
    <m/>
    <n v="3"/>
    <n v="3"/>
    <n v="3"/>
    <n v="3"/>
  </r>
  <r>
    <m/>
    <m/>
    <x v="1292"/>
    <x v="1286"/>
    <m/>
    <m/>
    <n v="0"/>
    <n v="1"/>
    <n v="0"/>
    <n v="1"/>
  </r>
  <r>
    <m/>
    <m/>
    <x v="1293"/>
    <x v="1287"/>
    <m/>
    <m/>
    <n v="0"/>
    <n v="1"/>
    <n v="0"/>
    <n v="1"/>
  </r>
  <r>
    <m/>
    <m/>
    <x v="1033"/>
    <x v="1033"/>
    <m/>
    <m/>
    <n v="0"/>
    <n v="1"/>
    <n v="0"/>
    <n v="1"/>
  </r>
  <r>
    <m/>
    <m/>
    <x v="1294"/>
    <x v="1288"/>
    <m/>
    <m/>
    <n v="0"/>
    <n v="1"/>
    <n v="0"/>
    <n v="1"/>
  </r>
  <r>
    <m/>
    <m/>
    <x v="1295"/>
    <x v="1289"/>
    <m/>
    <m/>
    <n v="0"/>
    <n v="1"/>
    <n v="0"/>
    <n v="1"/>
  </r>
  <r>
    <m/>
    <m/>
    <x v="683"/>
    <x v="683"/>
    <m/>
    <m/>
    <n v="0"/>
    <n v="1"/>
    <n v="0"/>
    <n v="1"/>
  </r>
  <r>
    <m/>
    <m/>
    <x v="1044"/>
    <x v="1044"/>
    <m/>
    <m/>
    <n v="0"/>
    <n v="1"/>
    <n v="0"/>
    <n v="1"/>
  </r>
  <r>
    <m/>
    <m/>
    <x v="1296"/>
    <x v="1290"/>
    <m/>
    <m/>
    <n v="0"/>
    <n v="1"/>
    <n v="0"/>
    <n v="1"/>
  </r>
  <r>
    <m/>
    <m/>
    <x v="1297"/>
    <x v="1291"/>
    <m/>
    <m/>
    <n v="0"/>
    <n v="1"/>
    <n v="0"/>
    <n v="1"/>
  </r>
  <r>
    <m/>
    <m/>
    <x v="1298"/>
    <x v="1292"/>
    <m/>
    <m/>
    <n v="1"/>
    <n v="1"/>
    <n v="1"/>
    <n v="1"/>
  </r>
  <r>
    <m/>
    <m/>
    <x v="1052"/>
    <x v="1052"/>
    <m/>
    <m/>
    <n v="0"/>
    <n v="1"/>
    <n v="0"/>
    <n v="1"/>
  </r>
  <r>
    <m/>
    <m/>
    <x v="962"/>
    <x v="962"/>
    <m/>
    <m/>
    <n v="0"/>
    <n v="1"/>
    <n v="0"/>
    <n v="1"/>
  </r>
  <r>
    <m/>
    <m/>
    <x v="1299"/>
    <x v="1293"/>
    <m/>
    <m/>
    <n v="0"/>
    <n v="1"/>
    <n v="0"/>
    <n v="1"/>
  </r>
  <r>
    <m/>
    <m/>
    <x v="1300"/>
    <x v="1294"/>
    <m/>
    <m/>
    <n v="0"/>
    <n v="1"/>
    <n v="0"/>
    <n v="1"/>
  </r>
  <r>
    <m/>
    <m/>
    <x v="1301"/>
    <x v="1295"/>
    <m/>
    <m/>
    <n v="0"/>
    <n v="1"/>
    <n v="0"/>
    <n v="1"/>
  </r>
  <r>
    <m/>
    <m/>
    <x v="193"/>
    <x v="193"/>
    <m/>
    <m/>
    <n v="0"/>
    <n v="1"/>
    <n v="0"/>
    <n v="1"/>
  </r>
  <r>
    <m/>
    <m/>
    <x v="1302"/>
    <x v="1296"/>
    <m/>
    <m/>
    <n v="0"/>
    <n v="1"/>
    <n v="0"/>
    <n v="1"/>
  </r>
  <r>
    <m/>
    <m/>
    <x v="1303"/>
    <x v="1297"/>
    <m/>
    <m/>
    <n v="0"/>
    <n v="1"/>
    <n v="0"/>
    <n v="1"/>
  </r>
  <r>
    <m/>
    <m/>
    <x v="250"/>
    <x v="250"/>
    <m/>
    <m/>
    <n v="0"/>
    <n v="1"/>
    <n v="0"/>
    <n v="1"/>
  </r>
  <r>
    <m/>
    <m/>
    <x v="199"/>
    <x v="199"/>
    <m/>
    <m/>
    <n v="3"/>
    <n v="1"/>
    <n v="3"/>
    <n v="1"/>
  </r>
  <r>
    <m/>
    <m/>
    <x v="1304"/>
    <x v="1298"/>
    <m/>
    <m/>
    <n v="0"/>
    <n v="1"/>
    <n v="0"/>
    <n v="1"/>
  </r>
  <r>
    <m/>
    <m/>
    <x v="200"/>
    <x v="200"/>
    <m/>
    <m/>
    <n v="2"/>
    <n v="2"/>
    <n v="2"/>
    <n v="2"/>
  </r>
  <r>
    <m/>
    <m/>
    <x v="659"/>
    <x v="659"/>
    <m/>
    <m/>
    <n v="2"/>
    <n v="2"/>
    <n v="2"/>
    <n v="2"/>
  </r>
  <r>
    <m/>
    <m/>
    <x v="740"/>
    <x v="740"/>
    <m/>
    <m/>
    <n v="0"/>
    <n v="1"/>
    <n v="0"/>
    <n v="1"/>
  </r>
  <r>
    <m/>
    <m/>
    <x v="1305"/>
    <x v="1299"/>
    <m/>
    <m/>
    <n v="0"/>
    <n v="1"/>
    <n v="0"/>
    <n v="1"/>
  </r>
  <r>
    <m/>
    <m/>
    <x v="1007"/>
    <x v="1007"/>
    <m/>
    <m/>
    <n v="4"/>
    <n v="3"/>
    <n v="4"/>
    <n v="3"/>
  </r>
  <r>
    <m/>
    <m/>
    <x v="1306"/>
    <x v="1300"/>
    <m/>
    <m/>
    <n v="0"/>
    <n v="1"/>
    <n v="0"/>
    <n v="1"/>
  </r>
  <r>
    <m/>
    <m/>
    <x v="1307"/>
    <x v="1301"/>
    <m/>
    <m/>
    <n v="0"/>
    <n v="1"/>
    <n v="0"/>
    <n v="1"/>
  </r>
  <r>
    <m/>
    <m/>
    <x v="1308"/>
    <x v="1302"/>
    <m/>
    <m/>
    <n v="0"/>
    <n v="1"/>
    <n v="0"/>
    <n v="1"/>
  </r>
  <r>
    <m/>
    <m/>
    <x v="742"/>
    <x v="742"/>
    <m/>
    <m/>
    <n v="2"/>
    <n v="1"/>
    <n v="2"/>
    <n v="1"/>
  </r>
  <r>
    <m/>
    <m/>
    <x v="660"/>
    <x v="660"/>
    <m/>
    <m/>
    <n v="32"/>
    <n v="45"/>
    <n v="32"/>
    <n v="45"/>
  </r>
  <r>
    <m/>
    <m/>
    <x v="661"/>
    <x v="661"/>
    <m/>
    <m/>
    <n v="10"/>
    <n v="10"/>
    <n v="10"/>
    <n v="10"/>
  </r>
  <r>
    <m/>
    <m/>
    <x v="1309"/>
    <x v="1303"/>
    <m/>
    <m/>
    <n v="0"/>
    <n v="1"/>
    <n v="0"/>
    <n v="1"/>
  </r>
  <r>
    <m/>
    <m/>
    <x v="902"/>
    <x v="902"/>
    <m/>
    <m/>
    <n v="0"/>
    <n v="1"/>
    <n v="0"/>
    <n v="1"/>
  </r>
  <r>
    <m/>
    <m/>
    <x v="290"/>
    <x v="290"/>
    <m/>
    <m/>
    <n v="0"/>
    <n v="1"/>
    <n v="0"/>
    <n v="1"/>
  </r>
  <r>
    <m/>
    <s v="Операције дневна болница"/>
    <x v="0"/>
    <x v="0"/>
    <n v="0"/>
    <n v="0"/>
    <n v="2687"/>
    <n v="2302"/>
    <n v="2687"/>
    <n v="2302"/>
  </r>
  <r>
    <m/>
    <m/>
    <x v="457"/>
    <x v="457"/>
    <m/>
    <m/>
    <n v="0"/>
    <n v="1"/>
    <n v="0"/>
    <n v="1"/>
  </r>
  <r>
    <m/>
    <m/>
    <x v="706"/>
    <x v="706"/>
    <m/>
    <m/>
    <n v="2"/>
    <n v="2"/>
    <n v="2"/>
    <n v="2"/>
  </r>
  <r>
    <m/>
    <m/>
    <x v="1310"/>
    <x v="1304"/>
    <m/>
    <m/>
    <n v="0"/>
    <n v="1"/>
    <n v="0"/>
    <n v="1"/>
  </r>
  <r>
    <m/>
    <m/>
    <x v="236"/>
    <x v="236"/>
    <m/>
    <m/>
    <n v="0"/>
    <n v="1"/>
    <n v="0"/>
    <n v="1"/>
  </r>
  <r>
    <m/>
    <m/>
    <x v="1311"/>
    <x v="1305"/>
    <m/>
    <m/>
    <n v="0"/>
    <n v="1"/>
    <n v="0"/>
    <n v="1"/>
  </r>
  <r>
    <m/>
    <m/>
    <x v="467"/>
    <x v="467"/>
    <m/>
    <m/>
    <n v="0"/>
    <n v="1"/>
    <n v="0"/>
    <n v="1"/>
  </r>
  <r>
    <m/>
    <m/>
    <x v="125"/>
    <x v="125"/>
    <m/>
    <m/>
    <n v="0"/>
    <n v="1"/>
    <n v="0"/>
    <n v="1"/>
  </r>
  <r>
    <m/>
    <m/>
    <x v="129"/>
    <x v="129"/>
    <m/>
    <m/>
    <n v="2109"/>
    <n v="1550"/>
    <n v="2109"/>
    <n v="1550"/>
  </r>
  <r>
    <m/>
    <m/>
    <x v="209"/>
    <x v="209"/>
    <m/>
    <m/>
    <n v="46"/>
    <n v="60"/>
    <n v="46"/>
    <n v="60"/>
  </r>
  <r>
    <m/>
    <m/>
    <x v="486"/>
    <x v="486"/>
    <m/>
    <m/>
    <n v="15"/>
    <n v="20"/>
    <n v="15"/>
    <n v="20"/>
  </r>
  <r>
    <m/>
    <m/>
    <x v="487"/>
    <x v="487"/>
    <m/>
    <m/>
    <n v="10"/>
    <n v="10"/>
    <n v="10"/>
    <n v="10"/>
  </r>
  <r>
    <m/>
    <m/>
    <x v="488"/>
    <x v="488"/>
    <m/>
    <m/>
    <n v="0"/>
    <n v="5"/>
    <n v="0"/>
    <n v="5"/>
  </r>
  <r>
    <m/>
    <m/>
    <x v="489"/>
    <x v="489"/>
    <m/>
    <m/>
    <n v="0"/>
    <n v="1"/>
    <n v="0"/>
    <n v="1"/>
  </r>
  <r>
    <m/>
    <m/>
    <x v="1014"/>
    <x v="1014"/>
    <m/>
    <m/>
    <n v="21"/>
    <n v="30"/>
    <n v="21"/>
    <n v="30"/>
  </r>
  <r>
    <m/>
    <m/>
    <x v="130"/>
    <x v="130"/>
    <m/>
    <m/>
    <n v="1"/>
    <n v="1"/>
    <n v="1"/>
    <n v="1"/>
  </r>
  <r>
    <m/>
    <m/>
    <x v="210"/>
    <x v="210"/>
    <m/>
    <m/>
    <n v="100"/>
    <n v="120"/>
    <n v="100"/>
    <n v="120"/>
  </r>
  <r>
    <m/>
    <m/>
    <x v="490"/>
    <x v="490"/>
    <m/>
    <m/>
    <n v="15"/>
    <n v="20"/>
    <n v="15"/>
    <n v="20"/>
  </r>
  <r>
    <m/>
    <m/>
    <x v="678"/>
    <x v="678"/>
    <m/>
    <m/>
    <n v="11"/>
    <n v="20"/>
    <n v="11"/>
    <n v="20"/>
  </r>
  <r>
    <m/>
    <m/>
    <x v="211"/>
    <x v="211"/>
    <m/>
    <m/>
    <n v="27"/>
    <n v="40"/>
    <n v="27"/>
    <n v="40"/>
  </r>
  <r>
    <m/>
    <m/>
    <x v="1015"/>
    <x v="1015"/>
    <m/>
    <m/>
    <n v="9"/>
    <n v="15"/>
    <n v="9"/>
    <n v="15"/>
  </r>
  <r>
    <m/>
    <m/>
    <x v="131"/>
    <x v="131"/>
    <m/>
    <m/>
    <n v="100"/>
    <n v="130"/>
    <n v="100"/>
    <n v="130"/>
  </r>
  <r>
    <m/>
    <m/>
    <x v="1162"/>
    <x v="1162"/>
    <m/>
    <m/>
    <n v="0"/>
    <n v="1"/>
    <n v="0"/>
    <n v="1"/>
  </r>
  <r>
    <m/>
    <m/>
    <x v="772"/>
    <x v="772"/>
    <m/>
    <m/>
    <n v="0"/>
    <n v="1"/>
    <n v="0"/>
    <n v="1"/>
  </r>
  <r>
    <m/>
    <m/>
    <x v="779"/>
    <x v="779"/>
    <m/>
    <m/>
    <n v="2"/>
    <n v="1"/>
    <n v="2"/>
    <n v="1"/>
  </r>
  <r>
    <m/>
    <m/>
    <x v="184"/>
    <x v="184"/>
    <m/>
    <m/>
    <n v="51"/>
    <n v="60"/>
    <n v="51"/>
    <n v="60"/>
  </r>
  <r>
    <m/>
    <m/>
    <x v="915"/>
    <x v="915"/>
    <m/>
    <m/>
    <n v="0"/>
    <n v="1"/>
    <n v="0"/>
    <n v="1"/>
  </r>
  <r>
    <m/>
    <m/>
    <x v="549"/>
    <x v="549"/>
    <m/>
    <m/>
    <n v="7"/>
    <n v="15"/>
    <n v="7"/>
    <n v="15"/>
  </r>
  <r>
    <m/>
    <m/>
    <x v="550"/>
    <x v="550"/>
    <m/>
    <m/>
    <n v="0"/>
    <n v="1"/>
    <n v="0"/>
    <n v="1"/>
  </r>
  <r>
    <m/>
    <m/>
    <x v="551"/>
    <x v="551"/>
    <m/>
    <m/>
    <n v="1"/>
    <n v="1"/>
    <n v="1"/>
    <n v="1"/>
  </r>
  <r>
    <m/>
    <m/>
    <x v="552"/>
    <x v="552"/>
    <m/>
    <m/>
    <n v="0"/>
    <n v="1"/>
    <n v="0"/>
    <n v="1"/>
  </r>
  <r>
    <m/>
    <m/>
    <x v="1170"/>
    <x v="1170"/>
    <m/>
    <m/>
    <n v="1"/>
    <n v="1"/>
    <n v="1"/>
    <n v="1"/>
  </r>
  <r>
    <m/>
    <m/>
    <x v="1171"/>
    <x v="1171"/>
    <m/>
    <m/>
    <n v="0"/>
    <n v="1"/>
    <n v="0"/>
    <n v="1"/>
  </r>
  <r>
    <m/>
    <m/>
    <x v="681"/>
    <x v="681"/>
    <m/>
    <m/>
    <n v="1"/>
    <n v="1"/>
    <n v="1"/>
    <n v="1"/>
  </r>
  <r>
    <m/>
    <m/>
    <x v="186"/>
    <x v="186"/>
    <m/>
    <m/>
    <n v="0"/>
    <n v="1"/>
    <n v="0"/>
    <n v="1"/>
  </r>
  <r>
    <m/>
    <m/>
    <x v="553"/>
    <x v="553"/>
    <m/>
    <m/>
    <n v="3"/>
    <n v="5"/>
    <n v="3"/>
    <n v="5"/>
  </r>
  <r>
    <m/>
    <m/>
    <x v="682"/>
    <x v="682"/>
    <m/>
    <m/>
    <n v="0"/>
    <n v="1"/>
    <n v="0"/>
    <n v="1"/>
  </r>
  <r>
    <m/>
    <m/>
    <x v="557"/>
    <x v="557"/>
    <m/>
    <m/>
    <n v="1"/>
    <n v="1"/>
    <n v="1"/>
    <n v="1"/>
  </r>
  <r>
    <m/>
    <m/>
    <x v="560"/>
    <x v="560"/>
    <m/>
    <m/>
    <n v="0"/>
    <n v="1"/>
    <n v="0"/>
    <n v="1"/>
  </r>
  <r>
    <m/>
    <m/>
    <x v="1180"/>
    <x v="1180"/>
    <m/>
    <m/>
    <n v="0"/>
    <n v="1"/>
    <n v="0"/>
    <n v="1"/>
  </r>
  <r>
    <m/>
    <m/>
    <x v="561"/>
    <x v="561"/>
    <m/>
    <m/>
    <n v="0"/>
    <n v="1"/>
    <n v="0"/>
    <n v="1"/>
  </r>
  <r>
    <m/>
    <m/>
    <x v="562"/>
    <x v="562"/>
    <m/>
    <m/>
    <n v="0"/>
    <n v="1"/>
    <n v="0"/>
    <n v="1"/>
  </r>
  <r>
    <m/>
    <m/>
    <x v="1181"/>
    <x v="1181"/>
    <m/>
    <m/>
    <n v="0"/>
    <n v="1"/>
    <n v="0"/>
    <n v="1"/>
  </r>
  <r>
    <m/>
    <m/>
    <x v="1182"/>
    <x v="1182"/>
    <m/>
    <m/>
    <n v="0"/>
    <n v="1"/>
    <n v="0"/>
    <n v="1"/>
  </r>
  <r>
    <m/>
    <m/>
    <x v="1183"/>
    <x v="1183"/>
    <m/>
    <m/>
    <n v="0"/>
    <n v="1"/>
    <n v="0"/>
    <n v="1"/>
  </r>
  <r>
    <m/>
    <m/>
    <x v="1184"/>
    <x v="1184"/>
    <m/>
    <m/>
    <n v="0"/>
    <n v="1"/>
    <n v="0"/>
    <n v="1"/>
  </r>
  <r>
    <m/>
    <m/>
    <x v="563"/>
    <x v="563"/>
    <m/>
    <m/>
    <n v="0"/>
    <n v="1"/>
    <n v="0"/>
    <n v="1"/>
  </r>
  <r>
    <m/>
    <m/>
    <x v="1185"/>
    <x v="1185"/>
    <m/>
    <m/>
    <n v="0"/>
    <n v="1"/>
    <n v="0"/>
    <n v="1"/>
  </r>
  <r>
    <m/>
    <m/>
    <x v="1186"/>
    <x v="1186"/>
    <m/>
    <m/>
    <n v="0"/>
    <n v="1"/>
    <n v="0"/>
    <n v="1"/>
  </r>
  <r>
    <m/>
    <m/>
    <x v="1222"/>
    <x v="1221"/>
    <m/>
    <m/>
    <n v="0"/>
    <n v="1"/>
    <n v="0"/>
    <n v="1"/>
  </r>
  <r>
    <m/>
    <m/>
    <x v="187"/>
    <x v="187"/>
    <m/>
    <m/>
    <n v="0"/>
    <n v="1"/>
    <n v="0"/>
    <n v="1"/>
  </r>
  <r>
    <m/>
    <m/>
    <x v="573"/>
    <x v="573"/>
    <m/>
    <m/>
    <n v="0"/>
    <n v="1"/>
    <n v="0"/>
    <n v="1"/>
  </r>
  <r>
    <m/>
    <m/>
    <x v="574"/>
    <x v="574"/>
    <m/>
    <m/>
    <n v="0"/>
    <n v="1"/>
    <n v="0"/>
    <n v="1"/>
  </r>
  <r>
    <m/>
    <m/>
    <x v="719"/>
    <x v="719"/>
    <m/>
    <m/>
    <n v="2"/>
    <n v="1"/>
    <n v="2"/>
    <n v="1"/>
  </r>
  <r>
    <m/>
    <m/>
    <x v="720"/>
    <x v="720"/>
    <m/>
    <m/>
    <n v="0"/>
    <n v="1"/>
    <n v="0"/>
    <n v="1"/>
  </r>
  <r>
    <m/>
    <m/>
    <x v="575"/>
    <x v="575"/>
    <m/>
    <m/>
    <n v="0"/>
    <n v="1"/>
    <n v="0"/>
    <n v="1"/>
  </r>
  <r>
    <m/>
    <m/>
    <x v="576"/>
    <x v="576"/>
    <m/>
    <m/>
    <n v="0"/>
    <n v="1"/>
    <n v="0"/>
    <n v="1"/>
  </r>
  <r>
    <m/>
    <m/>
    <x v="577"/>
    <x v="577"/>
    <m/>
    <m/>
    <n v="2"/>
    <n v="1"/>
    <n v="2"/>
    <n v="1"/>
  </r>
  <r>
    <m/>
    <m/>
    <x v="1227"/>
    <x v="1226"/>
    <m/>
    <m/>
    <n v="0"/>
    <n v="1"/>
    <n v="0"/>
    <n v="1"/>
  </r>
  <r>
    <m/>
    <m/>
    <x v="188"/>
    <x v="188"/>
    <m/>
    <m/>
    <n v="1"/>
    <n v="1"/>
    <n v="1"/>
    <n v="1"/>
  </r>
  <r>
    <m/>
    <m/>
    <x v="1228"/>
    <x v="1227"/>
    <m/>
    <m/>
    <n v="0"/>
    <n v="1"/>
    <n v="0"/>
    <n v="1"/>
  </r>
  <r>
    <m/>
    <m/>
    <x v="1255"/>
    <x v="1250"/>
    <m/>
    <m/>
    <n v="0"/>
    <n v="1"/>
    <n v="0"/>
    <n v="1"/>
  </r>
  <r>
    <m/>
    <m/>
    <x v="589"/>
    <x v="589"/>
    <m/>
    <m/>
    <n v="2"/>
    <n v="1"/>
    <n v="2"/>
    <n v="1"/>
  </r>
  <r>
    <m/>
    <m/>
    <x v="721"/>
    <x v="721"/>
    <m/>
    <m/>
    <n v="26"/>
    <n v="25"/>
    <n v="26"/>
    <n v="25"/>
  </r>
  <r>
    <m/>
    <m/>
    <x v="722"/>
    <x v="722"/>
    <m/>
    <m/>
    <n v="29"/>
    <n v="35"/>
    <n v="29"/>
    <n v="35"/>
  </r>
  <r>
    <m/>
    <m/>
    <x v="1269"/>
    <x v="1264"/>
    <m/>
    <m/>
    <n v="0"/>
    <n v="1"/>
    <n v="0"/>
    <n v="1"/>
  </r>
  <r>
    <m/>
    <m/>
    <x v="1022"/>
    <x v="1022"/>
    <m/>
    <m/>
    <n v="58"/>
    <n v="50"/>
    <n v="58"/>
    <n v="50"/>
  </r>
  <r>
    <m/>
    <m/>
    <x v="1276"/>
    <x v="1271"/>
    <m/>
    <m/>
    <n v="1"/>
    <n v="1"/>
    <n v="1"/>
    <n v="1"/>
  </r>
  <r>
    <m/>
    <m/>
    <x v="1024"/>
    <x v="1024"/>
    <m/>
    <m/>
    <n v="0"/>
    <n v="1"/>
    <n v="0"/>
    <n v="1"/>
  </r>
  <r>
    <m/>
    <m/>
    <x v="1280"/>
    <x v="1275"/>
    <m/>
    <m/>
    <n v="1"/>
    <n v="1"/>
    <n v="1"/>
    <n v="1"/>
  </r>
  <r>
    <m/>
    <m/>
    <x v="1281"/>
    <x v="1276"/>
    <m/>
    <m/>
    <n v="0"/>
    <n v="1"/>
    <n v="0"/>
    <n v="1"/>
  </r>
  <r>
    <m/>
    <m/>
    <x v="1282"/>
    <x v="1277"/>
    <m/>
    <m/>
    <n v="0"/>
    <n v="1"/>
    <n v="0"/>
    <n v="1"/>
  </r>
  <r>
    <m/>
    <m/>
    <x v="1283"/>
    <x v="1278"/>
    <m/>
    <m/>
    <n v="0"/>
    <n v="1"/>
    <n v="0"/>
    <n v="1"/>
  </r>
  <r>
    <m/>
    <m/>
    <x v="1284"/>
    <x v="1279"/>
    <m/>
    <m/>
    <n v="0"/>
    <n v="1"/>
    <n v="0"/>
    <n v="1"/>
  </r>
  <r>
    <m/>
    <m/>
    <x v="1285"/>
    <x v="1280"/>
    <m/>
    <m/>
    <n v="0"/>
    <n v="1"/>
    <n v="0"/>
    <n v="1"/>
  </r>
  <r>
    <m/>
    <m/>
    <x v="1025"/>
    <x v="1025"/>
    <m/>
    <m/>
    <n v="3"/>
    <n v="1"/>
    <n v="3"/>
    <n v="1"/>
  </r>
  <r>
    <m/>
    <m/>
    <x v="1286"/>
    <x v="1281"/>
    <m/>
    <m/>
    <n v="0"/>
    <n v="1"/>
    <n v="0"/>
    <n v="1"/>
  </r>
  <r>
    <m/>
    <m/>
    <x v="1287"/>
    <x v="1282"/>
    <m/>
    <m/>
    <n v="0"/>
    <n v="1"/>
    <n v="0"/>
    <n v="1"/>
  </r>
  <r>
    <m/>
    <m/>
    <x v="1026"/>
    <x v="1026"/>
    <m/>
    <m/>
    <n v="2"/>
    <n v="2"/>
    <n v="2"/>
    <n v="2"/>
  </r>
  <r>
    <m/>
    <m/>
    <x v="1289"/>
    <x v="1284"/>
    <m/>
    <m/>
    <n v="0"/>
    <n v="1"/>
    <n v="0"/>
    <n v="1"/>
  </r>
  <r>
    <m/>
    <m/>
    <x v="1290"/>
    <x v="1265"/>
    <m/>
    <m/>
    <n v="3"/>
    <n v="3"/>
    <n v="3"/>
    <n v="3"/>
  </r>
  <r>
    <m/>
    <m/>
    <x v="1291"/>
    <x v="1285"/>
    <m/>
    <m/>
    <n v="0"/>
    <n v="1"/>
    <n v="0"/>
    <n v="1"/>
  </r>
  <r>
    <m/>
    <m/>
    <x v="1027"/>
    <x v="1027"/>
    <m/>
    <m/>
    <n v="7"/>
    <n v="1"/>
    <n v="7"/>
    <n v="1"/>
  </r>
  <r>
    <m/>
    <m/>
    <x v="1028"/>
    <x v="1028"/>
    <m/>
    <m/>
    <n v="2"/>
    <n v="2"/>
    <n v="2"/>
    <n v="2"/>
  </r>
  <r>
    <m/>
    <m/>
    <x v="1292"/>
    <x v="1286"/>
    <m/>
    <m/>
    <n v="0"/>
    <n v="1"/>
    <n v="0"/>
    <n v="1"/>
  </r>
  <r>
    <m/>
    <m/>
    <x v="1293"/>
    <x v="1287"/>
    <m/>
    <m/>
    <n v="0"/>
    <n v="1"/>
    <n v="0"/>
    <n v="1"/>
  </r>
  <r>
    <m/>
    <m/>
    <x v="1060"/>
    <x v="1060"/>
    <m/>
    <m/>
    <n v="0"/>
    <n v="1"/>
    <n v="0"/>
    <n v="1"/>
  </r>
  <r>
    <m/>
    <m/>
    <x v="1125"/>
    <x v="1125"/>
    <m/>
    <m/>
    <n v="0"/>
    <n v="1"/>
    <n v="0"/>
    <n v="1"/>
  </r>
  <r>
    <m/>
    <m/>
    <x v="1312"/>
    <x v="1306"/>
    <m/>
    <m/>
    <n v="0"/>
    <n v="1"/>
    <n v="0"/>
    <n v="1"/>
  </r>
  <r>
    <m/>
    <m/>
    <x v="1313"/>
    <x v="1307"/>
    <m/>
    <m/>
    <n v="0"/>
    <n v="1"/>
    <n v="0"/>
    <n v="1"/>
  </r>
  <r>
    <m/>
    <m/>
    <x v="250"/>
    <x v="250"/>
    <m/>
    <m/>
    <n v="0"/>
    <n v="1"/>
    <n v="0"/>
    <n v="1"/>
  </r>
  <r>
    <m/>
    <m/>
    <x v="199"/>
    <x v="199"/>
    <m/>
    <m/>
    <n v="0"/>
    <n v="1"/>
    <n v="0"/>
    <n v="1"/>
  </r>
  <r>
    <m/>
    <m/>
    <x v="200"/>
    <x v="200"/>
    <m/>
    <m/>
    <n v="2"/>
    <n v="1"/>
    <n v="2"/>
    <n v="1"/>
  </r>
  <r>
    <m/>
    <m/>
    <x v="740"/>
    <x v="740"/>
    <m/>
    <m/>
    <n v="0"/>
    <n v="1"/>
    <n v="0"/>
    <n v="1"/>
  </r>
  <r>
    <m/>
    <m/>
    <x v="1007"/>
    <x v="1007"/>
    <m/>
    <m/>
    <n v="0"/>
    <n v="1"/>
    <n v="0"/>
    <n v="1"/>
  </r>
  <r>
    <m/>
    <m/>
    <x v="1306"/>
    <x v="1300"/>
    <m/>
    <m/>
    <n v="0"/>
    <n v="1"/>
    <n v="0"/>
    <n v="1"/>
  </r>
  <r>
    <m/>
    <m/>
    <x v="742"/>
    <x v="742"/>
    <m/>
    <m/>
    <n v="2"/>
    <n v="1"/>
    <n v="2"/>
    <n v="1"/>
  </r>
  <r>
    <m/>
    <m/>
    <x v="660"/>
    <x v="660"/>
    <m/>
    <m/>
    <n v="5"/>
    <n v="3"/>
    <n v="5"/>
    <n v="3"/>
  </r>
  <r>
    <m/>
    <m/>
    <x v="661"/>
    <x v="661"/>
    <m/>
    <m/>
    <n v="1"/>
    <n v="1"/>
    <n v="1"/>
    <n v="1"/>
  </r>
  <r>
    <m/>
    <m/>
    <x v="666"/>
    <x v="666"/>
    <m/>
    <m/>
    <n v="5"/>
    <n v="5"/>
    <n v="5"/>
    <n v="5"/>
  </r>
  <r>
    <m/>
    <s v="Остале услуге"/>
    <x v="0"/>
    <x v="0"/>
    <n v="4229"/>
    <n v="3726"/>
    <n v="16078"/>
    <n v="13879"/>
    <n v="20307"/>
    <n v="17605"/>
  </r>
  <r>
    <m/>
    <m/>
    <x v="695"/>
    <x v="695"/>
    <n v="0"/>
    <n v="0"/>
    <n v="1"/>
    <n v="1"/>
    <n v="1"/>
    <n v="1"/>
  </r>
  <r>
    <m/>
    <m/>
    <x v="698"/>
    <x v="698"/>
    <n v="2"/>
    <n v="1"/>
    <n v="64"/>
    <n v="60"/>
    <n v="66"/>
    <n v="61"/>
  </r>
  <r>
    <m/>
    <m/>
    <x v="215"/>
    <x v="215"/>
    <n v="0"/>
    <n v="0"/>
    <n v="75"/>
    <n v="80"/>
    <n v="75"/>
    <n v="80"/>
  </r>
  <r>
    <m/>
    <m/>
    <x v="313"/>
    <x v="313"/>
    <n v="0"/>
    <n v="0"/>
    <n v="0"/>
    <n v="1"/>
    <n v="0"/>
    <n v="1"/>
  </r>
  <r>
    <m/>
    <m/>
    <x v="315"/>
    <x v="315"/>
    <n v="1"/>
    <n v="1"/>
    <n v="0"/>
    <n v="1"/>
    <n v="1"/>
    <n v="2"/>
  </r>
  <r>
    <m/>
    <m/>
    <x v="219"/>
    <x v="219"/>
    <n v="0"/>
    <n v="0"/>
    <n v="1"/>
    <n v="1"/>
    <n v="1"/>
    <n v="1"/>
  </r>
  <r>
    <m/>
    <m/>
    <x v="223"/>
    <x v="223"/>
    <n v="1"/>
    <n v="11"/>
    <n v="51"/>
    <n v="50"/>
    <n v="52"/>
    <n v="61"/>
  </r>
  <r>
    <m/>
    <m/>
    <x v="224"/>
    <x v="224"/>
    <n v="0"/>
    <n v="0"/>
    <n v="3"/>
    <n v="1"/>
    <n v="3"/>
    <n v="1"/>
  </r>
  <r>
    <m/>
    <m/>
    <x v="319"/>
    <x v="319"/>
    <n v="0"/>
    <n v="0"/>
    <n v="0"/>
    <n v="1"/>
    <n v="0"/>
    <n v="1"/>
  </r>
  <r>
    <m/>
    <m/>
    <x v="227"/>
    <x v="227"/>
    <n v="0"/>
    <n v="0"/>
    <n v="106"/>
    <n v="140"/>
    <n v="106"/>
    <n v="140"/>
  </r>
  <r>
    <m/>
    <m/>
    <x v="228"/>
    <x v="228"/>
    <n v="0"/>
    <n v="0"/>
    <n v="0"/>
    <n v="1"/>
    <n v="0"/>
    <n v="1"/>
  </r>
  <r>
    <m/>
    <m/>
    <x v="1314"/>
    <x v="1308"/>
    <n v="0"/>
    <n v="1"/>
    <n v="0"/>
    <n v="1"/>
    <n v="0"/>
    <n v="2"/>
  </r>
  <r>
    <m/>
    <m/>
    <x v="229"/>
    <x v="229"/>
    <n v="15"/>
    <n v="15"/>
    <n v="0"/>
    <n v="1"/>
    <n v="15"/>
    <n v="16"/>
  </r>
  <r>
    <m/>
    <m/>
    <x v="1149"/>
    <x v="1149"/>
    <n v="0"/>
    <n v="1"/>
    <n v="0"/>
    <n v="0"/>
    <n v="0"/>
    <n v="1"/>
  </r>
  <r>
    <m/>
    <m/>
    <x v="448"/>
    <x v="448"/>
    <n v="0"/>
    <n v="0"/>
    <n v="0"/>
    <n v="1"/>
    <n v="0"/>
    <n v="1"/>
  </r>
  <r>
    <m/>
    <m/>
    <x v="12"/>
    <x v="12"/>
    <n v="0"/>
    <n v="1"/>
    <n v="0"/>
    <n v="1"/>
    <n v="0"/>
    <n v="2"/>
  </r>
  <r>
    <m/>
    <m/>
    <x v="450"/>
    <x v="450"/>
    <n v="0"/>
    <n v="2"/>
    <n v="0"/>
    <n v="1"/>
    <n v="0"/>
    <n v="3"/>
  </r>
  <r>
    <m/>
    <m/>
    <x v="451"/>
    <x v="451"/>
    <n v="0"/>
    <n v="0"/>
    <n v="0"/>
    <n v="1"/>
    <n v="0"/>
    <n v="1"/>
  </r>
  <r>
    <m/>
    <m/>
    <x v="232"/>
    <x v="232"/>
    <n v="3133"/>
    <n v="2600"/>
    <n v="4683"/>
    <n v="3700"/>
    <n v="7816"/>
    <n v="6300"/>
  </r>
  <r>
    <m/>
    <m/>
    <x v="456"/>
    <x v="456"/>
    <n v="0"/>
    <n v="1"/>
    <n v="1"/>
    <n v="1"/>
    <n v="1"/>
    <n v="2"/>
  </r>
  <r>
    <m/>
    <m/>
    <x v="706"/>
    <x v="706"/>
    <n v="0"/>
    <n v="1"/>
    <n v="0"/>
    <n v="0"/>
    <n v="0"/>
    <n v="1"/>
  </r>
  <r>
    <m/>
    <m/>
    <x v="233"/>
    <x v="233"/>
    <n v="0"/>
    <n v="1"/>
    <n v="1"/>
    <n v="2"/>
    <n v="1"/>
    <n v="3"/>
  </r>
  <r>
    <m/>
    <m/>
    <x v="710"/>
    <x v="710"/>
    <n v="0"/>
    <n v="0"/>
    <n v="1"/>
    <n v="1"/>
    <n v="1"/>
    <n v="1"/>
  </r>
  <r>
    <m/>
    <m/>
    <x v="461"/>
    <x v="461"/>
    <n v="0"/>
    <n v="1"/>
    <n v="0"/>
    <n v="1"/>
    <n v="0"/>
    <n v="2"/>
  </r>
  <r>
    <m/>
    <m/>
    <x v="463"/>
    <x v="463"/>
    <n v="0"/>
    <n v="1"/>
    <n v="52"/>
    <n v="70"/>
    <n v="52"/>
    <n v="71"/>
  </r>
  <r>
    <m/>
    <m/>
    <x v="465"/>
    <x v="465"/>
    <n v="1"/>
    <n v="1"/>
    <n v="40"/>
    <n v="60"/>
    <n v="41"/>
    <n v="61"/>
  </r>
  <r>
    <m/>
    <m/>
    <x v="235"/>
    <x v="235"/>
    <n v="0"/>
    <n v="1"/>
    <n v="2"/>
    <n v="1"/>
    <n v="2"/>
    <n v="2"/>
  </r>
  <r>
    <m/>
    <m/>
    <x v="466"/>
    <x v="466"/>
    <n v="0"/>
    <n v="1"/>
    <n v="0"/>
    <n v="1"/>
    <n v="0"/>
    <n v="2"/>
  </r>
  <r>
    <m/>
    <m/>
    <x v="236"/>
    <x v="236"/>
    <n v="0"/>
    <n v="1"/>
    <n v="0"/>
    <n v="0"/>
    <n v="0"/>
    <n v="1"/>
  </r>
  <r>
    <m/>
    <m/>
    <x v="51"/>
    <x v="51"/>
    <n v="0"/>
    <n v="1"/>
    <n v="0"/>
    <n v="1"/>
    <n v="0"/>
    <n v="2"/>
  </r>
  <r>
    <m/>
    <m/>
    <x v="128"/>
    <x v="128"/>
    <n v="0"/>
    <n v="1"/>
    <n v="0"/>
    <n v="1"/>
    <n v="0"/>
    <n v="2"/>
  </r>
  <r>
    <m/>
    <m/>
    <x v="129"/>
    <x v="129"/>
    <n v="218"/>
    <n v="150"/>
    <n v="0"/>
    <n v="0"/>
    <n v="218"/>
    <n v="150"/>
  </r>
  <r>
    <m/>
    <m/>
    <x v="209"/>
    <x v="209"/>
    <n v="0"/>
    <n v="1"/>
    <n v="0"/>
    <n v="0"/>
    <n v="0"/>
    <n v="1"/>
  </r>
  <r>
    <m/>
    <m/>
    <x v="210"/>
    <x v="210"/>
    <n v="14"/>
    <n v="5"/>
    <n v="0"/>
    <n v="0"/>
    <n v="14"/>
    <n v="5"/>
  </r>
  <r>
    <m/>
    <m/>
    <x v="131"/>
    <x v="131"/>
    <n v="7"/>
    <n v="10"/>
    <n v="0"/>
    <n v="0"/>
    <n v="7"/>
    <n v="10"/>
  </r>
  <r>
    <m/>
    <m/>
    <x v="332"/>
    <x v="332"/>
    <n v="0"/>
    <n v="0"/>
    <n v="0"/>
    <n v="0"/>
    <n v="0"/>
    <n v="0"/>
  </r>
  <r>
    <m/>
    <m/>
    <x v="1315"/>
    <x v="1309"/>
    <n v="0"/>
    <n v="0"/>
    <n v="1"/>
    <n v="1"/>
    <n v="1"/>
    <n v="1"/>
  </r>
  <r>
    <m/>
    <m/>
    <x v="245"/>
    <x v="245"/>
    <n v="0"/>
    <n v="0"/>
    <n v="9"/>
    <n v="10"/>
    <n v="9"/>
    <n v="10"/>
  </r>
  <r>
    <m/>
    <m/>
    <x v="877"/>
    <x v="877"/>
    <n v="0"/>
    <n v="0"/>
    <n v="0"/>
    <n v="1"/>
    <n v="0"/>
    <n v="1"/>
  </r>
  <r>
    <m/>
    <m/>
    <x v="535"/>
    <x v="535"/>
    <n v="0"/>
    <n v="0"/>
    <n v="0"/>
    <n v="1"/>
    <n v="0"/>
    <n v="1"/>
  </r>
  <r>
    <m/>
    <m/>
    <x v="1316"/>
    <x v="1310"/>
    <n v="0"/>
    <n v="0"/>
    <n v="0"/>
    <n v="1"/>
    <n v="0"/>
    <n v="1"/>
  </r>
  <r>
    <m/>
    <m/>
    <x v="579"/>
    <x v="579"/>
    <n v="0"/>
    <n v="0"/>
    <n v="0"/>
    <n v="1"/>
    <n v="0"/>
    <n v="1"/>
  </r>
  <r>
    <m/>
    <m/>
    <x v="1317"/>
    <x v="1311"/>
    <n v="0"/>
    <n v="0"/>
    <n v="0"/>
    <n v="1"/>
    <n v="0"/>
    <n v="1"/>
  </r>
  <r>
    <m/>
    <m/>
    <x v="591"/>
    <x v="591"/>
    <n v="0"/>
    <n v="0"/>
    <n v="2"/>
    <n v="5"/>
    <n v="2"/>
    <n v="5"/>
  </r>
  <r>
    <m/>
    <m/>
    <x v="1016"/>
    <x v="1016"/>
    <n v="0"/>
    <n v="0"/>
    <n v="0"/>
    <n v="1"/>
    <n v="0"/>
    <n v="1"/>
  </r>
  <r>
    <m/>
    <m/>
    <x v="1318"/>
    <x v="1312"/>
    <n v="0"/>
    <n v="0"/>
    <n v="0"/>
    <n v="1"/>
    <n v="0"/>
    <n v="1"/>
  </r>
  <r>
    <m/>
    <m/>
    <x v="1319"/>
    <x v="1313"/>
    <n v="0"/>
    <n v="0"/>
    <n v="0"/>
    <n v="1"/>
    <n v="0"/>
    <n v="1"/>
  </r>
  <r>
    <m/>
    <m/>
    <x v="1320"/>
    <x v="1314"/>
    <n v="0"/>
    <n v="0"/>
    <n v="0"/>
    <n v="1"/>
    <n v="0"/>
    <n v="1"/>
  </r>
  <r>
    <m/>
    <m/>
    <x v="1022"/>
    <x v="1022"/>
    <n v="5"/>
    <n v="3"/>
    <n v="0"/>
    <n v="0"/>
    <n v="5"/>
    <n v="3"/>
  </r>
  <r>
    <m/>
    <m/>
    <x v="1321"/>
    <x v="1315"/>
    <n v="0"/>
    <n v="0"/>
    <n v="3"/>
    <n v="2"/>
    <n v="3"/>
    <n v="2"/>
  </r>
  <r>
    <m/>
    <m/>
    <x v="1322"/>
    <x v="1316"/>
    <n v="0"/>
    <n v="0"/>
    <n v="11"/>
    <n v="10"/>
    <n v="11"/>
    <n v="10"/>
  </r>
  <r>
    <m/>
    <m/>
    <x v="1323"/>
    <x v="1317"/>
    <n v="0"/>
    <n v="0"/>
    <n v="7"/>
    <n v="10"/>
    <n v="7"/>
    <n v="10"/>
  </r>
  <r>
    <m/>
    <m/>
    <x v="1324"/>
    <x v="1318"/>
    <n v="0"/>
    <n v="0"/>
    <n v="2"/>
    <n v="1"/>
    <n v="2"/>
    <n v="1"/>
  </r>
  <r>
    <m/>
    <m/>
    <x v="1325"/>
    <x v="1319"/>
    <n v="0"/>
    <n v="0"/>
    <n v="0"/>
    <n v="1"/>
    <n v="0"/>
    <n v="1"/>
  </r>
  <r>
    <m/>
    <m/>
    <x v="1326"/>
    <x v="1320"/>
    <n v="0"/>
    <n v="0"/>
    <n v="1"/>
    <n v="1"/>
    <n v="1"/>
    <n v="1"/>
  </r>
  <r>
    <m/>
    <m/>
    <x v="1327"/>
    <x v="1321"/>
    <n v="0"/>
    <n v="0"/>
    <n v="0"/>
    <n v="1"/>
    <n v="0"/>
    <n v="1"/>
  </r>
  <r>
    <m/>
    <m/>
    <x v="1328"/>
    <x v="1322"/>
    <n v="0"/>
    <n v="0"/>
    <n v="0"/>
    <n v="1"/>
    <n v="0"/>
    <n v="1"/>
  </r>
  <r>
    <m/>
    <m/>
    <x v="1027"/>
    <x v="1027"/>
    <n v="1"/>
    <n v="1"/>
    <n v="0"/>
    <n v="0"/>
    <n v="1"/>
    <n v="1"/>
  </r>
  <r>
    <m/>
    <m/>
    <x v="1329"/>
    <x v="1323"/>
    <n v="0"/>
    <n v="0"/>
    <n v="0"/>
    <n v="1"/>
    <n v="0"/>
    <n v="1"/>
  </r>
  <r>
    <m/>
    <m/>
    <x v="1030"/>
    <x v="1030"/>
    <n v="0"/>
    <n v="0"/>
    <n v="0"/>
    <n v="1"/>
    <n v="0"/>
    <n v="1"/>
  </r>
  <r>
    <m/>
    <m/>
    <x v="1041"/>
    <x v="1041"/>
    <n v="0"/>
    <n v="0"/>
    <n v="1"/>
    <n v="1"/>
    <n v="1"/>
    <n v="1"/>
  </r>
  <r>
    <m/>
    <m/>
    <x v="940"/>
    <x v="940"/>
    <n v="0"/>
    <n v="0"/>
    <n v="1"/>
    <n v="1"/>
    <n v="1"/>
    <n v="1"/>
  </r>
  <r>
    <m/>
    <m/>
    <x v="1330"/>
    <x v="1324"/>
    <n v="0"/>
    <n v="0"/>
    <n v="0"/>
    <n v="1"/>
    <n v="0"/>
    <n v="1"/>
  </r>
  <r>
    <m/>
    <m/>
    <x v="735"/>
    <x v="735"/>
    <n v="0"/>
    <n v="0"/>
    <n v="0"/>
    <n v="1"/>
    <n v="0"/>
    <n v="1"/>
  </r>
  <r>
    <m/>
    <m/>
    <x v="1331"/>
    <x v="1325"/>
    <n v="0"/>
    <n v="0"/>
    <n v="0"/>
    <n v="1"/>
    <n v="0"/>
    <n v="1"/>
  </r>
  <r>
    <m/>
    <m/>
    <x v="344"/>
    <x v="344"/>
    <n v="0"/>
    <n v="0"/>
    <n v="0"/>
    <n v="1"/>
    <n v="0"/>
    <n v="1"/>
  </r>
  <r>
    <m/>
    <m/>
    <x v="248"/>
    <x v="248"/>
    <n v="0"/>
    <n v="0"/>
    <n v="53"/>
    <n v="60"/>
    <n v="53"/>
    <n v="60"/>
  </r>
  <r>
    <m/>
    <m/>
    <x v="1332"/>
    <x v="1326"/>
    <n v="0"/>
    <n v="0"/>
    <n v="2"/>
    <n v="1"/>
    <n v="2"/>
    <n v="1"/>
  </r>
  <r>
    <m/>
    <m/>
    <x v="1333"/>
    <x v="1327"/>
    <n v="10"/>
    <n v="10"/>
    <n v="0"/>
    <n v="1"/>
    <n v="10"/>
    <n v="11"/>
  </r>
  <r>
    <m/>
    <m/>
    <x v="214"/>
    <x v="214"/>
    <n v="0"/>
    <n v="0"/>
    <n v="1"/>
    <n v="1"/>
    <n v="1"/>
    <n v="1"/>
  </r>
  <r>
    <m/>
    <m/>
    <x v="663"/>
    <x v="663"/>
    <n v="0"/>
    <n v="0"/>
    <n v="0"/>
    <n v="1"/>
    <n v="0"/>
    <n v="1"/>
  </r>
  <r>
    <m/>
    <m/>
    <x v="1334"/>
    <x v="1328"/>
    <n v="0"/>
    <n v="0"/>
    <n v="3"/>
    <n v="3"/>
    <n v="3"/>
    <n v="3"/>
  </r>
  <r>
    <m/>
    <m/>
    <x v="1335"/>
    <x v="1329"/>
    <n v="0"/>
    <n v="0"/>
    <n v="0"/>
    <n v="1"/>
    <n v="0"/>
    <n v="1"/>
  </r>
  <r>
    <m/>
    <m/>
    <x v="744"/>
    <x v="744"/>
    <n v="0"/>
    <n v="0"/>
    <n v="0"/>
    <n v="1"/>
    <n v="0"/>
    <n v="1"/>
  </r>
  <r>
    <m/>
    <m/>
    <x v="252"/>
    <x v="252"/>
    <n v="0"/>
    <n v="0"/>
    <n v="0"/>
    <n v="1"/>
    <n v="0"/>
    <n v="1"/>
  </r>
  <r>
    <m/>
    <m/>
    <x v="346"/>
    <x v="346"/>
    <n v="0"/>
    <n v="0"/>
    <n v="0"/>
    <n v="1"/>
    <n v="0"/>
    <n v="1"/>
  </r>
  <r>
    <m/>
    <m/>
    <x v="254"/>
    <x v="254"/>
    <n v="0"/>
    <n v="0"/>
    <n v="0"/>
    <n v="1"/>
    <n v="0"/>
    <n v="1"/>
  </r>
  <r>
    <m/>
    <m/>
    <x v="256"/>
    <x v="256"/>
    <n v="0"/>
    <n v="0"/>
    <n v="0"/>
    <n v="1"/>
    <n v="0"/>
    <n v="1"/>
  </r>
  <r>
    <m/>
    <m/>
    <x v="257"/>
    <x v="257"/>
    <n v="0"/>
    <n v="0"/>
    <n v="16"/>
    <n v="30"/>
    <n v="16"/>
    <n v="30"/>
  </r>
  <r>
    <m/>
    <m/>
    <x v="259"/>
    <x v="259"/>
    <n v="0"/>
    <n v="0"/>
    <n v="1"/>
    <n v="1"/>
    <n v="1"/>
    <n v="1"/>
  </r>
  <r>
    <m/>
    <m/>
    <x v="1336"/>
    <x v="1330"/>
    <n v="0"/>
    <n v="0"/>
    <n v="0"/>
    <n v="1"/>
    <n v="0"/>
    <n v="1"/>
  </r>
  <r>
    <m/>
    <m/>
    <x v="360"/>
    <x v="360"/>
    <n v="0"/>
    <n v="0"/>
    <n v="0"/>
    <n v="1"/>
    <n v="0"/>
    <n v="1"/>
  </r>
  <r>
    <m/>
    <m/>
    <x v="261"/>
    <x v="261"/>
    <n v="734"/>
    <n v="800"/>
    <n v="0"/>
    <n v="1"/>
    <n v="734"/>
    <n v="801"/>
  </r>
  <r>
    <m/>
    <m/>
    <x v="427"/>
    <x v="427"/>
    <n v="0"/>
    <n v="0"/>
    <n v="0"/>
    <n v="1"/>
    <n v="0"/>
    <n v="1"/>
  </r>
  <r>
    <m/>
    <m/>
    <x v="262"/>
    <x v="262"/>
    <n v="0"/>
    <n v="0"/>
    <n v="0"/>
    <n v="1"/>
    <n v="0"/>
    <n v="1"/>
  </r>
  <r>
    <m/>
    <m/>
    <x v="1337"/>
    <x v="1331"/>
    <n v="0"/>
    <n v="0"/>
    <n v="0"/>
    <n v="1"/>
    <n v="0"/>
    <n v="1"/>
  </r>
  <r>
    <m/>
    <m/>
    <x v="1338"/>
    <x v="1332"/>
    <n v="0"/>
    <n v="0"/>
    <n v="0"/>
    <n v="1"/>
    <n v="0"/>
    <n v="1"/>
  </r>
  <r>
    <m/>
    <m/>
    <x v="430"/>
    <x v="430"/>
    <n v="0"/>
    <n v="0"/>
    <n v="0"/>
    <n v="1"/>
    <n v="0"/>
    <n v="1"/>
  </r>
  <r>
    <m/>
    <m/>
    <x v="269"/>
    <x v="269"/>
    <n v="0"/>
    <n v="0"/>
    <n v="3021"/>
    <n v="2500"/>
    <n v="3021"/>
    <n v="2500"/>
  </r>
  <r>
    <m/>
    <m/>
    <x v="1133"/>
    <x v="1133"/>
    <n v="0"/>
    <n v="0"/>
    <n v="0"/>
    <n v="1"/>
    <n v="0"/>
    <n v="1"/>
  </r>
  <r>
    <m/>
    <m/>
    <x v="1145"/>
    <x v="1145"/>
    <n v="0"/>
    <n v="0"/>
    <n v="0"/>
    <n v="1"/>
    <n v="0"/>
    <n v="1"/>
  </r>
  <r>
    <m/>
    <m/>
    <x v="750"/>
    <x v="750"/>
    <n v="0"/>
    <n v="0"/>
    <n v="0"/>
    <n v="1"/>
    <n v="0"/>
    <n v="1"/>
  </r>
  <r>
    <m/>
    <m/>
    <x v="279"/>
    <x v="279"/>
    <n v="0"/>
    <n v="0"/>
    <n v="0"/>
    <n v="1"/>
    <n v="0"/>
    <n v="1"/>
  </r>
  <r>
    <m/>
    <m/>
    <x v="280"/>
    <x v="280"/>
    <n v="0"/>
    <n v="0"/>
    <n v="59"/>
    <n v="50"/>
    <n v="59"/>
    <n v="50"/>
  </r>
  <r>
    <m/>
    <m/>
    <x v="281"/>
    <x v="281"/>
    <n v="0"/>
    <n v="0"/>
    <n v="0"/>
    <n v="1"/>
    <n v="0"/>
    <n v="1"/>
  </r>
  <r>
    <m/>
    <m/>
    <x v="282"/>
    <x v="282"/>
    <n v="0"/>
    <n v="0"/>
    <n v="0"/>
    <n v="1"/>
    <n v="0"/>
    <n v="1"/>
  </r>
  <r>
    <m/>
    <m/>
    <x v="283"/>
    <x v="283"/>
    <n v="0"/>
    <n v="0"/>
    <n v="145"/>
    <n v="150"/>
    <n v="145"/>
    <n v="150"/>
  </r>
  <r>
    <m/>
    <m/>
    <x v="436"/>
    <x v="436"/>
    <n v="0"/>
    <n v="0"/>
    <n v="0"/>
    <n v="1"/>
    <n v="0"/>
    <n v="1"/>
  </r>
  <r>
    <m/>
    <m/>
    <x v="437"/>
    <x v="437"/>
    <n v="0"/>
    <n v="0"/>
    <n v="0"/>
    <n v="1"/>
    <n v="0"/>
    <n v="1"/>
  </r>
  <r>
    <m/>
    <m/>
    <x v="284"/>
    <x v="284"/>
    <n v="0"/>
    <n v="0"/>
    <n v="0"/>
    <n v="1"/>
    <n v="0"/>
    <n v="1"/>
  </r>
  <r>
    <m/>
    <m/>
    <x v="285"/>
    <x v="285"/>
    <n v="0"/>
    <n v="0"/>
    <n v="467"/>
    <n v="350"/>
    <n v="467"/>
    <n v="350"/>
  </r>
  <r>
    <m/>
    <m/>
    <x v="286"/>
    <x v="286"/>
    <n v="0"/>
    <n v="0"/>
    <n v="2767"/>
    <n v="2500"/>
    <n v="2767"/>
    <n v="2500"/>
  </r>
  <r>
    <m/>
    <m/>
    <x v="287"/>
    <x v="287"/>
    <n v="0"/>
    <n v="0"/>
    <n v="1795"/>
    <n v="1700"/>
    <n v="1795"/>
    <n v="1700"/>
  </r>
  <r>
    <m/>
    <m/>
    <x v="438"/>
    <x v="438"/>
    <n v="0"/>
    <n v="0"/>
    <n v="0"/>
    <n v="1"/>
    <n v="0"/>
    <n v="1"/>
  </r>
  <r>
    <m/>
    <m/>
    <x v="291"/>
    <x v="291"/>
    <n v="85"/>
    <n v="100"/>
    <n v="65"/>
    <n v="60"/>
    <n v="150"/>
    <n v="160"/>
  </r>
  <r>
    <m/>
    <m/>
    <x v="293"/>
    <x v="293"/>
    <n v="1"/>
    <n v="1"/>
    <n v="0"/>
    <n v="1"/>
    <n v="1"/>
    <n v="2"/>
  </r>
  <r>
    <m/>
    <m/>
    <x v="294"/>
    <x v="294"/>
    <n v="0"/>
    <n v="0"/>
    <n v="0"/>
    <n v="1"/>
    <n v="0"/>
    <n v="1"/>
  </r>
  <r>
    <m/>
    <m/>
    <x v="295"/>
    <x v="295"/>
    <n v="0"/>
    <n v="0"/>
    <n v="0"/>
    <n v="1"/>
    <n v="0"/>
    <n v="1"/>
  </r>
  <r>
    <m/>
    <m/>
    <x v="296"/>
    <x v="296"/>
    <n v="0"/>
    <n v="0"/>
    <n v="5"/>
    <n v="1"/>
    <n v="5"/>
    <n v="1"/>
  </r>
  <r>
    <m/>
    <m/>
    <x v="301"/>
    <x v="301"/>
    <n v="0"/>
    <n v="0"/>
    <n v="2559"/>
    <n v="2200"/>
    <n v="2559"/>
    <n v="2200"/>
  </r>
  <r>
    <m/>
    <m/>
    <x v="1339"/>
    <x v="1333"/>
    <n v="1"/>
    <n v="1"/>
    <n v="0"/>
    <n v="1"/>
    <n v="1"/>
    <n v="2"/>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урологију"/>
    <m/>
    <x v="0"/>
    <x v="0"/>
    <m/>
    <m/>
    <m/>
    <m/>
    <m/>
    <m/>
  </r>
  <r>
    <m/>
    <s v="Специјалистички прегледи"/>
    <x v="0"/>
    <x v="0"/>
    <m/>
    <m/>
    <m/>
    <m/>
    <m/>
    <m/>
  </r>
  <r>
    <m/>
    <s v="Сви прегледи укупно"/>
    <x v="0"/>
    <x v="0"/>
    <n v="18698"/>
    <n v="18850"/>
    <n v="85"/>
    <n v="150"/>
    <n v="18783"/>
    <n v="19000"/>
  </r>
  <r>
    <m/>
    <m/>
    <x v="1"/>
    <x v="1"/>
    <n v="6183"/>
    <n v="6050"/>
    <n v="17"/>
    <n v="50"/>
    <n v="6200"/>
    <n v="6100"/>
  </r>
  <r>
    <m/>
    <m/>
    <x v="2"/>
    <x v="2"/>
    <n v="3629"/>
    <n v="3500"/>
    <n v="20"/>
    <n v="30"/>
    <n v="3649"/>
    <n v="3530"/>
  </r>
  <r>
    <m/>
    <m/>
    <x v="3"/>
    <x v="3"/>
    <n v="3398"/>
    <n v="4000"/>
    <n v="18"/>
    <n v="20"/>
    <n v="3416"/>
    <n v="4020"/>
  </r>
  <r>
    <m/>
    <m/>
    <x v="4"/>
    <x v="4"/>
    <n v="1779"/>
    <n v="1500"/>
    <n v="6"/>
    <n v="10"/>
    <n v="1785"/>
    <n v="1510"/>
  </r>
  <r>
    <m/>
    <m/>
    <x v="5"/>
    <x v="5"/>
    <n v="884"/>
    <n v="1300"/>
    <n v="3"/>
    <n v="10"/>
    <n v="887"/>
    <n v="1310"/>
  </r>
  <r>
    <m/>
    <m/>
    <x v="6"/>
    <x v="6"/>
    <n v="584"/>
    <n v="500"/>
    <n v="2"/>
    <n v="10"/>
    <n v="586"/>
    <n v="510"/>
  </r>
  <r>
    <m/>
    <m/>
    <x v="7"/>
    <x v="7"/>
    <n v="2241"/>
    <n v="2000"/>
    <n v="19"/>
    <n v="20"/>
    <n v="2260"/>
    <n v="202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6357"/>
    <n v="6522"/>
    <n v="66710"/>
    <n v="67251"/>
    <n v="73067"/>
    <n v="73773"/>
  </r>
  <r>
    <m/>
    <s v="Операције"/>
    <x v="0"/>
    <x v="0"/>
    <n v="0"/>
    <n v="0"/>
    <n v="1125"/>
    <n v="1926"/>
    <n v="1125"/>
    <n v="1926"/>
  </r>
  <r>
    <m/>
    <m/>
    <x v="205"/>
    <x v="205"/>
    <m/>
    <m/>
    <n v="0"/>
    <n v="1"/>
    <n v="0"/>
    <n v="1"/>
  </r>
  <r>
    <m/>
    <m/>
    <x v="1340"/>
    <x v="1334"/>
    <m/>
    <m/>
    <n v="0"/>
    <n v="1"/>
    <n v="0"/>
    <n v="1"/>
  </r>
  <r>
    <m/>
    <m/>
    <x v="14"/>
    <x v="14"/>
    <m/>
    <m/>
    <n v="0"/>
    <n v="1"/>
    <n v="0"/>
    <n v="1"/>
  </r>
  <r>
    <m/>
    <m/>
    <x v="233"/>
    <x v="233"/>
    <m/>
    <m/>
    <n v="1"/>
    <n v="1"/>
    <n v="1"/>
    <n v="1"/>
  </r>
  <r>
    <m/>
    <m/>
    <x v="15"/>
    <x v="15"/>
    <m/>
    <m/>
    <n v="0"/>
    <n v="1"/>
    <n v="0"/>
    <n v="1"/>
  </r>
  <r>
    <m/>
    <m/>
    <x v="234"/>
    <x v="234"/>
    <m/>
    <m/>
    <n v="0"/>
    <n v="1"/>
    <n v="0"/>
    <n v="1"/>
  </r>
  <r>
    <m/>
    <m/>
    <x v="16"/>
    <x v="16"/>
    <m/>
    <m/>
    <n v="0"/>
    <n v="1"/>
    <n v="0"/>
    <n v="1"/>
  </r>
  <r>
    <m/>
    <m/>
    <x v="18"/>
    <x v="18"/>
    <m/>
    <m/>
    <n v="0"/>
    <n v="1"/>
    <n v="0"/>
    <n v="1"/>
  </r>
  <r>
    <m/>
    <m/>
    <x v="1341"/>
    <x v="1335"/>
    <m/>
    <m/>
    <n v="0"/>
    <n v="1"/>
    <n v="0"/>
    <n v="1"/>
  </r>
  <r>
    <m/>
    <m/>
    <x v="1342"/>
    <x v="1336"/>
    <m/>
    <m/>
    <n v="5"/>
    <n v="10"/>
    <n v="5"/>
    <n v="10"/>
  </r>
  <r>
    <m/>
    <m/>
    <x v="1343"/>
    <x v="1337"/>
    <m/>
    <m/>
    <n v="0"/>
    <n v="1"/>
    <n v="0"/>
    <n v="1"/>
  </r>
  <r>
    <m/>
    <m/>
    <x v="1344"/>
    <x v="1338"/>
    <m/>
    <m/>
    <n v="8"/>
    <n v="30"/>
    <n v="8"/>
    <n v="30"/>
  </r>
  <r>
    <m/>
    <m/>
    <x v="710"/>
    <x v="710"/>
    <m/>
    <m/>
    <n v="0"/>
    <n v="1"/>
    <n v="0"/>
    <n v="1"/>
  </r>
  <r>
    <m/>
    <m/>
    <x v="1345"/>
    <x v="1339"/>
    <m/>
    <m/>
    <n v="0"/>
    <n v="1"/>
    <n v="0"/>
    <n v="1"/>
  </r>
  <r>
    <m/>
    <m/>
    <x v="1346"/>
    <x v="1340"/>
    <m/>
    <m/>
    <n v="0"/>
    <n v="1"/>
    <n v="0"/>
    <n v="1"/>
  </r>
  <r>
    <m/>
    <m/>
    <x v="1347"/>
    <x v="1341"/>
    <m/>
    <m/>
    <n v="0"/>
    <n v="1"/>
    <n v="0"/>
    <n v="1"/>
  </r>
  <r>
    <m/>
    <m/>
    <x v="465"/>
    <x v="465"/>
    <m/>
    <m/>
    <n v="0"/>
    <n v="1"/>
    <n v="0"/>
    <n v="1"/>
  </r>
  <r>
    <m/>
    <m/>
    <x v="1348"/>
    <x v="1342"/>
    <m/>
    <m/>
    <n v="0"/>
    <n v="1"/>
    <n v="0"/>
    <n v="1"/>
  </r>
  <r>
    <m/>
    <m/>
    <x v="1349"/>
    <x v="1343"/>
    <m/>
    <m/>
    <n v="0"/>
    <n v="1"/>
    <n v="0"/>
    <n v="1"/>
  </r>
  <r>
    <m/>
    <m/>
    <x v="33"/>
    <x v="33"/>
    <m/>
    <m/>
    <n v="0"/>
    <n v="1"/>
    <n v="0"/>
    <n v="1"/>
  </r>
  <r>
    <m/>
    <m/>
    <x v="34"/>
    <x v="34"/>
    <m/>
    <m/>
    <n v="0"/>
    <n v="2"/>
    <n v="0"/>
    <n v="2"/>
  </r>
  <r>
    <m/>
    <m/>
    <x v="1154"/>
    <x v="1154"/>
    <m/>
    <m/>
    <n v="0"/>
    <n v="4"/>
    <n v="0"/>
    <n v="4"/>
  </r>
  <r>
    <m/>
    <m/>
    <x v="1155"/>
    <x v="1155"/>
    <m/>
    <m/>
    <n v="0"/>
    <n v="4"/>
    <n v="0"/>
    <n v="4"/>
  </r>
  <r>
    <m/>
    <m/>
    <x v="35"/>
    <x v="35"/>
    <m/>
    <m/>
    <n v="0"/>
    <n v="3"/>
    <n v="0"/>
    <n v="3"/>
  </r>
  <r>
    <m/>
    <m/>
    <x v="1350"/>
    <x v="1344"/>
    <m/>
    <m/>
    <n v="0"/>
    <n v="1"/>
    <n v="0"/>
    <n v="1"/>
  </r>
  <r>
    <m/>
    <m/>
    <x v="47"/>
    <x v="47"/>
    <m/>
    <m/>
    <n v="4"/>
    <n v="14"/>
    <n v="4"/>
    <n v="14"/>
  </r>
  <r>
    <m/>
    <m/>
    <x v="48"/>
    <x v="48"/>
    <m/>
    <m/>
    <n v="0"/>
    <n v="3"/>
    <n v="0"/>
    <n v="3"/>
  </r>
  <r>
    <m/>
    <m/>
    <x v="49"/>
    <x v="49"/>
    <m/>
    <m/>
    <n v="0"/>
    <n v="1"/>
    <n v="0"/>
    <n v="1"/>
  </r>
  <r>
    <m/>
    <m/>
    <x v="52"/>
    <x v="52"/>
    <m/>
    <m/>
    <n v="0"/>
    <n v="1"/>
    <n v="0"/>
    <n v="1"/>
  </r>
  <r>
    <m/>
    <m/>
    <x v="53"/>
    <x v="53"/>
    <m/>
    <m/>
    <n v="1"/>
    <n v="4"/>
    <n v="1"/>
    <n v="4"/>
  </r>
  <r>
    <m/>
    <m/>
    <x v="54"/>
    <x v="54"/>
    <m/>
    <m/>
    <n v="1"/>
    <n v="1"/>
    <n v="1"/>
    <n v="1"/>
  </r>
  <r>
    <m/>
    <m/>
    <x v="1351"/>
    <x v="1345"/>
    <m/>
    <m/>
    <n v="0"/>
    <n v="1"/>
    <n v="0"/>
    <n v="1"/>
  </r>
  <r>
    <m/>
    <m/>
    <x v="61"/>
    <x v="61"/>
    <m/>
    <m/>
    <n v="0"/>
    <n v="1"/>
    <n v="0"/>
    <n v="1"/>
  </r>
  <r>
    <m/>
    <m/>
    <x v="62"/>
    <x v="62"/>
    <m/>
    <m/>
    <n v="1"/>
    <n v="1"/>
    <n v="1"/>
    <n v="1"/>
  </r>
  <r>
    <m/>
    <m/>
    <x v="71"/>
    <x v="71"/>
    <m/>
    <m/>
    <n v="0"/>
    <n v="1"/>
    <n v="0"/>
    <n v="1"/>
  </r>
  <r>
    <m/>
    <m/>
    <x v="75"/>
    <x v="75"/>
    <m/>
    <m/>
    <n v="0"/>
    <n v="1"/>
    <n v="0"/>
    <n v="1"/>
  </r>
  <r>
    <m/>
    <m/>
    <x v="84"/>
    <x v="84"/>
    <m/>
    <m/>
    <n v="0"/>
    <n v="1"/>
    <n v="0"/>
    <n v="1"/>
  </r>
  <r>
    <m/>
    <m/>
    <x v="94"/>
    <x v="94"/>
    <m/>
    <m/>
    <n v="0"/>
    <n v="1"/>
    <n v="0"/>
    <n v="1"/>
  </r>
  <r>
    <m/>
    <m/>
    <x v="103"/>
    <x v="103"/>
    <m/>
    <m/>
    <n v="0"/>
    <n v="1"/>
    <n v="0"/>
    <n v="1"/>
  </r>
  <r>
    <m/>
    <m/>
    <x v="104"/>
    <x v="104"/>
    <m/>
    <m/>
    <n v="3"/>
    <n v="22"/>
    <n v="3"/>
    <n v="22"/>
  </r>
  <r>
    <m/>
    <m/>
    <x v="116"/>
    <x v="116"/>
    <m/>
    <m/>
    <n v="0"/>
    <n v="4"/>
    <n v="0"/>
    <n v="4"/>
  </r>
  <r>
    <m/>
    <m/>
    <x v="120"/>
    <x v="120"/>
    <m/>
    <m/>
    <n v="5"/>
    <n v="3"/>
    <n v="5"/>
    <n v="3"/>
  </r>
  <r>
    <m/>
    <m/>
    <x v="122"/>
    <x v="122"/>
    <m/>
    <m/>
    <n v="0"/>
    <n v="1"/>
    <n v="0"/>
    <n v="1"/>
  </r>
  <r>
    <m/>
    <m/>
    <x v="123"/>
    <x v="123"/>
    <m/>
    <m/>
    <n v="0"/>
    <n v="1"/>
    <n v="0"/>
    <n v="1"/>
  </r>
  <r>
    <m/>
    <m/>
    <x v="125"/>
    <x v="125"/>
    <m/>
    <m/>
    <n v="0"/>
    <n v="1"/>
    <n v="0"/>
    <n v="1"/>
  </r>
  <r>
    <m/>
    <m/>
    <x v="126"/>
    <x v="126"/>
    <m/>
    <m/>
    <n v="26"/>
    <n v="40"/>
    <n v="26"/>
    <n v="40"/>
  </r>
  <r>
    <m/>
    <m/>
    <x v="1352"/>
    <x v="1346"/>
    <m/>
    <m/>
    <n v="2"/>
    <n v="10"/>
    <n v="2"/>
    <n v="10"/>
  </r>
  <r>
    <m/>
    <m/>
    <x v="1353"/>
    <x v="1347"/>
    <m/>
    <m/>
    <n v="19"/>
    <n v="20"/>
    <n v="19"/>
    <n v="20"/>
  </r>
  <r>
    <m/>
    <m/>
    <x v="1354"/>
    <x v="1348"/>
    <m/>
    <m/>
    <n v="24"/>
    <n v="22"/>
    <n v="24"/>
    <n v="22"/>
  </r>
  <r>
    <m/>
    <m/>
    <x v="1355"/>
    <x v="1349"/>
    <m/>
    <m/>
    <n v="0"/>
    <n v="1"/>
    <n v="0"/>
    <n v="1"/>
  </r>
  <r>
    <m/>
    <m/>
    <x v="1356"/>
    <x v="1350"/>
    <m/>
    <m/>
    <n v="0"/>
    <n v="1"/>
    <n v="0"/>
    <n v="1"/>
  </r>
  <r>
    <m/>
    <m/>
    <x v="1357"/>
    <x v="1351"/>
    <m/>
    <m/>
    <n v="0"/>
    <n v="1"/>
    <n v="0"/>
    <n v="1"/>
  </r>
  <r>
    <m/>
    <m/>
    <x v="1358"/>
    <x v="1352"/>
    <m/>
    <m/>
    <n v="0"/>
    <n v="1"/>
    <n v="0"/>
    <n v="1"/>
  </r>
  <r>
    <m/>
    <m/>
    <x v="1359"/>
    <x v="1353"/>
    <m/>
    <m/>
    <n v="1"/>
    <n v="1"/>
    <n v="1"/>
    <n v="1"/>
  </r>
  <r>
    <m/>
    <m/>
    <x v="1360"/>
    <x v="1354"/>
    <m/>
    <m/>
    <n v="1"/>
    <n v="1"/>
    <n v="1"/>
    <n v="1"/>
  </r>
  <r>
    <m/>
    <m/>
    <x v="1361"/>
    <x v="1355"/>
    <m/>
    <m/>
    <n v="0"/>
    <n v="1"/>
    <n v="0"/>
    <n v="1"/>
  </r>
  <r>
    <m/>
    <m/>
    <x v="1362"/>
    <x v="1356"/>
    <m/>
    <m/>
    <n v="0"/>
    <n v="1"/>
    <n v="0"/>
    <n v="1"/>
  </r>
  <r>
    <m/>
    <m/>
    <x v="1363"/>
    <x v="1357"/>
    <m/>
    <m/>
    <n v="0"/>
    <n v="1"/>
    <n v="0"/>
    <n v="1"/>
  </r>
  <r>
    <m/>
    <m/>
    <x v="1364"/>
    <x v="1358"/>
    <m/>
    <m/>
    <n v="0"/>
    <n v="1"/>
    <n v="0"/>
    <n v="1"/>
  </r>
  <r>
    <m/>
    <m/>
    <x v="1365"/>
    <x v="1359"/>
    <m/>
    <m/>
    <n v="0"/>
    <n v="1"/>
    <n v="0"/>
    <n v="1"/>
  </r>
  <r>
    <m/>
    <m/>
    <x v="1366"/>
    <x v="1360"/>
    <m/>
    <m/>
    <n v="0"/>
    <n v="1"/>
    <n v="0"/>
    <n v="1"/>
  </r>
  <r>
    <m/>
    <m/>
    <x v="1367"/>
    <x v="1361"/>
    <m/>
    <m/>
    <n v="4"/>
    <n v="6"/>
    <n v="4"/>
    <n v="6"/>
  </r>
  <r>
    <m/>
    <m/>
    <x v="129"/>
    <x v="129"/>
    <m/>
    <m/>
    <n v="0"/>
    <n v="1"/>
    <n v="0"/>
    <n v="1"/>
  </r>
  <r>
    <m/>
    <m/>
    <x v="130"/>
    <x v="130"/>
    <m/>
    <m/>
    <n v="0"/>
    <n v="1"/>
    <n v="0"/>
    <n v="1"/>
  </r>
  <r>
    <m/>
    <m/>
    <x v="131"/>
    <x v="131"/>
    <m/>
    <m/>
    <n v="0"/>
    <n v="1"/>
    <n v="0"/>
    <n v="1"/>
  </r>
  <r>
    <m/>
    <m/>
    <x v="134"/>
    <x v="134"/>
    <m/>
    <m/>
    <n v="0"/>
    <n v="1"/>
    <n v="0"/>
    <n v="1"/>
  </r>
  <r>
    <m/>
    <m/>
    <x v="239"/>
    <x v="239"/>
    <m/>
    <m/>
    <n v="0"/>
    <n v="1"/>
    <n v="0"/>
    <n v="1"/>
  </r>
  <r>
    <m/>
    <m/>
    <x v="160"/>
    <x v="160"/>
    <m/>
    <m/>
    <n v="0"/>
    <n v="1"/>
    <n v="0"/>
    <n v="1"/>
  </r>
  <r>
    <m/>
    <m/>
    <x v="1368"/>
    <x v="1362"/>
    <m/>
    <m/>
    <n v="0"/>
    <n v="1"/>
    <n v="0"/>
    <n v="1"/>
  </r>
  <r>
    <m/>
    <m/>
    <x v="1369"/>
    <x v="1363"/>
    <m/>
    <m/>
    <n v="0"/>
    <n v="1"/>
    <n v="0"/>
    <n v="1"/>
  </r>
  <r>
    <m/>
    <m/>
    <x v="1370"/>
    <x v="1364"/>
    <m/>
    <m/>
    <n v="0"/>
    <n v="1"/>
    <n v="0"/>
    <n v="1"/>
  </r>
  <r>
    <m/>
    <m/>
    <x v="1371"/>
    <x v="1365"/>
    <m/>
    <m/>
    <n v="0"/>
    <n v="1"/>
    <n v="0"/>
    <n v="1"/>
  </r>
  <r>
    <m/>
    <m/>
    <x v="1166"/>
    <x v="1166"/>
    <m/>
    <m/>
    <n v="0"/>
    <n v="1"/>
    <n v="0"/>
    <n v="1"/>
  </r>
  <r>
    <m/>
    <m/>
    <x v="1166"/>
    <x v="1166"/>
    <m/>
    <m/>
    <n v="0"/>
    <n v="1"/>
    <n v="0"/>
    <n v="1"/>
  </r>
  <r>
    <m/>
    <m/>
    <x v="332"/>
    <x v="332"/>
    <m/>
    <m/>
    <n v="1"/>
    <n v="1"/>
    <n v="1"/>
    <n v="1"/>
  </r>
  <r>
    <m/>
    <m/>
    <x v="1372"/>
    <x v="1366"/>
    <m/>
    <m/>
    <n v="0"/>
    <n v="1"/>
    <n v="0"/>
    <n v="1"/>
  </r>
  <r>
    <m/>
    <m/>
    <x v="1373"/>
    <x v="1367"/>
    <m/>
    <m/>
    <n v="2"/>
    <n v="3"/>
    <n v="2"/>
    <n v="3"/>
  </r>
  <r>
    <m/>
    <m/>
    <x v="1374"/>
    <x v="1368"/>
    <m/>
    <m/>
    <n v="0"/>
    <n v="1"/>
    <n v="0"/>
    <n v="1"/>
  </r>
  <r>
    <m/>
    <m/>
    <x v="1375"/>
    <x v="1369"/>
    <m/>
    <m/>
    <n v="0"/>
    <n v="1"/>
    <n v="0"/>
    <n v="1"/>
  </r>
  <r>
    <m/>
    <m/>
    <x v="1376"/>
    <x v="1370"/>
    <m/>
    <m/>
    <n v="0"/>
    <n v="1"/>
    <n v="0"/>
    <n v="1"/>
  </r>
  <r>
    <m/>
    <m/>
    <x v="1377"/>
    <x v="1371"/>
    <m/>
    <m/>
    <n v="0"/>
    <n v="1"/>
    <n v="0"/>
    <n v="1"/>
  </r>
  <r>
    <m/>
    <m/>
    <x v="1378"/>
    <x v="1372"/>
    <m/>
    <m/>
    <n v="12"/>
    <n v="12"/>
    <n v="12"/>
    <n v="12"/>
  </r>
  <r>
    <m/>
    <m/>
    <x v="1379"/>
    <x v="1373"/>
    <m/>
    <m/>
    <n v="0"/>
    <n v="1"/>
    <n v="0"/>
    <n v="1"/>
  </r>
  <r>
    <m/>
    <m/>
    <x v="1380"/>
    <x v="1374"/>
    <m/>
    <m/>
    <n v="0"/>
    <n v="1"/>
    <n v="0"/>
    <n v="1"/>
  </r>
  <r>
    <m/>
    <m/>
    <x v="165"/>
    <x v="165"/>
    <m/>
    <m/>
    <n v="1"/>
    <n v="9"/>
    <n v="1"/>
    <n v="9"/>
  </r>
  <r>
    <m/>
    <m/>
    <x v="168"/>
    <x v="168"/>
    <m/>
    <m/>
    <n v="0"/>
    <n v="1"/>
    <n v="0"/>
    <n v="1"/>
  </r>
  <r>
    <m/>
    <m/>
    <x v="170"/>
    <x v="170"/>
    <m/>
    <m/>
    <n v="0"/>
    <n v="1"/>
    <n v="0"/>
    <n v="1"/>
  </r>
  <r>
    <m/>
    <m/>
    <x v="1381"/>
    <x v="1375"/>
    <m/>
    <m/>
    <n v="0"/>
    <n v="7"/>
    <n v="0"/>
    <n v="7"/>
  </r>
  <r>
    <m/>
    <m/>
    <x v="171"/>
    <x v="171"/>
    <m/>
    <m/>
    <n v="4"/>
    <n v="22"/>
    <n v="4"/>
    <n v="22"/>
  </r>
  <r>
    <m/>
    <m/>
    <x v="1382"/>
    <x v="1376"/>
    <m/>
    <m/>
    <n v="0"/>
    <n v="1"/>
    <n v="0"/>
    <n v="1"/>
  </r>
  <r>
    <m/>
    <m/>
    <x v="1383"/>
    <x v="1377"/>
    <m/>
    <m/>
    <n v="0"/>
    <n v="1"/>
    <n v="0"/>
    <n v="1"/>
  </r>
  <r>
    <m/>
    <m/>
    <x v="1384"/>
    <x v="1378"/>
    <m/>
    <m/>
    <n v="0"/>
    <n v="1"/>
    <n v="0"/>
    <n v="1"/>
  </r>
  <r>
    <m/>
    <m/>
    <x v="1385"/>
    <x v="1379"/>
    <m/>
    <m/>
    <n v="3"/>
    <n v="3"/>
    <n v="3"/>
    <n v="3"/>
  </r>
  <r>
    <m/>
    <m/>
    <x v="1386"/>
    <x v="1380"/>
    <m/>
    <m/>
    <n v="0"/>
    <n v="1"/>
    <n v="0"/>
    <n v="1"/>
  </r>
  <r>
    <m/>
    <m/>
    <x v="1387"/>
    <x v="1381"/>
    <m/>
    <m/>
    <n v="0"/>
    <n v="1"/>
    <n v="0"/>
    <n v="1"/>
  </r>
  <r>
    <m/>
    <m/>
    <x v="172"/>
    <x v="172"/>
    <m/>
    <m/>
    <n v="1"/>
    <n v="1"/>
    <n v="1"/>
    <n v="1"/>
  </r>
  <r>
    <m/>
    <m/>
    <x v="1388"/>
    <x v="1382"/>
    <m/>
    <m/>
    <n v="0"/>
    <n v="1"/>
    <n v="0"/>
    <n v="1"/>
  </r>
  <r>
    <m/>
    <m/>
    <x v="1389"/>
    <x v="1383"/>
    <m/>
    <m/>
    <n v="0"/>
    <n v="2"/>
    <n v="0"/>
    <n v="2"/>
  </r>
  <r>
    <m/>
    <m/>
    <x v="1390"/>
    <x v="1384"/>
    <m/>
    <m/>
    <n v="1"/>
    <n v="3"/>
    <n v="1"/>
    <n v="3"/>
  </r>
  <r>
    <m/>
    <m/>
    <x v="1391"/>
    <x v="1385"/>
    <m/>
    <m/>
    <n v="3"/>
    <n v="20"/>
    <n v="3"/>
    <n v="20"/>
  </r>
  <r>
    <m/>
    <m/>
    <x v="1391"/>
    <x v="1385"/>
    <m/>
    <m/>
    <n v="3"/>
    <n v="1"/>
    <n v="3"/>
    <n v="1"/>
  </r>
  <r>
    <m/>
    <m/>
    <x v="1392"/>
    <x v="1386"/>
    <m/>
    <m/>
    <n v="0"/>
    <n v="1"/>
    <n v="0"/>
    <n v="1"/>
  </r>
  <r>
    <m/>
    <m/>
    <x v="1393"/>
    <x v="1387"/>
    <m/>
    <m/>
    <n v="1"/>
    <n v="1"/>
    <n v="1"/>
    <n v="1"/>
  </r>
  <r>
    <m/>
    <m/>
    <x v="1394"/>
    <x v="1388"/>
    <m/>
    <m/>
    <n v="8"/>
    <n v="20"/>
    <n v="8"/>
    <n v="20"/>
  </r>
  <r>
    <m/>
    <m/>
    <x v="1394"/>
    <x v="1388"/>
    <m/>
    <m/>
    <n v="8"/>
    <n v="9"/>
    <n v="8"/>
    <n v="9"/>
  </r>
  <r>
    <m/>
    <m/>
    <x v="173"/>
    <x v="173"/>
    <m/>
    <m/>
    <n v="14"/>
    <n v="52"/>
    <n v="14"/>
    <n v="52"/>
  </r>
  <r>
    <m/>
    <m/>
    <x v="1395"/>
    <x v="1389"/>
    <m/>
    <m/>
    <n v="0"/>
    <n v="1"/>
    <n v="0"/>
    <n v="1"/>
  </r>
  <r>
    <m/>
    <m/>
    <x v="1396"/>
    <x v="1390"/>
    <m/>
    <m/>
    <n v="0"/>
    <n v="2"/>
    <n v="0"/>
    <n v="2"/>
  </r>
  <r>
    <m/>
    <m/>
    <x v="1397"/>
    <x v="1391"/>
    <m/>
    <m/>
    <n v="2"/>
    <n v="12"/>
    <n v="2"/>
    <n v="12"/>
  </r>
  <r>
    <m/>
    <m/>
    <x v="1397"/>
    <x v="1391"/>
    <m/>
    <m/>
    <n v="2"/>
    <n v="2"/>
    <n v="2"/>
    <n v="2"/>
  </r>
  <r>
    <m/>
    <m/>
    <x v="1398"/>
    <x v="1392"/>
    <m/>
    <m/>
    <n v="0"/>
    <n v="1"/>
    <n v="0"/>
    <n v="1"/>
  </r>
  <r>
    <m/>
    <m/>
    <x v="1399"/>
    <x v="1393"/>
    <m/>
    <m/>
    <n v="0"/>
    <n v="1"/>
    <n v="0"/>
    <n v="1"/>
  </r>
  <r>
    <m/>
    <m/>
    <x v="1400"/>
    <x v="1394"/>
    <m/>
    <m/>
    <n v="1"/>
    <n v="5"/>
    <n v="1"/>
    <n v="5"/>
  </r>
  <r>
    <m/>
    <m/>
    <x v="1401"/>
    <x v="1395"/>
    <m/>
    <m/>
    <n v="0"/>
    <n v="3"/>
    <n v="0"/>
    <n v="3"/>
  </r>
  <r>
    <m/>
    <m/>
    <x v="1402"/>
    <x v="1396"/>
    <m/>
    <m/>
    <n v="17"/>
    <n v="15"/>
    <n v="17"/>
    <n v="15"/>
  </r>
  <r>
    <m/>
    <m/>
    <x v="1403"/>
    <x v="1397"/>
    <m/>
    <m/>
    <n v="2"/>
    <n v="3"/>
    <n v="2"/>
    <n v="3"/>
  </r>
  <r>
    <m/>
    <m/>
    <x v="1404"/>
    <x v="1398"/>
    <m/>
    <m/>
    <n v="1"/>
    <n v="1"/>
    <n v="1"/>
    <n v="1"/>
  </r>
  <r>
    <m/>
    <m/>
    <x v="1405"/>
    <x v="1399"/>
    <m/>
    <m/>
    <n v="0"/>
    <n v="1"/>
    <n v="0"/>
    <n v="1"/>
  </r>
  <r>
    <m/>
    <m/>
    <x v="1406"/>
    <x v="1400"/>
    <m/>
    <m/>
    <n v="0"/>
    <n v="1"/>
    <n v="0"/>
    <n v="1"/>
  </r>
  <r>
    <m/>
    <m/>
    <x v="1407"/>
    <x v="1401"/>
    <m/>
    <m/>
    <n v="0"/>
    <n v="10"/>
    <n v="0"/>
    <n v="10"/>
  </r>
  <r>
    <m/>
    <m/>
    <x v="174"/>
    <x v="174"/>
    <m/>
    <m/>
    <n v="0"/>
    <n v="5"/>
    <n v="0"/>
    <n v="5"/>
  </r>
  <r>
    <m/>
    <m/>
    <x v="1408"/>
    <x v="1402"/>
    <m/>
    <m/>
    <n v="0"/>
    <n v="1"/>
    <n v="0"/>
    <n v="1"/>
  </r>
  <r>
    <m/>
    <m/>
    <x v="1409"/>
    <x v="1403"/>
    <m/>
    <m/>
    <n v="0"/>
    <n v="5"/>
    <n v="0"/>
    <n v="5"/>
  </r>
  <r>
    <m/>
    <m/>
    <x v="1410"/>
    <x v="1404"/>
    <m/>
    <m/>
    <n v="0"/>
    <n v="5"/>
    <n v="0"/>
    <n v="5"/>
  </r>
  <r>
    <m/>
    <m/>
    <x v="1411"/>
    <x v="1405"/>
    <m/>
    <m/>
    <n v="0"/>
    <n v="1"/>
    <n v="0"/>
    <n v="1"/>
  </r>
  <r>
    <m/>
    <m/>
    <x v="1412"/>
    <x v="1406"/>
    <m/>
    <m/>
    <n v="0"/>
    <n v="1"/>
    <n v="0"/>
    <n v="1"/>
  </r>
  <r>
    <m/>
    <m/>
    <x v="1413"/>
    <x v="1407"/>
    <m/>
    <m/>
    <n v="0"/>
    <n v="1"/>
    <n v="0"/>
    <n v="1"/>
  </r>
  <r>
    <m/>
    <m/>
    <x v="1414"/>
    <x v="1408"/>
    <m/>
    <m/>
    <n v="0"/>
    <n v="1"/>
    <n v="0"/>
    <n v="1"/>
  </r>
  <r>
    <m/>
    <m/>
    <x v="1415"/>
    <x v="1409"/>
    <m/>
    <m/>
    <n v="0"/>
    <n v="1"/>
    <n v="0"/>
    <n v="1"/>
  </r>
  <r>
    <m/>
    <m/>
    <x v="175"/>
    <x v="175"/>
    <m/>
    <m/>
    <n v="0"/>
    <n v="1"/>
    <n v="0"/>
    <n v="1"/>
  </r>
  <r>
    <m/>
    <m/>
    <x v="1416"/>
    <x v="1410"/>
    <m/>
    <m/>
    <n v="0"/>
    <n v="1"/>
    <n v="0"/>
    <n v="1"/>
  </r>
  <r>
    <m/>
    <m/>
    <x v="1417"/>
    <x v="1411"/>
    <m/>
    <m/>
    <n v="0"/>
    <n v="1"/>
    <n v="0"/>
    <n v="1"/>
  </r>
  <r>
    <m/>
    <m/>
    <x v="1418"/>
    <x v="1412"/>
    <m/>
    <m/>
    <n v="0"/>
    <n v="1"/>
    <n v="0"/>
    <n v="1"/>
  </r>
  <r>
    <m/>
    <m/>
    <x v="1419"/>
    <x v="1413"/>
    <m/>
    <m/>
    <n v="1"/>
    <n v="3"/>
    <n v="1"/>
    <n v="3"/>
  </r>
  <r>
    <m/>
    <m/>
    <x v="1420"/>
    <x v="1414"/>
    <m/>
    <m/>
    <n v="0"/>
    <n v="1"/>
    <n v="0"/>
    <n v="1"/>
  </r>
  <r>
    <m/>
    <m/>
    <x v="176"/>
    <x v="176"/>
    <m/>
    <m/>
    <n v="0"/>
    <n v="4"/>
    <n v="0"/>
    <n v="4"/>
  </r>
  <r>
    <m/>
    <m/>
    <x v="1421"/>
    <x v="1415"/>
    <m/>
    <m/>
    <n v="0"/>
    <n v="1"/>
    <n v="0"/>
    <n v="1"/>
  </r>
  <r>
    <m/>
    <m/>
    <x v="1422"/>
    <x v="1416"/>
    <m/>
    <m/>
    <n v="0"/>
    <n v="1"/>
    <n v="0"/>
    <n v="1"/>
  </r>
  <r>
    <m/>
    <m/>
    <x v="1423"/>
    <x v="1417"/>
    <m/>
    <m/>
    <n v="0"/>
    <n v="1"/>
    <n v="0"/>
    <n v="1"/>
  </r>
  <r>
    <m/>
    <m/>
    <x v="1424"/>
    <x v="1418"/>
    <m/>
    <m/>
    <n v="0"/>
    <n v="1"/>
    <n v="0"/>
    <n v="1"/>
  </r>
  <r>
    <m/>
    <m/>
    <x v="1425"/>
    <x v="1419"/>
    <m/>
    <m/>
    <n v="0"/>
    <n v="1"/>
    <n v="0"/>
    <n v="1"/>
  </r>
  <r>
    <m/>
    <m/>
    <x v="1426"/>
    <x v="1420"/>
    <m/>
    <m/>
    <n v="0"/>
    <n v="1"/>
    <n v="0"/>
    <n v="1"/>
  </r>
  <r>
    <m/>
    <m/>
    <x v="1427"/>
    <x v="1421"/>
    <m/>
    <m/>
    <n v="0"/>
    <n v="1"/>
    <n v="0"/>
    <n v="1"/>
  </r>
  <r>
    <m/>
    <m/>
    <x v="1428"/>
    <x v="1422"/>
    <m/>
    <m/>
    <n v="0"/>
    <n v="1"/>
    <n v="0"/>
    <n v="1"/>
  </r>
  <r>
    <m/>
    <m/>
    <x v="1429"/>
    <x v="1423"/>
    <m/>
    <m/>
    <n v="1"/>
    <n v="1"/>
    <n v="1"/>
    <n v="1"/>
  </r>
  <r>
    <m/>
    <m/>
    <x v="1430"/>
    <x v="1424"/>
    <m/>
    <m/>
    <n v="0"/>
    <n v="1"/>
    <n v="0"/>
    <n v="1"/>
  </r>
  <r>
    <m/>
    <m/>
    <x v="1431"/>
    <x v="1425"/>
    <m/>
    <m/>
    <n v="0"/>
    <n v="1"/>
    <n v="0"/>
    <n v="1"/>
  </r>
  <r>
    <m/>
    <m/>
    <x v="1432"/>
    <x v="1426"/>
    <m/>
    <m/>
    <n v="0"/>
    <n v="1"/>
    <n v="0"/>
    <n v="1"/>
  </r>
  <r>
    <m/>
    <m/>
    <x v="1433"/>
    <x v="1427"/>
    <m/>
    <m/>
    <n v="0"/>
    <n v="1"/>
    <n v="0"/>
    <n v="1"/>
  </r>
  <r>
    <m/>
    <m/>
    <x v="1434"/>
    <x v="1428"/>
    <m/>
    <m/>
    <n v="0"/>
    <n v="1"/>
    <n v="0"/>
    <n v="1"/>
  </r>
  <r>
    <m/>
    <m/>
    <x v="1435"/>
    <x v="1429"/>
    <m/>
    <m/>
    <n v="0"/>
    <n v="1"/>
    <n v="0"/>
    <n v="1"/>
  </r>
  <r>
    <m/>
    <m/>
    <x v="1436"/>
    <x v="1430"/>
    <m/>
    <m/>
    <n v="2"/>
    <n v="13"/>
    <n v="2"/>
    <n v="13"/>
  </r>
  <r>
    <m/>
    <m/>
    <x v="1437"/>
    <x v="1431"/>
    <m/>
    <m/>
    <n v="0"/>
    <n v="6"/>
    <n v="0"/>
    <n v="6"/>
  </r>
  <r>
    <m/>
    <m/>
    <x v="1438"/>
    <x v="1432"/>
    <m/>
    <m/>
    <n v="0"/>
    <n v="8"/>
    <n v="0"/>
    <n v="8"/>
  </r>
  <r>
    <m/>
    <m/>
    <x v="1439"/>
    <x v="1433"/>
    <m/>
    <m/>
    <n v="0"/>
    <n v="1"/>
    <n v="0"/>
    <n v="1"/>
  </r>
  <r>
    <m/>
    <m/>
    <x v="1440"/>
    <x v="1434"/>
    <m/>
    <m/>
    <n v="0"/>
    <n v="1"/>
    <n v="0"/>
    <n v="1"/>
  </r>
  <r>
    <m/>
    <m/>
    <x v="1441"/>
    <x v="1435"/>
    <m/>
    <m/>
    <n v="0"/>
    <n v="1"/>
    <n v="0"/>
    <n v="1"/>
  </r>
  <r>
    <m/>
    <m/>
    <x v="1442"/>
    <x v="1436"/>
    <m/>
    <m/>
    <n v="0"/>
    <n v="1"/>
    <n v="0"/>
    <n v="1"/>
  </r>
  <r>
    <m/>
    <m/>
    <x v="1443"/>
    <x v="1437"/>
    <m/>
    <m/>
    <n v="0"/>
    <n v="1"/>
    <n v="0"/>
    <n v="1"/>
  </r>
  <r>
    <m/>
    <m/>
    <x v="1444"/>
    <x v="1438"/>
    <m/>
    <m/>
    <n v="0"/>
    <n v="1"/>
    <n v="0"/>
    <n v="1"/>
  </r>
  <r>
    <m/>
    <m/>
    <x v="1445"/>
    <x v="1439"/>
    <m/>
    <m/>
    <n v="0"/>
    <n v="1"/>
    <n v="0"/>
    <n v="1"/>
  </r>
  <r>
    <m/>
    <m/>
    <x v="1446"/>
    <x v="1440"/>
    <m/>
    <m/>
    <n v="0"/>
    <n v="1"/>
    <n v="0"/>
    <n v="1"/>
  </r>
  <r>
    <m/>
    <m/>
    <x v="1447"/>
    <x v="1441"/>
    <m/>
    <m/>
    <n v="0"/>
    <n v="1"/>
    <n v="0"/>
    <n v="1"/>
  </r>
  <r>
    <m/>
    <m/>
    <x v="1448"/>
    <x v="1442"/>
    <m/>
    <m/>
    <n v="0"/>
    <n v="1"/>
    <n v="0"/>
    <n v="1"/>
  </r>
  <r>
    <m/>
    <m/>
    <x v="1449"/>
    <x v="1443"/>
    <m/>
    <m/>
    <n v="0"/>
    <n v="1"/>
    <n v="0"/>
    <n v="1"/>
  </r>
  <r>
    <m/>
    <m/>
    <x v="1450"/>
    <x v="1444"/>
    <m/>
    <m/>
    <n v="0"/>
    <n v="1"/>
    <n v="0"/>
    <n v="1"/>
  </r>
  <r>
    <m/>
    <m/>
    <x v="1451"/>
    <x v="1445"/>
    <m/>
    <m/>
    <n v="0"/>
    <n v="1"/>
    <n v="0"/>
    <n v="1"/>
  </r>
  <r>
    <m/>
    <m/>
    <x v="1452"/>
    <x v="1446"/>
    <m/>
    <m/>
    <n v="0"/>
    <n v="1"/>
    <n v="0"/>
    <n v="1"/>
  </r>
  <r>
    <m/>
    <m/>
    <x v="1453"/>
    <x v="1447"/>
    <m/>
    <m/>
    <n v="28"/>
    <n v="38"/>
    <n v="28"/>
    <n v="38"/>
  </r>
  <r>
    <m/>
    <m/>
    <x v="1454"/>
    <x v="1448"/>
    <m/>
    <m/>
    <n v="2"/>
    <n v="10"/>
    <n v="2"/>
    <n v="10"/>
  </r>
  <r>
    <m/>
    <m/>
    <x v="1455"/>
    <x v="1449"/>
    <m/>
    <m/>
    <n v="131"/>
    <n v="132"/>
    <n v="131"/>
    <n v="132"/>
  </r>
  <r>
    <m/>
    <m/>
    <x v="1456"/>
    <x v="1450"/>
    <m/>
    <m/>
    <n v="1"/>
    <n v="10"/>
    <n v="1"/>
    <n v="10"/>
  </r>
  <r>
    <m/>
    <m/>
    <x v="1457"/>
    <x v="1451"/>
    <m/>
    <m/>
    <n v="1"/>
    <n v="2"/>
    <n v="1"/>
    <n v="2"/>
  </r>
  <r>
    <m/>
    <m/>
    <x v="1458"/>
    <x v="1452"/>
    <m/>
    <m/>
    <n v="2"/>
    <n v="3"/>
    <n v="2"/>
    <n v="3"/>
  </r>
  <r>
    <m/>
    <m/>
    <x v="1459"/>
    <x v="1453"/>
    <m/>
    <m/>
    <n v="15"/>
    <n v="16"/>
    <n v="15"/>
    <n v="16"/>
  </r>
  <r>
    <m/>
    <m/>
    <x v="1460"/>
    <x v="1454"/>
    <m/>
    <m/>
    <n v="109"/>
    <n v="110"/>
    <n v="109"/>
    <n v="110"/>
  </r>
  <r>
    <m/>
    <m/>
    <x v="1461"/>
    <x v="1455"/>
    <m/>
    <m/>
    <n v="0"/>
    <n v="1"/>
    <n v="0"/>
    <n v="1"/>
  </r>
  <r>
    <m/>
    <m/>
    <x v="1462"/>
    <x v="1456"/>
    <m/>
    <m/>
    <n v="0"/>
    <n v="1"/>
    <n v="0"/>
    <n v="1"/>
  </r>
  <r>
    <m/>
    <m/>
    <x v="1463"/>
    <x v="1457"/>
    <m/>
    <m/>
    <n v="0"/>
    <n v="1"/>
    <n v="0"/>
    <n v="1"/>
  </r>
  <r>
    <m/>
    <m/>
    <x v="1464"/>
    <x v="1458"/>
    <m/>
    <m/>
    <n v="0"/>
    <n v="1"/>
    <n v="0"/>
    <n v="1"/>
  </r>
  <r>
    <m/>
    <m/>
    <x v="1465"/>
    <x v="1459"/>
    <m/>
    <m/>
    <n v="0"/>
    <n v="1"/>
    <n v="0"/>
    <n v="1"/>
  </r>
  <r>
    <m/>
    <m/>
    <x v="1466"/>
    <x v="1460"/>
    <m/>
    <m/>
    <n v="1"/>
    <n v="2"/>
    <n v="1"/>
    <n v="2"/>
  </r>
  <r>
    <m/>
    <m/>
    <x v="1467"/>
    <x v="1461"/>
    <m/>
    <m/>
    <n v="1"/>
    <n v="2"/>
    <n v="1"/>
    <n v="2"/>
  </r>
  <r>
    <m/>
    <m/>
    <x v="1468"/>
    <x v="1462"/>
    <m/>
    <m/>
    <n v="0"/>
    <n v="1"/>
    <n v="0"/>
    <n v="1"/>
  </r>
  <r>
    <m/>
    <m/>
    <x v="1469"/>
    <x v="1463"/>
    <m/>
    <m/>
    <n v="1"/>
    <n v="2"/>
    <n v="1"/>
    <n v="2"/>
  </r>
  <r>
    <m/>
    <m/>
    <x v="1470"/>
    <x v="1464"/>
    <m/>
    <m/>
    <n v="2"/>
    <n v="2"/>
    <n v="2"/>
    <n v="2"/>
  </r>
  <r>
    <m/>
    <m/>
    <x v="1471"/>
    <x v="1465"/>
    <m/>
    <m/>
    <n v="1"/>
    <n v="2"/>
    <n v="1"/>
    <n v="2"/>
  </r>
  <r>
    <m/>
    <m/>
    <x v="1472"/>
    <x v="1466"/>
    <m/>
    <m/>
    <n v="14"/>
    <n v="16"/>
    <n v="14"/>
    <n v="16"/>
  </r>
  <r>
    <m/>
    <m/>
    <x v="1473"/>
    <x v="1467"/>
    <m/>
    <m/>
    <n v="62"/>
    <n v="70"/>
    <n v="62"/>
    <n v="70"/>
  </r>
  <r>
    <m/>
    <m/>
    <x v="1474"/>
    <x v="1468"/>
    <m/>
    <m/>
    <n v="3"/>
    <n v="5"/>
    <n v="3"/>
    <n v="5"/>
  </r>
  <r>
    <m/>
    <m/>
    <x v="1475"/>
    <x v="1469"/>
    <m/>
    <m/>
    <n v="13"/>
    <n v="14"/>
    <n v="13"/>
    <n v="14"/>
  </r>
  <r>
    <m/>
    <m/>
    <x v="1475"/>
    <x v="1469"/>
    <m/>
    <m/>
    <n v="13"/>
    <n v="10"/>
    <n v="13"/>
    <n v="10"/>
  </r>
  <r>
    <m/>
    <m/>
    <x v="1476"/>
    <x v="1470"/>
    <m/>
    <m/>
    <n v="79"/>
    <n v="90"/>
    <n v="79"/>
    <n v="90"/>
  </r>
  <r>
    <m/>
    <m/>
    <x v="1477"/>
    <x v="1471"/>
    <m/>
    <m/>
    <n v="132"/>
    <n v="130"/>
    <n v="132"/>
    <n v="130"/>
  </r>
  <r>
    <m/>
    <m/>
    <x v="1478"/>
    <x v="1472"/>
    <m/>
    <m/>
    <n v="2"/>
    <n v="1"/>
    <n v="2"/>
    <n v="1"/>
  </r>
  <r>
    <m/>
    <m/>
    <x v="1479"/>
    <x v="1473"/>
    <m/>
    <m/>
    <n v="7"/>
    <n v="5"/>
    <n v="7"/>
    <n v="5"/>
  </r>
  <r>
    <m/>
    <m/>
    <x v="1480"/>
    <x v="1474"/>
    <m/>
    <m/>
    <n v="2"/>
    <n v="3"/>
    <n v="2"/>
    <n v="3"/>
  </r>
  <r>
    <m/>
    <m/>
    <x v="1481"/>
    <x v="1475"/>
    <m/>
    <m/>
    <n v="3"/>
    <n v="6"/>
    <n v="3"/>
    <n v="6"/>
  </r>
  <r>
    <m/>
    <m/>
    <x v="1482"/>
    <x v="1476"/>
    <m/>
    <m/>
    <n v="8"/>
    <n v="10"/>
    <n v="8"/>
    <n v="10"/>
  </r>
  <r>
    <m/>
    <m/>
    <x v="1483"/>
    <x v="1477"/>
    <m/>
    <m/>
    <n v="0"/>
    <n v="1"/>
    <n v="0"/>
    <n v="1"/>
  </r>
  <r>
    <m/>
    <m/>
    <x v="1484"/>
    <x v="1478"/>
    <m/>
    <m/>
    <n v="0"/>
    <n v="1"/>
    <n v="0"/>
    <n v="1"/>
  </r>
  <r>
    <m/>
    <m/>
    <x v="1485"/>
    <x v="1479"/>
    <m/>
    <m/>
    <n v="0"/>
    <n v="1"/>
    <n v="0"/>
    <n v="1"/>
  </r>
  <r>
    <m/>
    <m/>
    <x v="1486"/>
    <x v="1480"/>
    <m/>
    <m/>
    <n v="34"/>
    <n v="32"/>
    <n v="34"/>
    <n v="32"/>
  </r>
  <r>
    <m/>
    <m/>
    <x v="1487"/>
    <x v="1481"/>
    <m/>
    <m/>
    <n v="0"/>
    <n v="1"/>
    <n v="0"/>
    <n v="1"/>
  </r>
  <r>
    <m/>
    <m/>
    <x v="177"/>
    <x v="177"/>
    <m/>
    <m/>
    <n v="2"/>
    <n v="10"/>
    <n v="2"/>
    <n v="10"/>
  </r>
  <r>
    <m/>
    <m/>
    <x v="1488"/>
    <x v="1482"/>
    <m/>
    <m/>
    <n v="0"/>
    <n v="1"/>
    <n v="0"/>
    <n v="1"/>
  </r>
  <r>
    <m/>
    <m/>
    <x v="1489"/>
    <x v="1483"/>
    <m/>
    <m/>
    <n v="0"/>
    <n v="1"/>
    <n v="0"/>
    <n v="1"/>
  </r>
  <r>
    <m/>
    <m/>
    <x v="1490"/>
    <x v="1484"/>
    <m/>
    <m/>
    <n v="0"/>
    <n v="1"/>
    <n v="0"/>
    <n v="1"/>
  </r>
  <r>
    <m/>
    <m/>
    <x v="178"/>
    <x v="178"/>
    <m/>
    <m/>
    <n v="0"/>
    <n v="1"/>
    <n v="0"/>
    <n v="1"/>
  </r>
  <r>
    <m/>
    <m/>
    <x v="1491"/>
    <x v="1485"/>
    <m/>
    <m/>
    <n v="0"/>
    <n v="1"/>
    <n v="0"/>
    <n v="1"/>
  </r>
  <r>
    <m/>
    <m/>
    <x v="179"/>
    <x v="179"/>
    <m/>
    <m/>
    <n v="3"/>
    <n v="5"/>
    <n v="3"/>
    <n v="5"/>
  </r>
  <r>
    <m/>
    <m/>
    <x v="1492"/>
    <x v="1486"/>
    <m/>
    <m/>
    <n v="0"/>
    <n v="1"/>
    <n v="0"/>
    <n v="1"/>
  </r>
  <r>
    <m/>
    <m/>
    <x v="1493"/>
    <x v="1487"/>
    <m/>
    <m/>
    <n v="0"/>
    <n v="10"/>
    <n v="0"/>
    <n v="10"/>
  </r>
  <r>
    <m/>
    <m/>
    <x v="1494"/>
    <x v="1488"/>
    <m/>
    <m/>
    <n v="0"/>
    <n v="1"/>
    <n v="0"/>
    <n v="1"/>
  </r>
  <r>
    <m/>
    <m/>
    <x v="1495"/>
    <x v="1489"/>
    <m/>
    <m/>
    <n v="2"/>
    <n v="2"/>
    <n v="2"/>
    <n v="2"/>
  </r>
  <r>
    <m/>
    <m/>
    <x v="1496"/>
    <x v="1490"/>
    <m/>
    <m/>
    <n v="0"/>
    <n v="1"/>
    <n v="0"/>
    <n v="1"/>
  </r>
  <r>
    <m/>
    <m/>
    <x v="1497"/>
    <x v="1491"/>
    <m/>
    <m/>
    <n v="6"/>
    <n v="10"/>
    <n v="6"/>
    <n v="10"/>
  </r>
  <r>
    <m/>
    <m/>
    <x v="1498"/>
    <x v="1492"/>
    <m/>
    <m/>
    <n v="3"/>
    <n v="30"/>
    <n v="3"/>
    <n v="30"/>
  </r>
  <r>
    <m/>
    <m/>
    <x v="1499"/>
    <x v="1493"/>
    <m/>
    <m/>
    <n v="0"/>
    <n v="1"/>
    <n v="0"/>
    <n v="1"/>
  </r>
  <r>
    <m/>
    <m/>
    <x v="1500"/>
    <x v="1494"/>
    <m/>
    <m/>
    <n v="0"/>
    <n v="2"/>
    <n v="0"/>
    <n v="2"/>
  </r>
  <r>
    <m/>
    <m/>
    <x v="1501"/>
    <x v="1495"/>
    <m/>
    <m/>
    <n v="0"/>
    <n v="1"/>
    <n v="0"/>
    <n v="1"/>
  </r>
  <r>
    <m/>
    <m/>
    <x v="1502"/>
    <x v="1496"/>
    <m/>
    <m/>
    <n v="0"/>
    <n v="1"/>
    <n v="0"/>
    <n v="1"/>
  </r>
  <r>
    <m/>
    <m/>
    <x v="1503"/>
    <x v="1497"/>
    <m/>
    <m/>
    <n v="1"/>
    <n v="2"/>
    <n v="1"/>
    <n v="2"/>
  </r>
  <r>
    <m/>
    <m/>
    <x v="1504"/>
    <x v="1498"/>
    <m/>
    <m/>
    <n v="0"/>
    <n v="1"/>
    <n v="0"/>
    <n v="1"/>
  </r>
  <r>
    <m/>
    <m/>
    <x v="1505"/>
    <x v="1499"/>
    <m/>
    <m/>
    <n v="0"/>
    <n v="1"/>
    <n v="0"/>
    <n v="1"/>
  </r>
  <r>
    <m/>
    <m/>
    <x v="1506"/>
    <x v="1500"/>
    <m/>
    <m/>
    <n v="0"/>
    <n v="1"/>
    <n v="0"/>
    <n v="1"/>
  </r>
  <r>
    <m/>
    <m/>
    <x v="1507"/>
    <x v="1501"/>
    <m/>
    <m/>
    <n v="0"/>
    <n v="1"/>
    <n v="0"/>
    <n v="1"/>
  </r>
  <r>
    <m/>
    <m/>
    <x v="1508"/>
    <x v="1502"/>
    <m/>
    <m/>
    <n v="0"/>
    <n v="1"/>
    <n v="0"/>
    <n v="1"/>
  </r>
  <r>
    <m/>
    <m/>
    <x v="1509"/>
    <x v="1503"/>
    <m/>
    <m/>
    <n v="0"/>
    <n v="6"/>
    <n v="0"/>
    <n v="6"/>
  </r>
  <r>
    <m/>
    <m/>
    <x v="1510"/>
    <x v="1504"/>
    <m/>
    <m/>
    <n v="0"/>
    <n v="1"/>
    <n v="0"/>
    <n v="1"/>
  </r>
  <r>
    <m/>
    <m/>
    <x v="1511"/>
    <x v="1505"/>
    <m/>
    <m/>
    <n v="0"/>
    <n v="1"/>
    <n v="0"/>
    <n v="1"/>
  </r>
  <r>
    <m/>
    <m/>
    <x v="1512"/>
    <x v="1506"/>
    <m/>
    <m/>
    <n v="0"/>
    <n v="1"/>
    <n v="0"/>
    <n v="1"/>
  </r>
  <r>
    <m/>
    <m/>
    <x v="1513"/>
    <x v="1507"/>
    <m/>
    <m/>
    <n v="0"/>
    <n v="1"/>
    <n v="0"/>
    <n v="1"/>
  </r>
  <r>
    <m/>
    <m/>
    <x v="1514"/>
    <x v="1508"/>
    <m/>
    <m/>
    <n v="0"/>
    <n v="1"/>
    <n v="0"/>
    <n v="1"/>
  </r>
  <r>
    <m/>
    <m/>
    <x v="1515"/>
    <x v="1509"/>
    <m/>
    <m/>
    <n v="0"/>
    <n v="1"/>
    <n v="0"/>
    <n v="1"/>
  </r>
  <r>
    <m/>
    <m/>
    <x v="1516"/>
    <x v="1510"/>
    <m/>
    <m/>
    <n v="0"/>
    <n v="1"/>
    <n v="0"/>
    <n v="1"/>
  </r>
  <r>
    <m/>
    <m/>
    <x v="1517"/>
    <x v="1511"/>
    <m/>
    <m/>
    <n v="0"/>
    <n v="1"/>
    <n v="0"/>
    <n v="1"/>
  </r>
  <r>
    <m/>
    <m/>
    <x v="1518"/>
    <x v="1512"/>
    <m/>
    <m/>
    <n v="3"/>
    <n v="20"/>
    <n v="3"/>
    <n v="20"/>
  </r>
  <r>
    <m/>
    <m/>
    <x v="1519"/>
    <x v="1513"/>
    <m/>
    <m/>
    <n v="0"/>
    <n v="1"/>
    <n v="0"/>
    <n v="1"/>
  </r>
  <r>
    <m/>
    <m/>
    <x v="1520"/>
    <x v="1514"/>
    <m/>
    <m/>
    <n v="0"/>
    <n v="1"/>
    <n v="0"/>
    <n v="1"/>
  </r>
  <r>
    <m/>
    <m/>
    <x v="180"/>
    <x v="180"/>
    <m/>
    <m/>
    <n v="0"/>
    <n v="1"/>
    <n v="0"/>
    <n v="1"/>
  </r>
  <r>
    <m/>
    <m/>
    <x v="1521"/>
    <x v="1515"/>
    <m/>
    <m/>
    <n v="118"/>
    <n v="120"/>
    <n v="118"/>
    <n v="120"/>
  </r>
  <r>
    <m/>
    <m/>
    <x v="1522"/>
    <x v="1516"/>
    <m/>
    <m/>
    <n v="0"/>
    <n v="1"/>
    <n v="0"/>
    <n v="1"/>
  </r>
  <r>
    <m/>
    <m/>
    <x v="1523"/>
    <x v="1517"/>
    <m/>
    <m/>
    <n v="0"/>
    <n v="1"/>
    <n v="0"/>
    <n v="1"/>
  </r>
  <r>
    <m/>
    <m/>
    <x v="1524"/>
    <x v="1518"/>
    <m/>
    <m/>
    <n v="0"/>
    <n v="1"/>
    <n v="0"/>
    <n v="1"/>
  </r>
  <r>
    <m/>
    <m/>
    <x v="1525"/>
    <x v="1519"/>
    <m/>
    <m/>
    <n v="0"/>
    <n v="1"/>
    <n v="0"/>
    <n v="1"/>
  </r>
  <r>
    <m/>
    <m/>
    <x v="1526"/>
    <x v="1520"/>
    <m/>
    <m/>
    <n v="0"/>
    <n v="1"/>
    <n v="0"/>
    <n v="1"/>
  </r>
  <r>
    <m/>
    <m/>
    <x v="1527"/>
    <x v="1521"/>
    <m/>
    <m/>
    <n v="0"/>
    <n v="1"/>
    <n v="0"/>
    <n v="1"/>
  </r>
  <r>
    <m/>
    <m/>
    <x v="1528"/>
    <x v="1522"/>
    <m/>
    <m/>
    <n v="2"/>
    <n v="22"/>
    <n v="2"/>
    <n v="22"/>
  </r>
  <r>
    <m/>
    <m/>
    <x v="1529"/>
    <x v="1523"/>
    <m/>
    <m/>
    <n v="1"/>
    <n v="1"/>
    <n v="1"/>
    <n v="1"/>
  </r>
  <r>
    <m/>
    <m/>
    <x v="1530"/>
    <x v="1524"/>
    <m/>
    <m/>
    <n v="2"/>
    <n v="5"/>
    <n v="2"/>
    <n v="5"/>
  </r>
  <r>
    <m/>
    <m/>
    <x v="1531"/>
    <x v="1525"/>
    <m/>
    <m/>
    <n v="5"/>
    <n v="18"/>
    <n v="5"/>
    <n v="18"/>
  </r>
  <r>
    <m/>
    <m/>
    <x v="1532"/>
    <x v="1526"/>
    <m/>
    <m/>
    <n v="2"/>
    <n v="22"/>
    <n v="2"/>
    <n v="22"/>
  </r>
  <r>
    <m/>
    <m/>
    <x v="1533"/>
    <x v="1527"/>
    <m/>
    <m/>
    <n v="1"/>
    <n v="2"/>
    <n v="1"/>
    <n v="2"/>
  </r>
  <r>
    <m/>
    <m/>
    <x v="1534"/>
    <x v="1528"/>
    <m/>
    <m/>
    <n v="3"/>
    <n v="4"/>
    <n v="3"/>
    <n v="4"/>
  </r>
  <r>
    <m/>
    <m/>
    <x v="1535"/>
    <x v="1529"/>
    <m/>
    <m/>
    <n v="0"/>
    <n v="1"/>
    <n v="0"/>
    <n v="1"/>
  </r>
  <r>
    <m/>
    <m/>
    <x v="1536"/>
    <x v="1530"/>
    <m/>
    <m/>
    <n v="0"/>
    <n v="1"/>
    <n v="0"/>
    <n v="1"/>
  </r>
  <r>
    <m/>
    <m/>
    <x v="1537"/>
    <x v="1531"/>
    <m/>
    <m/>
    <n v="1"/>
    <n v="10"/>
    <n v="1"/>
    <n v="10"/>
  </r>
  <r>
    <m/>
    <m/>
    <x v="1538"/>
    <x v="1532"/>
    <m/>
    <m/>
    <n v="0"/>
    <n v="2"/>
    <n v="0"/>
    <n v="2"/>
  </r>
  <r>
    <m/>
    <m/>
    <x v="1539"/>
    <x v="1533"/>
    <m/>
    <m/>
    <n v="0"/>
    <n v="1"/>
    <n v="0"/>
    <n v="1"/>
  </r>
  <r>
    <m/>
    <m/>
    <x v="1540"/>
    <x v="1534"/>
    <m/>
    <m/>
    <n v="0"/>
    <n v="1"/>
    <n v="0"/>
    <n v="1"/>
  </r>
  <r>
    <m/>
    <m/>
    <x v="1541"/>
    <x v="1535"/>
    <m/>
    <m/>
    <n v="1"/>
    <n v="1"/>
    <n v="1"/>
    <n v="1"/>
  </r>
  <r>
    <m/>
    <m/>
    <x v="1542"/>
    <x v="1536"/>
    <m/>
    <m/>
    <n v="0"/>
    <n v="1"/>
    <n v="0"/>
    <n v="1"/>
  </r>
  <r>
    <m/>
    <m/>
    <x v="1543"/>
    <x v="1537"/>
    <m/>
    <m/>
    <n v="1"/>
    <n v="2"/>
    <n v="1"/>
    <n v="2"/>
  </r>
  <r>
    <m/>
    <m/>
    <x v="1544"/>
    <x v="1538"/>
    <m/>
    <m/>
    <n v="23"/>
    <n v="20"/>
    <n v="23"/>
    <n v="20"/>
  </r>
  <r>
    <m/>
    <m/>
    <x v="1545"/>
    <x v="1539"/>
    <m/>
    <m/>
    <n v="1"/>
    <n v="1"/>
    <n v="1"/>
    <n v="1"/>
  </r>
  <r>
    <m/>
    <m/>
    <x v="1546"/>
    <x v="1540"/>
    <m/>
    <m/>
    <n v="3"/>
    <n v="20"/>
    <n v="3"/>
    <n v="20"/>
  </r>
  <r>
    <m/>
    <m/>
    <x v="1547"/>
    <x v="1541"/>
    <m/>
    <m/>
    <n v="0"/>
    <n v="2"/>
    <n v="0"/>
    <n v="2"/>
  </r>
  <r>
    <m/>
    <m/>
    <x v="1548"/>
    <x v="1542"/>
    <m/>
    <m/>
    <n v="1"/>
    <n v="2"/>
    <n v="1"/>
    <n v="2"/>
  </r>
  <r>
    <m/>
    <m/>
    <x v="1549"/>
    <x v="1543"/>
    <m/>
    <m/>
    <n v="0"/>
    <n v="1"/>
    <n v="0"/>
    <n v="1"/>
  </r>
  <r>
    <m/>
    <m/>
    <x v="1550"/>
    <x v="1544"/>
    <m/>
    <m/>
    <n v="0"/>
    <n v="1"/>
    <n v="0"/>
    <n v="1"/>
  </r>
  <r>
    <m/>
    <m/>
    <x v="1551"/>
    <x v="1545"/>
    <m/>
    <m/>
    <n v="0"/>
    <n v="1"/>
    <n v="0"/>
    <n v="1"/>
  </r>
  <r>
    <m/>
    <m/>
    <x v="1552"/>
    <x v="1546"/>
    <m/>
    <m/>
    <n v="0"/>
    <n v="1"/>
    <n v="0"/>
    <n v="1"/>
  </r>
  <r>
    <m/>
    <m/>
    <x v="1553"/>
    <x v="1547"/>
    <m/>
    <m/>
    <n v="0"/>
    <n v="1"/>
    <n v="0"/>
    <n v="1"/>
  </r>
  <r>
    <m/>
    <m/>
    <x v="1554"/>
    <x v="1548"/>
    <m/>
    <m/>
    <n v="0"/>
    <n v="1"/>
    <n v="0"/>
    <n v="1"/>
  </r>
  <r>
    <m/>
    <m/>
    <x v="1555"/>
    <x v="1549"/>
    <m/>
    <m/>
    <n v="0"/>
    <n v="1"/>
    <n v="0"/>
    <n v="1"/>
  </r>
  <r>
    <m/>
    <m/>
    <x v="1556"/>
    <x v="1550"/>
    <m/>
    <m/>
    <n v="0"/>
    <n v="1"/>
    <n v="0"/>
    <n v="1"/>
  </r>
  <r>
    <m/>
    <m/>
    <x v="1557"/>
    <x v="1551"/>
    <m/>
    <m/>
    <n v="0"/>
    <n v="1"/>
    <n v="0"/>
    <n v="1"/>
  </r>
  <r>
    <m/>
    <m/>
    <x v="1558"/>
    <x v="1552"/>
    <m/>
    <m/>
    <n v="0"/>
    <n v="1"/>
    <n v="0"/>
    <n v="1"/>
  </r>
  <r>
    <m/>
    <m/>
    <x v="1559"/>
    <x v="1553"/>
    <m/>
    <m/>
    <n v="2"/>
    <n v="3"/>
    <n v="2"/>
    <n v="3"/>
  </r>
  <r>
    <m/>
    <m/>
    <x v="1560"/>
    <x v="1554"/>
    <m/>
    <m/>
    <n v="1"/>
    <n v="2"/>
    <n v="1"/>
    <n v="2"/>
  </r>
  <r>
    <m/>
    <m/>
    <x v="1561"/>
    <x v="1555"/>
    <m/>
    <m/>
    <n v="1"/>
    <n v="2"/>
    <n v="1"/>
    <n v="2"/>
  </r>
  <r>
    <m/>
    <m/>
    <x v="1562"/>
    <x v="1556"/>
    <m/>
    <m/>
    <n v="1"/>
    <n v="2"/>
    <n v="1"/>
    <n v="2"/>
  </r>
  <r>
    <m/>
    <m/>
    <x v="1563"/>
    <x v="1557"/>
    <m/>
    <m/>
    <n v="1"/>
    <n v="2"/>
    <n v="1"/>
    <n v="2"/>
  </r>
  <r>
    <m/>
    <m/>
    <x v="1564"/>
    <x v="1558"/>
    <m/>
    <m/>
    <n v="0"/>
    <n v="1"/>
    <n v="0"/>
    <n v="1"/>
  </r>
  <r>
    <m/>
    <m/>
    <x v="1565"/>
    <x v="1559"/>
    <m/>
    <m/>
    <n v="0"/>
    <n v="1"/>
    <n v="0"/>
    <n v="1"/>
  </r>
  <r>
    <m/>
    <m/>
    <x v="1566"/>
    <x v="1560"/>
    <m/>
    <m/>
    <n v="0"/>
    <n v="1"/>
    <n v="0"/>
    <n v="1"/>
  </r>
  <r>
    <m/>
    <m/>
    <x v="1567"/>
    <x v="1561"/>
    <m/>
    <m/>
    <n v="0"/>
    <n v="1"/>
    <n v="0"/>
    <n v="1"/>
  </r>
  <r>
    <m/>
    <m/>
    <x v="1568"/>
    <x v="1562"/>
    <m/>
    <m/>
    <n v="0"/>
    <n v="1"/>
    <n v="0"/>
    <n v="1"/>
  </r>
  <r>
    <m/>
    <m/>
    <x v="1569"/>
    <x v="1563"/>
    <m/>
    <m/>
    <n v="0"/>
    <n v="1"/>
    <n v="0"/>
    <n v="1"/>
  </r>
  <r>
    <m/>
    <m/>
    <x v="1570"/>
    <x v="1564"/>
    <m/>
    <m/>
    <n v="0"/>
    <n v="1"/>
    <n v="0"/>
    <n v="1"/>
  </r>
  <r>
    <m/>
    <m/>
    <x v="1571"/>
    <x v="1565"/>
    <m/>
    <m/>
    <n v="1"/>
    <n v="2"/>
    <n v="1"/>
    <n v="2"/>
  </r>
  <r>
    <m/>
    <m/>
    <x v="1572"/>
    <x v="1566"/>
    <m/>
    <m/>
    <n v="0"/>
    <n v="1"/>
    <n v="0"/>
    <n v="1"/>
  </r>
  <r>
    <m/>
    <m/>
    <x v="1573"/>
    <x v="1567"/>
    <m/>
    <m/>
    <n v="0"/>
    <n v="1"/>
    <n v="0"/>
    <n v="1"/>
  </r>
  <r>
    <m/>
    <m/>
    <x v="1574"/>
    <x v="1568"/>
    <m/>
    <m/>
    <n v="7"/>
    <n v="10"/>
    <n v="7"/>
    <n v="10"/>
  </r>
  <r>
    <m/>
    <m/>
    <x v="1575"/>
    <x v="1569"/>
    <m/>
    <m/>
    <n v="1"/>
    <n v="2"/>
    <n v="1"/>
    <n v="2"/>
  </r>
  <r>
    <m/>
    <m/>
    <x v="1576"/>
    <x v="1570"/>
    <m/>
    <m/>
    <n v="2"/>
    <n v="4"/>
    <n v="2"/>
    <n v="4"/>
  </r>
  <r>
    <m/>
    <m/>
    <x v="1577"/>
    <x v="1571"/>
    <m/>
    <m/>
    <n v="0"/>
    <n v="1"/>
    <n v="0"/>
    <n v="1"/>
  </r>
  <r>
    <m/>
    <m/>
    <x v="1578"/>
    <x v="1572"/>
    <m/>
    <m/>
    <n v="2"/>
    <n v="2"/>
    <n v="2"/>
    <n v="2"/>
  </r>
  <r>
    <m/>
    <m/>
    <x v="1579"/>
    <x v="1573"/>
    <m/>
    <m/>
    <n v="0"/>
    <n v="1"/>
    <n v="0"/>
    <n v="1"/>
  </r>
  <r>
    <m/>
    <m/>
    <x v="1580"/>
    <x v="1574"/>
    <m/>
    <m/>
    <n v="0"/>
    <n v="1"/>
    <n v="0"/>
    <n v="1"/>
  </r>
  <r>
    <m/>
    <m/>
    <x v="1581"/>
    <x v="1575"/>
    <m/>
    <m/>
    <n v="0"/>
    <n v="1"/>
    <n v="0"/>
    <n v="1"/>
  </r>
  <r>
    <m/>
    <m/>
    <x v="1582"/>
    <x v="1576"/>
    <m/>
    <m/>
    <n v="2"/>
    <n v="10"/>
    <n v="2"/>
    <n v="10"/>
  </r>
  <r>
    <m/>
    <m/>
    <x v="1583"/>
    <x v="1577"/>
    <m/>
    <m/>
    <n v="1"/>
    <n v="8"/>
    <n v="1"/>
    <n v="8"/>
  </r>
  <r>
    <m/>
    <m/>
    <x v="1584"/>
    <x v="1578"/>
    <m/>
    <m/>
    <n v="0"/>
    <n v="1"/>
    <n v="0"/>
    <n v="1"/>
  </r>
  <r>
    <m/>
    <m/>
    <x v="1585"/>
    <x v="1579"/>
    <m/>
    <m/>
    <n v="0"/>
    <n v="1"/>
    <n v="0"/>
    <n v="1"/>
  </r>
  <r>
    <m/>
    <m/>
    <x v="1586"/>
    <x v="1580"/>
    <m/>
    <m/>
    <n v="0"/>
    <n v="1"/>
    <n v="0"/>
    <n v="1"/>
  </r>
  <r>
    <m/>
    <m/>
    <x v="1587"/>
    <x v="1581"/>
    <m/>
    <m/>
    <n v="0"/>
    <n v="1"/>
    <n v="0"/>
    <n v="1"/>
  </r>
  <r>
    <m/>
    <m/>
    <x v="1588"/>
    <x v="1582"/>
    <m/>
    <m/>
    <n v="0"/>
    <n v="1"/>
    <n v="0"/>
    <n v="1"/>
  </r>
  <r>
    <m/>
    <m/>
    <x v="1589"/>
    <x v="1583"/>
    <m/>
    <m/>
    <n v="0"/>
    <n v="1"/>
    <n v="0"/>
    <n v="1"/>
  </r>
  <r>
    <m/>
    <m/>
    <x v="1590"/>
    <x v="1584"/>
    <m/>
    <m/>
    <n v="0"/>
    <n v="1"/>
    <n v="0"/>
    <n v="1"/>
  </r>
  <r>
    <m/>
    <m/>
    <x v="1591"/>
    <x v="1585"/>
    <m/>
    <m/>
    <n v="0"/>
    <n v="1"/>
    <n v="0"/>
    <n v="1"/>
  </r>
  <r>
    <m/>
    <m/>
    <x v="1592"/>
    <x v="1586"/>
    <m/>
    <m/>
    <n v="1"/>
    <n v="1"/>
    <n v="1"/>
    <n v="1"/>
  </r>
  <r>
    <m/>
    <m/>
    <x v="1593"/>
    <x v="1587"/>
    <m/>
    <m/>
    <n v="0"/>
    <n v="1"/>
    <n v="0"/>
    <n v="1"/>
  </r>
  <r>
    <m/>
    <m/>
    <x v="1594"/>
    <x v="1588"/>
    <m/>
    <m/>
    <n v="0"/>
    <n v="1"/>
    <n v="0"/>
    <n v="1"/>
  </r>
  <r>
    <m/>
    <m/>
    <x v="1595"/>
    <x v="1589"/>
    <m/>
    <m/>
    <n v="0"/>
    <n v="1"/>
    <n v="0"/>
    <n v="1"/>
  </r>
  <r>
    <m/>
    <m/>
    <x v="1596"/>
    <x v="1590"/>
    <m/>
    <m/>
    <n v="0"/>
    <n v="1"/>
    <n v="0"/>
    <n v="1"/>
  </r>
  <r>
    <m/>
    <m/>
    <x v="1597"/>
    <x v="1591"/>
    <m/>
    <m/>
    <n v="0"/>
    <n v="1"/>
    <n v="0"/>
    <n v="1"/>
  </r>
  <r>
    <m/>
    <m/>
    <x v="1598"/>
    <x v="1592"/>
    <m/>
    <m/>
    <n v="0"/>
    <n v="1"/>
    <n v="0"/>
    <n v="1"/>
  </r>
  <r>
    <m/>
    <m/>
    <x v="1599"/>
    <x v="1593"/>
    <m/>
    <m/>
    <n v="0"/>
    <n v="1"/>
    <n v="0"/>
    <n v="1"/>
  </r>
  <r>
    <m/>
    <m/>
    <x v="1600"/>
    <x v="1594"/>
    <m/>
    <m/>
    <n v="0"/>
    <n v="1"/>
    <n v="0"/>
    <n v="1"/>
  </r>
  <r>
    <m/>
    <m/>
    <x v="1601"/>
    <x v="1595"/>
    <m/>
    <m/>
    <n v="0"/>
    <n v="1"/>
    <n v="0"/>
    <n v="1"/>
  </r>
  <r>
    <m/>
    <m/>
    <x v="246"/>
    <x v="246"/>
    <m/>
    <m/>
    <n v="0"/>
    <n v="1"/>
    <n v="0"/>
    <n v="1"/>
  </r>
  <r>
    <m/>
    <m/>
    <x v="680"/>
    <x v="680"/>
    <m/>
    <m/>
    <n v="0"/>
    <n v="1"/>
    <n v="0"/>
    <n v="1"/>
  </r>
  <r>
    <m/>
    <m/>
    <x v="734"/>
    <x v="734"/>
    <m/>
    <m/>
    <n v="0"/>
    <n v="1"/>
    <n v="0"/>
    <n v="1"/>
  </r>
  <r>
    <m/>
    <m/>
    <x v="735"/>
    <x v="735"/>
    <m/>
    <m/>
    <n v="0"/>
    <n v="1"/>
    <n v="0"/>
    <n v="1"/>
  </r>
  <r>
    <m/>
    <m/>
    <x v="192"/>
    <x v="192"/>
    <m/>
    <m/>
    <n v="1"/>
    <n v="20"/>
    <n v="1"/>
    <n v="20"/>
  </r>
  <r>
    <m/>
    <m/>
    <x v="193"/>
    <x v="193"/>
    <m/>
    <m/>
    <n v="3"/>
    <n v="20"/>
    <n v="3"/>
    <n v="20"/>
  </r>
  <r>
    <m/>
    <m/>
    <x v="1602"/>
    <x v="1596"/>
    <m/>
    <m/>
    <n v="0"/>
    <n v="1"/>
    <n v="0"/>
    <n v="1"/>
  </r>
  <r>
    <m/>
    <m/>
    <x v="1603"/>
    <x v="1597"/>
    <m/>
    <m/>
    <n v="0"/>
    <n v="2"/>
    <n v="0"/>
    <n v="2"/>
  </r>
  <r>
    <m/>
    <m/>
    <x v="1604"/>
    <x v="1598"/>
    <m/>
    <m/>
    <n v="0"/>
    <n v="1"/>
    <n v="0"/>
    <n v="1"/>
  </r>
  <r>
    <m/>
    <m/>
    <x v="1605"/>
    <x v="1599"/>
    <m/>
    <m/>
    <n v="8"/>
    <n v="24"/>
    <n v="8"/>
    <n v="24"/>
  </r>
  <r>
    <m/>
    <m/>
    <x v="1606"/>
    <x v="1600"/>
    <m/>
    <m/>
    <n v="0"/>
    <n v="1"/>
    <n v="0"/>
    <n v="1"/>
  </r>
  <r>
    <m/>
    <m/>
    <x v="1607"/>
    <x v="1601"/>
    <m/>
    <m/>
    <n v="0"/>
    <n v="1"/>
    <n v="0"/>
    <n v="1"/>
  </r>
  <r>
    <m/>
    <m/>
    <x v="1608"/>
    <x v="1602"/>
    <m/>
    <m/>
    <n v="16"/>
    <n v="16"/>
    <n v="16"/>
    <n v="16"/>
  </r>
  <r>
    <m/>
    <m/>
    <x v="1609"/>
    <x v="1603"/>
    <m/>
    <m/>
    <n v="2"/>
    <n v="2"/>
    <n v="2"/>
    <n v="2"/>
  </r>
  <r>
    <m/>
    <m/>
    <x v="1610"/>
    <x v="1604"/>
    <m/>
    <m/>
    <n v="0"/>
    <n v="1"/>
    <n v="0"/>
    <n v="1"/>
  </r>
  <r>
    <m/>
    <m/>
    <x v="1611"/>
    <x v="1605"/>
    <m/>
    <m/>
    <n v="0"/>
    <n v="1"/>
    <n v="0"/>
    <n v="1"/>
  </r>
  <r>
    <m/>
    <m/>
    <x v="1612"/>
    <x v="1606"/>
    <m/>
    <m/>
    <n v="0"/>
    <n v="1"/>
    <n v="0"/>
    <n v="1"/>
  </r>
  <r>
    <m/>
    <m/>
    <x v="1613"/>
    <x v="1607"/>
    <m/>
    <m/>
    <n v="0"/>
    <n v="1"/>
    <n v="0"/>
    <n v="1"/>
  </r>
  <r>
    <m/>
    <m/>
    <x v="1614"/>
    <x v="1608"/>
    <m/>
    <m/>
    <n v="0"/>
    <n v="1"/>
    <n v="0"/>
    <n v="1"/>
  </r>
  <r>
    <m/>
    <m/>
    <x v="1615"/>
    <x v="1609"/>
    <m/>
    <m/>
    <n v="0"/>
    <n v="1"/>
    <n v="0"/>
    <n v="1"/>
  </r>
  <r>
    <m/>
    <m/>
    <x v="1616"/>
    <x v="1610"/>
    <m/>
    <m/>
    <n v="0"/>
    <n v="1"/>
    <n v="0"/>
    <n v="1"/>
  </r>
  <r>
    <m/>
    <m/>
    <x v="1617"/>
    <x v="1611"/>
    <m/>
    <m/>
    <n v="0"/>
    <n v="1"/>
    <n v="0"/>
    <n v="1"/>
  </r>
  <r>
    <m/>
    <m/>
    <x v="1618"/>
    <x v="1612"/>
    <m/>
    <m/>
    <n v="0"/>
    <n v="1"/>
    <n v="0"/>
    <n v="1"/>
  </r>
  <r>
    <m/>
    <m/>
    <x v="1619"/>
    <x v="1613"/>
    <m/>
    <m/>
    <n v="0"/>
    <n v="1"/>
    <n v="0"/>
    <n v="1"/>
  </r>
  <r>
    <m/>
    <m/>
    <x v="200"/>
    <x v="200"/>
    <m/>
    <m/>
    <n v="0"/>
    <n v="1"/>
    <n v="0"/>
    <n v="1"/>
  </r>
  <r>
    <m/>
    <m/>
    <x v="1333"/>
    <x v="1327"/>
    <m/>
    <m/>
    <n v="0"/>
    <n v="1"/>
    <n v="0"/>
    <n v="1"/>
  </r>
  <r>
    <m/>
    <m/>
    <x v="660"/>
    <x v="660"/>
    <m/>
    <m/>
    <n v="0"/>
    <n v="1"/>
    <n v="0"/>
    <n v="1"/>
  </r>
  <r>
    <m/>
    <m/>
    <x v="255"/>
    <x v="255"/>
    <m/>
    <m/>
    <n v="23"/>
    <n v="20"/>
    <n v="23"/>
    <n v="20"/>
  </r>
  <r>
    <m/>
    <m/>
    <x v="1620"/>
    <x v="1614"/>
    <m/>
    <m/>
    <n v="0"/>
    <n v="1"/>
    <n v="0"/>
    <n v="1"/>
  </r>
  <r>
    <m/>
    <m/>
    <x v="204"/>
    <x v="204"/>
    <m/>
    <m/>
    <n v="0"/>
    <n v="1"/>
    <n v="0"/>
    <n v="1"/>
  </r>
  <r>
    <m/>
    <s v="Операције дневна болница"/>
    <x v="0"/>
    <x v="0"/>
    <n v="0"/>
    <n v="0"/>
    <n v="920"/>
    <n v="940"/>
    <n v="920"/>
    <n v="940"/>
  </r>
  <r>
    <m/>
    <m/>
    <x v="1621"/>
    <x v="1615"/>
    <m/>
    <m/>
    <n v="2"/>
    <n v="3"/>
    <n v="2"/>
    <n v="3"/>
  </r>
  <r>
    <m/>
    <m/>
    <x v="1352"/>
    <x v="1346"/>
    <m/>
    <m/>
    <n v="0"/>
    <n v="1"/>
    <n v="0"/>
    <n v="1"/>
  </r>
  <r>
    <m/>
    <m/>
    <x v="1359"/>
    <x v="1353"/>
    <m/>
    <m/>
    <n v="0"/>
    <n v="2"/>
    <n v="0"/>
    <n v="2"/>
  </r>
  <r>
    <m/>
    <m/>
    <x v="1360"/>
    <x v="1354"/>
    <m/>
    <m/>
    <n v="0"/>
    <n v="1"/>
    <n v="0"/>
    <n v="1"/>
  </r>
  <r>
    <m/>
    <m/>
    <x v="1367"/>
    <x v="1361"/>
    <m/>
    <m/>
    <n v="68"/>
    <n v="56"/>
    <n v="68"/>
    <n v="56"/>
  </r>
  <r>
    <m/>
    <m/>
    <x v="208"/>
    <x v="208"/>
    <m/>
    <m/>
    <n v="0"/>
    <n v="1"/>
    <n v="0"/>
    <n v="1"/>
  </r>
  <r>
    <m/>
    <m/>
    <x v="129"/>
    <x v="129"/>
    <m/>
    <m/>
    <n v="0"/>
    <n v="1"/>
    <n v="0"/>
    <n v="1"/>
  </r>
  <r>
    <m/>
    <m/>
    <x v="130"/>
    <x v="130"/>
    <m/>
    <m/>
    <n v="34"/>
    <n v="28"/>
    <n v="34"/>
    <n v="28"/>
  </r>
  <r>
    <m/>
    <m/>
    <x v="1373"/>
    <x v="1367"/>
    <m/>
    <m/>
    <n v="0"/>
    <n v="1"/>
    <n v="0"/>
    <n v="1"/>
  </r>
  <r>
    <m/>
    <m/>
    <x v="1402"/>
    <x v="1396"/>
    <m/>
    <m/>
    <n v="807"/>
    <n v="820"/>
    <n v="807"/>
    <n v="820"/>
  </r>
  <r>
    <m/>
    <m/>
    <x v="1455"/>
    <x v="1449"/>
    <m/>
    <m/>
    <n v="0"/>
    <n v="1"/>
    <n v="0"/>
    <n v="1"/>
  </r>
  <r>
    <m/>
    <m/>
    <x v="1457"/>
    <x v="1451"/>
    <m/>
    <m/>
    <n v="0"/>
    <n v="1"/>
    <n v="0"/>
    <n v="1"/>
  </r>
  <r>
    <m/>
    <m/>
    <x v="1459"/>
    <x v="1453"/>
    <m/>
    <m/>
    <n v="0"/>
    <n v="1"/>
    <n v="0"/>
    <n v="1"/>
  </r>
  <r>
    <m/>
    <m/>
    <x v="1464"/>
    <x v="1458"/>
    <m/>
    <m/>
    <n v="0"/>
    <n v="3"/>
    <n v="0"/>
    <n v="3"/>
  </r>
  <r>
    <m/>
    <m/>
    <x v="1472"/>
    <x v="1466"/>
    <m/>
    <m/>
    <n v="0"/>
    <n v="1"/>
    <n v="0"/>
    <n v="1"/>
  </r>
  <r>
    <m/>
    <m/>
    <x v="1473"/>
    <x v="1467"/>
    <m/>
    <m/>
    <n v="0"/>
    <n v="1"/>
    <n v="0"/>
    <n v="1"/>
  </r>
  <r>
    <m/>
    <m/>
    <x v="1474"/>
    <x v="1468"/>
    <m/>
    <m/>
    <n v="0"/>
    <n v="1"/>
    <n v="0"/>
    <n v="1"/>
  </r>
  <r>
    <m/>
    <m/>
    <x v="1480"/>
    <x v="1474"/>
    <m/>
    <m/>
    <n v="0"/>
    <n v="1"/>
    <n v="0"/>
    <n v="1"/>
  </r>
  <r>
    <m/>
    <m/>
    <x v="1481"/>
    <x v="1475"/>
    <m/>
    <m/>
    <n v="0"/>
    <n v="1"/>
    <n v="0"/>
    <n v="1"/>
  </r>
  <r>
    <m/>
    <m/>
    <x v="1537"/>
    <x v="1531"/>
    <m/>
    <m/>
    <n v="1"/>
    <n v="2"/>
    <n v="1"/>
    <n v="2"/>
  </r>
  <r>
    <m/>
    <m/>
    <x v="1546"/>
    <x v="1540"/>
    <m/>
    <m/>
    <n v="0"/>
    <n v="1"/>
    <n v="0"/>
    <n v="1"/>
  </r>
  <r>
    <m/>
    <m/>
    <x v="1557"/>
    <x v="1551"/>
    <m/>
    <m/>
    <n v="0"/>
    <n v="1"/>
    <n v="0"/>
    <n v="1"/>
  </r>
  <r>
    <m/>
    <m/>
    <x v="1622"/>
    <x v="1616"/>
    <m/>
    <m/>
    <n v="8"/>
    <n v="10"/>
    <n v="8"/>
    <n v="10"/>
  </r>
  <r>
    <m/>
    <m/>
    <x v="1574"/>
    <x v="1568"/>
    <m/>
    <m/>
    <n v="0"/>
    <n v="1"/>
    <n v="0"/>
    <n v="1"/>
  </r>
  <r>
    <m/>
    <s v="Остале услуге"/>
    <x v="0"/>
    <x v="0"/>
    <n v="6357"/>
    <n v="6522"/>
    <n v="64665"/>
    <n v="64385"/>
    <n v="71022"/>
    <n v="70907"/>
  </r>
  <r>
    <m/>
    <m/>
    <x v="1623"/>
    <x v="1617"/>
    <n v="0"/>
    <n v="1"/>
    <n v="0"/>
    <n v="1"/>
    <n v="0"/>
    <n v="2"/>
  </r>
  <r>
    <m/>
    <m/>
    <x v="313"/>
    <x v="313"/>
    <n v="0"/>
    <n v="1"/>
    <n v="0"/>
    <n v="1"/>
    <n v="0"/>
    <n v="2"/>
  </r>
  <r>
    <m/>
    <m/>
    <x v="315"/>
    <x v="315"/>
    <n v="76"/>
    <n v="82"/>
    <n v="387"/>
    <n v="1"/>
    <n v="463"/>
    <n v="83"/>
  </r>
  <r>
    <m/>
    <m/>
    <x v="1624"/>
    <x v="1618"/>
    <n v="0"/>
    <n v="1"/>
    <n v="0"/>
    <n v="1"/>
    <n v="0"/>
    <n v="2"/>
  </r>
  <r>
    <m/>
    <m/>
    <x v="220"/>
    <x v="220"/>
    <n v="3"/>
    <n v="3"/>
    <n v="822"/>
    <n v="805"/>
    <n v="825"/>
    <n v="808"/>
  </r>
  <r>
    <m/>
    <m/>
    <x v="316"/>
    <x v="316"/>
    <n v="0"/>
    <n v="1"/>
    <n v="0"/>
    <n v="1"/>
    <n v="0"/>
    <n v="2"/>
  </r>
  <r>
    <m/>
    <m/>
    <x v="222"/>
    <x v="222"/>
    <n v="0"/>
    <n v="1"/>
    <n v="21"/>
    <n v="67"/>
    <n v="21"/>
    <n v="68"/>
  </r>
  <r>
    <m/>
    <m/>
    <x v="704"/>
    <x v="704"/>
    <n v="0"/>
    <n v="1"/>
    <n v="0"/>
    <n v="1"/>
    <n v="0"/>
    <n v="2"/>
  </r>
  <r>
    <m/>
    <m/>
    <x v="223"/>
    <x v="223"/>
    <n v="0"/>
    <n v="1"/>
    <n v="427"/>
    <n v="410"/>
    <n v="427"/>
    <n v="411"/>
  </r>
  <r>
    <m/>
    <m/>
    <x v="317"/>
    <x v="317"/>
    <n v="858"/>
    <n v="850"/>
    <n v="6"/>
    <n v="10"/>
    <n v="864"/>
    <n v="860"/>
  </r>
  <r>
    <m/>
    <m/>
    <x v="224"/>
    <x v="224"/>
    <n v="172"/>
    <n v="185"/>
    <n v="5"/>
    <n v="4"/>
    <n v="177"/>
    <n v="189"/>
  </r>
  <r>
    <m/>
    <m/>
    <x v="225"/>
    <x v="225"/>
    <n v="0"/>
    <n v="1"/>
    <n v="0"/>
    <n v="1"/>
    <n v="0"/>
    <n v="2"/>
  </r>
  <r>
    <m/>
    <m/>
    <x v="1625"/>
    <x v="1619"/>
    <n v="0"/>
    <n v="1"/>
    <n v="0"/>
    <n v="1"/>
    <n v="0"/>
    <n v="2"/>
  </r>
  <r>
    <m/>
    <m/>
    <x v="226"/>
    <x v="226"/>
    <n v="0"/>
    <n v="1"/>
    <n v="0"/>
    <n v="1"/>
    <n v="0"/>
    <n v="2"/>
  </r>
  <r>
    <m/>
    <m/>
    <x v="227"/>
    <x v="227"/>
    <n v="0"/>
    <n v="1"/>
    <n v="677"/>
    <n v="680"/>
    <n v="677"/>
    <n v="681"/>
  </r>
  <r>
    <m/>
    <m/>
    <x v="228"/>
    <x v="228"/>
    <n v="0"/>
    <n v="1"/>
    <n v="11"/>
    <n v="10"/>
    <n v="11"/>
    <n v="11"/>
  </r>
  <r>
    <m/>
    <m/>
    <x v="321"/>
    <x v="321"/>
    <n v="0"/>
    <n v="1"/>
    <n v="0"/>
    <n v="2"/>
    <n v="0"/>
    <n v="3"/>
  </r>
  <r>
    <m/>
    <m/>
    <x v="322"/>
    <x v="322"/>
    <n v="0"/>
    <n v="1"/>
    <n v="0"/>
    <n v="1"/>
    <n v="0"/>
    <n v="2"/>
  </r>
  <r>
    <m/>
    <m/>
    <x v="229"/>
    <x v="229"/>
    <n v="176"/>
    <n v="164"/>
    <n v="4465"/>
    <n v="4400"/>
    <n v="4641"/>
    <n v="4564"/>
  </r>
  <r>
    <m/>
    <m/>
    <x v="230"/>
    <x v="230"/>
    <n v="0"/>
    <n v="1"/>
    <n v="2"/>
    <n v="3"/>
    <n v="2"/>
    <n v="4"/>
  </r>
  <r>
    <m/>
    <m/>
    <x v="323"/>
    <x v="323"/>
    <n v="0"/>
    <n v="1"/>
    <n v="0"/>
    <n v="1"/>
    <n v="0"/>
    <n v="2"/>
  </r>
  <r>
    <m/>
    <m/>
    <x v="325"/>
    <x v="325"/>
    <n v="0"/>
    <n v="1"/>
    <n v="0"/>
    <n v="1"/>
    <n v="0"/>
    <n v="2"/>
  </r>
  <r>
    <m/>
    <m/>
    <x v="1626"/>
    <x v="1620"/>
    <n v="0"/>
    <n v="1"/>
    <n v="0"/>
    <n v="1"/>
    <n v="0"/>
    <n v="2"/>
  </r>
  <r>
    <m/>
    <m/>
    <x v="705"/>
    <x v="705"/>
    <n v="0"/>
    <n v="1"/>
    <n v="0"/>
    <n v="1"/>
    <n v="0"/>
    <n v="2"/>
  </r>
  <r>
    <m/>
    <m/>
    <x v="330"/>
    <x v="330"/>
    <n v="0"/>
    <n v="1"/>
    <n v="0"/>
    <n v="1"/>
    <n v="0"/>
    <n v="2"/>
  </r>
  <r>
    <m/>
    <m/>
    <x v="331"/>
    <x v="331"/>
    <n v="0"/>
    <n v="1"/>
    <n v="0"/>
    <n v="1"/>
    <n v="0"/>
    <n v="2"/>
  </r>
  <r>
    <m/>
    <m/>
    <x v="12"/>
    <x v="12"/>
    <n v="0"/>
    <n v="1"/>
    <n v="0"/>
    <n v="1"/>
    <n v="0"/>
    <n v="2"/>
  </r>
  <r>
    <m/>
    <m/>
    <x v="449"/>
    <x v="449"/>
    <n v="0"/>
    <n v="1"/>
    <n v="0"/>
    <n v="1"/>
    <n v="0"/>
    <n v="2"/>
  </r>
  <r>
    <m/>
    <m/>
    <x v="232"/>
    <x v="232"/>
    <n v="612"/>
    <n v="620"/>
    <n v="2841"/>
    <n v="2862"/>
    <n v="3453"/>
    <n v="3482"/>
  </r>
  <r>
    <m/>
    <m/>
    <x v="13"/>
    <x v="13"/>
    <n v="0"/>
    <n v="1"/>
    <n v="0"/>
    <n v="1"/>
    <n v="0"/>
    <n v="2"/>
  </r>
  <r>
    <m/>
    <m/>
    <x v="706"/>
    <x v="706"/>
    <n v="0"/>
    <n v="1"/>
    <n v="0"/>
    <n v="1"/>
    <n v="0"/>
    <n v="2"/>
  </r>
  <r>
    <m/>
    <m/>
    <x v="1627"/>
    <x v="1621"/>
    <n v="0"/>
    <n v="1"/>
    <n v="13"/>
    <n v="14"/>
    <n v="13"/>
    <n v="15"/>
  </r>
  <r>
    <m/>
    <m/>
    <x v="1621"/>
    <x v="1615"/>
    <n v="0"/>
    <n v="1"/>
    <n v="0"/>
    <n v="0"/>
    <n v="0"/>
    <n v="1"/>
  </r>
  <r>
    <m/>
    <m/>
    <x v="20"/>
    <x v="20"/>
    <n v="0"/>
    <n v="1"/>
    <n v="0"/>
    <n v="1"/>
    <n v="0"/>
    <n v="2"/>
  </r>
  <r>
    <m/>
    <m/>
    <x v="1628"/>
    <x v="1622"/>
    <n v="0"/>
    <n v="1"/>
    <n v="0"/>
    <n v="1"/>
    <n v="0"/>
    <n v="2"/>
  </r>
  <r>
    <m/>
    <m/>
    <x v="235"/>
    <x v="235"/>
    <n v="0"/>
    <n v="1"/>
    <n v="0"/>
    <n v="1"/>
    <n v="0"/>
    <n v="2"/>
  </r>
  <r>
    <m/>
    <m/>
    <x v="236"/>
    <x v="236"/>
    <n v="0"/>
    <n v="1"/>
    <n v="0"/>
    <n v="1"/>
    <n v="0"/>
    <n v="2"/>
  </r>
  <r>
    <m/>
    <m/>
    <x v="1629"/>
    <x v="1623"/>
    <n v="0"/>
    <n v="1"/>
    <n v="0"/>
    <n v="1"/>
    <n v="0"/>
    <n v="2"/>
  </r>
  <r>
    <m/>
    <m/>
    <x v="51"/>
    <x v="51"/>
    <n v="0"/>
    <n v="1"/>
    <n v="0"/>
    <n v="1"/>
    <n v="0"/>
    <n v="2"/>
  </r>
  <r>
    <m/>
    <m/>
    <x v="1630"/>
    <x v="1624"/>
    <n v="0"/>
    <n v="1"/>
    <n v="0"/>
    <n v="1"/>
    <n v="0"/>
    <n v="2"/>
  </r>
  <r>
    <m/>
    <m/>
    <x v="1631"/>
    <x v="1625"/>
    <n v="0"/>
    <n v="1"/>
    <n v="0"/>
    <n v="1"/>
    <n v="0"/>
    <n v="2"/>
  </r>
  <r>
    <m/>
    <m/>
    <x v="1632"/>
    <x v="1626"/>
    <n v="0"/>
    <n v="1"/>
    <n v="0"/>
    <n v="1"/>
    <n v="0"/>
    <n v="2"/>
  </r>
  <r>
    <m/>
    <m/>
    <x v="1367"/>
    <x v="1361"/>
    <n v="0"/>
    <n v="1"/>
    <n v="0"/>
    <n v="0"/>
    <n v="0"/>
    <n v="1"/>
  </r>
  <r>
    <m/>
    <m/>
    <x v="1633"/>
    <x v="1627"/>
    <n v="0"/>
    <n v="1"/>
    <n v="0"/>
    <n v="1"/>
    <n v="0"/>
    <n v="2"/>
  </r>
  <r>
    <m/>
    <m/>
    <x v="127"/>
    <x v="127"/>
    <n v="0"/>
    <n v="1"/>
    <n v="0"/>
    <n v="1"/>
    <n v="0"/>
    <n v="2"/>
  </r>
  <r>
    <m/>
    <m/>
    <x v="244"/>
    <x v="244"/>
    <n v="958"/>
    <n v="906"/>
    <n v="3"/>
    <n v="4"/>
    <n v="961"/>
    <n v="910"/>
  </r>
  <r>
    <m/>
    <m/>
    <x v="1634"/>
    <x v="1628"/>
    <n v="0"/>
    <n v="1"/>
    <n v="0"/>
    <n v="1"/>
    <n v="0"/>
    <n v="2"/>
  </r>
  <r>
    <m/>
    <m/>
    <x v="1635"/>
    <x v="1629"/>
    <n v="0"/>
    <n v="1"/>
    <n v="0"/>
    <n v="1"/>
    <n v="0"/>
    <n v="2"/>
  </r>
  <r>
    <m/>
    <m/>
    <x v="334"/>
    <x v="334"/>
    <n v="0"/>
    <n v="1"/>
    <n v="0"/>
    <n v="1"/>
    <n v="0"/>
    <n v="2"/>
  </r>
  <r>
    <m/>
    <m/>
    <x v="1636"/>
    <x v="1630"/>
    <n v="0"/>
    <n v="1"/>
    <n v="0"/>
    <n v="1"/>
    <n v="0"/>
    <n v="2"/>
  </r>
  <r>
    <m/>
    <m/>
    <x v="1637"/>
    <x v="1631"/>
    <n v="0"/>
    <n v="1"/>
    <n v="0"/>
    <n v="1"/>
    <n v="0"/>
    <n v="2"/>
  </r>
  <r>
    <m/>
    <m/>
    <x v="1373"/>
    <x v="1367"/>
    <n v="0"/>
    <n v="1"/>
    <n v="0"/>
    <n v="0"/>
    <n v="0"/>
    <n v="1"/>
  </r>
  <r>
    <m/>
    <m/>
    <x v="1638"/>
    <x v="1632"/>
    <n v="0"/>
    <n v="1"/>
    <n v="0"/>
    <n v="1"/>
    <n v="0"/>
    <n v="2"/>
  </r>
  <r>
    <m/>
    <m/>
    <x v="1639"/>
    <x v="1633"/>
    <n v="0"/>
    <n v="1"/>
    <n v="0"/>
    <n v="1"/>
    <n v="0"/>
    <n v="2"/>
  </r>
  <r>
    <m/>
    <m/>
    <x v="1640"/>
    <x v="1634"/>
    <n v="0"/>
    <n v="1"/>
    <n v="0"/>
    <n v="1"/>
    <n v="0"/>
    <n v="2"/>
  </r>
  <r>
    <m/>
    <m/>
    <x v="1641"/>
    <x v="1635"/>
    <n v="0"/>
    <n v="1"/>
    <n v="0"/>
    <n v="1"/>
    <n v="0"/>
    <n v="2"/>
  </r>
  <r>
    <m/>
    <m/>
    <x v="1642"/>
    <x v="1636"/>
    <n v="0"/>
    <n v="1"/>
    <n v="0"/>
    <n v="1"/>
    <n v="0"/>
    <n v="2"/>
  </r>
  <r>
    <m/>
    <m/>
    <x v="1643"/>
    <x v="1637"/>
    <n v="0"/>
    <n v="1"/>
    <n v="0"/>
    <n v="1"/>
    <n v="0"/>
    <n v="2"/>
  </r>
  <r>
    <m/>
    <m/>
    <x v="1644"/>
    <x v="1638"/>
    <n v="0"/>
    <n v="1"/>
    <n v="0"/>
    <n v="1"/>
    <n v="0"/>
    <n v="2"/>
  </r>
  <r>
    <m/>
    <m/>
    <x v="1645"/>
    <x v="1639"/>
    <n v="0"/>
    <n v="1"/>
    <n v="0"/>
    <n v="1"/>
    <n v="0"/>
    <n v="2"/>
  </r>
  <r>
    <m/>
    <m/>
    <x v="1646"/>
    <x v="1640"/>
    <n v="0"/>
    <n v="1"/>
    <n v="0"/>
    <n v="1"/>
    <n v="0"/>
    <n v="2"/>
  </r>
  <r>
    <m/>
    <m/>
    <x v="1647"/>
    <x v="1641"/>
    <n v="0"/>
    <n v="1"/>
    <n v="0"/>
    <n v="1"/>
    <n v="0"/>
    <n v="2"/>
  </r>
  <r>
    <m/>
    <m/>
    <x v="1648"/>
    <x v="1642"/>
    <n v="0"/>
    <n v="1"/>
    <n v="0"/>
    <n v="1"/>
    <n v="0"/>
    <n v="2"/>
  </r>
  <r>
    <m/>
    <m/>
    <x v="1649"/>
    <x v="1643"/>
    <n v="0"/>
    <n v="1"/>
    <n v="46"/>
    <n v="1"/>
    <n v="46"/>
    <n v="2"/>
  </r>
  <r>
    <m/>
    <m/>
    <x v="1650"/>
    <x v="1644"/>
    <n v="0"/>
    <n v="1"/>
    <n v="0"/>
    <n v="1"/>
    <n v="0"/>
    <n v="2"/>
  </r>
  <r>
    <m/>
    <m/>
    <x v="1651"/>
    <x v="1645"/>
    <n v="2"/>
    <n v="3"/>
    <n v="46"/>
    <n v="47"/>
    <n v="48"/>
    <n v="50"/>
  </r>
  <r>
    <m/>
    <m/>
    <x v="1652"/>
    <x v="1646"/>
    <n v="0"/>
    <n v="1"/>
    <n v="0"/>
    <n v="2"/>
    <n v="0"/>
    <n v="3"/>
  </r>
  <r>
    <m/>
    <m/>
    <x v="245"/>
    <x v="245"/>
    <n v="363"/>
    <n v="400"/>
    <n v="704"/>
    <n v="680"/>
    <n v="1067"/>
    <n v="1080"/>
  </r>
  <r>
    <m/>
    <m/>
    <x v="887"/>
    <x v="887"/>
    <n v="1321"/>
    <n v="1300"/>
    <n v="42"/>
    <n v="40"/>
    <n v="1363"/>
    <n v="1340"/>
  </r>
  <r>
    <m/>
    <m/>
    <x v="1653"/>
    <x v="1647"/>
    <n v="10"/>
    <n v="10"/>
    <n v="1"/>
    <n v="2"/>
    <n v="11"/>
    <n v="12"/>
  </r>
  <r>
    <m/>
    <m/>
    <x v="888"/>
    <x v="888"/>
    <n v="297"/>
    <n v="310"/>
    <n v="762"/>
    <n v="760"/>
    <n v="1059"/>
    <n v="1070"/>
  </r>
  <r>
    <m/>
    <m/>
    <x v="1654"/>
    <x v="1648"/>
    <n v="0"/>
    <n v="1"/>
    <n v="3"/>
    <n v="5"/>
    <n v="3"/>
    <n v="6"/>
  </r>
  <r>
    <m/>
    <m/>
    <x v="1655"/>
    <x v="1649"/>
    <n v="141"/>
    <n v="140"/>
    <n v="1029"/>
    <n v="940"/>
    <n v="1170"/>
    <n v="1080"/>
  </r>
  <r>
    <m/>
    <m/>
    <x v="1656"/>
    <x v="1650"/>
    <n v="0"/>
    <n v="1"/>
    <n v="0"/>
    <n v="1"/>
    <n v="0"/>
    <n v="2"/>
  </r>
  <r>
    <m/>
    <m/>
    <x v="1657"/>
    <x v="1651"/>
    <n v="0"/>
    <n v="1"/>
    <n v="0"/>
    <n v="1"/>
    <n v="0"/>
    <n v="2"/>
  </r>
  <r>
    <m/>
    <m/>
    <x v="1658"/>
    <x v="1652"/>
    <n v="0"/>
    <n v="1"/>
    <n v="1"/>
    <n v="2"/>
    <n v="1"/>
    <n v="3"/>
  </r>
  <r>
    <m/>
    <m/>
    <x v="1659"/>
    <x v="1653"/>
    <n v="32"/>
    <n v="35"/>
    <n v="429"/>
    <n v="425"/>
    <n v="461"/>
    <n v="460"/>
  </r>
  <r>
    <m/>
    <m/>
    <x v="1660"/>
    <x v="1654"/>
    <n v="12"/>
    <n v="10"/>
    <n v="72"/>
    <n v="62"/>
    <n v="84"/>
    <n v="72"/>
  </r>
  <r>
    <m/>
    <m/>
    <x v="1661"/>
    <x v="1655"/>
    <n v="0"/>
    <n v="1"/>
    <n v="0"/>
    <n v="1"/>
    <n v="0"/>
    <n v="2"/>
  </r>
  <r>
    <m/>
    <m/>
    <x v="1662"/>
    <x v="1656"/>
    <n v="162"/>
    <n v="150"/>
    <n v="203"/>
    <n v="200"/>
    <n v="365"/>
    <n v="350"/>
  </r>
  <r>
    <m/>
    <m/>
    <x v="1663"/>
    <x v="1657"/>
    <n v="0"/>
    <n v="1"/>
    <n v="1124"/>
    <n v="1040"/>
    <n v="1124"/>
    <n v="1041"/>
  </r>
  <r>
    <m/>
    <m/>
    <x v="1664"/>
    <x v="1658"/>
    <n v="0"/>
    <n v="1"/>
    <n v="0"/>
    <n v="1"/>
    <n v="0"/>
    <n v="2"/>
  </r>
  <r>
    <m/>
    <m/>
    <x v="1665"/>
    <x v="1659"/>
    <n v="0"/>
    <n v="1"/>
    <n v="0"/>
    <n v="1"/>
    <n v="0"/>
    <n v="2"/>
  </r>
  <r>
    <m/>
    <m/>
    <x v="1497"/>
    <x v="1491"/>
    <n v="3"/>
    <n v="8"/>
    <n v="0"/>
    <n v="0"/>
    <n v="3"/>
    <n v="8"/>
  </r>
  <r>
    <m/>
    <m/>
    <x v="1666"/>
    <x v="1660"/>
    <n v="0"/>
    <n v="1"/>
    <n v="0"/>
    <n v="1"/>
    <n v="0"/>
    <n v="2"/>
  </r>
  <r>
    <m/>
    <m/>
    <x v="1511"/>
    <x v="1505"/>
    <n v="0"/>
    <n v="1"/>
    <n v="0"/>
    <n v="0"/>
    <n v="0"/>
    <n v="1"/>
  </r>
  <r>
    <m/>
    <m/>
    <x v="1667"/>
    <x v="1661"/>
    <n v="0"/>
    <n v="1"/>
    <n v="0"/>
    <n v="1"/>
    <n v="0"/>
    <n v="2"/>
  </r>
  <r>
    <m/>
    <m/>
    <x v="1530"/>
    <x v="1524"/>
    <n v="0"/>
    <n v="1"/>
    <n v="0"/>
    <n v="0"/>
    <n v="0"/>
    <n v="1"/>
  </r>
  <r>
    <m/>
    <m/>
    <x v="1668"/>
    <x v="1662"/>
    <n v="3"/>
    <n v="5"/>
    <n v="1"/>
    <n v="2"/>
    <n v="4"/>
    <n v="7"/>
  </r>
  <r>
    <m/>
    <m/>
    <x v="1669"/>
    <x v="1663"/>
    <n v="0"/>
    <n v="1"/>
    <n v="0"/>
    <n v="1"/>
    <n v="0"/>
    <n v="2"/>
  </r>
  <r>
    <m/>
    <m/>
    <x v="1670"/>
    <x v="1664"/>
    <n v="0"/>
    <n v="1"/>
    <n v="0"/>
    <n v="1"/>
    <n v="0"/>
    <n v="2"/>
  </r>
  <r>
    <m/>
    <m/>
    <x v="1671"/>
    <x v="1665"/>
    <n v="1"/>
    <n v="1"/>
    <n v="0"/>
    <n v="1"/>
    <n v="1"/>
    <n v="2"/>
  </r>
  <r>
    <m/>
    <m/>
    <x v="1672"/>
    <x v="1666"/>
    <n v="0"/>
    <n v="1"/>
    <n v="0"/>
    <n v="1"/>
    <n v="0"/>
    <n v="2"/>
  </r>
  <r>
    <m/>
    <m/>
    <x v="1673"/>
    <x v="1667"/>
    <n v="0"/>
    <n v="1"/>
    <n v="0"/>
    <n v="1"/>
    <n v="0"/>
    <n v="2"/>
  </r>
  <r>
    <m/>
    <m/>
    <x v="889"/>
    <x v="889"/>
    <n v="1"/>
    <n v="2"/>
    <n v="1"/>
    <n v="2"/>
    <n v="2"/>
    <n v="4"/>
  </r>
  <r>
    <m/>
    <m/>
    <x v="1674"/>
    <x v="1668"/>
    <n v="660"/>
    <n v="660"/>
    <n v="4"/>
    <n v="5"/>
    <n v="664"/>
    <n v="665"/>
  </r>
  <r>
    <m/>
    <m/>
    <x v="1675"/>
    <x v="1669"/>
    <n v="0"/>
    <n v="1"/>
    <n v="0"/>
    <n v="1"/>
    <n v="0"/>
    <n v="2"/>
  </r>
  <r>
    <m/>
    <m/>
    <x v="1676"/>
    <x v="1670"/>
    <n v="0"/>
    <n v="1"/>
    <n v="0"/>
    <n v="1"/>
    <n v="0"/>
    <n v="2"/>
  </r>
  <r>
    <m/>
    <m/>
    <x v="1677"/>
    <x v="1671"/>
    <n v="0"/>
    <n v="1"/>
    <n v="0"/>
    <n v="1"/>
    <n v="0"/>
    <n v="2"/>
  </r>
  <r>
    <m/>
    <m/>
    <x v="1544"/>
    <x v="1538"/>
    <n v="0"/>
    <n v="1"/>
    <n v="0"/>
    <n v="0"/>
    <n v="0"/>
    <n v="1"/>
  </r>
  <r>
    <m/>
    <m/>
    <x v="1678"/>
    <x v="1672"/>
    <n v="0"/>
    <n v="1"/>
    <n v="1"/>
    <n v="1"/>
    <n v="1"/>
    <n v="2"/>
  </r>
  <r>
    <m/>
    <m/>
    <x v="1679"/>
    <x v="1673"/>
    <n v="0"/>
    <n v="1"/>
    <n v="0"/>
    <n v="1"/>
    <n v="0"/>
    <n v="2"/>
  </r>
  <r>
    <m/>
    <m/>
    <x v="1559"/>
    <x v="1553"/>
    <n v="0"/>
    <n v="1"/>
    <n v="0"/>
    <n v="0"/>
    <n v="0"/>
    <n v="1"/>
  </r>
  <r>
    <m/>
    <m/>
    <x v="1680"/>
    <x v="1674"/>
    <n v="0"/>
    <n v="1"/>
    <n v="0"/>
    <n v="1"/>
    <n v="0"/>
    <n v="2"/>
  </r>
  <r>
    <m/>
    <m/>
    <x v="1681"/>
    <x v="1675"/>
    <n v="0"/>
    <n v="1"/>
    <n v="0"/>
    <n v="1"/>
    <n v="0"/>
    <n v="2"/>
  </r>
  <r>
    <m/>
    <m/>
    <x v="1682"/>
    <x v="1676"/>
    <n v="0"/>
    <n v="1"/>
    <n v="0"/>
    <n v="1"/>
    <n v="0"/>
    <n v="2"/>
  </r>
  <r>
    <m/>
    <m/>
    <x v="1683"/>
    <x v="1677"/>
    <n v="0"/>
    <n v="1"/>
    <n v="0"/>
    <n v="1"/>
    <n v="0"/>
    <n v="2"/>
  </r>
  <r>
    <m/>
    <m/>
    <x v="181"/>
    <x v="181"/>
    <n v="0"/>
    <n v="1"/>
    <n v="0"/>
    <n v="1"/>
    <n v="0"/>
    <n v="2"/>
  </r>
  <r>
    <m/>
    <m/>
    <x v="1622"/>
    <x v="1616"/>
    <n v="0"/>
    <n v="1"/>
    <n v="0"/>
    <n v="0"/>
    <n v="0"/>
    <n v="1"/>
  </r>
  <r>
    <m/>
    <m/>
    <x v="1684"/>
    <x v="1678"/>
    <n v="0"/>
    <n v="1"/>
    <n v="0"/>
    <n v="1"/>
    <n v="0"/>
    <n v="2"/>
  </r>
  <r>
    <m/>
    <m/>
    <x v="1685"/>
    <x v="1679"/>
    <n v="0"/>
    <n v="1"/>
    <n v="0"/>
    <n v="1"/>
    <n v="0"/>
    <n v="2"/>
  </r>
  <r>
    <m/>
    <m/>
    <x v="1686"/>
    <x v="1680"/>
    <n v="0"/>
    <n v="1"/>
    <n v="0"/>
    <n v="1"/>
    <n v="0"/>
    <n v="2"/>
  </r>
  <r>
    <m/>
    <m/>
    <x v="1687"/>
    <x v="1681"/>
    <n v="0"/>
    <n v="1"/>
    <n v="0"/>
    <n v="1"/>
    <n v="0"/>
    <n v="2"/>
  </r>
  <r>
    <m/>
    <m/>
    <x v="1688"/>
    <x v="1682"/>
    <n v="0"/>
    <n v="1"/>
    <n v="0"/>
    <n v="1"/>
    <n v="0"/>
    <n v="2"/>
  </r>
  <r>
    <m/>
    <m/>
    <x v="1689"/>
    <x v="1683"/>
    <n v="0"/>
    <n v="1"/>
    <n v="0"/>
    <n v="1"/>
    <n v="0"/>
    <n v="2"/>
  </r>
  <r>
    <m/>
    <m/>
    <x v="1690"/>
    <x v="1684"/>
    <n v="0"/>
    <n v="1"/>
    <n v="0"/>
    <n v="1"/>
    <n v="0"/>
    <n v="2"/>
  </r>
  <r>
    <m/>
    <m/>
    <x v="340"/>
    <x v="340"/>
    <n v="0"/>
    <n v="1"/>
    <n v="0"/>
    <n v="1"/>
    <n v="0"/>
    <n v="2"/>
  </r>
  <r>
    <m/>
    <m/>
    <x v="190"/>
    <x v="190"/>
    <n v="0"/>
    <n v="1"/>
    <n v="0"/>
    <n v="1"/>
    <n v="0"/>
    <n v="2"/>
  </r>
  <r>
    <m/>
    <m/>
    <x v="248"/>
    <x v="248"/>
    <n v="1"/>
    <n v="1"/>
    <n v="2033"/>
    <n v="1920"/>
    <n v="2034"/>
    <n v="1921"/>
  </r>
  <r>
    <m/>
    <m/>
    <x v="1691"/>
    <x v="1685"/>
    <n v="0"/>
    <n v="1"/>
    <n v="0"/>
    <n v="2"/>
    <n v="0"/>
    <n v="3"/>
  </r>
  <r>
    <m/>
    <m/>
    <x v="1692"/>
    <x v="1686"/>
    <n v="0"/>
    <n v="1"/>
    <n v="0"/>
    <n v="1"/>
    <n v="0"/>
    <n v="2"/>
  </r>
  <r>
    <m/>
    <m/>
    <x v="1693"/>
    <x v="1687"/>
    <n v="0"/>
    <n v="1"/>
    <n v="0"/>
    <n v="1"/>
    <n v="0"/>
    <n v="2"/>
  </r>
  <r>
    <m/>
    <m/>
    <x v="1694"/>
    <x v="1688"/>
    <n v="0"/>
    <n v="1"/>
    <n v="0"/>
    <n v="1"/>
    <n v="0"/>
    <n v="2"/>
  </r>
  <r>
    <m/>
    <m/>
    <x v="1695"/>
    <x v="1689"/>
    <n v="0"/>
    <n v="1"/>
    <n v="21"/>
    <n v="21"/>
    <n v="21"/>
    <n v="22"/>
  </r>
  <r>
    <m/>
    <m/>
    <x v="1696"/>
    <x v="1690"/>
    <n v="0"/>
    <n v="1"/>
    <n v="1"/>
    <n v="2"/>
    <n v="1"/>
    <n v="3"/>
  </r>
  <r>
    <m/>
    <m/>
    <x v="1697"/>
    <x v="1691"/>
    <n v="0"/>
    <n v="1"/>
    <n v="0"/>
    <n v="1"/>
    <n v="0"/>
    <n v="2"/>
  </r>
  <r>
    <m/>
    <m/>
    <x v="1127"/>
    <x v="1127"/>
    <n v="98"/>
    <n v="90"/>
    <n v="8"/>
    <n v="5"/>
    <n v="106"/>
    <n v="95"/>
  </r>
  <r>
    <m/>
    <m/>
    <x v="1698"/>
    <x v="1692"/>
    <n v="0"/>
    <n v="1"/>
    <n v="0"/>
    <n v="1"/>
    <n v="0"/>
    <n v="2"/>
  </r>
  <r>
    <m/>
    <m/>
    <x v="1699"/>
    <x v="1693"/>
    <n v="0"/>
    <n v="1"/>
    <n v="0"/>
    <n v="1"/>
    <n v="0"/>
    <n v="2"/>
  </r>
  <r>
    <m/>
    <m/>
    <x v="1700"/>
    <x v="1694"/>
    <n v="0"/>
    <n v="1"/>
    <n v="0"/>
    <n v="1"/>
    <n v="0"/>
    <n v="2"/>
  </r>
  <r>
    <m/>
    <m/>
    <x v="1701"/>
    <x v="1695"/>
    <n v="0"/>
    <n v="1"/>
    <n v="0"/>
    <n v="1"/>
    <n v="0"/>
    <n v="2"/>
  </r>
  <r>
    <m/>
    <m/>
    <x v="1702"/>
    <x v="1696"/>
    <n v="0"/>
    <n v="1"/>
    <n v="0"/>
    <n v="1"/>
    <n v="0"/>
    <n v="2"/>
  </r>
  <r>
    <m/>
    <m/>
    <x v="1703"/>
    <x v="1697"/>
    <n v="0"/>
    <n v="1"/>
    <n v="0"/>
    <n v="1"/>
    <n v="0"/>
    <n v="2"/>
  </r>
  <r>
    <m/>
    <m/>
    <x v="1704"/>
    <x v="1698"/>
    <n v="0"/>
    <n v="1"/>
    <n v="3"/>
    <n v="3"/>
    <n v="3"/>
    <n v="4"/>
  </r>
  <r>
    <m/>
    <m/>
    <x v="1705"/>
    <x v="1699"/>
    <n v="0"/>
    <n v="1"/>
    <n v="0"/>
    <n v="1"/>
    <n v="0"/>
    <n v="2"/>
  </r>
  <r>
    <m/>
    <m/>
    <x v="1706"/>
    <x v="1700"/>
    <n v="0"/>
    <n v="1"/>
    <n v="0"/>
    <n v="1"/>
    <n v="0"/>
    <n v="2"/>
  </r>
  <r>
    <m/>
    <m/>
    <x v="1707"/>
    <x v="1701"/>
    <n v="0"/>
    <n v="1"/>
    <n v="1"/>
    <n v="2"/>
    <n v="1"/>
    <n v="3"/>
  </r>
  <r>
    <m/>
    <m/>
    <x v="1708"/>
    <x v="1702"/>
    <n v="0"/>
    <n v="1"/>
    <n v="0"/>
    <n v="1"/>
    <n v="0"/>
    <n v="2"/>
  </r>
  <r>
    <m/>
    <m/>
    <x v="1709"/>
    <x v="1703"/>
    <n v="0"/>
    <n v="1"/>
    <n v="0"/>
    <n v="1"/>
    <n v="0"/>
    <n v="2"/>
  </r>
  <r>
    <m/>
    <m/>
    <x v="666"/>
    <x v="666"/>
    <n v="0"/>
    <n v="1"/>
    <n v="0"/>
    <n v="1"/>
    <n v="0"/>
    <n v="2"/>
  </r>
  <r>
    <m/>
    <m/>
    <x v="252"/>
    <x v="252"/>
    <n v="0"/>
    <n v="1"/>
    <n v="66"/>
    <n v="70"/>
    <n v="66"/>
    <n v="71"/>
  </r>
  <r>
    <m/>
    <m/>
    <x v="346"/>
    <x v="346"/>
    <n v="0"/>
    <n v="1"/>
    <n v="0"/>
    <n v="1"/>
    <n v="0"/>
    <n v="2"/>
  </r>
  <r>
    <m/>
    <m/>
    <x v="253"/>
    <x v="253"/>
    <n v="0"/>
    <n v="1"/>
    <n v="3"/>
    <n v="5"/>
    <n v="3"/>
    <n v="6"/>
  </r>
  <r>
    <m/>
    <m/>
    <x v="254"/>
    <x v="254"/>
    <n v="0"/>
    <n v="1"/>
    <n v="130"/>
    <n v="132"/>
    <n v="130"/>
    <n v="133"/>
  </r>
  <r>
    <m/>
    <m/>
    <x v="256"/>
    <x v="256"/>
    <n v="0"/>
    <n v="1"/>
    <n v="0"/>
    <n v="1"/>
    <n v="0"/>
    <n v="2"/>
  </r>
  <r>
    <m/>
    <m/>
    <x v="257"/>
    <x v="257"/>
    <n v="0"/>
    <n v="1"/>
    <n v="82"/>
    <n v="72"/>
    <n v="82"/>
    <n v="73"/>
  </r>
  <r>
    <m/>
    <m/>
    <x v="258"/>
    <x v="258"/>
    <n v="0"/>
    <n v="1"/>
    <n v="0"/>
    <n v="1"/>
    <n v="0"/>
    <n v="2"/>
  </r>
  <r>
    <m/>
    <m/>
    <x v="259"/>
    <x v="259"/>
    <n v="0"/>
    <n v="1"/>
    <n v="3"/>
    <n v="5"/>
    <n v="3"/>
    <n v="6"/>
  </r>
  <r>
    <m/>
    <m/>
    <x v="353"/>
    <x v="353"/>
    <n v="0"/>
    <n v="1"/>
    <n v="0"/>
    <n v="1"/>
    <n v="0"/>
    <n v="2"/>
  </r>
  <r>
    <m/>
    <m/>
    <x v="260"/>
    <x v="260"/>
    <n v="0"/>
    <n v="1"/>
    <n v="664"/>
    <n v="700"/>
    <n v="664"/>
    <n v="701"/>
  </r>
  <r>
    <m/>
    <m/>
    <x v="895"/>
    <x v="895"/>
    <n v="2"/>
    <n v="3"/>
    <n v="3"/>
    <n v="3"/>
    <n v="5"/>
    <n v="6"/>
  </r>
  <r>
    <m/>
    <m/>
    <x v="355"/>
    <x v="355"/>
    <n v="0"/>
    <n v="1"/>
    <n v="0"/>
    <n v="1"/>
    <n v="0"/>
    <n v="2"/>
  </r>
  <r>
    <m/>
    <m/>
    <x v="356"/>
    <x v="356"/>
    <n v="0"/>
    <n v="1"/>
    <n v="0"/>
    <n v="2"/>
    <n v="0"/>
    <n v="3"/>
  </r>
  <r>
    <m/>
    <m/>
    <x v="357"/>
    <x v="357"/>
    <n v="0"/>
    <n v="1"/>
    <n v="0"/>
    <n v="1"/>
    <n v="0"/>
    <n v="2"/>
  </r>
  <r>
    <m/>
    <m/>
    <x v="896"/>
    <x v="896"/>
    <n v="0"/>
    <n v="1"/>
    <n v="0"/>
    <n v="1"/>
    <n v="0"/>
    <n v="2"/>
  </r>
  <r>
    <m/>
    <m/>
    <x v="897"/>
    <x v="897"/>
    <n v="0"/>
    <n v="1"/>
    <n v="2"/>
    <n v="3"/>
    <n v="2"/>
    <n v="4"/>
  </r>
  <r>
    <m/>
    <m/>
    <x v="1710"/>
    <x v="1704"/>
    <n v="15"/>
    <n v="15"/>
    <n v="4"/>
    <n v="4"/>
    <n v="19"/>
    <n v="19"/>
  </r>
  <r>
    <m/>
    <m/>
    <x v="1711"/>
    <x v="1705"/>
    <n v="1"/>
    <n v="6"/>
    <n v="376"/>
    <n v="370"/>
    <n v="377"/>
    <n v="376"/>
  </r>
  <r>
    <m/>
    <m/>
    <x v="360"/>
    <x v="360"/>
    <n v="40"/>
    <n v="48"/>
    <n v="733"/>
    <n v="760"/>
    <n v="773"/>
    <n v="808"/>
  </r>
  <r>
    <m/>
    <m/>
    <x v="1712"/>
    <x v="1706"/>
    <n v="0"/>
    <n v="1"/>
    <n v="0"/>
    <n v="1"/>
    <n v="0"/>
    <n v="2"/>
  </r>
  <r>
    <m/>
    <m/>
    <x v="261"/>
    <x v="261"/>
    <n v="280"/>
    <n v="266"/>
    <n v="23"/>
    <n v="20"/>
    <n v="303"/>
    <n v="286"/>
  </r>
  <r>
    <m/>
    <m/>
    <x v="687"/>
    <x v="687"/>
    <n v="0"/>
    <n v="1"/>
    <n v="0"/>
    <n v="1"/>
    <n v="0"/>
    <n v="2"/>
  </r>
  <r>
    <m/>
    <m/>
    <x v="361"/>
    <x v="361"/>
    <n v="0"/>
    <n v="1"/>
    <n v="0"/>
    <n v="1"/>
    <n v="0"/>
    <n v="2"/>
  </r>
  <r>
    <m/>
    <m/>
    <x v="362"/>
    <x v="362"/>
    <n v="0"/>
    <n v="1"/>
    <n v="0"/>
    <n v="1"/>
    <n v="0"/>
    <n v="2"/>
  </r>
  <r>
    <m/>
    <m/>
    <x v="363"/>
    <x v="363"/>
    <n v="0"/>
    <n v="1"/>
    <n v="0"/>
    <n v="1"/>
    <n v="0"/>
    <n v="2"/>
  </r>
  <r>
    <m/>
    <m/>
    <x v="366"/>
    <x v="366"/>
    <n v="0"/>
    <n v="1"/>
    <n v="0"/>
    <n v="1"/>
    <n v="0"/>
    <n v="2"/>
  </r>
  <r>
    <m/>
    <m/>
    <x v="262"/>
    <x v="262"/>
    <n v="0"/>
    <n v="1"/>
    <n v="0"/>
    <n v="1"/>
    <n v="0"/>
    <n v="2"/>
  </r>
  <r>
    <m/>
    <m/>
    <x v="898"/>
    <x v="898"/>
    <n v="0"/>
    <n v="1"/>
    <n v="0"/>
    <n v="1"/>
    <n v="0"/>
    <n v="2"/>
  </r>
  <r>
    <m/>
    <m/>
    <x v="263"/>
    <x v="263"/>
    <n v="4"/>
    <n v="3"/>
    <n v="1"/>
    <n v="1"/>
    <n v="5"/>
    <n v="4"/>
  </r>
  <r>
    <m/>
    <m/>
    <x v="265"/>
    <x v="265"/>
    <n v="2"/>
    <n v="3"/>
    <n v="0"/>
    <n v="1"/>
    <n v="2"/>
    <n v="4"/>
  </r>
  <r>
    <m/>
    <m/>
    <x v="272"/>
    <x v="272"/>
    <n v="0"/>
    <n v="1"/>
    <n v="48"/>
    <n v="52"/>
    <n v="48"/>
    <n v="53"/>
  </r>
  <r>
    <m/>
    <m/>
    <x v="273"/>
    <x v="273"/>
    <n v="0"/>
    <n v="1"/>
    <n v="53"/>
    <n v="52"/>
    <n v="53"/>
    <n v="53"/>
  </r>
  <r>
    <m/>
    <m/>
    <x v="432"/>
    <x v="432"/>
    <n v="0"/>
    <n v="1"/>
    <n v="0"/>
    <n v="1"/>
    <n v="0"/>
    <n v="2"/>
  </r>
  <r>
    <m/>
    <m/>
    <x v="1713"/>
    <x v="1707"/>
    <n v="0"/>
    <n v="1"/>
    <n v="0"/>
    <n v="1"/>
    <n v="0"/>
    <n v="2"/>
  </r>
  <r>
    <m/>
    <m/>
    <x v="1714"/>
    <x v="1708"/>
    <n v="0"/>
    <n v="1"/>
    <n v="0"/>
    <n v="1"/>
    <n v="0"/>
    <n v="2"/>
  </r>
  <r>
    <m/>
    <m/>
    <x v="1145"/>
    <x v="1145"/>
    <n v="0"/>
    <n v="1"/>
    <n v="0"/>
    <n v="1"/>
    <n v="0"/>
    <n v="2"/>
  </r>
  <r>
    <m/>
    <m/>
    <x v="901"/>
    <x v="901"/>
    <n v="0"/>
    <n v="1"/>
    <n v="327"/>
    <n v="320"/>
    <n v="327"/>
    <n v="321"/>
  </r>
  <r>
    <m/>
    <m/>
    <x v="275"/>
    <x v="275"/>
    <n v="0"/>
    <n v="1"/>
    <n v="1"/>
    <n v="2"/>
    <n v="1"/>
    <n v="3"/>
  </r>
  <r>
    <m/>
    <m/>
    <x v="276"/>
    <x v="276"/>
    <n v="0"/>
    <n v="1"/>
    <n v="0"/>
    <n v="1"/>
    <n v="0"/>
    <n v="2"/>
  </r>
  <r>
    <m/>
    <m/>
    <x v="280"/>
    <x v="280"/>
    <n v="47"/>
    <n v="60"/>
    <n v="1287"/>
    <n v="1130"/>
    <n v="1334"/>
    <n v="1190"/>
  </r>
  <r>
    <m/>
    <m/>
    <x v="1715"/>
    <x v="1709"/>
    <n v="0"/>
    <n v="1"/>
    <n v="1"/>
    <n v="2"/>
    <n v="1"/>
    <n v="3"/>
  </r>
  <r>
    <m/>
    <m/>
    <x v="1716"/>
    <x v="1710"/>
    <n v="0"/>
    <n v="1"/>
    <n v="9"/>
    <n v="10"/>
    <n v="9"/>
    <n v="11"/>
  </r>
  <r>
    <m/>
    <m/>
    <x v="281"/>
    <x v="281"/>
    <n v="0"/>
    <n v="1"/>
    <n v="1"/>
    <n v="1"/>
    <n v="1"/>
    <n v="2"/>
  </r>
  <r>
    <m/>
    <m/>
    <x v="282"/>
    <x v="282"/>
    <n v="0"/>
    <n v="1"/>
    <n v="1"/>
    <n v="2"/>
    <n v="1"/>
    <n v="3"/>
  </r>
  <r>
    <m/>
    <m/>
    <x v="283"/>
    <x v="283"/>
    <n v="0"/>
    <n v="1"/>
    <n v="11371"/>
    <n v="11400"/>
    <n v="11371"/>
    <n v="11401"/>
  </r>
  <r>
    <m/>
    <m/>
    <x v="435"/>
    <x v="435"/>
    <n v="0"/>
    <n v="1"/>
    <n v="5"/>
    <n v="9"/>
    <n v="5"/>
    <n v="10"/>
  </r>
  <r>
    <m/>
    <m/>
    <x v="436"/>
    <x v="436"/>
    <n v="0"/>
    <n v="1"/>
    <n v="0"/>
    <n v="1"/>
    <n v="0"/>
    <n v="2"/>
  </r>
  <r>
    <m/>
    <m/>
    <x v="437"/>
    <x v="437"/>
    <n v="0"/>
    <n v="1"/>
    <n v="0"/>
    <n v="1"/>
    <n v="0"/>
    <n v="2"/>
  </r>
  <r>
    <m/>
    <m/>
    <x v="284"/>
    <x v="284"/>
    <n v="0"/>
    <n v="1"/>
    <n v="3371"/>
    <n v="3528"/>
    <n v="3371"/>
    <n v="3529"/>
  </r>
  <r>
    <m/>
    <m/>
    <x v="285"/>
    <x v="285"/>
    <n v="2"/>
    <n v="2"/>
    <n v="8602"/>
    <n v="8534"/>
    <n v="8604"/>
    <n v="8536"/>
  </r>
  <r>
    <m/>
    <m/>
    <x v="286"/>
    <x v="286"/>
    <n v="1"/>
    <n v="2"/>
    <n v="9038"/>
    <n v="9300"/>
    <n v="9039"/>
    <n v="9302"/>
  </r>
  <r>
    <m/>
    <m/>
    <x v="903"/>
    <x v="903"/>
    <n v="0"/>
    <n v="1"/>
    <n v="214"/>
    <n v="210"/>
    <n v="214"/>
    <n v="211"/>
  </r>
  <r>
    <m/>
    <m/>
    <x v="287"/>
    <x v="287"/>
    <n v="0"/>
    <n v="1"/>
    <n v="7380"/>
    <n v="7450"/>
    <n v="7380"/>
    <n v="7451"/>
  </r>
  <r>
    <m/>
    <m/>
    <x v="288"/>
    <x v="288"/>
    <n v="0"/>
    <n v="1"/>
    <n v="2"/>
    <n v="3"/>
    <n v="2"/>
    <n v="4"/>
  </r>
  <r>
    <m/>
    <m/>
    <x v="438"/>
    <x v="438"/>
    <n v="0"/>
    <n v="1"/>
    <n v="19"/>
    <n v="16"/>
    <n v="19"/>
    <n v="17"/>
  </r>
  <r>
    <m/>
    <m/>
    <x v="291"/>
    <x v="291"/>
    <n v="0"/>
    <n v="1"/>
    <n v="34"/>
    <n v="32"/>
    <n v="34"/>
    <n v="33"/>
  </r>
  <r>
    <m/>
    <m/>
    <x v="439"/>
    <x v="439"/>
    <n v="0"/>
    <n v="1"/>
    <n v="0"/>
    <n v="1"/>
    <n v="0"/>
    <n v="2"/>
  </r>
  <r>
    <m/>
    <m/>
    <x v="440"/>
    <x v="440"/>
    <n v="0"/>
    <n v="1"/>
    <n v="0"/>
    <n v="1"/>
    <n v="0"/>
    <n v="2"/>
  </r>
  <r>
    <m/>
    <m/>
    <x v="293"/>
    <x v="293"/>
    <n v="0"/>
    <n v="1"/>
    <n v="3"/>
    <n v="5"/>
    <n v="3"/>
    <n v="6"/>
  </r>
  <r>
    <m/>
    <m/>
    <x v="294"/>
    <x v="294"/>
    <n v="0"/>
    <n v="1"/>
    <n v="0"/>
    <n v="1"/>
    <n v="0"/>
    <n v="2"/>
  </r>
  <r>
    <m/>
    <m/>
    <x v="295"/>
    <x v="295"/>
    <n v="0"/>
    <n v="1"/>
    <n v="1"/>
    <n v="2"/>
    <n v="1"/>
    <n v="3"/>
  </r>
  <r>
    <m/>
    <m/>
    <x v="296"/>
    <x v="296"/>
    <n v="1"/>
    <n v="1"/>
    <n v="1113"/>
    <n v="1152"/>
    <n v="1114"/>
    <n v="1153"/>
  </r>
  <r>
    <m/>
    <m/>
    <x v="297"/>
    <x v="297"/>
    <n v="0"/>
    <n v="1"/>
    <n v="0"/>
    <n v="1"/>
    <n v="0"/>
    <n v="2"/>
  </r>
  <r>
    <m/>
    <m/>
    <x v="298"/>
    <x v="298"/>
    <n v="0"/>
    <n v="1"/>
    <n v="0"/>
    <n v="1"/>
    <n v="0"/>
    <n v="2"/>
  </r>
  <r>
    <m/>
    <m/>
    <x v="1146"/>
    <x v="1146"/>
    <n v="0"/>
    <n v="1"/>
    <n v="0"/>
    <n v="1"/>
    <n v="0"/>
    <n v="2"/>
  </r>
  <r>
    <m/>
    <m/>
    <x v="299"/>
    <x v="299"/>
    <n v="0"/>
    <n v="1"/>
    <n v="2"/>
    <n v="3"/>
    <n v="2"/>
    <n v="4"/>
  </r>
  <r>
    <m/>
    <m/>
    <x v="300"/>
    <x v="300"/>
    <n v="0"/>
    <n v="1"/>
    <n v="2"/>
    <n v="3"/>
    <n v="2"/>
    <n v="4"/>
  </r>
  <r>
    <m/>
    <m/>
    <x v="301"/>
    <x v="301"/>
    <n v="0"/>
    <n v="1"/>
    <n v="3474"/>
    <n v="3452"/>
    <n v="3474"/>
    <n v="3453"/>
  </r>
  <r>
    <m/>
    <m/>
    <x v="441"/>
    <x v="441"/>
    <n v="0"/>
    <n v="1"/>
    <n v="0"/>
    <n v="1"/>
    <n v="0"/>
    <n v="2"/>
  </r>
  <r>
    <m/>
    <m/>
    <x v="1717"/>
    <x v="1711"/>
    <n v="0"/>
    <n v="1"/>
    <n v="0"/>
    <n v="1"/>
    <n v="0"/>
    <n v="2"/>
  </r>
  <r>
    <m/>
    <m/>
    <x v="1718"/>
    <x v="1712"/>
    <n v="0"/>
    <n v="1"/>
    <n v="0"/>
    <n v="1"/>
    <n v="0"/>
    <n v="2"/>
  </r>
  <r>
    <m/>
    <m/>
    <x v="1719"/>
    <x v="1713"/>
    <n v="0"/>
    <n v="1"/>
    <n v="0"/>
    <n v="1"/>
    <n v="0"/>
    <n v="2"/>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васкуларну и ендоваскуларну хирургију"/>
    <m/>
    <x v="0"/>
    <x v="0"/>
    <m/>
    <m/>
    <m/>
    <m/>
    <m/>
    <m/>
  </r>
  <r>
    <m/>
    <s v="Специјалистички прегледи"/>
    <x v="0"/>
    <x v="0"/>
    <m/>
    <m/>
    <m/>
    <m/>
    <m/>
    <m/>
  </r>
  <r>
    <m/>
    <s v="Сви прегледи укупно"/>
    <x v="0"/>
    <x v="0"/>
    <n v="17078"/>
    <n v="17100"/>
    <n v="673"/>
    <n v="687"/>
    <n v="17751"/>
    <n v="17787"/>
  </r>
  <r>
    <m/>
    <m/>
    <x v="1"/>
    <x v="1"/>
    <n v="7108"/>
    <n v="7500"/>
    <n v="98"/>
    <n v="90"/>
    <n v="7206"/>
    <n v="7590"/>
  </r>
  <r>
    <m/>
    <m/>
    <x v="2"/>
    <x v="2"/>
    <n v="3519"/>
    <n v="3500"/>
    <n v="504"/>
    <n v="500"/>
    <n v="4023"/>
    <n v="4000"/>
  </r>
  <r>
    <m/>
    <m/>
    <x v="3"/>
    <x v="3"/>
    <n v="2468"/>
    <n v="2500"/>
    <n v="20"/>
    <n v="30"/>
    <n v="2488"/>
    <n v="2530"/>
  </r>
  <r>
    <m/>
    <m/>
    <x v="4"/>
    <x v="4"/>
    <n v="869"/>
    <n v="1000"/>
    <n v="18"/>
    <n v="30"/>
    <n v="887"/>
    <n v="1030"/>
  </r>
  <r>
    <m/>
    <m/>
    <x v="5"/>
    <x v="5"/>
    <n v="1250"/>
    <n v="1100"/>
    <n v="17"/>
    <n v="20"/>
    <n v="1267"/>
    <n v="1120"/>
  </r>
  <r>
    <m/>
    <m/>
    <x v="6"/>
    <x v="6"/>
    <n v="637"/>
    <n v="500"/>
    <n v="15"/>
    <n v="15"/>
    <n v="652"/>
    <n v="515"/>
  </r>
  <r>
    <m/>
    <m/>
    <x v="7"/>
    <x v="7"/>
    <n v="1227"/>
    <n v="1000"/>
    <n v="1"/>
    <n v="2"/>
    <n v="1228"/>
    <n v="1002"/>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3662"/>
    <n v="3655"/>
    <n v="69135"/>
    <n v="71188"/>
    <n v="72797"/>
    <n v="74843"/>
  </r>
  <r>
    <m/>
    <s v="Операције"/>
    <x v="0"/>
    <x v="0"/>
    <n v="0"/>
    <n v="0"/>
    <n v="884"/>
    <n v="1110"/>
    <n v="884"/>
    <n v="1110"/>
  </r>
  <r>
    <m/>
    <m/>
    <x v="321"/>
    <x v="321"/>
    <m/>
    <m/>
    <n v="1"/>
    <n v="3"/>
    <n v="1"/>
    <n v="3"/>
  </r>
  <r>
    <m/>
    <m/>
    <x v="205"/>
    <x v="205"/>
    <m/>
    <m/>
    <n v="0"/>
    <n v="1"/>
    <n v="0"/>
    <n v="1"/>
  </r>
  <r>
    <m/>
    <m/>
    <x v="456"/>
    <x v="456"/>
    <m/>
    <m/>
    <n v="1"/>
    <n v="1"/>
    <n v="1"/>
    <n v="1"/>
  </r>
  <r>
    <m/>
    <m/>
    <x v="234"/>
    <x v="234"/>
    <m/>
    <m/>
    <n v="1"/>
    <n v="1"/>
    <n v="1"/>
    <n v="1"/>
  </r>
  <r>
    <m/>
    <m/>
    <x v="20"/>
    <x v="20"/>
    <m/>
    <m/>
    <n v="1"/>
    <n v="1"/>
    <n v="1"/>
    <n v="1"/>
  </r>
  <r>
    <m/>
    <m/>
    <x v="467"/>
    <x v="467"/>
    <m/>
    <m/>
    <n v="0"/>
    <n v="1"/>
    <n v="0"/>
    <n v="1"/>
  </r>
  <r>
    <m/>
    <m/>
    <x v="31"/>
    <x v="31"/>
    <m/>
    <m/>
    <n v="0"/>
    <n v="1"/>
    <n v="0"/>
    <n v="1"/>
  </r>
  <r>
    <m/>
    <m/>
    <x v="485"/>
    <x v="485"/>
    <m/>
    <m/>
    <n v="1"/>
    <n v="1"/>
    <n v="1"/>
    <n v="1"/>
  </r>
  <r>
    <m/>
    <m/>
    <x v="33"/>
    <x v="33"/>
    <m/>
    <m/>
    <n v="0"/>
    <n v="1"/>
    <n v="0"/>
    <n v="1"/>
  </r>
  <r>
    <m/>
    <m/>
    <x v="1154"/>
    <x v="1154"/>
    <m/>
    <m/>
    <n v="0"/>
    <n v="1"/>
    <n v="0"/>
    <n v="1"/>
  </r>
  <r>
    <m/>
    <m/>
    <x v="35"/>
    <x v="35"/>
    <m/>
    <m/>
    <n v="2"/>
    <n v="2"/>
    <n v="2"/>
    <n v="2"/>
  </r>
  <r>
    <m/>
    <m/>
    <x v="43"/>
    <x v="43"/>
    <m/>
    <m/>
    <n v="0"/>
    <n v="1"/>
    <n v="0"/>
    <n v="1"/>
  </r>
  <r>
    <m/>
    <m/>
    <x v="47"/>
    <x v="47"/>
    <m/>
    <m/>
    <n v="1"/>
    <n v="2"/>
    <n v="1"/>
    <n v="2"/>
  </r>
  <r>
    <m/>
    <m/>
    <x v="51"/>
    <x v="51"/>
    <m/>
    <m/>
    <n v="0"/>
    <n v="1"/>
    <n v="0"/>
    <n v="1"/>
  </r>
  <r>
    <m/>
    <m/>
    <x v="52"/>
    <x v="52"/>
    <m/>
    <m/>
    <n v="1"/>
    <n v="2"/>
    <n v="1"/>
    <n v="2"/>
  </r>
  <r>
    <m/>
    <m/>
    <x v="53"/>
    <x v="53"/>
    <m/>
    <m/>
    <n v="0"/>
    <n v="1"/>
    <n v="0"/>
    <n v="1"/>
  </r>
  <r>
    <m/>
    <m/>
    <x v="55"/>
    <x v="55"/>
    <m/>
    <m/>
    <n v="0"/>
    <n v="1"/>
    <n v="0"/>
    <n v="1"/>
  </r>
  <r>
    <m/>
    <m/>
    <x v="57"/>
    <x v="57"/>
    <m/>
    <m/>
    <n v="0"/>
    <n v="1"/>
    <n v="0"/>
    <n v="1"/>
  </r>
  <r>
    <m/>
    <m/>
    <x v="75"/>
    <x v="75"/>
    <m/>
    <m/>
    <n v="1"/>
    <n v="1"/>
    <n v="1"/>
    <n v="1"/>
  </r>
  <r>
    <m/>
    <m/>
    <x v="104"/>
    <x v="104"/>
    <m/>
    <m/>
    <n v="1"/>
    <n v="1"/>
    <n v="1"/>
    <n v="1"/>
  </r>
  <r>
    <m/>
    <m/>
    <x v="109"/>
    <x v="109"/>
    <m/>
    <m/>
    <n v="1"/>
    <n v="1"/>
    <n v="1"/>
    <n v="1"/>
  </r>
  <r>
    <m/>
    <m/>
    <x v="1720"/>
    <x v="1714"/>
    <m/>
    <m/>
    <n v="0"/>
    <n v="1"/>
    <n v="0"/>
    <n v="1"/>
  </r>
  <r>
    <m/>
    <m/>
    <x v="209"/>
    <x v="209"/>
    <m/>
    <m/>
    <n v="1"/>
    <n v="1"/>
    <n v="1"/>
    <n v="1"/>
  </r>
  <r>
    <m/>
    <m/>
    <x v="210"/>
    <x v="210"/>
    <m/>
    <m/>
    <n v="0"/>
    <n v="1"/>
    <n v="0"/>
    <n v="1"/>
  </r>
  <r>
    <m/>
    <m/>
    <x v="131"/>
    <x v="131"/>
    <m/>
    <m/>
    <n v="0"/>
    <n v="1"/>
    <n v="0"/>
    <n v="1"/>
  </r>
  <r>
    <m/>
    <m/>
    <x v="491"/>
    <x v="491"/>
    <m/>
    <m/>
    <n v="0"/>
    <n v="1"/>
    <n v="0"/>
    <n v="1"/>
  </r>
  <r>
    <m/>
    <m/>
    <x v="1721"/>
    <x v="1715"/>
    <m/>
    <m/>
    <n v="62"/>
    <n v="60"/>
    <n v="62"/>
    <n v="60"/>
  </r>
  <r>
    <m/>
    <m/>
    <x v="1722"/>
    <x v="1716"/>
    <m/>
    <m/>
    <n v="62"/>
    <n v="60"/>
    <n v="62"/>
    <n v="60"/>
  </r>
  <r>
    <m/>
    <m/>
    <x v="1723"/>
    <x v="1717"/>
    <m/>
    <m/>
    <n v="12"/>
    <n v="10"/>
    <n v="12"/>
    <n v="10"/>
  </r>
  <r>
    <m/>
    <m/>
    <x v="1724"/>
    <x v="1718"/>
    <m/>
    <m/>
    <n v="0"/>
    <n v="5"/>
    <n v="0"/>
    <n v="5"/>
  </r>
  <r>
    <m/>
    <m/>
    <x v="1725"/>
    <x v="1719"/>
    <m/>
    <m/>
    <n v="0"/>
    <n v="1"/>
    <n v="0"/>
    <n v="1"/>
  </r>
  <r>
    <m/>
    <m/>
    <x v="1726"/>
    <x v="1720"/>
    <m/>
    <m/>
    <n v="1"/>
    <n v="1"/>
    <n v="1"/>
    <n v="1"/>
  </r>
  <r>
    <m/>
    <m/>
    <x v="1727"/>
    <x v="1721"/>
    <m/>
    <m/>
    <n v="94"/>
    <n v="110"/>
    <n v="94"/>
    <n v="110"/>
  </r>
  <r>
    <m/>
    <m/>
    <x v="1728"/>
    <x v="1722"/>
    <m/>
    <m/>
    <n v="28"/>
    <n v="40"/>
    <n v="28"/>
    <n v="40"/>
  </r>
  <r>
    <m/>
    <m/>
    <x v="1368"/>
    <x v="1362"/>
    <m/>
    <m/>
    <n v="7"/>
    <n v="5"/>
    <n v="7"/>
    <n v="5"/>
  </r>
  <r>
    <m/>
    <m/>
    <x v="1729"/>
    <x v="1723"/>
    <m/>
    <m/>
    <n v="0"/>
    <n v="1"/>
    <n v="0"/>
    <n v="1"/>
  </r>
  <r>
    <m/>
    <m/>
    <x v="1730"/>
    <x v="1724"/>
    <m/>
    <m/>
    <n v="9"/>
    <n v="10"/>
    <n v="9"/>
    <n v="10"/>
  </r>
  <r>
    <m/>
    <m/>
    <x v="1731"/>
    <x v="1725"/>
    <m/>
    <m/>
    <n v="1"/>
    <n v="1"/>
    <n v="1"/>
    <n v="1"/>
  </r>
  <r>
    <m/>
    <m/>
    <x v="1732"/>
    <x v="1726"/>
    <m/>
    <m/>
    <n v="15"/>
    <n v="15"/>
    <n v="15"/>
    <n v="15"/>
  </r>
  <r>
    <m/>
    <m/>
    <x v="1733"/>
    <x v="1727"/>
    <m/>
    <m/>
    <n v="25"/>
    <n v="25"/>
    <n v="25"/>
    <n v="25"/>
  </r>
  <r>
    <m/>
    <m/>
    <x v="1734"/>
    <x v="1728"/>
    <m/>
    <m/>
    <n v="8"/>
    <n v="20"/>
    <n v="8"/>
    <n v="20"/>
  </r>
  <r>
    <m/>
    <m/>
    <x v="1735"/>
    <x v="1729"/>
    <m/>
    <m/>
    <n v="0"/>
    <n v="1"/>
    <n v="0"/>
    <n v="1"/>
  </r>
  <r>
    <m/>
    <m/>
    <x v="1736"/>
    <x v="1730"/>
    <m/>
    <m/>
    <n v="2"/>
    <n v="1"/>
    <n v="2"/>
    <n v="1"/>
  </r>
  <r>
    <m/>
    <m/>
    <x v="1737"/>
    <x v="1731"/>
    <m/>
    <m/>
    <n v="0"/>
    <n v="3"/>
    <n v="0"/>
    <n v="3"/>
  </r>
  <r>
    <m/>
    <m/>
    <x v="1738"/>
    <x v="1732"/>
    <m/>
    <m/>
    <n v="0"/>
    <n v="1"/>
    <n v="0"/>
    <n v="1"/>
  </r>
  <r>
    <m/>
    <m/>
    <x v="1739"/>
    <x v="1733"/>
    <m/>
    <m/>
    <n v="28"/>
    <n v="40"/>
    <n v="28"/>
    <n v="40"/>
  </r>
  <r>
    <m/>
    <m/>
    <x v="1740"/>
    <x v="1734"/>
    <m/>
    <m/>
    <n v="0"/>
    <n v="1"/>
    <n v="0"/>
    <n v="1"/>
  </r>
  <r>
    <m/>
    <m/>
    <x v="1741"/>
    <x v="1735"/>
    <m/>
    <m/>
    <n v="1"/>
    <n v="1"/>
    <n v="1"/>
    <n v="1"/>
  </r>
  <r>
    <m/>
    <m/>
    <x v="1742"/>
    <x v="1736"/>
    <m/>
    <m/>
    <n v="1"/>
    <n v="1"/>
    <n v="1"/>
    <n v="1"/>
  </r>
  <r>
    <m/>
    <m/>
    <x v="1743"/>
    <x v="1737"/>
    <m/>
    <m/>
    <n v="0"/>
    <n v="1"/>
    <n v="0"/>
    <n v="1"/>
  </r>
  <r>
    <m/>
    <m/>
    <x v="1744"/>
    <x v="1738"/>
    <m/>
    <m/>
    <n v="0"/>
    <n v="1"/>
    <n v="0"/>
    <n v="1"/>
  </r>
  <r>
    <m/>
    <m/>
    <x v="1745"/>
    <x v="1739"/>
    <m/>
    <m/>
    <n v="0"/>
    <n v="1"/>
    <n v="0"/>
    <n v="1"/>
  </r>
  <r>
    <m/>
    <m/>
    <x v="1746"/>
    <x v="1740"/>
    <m/>
    <m/>
    <n v="0"/>
    <n v="1"/>
    <n v="0"/>
    <n v="1"/>
  </r>
  <r>
    <m/>
    <m/>
    <x v="1747"/>
    <x v="1741"/>
    <m/>
    <m/>
    <n v="8"/>
    <n v="10"/>
    <n v="8"/>
    <n v="10"/>
  </r>
  <r>
    <m/>
    <m/>
    <x v="1748"/>
    <x v="1742"/>
    <m/>
    <m/>
    <n v="1"/>
    <n v="1"/>
    <n v="1"/>
    <n v="1"/>
  </r>
  <r>
    <m/>
    <m/>
    <x v="1749"/>
    <x v="1743"/>
    <m/>
    <m/>
    <n v="62"/>
    <n v="60"/>
    <n v="62"/>
    <n v="60"/>
  </r>
  <r>
    <m/>
    <m/>
    <x v="1750"/>
    <x v="1744"/>
    <m/>
    <m/>
    <n v="0"/>
    <n v="1"/>
    <n v="0"/>
    <n v="1"/>
  </r>
  <r>
    <m/>
    <m/>
    <x v="1751"/>
    <x v="1745"/>
    <m/>
    <m/>
    <n v="15"/>
    <n v="15"/>
    <n v="15"/>
    <n v="15"/>
  </r>
  <r>
    <m/>
    <m/>
    <x v="1752"/>
    <x v="1746"/>
    <m/>
    <m/>
    <n v="3"/>
    <n v="3"/>
    <n v="3"/>
    <n v="3"/>
  </r>
  <r>
    <m/>
    <m/>
    <x v="1753"/>
    <x v="1747"/>
    <m/>
    <m/>
    <n v="3"/>
    <n v="3"/>
    <n v="3"/>
    <n v="3"/>
  </r>
  <r>
    <m/>
    <m/>
    <x v="1754"/>
    <x v="1748"/>
    <m/>
    <m/>
    <n v="0"/>
    <n v="1"/>
    <n v="0"/>
    <n v="1"/>
  </r>
  <r>
    <m/>
    <m/>
    <x v="1755"/>
    <x v="1749"/>
    <m/>
    <m/>
    <n v="0"/>
    <n v="35"/>
    <n v="0"/>
    <n v="35"/>
  </r>
  <r>
    <m/>
    <m/>
    <x v="1756"/>
    <x v="1750"/>
    <m/>
    <m/>
    <n v="0"/>
    <n v="10"/>
    <n v="0"/>
    <n v="10"/>
  </r>
  <r>
    <m/>
    <m/>
    <x v="1757"/>
    <x v="1751"/>
    <m/>
    <m/>
    <n v="0"/>
    <n v="1"/>
    <n v="0"/>
    <n v="1"/>
  </r>
  <r>
    <m/>
    <m/>
    <x v="1758"/>
    <x v="1752"/>
    <m/>
    <m/>
    <n v="2"/>
    <n v="5"/>
    <n v="2"/>
    <n v="5"/>
  </r>
  <r>
    <m/>
    <m/>
    <x v="1759"/>
    <x v="1753"/>
    <m/>
    <m/>
    <n v="76"/>
    <n v="80"/>
    <n v="76"/>
    <n v="80"/>
  </r>
  <r>
    <m/>
    <m/>
    <x v="1760"/>
    <x v="1754"/>
    <m/>
    <m/>
    <n v="25"/>
    <n v="30"/>
    <n v="25"/>
    <n v="30"/>
  </r>
  <r>
    <m/>
    <m/>
    <x v="1761"/>
    <x v="1755"/>
    <m/>
    <m/>
    <n v="2"/>
    <n v="3"/>
    <n v="2"/>
    <n v="3"/>
  </r>
  <r>
    <m/>
    <m/>
    <x v="1762"/>
    <x v="1756"/>
    <m/>
    <m/>
    <n v="1"/>
    <n v="1"/>
    <n v="1"/>
    <n v="1"/>
  </r>
  <r>
    <m/>
    <m/>
    <x v="1763"/>
    <x v="1757"/>
    <m/>
    <m/>
    <n v="52"/>
    <n v="45"/>
    <n v="52"/>
    <n v="45"/>
  </r>
  <r>
    <m/>
    <m/>
    <x v="1764"/>
    <x v="1758"/>
    <m/>
    <m/>
    <n v="0"/>
    <n v="1"/>
    <n v="0"/>
    <n v="1"/>
  </r>
  <r>
    <m/>
    <m/>
    <x v="1765"/>
    <x v="1759"/>
    <m/>
    <m/>
    <n v="8"/>
    <n v="10"/>
    <n v="8"/>
    <n v="10"/>
  </r>
  <r>
    <m/>
    <m/>
    <x v="1766"/>
    <x v="1760"/>
    <m/>
    <m/>
    <n v="39"/>
    <n v="69"/>
    <n v="39"/>
    <n v="69"/>
  </r>
  <r>
    <m/>
    <m/>
    <x v="1767"/>
    <x v="1761"/>
    <m/>
    <m/>
    <n v="29"/>
    <n v="40"/>
    <n v="29"/>
    <n v="40"/>
  </r>
  <r>
    <m/>
    <m/>
    <x v="1768"/>
    <x v="1762"/>
    <m/>
    <m/>
    <n v="1"/>
    <n v="1"/>
    <n v="1"/>
    <n v="1"/>
  </r>
  <r>
    <m/>
    <m/>
    <x v="1769"/>
    <x v="1763"/>
    <m/>
    <m/>
    <n v="0"/>
    <n v="1"/>
    <n v="0"/>
    <n v="1"/>
  </r>
  <r>
    <m/>
    <m/>
    <x v="1770"/>
    <x v="1764"/>
    <m/>
    <m/>
    <n v="0"/>
    <n v="1"/>
    <n v="0"/>
    <n v="1"/>
  </r>
  <r>
    <m/>
    <m/>
    <x v="1771"/>
    <x v="1765"/>
    <m/>
    <m/>
    <n v="2"/>
    <n v="3"/>
    <n v="2"/>
    <n v="3"/>
  </r>
  <r>
    <m/>
    <m/>
    <x v="1772"/>
    <x v="1766"/>
    <m/>
    <m/>
    <n v="1"/>
    <n v="1"/>
    <n v="1"/>
    <n v="1"/>
  </r>
  <r>
    <m/>
    <m/>
    <x v="1773"/>
    <x v="1767"/>
    <m/>
    <m/>
    <n v="3"/>
    <n v="4"/>
    <n v="3"/>
    <n v="4"/>
  </r>
  <r>
    <m/>
    <m/>
    <x v="1774"/>
    <x v="1768"/>
    <m/>
    <m/>
    <n v="2"/>
    <n v="3"/>
    <n v="2"/>
    <n v="3"/>
  </r>
  <r>
    <m/>
    <m/>
    <x v="1775"/>
    <x v="1769"/>
    <m/>
    <m/>
    <n v="2"/>
    <n v="3"/>
    <n v="2"/>
    <n v="3"/>
  </r>
  <r>
    <m/>
    <m/>
    <x v="1776"/>
    <x v="1770"/>
    <m/>
    <m/>
    <n v="2"/>
    <n v="3"/>
    <n v="2"/>
    <n v="3"/>
  </r>
  <r>
    <m/>
    <m/>
    <x v="1777"/>
    <x v="1771"/>
    <m/>
    <m/>
    <n v="3"/>
    <n v="3"/>
    <n v="3"/>
    <n v="3"/>
  </r>
  <r>
    <m/>
    <m/>
    <x v="1164"/>
    <x v="1164"/>
    <m/>
    <m/>
    <n v="1"/>
    <n v="1"/>
    <n v="1"/>
    <n v="1"/>
  </r>
  <r>
    <m/>
    <m/>
    <x v="1778"/>
    <x v="1772"/>
    <m/>
    <m/>
    <n v="8"/>
    <n v="7"/>
    <n v="8"/>
    <n v="7"/>
  </r>
  <r>
    <m/>
    <m/>
    <x v="1779"/>
    <x v="1773"/>
    <m/>
    <m/>
    <n v="0"/>
    <n v="1"/>
    <n v="0"/>
    <n v="1"/>
  </r>
  <r>
    <m/>
    <m/>
    <x v="1780"/>
    <x v="1774"/>
    <m/>
    <m/>
    <n v="0"/>
    <n v="1"/>
    <n v="0"/>
    <n v="1"/>
  </r>
  <r>
    <m/>
    <m/>
    <x v="1781"/>
    <x v="1775"/>
    <m/>
    <m/>
    <n v="0"/>
    <n v="1"/>
    <n v="0"/>
    <n v="1"/>
  </r>
  <r>
    <m/>
    <m/>
    <x v="1782"/>
    <x v="1776"/>
    <m/>
    <m/>
    <n v="0"/>
    <n v="1"/>
    <n v="0"/>
    <n v="1"/>
  </r>
  <r>
    <m/>
    <m/>
    <x v="1783"/>
    <x v="1777"/>
    <m/>
    <m/>
    <n v="3"/>
    <n v="2"/>
    <n v="3"/>
    <n v="2"/>
  </r>
  <r>
    <m/>
    <m/>
    <x v="1784"/>
    <x v="1778"/>
    <m/>
    <m/>
    <n v="1"/>
    <n v="1"/>
    <n v="1"/>
    <n v="1"/>
  </r>
  <r>
    <m/>
    <m/>
    <x v="1785"/>
    <x v="1779"/>
    <m/>
    <m/>
    <n v="0"/>
    <n v="1"/>
    <n v="0"/>
    <n v="1"/>
  </r>
  <r>
    <m/>
    <m/>
    <x v="1369"/>
    <x v="1363"/>
    <m/>
    <m/>
    <n v="2"/>
    <n v="1"/>
    <n v="2"/>
    <n v="1"/>
  </r>
  <r>
    <m/>
    <m/>
    <x v="1370"/>
    <x v="1364"/>
    <m/>
    <m/>
    <n v="0"/>
    <n v="1"/>
    <n v="0"/>
    <n v="1"/>
  </r>
  <r>
    <m/>
    <m/>
    <x v="1786"/>
    <x v="1780"/>
    <m/>
    <m/>
    <n v="0"/>
    <n v="1"/>
    <n v="0"/>
    <n v="1"/>
  </r>
  <r>
    <m/>
    <m/>
    <x v="1787"/>
    <x v="1781"/>
    <m/>
    <m/>
    <n v="0"/>
    <n v="1"/>
    <n v="0"/>
    <n v="1"/>
  </r>
  <r>
    <m/>
    <m/>
    <x v="1788"/>
    <x v="1782"/>
    <m/>
    <m/>
    <n v="0"/>
    <n v="1"/>
    <n v="0"/>
    <n v="1"/>
  </r>
  <r>
    <m/>
    <m/>
    <x v="494"/>
    <x v="494"/>
    <m/>
    <m/>
    <n v="1"/>
    <n v="1"/>
    <n v="1"/>
    <n v="1"/>
  </r>
  <r>
    <m/>
    <m/>
    <x v="495"/>
    <x v="495"/>
    <m/>
    <m/>
    <n v="0"/>
    <n v="1"/>
    <n v="0"/>
    <n v="1"/>
  </r>
  <r>
    <m/>
    <m/>
    <x v="496"/>
    <x v="496"/>
    <m/>
    <m/>
    <n v="1"/>
    <n v="1"/>
    <n v="1"/>
    <n v="1"/>
  </r>
  <r>
    <m/>
    <m/>
    <x v="497"/>
    <x v="497"/>
    <m/>
    <m/>
    <n v="0"/>
    <n v="1"/>
    <n v="0"/>
    <n v="1"/>
  </r>
  <r>
    <m/>
    <m/>
    <x v="1789"/>
    <x v="1783"/>
    <m/>
    <m/>
    <n v="0"/>
    <n v="1"/>
    <n v="0"/>
    <n v="1"/>
  </r>
  <r>
    <m/>
    <m/>
    <x v="1790"/>
    <x v="1784"/>
    <m/>
    <m/>
    <n v="0"/>
    <n v="1"/>
    <n v="0"/>
    <n v="1"/>
  </r>
  <r>
    <m/>
    <m/>
    <x v="1791"/>
    <x v="1785"/>
    <m/>
    <m/>
    <n v="0"/>
    <n v="1"/>
    <n v="0"/>
    <n v="1"/>
  </r>
  <r>
    <m/>
    <m/>
    <x v="1792"/>
    <x v="1786"/>
    <m/>
    <m/>
    <n v="0"/>
    <n v="1"/>
    <n v="0"/>
    <n v="1"/>
  </r>
  <r>
    <m/>
    <m/>
    <x v="1793"/>
    <x v="1787"/>
    <m/>
    <m/>
    <n v="4"/>
    <n v="5"/>
    <n v="4"/>
    <n v="5"/>
  </r>
  <r>
    <m/>
    <m/>
    <x v="1794"/>
    <x v="1788"/>
    <m/>
    <m/>
    <n v="1"/>
    <n v="1"/>
    <n v="1"/>
    <n v="1"/>
  </r>
  <r>
    <m/>
    <m/>
    <x v="1795"/>
    <x v="1789"/>
    <m/>
    <m/>
    <n v="14"/>
    <n v="11"/>
    <n v="14"/>
    <n v="11"/>
  </r>
  <r>
    <m/>
    <m/>
    <x v="1796"/>
    <x v="1790"/>
    <m/>
    <m/>
    <n v="0"/>
    <n v="1"/>
    <n v="0"/>
    <n v="1"/>
  </r>
  <r>
    <m/>
    <m/>
    <x v="1797"/>
    <x v="1791"/>
    <m/>
    <m/>
    <n v="3"/>
    <n v="5"/>
    <n v="3"/>
    <n v="5"/>
  </r>
  <r>
    <m/>
    <m/>
    <x v="1798"/>
    <x v="1792"/>
    <m/>
    <m/>
    <n v="0"/>
    <n v="1"/>
    <n v="0"/>
    <n v="1"/>
  </r>
  <r>
    <m/>
    <m/>
    <x v="1166"/>
    <x v="1166"/>
    <m/>
    <m/>
    <n v="54"/>
    <n v="40"/>
    <n v="54"/>
    <n v="40"/>
  </r>
  <r>
    <m/>
    <m/>
    <x v="1799"/>
    <x v="1793"/>
    <m/>
    <m/>
    <n v="0"/>
    <n v="1"/>
    <n v="0"/>
    <n v="1"/>
  </r>
  <r>
    <m/>
    <m/>
    <x v="1800"/>
    <x v="1794"/>
    <m/>
    <m/>
    <n v="14"/>
    <n v="13"/>
    <n v="14"/>
    <n v="13"/>
  </r>
  <r>
    <m/>
    <m/>
    <x v="1801"/>
    <x v="1795"/>
    <m/>
    <m/>
    <n v="1"/>
    <n v="2"/>
    <n v="1"/>
    <n v="2"/>
  </r>
  <r>
    <m/>
    <m/>
    <x v="1802"/>
    <x v="1796"/>
    <m/>
    <m/>
    <n v="0"/>
    <n v="1"/>
    <n v="0"/>
    <n v="1"/>
  </r>
  <r>
    <m/>
    <m/>
    <x v="332"/>
    <x v="332"/>
    <m/>
    <m/>
    <n v="0"/>
    <n v="2"/>
    <n v="0"/>
    <n v="2"/>
  </r>
  <r>
    <m/>
    <m/>
    <x v="1803"/>
    <x v="1797"/>
    <m/>
    <m/>
    <n v="0"/>
    <n v="1"/>
    <n v="0"/>
    <n v="1"/>
  </r>
  <r>
    <m/>
    <m/>
    <x v="334"/>
    <x v="334"/>
    <m/>
    <m/>
    <n v="13"/>
    <n v="15"/>
    <n v="13"/>
    <n v="15"/>
  </r>
  <r>
    <m/>
    <m/>
    <x v="1804"/>
    <x v="1798"/>
    <m/>
    <m/>
    <n v="0"/>
    <n v="1"/>
    <n v="0"/>
    <n v="1"/>
  </r>
  <r>
    <m/>
    <m/>
    <x v="1805"/>
    <x v="1799"/>
    <m/>
    <m/>
    <n v="0"/>
    <n v="1"/>
    <n v="0"/>
    <n v="1"/>
  </r>
  <r>
    <m/>
    <m/>
    <x v="1806"/>
    <x v="1800"/>
    <m/>
    <m/>
    <n v="0"/>
    <n v="1"/>
    <n v="0"/>
    <n v="1"/>
  </r>
  <r>
    <m/>
    <m/>
    <x v="1807"/>
    <x v="1801"/>
    <m/>
    <m/>
    <n v="1"/>
    <n v="2"/>
    <n v="1"/>
    <n v="2"/>
  </r>
  <r>
    <m/>
    <m/>
    <x v="1808"/>
    <x v="1802"/>
    <m/>
    <m/>
    <n v="0"/>
    <n v="1"/>
    <n v="0"/>
    <n v="1"/>
  </r>
  <r>
    <m/>
    <m/>
    <x v="1809"/>
    <x v="1803"/>
    <m/>
    <m/>
    <n v="0"/>
    <n v="1"/>
    <n v="0"/>
    <n v="1"/>
  </r>
  <r>
    <m/>
    <m/>
    <x v="1810"/>
    <x v="1804"/>
    <m/>
    <m/>
    <n v="0"/>
    <n v="1"/>
    <n v="0"/>
    <n v="1"/>
  </r>
  <r>
    <m/>
    <m/>
    <x v="1811"/>
    <x v="1805"/>
    <m/>
    <m/>
    <n v="0"/>
    <n v="1"/>
    <n v="0"/>
    <n v="1"/>
  </r>
  <r>
    <m/>
    <m/>
    <x v="1636"/>
    <x v="1630"/>
    <m/>
    <m/>
    <n v="0"/>
    <n v="1"/>
    <n v="0"/>
    <n v="1"/>
  </r>
  <r>
    <m/>
    <m/>
    <x v="1812"/>
    <x v="1806"/>
    <m/>
    <m/>
    <n v="0"/>
    <n v="1"/>
    <n v="0"/>
    <n v="1"/>
  </r>
  <r>
    <m/>
    <m/>
    <x v="171"/>
    <x v="171"/>
    <m/>
    <m/>
    <n v="0"/>
    <n v="1"/>
    <n v="0"/>
    <n v="1"/>
  </r>
  <r>
    <m/>
    <m/>
    <x v="1385"/>
    <x v="1379"/>
    <m/>
    <m/>
    <n v="0"/>
    <n v="1"/>
    <n v="0"/>
    <n v="1"/>
  </r>
  <r>
    <m/>
    <m/>
    <x v="1386"/>
    <x v="1380"/>
    <m/>
    <m/>
    <n v="0"/>
    <n v="1"/>
    <n v="0"/>
    <n v="1"/>
  </r>
  <r>
    <m/>
    <m/>
    <x v="172"/>
    <x v="172"/>
    <m/>
    <m/>
    <n v="1"/>
    <n v="1"/>
    <n v="1"/>
    <n v="1"/>
  </r>
  <r>
    <m/>
    <m/>
    <x v="1422"/>
    <x v="1416"/>
    <m/>
    <m/>
    <n v="8"/>
    <n v="6"/>
    <n v="8"/>
    <n v="6"/>
  </r>
  <r>
    <m/>
    <m/>
    <x v="1646"/>
    <x v="1640"/>
    <m/>
    <m/>
    <n v="0"/>
    <n v="1"/>
    <n v="0"/>
    <n v="1"/>
  </r>
  <r>
    <m/>
    <m/>
    <x v="1659"/>
    <x v="1653"/>
    <m/>
    <m/>
    <n v="3"/>
    <n v="5"/>
    <n v="3"/>
    <n v="5"/>
  </r>
  <r>
    <m/>
    <m/>
    <x v="246"/>
    <x v="246"/>
    <m/>
    <m/>
    <n v="0"/>
    <n v="1"/>
    <n v="0"/>
    <n v="1"/>
  </r>
  <r>
    <m/>
    <m/>
    <x v="787"/>
    <x v="787"/>
    <m/>
    <m/>
    <n v="1"/>
    <n v="1"/>
    <n v="1"/>
    <n v="1"/>
  </r>
  <r>
    <m/>
    <m/>
    <x v="530"/>
    <x v="530"/>
    <m/>
    <m/>
    <n v="0"/>
    <n v="1"/>
    <n v="0"/>
    <n v="1"/>
  </r>
  <r>
    <m/>
    <m/>
    <x v="1072"/>
    <x v="1072"/>
    <m/>
    <m/>
    <n v="0"/>
    <n v="1"/>
    <n v="0"/>
    <n v="1"/>
  </r>
  <r>
    <m/>
    <m/>
    <x v="1813"/>
    <x v="1807"/>
    <m/>
    <m/>
    <n v="0"/>
    <n v="1"/>
    <n v="0"/>
    <n v="1"/>
  </r>
  <r>
    <m/>
    <m/>
    <x v="1814"/>
    <x v="1808"/>
    <m/>
    <m/>
    <n v="3"/>
    <n v="2"/>
    <n v="3"/>
    <n v="2"/>
  </r>
  <r>
    <m/>
    <m/>
    <x v="1815"/>
    <x v="1809"/>
    <m/>
    <m/>
    <n v="16"/>
    <n v="25"/>
    <n v="16"/>
    <n v="25"/>
  </r>
  <r>
    <m/>
    <m/>
    <x v="1169"/>
    <x v="1169"/>
    <m/>
    <m/>
    <n v="5"/>
    <n v="1"/>
    <n v="5"/>
    <n v="1"/>
  </r>
  <r>
    <m/>
    <m/>
    <x v="914"/>
    <x v="914"/>
    <m/>
    <m/>
    <n v="5"/>
    <n v="10"/>
    <n v="5"/>
    <n v="10"/>
  </r>
  <r>
    <m/>
    <m/>
    <x v="1816"/>
    <x v="1810"/>
    <m/>
    <m/>
    <n v="1"/>
    <n v="1"/>
    <n v="1"/>
    <n v="1"/>
  </r>
  <r>
    <m/>
    <m/>
    <x v="915"/>
    <x v="915"/>
    <m/>
    <m/>
    <n v="2"/>
    <n v="5"/>
    <n v="2"/>
    <n v="5"/>
  </r>
  <r>
    <m/>
    <m/>
    <x v="679"/>
    <x v="679"/>
    <m/>
    <m/>
    <n v="0"/>
    <n v="1"/>
    <n v="0"/>
    <n v="1"/>
  </r>
  <r>
    <m/>
    <m/>
    <x v="547"/>
    <x v="547"/>
    <m/>
    <m/>
    <n v="0"/>
    <n v="1"/>
    <n v="0"/>
    <n v="1"/>
  </r>
  <r>
    <m/>
    <m/>
    <x v="556"/>
    <x v="556"/>
    <m/>
    <m/>
    <n v="0"/>
    <n v="1"/>
    <n v="0"/>
    <n v="1"/>
  </r>
  <r>
    <m/>
    <m/>
    <x v="1034"/>
    <x v="1034"/>
    <m/>
    <m/>
    <n v="2"/>
    <n v="1"/>
    <n v="2"/>
    <n v="1"/>
  </r>
  <r>
    <m/>
    <m/>
    <x v="1817"/>
    <x v="1811"/>
    <m/>
    <m/>
    <n v="0"/>
    <n v="1"/>
    <n v="0"/>
    <n v="1"/>
  </r>
  <r>
    <m/>
    <m/>
    <x v="1818"/>
    <x v="1812"/>
    <m/>
    <m/>
    <n v="0"/>
    <n v="1"/>
    <n v="0"/>
    <n v="1"/>
  </r>
  <r>
    <m/>
    <m/>
    <x v="1303"/>
    <x v="1297"/>
    <m/>
    <m/>
    <n v="0"/>
    <n v="1"/>
    <n v="0"/>
    <n v="1"/>
  </r>
  <r>
    <m/>
    <m/>
    <x v="199"/>
    <x v="199"/>
    <m/>
    <m/>
    <n v="1"/>
    <n v="1"/>
    <n v="1"/>
    <n v="1"/>
  </r>
  <r>
    <m/>
    <m/>
    <x v="666"/>
    <x v="666"/>
    <m/>
    <m/>
    <n v="0"/>
    <n v="1"/>
    <n v="0"/>
    <n v="1"/>
  </r>
  <r>
    <m/>
    <m/>
    <x v="255"/>
    <x v="255"/>
    <m/>
    <m/>
    <n v="3"/>
    <n v="2"/>
    <n v="3"/>
    <n v="2"/>
  </r>
  <r>
    <m/>
    <s v="Операције дневна болница"/>
    <x v="0"/>
    <x v="0"/>
    <n v="0"/>
    <n v="0"/>
    <n v="88"/>
    <n v="111"/>
    <n v="88"/>
    <n v="111"/>
  </r>
  <r>
    <m/>
    <m/>
    <x v="22"/>
    <x v="22"/>
    <m/>
    <m/>
    <n v="0"/>
    <n v="1"/>
    <n v="0"/>
    <n v="1"/>
  </r>
  <r>
    <m/>
    <m/>
    <x v="461"/>
    <x v="461"/>
    <m/>
    <m/>
    <n v="0"/>
    <n v="1"/>
    <n v="0"/>
    <n v="1"/>
  </r>
  <r>
    <m/>
    <m/>
    <x v="462"/>
    <x v="462"/>
    <m/>
    <m/>
    <n v="0"/>
    <n v="1"/>
    <n v="0"/>
    <n v="1"/>
  </r>
  <r>
    <m/>
    <m/>
    <x v="236"/>
    <x v="236"/>
    <m/>
    <m/>
    <n v="0"/>
    <n v="1"/>
    <n v="0"/>
    <n v="1"/>
  </r>
  <r>
    <m/>
    <m/>
    <x v="1819"/>
    <x v="1813"/>
    <m/>
    <m/>
    <n v="0"/>
    <n v="1"/>
    <n v="0"/>
    <n v="1"/>
  </r>
  <r>
    <m/>
    <m/>
    <x v="1721"/>
    <x v="1715"/>
    <m/>
    <m/>
    <n v="3"/>
    <n v="4"/>
    <n v="3"/>
    <n v="4"/>
  </r>
  <r>
    <m/>
    <m/>
    <x v="1722"/>
    <x v="1716"/>
    <m/>
    <m/>
    <n v="2"/>
    <n v="3"/>
    <n v="2"/>
    <n v="3"/>
  </r>
  <r>
    <m/>
    <m/>
    <x v="1795"/>
    <x v="1789"/>
    <m/>
    <m/>
    <n v="1"/>
    <n v="5"/>
    <n v="1"/>
    <n v="5"/>
  </r>
  <r>
    <m/>
    <m/>
    <x v="1166"/>
    <x v="1166"/>
    <m/>
    <m/>
    <n v="69"/>
    <n v="65"/>
    <n v="69"/>
    <n v="65"/>
  </r>
  <r>
    <m/>
    <m/>
    <x v="913"/>
    <x v="913"/>
    <m/>
    <m/>
    <n v="13"/>
    <n v="20"/>
    <n v="13"/>
    <n v="20"/>
  </r>
  <r>
    <m/>
    <m/>
    <x v="1169"/>
    <x v="1169"/>
    <m/>
    <m/>
    <n v="0"/>
    <n v="1"/>
    <n v="0"/>
    <n v="1"/>
  </r>
  <r>
    <m/>
    <m/>
    <x v="1814"/>
    <x v="1808"/>
    <m/>
    <m/>
    <n v="0"/>
    <n v="1"/>
    <n v="0"/>
    <n v="1"/>
  </r>
  <r>
    <m/>
    <m/>
    <x v="1025"/>
    <x v="1025"/>
    <m/>
    <m/>
    <n v="0"/>
    <n v="1"/>
    <n v="0"/>
    <n v="1"/>
  </r>
  <r>
    <m/>
    <m/>
    <x v="1820"/>
    <x v="1814"/>
    <m/>
    <m/>
    <n v="0"/>
    <n v="1"/>
    <n v="0"/>
    <n v="1"/>
  </r>
  <r>
    <m/>
    <m/>
    <x v="740"/>
    <x v="740"/>
    <m/>
    <m/>
    <n v="0"/>
    <n v="1"/>
    <n v="0"/>
    <n v="1"/>
  </r>
  <r>
    <m/>
    <m/>
    <x v="1821"/>
    <x v="1815"/>
    <m/>
    <m/>
    <n v="0"/>
    <n v="1"/>
    <n v="0"/>
    <n v="1"/>
  </r>
  <r>
    <m/>
    <m/>
    <x v="1308"/>
    <x v="1302"/>
    <m/>
    <m/>
    <n v="0"/>
    <n v="1"/>
    <n v="0"/>
    <n v="1"/>
  </r>
  <r>
    <m/>
    <m/>
    <x v="1822"/>
    <x v="1816"/>
    <m/>
    <m/>
    <n v="0"/>
    <n v="1"/>
    <n v="0"/>
    <n v="1"/>
  </r>
  <r>
    <m/>
    <m/>
    <x v="660"/>
    <x v="660"/>
    <m/>
    <m/>
    <n v="0"/>
    <n v="1"/>
    <n v="0"/>
    <n v="1"/>
  </r>
  <r>
    <m/>
    <s v="Остале услуге"/>
    <x v="0"/>
    <x v="0"/>
    <n v="3662"/>
    <n v="3655"/>
    <n v="68163"/>
    <n v="69967"/>
    <n v="71825"/>
    <n v="73622"/>
  </r>
  <r>
    <m/>
    <m/>
    <x v="695"/>
    <x v="695"/>
    <n v="0"/>
    <n v="0"/>
    <n v="7"/>
    <n v="3"/>
    <n v="7"/>
    <n v="3"/>
  </r>
  <r>
    <m/>
    <m/>
    <x v="215"/>
    <x v="215"/>
    <n v="0"/>
    <n v="0"/>
    <n v="3"/>
    <n v="1"/>
    <n v="3"/>
    <n v="1"/>
  </r>
  <r>
    <m/>
    <m/>
    <x v="216"/>
    <x v="216"/>
    <n v="0"/>
    <n v="0"/>
    <n v="2230"/>
    <n v="2000"/>
    <n v="2230"/>
    <n v="2000"/>
  </r>
  <r>
    <m/>
    <m/>
    <x v="1061"/>
    <x v="1061"/>
    <n v="0"/>
    <n v="0"/>
    <n v="1"/>
    <n v="2"/>
    <n v="1"/>
    <n v="2"/>
  </r>
  <r>
    <m/>
    <m/>
    <x v="313"/>
    <x v="313"/>
    <n v="0"/>
    <n v="0"/>
    <n v="2"/>
    <n v="2"/>
    <n v="2"/>
    <n v="2"/>
  </r>
  <r>
    <m/>
    <m/>
    <x v="1823"/>
    <x v="1817"/>
    <n v="0"/>
    <n v="0"/>
    <n v="1"/>
    <n v="40"/>
    <n v="1"/>
    <n v="40"/>
  </r>
  <r>
    <m/>
    <m/>
    <x v="315"/>
    <x v="315"/>
    <n v="0"/>
    <n v="0"/>
    <n v="5"/>
    <n v="1"/>
    <n v="5"/>
    <n v="1"/>
  </r>
  <r>
    <m/>
    <m/>
    <x v="220"/>
    <x v="220"/>
    <n v="0"/>
    <n v="0"/>
    <n v="643"/>
    <n v="700"/>
    <n v="643"/>
    <n v="700"/>
  </r>
  <r>
    <m/>
    <m/>
    <x v="222"/>
    <x v="222"/>
    <n v="0"/>
    <n v="0"/>
    <n v="696"/>
    <n v="700"/>
    <n v="696"/>
    <n v="700"/>
  </r>
  <r>
    <m/>
    <m/>
    <x v="704"/>
    <x v="704"/>
    <n v="0"/>
    <n v="0"/>
    <n v="2"/>
    <n v="2"/>
    <n v="2"/>
    <n v="2"/>
  </r>
  <r>
    <m/>
    <m/>
    <x v="223"/>
    <x v="223"/>
    <n v="0"/>
    <n v="0"/>
    <n v="279"/>
    <n v="250"/>
    <n v="279"/>
    <n v="250"/>
  </r>
  <r>
    <m/>
    <m/>
    <x v="317"/>
    <x v="317"/>
    <n v="0"/>
    <n v="0"/>
    <n v="534"/>
    <n v="400"/>
    <n v="534"/>
    <n v="400"/>
  </r>
  <r>
    <m/>
    <m/>
    <x v="227"/>
    <x v="227"/>
    <n v="0"/>
    <n v="0"/>
    <n v="401"/>
    <n v="340"/>
    <n v="401"/>
    <n v="340"/>
  </r>
  <r>
    <m/>
    <m/>
    <x v="228"/>
    <x v="228"/>
    <n v="0"/>
    <n v="0"/>
    <n v="12"/>
    <n v="6"/>
    <n v="12"/>
    <n v="6"/>
  </r>
  <r>
    <m/>
    <m/>
    <x v="229"/>
    <x v="229"/>
    <n v="14"/>
    <n v="20"/>
    <n v="874"/>
    <n v="1000"/>
    <n v="888"/>
    <n v="1020"/>
  </r>
  <r>
    <m/>
    <m/>
    <x v="230"/>
    <x v="230"/>
    <n v="0"/>
    <n v="0"/>
    <n v="2"/>
    <n v="2"/>
    <n v="2"/>
    <n v="2"/>
  </r>
  <r>
    <m/>
    <m/>
    <x v="325"/>
    <x v="325"/>
    <n v="0"/>
    <n v="0"/>
    <n v="0"/>
    <n v="1"/>
    <n v="0"/>
    <n v="1"/>
  </r>
  <r>
    <m/>
    <m/>
    <x v="884"/>
    <x v="884"/>
    <n v="0"/>
    <n v="0"/>
    <n v="9"/>
    <n v="5"/>
    <n v="9"/>
    <n v="5"/>
  </r>
  <r>
    <m/>
    <m/>
    <x v="885"/>
    <x v="885"/>
    <n v="0"/>
    <n v="0"/>
    <n v="0"/>
    <n v="1"/>
    <n v="0"/>
    <n v="1"/>
  </r>
  <r>
    <m/>
    <m/>
    <x v="330"/>
    <x v="330"/>
    <n v="0"/>
    <n v="0"/>
    <n v="0"/>
    <n v="1"/>
    <n v="0"/>
    <n v="1"/>
  </r>
  <r>
    <m/>
    <m/>
    <x v="331"/>
    <x v="331"/>
    <n v="0"/>
    <n v="0"/>
    <n v="0"/>
    <n v="1"/>
    <n v="0"/>
    <n v="1"/>
  </r>
  <r>
    <m/>
    <m/>
    <x v="231"/>
    <x v="231"/>
    <n v="0"/>
    <n v="0"/>
    <n v="3"/>
    <n v="1"/>
    <n v="3"/>
    <n v="1"/>
  </r>
  <r>
    <m/>
    <m/>
    <x v="232"/>
    <x v="232"/>
    <n v="2914"/>
    <n v="3000"/>
    <n v="3982"/>
    <n v="4000"/>
    <n v="6896"/>
    <n v="7000"/>
  </r>
  <r>
    <m/>
    <m/>
    <x v="13"/>
    <x v="13"/>
    <n v="0"/>
    <n v="0"/>
    <n v="0"/>
    <n v="1"/>
    <n v="0"/>
    <n v="1"/>
  </r>
  <r>
    <m/>
    <m/>
    <x v="26"/>
    <x v="26"/>
    <n v="0"/>
    <n v="0"/>
    <n v="2"/>
    <n v="3"/>
    <n v="2"/>
    <n v="3"/>
  </r>
  <r>
    <m/>
    <m/>
    <x v="235"/>
    <x v="235"/>
    <n v="13"/>
    <n v="15"/>
    <n v="5"/>
    <n v="5"/>
    <n v="18"/>
    <n v="20"/>
  </r>
  <r>
    <m/>
    <m/>
    <x v="466"/>
    <x v="466"/>
    <n v="0"/>
    <n v="0"/>
    <n v="0"/>
    <n v="1"/>
    <n v="0"/>
    <n v="1"/>
  </r>
  <r>
    <m/>
    <m/>
    <x v="37"/>
    <x v="37"/>
    <n v="0"/>
    <n v="0"/>
    <n v="0"/>
    <n v="1"/>
    <n v="0"/>
    <n v="1"/>
  </r>
  <r>
    <m/>
    <m/>
    <x v="1824"/>
    <x v="1818"/>
    <n v="0"/>
    <n v="0"/>
    <n v="0"/>
    <n v="1"/>
    <n v="0"/>
    <n v="1"/>
  </r>
  <r>
    <m/>
    <m/>
    <x v="1825"/>
    <x v="1819"/>
    <n v="0"/>
    <n v="0"/>
    <n v="1"/>
    <n v="1"/>
    <n v="1"/>
    <n v="1"/>
  </r>
  <r>
    <m/>
    <m/>
    <x v="1826"/>
    <x v="1820"/>
    <n v="0"/>
    <n v="0"/>
    <n v="2"/>
    <n v="3"/>
    <n v="2"/>
    <n v="3"/>
  </r>
  <r>
    <m/>
    <m/>
    <x v="1827"/>
    <x v="1821"/>
    <n v="0"/>
    <n v="0"/>
    <n v="3"/>
    <n v="1"/>
    <n v="3"/>
    <n v="1"/>
  </r>
  <r>
    <m/>
    <m/>
    <x v="1828"/>
    <x v="1822"/>
    <n v="0"/>
    <n v="0"/>
    <n v="1"/>
    <n v="1"/>
    <n v="1"/>
    <n v="1"/>
  </r>
  <r>
    <m/>
    <m/>
    <x v="1829"/>
    <x v="1823"/>
    <n v="0"/>
    <n v="0"/>
    <n v="0"/>
    <n v="1"/>
    <n v="0"/>
    <n v="1"/>
  </r>
  <r>
    <m/>
    <m/>
    <x v="1830"/>
    <x v="1824"/>
    <n v="0"/>
    <n v="0"/>
    <n v="0"/>
    <n v="1"/>
    <n v="0"/>
    <n v="1"/>
  </r>
  <r>
    <m/>
    <m/>
    <x v="1831"/>
    <x v="1825"/>
    <n v="0"/>
    <n v="0"/>
    <n v="3"/>
    <n v="4"/>
    <n v="3"/>
    <n v="4"/>
  </r>
  <r>
    <m/>
    <m/>
    <x v="1832"/>
    <x v="1826"/>
    <n v="0"/>
    <n v="0"/>
    <n v="0"/>
    <n v="1"/>
    <n v="0"/>
    <n v="1"/>
  </r>
  <r>
    <m/>
    <m/>
    <x v="1833"/>
    <x v="1827"/>
    <n v="0"/>
    <n v="0"/>
    <n v="1"/>
    <n v="1"/>
    <n v="1"/>
    <n v="1"/>
  </r>
  <r>
    <m/>
    <m/>
    <x v="1834"/>
    <x v="1828"/>
    <n v="0"/>
    <n v="0"/>
    <n v="0"/>
    <n v="1"/>
    <n v="0"/>
    <n v="1"/>
  </r>
  <r>
    <m/>
    <m/>
    <x v="1835"/>
    <x v="1829"/>
    <n v="0"/>
    <n v="0"/>
    <n v="0"/>
    <n v="1"/>
    <n v="0"/>
    <n v="1"/>
  </r>
  <r>
    <m/>
    <m/>
    <x v="1836"/>
    <x v="1830"/>
    <n v="0"/>
    <n v="0"/>
    <n v="0"/>
    <n v="1"/>
    <n v="0"/>
    <n v="1"/>
  </r>
  <r>
    <m/>
    <m/>
    <x v="1837"/>
    <x v="1831"/>
    <n v="0"/>
    <n v="0"/>
    <n v="0"/>
    <n v="1"/>
    <n v="0"/>
    <n v="1"/>
  </r>
  <r>
    <m/>
    <m/>
    <x v="1838"/>
    <x v="1832"/>
    <n v="0"/>
    <n v="0"/>
    <n v="0"/>
    <n v="1"/>
    <n v="0"/>
    <n v="1"/>
  </r>
  <r>
    <m/>
    <m/>
    <x v="245"/>
    <x v="245"/>
    <n v="0"/>
    <n v="0"/>
    <n v="194"/>
    <n v="160"/>
    <n v="194"/>
    <n v="160"/>
  </r>
  <r>
    <m/>
    <m/>
    <x v="1839"/>
    <x v="1833"/>
    <n v="0"/>
    <n v="0"/>
    <n v="1"/>
    <n v="1"/>
    <n v="1"/>
    <n v="1"/>
  </r>
  <r>
    <m/>
    <m/>
    <x v="344"/>
    <x v="344"/>
    <n v="0"/>
    <n v="0"/>
    <n v="0"/>
    <n v="1"/>
    <n v="0"/>
    <n v="1"/>
  </r>
  <r>
    <m/>
    <m/>
    <x v="248"/>
    <x v="248"/>
    <n v="0"/>
    <n v="0"/>
    <n v="893"/>
    <n v="1100"/>
    <n v="893"/>
    <n v="1100"/>
  </r>
  <r>
    <m/>
    <m/>
    <x v="1840"/>
    <x v="1834"/>
    <n v="0"/>
    <n v="0"/>
    <n v="0"/>
    <n v="1"/>
    <n v="0"/>
    <n v="1"/>
  </r>
  <r>
    <m/>
    <m/>
    <x v="1332"/>
    <x v="1326"/>
    <n v="0"/>
    <n v="0"/>
    <n v="0"/>
    <n v="1"/>
    <n v="0"/>
    <n v="1"/>
  </r>
  <r>
    <m/>
    <m/>
    <x v="249"/>
    <x v="249"/>
    <n v="0"/>
    <n v="0"/>
    <n v="0"/>
    <n v="1"/>
    <n v="0"/>
    <n v="1"/>
  </r>
  <r>
    <m/>
    <m/>
    <x v="250"/>
    <x v="250"/>
    <n v="0"/>
    <n v="0"/>
    <n v="0"/>
    <n v="1"/>
    <n v="0"/>
    <n v="1"/>
  </r>
  <r>
    <m/>
    <m/>
    <x v="200"/>
    <x v="200"/>
    <n v="0"/>
    <n v="0"/>
    <n v="0"/>
    <n v="1"/>
    <n v="0"/>
    <n v="1"/>
  </r>
  <r>
    <m/>
    <m/>
    <x v="1841"/>
    <x v="1835"/>
    <n v="0"/>
    <n v="0"/>
    <n v="0"/>
    <n v="1"/>
    <n v="0"/>
    <n v="1"/>
  </r>
  <r>
    <m/>
    <m/>
    <x v="252"/>
    <x v="252"/>
    <n v="0"/>
    <n v="0"/>
    <n v="19"/>
    <n v="20"/>
    <n v="19"/>
    <n v="20"/>
  </r>
  <r>
    <m/>
    <m/>
    <x v="346"/>
    <x v="346"/>
    <n v="0"/>
    <n v="0"/>
    <n v="0"/>
    <n v="1"/>
    <n v="0"/>
    <n v="1"/>
  </r>
  <r>
    <m/>
    <m/>
    <x v="253"/>
    <x v="253"/>
    <n v="0"/>
    <n v="0"/>
    <n v="146"/>
    <n v="100"/>
    <n v="146"/>
    <n v="100"/>
  </r>
  <r>
    <m/>
    <m/>
    <x v="254"/>
    <x v="254"/>
    <n v="0"/>
    <n v="0"/>
    <n v="549"/>
    <n v="400"/>
    <n v="549"/>
    <n v="400"/>
  </r>
  <r>
    <m/>
    <m/>
    <x v="351"/>
    <x v="351"/>
    <n v="0"/>
    <n v="0"/>
    <n v="111"/>
    <n v="100"/>
    <n v="111"/>
    <n v="100"/>
  </r>
  <r>
    <m/>
    <m/>
    <x v="352"/>
    <x v="352"/>
    <n v="0"/>
    <n v="0"/>
    <n v="0"/>
    <n v="1"/>
    <n v="0"/>
    <n v="1"/>
  </r>
  <r>
    <m/>
    <m/>
    <x v="256"/>
    <x v="256"/>
    <n v="0"/>
    <n v="0"/>
    <n v="16"/>
    <n v="14"/>
    <n v="16"/>
    <n v="14"/>
  </r>
  <r>
    <m/>
    <m/>
    <x v="257"/>
    <x v="257"/>
    <n v="0"/>
    <n v="0"/>
    <n v="22"/>
    <n v="20"/>
    <n v="22"/>
    <n v="20"/>
  </r>
  <r>
    <m/>
    <m/>
    <x v="258"/>
    <x v="258"/>
    <n v="0"/>
    <n v="0"/>
    <n v="41"/>
    <n v="35"/>
    <n v="41"/>
    <n v="35"/>
  </r>
  <r>
    <m/>
    <m/>
    <x v="260"/>
    <x v="260"/>
    <n v="0"/>
    <n v="0"/>
    <n v="206"/>
    <n v="180"/>
    <n v="206"/>
    <n v="180"/>
  </r>
  <r>
    <m/>
    <m/>
    <x v="356"/>
    <x v="356"/>
    <n v="0"/>
    <n v="0"/>
    <n v="1"/>
    <n v="1"/>
    <n v="1"/>
    <n v="1"/>
  </r>
  <r>
    <m/>
    <m/>
    <x v="896"/>
    <x v="896"/>
    <n v="0"/>
    <n v="0"/>
    <n v="13"/>
    <n v="10"/>
    <n v="13"/>
    <n v="10"/>
  </r>
  <r>
    <m/>
    <m/>
    <x v="1711"/>
    <x v="1705"/>
    <n v="0"/>
    <n v="0"/>
    <n v="8"/>
    <n v="10"/>
    <n v="8"/>
    <n v="10"/>
  </r>
  <r>
    <m/>
    <m/>
    <x v="360"/>
    <x v="360"/>
    <n v="0"/>
    <n v="0"/>
    <n v="1"/>
    <n v="2"/>
    <n v="1"/>
    <n v="2"/>
  </r>
  <r>
    <m/>
    <m/>
    <x v="261"/>
    <x v="261"/>
    <n v="721"/>
    <n v="620"/>
    <n v="13"/>
    <n v="12"/>
    <n v="734"/>
    <n v="632"/>
  </r>
  <r>
    <m/>
    <m/>
    <x v="1842"/>
    <x v="1836"/>
    <n v="0"/>
    <n v="0"/>
    <n v="0"/>
    <n v="1"/>
    <n v="0"/>
    <n v="1"/>
  </r>
  <r>
    <m/>
    <m/>
    <x v="687"/>
    <x v="687"/>
    <n v="0"/>
    <n v="0"/>
    <n v="0"/>
    <n v="1"/>
    <n v="0"/>
    <n v="1"/>
  </r>
  <r>
    <m/>
    <m/>
    <x v="363"/>
    <x v="363"/>
    <n v="0"/>
    <n v="0"/>
    <n v="0"/>
    <n v="1"/>
    <n v="0"/>
    <n v="1"/>
  </r>
  <r>
    <m/>
    <m/>
    <x v="364"/>
    <x v="364"/>
    <n v="0"/>
    <n v="0"/>
    <n v="1"/>
    <n v="1"/>
    <n v="1"/>
    <n v="1"/>
  </r>
  <r>
    <m/>
    <m/>
    <x v="365"/>
    <x v="365"/>
    <n v="0"/>
    <n v="0"/>
    <n v="0"/>
    <n v="1"/>
    <n v="0"/>
    <n v="1"/>
  </r>
  <r>
    <m/>
    <m/>
    <x v="366"/>
    <x v="366"/>
    <n v="0"/>
    <n v="0"/>
    <n v="0"/>
    <n v="1"/>
    <n v="0"/>
    <n v="1"/>
  </r>
  <r>
    <m/>
    <m/>
    <x v="262"/>
    <x v="262"/>
    <n v="0"/>
    <n v="0"/>
    <n v="0"/>
    <n v="1"/>
    <n v="0"/>
    <n v="1"/>
  </r>
  <r>
    <m/>
    <m/>
    <x v="1337"/>
    <x v="1331"/>
    <n v="0"/>
    <n v="0"/>
    <n v="0"/>
    <n v="1"/>
    <n v="0"/>
    <n v="1"/>
  </r>
  <r>
    <m/>
    <m/>
    <x v="898"/>
    <x v="898"/>
    <n v="0"/>
    <n v="0"/>
    <n v="0"/>
    <n v="1"/>
    <n v="0"/>
    <n v="1"/>
  </r>
  <r>
    <m/>
    <m/>
    <x v="746"/>
    <x v="746"/>
    <n v="0"/>
    <n v="0"/>
    <n v="0"/>
    <n v="1"/>
    <n v="0"/>
    <n v="1"/>
  </r>
  <r>
    <m/>
    <m/>
    <x v="1843"/>
    <x v="1837"/>
    <n v="0"/>
    <n v="0"/>
    <n v="103"/>
    <n v="80"/>
    <n v="103"/>
    <n v="80"/>
  </r>
  <r>
    <m/>
    <m/>
    <x v="1338"/>
    <x v="1332"/>
    <n v="0"/>
    <n v="0"/>
    <n v="8"/>
    <n v="12"/>
    <n v="8"/>
    <n v="12"/>
  </r>
  <r>
    <m/>
    <m/>
    <x v="1844"/>
    <x v="1838"/>
    <n v="0"/>
    <n v="0"/>
    <n v="0"/>
    <n v="5"/>
    <n v="0"/>
    <n v="5"/>
  </r>
  <r>
    <m/>
    <m/>
    <x v="430"/>
    <x v="430"/>
    <n v="0"/>
    <n v="0"/>
    <n v="1059"/>
    <n v="1300"/>
    <n v="1059"/>
    <n v="1300"/>
  </r>
  <r>
    <m/>
    <m/>
    <x v="265"/>
    <x v="265"/>
    <n v="0"/>
    <n v="0"/>
    <n v="830"/>
    <n v="900"/>
    <n v="830"/>
    <n v="900"/>
  </r>
  <r>
    <m/>
    <m/>
    <x v="266"/>
    <x v="266"/>
    <n v="0"/>
    <n v="0"/>
    <n v="315"/>
    <n v="550"/>
    <n v="315"/>
    <n v="550"/>
  </r>
  <r>
    <m/>
    <m/>
    <x v="267"/>
    <x v="267"/>
    <n v="0"/>
    <n v="0"/>
    <n v="2"/>
    <n v="6"/>
    <n v="2"/>
    <n v="6"/>
  </r>
  <r>
    <m/>
    <m/>
    <x v="748"/>
    <x v="748"/>
    <n v="0"/>
    <n v="0"/>
    <n v="0"/>
    <n v="2"/>
    <n v="0"/>
    <n v="2"/>
  </r>
  <r>
    <m/>
    <m/>
    <x v="1845"/>
    <x v="1839"/>
    <n v="0"/>
    <n v="0"/>
    <n v="1"/>
    <n v="2"/>
    <n v="1"/>
    <n v="2"/>
  </r>
  <r>
    <m/>
    <m/>
    <x v="1846"/>
    <x v="1840"/>
    <n v="0"/>
    <n v="0"/>
    <n v="244"/>
    <n v="450"/>
    <n v="244"/>
    <n v="450"/>
  </r>
  <r>
    <m/>
    <m/>
    <x v="1847"/>
    <x v="1841"/>
    <n v="0"/>
    <n v="0"/>
    <n v="4"/>
    <n v="20"/>
    <n v="4"/>
    <n v="20"/>
  </r>
  <r>
    <m/>
    <m/>
    <x v="268"/>
    <x v="268"/>
    <n v="0"/>
    <n v="0"/>
    <n v="1014"/>
    <n v="1200"/>
    <n v="1014"/>
    <n v="1200"/>
  </r>
  <r>
    <m/>
    <m/>
    <x v="269"/>
    <x v="269"/>
    <n v="0"/>
    <n v="0"/>
    <n v="417"/>
    <n v="550"/>
    <n v="417"/>
    <n v="550"/>
  </r>
  <r>
    <m/>
    <m/>
    <x v="1848"/>
    <x v="1842"/>
    <n v="0"/>
    <n v="0"/>
    <n v="2"/>
    <n v="6"/>
    <n v="2"/>
    <n v="6"/>
  </r>
  <r>
    <m/>
    <m/>
    <x v="1133"/>
    <x v="1133"/>
    <n v="0"/>
    <n v="0"/>
    <n v="0"/>
    <n v="1"/>
    <n v="0"/>
    <n v="1"/>
  </r>
  <r>
    <m/>
    <m/>
    <x v="431"/>
    <x v="431"/>
    <n v="0"/>
    <n v="0"/>
    <n v="0"/>
    <n v="1"/>
    <n v="0"/>
    <n v="1"/>
  </r>
  <r>
    <m/>
    <m/>
    <x v="272"/>
    <x v="272"/>
    <n v="0"/>
    <n v="0"/>
    <n v="0"/>
    <n v="1"/>
    <n v="0"/>
    <n v="1"/>
  </r>
  <r>
    <m/>
    <m/>
    <x v="1849"/>
    <x v="1843"/>
    <n v="0"/>
    <n v="0"/>
    <n v="0"/>
    <n v="1"/>
    <n v="0"/>
    <n v="1"/>
  </r>
  <r>
    <m/>
    <m/>
    <x v="432"/>
    <x v="432"/>
    <n v="0"/>
    <n v="0"/>
    <n v="123"/>
    <n v="130"/>
    <n v="123"/>
    <n v="130"/>
  </r>
  <r>
    <m/>
    <m/>
    <x v="434"/>
    <x v="434"/>
    <n v="0"/>
    <n v="0"/>
    <n v="2226"/>
    <n v="3000"/>
    <n v="2226"/>
    <n v="3000"/>
  </r>
  <r>
    <m/>
    <m/>
    <x v="276"/>
    <x v="276"/>
    <n v="0"/>
    <n v="0"/>
    <n v="0"/>
    <n v="5"/>
    <n v="0"/>
    <n v="5"/>
  </r>
  <r>
    <m/>
    <m/>
    <x v="902"/>
    <x v="902"/>
    <n v="0"/>
    <n v="0"/>
    <n v="0"/>
    <n v="1"/>
    <n v="0"/>
    <n v="1"/>
  </r>
  <r>
    <m/>
    <m/>
    <x v="280"/>
    <x v="280"/>
    <n v="0"/>
    <n v="0"/>
    <n v="455"/>
    <n v="350"/>
    <n v="455"/>
    <n v="350"/>
  </r>
  <r>
    <m/>
    <m/>
    <x v="281"/>
    <x v="281"/>
    <n v="0"/>
    <n v="0"/>
    <n v="33"/>
    <n v="30"/>
    <n v="33"/>
    <n v="30"/>
  </r>
  <r>
    <m/>
    <m/>
    <x v="282"/>
    <x v="282"/>
    <n v="0"/>
    <n v="0"/>
    <n v="5"/>
    <n v="5"/>
    <n v="5"/>
    <n v="5"/>
  </r>
  <r>
    <m/>
    <m/>
    <x v="283"/>
    <x v="283"/>
    <n v="0"/>
    <n v="0"/>
    <n v="16014"/>
    <n v="16000"/>
    <n v="16014"/>
    <n v="16000"/>
  </r>
  <r>
    <m/>
    <m/>
    <x v="435"/>
    <x v="435"/>
    <n v="0"/>
    <n v="0"/>
    <n v="0"/>
    <n v="1"/>
    <n v="0"/>
    <n v="1"/>
  </r>
  <r>
    <m/>
    <m/>
    <x v="437"/>
    <x v="437"/>
    <n v="0"/>
    <n v="0"/>
    <n v="24"/>
    <n v="20"/>
    <n v="24"/>
    <n v="20"/>
  </r>
  <r>
    <m/>
    <m/>
    <x v="284"/>
    <x v="284"/>
    <n v="0"/>
    <n v="0"/>
    <n v="303"/>
    <n v="160"/>
    <n v="303"/>
    <n v="160"/>
  </r>
  <r>
    <m/>
    <m/>
    <x v="285"/>
    <x v="285"/>
    <n v="0"/>
    <n v="0"/>
    <n v="8121"/>
    <n v="8200"/>
    <n v="8121"/>
    <n v="8200"/>
  </r>
  <r>
    <m/>
    <m/>
    <x v="286"/>
    <x v="286"/>
    <n v="0"/>
    <n v="0"/>
    <n v="7147"/>
    <n v="7500"/>
    <n v="7147"/>
    <n v="7500"/>
  </r>
  <r>
    <m/>
    <m/>
    <x v="287"/>
    <x v="287"/>
    <n v="0"/>
    <n v="0"/>
    <n v="7839"/>
    <n v="8000"/>
    <n v="7839"/>
    <n v="8000"/>
  </r>
  <r>
    <m/>
    <m/>
    <x v="288"/>
    <x v="288"/>
    <n v="0"/>
    <n v="0"/>
    <n v="9"/>
    <n v="1"/>
    <n v="9"/>
    <n v="1"/>
  </r>
  <r>
    <m/>
    <m/>
    <x v="289"/>
    <x v="289"/>
    <n v="0"/>
    <n v="0"/>
    <n v="46"/>
    <n v="50"/>
    <n v="46"/>
    <n v="50"/>
  </r>
  <r>
    <m/>
    <m/>
    <x v="438"/>
    <x v="438"/>
    <n v="0"/>
    <n v="0"/>
    <n v="524"/>
    <n v="340"/>
    <n v="524"/>
    <n v="340"/>
  </r>
  <r>
    <m/>
    <m/>
    <x v="290"/>
    <x v="290"/>
    <n v="0"/>
    <n v="0"/>
    <n v="0"/>
    <n v="1"/>
    <n v="0"/>
    <n v="1"/>
  </r>
  <r>
    <m/>
    <m/>
    <x v="904"/>
    <x v="904"/>
    <n v="0"/>
    <n v="0"/>
    <n v="0"/>
    <n v="1"/>
    <n v="0"/>
    <n v="1"/>
  </r>
  <r>
    <m/>
    <m/>
    <x v="291"/>
    <x v="291"/>
    <n v="0"/>
    <n v="0"/>
    <n v="33"/>
    <n v="40"/>
    <n v="33"/>
    <n v="40"/>
  </r>
  <r>
    <m/>
    <m/>
    <x v="294"/>
    <x v="294"/>
    <n v="0"/>
    <n v="0"/>
    <n v="19"/>
    <n v="20"/>
    <n v="19"/>
    <n v="20"/>
  </r>
  <r>
    <m/>
    <m/>
    <x v="295"/>
    <x v="295"/>
    <n v="0"/>
    <n v="0"/>
    <n v="1253"/>
    <n v="1300"/>
    <n v="1253"/>
    <n v="1300"/>
  </r>
  <r>
    <m/>
    <m/>
    <x v="296"/>
    <x v="296"/>
    <n v="0"/>
    <n v="0"/>
    <n v="42"/>
    <n v="15"/>
    <n v="42"/>
    <n v="15"/>
  </r>
  <r>
    <m/>
    <m/>
    <x v="298"/>
    <x v="298"/>
    <n v="0"/>
    <n v="0"/>
    <n v="0"/>
    <n v="1"/>
    <n v="0"/>
    <n v="1"/>
  </r>
  <r>
    <m/>
    <m/>
    <x v="1146"/>
    <x v="1146"/>
    <n v="0"/>
    <n v="0"/>
    <n v="0"/>
    <n v="1"/>
    <n v="0"/>
    <n v="1"/>
  </r>
  <r>
    <m/>
    <m/>
    <x v="299"/>
    <x v="299"/>
    <n v="0"/>
    <n v="0"/>
    <n v="38"/>
    <n v="30"/>
    <n v="38"/>
    <n v="30"/>
  </r>
  <r>
    <m/>
    <m/>
    <x v="300"/>
    <x v="300"/>
    <n v="0"/>
    <n v="0"/>
    <n v="2"/>
    <n v="2"/>
    <n v="2"/>
    <n v="2"/>
  </r>
  <r>
    <m/>
    <m/>
    <x v="301"/>
    <x v="301"/>
    <n v="0"/>
    <n v="0"/>
    <n v="7322"/>
    <n v="7500"/>
    <n v="7322"/>
    <n v="7500"/>
  </r>
  <r>
    <m/>
    <m/>
    <x v="444"/>
    <x v="444"/>
    <n v="0"/>
    <n v="0"/>
    <n v="0"/>
    <n v="1"/>
    <n v="0"/>
    <n v="1"/>
  </r>
  <r>
    <m/>
    <m/>
    <x v="445"/>
    <x v="445"/>
    <n v="0"/>
    <n v="0"/>
    <n v="0"/>
    <n v="1"/>
    <n v="0"/>
    <n v="1"/>
  </r>
  <r>
    <m/>
    <m/>
    <x v="446"/>
    <x v="446"/>
    <n v="0"/>
    <n v="0"/>
    <n v="647"/>
    <n v="500"/>
    <n v="647"/>
    <n v="500"/>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ендокринологију, дијабетес и болести метаболизма"/>
    <m/>
    <x v="0"/>
    <x v="0"/>
    <m/>
    <m/>
    <m/>
    <m/>
    <m/>
    <m/>
  </r>
  <r>
    <m/>
    <s v="Специјалистички прегледи"/>
    <x v="0"/>
    <x v="0"/>
    <m/>
    <m/>
    <m/>
    <m/>
    <m/>
    <m/>
  </r>
  <r>
    <m/>
    <s v="Сви прегледи укупно"/>
    <x v="0"/>
    <x v="0"/>
    <n v="20077"/>
    <n v="19765"/>
    <n v="8743"/>
    <n v="8250"/>
    <n v="28820"/>
    <n v="28015"/>
  </r>
  <r>
    <m/>
    <m/>
    <x v="1"/>
    <x v="1"/>
    <n v="4309"/>
    <n v="4000"/>
    <n v="415"/>
    <n v="400"/>
    <n v="4724"/>
    <n v="4400"/>
  </r>
  <r>
    <m/>
    <m/>
    <x v="2"/>
    <x v="2"/>
    <n v="2384"/>
    <n v="2500"/>
    <n v="1726"/>
    <n v="1600"/>
    <n v="4110"/>
    <n v="4100"/>
  </r>
  <r>
    <m/>
    <m/>
    <x v="3"/>
    <x v="3"/>
    <n v="9433"/>
    <n v="9000"/>
    <n v="823"/>
    <n v="800"/>
    <n v="10256"/>
    <n v="9800"/>
  </r>
  <r>
    <m/>
    <m/>
    <x v="4"/>
    <x v="4"/>
    <n v="3382"/>
    <n v="3500"/>
    <n v="4863"/>
    <n v="4500"/>
    <n v="8245"/>
    <n v="8000"/>
  </r>
  <r>
    <m/>
    <m/>
    <x v="5"/>
    <x v="5"/>
    <n v="158"/>
    <n v="200"/>
    <n v="211"/>
    <n v="250"/>
    <n v="369"/>
    <n v="450"/>
  </r>
  <r>
    <m/>
    <m/>
    <x v="6"/>
    <x v="6"/>
    <n v="398"/>
    <n v="500"/>
    <n v="705"/>
    <n v="700"/>
    <n v="1103"/>
    <n v="1200"/>
  </r>
  <r>
    <m/>
    <m/>
    <x v="7"/>
    <x v="7"/>
    <n v="13"/>
    <n v="15"/>
    <n v="0"/>
    <n v="0"/>
    <n v="13"/>
    <n v="15"/>
  </r>
  <r>
    <m/>
    <m/>
    <x v="312"/>
    <x v="312"/>
    <n v="0"/>
    <n v="50"/>
    <n v="0"/>
    <n v="0"/>
    <n v="0"/>
    <n v="5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1673"/>
    <n v="97285"/>
    <n v="67695"/>
    <n v="59466"/>
    <n v="69368"/>
    <n v="156751"/>
  </r>
  <r>
    <m/>
    <s v="Остале услуге"/>
    <x v="0"/>
    <x v="0"/>
    <n v="1673"/>
    <n v="97285"/>
    <n v="67695"/>
    <n v="59466"/>
    <n v="69368"/>
    <n v="156751"/>
  </r>
  <r>
    <m/>
    <m/>
    <x v="1850"/>
    <x v="1844"/>
    <n v="0"/>
    <n v="0"/>
    <n v="1"/>
    <n v="800"/>
    <n v="1"/>
    <n v="800"/>
  </r>
  <r>
    <m/>
    <m/>
    <x v="1851"/>
    <x v="1845"/>
    <n v="0"/>
    <n v="0"/>
    <n v="0"/>
    <n v="300"/>
    <n v="0"/>
    <n v="300"/>
  </r>
  <r>
    <m/>
    <m/>
    <x v="1852"/>
    <x v="1846"/>
    <n v="0"/>
    <n v="0"/>
    <n v="2"/>
    <n v="800"/>
    <n v="2"/>
    <n v="800"/>
  </r>
  <r>
    <m/>
    <m/>
    <x v="1853"/>
    <x v="1847"/>
    <n v="0"/>
    <n v="0"/>
    <n v="0"/>
    <n v="10"/>
    <n v="0"/>
    <n v="10"/>
  </r>
  <r>
    <m/>
    <m/>
    <x v="216"/>
    <x v="216"/>
    <n v="0"/>
    <n v="0"/>
    <n v="1210"/>
    <n v="1200"/>
    <n v="1210"/>
    <n v="1200"/>
  </r>
  <r>
    <m/>
    <m/>
    <x v="1061"/>
    <x v="1061"/>
    <n v="0"/>
    <n v="0"/>
    <n v="75"/>
    <n v="100"/>
    <n v="75"/>
    <n v="100"/>
  </r>
  <r>
    <m/>
    <m/>
    <x v="1062"/>
    <x v="1062"/>
    <n v="0"/>
    <n v="10000"/>
    <n v="1013"/>
    <n v="1000"/>
    <n v="1013"/>
    <n v="11000"/>
  </r>
  <r>
    <m/>
    <m/>
    <x v="1854"/>
    <x v="1848"/>
    <n v="0"/>
    <n v="10000"/>
    <n v="33"/>
    <n v="40"/>
    <n v="33"/>
    <n v="10040"/>
  </r>
  <r>
    <m/>
    <m/>
    <x v="1855"/>
    <x v="1849"/>
    <n v="0"/>
    <n v="500"/>
    <n v="0"/>
    <n v="0"/>
    <n v="0"/>
    <n v="500"/>
  </r>
  <r>
    <m/>
    <m/>
    <x v="1856"/>
    <x v="1850"/>
    <n v="0"/>
    <n v="100"/>
    <n v="0"/>
    <n v="0"/>
    <n v="0"/>
    <n v="100"/>
  </r>
  <r>
    <m/>
    <m/>
    <x v="1857"/>
    <x v="1851"/>
    <n v="0"/>
    <n v="300"/>
    <n v="0"/>
    <n v="50"/>
    <n v="0"/>
    <n v="350"/>
  </r>
  <r>
    <m/>
    <m/>
    <x v="1858"/>
    <x v="1852"/>
    <n v="0"/>
    <n v="500"/>
    <n v="0"/>
    <n v="20"/>
    <n v="0"/>
    <n v="520"/>
  </r>
  <r>
    <m/>
    <m/>
    <x v="1859"/>
    <x v="1853"/>
    <n v="0"/>
    <n v="300"/>
    <n v="0"/>
    <n v="10"/>
    <n v="0"/>
    <n v="310"/>
  </r>
  <r>
    <m/>
    <m/>
    <x v="217"/>
    <x v="217"/>
    <n v="0"/>
    <n v="600"/>
    <n v="0"/>
    <n v="5"/>
    <n v="0"/>
    <n v="605"/>
  </r>
  <r>
    <m/>
    <m/>
    <x v="1860"/>
    <x v="1854"/>
    <n v="0"/>
    <n v="2000"/>
    <n v="0"/>
    <n v="350"/>
    <n v="0"/>
    <n v="2350"/>
  </r>
  <r>
    <m/>
    <m/>
    <x v="1861"/>
    <x v="1855"/>
    <n v="0"/>
    <n v="2000"/>
    <n v="0"/>
    <n v="350"/>
    <n v="0"/>
    <n v="2350"/>
  </r>
  <r>
    <m/>
    <m/>
    <x v="1862"/>
    <x v="1856"/>
    <n v="0"/>
    <n v="5"/>
    <n v="0"/>
    <n v="5"/>
    <n v="0"/>
    <n v="10"/>
  </r>
  <r>
    <m/>
    <m/>
    <x v="1863"/>
    <x v="1857"/>
    <n v="0"/>
    <n v="20"/>
    <n v="0"/>
    <n v="0"/>
    <n v="0"/>
    <n v="20"/>
  </r>
  <r>
    <m/>
    <m/>
    <x v="313"/>
    <x v="313"/>
    <n v="0"/>
    <n v="0"/>
    <n v="12"/>
    <n v="20"/>
    <n v="12"/>
    <n v="20"/>
  </r>
  <r>
    <m/>
    <m/>
    <x v="1823"/>
    <x v="1817"/>
    <n v="0"/>
    <n v="0"/>
    <n v="8"/>
    <n v="0"/>
    <n v="8"/>
    <n v="0"/>
  </r>
  <r>
    <m/>
    <m/>
    <x v="1864"/>
    <x v="1858"/>
    <n v="3"/>
    <n v="0"/>
    <n v="3312"/>
    <n v="2900"/>
    <n v="3315"/>
    <n v="2900"/>
  </r>
  <r>
    <m/>
    <m/>
    <x v="314"/>
    <x v="314"/>
    <n v="16"/>
    <n v="10000"/>
    <n v="399"/>
    <n v="3000"/>
    <n v="415"/>
    <n v="13000"/>
  </r>
  <r>
    <m/>
    <m/>
    <x v="1865"/>
    <x v="1859"/>
    <n v="0"/>
    <n v="0"/>
    <n v="1"/>
    <n v="5"/>
    <n v="1"/>
    <n v="5"/>
  </r>
  <r>
    <m/>
    <m/>
    <x v="315"/>
    <x v="315"/>
    <n v="239"/>
    <n v="250"/>
    <n v="4916"/>
    <n v="4500"/>
    <n v="5155"/>
    <n v="4750"/>
  </r>
  <r>
    <m/>
    <m/>
    <x v="222"/>
    <x v="222"/>
    <n v="4"/>
    <n v="5"/>
    <n v="1640"/>
    <n v="1600"/>
    <n v="1644"/>
    <n v="1605"/>
  </r>
  <r>
    <m/>
    <m/>
    <x v="704"/>
    <x v="704"/>
    <n v="0"/>
    <n v="0"/>
    <n v="0"/>
    <n v="0"/>
    <n v="0"/>
    <n v="0"/>
  </r>
  <r>
    <m/>
    <m/>
    <x v="223"/>
    <x v="223"/>
    <n v="0"/>
    <n v="0"/>
    <n v="3"/>
    <n v="0"/>
    <n v="3"/>
    <n v="0"/>
  </r>
  <r>
    <m/>
    <m/>
    <x v="317"/>
    <x v="317"/>
    <n v="0"/>
    <n v="0"/>
    <n v="1052"/>
    <n v="1200"/>
    <n v="1052"/>
    <n v="1200"/>
  </r>
  <r>
    <m/>
    <m/>
    <x v="227"/>
    <x v="227"/>
    <n v="0"/>
    <n v="0"/>
    <n v="464"/>
    <n v="450"/>
    <n v="464"/>
    <n v="450"/>
  </r>
  <r>
    <m/>
    <m/>
    <x v="228"/>
    <x v="228"/>
    <n v="0"/>
    <n v="0"/>
    <n v="116"/>
    <n v="120"/>
    <n v="116"/>
    <n v="120"/>
  </r>
  <r>
    <m/>
    <m/>
    <x v="229"/>
    <x v="229"/>
    <n v="379"/>
    <n v="400"/>
    <n v="6229"/>
    <n v="5500"/>
    <n v="6608"/>
    <n v="5900"/>
  </r>
  <r>
    <m/>
    <m/>
    <x v="1866"/>
    <x v="1860"/>
    <n v="0"/>
    <n v="0"/>
    <n v="15"/>
    <n v="0"/>
    <n v="15"/>
    <n v="0"/>
  </r>
  <r>
    <m/>
    <m/>
    <x v="1867"/>
    <x v="1861"/>
    <n v="0"/>
    <n v="0"/>
    <n v="8"/>
    <n v="20"/>
    <n v="8"/>
    <n v="20"/>
  </r>
  <r>
    <m/>
    <m/>
    <x v="230"/>
    <x v="230"/>
    <n v="0"/>
    <n v="0"/>
    <n v="53"/>
    <n v="60"/>
    <n v="53"/>
    <n v="60"/>
  </r>
  <r>
    <m/>
    <m/>
    <x v="330"/>
    <x v="330"/>
    <n v="0"/>
    <n v="0"/>
    <n v="0"/>
    <n v="2"/>
    <n v="0"/>
    <n v="2"/>
  </r>
  <r>
    <m/>
    <m/>
    <x v="232"/>
    <x v="232"/>
    <n v="0"/>
    <n v="0"/>
    <n v="238"/>
    <n v="300"/>
    <n v="238"/>
    <n v="300"/>
  </r>
  <r>
    <m/>
    <m/>
    <x v="1347"/>
    <x v="1341"/>
    <n v="293"/>
    <n v="300"/>
    <n v="3"/>
    <n v="2"/>
    <n v="296"/>
    <n v="302"/>
  </r>
  <r>
    <m/>
    <m/>
    <x v="1868"/>
    <x v="1862"/>
    <n v="0"/>
    <n v="0"/>
    <n v="23"/>
    <n v="20"/>
    <n v="23"/>
    <n v="20"/>
  </r>
  <r>
    <m/>
    <m/>
    <x v="332"/>
    <x v="332"/>
    <n v="0"/>
    <n v="0"/>
    <n v="2"/>
    <n v="0"/>
    <n v="2"/>
    <n v="0"/>
  </r>
  <r>
    <m/>
    <m/>
    <x v="245"/>
    <x v="245"/>
    <n v="0"/>
    <n v="0"/>
    <n v="152"/>
    <n v="200"/>
    <n v="152"/>
    <n v="200"/>
  </r>
  <r>
    <m/>
    <m/>
    <x v="887"/>
    <x v="887"/>
    <n v="0"/>
    <n v="0"/>
    <n v="0"/>
    <n v="1"/>
    <n v="0"/>
    <n v="1"/>
  </r>
  <r>
    <m/>
    <m/>
    <x v="1869"/>
    <x v="1863"/>
    <n v="1"/>
    <n v="0"/>
    <n v="0"/>
    <n v="0"/>
    <n v="1"/>
    <n v="0"/>
  </r>
  <r>
    <m/>
    <m/>
    <x v="344"/>
    <x v="344"/>
    <n v="0"/>
    <n v="0"/>
    <n v="9"/>
    <n v="5"/>
    <n v="9"/>
    <n v="5"/>
  </r>
  <r>
    <m/>
    <m/>
    <x v="248"/>
    <x v="248"/>
    <n v="3"/>
    <n v="5"/>
    <n v="3326"/>
    <n v="3000"/>
    <n v="3329"/>
    <n v="3005"/>
  </r>
  <r>
    <m/>
    <m/>
    <x v="744"/>
    <x v="744"/>
    <n v="0"/>
    <n v="0"/>
    <n v="1"/>
    <n v="0"/>
    <n v="1"/>
    <n v="0"/>
  </r>
  <r>
    <m/>
    <m/>
    <x v="252"/>
    <x v="252"/>
    <n v="0"/>
    <n v="0"/>
    <n v="23"/>
    <n v="25"/>
    <n v="23"/>
    <n v="25"/>
  </r>
  <r>
    <m/>
    <m/>
    <x v="253"/>
    <x v="253"/>
    <n v="0"/>
    <n v="0"/>
    <n v="639"/>
    <n v="600"/>
    <n v="639"/>
    <n v="600"/>
  </r>
  <r>
    <m/>
    <m/>
    <x v="254"/>
    <x v="254"/>
    <n v="0"/>
    <n v="0"/>
    <n v="26"/>
    <n v="100"/>
    <n v="26"/>
    <n v="100"/>
  </r>
  <r>
    <m/>
    <m/>
    <x v="255"/>
    <x v="255"/>
    <n v="0"/>
    <n v="0"/>
    <n v="1"/>
    <n v="2"/>
    <n v="1"/>
    <n v="2"/>
  </r>
  <r>
    <m/>
    <m/>
    <x v="351"/>
    <x v="351"/>
    <n v="0"/>
    <n v="0"/>
    <n v="14"/>
    <n v="20"/>
    <n v="14"/>
    <n v="20"/>
  </r>
  <r>
    <m/>
    <m/>
    <x v="256"/>
    <x v="256"/>
    <n v="0"/>
    <n v="0"/>
    <n v="1"/>
    <n v="0"/>
    <n v="1"/>
    <n v="0"/>
  </r>
  <r>
    <m/>
    <m/>
    <x v="257"/>
    <x v="257"/>
    <n v="0"/>
    <n v="0"/>
    <n v="13"/>
    <n v="20"/>
    <n v="13"/>
    <n v="20"/>
  </r>
  <r>
    <m/>
    <m/>
    <x v="259"/>
    <x v="259"/>
    <n v="0"/>
    <n v="0"/>
    <n v="2"/>
    <n v="1"/>
    <n v="2"/>
    <n v="1"/>
  </r>
  <r>
    <m/>
    <m/>
    <x v="260"/>
    <x v="260"/>
    <n v="0"/>
    <n v="0"/>
    <n v="13"/>
    <n v="15"/>
    <n v="13"/>
    <n v="15"/>
  </r>
  <r>
    <m/>
    <m/>
    <x v="355"/>
    <x v="355"/>
    <n v="0"/>
    <n v="0"/>
    <n v="27"/>
    <n v="5"/>
    <n v="27"/>
    <n v="5"/>
  </r>
  <r>
    <m/>
    <m/>
    <x v="356"/>
    <x v="356"/>
    <n v="0"/>
    <n v="0"/>
    <n v="1"/>
    <n v="1"/>
    <n v="1"/>
    <n v="1"/>
  </r>
  <r>
    <m/>
    <m/>
    <x v="360"/>
    <x v="360"/>
    <n v="0"/>
    <n v="0"/>
    <n v="5"/>
    <n v="20"/>
    <n v="5"/>
    <n v="20"/>
  </r>
  <r>
    <m/>
    <m/>
    <x v="687"/>
    <x v="687"/>
    <n v="0"/>
    <n v="0"/>
    <n v="2225"/>
    <n v="0"/>
    <n v="2225"/>
    <n v="0"/>
  </r>
  <r>
    <m/>
    <m/>
    <x v="1337"/>
    <x v="1331"/>
    <n v="106"/>
    <n v="10000"/>
    <n v="141"/>
    <n v="200"/>
    <n v="247"/>
    <n v="10200"/>
  </r>
  <r>
    <m/>
    <m/>
    <x v="898"/>
    <x v="898"/>
    <n v="0"/>
    <n v="0"/>
    <n v="91"/>
    <n v="0"/>
    <n v="91"/>
    <n v="0"/>
  </r>
  <r>
    <m/>
    <m/>
    <x v="1843"/>
    <x v="1837"/>
    <n v="23"/>
    <n v="10000"/>
    <n v="144"/>
    <n v="200"/>
    <n v="167"/>
    <n v="10200"/>
  </r>
  <r>
    <m/>
    <m/>
    <x v="430"/>
    <x v="430"/>
    <n v="0"/>
    <n v="0"/>
    <n v="3"/>
    <n v="600"/>
    <n v="3"/>
    <n v="600"/>
  </r>
  <r>
    <m/>
    <m/>
    <x v="265"/>
    <x v="265"/>
    <n v="0"/>
    <n v="0"/>
    <n v="2"/>
    <n v="600"/>
    <n v="2"/>
    <n v="600"/>
  </r>
  <r>
    <m/>
    <m/>
    <x v="266"/>
    <x v="266"/>
    <n v="0"/>
    <n v="10000"/>
    <n v="5"/>
    <n v="500"/>
    <n v="5"/>
    <n v="10500"/>
  </r>
  <r>
    <m/>
    <m/>
    <x v="1846"/>
    <x v="1840"/>
    <n v="192"/>
    <n v="10000"/>
    <n v="0"/>
    <n v="500"/>
    <n v="192"/>
    <n v="10500"/>
  </r>
  <r>
    <m/>
    <m/>
    <x v="268"/>
    <x v="268"/>
    <n v="7"/>
    <n v="10000"/>
    <n v="0"/>
    <n v="500"/>
    <n v="7"/>
    <n v="10500"/>
  </r>
  <r>
    <m/>
    <m/>
    <x v="269"/>
    <x v="269"/>
    <n v="376"/>
    <n v="10000"/>
    <n v="903"/>
    <n v="500"/>
    <n v="1279"/>
    <n v="10500"/>
  </r>
  <r>
    <m/>
    <m/>
    <x v="273"/>
    <x v="273"/>
    <n v="0"/>
    <n v="0"/>
    <n v="15"/>
    <n v="5"/>
    <n v="15"/>
    <n v="5"/>
  </r>
  <r>
    <m/>
    <m/>
    <x v="1870"/>
    <x v="1864"/>
    <n v="0"/>
    <n v="0"/>
    <n v="2217"/>
    <n v="0"/>
    <n v="2217"/>
    <n v="0"/>
  </r>
  <r>
    <m/>
    <m/>
    <x v="1138"/>
    <x v="1138"/>
    <n v="0"/>
    <n v="0"/>
    <n v="2213"/>
    <n v="0"/>
    <n v="2213"/>
    <n v="0"/>
  </r>
  <r>
    <m/>
    <m/>
    <x v="1871"/>
    <x v="1865"/>
    <n v="0"/>
    <n v="0"/>
    <n v="2212"/>
    <n v="0"/>
    <n v="2212"/>
    <n v="0"/>
  </r>
  <r>
    <m/>
    <m/>
    <x v="1141"/>
    <x v="1141"/>
    <n v="0"/>
    <n v="0"/>
    <n v="1397"/>
    <n v="0"/>
    <n v="1397"/>
    <n v="0"/>
  </r>
  <r>
    <m/>
    <m/>
    <x v="432"/>
    <x v="432"/>
    <n v="0"/>
    <n v="0"/>
    <n v="2203"/>
    <n v="0"/>
    <n v="2203"/>
    <n v="0"/>
  </r>
  <r>
    <m/>
    <m/>
    <x v="1872"/>
    <x v="1866"/>
    <n v="0"/>
    <n v="0"/>
    <n v="2208"/>
    <n v="0"/>
    <n v="2208"/>
    <n v="0"/>
  </r>
  <r>
    <m/>
    <m/>
    <x v="433"/>
    <x v="433"/>
    <n v="0"/>
    <n v="0"/>
    <n v="11"/>
    <n v="20"/>
    <n v="11"/>
    <n v="20"/>
  </r>
  <r>
    <m/>
    <m/>
    <x v="1873"/>
    <x v="1867"/>
    <n v="0"/>
    <n v="0"/>
    <n v="93"/>
    <n v="0"/>
    <n v="93"/>
    <n v="0"/>
  </r>
  <r>
    <m/>
    <m/>
    <x v="900"/>
    <x v="900"/>
    <n v="0"/>
    <n v="0"/>
    <n v="962"/>
    <n v="0"/>
    <n v="962"/>
    <n v="0"/>
  </r>
  <r>
    <m/>
    <m/>
    <x v="1145"/>
    <x v="1145"/>
    <n v="0"/>
    <n v="0"/>
    <n v="2"/>
    <n v="0"/>
    <n v="2"/>
    <n v="0"/>
  </r>
  <r>
    <m/>
    <m/>
    <x v="276"/>
    <x v="276"/>
    <n v="0"/>
    <n v="0"/>
    <n v="2"/>
    <n v="2"/>
    <n v="2"/>
    <n v="2"/>
  </r>
  <r>
    <m/>
    <m/>
    <x v="277"/>
    <x v="277"/>
    <n v="0"/>
    <n v="0"/>
    <n v="284"/>
    <n v="250"/>
    <n v="284"/>
    <n v="250"/>
  </r>
  <r>
    <m/>
    <m/>
    <x v="750"/>
    <x v="750"/>
    <n v="0"/>
    <n v="0"/>
    <n v="0"/>
    <n v="2"/>
    <n v="0"/>
    <n v="2"/>
  </r>
  <r>
    <m/>
    <m/>
    <x v="280"/>
    <x v="280"/>
    <n v="0"/>
    <n v="0"/>
    <n v="407"/>
    <n v="400"/>
    <n v="407"/>
    <n v="400"/>
  </r>
  <r>
    <m/>
    <m/>
    <x v="1716"/>
    <x v="1710"/>
    <n v="1"/>
    <n v="0"/>
    <n v="1"/>
    <n v="0"/>
    <n v="2"/>
    <n v="0"/>
  </r>
  <r>
    <m/>
    <m/>
    <x v="281"/>
    <x v="281"/>
    <n v="0"/>
    <n v="0"/>
    <n v="4"/>
    <n v="0"/>
    <n v="4"/>
    <n v="0"/>
  </r>
  <r>
    <m/>
    <m/>
    <x v="283"/>
    <x v="283"/>
    <n v="0"/>
    <n v="0"/>
    <n v="2649"/>
    <n v="3000"/>
    <n v="2649"/>
    <n v="3000"/>
  </r>
  <r>
    <m/>
    <m/>
    <x v="435"/>
    <x v="435"/>
    <n v="0"/>
    <n v="0"/>
    <n v="121"/>
    <n v="200"/>
    <n v="121"/>
    <n v="200"/>
  </r>
  <r>
    <m/>
    <m/>
    <x v="437"/>
    <x v="437"/>
    <n v="0"/>
    <n v="0"/>
    <n v="77"/>
    <n v="100"/>
    <n v="77"/>
    <n v="100"/>
  </r>
  <r>
    <m/>
    <m/>
    <x v="284"/>
    <x v="284"/>
    <n v="0"/>
    <n v="0"/>
    <n v="15"/>
    <n v="20"/>
    <n v="15"/>
    <n v="20"/>
  </r>
  <r>
    <m/>
    <m/>
    <x v="285"/>
    <x v="285"/>
    <n v="8"/>
    <n v="0"/>
    <n v="7421"/>
    <n v="7000"/>
    <n v="7429"/>
    <n v="7000"/>
  </r>
  <r>
    <m/>
    <m/>
    <x v="286"/>
    <x v="286"/>
    <n v="2"/>
    <n v="0"/>
    <n v="4111"/>
    <n v="3700"/>
    <n v="4113"/>
    <n v="3700"/>
  </r>
  <r>
    <m/>
    <m/>
    <x v="287"/>
    <x v="287"/>
    <n v="0"/>
    <n v="0"/>
    <n v="480"/>
    <n v="500"/>
    <n v="480"/>
    <n v="500"/>
  </r>
  <r>
    <m/>
    <m/>
    <x v="288"/>
    <x v="288"/>
    <n v="0"/>
    <n v="0"/>
    <n v="2"/>
    <n v="0"/>
    <n v="2"/>
    <n v="0"/>
  </r>
  <r>
    <m/>
    <m/>
    <x v="289"/>
    <x v="289"/>
    <n v="0"/>
    <n v="0"/>
    <n v="17"/>
    <n v="0"/>
    <n v="17"/>
    <n v="0"/>
  </r>
  <r>
    <m/>
    <m/>
    <x v="438"/>
    <x v="438"/>
    <n v="1"/>
    <n v="0"/>
    <n v="1809"/>
    <n v="2000"/>
    <n v="1810"/>
    <n v="2000"/>
  </r>
  <r>
    <m/>
    <m/>
    <x v="904"/>
    <x v="904"/>
    <n v="0"/>
    <n v="0"/>
    <n v="2"/>
    <n v="0"/>
    <n v="2"/>
    <n v="0"/>
  </r>
  <r>
    <m/>
    <m/>
    <x v="291"/>
    <x v="291"/>
    <n v="0"/>
    <n v="0"/>
    <n v="2683"/>
    <n v="2500"/>
    <n v="2683"/>
    <n v="2500"/>
  </r>
  <r>
    <m/>
    <m/>
    <x v="294"/>
    <x v="294"/>
    <n v="0"/>
    <n v="0"/>
    <n v="3"/>
    <n v="0"/>
    <n v="3"/>
    <n v="0"/>
  </r>
  <r>
    <m/>
    <m/>
    <x v="296"/>
    <x v="296"/>
    <n v="0"/>
    <n v="0"/>
    <n v="485"/>
    <n v="500"/>
    <n v="485"/>
    <n v="500"/>
  </r>
  <r>
    <m/>
    <m/>
    <x v="297"/>
    <x v="297"/>
    <n v="0"/>
    <n v="0"/>
    <n v="153"/>
    <n v="200"/>
    <n v="153"/>
    <n v="200"/>
  </r>
  <r>
    <m/>
    <m/>
    <x v="298"/>
    <x v="298"/>
    <n v="0"/>
    <n v="0"/>
    <n v="1"/>
    <n v="0"/>
    <n v="1"/>
    <n v="0"/>
  </r>
  <r>
    <m/>
    <m/>
    <x v="299"/>
    <x v="299"/>
    <n v="0"/>
    <n v="0"/>
    <n v="8"/>
    <n v="10"/>
    <n v="8"/>
    <n v="10"/>
  </r>
  <r>
    <m/>
    <m/>
    <x v="300"/>
    <x v="300"/>
    <n v="0"/>
    <n v="0"/>
    <n v="5"/>
    <n v="0"/>
    <n v="5"/>
    <n v="0"/>
  </r>
  <r>
    <m/>
    <m/>
    <x v="301"/>
    <x v="301"/>
    <n v="0"/>
    <n v="0"/>
    <n v="3040"/>
    <n v="3000"/>
    <n v="3040"/>
    <n v="3000"/>
  </r>
  <r>
    <m/>
    <m/>
    <x v="442"/>
    <x v="442"/>
    <n v="0"/>
    <n v="0"/>
    <n v="2"/>
    <n v="5"/>
    <n v="2"/>
    <n v="5"/>
  </r>
  <r>
    <m/>
    <m/>
    <x v="1147"/>
    <x v="1147"/>
    <n v="0"/>
    <n v="0"/>
    <n v="36"/>
    <n v="50"/>
    <n v="36"/>
    <n v="50"/>
  </r>
  <r>
    <m/>
    <m/>
    <x v="1874"/>
    <x v="1868"/>
    <n v="0"/>
    <n v="0"/>
    <n v="52"/>
    <n v="60"/>
    <n v="52"/>
    <n v="60"/>
  </r>
  <r>
    <m/>
    <m/>
    <x v="1875"/>
    <x v="1869"/>
    <n v="0"/>
    <n v="0"/>
    <n v="152"/>
    <n v="800"/>
    <n v="152"/>
    <n v="800"/>
  </r>
  <r>
    <m/>
    <m/>
    <x v="1876"/>
    <x v="1870"/>
    <n v="0"/>
    <n v="0"/>
    <n v="9"/>
    <n v="10"/>
    <n v="9"/>
    <n v="10"/>
  </r>
  <r>
    <m/>
    <m/>
    <x v="1877"/>
    <x v="1871"/>
    <n v="0"/>
    <n v="0"/>
    <n v="0"/>
    <n v="3"/>
    <n v="0"/>
    <n v="3"/>
  </r>
  <r>
    <m/>
    <m/>
    <x v="1878"/>
    <x v="1872"/>
    <n v="0"/>
    <n v="0"/>
    <n v="57"/>
    <n v="60"/>
    <n v="57"/>
    <n v="60"/>
  </r>
  <r>
    <m/>
    <m/>
    <x v="1879"/>
    <x v="1873"/>
    <n v="0"/>
    <n v="0"/>
    <n v="40"/>
    <n v="50"/>
    <n v="40"/>
    <n v="50"/>
  </r>
  <r>
    <m/>
    <m/>
    <x v="1880"/>
    <x v="1874"/>
    <n v="0"/>
    <n v="0"/>
    <n v="1"/>
    <n v="10"/>
    <n v="1"/>
    <n v="10"/>
  </r>
  <r>
    <m/>
    <m/>
    <x v="1881"/>
    <x v="1875"/>
    <n v="1"/>
    <n v="0"/>
    <n v="0"/>
    <n v="5"/>
    <n v="1"/>
    <n v="5"/>
  </r>
  <r>
    <m/>
    <m/>
    <x v="1882"/>
    <x v="1876"/>
    <n v="16"/>
    <n v="0"/>
    <n v="1297"/>
    <n v="1100"/>
    <n v="1313"/>
    <n v="1100"/>
  </r>
  <r>
    <m/>
    <m/>
    <x v="1883"/>
    <x v="1877"/>
    <n v="0"/>
    <n v="0"/>
    <n v="0"/>
    <n v="700"/>
    <n v="0"/>
    <n v="700"/>
  </r>
  <r>
    <m/>
    <m/>
    <x v="1884"/>
    <x v="1878"/>
    <n v="0"/>
    <n v="0"/>
    <n v="0"/>
    <n v="700"/>
    <n v="0"/>
    <n v="700"/>
  </r>
  <r>
    <m/>
    <m/>
    <x v="1885"/>
    <x v="1879"/>
    <n v="2"/>
    <n v="0"/>
    <n v="141"/>
    <n v="150"/>
    <n v="143"/>
    <n v="150"/>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гастроентерологију и хепатологију"/>
    <m/>
    <x v="0"/>
    <x v="0"/>
    <m/>
    <m/>
    <m/>
    <m/>
    <m/>
    <m/>
  </r>
  <r>
    <m/>
    <s v="Специјалистички прегледи"/>
    <x v="0"/>
    <x v="0"/>
    <m/>
    <m/>
    <m/>
    <m/>
    <m/>
    <m/>
  </r>
  <r>
    <m/>
    <s v="Сви прегледи укупно"/>
    <x v="0"/>
    <x v="0"/>
    <n v="15420"/>
    <n v="14061"/>
    <n v="18939"/>
    <n v="18881"/>
    <n v="34359"/>
    <n v="32942"/>
  </r>
  <r>
    <m/>
    <m/>
    <x v="1"/>
    <x v="1"/>
    <n v="8872"/>
    <n v="8500"/>
    <n v="1567"/>
    <n v="1600"/>
    <n v="10439"/>
    <n v="10100"/>
  </r>
  <r>
    <m/>
    <m/>
    <x v="2"/>
    <x v="2"/>
    <n v="4868"/>
    <n v="4000"/>
    <n v="15081"/>
    <n v="15000"/>
    <n v="19949"/>
    <n v="19000"/>
  </r>
  <r>
    <m/>
    <m/>
    <x v="3"/>
    <x v="3"/>
    <n v="469"/>
    <n v="400"/>
    <n v="251"/>
    <n v="350"/>
    <n v="720"/>
    <n v="750"/>
  </r>
  <r>
    <m/>
    <m/>
    <x v="4"/>
    <x v="4"/>
    <n v="256"/>
    <n v="200"/>
    <n v="1843"/>
    <n v="1400"/>
    <n v="2099"/>
    <n v="1600"/>
  </r>
  <r>
    <m/>
    <m/>
    <x v="5"/>
    <x v="5"/>
    <n v="744"/>
    <n v="800"/>
    <n v="3"/>
    <n v="200"/>
    <n v="747"/>
    <n v="1000"/>
  </r>
  <r>
    <m/>
    <m/>
    <x v="6"/>
    <x v="6"/>
    <n v="211"/>
    <n v="150"/>
    <n v="177"/>
    <n v="300"/>
    <n v="388"/>
    <n v="450"/>
  </r>
  <r>
    <m/>
    <m/>
    <x v="7"/>
    <x v="7"/>
    <n v="0"/>
    <n v="10"/>
    <n v="17"/>
    <n v="30"/>
    <n v="17"/>
    <n v="40"/>
  </r>
  <r>
    <m/>
    <m/>
    <x v="312"/>
    <x v="312"/>
    <n v="0"/>
    <n v="1"/>
    <n v="0"/>
    <n v="1"/>
    <n v="0"/>
    <n v="2"/>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9746"/>
    <n v="13807"/>
    <n v="115717"/>
    <n v="124465"/>
    <n v="125463"/>
    <n v="138272"/>
  </r>
  <r>
    <m/>
    <s v="Остале услуге"/>
    <x v="0"/>
    <x v="0"/>
    <n v="9656"/>
    <n v="9002"/>
    <n v="115717"/>
    <n v="124465"/>
    <n v="125373"/>
    <n v="133467"/>
  </r>
  <r>
    <m/>
    <m/>
    <x v="216"/>
    <x v="216"/>
    <n v="0"/>
    <n v="0"/>
    <n v="1491"/>
    <n v="1500"/>
    <n v="1491"/>
    <n v="1500"/>
  </r>
  <r>
    <m/>
    <m/>
    <x v="217"/>
    <x v="217"/>
    <n v="0"/>
    <n v="0"/>
    <n v="1"/>
    <n v="0"/>
    <n v="1"/>
    <n v="0"/>
  </r>
  <r>
    <m/>
    <m/>
    <x v="315"/>
    <x v="315"/>
    <n v="22"/>
    <n v="24"/>
    <n v="704"/>
    <n v="800"/>
    <n v="726"/>
    <n v="824"/>
  </r>
  <r>
    <m/>
    <m/>
    <x v="883"/>
    <x v="883"/>
    <n v="0"/>
    <n v="0"/>
    <n v="2"/>
    <n v="0"/>
    <n v="2"/>
    <n v="0"/>
  </r>
  <r>
    <m/>
    <m/>
    <x v="222"/>
    <x v="222"/>
    <n v="3"/>
    <n v="3"/>
    <n v="722"/>
    <n v="600"/>
    <n v="725"/>
    <n v="603"/>
  </r>
  <r>
    <m/>
    <m/>
    <x v="1886"/>
    <x v="1880"/>
    <n v="0"/>
    <n v="1"/>
    <n v="10"/>
    <n v="10"/>
    <n v="10"/>
    <n v="11"/>
  </r>
  <r>
    <m/>
    <m/>
    <x v="1887"/>
    <x v="1881"/>
    <n v="0"/>
    <n v="0"/>
    <n v="1"/>
    <n v="1"/>
    <n v="1"/>
    <n v="1"/>
  </r>
  <r>
    <m/>
    <m/>
    <x v="319"/>
    <x v="319"/>
    <n v="0"/>
    <n v="0"/>
    <n v="0"/>
    <n v="1"/>
    <n v="0"/>
    <n v="1"/>
  </r>
  <r>
    <m/>
    <m/>
    <x v="227"/>
    <x v="227"/>
    <n v="0"/>
    <n v="0"/>
    <n v="1624"/>
    <n v="1500"/>
    <n v="1624"/>
    <n v="1500"/>
  </r>
  <r>
    <m/>
    <m/>
    <x v="228"/>
    <x v="228"/>
    <n v="0"/>
    <n v="0"/>
    <n v="80"/>
    <n v="70"/>
    <n v="80"/>
    <n v="70"/>
  </r>
  <r>
    <m/>
    <m/>
    <x v="320"/>
    <x v="320"/>
    <n v="0"/>
    <n v="0"/>
    <n v="0"/>
    <n v="1"/>
    <n v="0"/>
    <n v="1"/>
  </r>
  <r>
    <m/>
    <m/>
    <x v="1888"/>
    <x v="1882"/>
    <n v="0"/>
    <n v="0"/>
    <n v="59"/>
    <n v="50"/>
    <n v="59"/>
    <n v="50"/>
  </r>
  <r>
    <m/>
    <m/>
    <x v="321"/>
    <x v="321"/>
    <n v="0"/>
    <n v="0"/>
    <n v="8"/>
    <n v="10"/>
    <n v="8"/>
    <n v="10"/>
  </r>
  <r>
    <m/>
    <m/>
    <x v="229"/>
    <x v="229"/>
    <n v="525"/>
    <n v="600"/>
    <n v="6396"/>
    <n v="7000"/>
    <n v="6921"/>
    <n v="7600"/>
  </r>
  <r>
    <m/>
    <m/>
    <x v="230"/>
    <x v="230"/>
    <n v="0"/>
    <n v="0"/>
    <n v="135"/>
    <n v="150"/>
    <n v="135"/>
    <n v="150"/>
  </r>
  <r>
    <m/>
    <m/>
    <x v="330"/>
    <x v="330"/>
    <n v="0"/>
    <n v="0"/>
    <n v="0"/>
    <n v="1"/>
    <n v="0"/>
    <n v="1"/>
  </r>
  <r>
    <m/>
    <m/>
    <x v="232"/>
    <x v="232"/>
    <n v="0"/>
    <n v="0"/>
    <n v="2515"/>
    <n v="1800"/>
    <n v="2515"/>
    <n v="1800"/>
  </r>
  <r>
    <m/>
    <m/>
    <x v="19"/>
    <x v="19"/>
    <n v="2"/>
    <n v="1"/>
    <n v="0"/>
    <n v="0"/>
    <n v="2"/>
    <n v="1"/>
  </r>
  <r>
    <m/>
    <m/>
    <x v="60"/>
    <x v="60"/>
    <n v="0"/>
    <n v="1"/>
    <n v="226"/>
    <n v="230"/>
    <n v="226"/>
    <n v="231"/>
  </r>
  <r>
    <m/>
    <m/>
    <x v="61"/>
    <x v="61"/>
    <n v="0"/>
    <n v="0"/>
    <n v="0"/>
    <n v="1"/>
    <n v="0"/>
    <n v="1"/>
  </r>
  <r>
    <m/>
    <m/>
    <x v="1889"/>
    <x v="1883"/>
    <n v="0"/>
    <n v="0"/>
    <n v="1"/>
    <m/>
    <n v="1"/>
    <n v="0"/>
  </r>
  <r>
    <m/>
    <m/>
    <x v="1890"/>
    <x v="1884"/>
    <n v="0"/>
    <n v="0"/>
    <n v="0"/>
    <m/>
    <n v="0"/>
    <n v="0"/>
  </r>
  <r>
    <m/>
    <m/>
    <x v="1891"/>
    <x v="1885"/>
    <n v="70"/>
    <n v="80"/>
    <n v="154"/>
    <n v="150"/>
    <n v="224"/>
    <n v="230"/>
  </r>
  <r>
    <m/>
    <m/>
    <x v="1892"/>
    <x v="1886"/>
    <n v="1245"/>
    <n v="1000"/>
    <n v="586"/>
    <n v="550"/>
    <n v="1831"/>
    <n v="1550"/>
  </r>
  <r>
    <m/>
    <m/>
    <x v="1893"/>
    <x v="1887"/>
    <n v="0"/>
    <n v="1"/>
    <n v="1"/>
    <n v="1"/>
    <n v="1"/>
    <n v="2"/>
  </r>
  <r>
    <m/>
    <m/>
    <x v="1894"/>
    <x v="1888"/>
    <n v="0"/>
    <n v="1"/>
    <n v="0"/>
    <n v="1"/>
    <n v="0"/>
    <n v="2"/>
  </r>
  <r>
    <m/>
    <m/>
    <x v="1895"/>
    <x v="1889"/>
    <n v="0"/>
    <n v="1"/>
    <n v="0"/>
    <n v="1"/>
    <n v="0"/>
    <n v="2"/>
  </r>
  <r>
    <m/>
    <m/>
    <x v="1896"/>
    <x v="1890"/>
    <n v="0"/>
    <n v="0"/>
    <n v="0"/>
    <n v="5"/>
    <n v="0"/>
    <n v="5"/>
  </r>
  <r>
    <m/>
    <m/>
    <x v="1897"/>
    <x v="1891"/>
    <n v="1"/>
    <n v="1"/>
    <n v="0"/>
    <n v="1"/>
    <n v="1"/>
    <n v="2"/>
  </r>
  <r>
    <m/>
    <m/>
    <x v="1898"/>
    <x v="1892"/>
    <n v="8"/>
    <n v="5"/>
    <n v="1"/>
    <n v="5"/>
    <n v="9"/>
    <n v="10"/>
  </r>
  <r>
    <m/>
    <m/>
    <x v="1899"/>
    <x v="1893"/>
    <n v="0"/>
    <n v="1"/>
    <n v="0"/>
    <n v="1"/>
    <n v="0"/>
    <n v="2"/>
  </r>
  <r>
    <m/>
    <m/>
    <x v="1900"/>
    <x v="1894"/>
    <n v="0"/>
    <n v="1"/>
    <n v="0"/>
    <n v="1"/>
    <n v="0"/>
    <n v="2"/>
  </r>
  <r>
    <m/>
    <m/>
    <x v="1901"/>
    <x v="1895"/>
    <n v="0"/>
    <n v="1"/>
    <n v="0"/>
    <n v="1"/>
    <n v="0"/>
    <n v="2"/>
  </r>
  <r>
    <m/>
    <m/>
    <x v="1902"/>
    <x v="1896"/>
    <n v="0"/>
    <n v="1"/>
    <n v="0"/>
    <n v="1"/>
    <n v="0"/>
    <n v="2"/>
  </r>
  <r>
    <m/>
    <m/>
    <x v="1903"/>
    <x v="1897"/>
    <n v="0"/>
    <n v="1"/>
    <n v="0"/>
    <n v="1"/>
    <n v="0"/>
    <n v="2"/>
  </r>
  <r>
    <m/>
    <m/>
    <x v="1904"/>
    <x v="1898"/>
    <n v="7"/>
    <n v="10"/>
    <n v="11"/>
    <n v="10"/>
    <n v="18"/>
    <n v="20"/>
  </r>
  <r>
    <m/>
    <m/>
    <x v="1905"/>
    <x v="1899"/>
    <n v="1"/>
    <n v="1"/>
    <n v="1"/>
    <n v="1"/>
    <n v="2"/>
    <n v="2"/>
  </r>
  <r>
    <m/>
    <m/>
    <x v="1906"/>
    <x v="1900"/>
    <n v="0"/>
    <n v="1"/>
    <n v="0"/>
    <n v="1"/>
    <n v="0"/>
    <n v="2"/>
  </r>
  <r>
    <m/>
    <m/>
    <x v="1907"/>
    <x v="1901"/>
    <n v="0"/>
    <n v="1"/>
    <n v="0"/>
    <n v="1"/>
    <n v="0"/>
    <n v="2"/>
  </r>
  <r>
    <m/>
    <m/>
    <x v="1908"/>
    <x v="1902"/>
    <n v="9"/>
    <n v="10"/>
    <n v="206"/>
    <n v="190"/>
    <n v="215"/>
    <n v="200"/>
  </r>
  <r>
    <m/>
    <m/>
    <x v="1909"/>
    <x v="1903"/>
    <n v="2"/>
    <n v="0"/>
    <n v="19"/>
    <n v="16"/>
    <n v="21"/>
    <n v="16"/>
  </r>
  <r>
    <m/>
    <m/>
    <x v="1910"/>
    <x v="1904"/>
    <n v="3"/>
    <n v="0"/>
    <n v="159"/>
    <n v="150"/>
    <n v="162"/>
    <n v="150"/>
  </r>
  <r>
    <m/>
    <m/>
    <x v="1911"/>
    <x v="1905"/>
    <n v="0"/>
    <n v="1"/>
    <n v="0"/>
    <n v="1"/>
    <n v="0"/>
    <n v="2"/>
  </r>
  <r>
    <m/>
    <m/>
    <x v="1912"/>
    <x v="1906"/>
    <n v="0"/>
    <n v="1"/>
    <n v="0"/>
    <n v="1"/>
    <n v="0"/>
    <n v="2"/>
  </r>
  <r>
    <m/>
    <m/>
    <x v="1913"/>
    <x v="1907"/>
    <n v="0"/>
    <n v="1"/>
    <n v="0"/>
    <n v="1"/>
    <n v="0"/>
    <n v="2"/>
  </r>
  <r>
    <m/>
    <m/>
    <x v="1914"/>
    <x v="1908"/>
    <n v="7"/>
    <n v="1"/>
    <n v="52"/>
    <n v="45"/>
    <n v="59"/>
    <n v="46"/>
  </r>
  <r>
    <m/>
    <m/>
    <x v="1915"/>
    <x v="1909"/>
    <n v="0"/>
    <n v="1"/>
    <n v="70"/>
    <n v="100"/>
    <n v="70"/>
    <n v="101"/>
  </r>
  <r>
    <m/>
    <m/>
    <x v="239"/>
    <x v="239"/>
    <n v="1659"/>
    <n v="1600"/>
    <n v="24"/>
    <n v="30"/>
    <n v="1683"/>
    <n v="1630"/>
  </r>
  <r>
    <m/>
    <m/>
    <x v="240"/>
    <x v="240"/>
    <n v="12"/>
    <n v="30"/>
    <n v="1"/>
    <n v="1"/>
    <n v="13"/>
    <n v="31"/>
  </r>
  <r>
    <m/>
    <m/>
    <x v="1916"/>
    <x v="1910"/>
    <n v="0"/>
    <n v="1"/>
    <n v="1"/>
    <n v="1"/>
    <n v="1"/>
    <n v="2"/>
  </r>
  <r>
    <m/>
    <m/>
    <x v="1917"/>
    <x v="1911"/>
    <n v="0"/>
    <n v="1"/>
    <n v="0"/>
    <n v="1"/>
    <n v="0"/>
    <n v="2"/>
  </r>
  <r>
    <m/>
    <m/>
    <x v="1918"/>
    <x v="1912"/>
    <n v="3"/>
    <n v="1"/>
    <n v="1"/>
    <n v="4"/>
    <n v="4"/>
    <n v="5"/>
  </r>
  <r>
    <m/>
    <m/>
    <x v="1919"/>
    <x v="1913"/>
    <n v="5"/>
    <n v="5"/>
    <n v="9"/>
    <n v="10"/>
    <n v="14"/>
    <n v="15"/>
  </r>
  <r>
    <m/>
    <m/>
    <x v="241"/>
    <x v="241"/>
    <n v="965"/>
    <n v="1000"/>
    <n v="1"/>
    <n v="2"/>
    <n v="966"/>
    <n v="1002"/>
  </r>
  <r>
    <m/>
    <m/>
    <x v="242"/>
    <x v="242"/>
    <n v="26"/>
    <n v="30"/>
    <n v="0"/>
    <n v="1"/>
    <n v="26"/>
    <n v="31"/>
  </r>
  <r>
    <m/>
    <m/>
    <x v="158"/>
    <x v="158"/>
    <n v="0"/>
    <n v="0"/>
    <n v="0"/>
    <n v="0"/>
    <n v="0"/>
    <n v="0"/>
  </r>
  <r>
    <m/>
    <m/>
    <x v="244"/>
    <x v="244"/>
    <n v="3539"/>
    <n v="3300"/>
    <n v="884"/>
    <n v="1000"/>
    <n v="4423"/>
    <n v="4300"/>
  </r>
  <r>
    <m/>
    <m/>
    <x v="332"/>
    <x v="332"/>
    <n v="0"/>
    <n v="0"/>
    <n v="1"/>
    <n v="1"/>
    <n v="1"/>
    <n v="1"/>
  </r>
  <r>
    <m/>
    <m/>
    <x v="245"/>
    <x v="245"/>
    <n v="0"/>
    <n v="0"/>
    <n v="244"/>
    <n v="250"/>
    <n v="244"/>
    <n v="250"/>
  </r>
  <r>
    <m/>
    <m/>
    <x v="887"/>
    <x v="887"/>
    <n v="0"/>
    <n v="0"/>
    <n v="4"/>
    <n v="6"/>
    <n v="4"/>
    <n v="6"/>
  </r>
  <r>
    <m/>
    <m/>
    <x v="888"/>
    <x v="888"/>
    <n v="0"/>
    <n v="0"/>
    <n v="101"/>
    <n v="100"/>
    <n v="101"/>
    <n v="100"/>
  </r>
  <r>
    <m/>
    <m/>
    <x v="1920"/>
    <x v="1914"/>
    <n v="0"/>
    <n v="1"/>
    <n v="0"/>
    <m/>
    <n v="0"/>
    <n v="1"/>
  </r>
  <r>
    <m/>
    <m/>
    <x v="248"/>
    <x v="248"/>
    <n v="12"/>
    <n v="4"/>
    <n v="5521"/>
    <n v="6200"/>
    <n v="5533"/>
    <n v="6204"/>
  </r>
  <r>
    <m/>
    <m/>
    <x v="1921"/>
    <x v="1915"/>
    <n v="0"/>
    <n v="0"/>
    <n v="0"/>
    <n v="1"/>
    <n v="0"/>
    <n v="1"/>
  </r>
  <r>
    <m/>
    <m/>
    <x v="1840"/>
    <x v="1834"/>
    <n v="0"/>
    <n v="1"/>
    <n v="0"/>
    <n v="5"/>
    <n v="0"/>
    <n v="6"/>
  </r>
  <r>
    <m/>
    <m/>
    <x v="1922"/>
    <x v="1916"/>
    <n v="0"/>
    <n v="0"/>
    <n v="0"/>
    <n v="3"/>
    <n v="0"/>
    <n v="3"/>
  </r>
  <r>
    <m/>
    <m/>
    <x v="1923"/>
    <x v="1917"/>
    <n v="3"/>
    <n v="1"/>
    <n v="9"/>
    <n v="9"/>
    <n v="12"/>
    <n v="10"/>
  </r>
  <r>
    <m/>
    <m/>
    <x v="744"/>
    <x v="744"/>
    <n v="0"/>
    <n v="0"/>
    <n v="3242"/>
    <n v="3000"/>
    <n v="3242"/>
    <n v="3000"/>
  </r>
  <r>
    <m/>
    <m/>
    <x v="252"/>
    <x v="252"/>
    <n v="0"/>
    <n v="0"/>
    <n v="101"/>
    <n v="150"/>
    <n v="101"/>
    <n v="150"/>
  </r>
  <r>
    <m/>
    <m/>
    <x v="346"/>
    <x v="346"/>
    <n v="0"/>
    <n v="0"/>
    <n v="47"/>
    <n v="50"/>
    <n v="47"/>
    <n v="50"/>
  </r>
  <r>
    <m/>
    <m/>
    <x v="253"/>
    <x v="253"/>
    <n v="0"/>
    <n v="0"/>
    <n v="355"/>
    <n v="300"/>
    <n v="355"/>
    <n v="300"/>
  </r>
  <r>
    <m/>
    <m/>
    <x v="254"/>
    <x v="254"/>
    <n v="0"/>
    <n v="0"/>
    <n v="79"/>
    <n v="100"/>
    <n v="79"/>
    <n v="100"/>
  </r>
  <r>
    <m/>
    <m/>
    <x v="1924"/>
    <x v="1918"/>
    <n v="0"/>
    <n v="0"/>
    <n v="1"/>
    <n v="0"/>
    <n v="1"/>
    <n v="0"/>
  </r>
  <r>
    <m/>
    <m/>
    <x v="255"/>
    <x v="255"/>
    <n v="0"/>
    <n v="0"/>
    <n v="2"/>
    <n v="6"/>
    <n v="2"/>
    <n v="6"/>
  </r>
  <r>
    <m/>
    <m/>
    <x v="256"/>
    <x v="256"/>
    <n v="0"/>
    <n v="0"/>
    <n v="67"/>
    <n v="60"/>
    <n v="67"/>
    <n v="60"/>
  </r>
  <r>
    <m/>
    <m/>
    <x v="257"/>
    <x v="257"/>
    <n v="0"/>
    <n v="0"/>
    <n v="2237"/>
    <n v="2000"/>
    <n v="2237"/>
    <n v="2000"/>
  </r>
  <r>
    <m/>
    <m/>
    <x v="258"/>
    <x v="258"/>
    <n v="0"/>
    <n v="0"/>
    <n v="2"/>
    <n v="1"/>
    <n v="2"/>
    <n v="1"/>
  </r>
  <r>
    <m/>
    <m/>
    <x v="259"/>
    <x v="259"/>
    <n v="0"/>
    <n v="0"/>
    <n v="53"/>
    <n v="50"/>
    <n v="53"/>
    <n v="50"/>
  </r>
  <r>
    <m/>
    <m/>
    <x v="353"/>
    <x v="353"/>
    <n v="0"/>
    <n v="0"/>
    <n v="11"/>
    <n v="10"/>
    <n v="11"/>
    <n v="10"/>
  </r>
  <r>
    <m/>
    <m/>
    <x v="1925"/>
    <x v="1919"/>
    <n v="0"/>
    <n v="0"/>
    <n v="0"/>
    <n v="1"/>
    <n v="0"/>
    <n v="1"/>
  </r>
  <r>
    <m/>
    <m/>
    <x v="1926"/>
    <x v="1920"/>
    <n v="0"/>
    <n v="0"/>
    <n v="0"/>
    <n v="3"/>
    <n v="0"/>
    <n v="3"/>
  </r>
  <r>
    <m/>
    <m/>
    <x v="260"/>
    <x v="260"/>
    <n v="0"/>
    <n v="0"/>
    <n v="93"/>
    <n v="150"/>
    <n v="93"/>
    <n v="150"/>
  </r>
  <r>
    <m/>
    <m/>
    <x v="354"/>
    <x v="354"/>
    <n v="0"/>
    <n v="0"/>
    <n v="0"/>
    <n v="10"/>
    <n v="0"/>
    <n v="10"/>
  </r>
  <r>
    <m/>
    <m/>
    <x v="356"/>
    <x v="356"/>
    <n v="0"/>
    <n v="0"/>
    <n v="257"/>
    <n v="250"/>
    <n v="257"/>
    <n v="250"/>
  </r>
  <r>
    <m/>
    <m/>
    <x v="360"/>
    <x v="360"/>
    <n v="0"/>
    <n v="0"/>
    <n v="14"/>
    <n v="1"/>
    <n v="14"/>
    <n v="1"/>
  </r>
  <r>
    <m/>
    <m/>
    <x v="401"/>
    <x v="401"/>
    <n v="0"/>
    <n v="0"/>
    <n v="0"/>
    <n v="1"/>
    <n v="0"/>
    <n v="1"/>
  </r>
  <r>
    <m/>
    <m/>
    <x v="430"/>
    <x v="430"/>
    <n v="0"/>
    <n v="0"/>
    <n v="7"/>
    <n v="10"/>
    <n v="7"/>
    <n v="10"/>
  </r>
  <r>
    <m/>
    <m/>
    <x v="263"/>
    <x v="263"/>
    <n v="1"/>
    <n v="0"/>
    <n v="0"/>
    <n v="0"/>
    <n v="1"/>
    <n v="0"/>
  </r>
  <r>
    <m/>
    <m/>
    <x v="265"/>
    <x v="265"/>
    <n v="0"/>
    <n v="0"/>
    <n v="1838"/>
    <n v="1500"/>
    <n v="1838"/>
    <n v="1500"/>
  </r>
  <r>
    <m/>
    <m/>
    <x v="266"/>
    <x v="266"/>
    <n v="0"/>
    <n v="0"/>
    <n v="3231"/>
    <n v="2600"/>
    <n v="3231"/>
    <n v="2600"/>
  </r>
  <r>
    <m/>
    <m/>
    <x v="269"/>
    <x v="269"/>
    <n v="0"/>
    <n v="0"/>
    <n v="8"/>
    <n v="100"/>
    <n v="8"/>
    <n v="100"/>
  </r>
  <r>
    <m/>
    <m/>
    <x v="431"/>
    <x v="431"/>
    <n v="0"/>
    <n v="0"/>
    <n v="412"/>
    <n v="400"/>
    <n v="412"/>
    <n v="400"/>
  </r>
  <r>
    <m/>
    <m/>
    <x v="272"/>
    <x v="272"/>
    <n v="0"/>
    <n v="0"/>
    <n v="58"/>
    <n v="60"/>
    <n v="58"/>
    <n v="60"/>
  </r>
  <r>
    <m/>
    <m/>
    <x v="273"/>
    <x v="273"/>
    <n v="0"/>
    <n v="0"/>
    <n v="241"/>
    <n v="330"/>
    <n v="241"/>
    <n v="330"/>
  </r>
  <r>
    <m/>
    <m/>
    <x v="434"/>
    <x v="434"/>
    <n v="0"/>
    <n v="0"/>
    <n v="1877"/>
    <n v="2000"/>
    <n v="1877"/>
    <n v="2000"/>
  </r>
  <r>
    <m/>
    <m/>
    <x v="1714"/>
    <x v="1708"/>
    <n v="0"/>
    <n v="0"/>
    <n v="3"/>
    <n v="0"/>
    <n v="3"/>
    <n v="0"/>
  </r>
  <r>
    <m/>
    <m/>
    <x v="1145"/>
    <x v="1145"/>
    <n v="0"/>
    <n v="0"/>
    <n v="3"/>
    <n v="0"/>
    <n v="3"/>
    <n v="0"/>
  </r>
  <r>
    <m/>
    <m/>
    <x v="901"/>
    <x v="901"/>
    <n v="0"/>
    <n v="0"/>
    <n v="0"/>
    <n v="1"/>
    <n v="0"/>
    <n v="1"/>
  </r>
  <r>
    <m/>
    <m/>
    <x v="276"/>
    <x v="276"/>
    <n v="0"/>
    <n v="0"/>
    <n v="2"/>
    <n v="1"/>
    <n v="2"/>
    <n v="1"/>
  </r>
  <r>
    <m/>
    <m/>
    <x v="277"/>
    <x v="277"/>
    <n v="0"/>
    <n v="0"/>
    <n v="0"/>
    <n v="1"/>
    <n v="0"/>
    <n v="1"/>
  </r>
  <r>
    <m/>
    <m/>
    <x v="280"/>
    <x v="280"/>
    <n v="0"/>
    <n v="0"/>
    <n v="311"/>
    <n v="270"/>
    <n v="311"/>
    <n v="270"/>
  </r>
  <r>
    <m/>
    <m/>
    <x v="1716"/>
    <x v="1710"/>
    <n v="0"/>
    <n v="0"/>
    <n v="2"/>
    <n v="0"/>
    <n v="2"/>
    <n v="0"/>
  </r>
  <r>
    <m/>
    <m/>
    <x v="281"/>
    <x v="281"/>
    <n v="0"/>
    <n v="0"/>
    <n v="11"/>
    <n v="10"/>
    <n v="11"/>
    <n v="10"/>
  </r>
  <r>
    <m/>
    <m/>
    <x v="282"/>
    <x v="282"/>
    <n v="0"/>
    <n v="0"/>
    <n v="85"/>
    <n v="150"/>
    <n v="85"/>
    <n v="150"/>
  </r>
  <r>
    <m/>
    <m/>
    <x v="283"/>
    <x v="283"/>
    <n v="0"/>
    <n v="0"/>
    <n v="14185"/>
    <n v="16000"/>
    <n v="14185"/>
    <n v="16000"/>
  </r>
  <r>
    <m/>
    <m/>
    <x v="435"/>
    <x v="435"/>
    <n v="0"/>
    <n v="0"/>
    <n v="2093"/>
    <n v="2000"/>
    <n v="2093"/>
    <n v="2000"/>
  </r>
  <r>
    <m/>
    <m/>
    <x v="436"/>
    <x v="436"/>
    <n v="0"/>
    <n v="0"/>
    <n v="11"/>
    <n v="15"/>
    <n v="11"/>
    <n v="15"/>
  </r>
  <r>
    <m/>
    <m/>
    <x v="437"/>
    <x v="437"/>
    <n v="0"/>
    <n v="0"/>
    <n v="29"/>
    <n v="60"/>
    <n v="29"/>
    <n v="60"/>
  </r>
  <r>
    <m/>
    <m/>
    <x v="284"/>
    <x v="284"/>
    <n v="0"/>
    <n v="0"/>
    <n v="1753"/>
    <n v="2200"/>
    <n v="1753"/>
    <n v="2200"/>
  </r>
  <r>
    <m/>
    <m/>
    <x v="285"/>
    <x v="285"/>
    <n v="0"/>
    <n v="0"/>
    <n v="16943"/>
    <n v="21000"/>
    <n v="16943"/>
    <n v="21000"/>
  </r>
  <r>
    <m/>
    <m/>
    <x v="286"/>
    <x v="286"/>
    <n v="0"/>
    <n v="0"/>
    <n v="24272"/>
    <n v="24000"/>
    <n v="24272"/>
    <n v="24000"/>
  </r>
  <r>
    <m/>
    <m/>
    <x v="903"/>
    <x v="903"/>
    <n v="0"/>
    <n v="0"/>
    <n v="0"/>
    <n v="2"/>
    <n v="0"/>
    <n v="2"/>
  </r>
  <r>
    <m/>
    <m/>
    <x v="287"/>
    <x v="287"/>
    <n v="0"/>
    <n v="0"/>
    <n v="7385"/>
    <n v="8000"/>
    <n v="7385"/>
    <n v="8000"/>
  </r>
  <r>
    <m/>
    <m/>
    <x v="288"/>
    <x v="288"/>
    <n v="0"/>
    <n v="0"/>
    <n v="1"/>
    <n v="0"/>
    <n v="1"/>
    <n v="0"/>
  </r>
  <r>
    <m/>
    <m/>
    <x v="289"/>
    <x v="289"/>
    <n v="0"/>
    <n v="0"/>
    <n v="2"/>
    <n v="0"/>
    <n v="2"/>
    <n v="0"/>
  </r>
  <r>
    <m/>
    <m/>
    <x v="438"/>
    <x v="438"/>
    <n v="0"/>
    <n v="0"/>
    <n v="194"/>
    <n v="500"/>
    <n v="194"/>
    <n v="500"/>
  </r>
  <r>
    <m/>
    <m/>
    <x v="290"/>
    <x v="290"/>
    <n v="0"/>
    <n v="0"/>
    <n v="4"/>
    <n v="0"/>
    <n v="4"/>
    <n v="0"/>
  </r>
  <r>
    <m/>
    <m/>
    <x v="904"/>
    <x v="904"/>
    <n v="0"/>
    <n v="0"/>
    <n v="1"/>
    <n v="0"/>
    <n v="1"/>
    <n v="0"/>
  </r>
  <r>
    <m/>
    <m/>
    <x v="291"/>
    <x v="291"/>
    <n v="0"/>
    <n v="0"/>
    <n v="286"/>
    <n v="250"/>
    <n v="286"/>
    <n v="250"/>
  </r>
  <r>
    <m/>
    <m/>
    <x v="292"/>
    <x v="292"/>
    <n v="0"/>
    <n v="0"/>
    <n v="1"/>
    <n v="1"/>
    <n v="1"/>
    <n v="1"/>
  </r>
  <r>
    <m/>
    <m/>
    <x v="439"/>
    <x v="439"/>
    <n v="0"/>
    <n v="0"/>
    <n v="1"/>
    <n v="1"/>
    <n v="1"/>
    <n v="1"/>
  </r>
  <r>
    <m/>
    <m/>
    <x v="440"/>
    <x v="440"/>
    <n v="0"/>
    <n v="0"/>
    <n v="1"/>
    <n v="1"/>
    <n v="1"/>
    <n v="1"/>
  </r>
  <r>
    <m/>
    <m/>
    <x v="293"/>
    <x v="293"/>
    <n v="0"/>
    <n v="0"/>
    <n v="4"/>
    <n v="5"/>
    <n v="4"/>
    <n v="5"/>
  </r>
  <r>
    <m/>
    <m/>
    <x v="294"/>
    <x v="294"/>
    <n v="0"/>
    <n v="0"/>
    <n v="2"/>
    <n v="20"/>
    <n v="2"/>
    <n v="20"/>
  </r>
  <r>
    <m/>
    <m/>
    <x v="295"/>
    <x v="295"/>
    <n v="0"/>
    <n v="0"/>
    <n v="19"/>
    <n v="15"/>
    <n v="19"/>
    <n v="15"/>
  </r>
  <r>
    <m/>
    <m/>
    <x v="296"/>
    <x v="296"/>
    <n v="0"/>
    <n v="0"/>
    <n v="1034"/>
    <n v="1200"/>
    <n v="1034"/>
    <n v="1200"/>
  </r>
  <r>
    <m/>
    <m/>
    <x v="297"/>
    <x v="297"/>
    <n v="0"/>
    <n v="0"/>
    <n v="229"/>
    <n v="250"/>
    <n v="229"/>
    <n v="250"/>
  </r>
  <r>
    <m/>
    <m/>
    <x v="298"/>
    <x v="298"/>
    <n v="0"/>
    <n v="0"/>
    <n v="3"/>
    <n v="1"/>
    <n v="3"/>
    <n v="1"/>
  </r>
  <r>
    <m/>
    <m/>
    <x v="299"/>
    <x v="299"/>
    <n v="0"/>
    <n v="0"/>
    <n v="157"/>
    <n v="220"/>
    <n v="157"/>
    <n v="220"/>
  </r>
  <r>
    <m/>
    <m/>
    <x v="300"/>
    <x v="300"/>
    <n v="0"/>
    <n v="0"/>
    <n v="5"/>
    <n v="2"/>
    <n v="5"/>
    <n v="2"/>
  </r>
  <r>
    <m/>
    <m/>
    <x v="301"/>
    <x v="301"/>
    <n v="0"/>
    <n v="0"/>
    <n v="9759"/>
    <n v="12000"/>
    <n v="9759"/>
    <n v="12000"/>
  </r>
  <r>
    <m/>
    <m/>
    <x v="442"/>
    <x v="442"/>
    <n v="0"/>
    <n v="0"/>
    <n v="31"/>
    <n v="30"/>
    <n v="31"/>
    <n v="30"/>
  </r>
  <r>
    <m/>
    <m/>
    <x v="1927"/>
    <x v="1921"/>
    <n v="0"/>
    <n v="0"/>
    <n v="0"/>
    <n v="0"/>
    <n v="0"/>
    <n v="0"/>
  </r>
  <r>
    <m/>
    <m/>
    <x v="1928"/>
    <x v="1922"/>
    <n v="62"/>
    <n v="50"/>
    <n v="45"/>
    <n v="40"/>
    <n v="107"/>
    <n v="90"/>
  </r>
  <r>
    <m/>
    <m/>
    <x v="311"/>
    <x v="311"/>
    <n v="113"/>
    <n v="80"/>
    <n v="118"/>
    <n v="90"/>
    <n v="231"/>
    <n v="170"/>
  </r>
  <r>
    <m/>
    <m/>
    <x v="1929"/>
    <x v="1923"/>
    <n v="40"/>
    <n v="35"/>
    <n v="32"/>
    <n v="20"/>
    <n v="72"/>
    <n v="55"/>
  </r>
  <r>
    <m/>
    <m/>
    <x v="309"/>
    <x v="309"/>
    <n v="509"/>
    <n v="460"/>
    <n v="160"/>
    <n v="130"/>
    <n v="669"/>
    <n v="590"/>
  </r>
  <r>
    <m/>
    <m/>
    <x v="1930"/>
    <x v="1924"/>
    <n v="560"/>
    <n v="450"/>
    <n v="218"/>
    <n v="200"/>
    <n v="778"/>
    <n v="650"/>
  </r>
  <r>
    <m/>
    <m/>
    <x v="310"/>
    <x v="310"/>
    <n v="242"/>
    <n v="200"/>
    <n v="53"/>
    <n v="50"/>
    <n v="295"/>
    <n v="250"/>
  </r>
  <r>
    <m/>
    <s v="Број услуга пружених у оквиру организованог скрининга рака**"/>
    <x v="0"/>
    <x v="0"/>
    <n v="90"/>
    <n v="4805"/>
    <n v="0"/>
    <n v="0"/>
    <n v="90"/>
    <n v="4805"/>
  </r>
  <r>
    <m/>
    <m/>
    <x v="304"/>
    <x v="304"/>
    <m/>
    <m/>
    <m/>
    <m/>
    <n v="0"/>
    <n v="0"/>
  </r>
  <r>
    <m/>
    <m/>
    <x v="305"/>
    <x v="305"/>
    <m/>
    <m/>
    <m/>
    <m/>
    <n v="0"/>
    <n v="0"/>
  </r>
  <r>
    <m/>
    <m/>
    <x v="306"/>
    <x v="306"/>
    <m/>
    <m/>
    <m/>
    <m/>
    <n v="0"/>
    <n v="0"/>
  </r>
  <r>
    <m/>
    <m/>
    <x v="307"/>
    <x v="307"/>
    <m/>
    <m/>
    <m/>
    <m/>
    <n v="0"/>
    <n v="0"/>
  </r>
  <r>
    <m/>
    <m/>
    <x v="308"/>
    <x v="308"/>
    <m/>
    <m/>
    <m/>
    <m/>
    <n v="0"/>
    <n v="0"/>
  </r>
  <r>
    <m/>
    <m/>
    <x v="1928"/>
    <x v="1922"/>
    <n v="10"/>
    <n v="10"/>
    <m/>
    <n v="0"/>
    <n v="10"/>
    <n v="10"/>
  </r>
  <r>
    <m/>
    <m/>
    <x v="311"/>
    <x v="311"/>
    <n v="3"/>
    <n v="140"/>
    <m/>
    <n v="0"/>
    <n v="3"/>
    <n v="140"/>
  </r>
  <r>
    <m/>
    <m/>
    <x v="1929"/>
    <x v="1923"/>
    <n v="1"/>
    <n v="5"/>
    <m/>
    <n v="0"/>
    <n v="1"/>
    <n v="5"/>
  </r>
  <r>
    <m/>
    <m/>
    <x v="309"/>
    <x v="309"/>
    <n v="32"/>
    <n v="3560"/>
    <m/>
    <n v="0"/>
    <n v="32"/>
    <n v="3560"/>
  </r>
  <r>
    <m/>
    <m/>
    <x v="1930"/>
    <x v="1924"/>
    <n v="18"/>
    <n v="20"/>
    <m/>
    <n v="0"/>
    <n v="18"/>
    <n v="20"/>
  </r>
  <r>
    <m/>
    <m/>
    <x v="310"/>
    <x v="310"/>
    <n v="26"/>
    <n v="1070"/>
    <m/>
    <n v="0"/>
    <n v="26"/>
    <n v="1070"/>
  </r>
  <r>
    <s v="Клиника за нефрологију и клиничку имунологију"/>
    <m/>
    <x v="0"/>
    <x v="0"/>
    <m/>
    <m/>
    <m/>
    <m/>
    <m/>
    <m/>
  </r>
  <r>
    <m/>
    <s v="Специјалистички прегледи"/>
    <x v="0"/>
    <x v="0"/>
    <m/>
    <m/>
    <m/>
    <m/>
    <m/>
    <m/>
  </r>
  <r>
    <m/>
    <s v="Сви прегледи укупно"/>
    <x v="0"/>
    <x v="0"/>
    <n v="15212"/>
    <n v="15157"/>
    <n v="24917"/>
    <n v="23907"/>
    <n v="40129"/>
    <n v="39064"/>
  </r>
  <r>
    <m/>
    <m/>
    <x v="1"/>
    <x v="1"/>
    <n v="4504"/>
    <n v="4000"/>
    <n v="14558"/>
    <n v="14000"/>
    <n v="19062"/>
    <n v="18000"/>
  </r>
  <r>
    <m/>
    <m/>
    <x v="2"/>
    <x v="2"/>
    <n v="1621"/>
    <n v="1700"/>
    <n v="4558"/>
    <n v="4000"/>
    <n v="6179"/>
    <n v="5700"/>
  </r>
  <r>
    <m/>
    <m/>
    <x v="3"/>
    <x v="3"/>
    <n v="5663"/>
    <n v="5500"/>
    <n v="484"/>
    <n v="500"/>
    <n v="6147"/>
    <n v="6000"/>
  </r>
  <r>
    <m/>
    <m/>
    <x v="4"/>
    <x v="4"/>
    <n v="2120"/>
    <n v="2500"/>
    <n v="4726"/>
    <n v="4800"/>
    <n v="6846"/>
    <n v="7300"/>
  </r>
  <r>
    <m/>
    <m/>
    <x v="5"/>
    <x v="5"/>
    <n v="965"/>
    <n v="1100"/>
    <n v="243"/>
    <n v="300"/>
    <n v="1208"/>
    <n v="1400"/>
  </r>
  <r>
    <m/>
    <m/>
    <x v="6"/>
    <x v="6"/>
    <n v="339"/>
    <n v="350"/>
    <n v="348"/>
    <n v="300"/>
    <n v="687"/>
    <n v="650"/>
  </r>
  <r>
    <m/>
    <m/>
    <x v="7"/>
    <x v="7"/>
    <n v="0"/>
    <n v="5"/>
    <n v="0"/>
    <n v="5"/>
    <n v="0"/>
    <n v="10"/>
  </r>
  <r>
    <m/>
    <m/>
    <x v="1148"/>
    <x v="1148"/>
    <n v="0"/>
    <n v="1"/>
    <n v="0"/>
    <n v="1"/>
    <n v="0"/>
    <n v="2"/>
  </r>
  <r>
    <m/>
    <m/>
    <x v="312"/>
    <x v="312"/>
    <n v="0"/>
    <n v="1"/>
    <n v="0"/>
    <n v="1"/>
    <n v="0"/>
    <n v="2"/>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3910"/>
    <n v="4158"/>
    <n v="77097"/>
    <n v="74337"/>
    <n v="81007"/>
    <n v="78495"/>
  </r>
  <r>
    <m/>
    <s v="Остале услуге"/>
    <x v="0"/>
    <x v="0"/>
    <n v="3910"/>
    <n v="4158"/>
    <n v="77097"/>
    <n v="74337"/>
    <n v="81007"/>
    <n v="78495"/>
  </r>
  <r>
    <m/>
    <m/>
    <x v="313"/>
    <x v="313"/>
    <n v="0"/>
    <n v="0"/>
    <n v="0"/>
    <n v="1"/>
    <n v="0"/>
    <n v="1"/>
  </r>
  <r>
    <m/>
    <m/>
    <x v="315"/>
    <x v="315"/>
    <n v="542"/>
    <n v="550"/>
    <n v="890"/>
    <n v="900"/>
    <n v="1432"/>
    <n v="1450"/>
  </r>
  <r>
    <m/>
    <m/>
    <x v="220"/>
    <x v="220"/>
    <n v="0"/>
    <n v="0"/>
    <n v="0"/>
    <n v="1"/>
    <n v="0"/>
    <n v="1"/>
  </r>
  <r>
    <m/>
    <m/>
    <x v="222"/>
    <x v="222"/>
    <n v="36"/>
    <n v="50"/>
    <n v="944"/>
    <n v="900"/>
    <n v="980"/>
    <n v="950"/>
  </r>
  <r>
    <m/>
    <m/>
    <x v="1931"/>
    <x v="1925"/>
    <n v="2"/>
    <n v="10"/>
    <n v="12"/>
    <n v="20"/>
    <n v="14"/>
    <n v="30"/>
  </r>
  <r>
    <m/>
    <m/>
    <x v="225"/>
    <x v="225"/>
    <n v="0"/>
    <n v="0"/>
    <n v="16"/>
    <n v="20"/>
    <n v="16"/>
    <n v="20"/>
  </r>
  <r>
    <m/>
    <m/>
    <x v="226"/>
    <x v="226"/>
    <n v="0"/>
    <n v="0"/>
    <n v="7"/>
    <n v="10"/>
    <n v="7"/>
    <n v="10"/>
  </r>
  <r>
    <m/>
    <m/>
    <x v="227"/>
    <x v="227"/>
    <n v="1"/>
    <n v="40"/>
    <n v="936"/>
    <n v="900"/>
    <n v="937"/>
    <n v="940"/>
  </r>
  <r>
    <m/>
    <m/>
    <x v="228"/>
    <x v="228"/>
    <n v="0"/>
    <n v="0"/>
    <n v="47"/>
    <n v="50"/>
    <n v="47"/>
    <n v="50"/>
  </r>
  <r>
    <m/>
    <m/>
    <x v="320"/>
    <x v="320"/>
    <n v="0"/>
    <n v="10"/>
    <n v="183"/>
    <n v="200"/>
    <n v="183"/>
    <n v="210"/>
  </r>
  <r>
    <m/>
    <m/>
    <x v="1888"/>
    <x v="1882"/>
    <n v="0"/>
    <n v="0"/>
    <n v="12"/>
    <n v="20"/>
    <n v="12"/>
    <n v="20"/>
  </r>
  <r>
    <m/>
    <m/>
    <x v="321"/>
    <x v="321"/>
    <n v="0"/>
    <n v="0"/>
    <n v="15"/>
    <n v="30"/>
    <n v="15"/>
    <n v="30"/>
  </r>
  <r>
    <m/>
    <m/>
    <x v="229"/>
    <x v="229"/>
    <n v="1847"/>
    <n v="1800"/>
    <n v="8282"/>
    <n v="8000"/>
    <n v="10129"/>
    <n v="9800"/>
  </r>
  <r>
    <m/>
    <m/>
    <x v="230"/>
    <x v="230"/>
    <n v="0"/>
    <n v="0"/>
    <n v="27"/>
    <n v="30"/>
    <n v="27"/>
    <n v="30"/>
  </r>
  <r>
    <m/>
    <m/>
    <x v="330"/>
    <x v="330"/>
    <n v="0"/>
    <n v="0"/>
    <n v="0"/>
    <n v="1"/>
    <n v="0"/>
    <n v="1"/>
  </r>
  <r>
    <m/>
    <m/>
    <x v="232"/>
    <x v="232"/>
    <n v="108"/>
    <n v="120"/>
    <n v="5163"/>
    <n v="5000"/>
    <n v="5271"/>
    <n v="5120"/>
  </r>
  <r>
    <m/>
    <m/>
    <x v="60"/>
    <x v="60"/>
    <n v="0"/>
    <n v="0"/>
    <n v="3"/>
    <n v="5"/>
    <n v="3"/>
    <n v="5"/>
  </r>
  <r>
    <m/>
    <m/>
    <x v="332"/>
    <x v="332"/>
    <n v="0"/>
    <n v="0"/>
    <n v="2"/>
    <n v="5"/>
    <n v="2"/>
    <n v="5"/>
  </r>
  <r>
    <m/>
    <m/>
    <x v="1803"/>
    <x v="1797"/>
    <n v="0"/>
    <n v="0"/>
    <n v="0"/>
    <n v="1"/>
    <n v="0"/>
    <n v="1"/>
  </r>
  <r>
    <m/>
    <m/>
    <x v="334"/>
    <x v="334"/>
    <n v="0"/>
    <n v="0"/>
    <n v="12"/>
    <n v="15"/>
    <n v="12"/>
    <n v="15"/>
  </r>
  <r>
    <m/>
    <m/>
    <x v="1804"/>
    <x v="1798"/>
    <n v="0"/>
    <n v="0"/>
    <n v="17"/>
    <n v="20"/>
    <n v="17"/>
    <n v="20"/>
  </r>
  <r>
    <m/>
    <m/>
    <x v="1643"/>
    <x v="1637"/>
    <n v="0"/>
    <n v="0"/>
    <n v="77"/>
    <n v="80"/>
    <n v="77"/>
    <n v="80"/>
  </r>
  <r>
    <m/>
    <m/>
    <x v="245"/>
    <x v="245"/>
    <n v="0"/>
    <n v="0"/>
    <n v="238"/>
    <n v="300"/>
    <n v="238"/>
    <n v="300"/>
  </r>
  <r>
    <m/>
    <m/>
    <x v="888"/>
    <x v="888"/>
    <n v="0"/>
    <n v="0"/>
    <n v="2"/>
    <n v="0"/>
    <n v="2"/>
    <n v="0"/>
  </r>
  <r>
    <m/>
    <m/>
    <x v="246"/>
    <x v="246"/>
    <n v="0"/>
    <n v="0"/>
    <n v="0"/>
    <n v="1"/>
    <n v="0"/>
    <n v="1"/>
  </r>
  <r>
    <m/>
    <m/>
    <x v="248"/>
    <x v="248"/>
    <n v="5"/>
    <n v="20"/>
    <n v="1852"/>
    <n v="2000"/>
    <n v="1857"/>
    <n v="2020"/>
  </r>
  <r>
    <m/>
    <m/>
    <x v="1932"/>
    <x v="1926"/>
    <n v="25"/>
    <n v="55"/>
    <n v="1"/>
    <n v="5"/>
    <n v="26"/>
    <n v="60"/>
  </r>
  <r>
    <m/>
    <m/>
    <x v="1933"/>
    <x v="1927"/>
    <n v="0"/>
    <n v="0"/>
    <n v="0"/>
    <n v="1"/>
    <n v="0"/>
    <n v="1"/>
  </r>
  <r>
    <m/>
    <m/>
    <x v="666"/>
    <x v="666"/>
    <n v="0"/>
    <n v="0"/>
    <n v="0"/>
    <n v="1"/>
    <n v="0"/>
    <n v="1"/>
  </r>
  <r>
    <m/>
    <m/>
    <x v="252"/>
    <x v="252"/>
    <n v="0"/>
    <n v="0"/>
    <n v="38"/>
    <n v="40"/>
    <n v="38"/>
    <n v="40"/>
  </r>
  <r>
    <m/>
    <m/>
    <x v="346"/>
    <x v="346"/>
    <n v="0"/>
    <n v="0"/>
    <n v="2"/>
    <n v="5"/>
    <n v="2"/>
    <n v="5"/>
  </r>
  <r>
    <m/>
    <m/>
    <x v="253"/>
    <x v="253"/>
    <n v="0"/>
    <n v="0"/>
    <n v="176"/>
    <n v="200"/>
    <n v="176"/>
    <n v="200"/>
  </r>
  <r>
    <m/>
    <m/>
    <x v="254"/>
    <x v="254"/>
    <n v="13"/>
    <n v="20"/>
    <n v="237"/>
    <n v="250"/>
    <n v="250"/>
    <n v="270"/>
  </r>
  <r>
    <m/>
    <m/>
    <x v="255"/>
    <x v="255"/>
    <n v="0"/>
    <n v="0"/>
    <n v="0"/>
    <n v="1"/>
    <n v="0"/>
    <n v="1"/>
  </r>
  <r>
    <m/>
    <m/>
    <x v="351"/>
    <x v="351"/>
    <n v="0"/>
    <n v="0"/>
    <n v="39"/>
    <n v="35"/>
    <n v="39"/>
    <n v="35"/>
  </r>
  <r>
    <m/>
    <m/>
    <x v="256"/>
    <x v="256"/>
    <n v="0"/>
    <n v="0"/>
    <n v="3"/>
    <n v="5"/>
    <n v="3"/>
    <n v="5"/>
  </r>
  <r>
    <m/>
    <m/>
    <x v="257"/>
    <x v="257"/>
    <n v="0"/>
    <n v="0"/>
    <n v="89"/>
    <n v="70"/>
    <n v="89"/>
    <n v="70"/>
  </r>
  <r>
    <m/>
    <m/>
    <x v="258"/>
    <x v="258"/>
    <n v="0"/>
    <n v="0"/>
    <n v="13"/>
    <n v="15"/>
    <n v="13"/>
    <n v="15"/>
  </r>
  <r>
    <m/>
    <m/>
    <x v="259"/>
    <x v="259"/>
    <n v="0"/>
    <n v="0"/>
    <n v="21"/>
    <n v="20"/>
    <n v="21"/>
    <n v="20"/>
  </r>
  <r>
    <m/>
    <m/>
    <x v="353"/>
    <x v="353"/>
    <n v="0"/>
    <n v="0"/>
    <n v="1"/>
    <n v="10"/>
    <n v="1"/>
    <n v="10"/>
  </r>
  <r>
    <m/>
    <m/>
    <x v="260"/>
    <x v="260"/>
    <n v="0"/>
    <n v="0"/>
    <n v="14"/>
    <n v="20"/>
    <n v="14"/>
    <n v="20"/>
  </r>
  <r>
    <m/>
    <m/>
    <x v="354"/>
    <x v="354"/>
    <n v="0"/>
    <n v="0"/>
    <n v="0"/>
    <n v="1"/>
    <n v="0"/>
    <n v="1"/>
  </r>
  <r>
    <m/>
    <m/>
    <x v="355"/>
    <x v="355"/>
    <n v="0"/>
    <n v="0"/>
    <n v="7"/>
    <n v="10"/>
    <n v="7"/>
    <n v="10"/>
  </r>
  <r>
    <m/>
    <m/>
    <x v="356"/>
    <x v="356"/>
    <n v="0"/>
    <n v="0"/>
    <n v="24"/>
    <n v="30"/>
    <n v="24"/>
    <n v="30"/>
  </r>
  <r>
    <m/>
    <m/>
    <x v="360"/>
    <x v="360"/>
    <n v="112"/>
    <n v="120"/>
    <n v="168"/>
    <n v="170"/>
    <n v="280"/>
    <n v="290"/>
  </r>
  <r>
    <m/>
    <m/>
    <x v="1842"/>
    <x v="1836"/>
    <n v="4"/>
    <n v="10"/>
    <n v="779"/>
    <n v="700"/>
    <n v="783"/>
    <n v="710"/>
  </r>
  <r>
    <m/>
    <m/>
    <x v="361"/>
    <x v="361"/>
    <n v="0"/>
    <n v="0"/>
    <n v="1"/>
    <n v="1"/>
    <n v="1"/>
    <n v="1"/>
  </r>
  <r>
    <m/>
    <m/>
    <x v="362"/>
    <x v="362"/>
    <n v="0"/>
    <n v="0"/>
    <n v="1"/>
    <n v="1"/>
    <n v="1"/>
    <n v="1"/>
  </r>
  <r>
    <m/>
    <m/>
    <x v="262"/>
    <x v="262"/>
    <n v="0"/>
    <n v="0"/>
    <n v="0"/>
    <n v="1"/>
    <n v="0"/>
    <n v="1"/>
  </r>
  <r>
    <m/>
    <m/>
    <x v="265"/>
    <x v="265"/>
    <n v="2"/>
    <n v="5"/>
    <n v="0"/>
    <n v="0"/>
    <n v="2"/>
    <n v="5"/>
  </r>
  <r>
    <m/>
    <m/>
    <x v="269"/>
    <x v="269"/>
    <n v="0"/>
    <n v="0"/>
    <n v="0"/>
    <n v="1"/>
    <n v="0"/>
    <n v="1"/>
  </r>
  <r>
    <m/>
    <m/>
    <x v="431"/>
    <x v="431"/>
    <n v="0"/>
    <n v="0"/>
    <n v="0"/>
    <n v="1"/>
    <n v="0"/>
    <n v="1"/>
  </r>
  <r>
    <m/>
    <m/>
    <x v="273"/>
    <x v="273"/>
    <n v="0"/>
    <n v="0"/>
    <n v="3"/>
    <n v="5"/>
    <n v="3"/>
    <n v="5"/>
  </r>
  <r>
    <m/>
    <m/>
    <x v="1934"/>
    <x v="1928"/>
    <n v="0"/>
    <n v="0"/>
    <n v="0"/>
    <n v="1"/>
    <n v="0"/>
    <n v="1"/>
  </r>
  <r>
    <m/>
    <m/>
    <x v="434"/>
    <x v="434"/>
    <n v="9"/>
    <n v="10"/>
    <n v="1135"/>
    <n v="1200"/>
    <n v="1144"/>
    <n v="1210"/>
  </r>
  <r>
    <m/>
    <m/>
    <x v="1145"/>
    <x v="1145"/>
    <n v="0"/>
    <n v="0"/>
    <n v="5"/>
    <n v="10"/>
    <n v="5"/>
    <n v="10"/>
  </r>
  <r>
    <m/>
    <m/>
    <x v="901"/>
    <x v="901"/>
    <n v="0"/>
    <n v="0"/>
    <n v="0"/>
    <n v="1"/>
    <n v="0"/>
    <n v="1"/>
  </r>
  <r>
    <m/>
    <m/>
    <x v="276"/>
    <x v="276"/>
    <n v="53"/>
    <n v="50"/>
    <n v="3"/>
    <n v="5"/>
    <n v="56"/>
    <n v="55"/>
  </r>
  <r>
    <m/>
    <m/>
    <x v="277"/>
    <x v="277"/>
    <n v="0"/>
    <n v="0"/>
    <n v="0"/>
    <n v="1"/>
    <n v="0"/>
    <n v="1"/>
  </r>
  <r>
    <m/>
    <m/>
    <x v="278"/>
    <x v="278"/>
    <n v="0"/>
    <n v="0"/>
    <n v="0"/>
    <n v="1"/>
    <n v="0"/>
    <n v="1"/>
  </r>
  <r>
    <m/>
    <m/>
    <x v="280"/>
    <x v="280"/>
    <n v="16"/>
    <n v="20"/>
    <n v="284"/>
    <n v="300"/>
    <n v="300"/>
    <n v="320"/>
  </r>
  <r>
    <m/>
    <m/>
    <x v="281"/>
    <x v="281"/>
    <n v="4"/>
    <n v="10"/>
    <n v="302"/>
    <n v="300"/>
    <n v="306"/>
    <n v="310"/>
  </r>
  <r>
    <m/>
    <m/>
    <x v="282"/>
    <x v="282"/>
    <n v="0"/>
    <n v="0"/>
    <n v="64"/>
    <n v="60"/>
    <n v="64"/>
    <n v="60"/>
  </r>
  <r>
    <m/>
    <m/>
    <x v="283"/>
    <x v="283"/>
    <n v="14"/>
    <n v="15"/>
    <n v="9672"/>
    <n v="10000"/>
    <n v="9686"/>
    <n v="10015"/>
  </r>
  <r>
    <m/>
    <m/>
    <x v="435"/>
    <x v="435"/>
    <n v="3"/>
    <n v="10"/>
    <n v="1646"/>
    <n v="1500"/>
    <n v="1649"/>
    <n v="1510"/>
  </r>
  <r>
    <m/>
    <m/>
    <x v="436"/>
    <x v="436"/>
    <n v="0"/>
    <n v="0"/>
    <n v="1"/>
    <n v="1"/>
    <n v="1"/>
    <n v="1"/>
  </r>
  <r>
    <m/>
    <m/>
    <x v="437"/>
    <x v="437"/>
    <n v="0"/>
    <n v="0"/>
    <n v="63"/>
    <n v="60"/>
    <n v="63"/>
    <n v="60"/>
  </r>
  <r>
    <m/>
    <m/>
    <x v="284"/>
    <x v="284"/>
    <n v="0"/>
    <n v="0"/>
    <n v="370"/>
    <n v="400"/>
    <n v="370"/>
    <n v="400"/>
  </r>
  <r>
    <m/>
    <m/>
    <x v="285"/>
    <x v="285"/>
    <n v="25"/>
    <n v="30"/>
    <n v="8643"/>
    <n v="9000"/>
    <n v="8668"/>
    <n v="9030"/>
  </r>
  <r>
    <m/>
    <m/>
    <x v="286"/>
    <x v="286"/>
    <n v="182"/>
    <n v="250"/>
    <n v="23508"/>
    <n v="20000"/>
    <n v="23690"/>
    <n v="20250"/>
  </r>
  <r>
    <m/>
    <m/>
    <x v="903"/>
    <x v="903"/>
    <n v="1"/>
    <n v="1"/>
    <n v="0"/>
    <n v="1"/>
    <n v="1"/>
    <n v="2"/>
  </r>
  <r>
    <m/>
    <m/>
    <x v="287"/>
    <x v="287"/>
    <n v="3"/>
    <n v="10"/>
    <n v="5257"/>
    <n v="5500"/>
    <n v="5260"/>
    <n v="5510"/>
  </r>
  <r>
    <m/>
    <m/>
    <x v="288"/>
    <x v="288"/>
    <n v="1"/>
    <n v="1"/>
    <n v="7"/>
    <n v="10"/>
    <n v="8"/>
    <n v="11"/>
  </r>
  <r>
    <m/>
    <m/>
    <x v="289"/>
    <x v="289"/>
    <n v="0"/>
    <n v="0"/>
    <n v="11"/>
    <n v="15"/>
    <n v="11"/>
    <n v="15"/>
  </r>
  <r>
    <m/>
    <m/>
    <x v="438"/>
    <x v="438"/>
    <n v="0"/>
    <n v="0"/>
    <n v="382"/>
    <n v="400"/>
    <n v="382"/>
    <n v="400"/>
  </r>
  <r>
    <m/>
    <m/>
    <x v="290"/>
    <x v="290"/>
    <n v="0"/>
    <n v="0"/>
    <n v="1"/>
    <n v="1"/>
    <n v="1"/>
    <n v="1"/>
  </r>
  <r>
    <m/>
    <m/>
    <x v="291"/>
    <x v="291"/>
    <n v="747"/>
    <n v="750"/>
    <n v="199"/>
    <n v="220"/>
    <n v="946"/>
    <n v="970"/>
  </r>
  <r>
    <m/>
    <m/>
    <x v="1935"/>
    <x v="1929"/>
    <n v="0"/>
    <n v="0"/>
    <n v="0"/>
    <n v="1"/>
    <n v="0"/>
    <n v="1"/>
  </r>
  <r>
    <m/>
    <m/>
    <x v="292"/>
    <x v="292"/>
    <n v="0"/>
    <n v="0"/>
    <n v="1"/>
    <n v="1"/>
    <n v="1"/>
    <n v="1"/>
  </r>
  <r>
    <m/>
    <m/>
    <x v="293"/>
    <x v="293"/>
    <n v="1"/>
    <n v="1"/>
    <n v="0"/>
    <n v="0"/>
    <n v="1"/>
    <n v="1"/>
  </r>
  <r>
    <m/>
    <m/>
    <x v="294"/>
    <x v="294"/>
    <n v="0"/>
    <n v="0"/>
    <n v="20"/>
    <n v="20"/>
    <n v="20"/>
    <n v="20"/>
  </r>
  <r>
    <m/>
    <m/>
    <x v="295"/>
    <x v="295"/>
    <n v="0"/>
    <n v="0"/>
    <n v="14"/>
    <n v="20"/>
    <n v="14"/>
    <n v="20"/>
  </r>
  <r>
    <m/>
    <m/>
    <x v="296"/>
    <x v="296"/>
    <n v="16"/>
    <n v="20"/>
    <n v="533"/>
    <n v="550"/>
    <n v="549"/>
    <n v="570"/>
  </r>
  <r>
    <m/>
    <m/>
    <x v="297"/>
    <x v="297"/>
    <n v="0"/>
    <n v="0"/>
    <n v="161"/>
    <n v="150"/>
    <n v="161"/>
    <n v="150"/>
  </r>
  <r>
    <m/>
    <m/>
    <x v="298"/>
    <x v="298"/>
    <n v="0"/>
    <n v="0"/>
    <n v="0"/>
    <n v="1"/>
    <n v="0"/>
    <n v="1"/>
  </r>
  <r>
    <m/>
    <m/>
    <x v="299"/>
    <x v="299"/>
    <n v="4"/>
    <n v="10"/>
    <n v="7"/>
    <n v="10"/>
    <n v="11"/>
    <n v="20"/>
  </r>
  <r>
    <m/>
    <m/>
    <x v="300"/>
    <x v="300"/>
    <n v="0"/>
    <n v="0"/>
    <n v="7"/>
    <n v="10"/>
    <n v="7"/>
    <n v="10"/>
  </r>
  <r>
    <m/>
    <m/>
    <x v="301"/>
    <x v="301"/>
    <n v="16"/>
    <n v="20"/>
    <n v="4020"/>
    <n v="4000"/>
    <n v="4036"/>
    <n v="4020"/>
  </r>
  <r>
    <m/>
    <m/>
    <x v="905"/>
    <x v="905"/>
    <n v="39"/>
    <n v="50"/>
    <n v="134"/>
    <n v="150"/>
    <n v="173"/>
    <n v="200"/>
  </r>
  <r>
    <m/>
    <m/>
    <x v="441"/>
    <x v="441"/>
    <n v="0"/>
    <n v="0"/>
    <n v="3"/>
    <n v="10"/>
    <n v="3"/>
    <n v="10"/>
  </r>
  <r>
    <m/>
    <m/>
    <x v="442"/>
    <x v="442"/>
    <n v="74"/>
    <n v="80"/>
    <n v="187"/>
    <n v="200"/>
    <n v="261"/>
    <n v="280"/>
  </r>
  <r>
    <m/>
    <m/>
    <x v="1936"/>
    <x v="1930"/>
    <n v="0"/>
    <n v="0"/>
    <n v="0"/>
    <n v="1"/>
    <n v="0"/>
    <n v="1"/>
  </r>
  <r>
    <m/>
    <m/>
    <x v="1717"/>
    <x v="1711"/>
    <n v="0"/>
    <n v="0"/>
    <n v="0"/>
    <n v="1"/>
    <n v="0"/>
    <n v="1"/>
  </r>
  <r>
    <m/>
    <m/>
    <x v="446"/>
    <x v="446"/>
    <n v="5"/>
    <n v="10"/>
    <n v="86"/>
    <n v="90"/>
    <n v="91"/>
    <n v="100"/>
  </r>
  <r>
    <m/>
    <m/>
    <x v="235"/>
    <x v="235"/>
    <n v="0"/>
    <n v="0"/>
    <n v="1"/>
    <n v="1"/>
    <n v="1"/>
    <n v="1"/>
  </r>
  <r>
    <m/>
    <m/>
    <x v="1905"/>
    <x v="1899"/>
    <n v="0"/>
    <n v="0"/>
    <n v="1"/>
    <n v="0"/>
    <n v="1"/>
    <n v="0"/>
  </r>
  <r>
    <m/>
    <m/>
    <x v="333"/>
    <x v="333"/>
    <n v="0"/>
    <n v="0"/>
    <n v="1"/>
    <n v="1"/>
    <n v="1"/>
    <n v="1"/>
  </r>
  <r>
    <m/>
    <m/>
    <x v="890"/>
    <x v="890"/>
    <n v="0"/>
    <n v="0"/>
    <n v="1"/>
    <n v="1"/>
    <n v="1"/>
    <n v="1"/>
  </r>
  <r>
    <m/>
    <m/>
    <x v="1937"/>
    <x v="1931"/>
    <n v="0"/>
    <n v="0"/>
    <n v="5"/>
    <n v="10"/>
    <n v="5"/>
    <n v="10"/>
  </r>
  <r>
    <m/>
    <m/>
    <x v="895"/>
    <x v="895"/>
    <n v="0"/>
    <n v="0"/>
    <n v="5"/>
    <n v="10"/>
    <n v="5"/>
    <n v="10"/>
  </r>
  <r>
    <m/>
    <m/>
    <x v="272"/>
    <x v="272"/>
    <n v="0"/>
    <n v="0"/>
    <n v="1"/>
    <n v="1"/>
    <n v="1"/>
    <n v="1"/>
  </r>
  <r>
    <m/>
    <m/>
    <x v="439"/>
    <x v="439"/>
    <n v="0"/>
    <n v="0"/>
    <n v="1"/>
    <n v="1"/>
    <n v="1"/>
    <n v="1"/>
  </r>
  <r>
    <m/>
    <m/>
    <x v="1146"/>
    <x v="1146"/>
    <n v="0"/>
    <n v="0"/>
    <n v="1"/>
    <n v="1"/>
    <n v="1"/>
    <n v="1"/>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хематологију"/>
    <m/>
    <x v="0"/>
    <x v="0"/>
    <m/>
    <m/>
    <m/>
    <m/>
    <m/>
    <m/>
  </r>
  <r>
    <m/>
    <s v="Специјалистички прегледи"/>
    <x v="0"/>
    <x v="0"/>
    <m/>
    <m/>
    <m/>
    <m/>
    <m/>
    <m/>
  </r>
  <r>
    <m/>
    <s v="Сви прегледи укупно"/>
    <x v="0"/>
    <x v="0"/>
    <n v="23905"/>
    <n v="25400"/>
    <n v="28926"/>
    <n v="25930"/>
    <n v="52831"/>
    <n v="51330"/>
  </r>
  <r>
    <m/>
    <m/>
    <x v="1"/>
    <x v="1"/>
    <n v="8535"/>
    <n v="8500"/>
    <n v="3269"/>
    <n v="2900"/>
    <n v="11804"/>
    <n v="11400"/>
  </r>
  <r>
    <m/>
    <m/>
    <x v="2"/>
    <x v="2"/>
    <n v="5381"/>
    <n v="7000"/>
    <n v="16640"/>
    <n v="15000"/>
    <n v="22021"/>
    <n v="22000"/>
  </r>
  <r>
    <m/>
    <m/>
    <x v="3"/>
    <x v="3"/>
    <n v="2612"/>
    <n v="2000"/>
    <n v="2021"/>
    <n v="1550"/>
    <n v="4633"/>
    <n v="3550"/>
  </r>
  <r>
    <m/>
    <m/>
    <x v="4"/>
    <x v="4"/>
    <n v="1417"/>
    <n v="2000"/>
    <n v="2081"/>
    <n v="1700"/>
    <n v="3498"/>
    <n v="3700"/>
  </r>
  <r>
    <m/>
    <m/>
    <x v="5"/>
    <x v="5"/>
    <n v="4120"/>
    <n v="3500"/>
    <n v="1272"/>
    <n v="880"/>
    <n v="5392"/>
    <n v="4380"/>
  </r>
  <r>
    <m/>
    <m/>
    <x v="6"/>
    <x v="6"/>
    <n v="1814"/>
    <n v="2200"/>
    <n v="3631"/>
    <n v="3700"/>
    <n v="5445"/>
    <n v="5900"/>
  </r>
  <r>
    <m/>
    <m/>
    <x v="7"/>
    <x v="7"/>
    <n v="24"/>
    <n v="100"/>
    <n v="12"/>
    <n v="100"/>
    <n v="36"/>
    <n v="200"/>
  </r>
  <r>
    <m/>
    <m/>
    <x v="1148"/>
    <x v="1148"/>
    <n v="0"/>
    <n v="50"/>
    <n v="0"/>
    <n v="50"/>
    <n v="0"/>
    <n v="100"/>
  </r>
  <r>
    <m/>
    <m/>
    <x v="312"/>
    <x v="312"/>
    <n v="2"/>
    <n v="50"/>
    <n v="0"/>
    <n v="50"/>
    <n v="2"/>
    <n v="10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2154"/>
    <n v="2321"/>
    <n v="93744"/>
    <n v="98058"/>
    <n v="95898"/>
    <n v="100379"/>
  </r>
  <r>
    <m/>
    <s v="Остале услуге"/>
    <x v="0"/>
    <x v="0"/>
    <n v="2154"/>
    <n v="2321"/>
    <n v="93744"/>
    <n v="98058"/>
    <n v="95898"/>
    <n v="100379"/>
  </r>
  <r>
    <m/>
    <m/>
    <x v="313"/>
    <x v="313"/>
    <n v="0"/>
    <n v="5"/>
    <n v="265"/>
    <n v="700"/>
    <n v="265"/>
    <n v="705"/>
  </r>
  <r>
    <m/>
    <m/>
    <x v="315"/>
    <x v="315"/>
    <n v="22"/>
    <n v="18"/>
    <n v="545"/>
    <n v="1000"/>
    <n v="567"/>
    <n v="1018"/>
  </r>
  <r>
    <m/>
    <m/>
    <x v="222"/>
    <x v="222"/>
    <n v="13"/>
    <n v="15"/>
    <n v="3936"/>
    <n v="3500"/>
    <n v="3949"/>
    <n v="3515"/>
  </r>
  <r>
    <m/>
    <m/>
    <x v="1938"/>
    <x v="1932"/>
    <n v="0"/>
    <n v="0"/>
    <n v="3"/>
    <n v="4"/>
    <n v="3"/>
    <n v="4"/>
  </r>
  <r>
    <m/>
    <m/>
    <x v="227"/>
    <x v="227"/>
    <n v="0"/>
    <n v="0"/>
    <n v="2645"/>
    <n v="3000"/>
    <n v="2645"/>
    <n v="3000"/>
  </r>
  <r>
    <m/>
    <m/>
    <x v="228"/>
    <x v="228"/>
    <n v="0"/>
    <n v="0"/>
    <n v="3079"/>
    <n v="3000"/>
    <n v="3079"/>
    <n v="3000"/>
  </r>
  <r>
    <m/>
    <m/>
    <x v="1939"/>
    <x v="1933"/>
    <n v="0"/>
    <n v="0"/>
    <n v="0"/>
    <n v="5"/>
    <n v="0"/>
    <n v="5"/>
  </r>
  <r>
    <m/>
    <m/>
    <x v="320"/>
    <x v="320"/>
    <n v="0"/>
    <n v="0"/>
    <n v="44"/>
    <n v="50"/>
    <n v="44"/>
    <n v="50"/>
  </r>
  <r>
    <m/>
    <m/>
    <x v="1940"/>
    <x v="1934"/>
    <n v="0"/>
    <n v="0"/>
    <n v="15"/>
    <n v="20"/>
    <n v="15"/>
    <n v="20"/>
  </r>
  <r>
    <m/>
    <m/>
    <x v="1941"/>
    <x v="1935"/>
    <n v="0"/>
    <n v="0"/>
    <n v="8"/>
    <n v="10"/>
    <n v="8"/>
    <n v="10"/>
  </r>
  <r>
    <m/>
    <m/>
    <x v="1942"/>
    <x v="1936"/>
    <n v="0"/>
    <n v="0"/>
    <n v="36"/>
    <n v="40"/>
    <n v="36"/>
    <n v="40"/>
  </r>
  <r>
    <m/>
    <m/>
    <x v="1943"/>
    <x v="1937"/>
    <n v="0"/>
    <n v="0"/>
    <n v="1"/>
    <n v="5"/>
    <n v="1"/>
    <n v="5"/>
  </r>
  <r>
    <m/>
    <m/>
    <x v="1944"/>
    <x v="1938"/>
    <n v="0"/>
    <n v="0"/>
    <n v="24"/>
    <n v="35"/>
    <n v="24"/>
    <n v="35"/>
  </r>
  <r>
    <m/>
    <m/>
    <x v="1314"/>
    <x v="1308"/>
    <n v="0"/>
    <n v="0"/>
    <n v="0"/>
    <n v="30"/>
    <n v="0"/>
    <n v="30"/>
  </r>
  <r>
    <m/>
    <m/>
    <x v="1888"/>
    <x v="1882"/>
    <n v="0"/>
    <n v="0"/>
    <n v="569"/>
    <n v="520"/>
    <n v="569"/>
    <n v="520"/>
  </r>
  <r>
    <m/>
    <m/>
    <x v="321"/>
    <x v="321"/>
    <n v="0"/>
    <n v="0"/>
    <n v="2"/>
    <n v="20"/>
    <n v="2"/>
    <n v="20"/>
  </r>
  <r>
    <m/>
    <m/>
    <x v="229"/>
    <x v="229"/>
    <n v="1023"/>
    <n v="950"/>
    <n v="8516"/>
    <n v="9000"/>
    <n v="9539"/>
    <n v="9950"/>
  </r>
  <r>
    <m/>
    <m/>
    <x v="230"/>
    <x v="230"/>
    <n v="0"/>
    <n v="0"/>
    <n v="62"/>
    <n v="100"/>
    <n v="62"/>
    <n v="100"/>
  </r>
  <r>
    <m/>
    <m/>
    <x v="232"/>
    <x v="232"/>
    <n v="0"/>
    <n v="0"/>
    <n v="261"/>
    <n v="400"/>
    <n v="261"/>
    <n v="400"/>
  </r>
  <r>
    <m/>
    <m/>
    <x v="1945"/>
    <x v="1939"/>
    <n v="596"/>
    <n v="700"/>
    <n v="159"/>
    <n v="270"/>
    <n v="755"/>
    <n v="970"/>
  </r>
  <r>
    <m/>
    <m/>
    <x v="1946"/>
    <x v="1940"/>
    <n v="464"/>
    <n v="550"/>
    <n v="237"/>
    <n v="350"/>
    <n v="701"/>
    <n v="900"/>
  </r>
  <r>
    <m/>
    <m/>
    <x v="334"/>
    <x v="334"/>
    <n v="0"/>
    <n v="0"/>
    <n v="0"/>
    <n v="30"/>
    <n v="0"/>
    <n v="30"/>
  </r>
  <r>
    <m/>
    <m/>
    <x v="245"/>
    <x v="245"/>
    <n v="0"/>
    <n v="0"/>
    <n v="105"/>
    <n v="200"/>
    <n v="105"/>
    <n v="200"/>
  </r>
  <r>
    <m/>
    <m/>
    <x v="890"/>
    <x v="890"/>
    <n v="1"/>
    <n v="0"/>
    <n v="20"/>
    <n v="60"/>
    <n v="21"/>
    <n v="60"/>
  </r>
  <r>
    <m/>
    <m/>
    <x v="1101"/>
    <x v="1101"/>
    <n v="0"/>
    <n v="0"/>
    <n v="1"/>
    <n v="1"/>
    <n v="1"/>
    <n v="1"/>
  </r>
  <r>
    <m/>
    <m/>
    <x v="734"/>
    <x v="734"/>
    <n v="0"/>
    <n v="0"/>
    <n v="2"/>
    <n v="2"/>
    <n v="2"/>
    <n v="2"/>
  </r>
  <r>
    <m/>
    <m/>
    <x v="248"/>
    <x v="248"/>
    <n v="2"/>
    <n v="5"/>
    <n v="6547"/>
    <n v="7000"/>
    <n v="6549"/>
    <n v="7005"/>
  </r>
  <r>
    <m/>
    <m/>
    <x v="252"/>
    <x v="252"/>
    <n v="0"/>
    <n v="0"/>
    <n v="8"/>
    <n v="12"/>
    <n v="8"/>
    <n v="12"/>
  </r>
  <r>
    <m/>
    <m/>
    <x v="253"/>
    <x v="253"/>
    <n v="0"/>
    <n v="0"/>
    <n v="195"/>
    <n v="300"/>
    <n v="195"/>
    <n v="300"/>
  </r>
  <r>
    <m/>
    <m/>
    <x v="254"/>
    <x v="254"/>
    <n v="0"/>
    <n v="0"/>
    <n v="203"/>
    <n v="250"/>
    <n v="203"/>
    <n v="250"/>
  </r>
  <r>
    <m/>
    <m/>
    <x v="255"/>
    <x v="255"/>
    <n v="0"/>
    <n v="0"/>
    <n v="1"/>
    <n v="10"/>
    <n v="1"/>
    <n v="10"/>
  </r>
  <r>
    <m/>
    <m/>
    <x v="351"/>
    <x v="351"/>
    <n v="0"/>
    <n v="0"/>
    <n v="502"/>
    <n v="450"/>
    <n v="502"/>
    <n v="450"/>
  </r>
  <r>
    <m/>
    <m/>
    <x v="352"/>
    <x v="352"/>
    <n v="0"/>
    <n v="0"/>
    <n v="1"/>
    <n v="0"/>
    <n v="1"/>
    <n v="0"/>
  </r>
  <r>
    <m/>
    <m/>
    <x v="256"/>
    <x v="256"/>
    <n v="0"/>
    <n v="0"/>
    <n v="480"/>
    <n v="550"/>
    <n v="480"/>
    <n v="550"/>
  </r>
  <r>
    <m/>
    <m/>
    <x v="257"/>
    <x v="257"/>
    <n v="0"/>
    <n v="0"/>
    <n v="129"/>
    <n v="150"/>
    <n v="129"/>
    <n v="150"/>
  </r>
  <r>
    <m/>
    <m/>
    <x v="259"/>
    <x v="259"/>
    <n v="0"/>
    <n v="0"/>
    <n v="101"/>
    <n v="100"/>
    <n v="101"/>
    <n v="100"/>
  </r>
  <r>
    <m/>
    <m/>
    <x v="260"/>
    <x v="260"/>
    <n v="0"/>
    <n v="0"/>
    <n v="3"/>
    <n v="10"/>
    <n v="3"/>
    <n v="10"/>
  </r>
  <r>
    <m/>
    <m/>
    <x v="360"/>
    <x v="360"/>
    <n v="0"/>
    <n v="0"/>
    <n v="0"/>
    <n v="20"/>
    <n v="0"/>
    <n v="20"/>
  </r>
  <r>
    <m/>
    <m/>
    <x v="1131"/>
    <x v="1131"/>
    <n v="0"/>
    <n v="0"/>
    <n v="0"/>
    <n v="5"/>
    <n v="0"/>
    <n v="5"/>
  </r>
  <r>
    <m/>
    <m/>
    <x v="263"/>
    <x v="263"/>
    <n v="19"/>
    <n v="15"/>
    <n v="1"/>
    <n v="16"/>
    <n v="20"/>
    <n v="31"/>
  </r>
  <r>
    <m/>
    <m/>
    <x v="265"/>
    <x v="265"/>
    <n v="11"/>
    <n v="50"/>
    <n v="8941"/>
    <n v="9000"/>
    <n v="8952"/>
    <n v="9050"/>
  </r>
  <r>
    <m/>
    <m/>
    <x v="269"/>
    <x v="269"/>
    <n v="1"/>
    <n v="10"/>
    <n v="0"/>
    <n v="5"/>
    <n v="1"/>
    <n v="15"/>
  </r>
  <r>
    <m/>
    <m/>
    <x v="431"/>
    <x v="431"/>
    <n v="0"/>
    <n v="0"/>
    <n v="3"/>
    <n v="3"/>
    <n v="3"/>
    <n v="3"/>
  </r>
  <r>
    <m/>
    <m/>
    <x v="273"/>
    <x v="273"/>
    <n v="0"/>
    <n v="0"/>
    <n v="5"/>
    <n v="5"/>
    <n v="5"/>
    <n v="5"/>
  </r>
  <r>
    <m/>
    <m/>
    <x v="1947"/>
    <x v="1941"/>
    <n v="0"/>
    <n v="0"/>
    <n v="0"/>
    <n v="10"/>
    <n v="0"/>
    <n v="10"/>
  </r>
  <r>
    <m/>
    <m/>
    <x v="434"/>
    <x v="434"/>
    <n v="0"/>
    <n v="0"/>
    <n v="311"/>
    <n v="350"/>
    <n v="311"/>
    <n v="350"/>
  </r>
  <r>
    <m/>
    <m/>
    <x v="277"/>
    <x v="277"/>
    <n v="0"/>
    <n v="0"/>
    <n v="9"/>
    <n v="0"/>
    <n v="9"/>
    <n v="0"/>
  </r>
  <r>
    <m/>
    <m/>
    <x v="902"/>
    <x v="902"/>
    <n v="0"/>
    <n v="0"/>
    <n v="7"/>
    <n v="0"/>
    <n v="7"/>
    <n v="0"/>
  </r>
  <r>
    <m/>
    <m/>
    <x v="280"/>
    <x v="280"/>
    <n v="0"/>
    <n v="0"/>
    <n v="131"/>
    <n v="200"/>
    <n v="131"/>
    <n v="200"/>
  </r>
  <r>
    <m/>
    <m/>
    <x v="1948"/>
    <x v="1942"/>
    <n v="0"/>
    <n v="0"/>
    <n v="65"/>
    <n v="70"/>
    <n v="65"/>
    <n v="70"/>
  </r>
  <r>
    <m/>
    <m/>
    <x v="1949"/>
    <x v="1943"/>
    <n v="0"/>
    <n v="0"/>
    <n v="7"/>
    <n v="6"/>
    <n v="7"/>
    <n v="6"/>
  </r>
  <r>
    <m/>
    <m/>
    <x v="1716"/>
    <x v="1710"/>
    <n v="0"/>
    <n v="0"/>
    <n v="5"/>
    <n v="0"/>
    <n v="5"/>
    <n v="0"/>
  </r>
  <r>
    <m/>
    <m/>
    <x v="281"/>
    <x v="281"/>
    <n v="0"/>
    <n v="0"/>
    <n v="2945"/>
    <n v="3000"/>
    <n v="2945"/>
    <n v="3000"/>
  </r>
  <r>
    <m/>
    <m/>
    <x v="282"/>
    <x v="282"/>
    <n v="0"/>
    <n v="0"/>
    <n v="22"/>
    <n v="0"/>
    <n v="22"/>
    <n v="0"/>
  </r>
  <r>
    <m/>
    <m/>
    <x v="283"/>
    <x v="283"/>
    <n v="0"/>
    <n v="0"/>
    <n v="5352"/>
    <n v="7000"/>
    <n v="5352"/>
    <n v="7000"/>
  </r>
  <r>
    <m/>
    <m/>
    <x v="435"/>
    <x v="435"/>
    <n v="0"/>
    <n v="0"/>
    <n v="8150"/>
    <n v="8000"/>
    <n v="8150"/>
    <n v="8000"/>
  </r>
  <r>
    <m/>
    <m/>
    <x v="436"/>
    <x v="436"/>
    <n v="0"/>
    <n v="0"/>
    <n v="2"/>
    <n v="0"/>
    <n v="2"/>
    <n v="0"/>
  </r>
  <r>
    <m/>
    <m/>
    <x v="437"/>
    <x v="437"/>
    <n v="0"/>
    <n v="0"/>
    <n v="29"/>
    <n v="20"/>
    <n v="29"/>
    <n v="20"/>
  </r>
  <r>
    <m/>
    <m/>
    <x v="284"/>
    <x v="284"/>
    <n v="0"/>
    <n v="0"/>
    <n v="142"/>
    <n v="150"/>
    <n v="142"/>
    <n v="150"/>
  </r>
  <r>
    <m/>
    <m/>
    <x v="285"/>
    <x v="285"/>
    <n v="1"/>
    <n v="2"/>
    <n v="10440"/>
    <n v="10000"/>
    <n v="10441"/>
    <n v="10002"/>
  </r>
  <r>
    <m/>
    <m/>
    <x v="286"/>
    <x v="286"/>
    <n v="0"/>
    <n v="0"/>
    <n v="7676"/>
    <n v="8000"/>
    <n v="7676"/>
    <n v="8000"/>
  </r>
  <r>
    <m/>
    <m/>
    <x v="903"/>
    <x v="903"/>
    <n v="0"/>
    <n v="0"/>
    <n v="1052"/>
    <n v="1000"/>
    <n v="1052"/>
    <n v="1000"/>
  </r>
  <r>
    <m/>
    <m/>
    <x v="287"/>
    <x v="287"/>
    <n v="0"/>
    <n v="0"/>
    <n v="2575"/>
    <n v="3000"/>
    <n v="2575"/>
    <n v="3000"/>
  </r>
  <r>
    <m/>
    <m/>
    <x v="289"/>
    <x v="289"/>
    <n v="0"/>
    <n v="0"/>
    <n v="17"/>
    <n v="0"/>
    <n v="17"/>
    <n v="0"/>
  </r>
  <r>
    <m/>
    <m/>
    <x v="438"/>
    <x v="438"/>
    <n v="0"/>
    <n v="0"/>
    <n v="436"/>
    <n v="560"/>
    <n v="436"/>
    <n v="560"/>
  </r>
  <r>
    <m/>
    <m/>
    <x v="291"/>
    <x v="291"/>
    <n v="0"/>
    <n v="0"/>
    <n v="1457"/>
    <n v="1400"/>
    <n v="1457"/>
    <n v="1400"/>
  </r>
  <r>
    <m/>
    <m/>
    <x v="440"/>
    <x v="440"/>
    <n v="0"/>
    <n v="0"/>
    <n v="1"/>
    <n v="0"/>
    <n v="1"/>
    <n v="0"/>
  </r>
  <r>
    <m/>
    <m/>
    <x v="293"/>
    <x v="293"/>
    <n v="0"/>
    <n v="0"/>
    <n v="4"/>
    <n v="0"/>
    <n v="4"/>
    <n v="0"/>
  </r>
  <r>
    <m/>
    <m/>
    <x v="294"/>
    <x v="294"/>
    <n v="0"/>
    <n v="0"/>
    <n v="2704"/>
    <n v="2500"/>
    <n v="2704"/>
    <n v="2500"/>
  </r>
  <r>
    <m/>
    <m/>
    <x v="295"/>
    <x v="295"/>
    <n v="0"/>
    <n v="0"/>
    <n v="2"/>
    <n v="0"/>
    <n v="2"/>
    <n v="0"/>
  </r>
  <r>
    <m/>
    <m/>
    <x v="296"/>
    <x v="296"/>
    <n v="0"/>
    <n v="0"/>
    <n v="1736"/>
    <n v="1800"/>
    <n v="1736"/>
    <n v="1800"/>
  </r>
  <r>
    <m/>
    <m/>
    <x v="297"/>
    <x v="297"/>
    <n v="0"/>
    <n v="0"/>
    <n v="626"/>
    <n v="600"/>
    <n v="626"/>
    <n v="600"/>
  </r>
  <r>
    <m/>
    <m/>
    <x v="298"/>
    <x v="298"/>
    <n v="0"/>
    <n v="0"/>
    <n v="4"/>
    <n v="0"/>
    <n v="4"/>
    <n v="0"/>
  </r>
  <r>
    <m/>
    <m/>
    <x v="299"/>
    <x v="299"/>
    <n v="0"/>
    <n v="0"/>
    <n v="61"/>
    <n v="70"/>
    <n v="61"/>
    <n v="70"/>
  </r>
  <r>
    <m/>
    <m/>
    <x v="300"/>
    <x v="300"/>
    <n v="0"/>
    <n v="0"/>
    <n v="1"/>
    <n v="2"/>
    <n v="1"/>
    <n v="2"/>
  </r>
  <r>
    <m/>
    <m/>
    <x v="301"/>
    <x v="301"/>
    <n v="1"/>
    <n v="1"/>
    <n v="10044"/>
    <n v="10000"/>
    <n v="10045"/>
    <n v="10001"/>
  </r>
  <r>
    <m/>
    <m/>
    <x v="442"/>
    <x v="442"/>
    <n v="0"/>
    <n v="0"/>
    <n v="75"/>
    <n v="80"/>
    <n v="75"/>
    <n v="80"/>
  </r>
  <r>
    <m/>
    <m/>
    <x v="1950"/>
    <x v="1944"/>
    <n v="0"/>
    <n v="0"/>
    <n v="0"/>
    <n v="2"/>
    <n v="0"/>
    <n v="2"/>
  </r>
  <r>
    <m/>
    <m/>
    <x v="1951"/>
    <x v="1945"/>
    <n v="0"/>
    <n v="0"/>
    <n v="1"/>
    <n v="0"/>
    <n v="1"/>
    <n v="0"/>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m/>
    <m/>
    <x v="0"/>
    <x v="0"/>
    <m/>
    <m/>
    <m/>
    <m/>
    <m/>
    <m/>
  </r>
  <r>
    <m/>
    <m/>
    <x v="0"/>
    <x v="0"/>
    <m/>
    <m/>
    <m/>
    <m/>
    <m/>
    <m/>
  </r>
  <r>
    <s v="Клиника за инфективне болести"/>
    <m/>
    <x v="0"/>
    <x v="0"/>
    <m/>
    <m/>
    <m/>
    <m/>
    <m/>
    <m/>
  </r>
  <r>
    <m/>
    <s v="Специјалистички прегледи"/>
    <x v="0"/>
    <x v="0"/>
    <m/>
    <m/>
    <m/>
    <m/>
    <m/>
    <m/>
  </r>
  <r>
    <m/>
    <s v="Сви прегледи укупно"/>
    <x v="0"/>
    <x v="0"/>
    <n v="9221"/>
    <n v="13925"/>
    <n v="24163"/>
    <n v="24640"/>
    <n v="33384"/>
    <n v="38565"/>
  </r>
  <r>
    <m/>
    <m/>
    <x v="1"/>
    <x v="1"/>
    <n v="2603"/>
    <n v="4300"/>
    <n v="717"/>
    <n v="1200"/>
    <n v="3320"/>
    <n v="5500"/>
  </r>
  <r>
    <m/>
    <m/>
    <x v="2"/>
    <x v="2"/>
    <n v="512"/>
    <n v="1600"/>
    <n v="11607"/>
    <n v="11500"/>
    <n v="12119"/>
    <n v="13100"/>
  </r>
  <r>
    <m/>
    <m/>
    <x v="3"/>
    <x v="3"/>
    <n v="3882"/>
    <n v="4100"/>
    <n v="1774"/>
    <n v="2000"/>
    <n v="5656"/>
    <n v="6100"/>
  </r>
  <r>
    <m/>
    <m/>
    <x v="4"/>
    <x v="4"/>
    <n v="1628"/>
    <n v="3000"/>
    <n v="8919"/>
    <n v="8500"/>
    <n v="10547"/>
    <n v="11500"/>
  </r>
  <r>
    <m/>
    <m/>
    <x v="5"/>
    <x v="5"/>
    <n v="505"/>
    <n v="700"/>
    <n v="269"/>
    <n v="400"/>
    <n v="774"/>
    <n v="1100"/>
  </r>
  <r>
    <m/>
    <m/>
    <x v="6"/>
    <x v="6"/>
    <n v="86"/>
    <n v="200"/>
    <n v="865"/>
    <n v="1000"/>
    <n v="951"/>
    <n v="1200"/>
  </r>
  <r>
    <m/>
    <m/>
    <x v="7"/>
    <x v="7"/>
    <n v="4"/>
    <n v="25"/>
    <n v="12"/>
    <n v="40"/>
    <n v="16"/>
    <n v="65"/>
  </r>
  <r>
    <m/>
    <m/>
    <x v="312"/>
    <x v="312"/>
    <n v="1"/>
    <n v="0"/>
    <n v="0"/>
    <n v="0"/>
    <n v="1"/>
    <n v="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3541"/>
    <n v="5935"/>
    <n v="141376"/>
    <n v="159503"/>
    <n v="144917"/>
    <n v="165438"/>
  </r>
  <r>
    <m/>
    <s v="Остале услуге"/>
    <x v="0"/>
    <x v="0"/>
    <n v="3541"/>
    <n v="5935"/>
    <n v="141376"/>
    <n v="159503"/>
    <n v="144917"/>
    <n v="165438"/>
  </r>
  <r>
    <m/>
    <m/>
    <x v="1952"/>
    <x v="1946"/>
    <n v="0"/>
    <n v="0"/>
    <n v="34"/>
    <n v="40"/>
    <n v="34"/>
    <n v="40"/>
  </r>
  <r>
    <m/>
    <m/>
    <x v="1062"/>
    <x v="1062"/>
    <n v="0"/>
    <n v="0"/>
    <n v="1"/>
    <n v="500"/>
    <n v="1"/>
    <n v="500"/>
  </r>
  <r>
    <m/>
    <m/>
    <x v="1953"/>
    <x v="1947"/>
    <n v="0"/>
    <n v="0"/>
    <n v="256"/>
    <n v="300"/>
    <n v="256"/>
    <n v="300"/>
  </r>
  <r>
    <m/>
    <m/>
    <x v="313"/>
    <x v="313"/>
    <n v="0"/>
    <n v="4"/>
    <n v="66"/>
    <n v="150"/>
    <n v="66"/>
    <n v="154"/>
  </r>
  <r>
    <m/>
    <m/>
    <x v="1864"/>
    <x v="1858"/>
    <n v="0"/>
    <n v="0"/>
    <n v="2"/>
    <n v="0"/>
    <n v="2"/>
    <n v="0"/>
  </r>
  <r>
    <m/>
    <m/>
    <x v="314"/>
    <x v="314"/>
    <n v="26"/>
    <n v="100"/>
    <n v="2503"/>
    <n v="2500"/>
    <n v="2529"/>
    <n v="2600"/>
  </r>
  <r>
    <m/>
    <m/>
    <x v="1954"/>
    <x v="1948"/>
    <n v="1"/>
    <n v="0"/>
    <n v="156"/>
    <n v="200"/>
    <n v="157"/>
    <n v="200"/>
  </r>
  <r>
    <m/>
    <m/>
    <x v="1865"/>
    <x v="1859"/>
    <n v="0"/>
    <n v="10"/>
    <n v="1"/>
    <n v="25"/>
    <n v="1"/>
    <n v="35"/>
  </r>
  <r>
    <m/>
    <m/>
    <x v="315"/>
    <x v="315"/>
    <n v="40"/>
    <n v="10"/>
    <n v="99"/>
    <n v="100"/>
    <n v="139"/>
    <n v="110"/>
  </r>
  <r>
    <m/>
    <m/>
    <x v="1955"/>
    <x v="1949"/>
    <n v="0"/>
    <n v="0"/>
    <n v="3"/>
    <n v="20"/>
    <n v="3"/>
    <n v="20"/>
  </r>
  <r>
    <m/>
    <m/>
    <x v="1624"/>
    <x v="1618"/>
    <n v="0"/>
    <n v="0"/>
    <n v="47"/>
    <n v="50"/>
    <n v="47"/>
    <n v="50"/>
  </r>
  <r>
    <m/>
    <m/>
    <x v="219"/>
    <x v="219"/>
    <n v="0"/>
    <n v="0"/>
    <n v="236"/>
    <n v="350"/>
    <n v="236"/>
    <n v="350"/>
  </r>
  <r>
    <m/>
    <m/>
    <x v="220"/>
    <x v="220"/>
    <n v="0"/>
    <n v="0"/>
    <n v="3669"/>
    <n v="5300"/>
    <n v="3669"/>
    <n v="5300"/>
  </r>
  <r>
    <m/>
    <m/>
    <x v="1956"/>
    <x v="1950"/>
    <n v="0"/>
    <n v="0"/>
    <n v="1"/>
    <n v="0"/>
    <n v="1"/>
    <n v="0"/>
  </r>
  <r>
    <m/>
    <m/>
    <x v="316"/>
    <x v="316"/>
    <n v="0"/>
    <n v="0"/>
    <n v="3751"/>
    <n v="5500"/>
    <n v="3751"/>
    <n v="5500"/>
  </r>
  <r>
    <m/>
    <m/>
    <x v="222"/>
    <x v="222"/>
    <n v="7"/>
    <n v="15"/>
    <n v="629"/>
    <n v="1000"/>
    <n v="636"/>
    <n v="1015"/>
  </r>
  <r>
    <m/>
    <m/>
    <x v="704"/>
    <x v="704"/>
    <n v="5"/>
    <n v="5"/>
    <n v="21"/>
    <n v="50"/>
    <n v="26"/>
    <n v="55"/>
  </r>
  <r>
    <m/>
    <m/>
    <x v="223"/>
    <x v="223"/>
    <n v="1"/>
    <n v="3"/>
    <n v="2475"/>
    <n v="3000"/>
    <n v="2476"/>
    <n v="3003"/>
  </r>
  <r>
    <m/>
    <m/>
    <x v="317"/>
    <x v="317"/>
    <n v="0"/>
    <n v="0"/>
    <n v="2805"/>
    <n v="3500"/>
    <n v="2805"/>
    <n v="3500"/>
  </r>
  <r>
    <m/>
    <m/>
    <x v="1957"/>
    <x v="1951"/>
    <n v="0"/>
    <n v="0"/>
    <n v="2"/>
    <n v="0"/>
    <n v="2"/>
    <n v="0"/>
  </r>
  <r>
    <m/>
    <m/>
    <x v="225"/>
    <x v="225"/>
    <n v="0"/>
    <n v="0"/>
    <n v="1"/>
    <n v="0"/>
    <n v="1"/>
    <n v="0"/>
  </r>
  <r>
    <m/>
    <m/>
    <x v="319"/>
    <x v="319"/>
    <n v="0"/>
    <n v="0"/>
    <n v="1"/>
    <n v="5"/>
    <n v="1"/>
    <n v="5"/>
  </r>
  <r>
    <m/>
    <m/>
    <x v="227"/>
    <x v="227"/>
    <n v="0"/>
    <n v="0"/>
    <n v="441"/>
    <n v="600"/>
    <n v="441"/>
    <n v="600"/>
  </r>
  <r>
    <m/>
    <m/>
    <x v="228"/>
    <x v="228"/>
    <n v="0"/>
    <n v="0"/>
    <n v="164"/>
    <n v="170"/>
    <n v="164"/>
    <n v="170"/>
  </r>
  <r>
    <m/>
    <m/>
    <x v="320"/>
    <x v="320"/>
    <n v="0"/>
    <n v="0"/>
    <n v="0"/>
    <n v="5"/>
    <n v="0"/>
    <n v="5"/>
  </r>
  <r>
    <m/>
    <m/>
    <x v="321"/>
    <x v="321"/>
    <n v="0"/>
    <n v="0"/>
    <n v="104"/>
    <n v="130"/>
    <n v="104"/>
    <n v="130"/>
  </r>
  <r>
    <m/>
    <m/>
    <x v="229"/>
    <x v="229"/>
    <n v="1903"/>
    <n v="3000"/>
    <n v="12785"/>
    <n v="13300"/>
    <n v="14688"/>
    <n v="16300"/>
  </r>
  <r>
    <m/>
    <m/>
    <x v="1867"/>
    <x v="1861"/>
    <n v="0"/>
    <n v="0"/>
    <n v="3"/>
    <n v="4"/>
    <n v="3"/>
    <n v="4"/>
  </r>
  <r>
    <m/>
    <m/>
    <x v="230"/>
    <x v="230"/>
    <n v="3"/>
    <n v="5"/>
    <n v="127"/>
    <n v="200"/>
    <n v="130"/>
    <n v="205"/>
  </r>
  <r>
    <m/>
    <m/>
    <x v="323"/>
    <x v="323"/>
    <n v="0"/>
    <n v="0"/>
    <n v="79"/>
    <n v="130"/>
    <n v="79"/>
    <n v="130"/>
  </r>
  <r>
    <m/>
    <m/>
    <x v="324"/>
    <x v="324"/>
    <n v="0"/>
    <n v="0"/>
    <n v="93"/>
    <n v="130"/>
    <n v="93"/>
    <n v="130"/>
  </r>
  <r>
    <m/>
    <m/>
    <x v="325"/>
    <x v="325"/>
    <n v="0"/>
    <n v="0"/>
    <n v="110"/>
    <n v="130"/>
    <n v="110"/>
    <n v="130"/>
  </r>
  <r>
    <m/>
    <m/>
    <x v="884"/>
    <x v="884"/>
    <n v="0"/>
    <n v="0"/>
    <n v="1"/>
    <n v="3"/>
    <n v="1"/>
    <n v="3"/>
  </r>
  <r>
    <m/>
    <m/>
    <x v="885"/>
    <x v="885"/>
    <n v="0"/>
    <n v="0"/>
    <n v="1601"/>
    <n v="1600"/>
    <n v="1601"/>
    <n v="1600"/>
  </r>
  <r>
    <m/>
    <m/>
    <x v="330"/>
    <x v="330"/>
    <n v="0"/>
    <n v="0"/>
    <n v="86"/>
    <n v="150"/>
    <n v="86"/>
    <n v="150"/>
  </r>
  <r>
    <m/>
    <m/>
    <x v="331"/>
    <x v="331"/>
    <n v="0"/>
    <n v="0"/>
    <n v="524"/>
    <n v="800"/>
    <n v="524"/>
    <n v="800"/>
  </r>
  <r>
    <m/>
    <m/>
    <x v="232"/>
    <x v="232"/>
    <n v="46"/>
    <n v="70"/>
    <n v="4143"/>
    <n v="4200"/>
    <n v="4189"/>
    <n v="4270"/>
  </r>
  <r>
    <m/>
    <m/>
    <x v="708"/>
    <x v="708"/>
    <n v="0"/>
    <n v="0"/>
    <n v="3"/>
    <n v="0"/>
    <n v="3"/>
    <n v="0"/>
  </r>
  <r>
    <m/>
    <m/>
    <x v="45"/>
    <x v="45"/>
    <n v="0"/>
    <n v="0"/>
    <n v="1"/>
    <n v="0"/>
    <n v="1"/>
    <n v="0"/>
  </r>
  <r>
    <m/>
    <m/>
    <x v="60"/>
    <x v="60"/>
    <n v="0"/>
    <n v="0"/>
    <n v="7"/>
    <n v="0"/>
    <n v="7"/>
    <n v="0"/>
  </r>
  <r>
    <m/>
    <m/>
    <x v="332"/>
    <x v="332"/>
    <n v="0"/>
    <n v="0"/>
    <n v="337"/>
    <n v="400"/>
    <n v="337"/>
    <n v="400"/>
  </r>
  <r>
    <m/>
    <m/>
    <x v="333"/>
    <x v="333"/>
    <n v="0"/>
    <n v="0"/>
    <n v="134"/>
    <n v="150"/>
    <n v="134"/>
    <n v="150"/>
  </r>
  <r>
    <m/>
    <m/>
    <x v="334"/>
    <x v="334"/>
    <n v="0"/>
    <n v="0"/>
    <n v="366"/>
    <n v="420"/>
    <n v="366"/>
    <n v="420"/>
  </r>
  <r>
    <m/>
    <m/>
    <x v="245"/>
    <x v="245"/>
    <n v="13"/>
    <n v="20"/>
    <n v="491"/>
    <n v="550"/>
    <n v="504"/>
    <n v="570"/>
  </r>
  <r>
    <m/>
    <m/>
    <x v="887"/>
    <x v="887"/>
    <n v="0"/>
    <n v="0"/>
    <n v="70"/>
    <n v="90"/>
    <n v="70"/>
    <n v="90"/>
  </r>
  <r>
    <m/>
    <m/>
    <x v="888"/>
    <x v="888"/>
    <n v="0"/>
    <n v="0"/>
    <n v="28"/>
    <n v="45"/>
    <n v="28"/>
    <n v="45"/>
  </r>
  <r>
    <m/>
    <m/>
    <x v="889"/>
    <x v="889"/>
    <n v="1"/>
    <n v="0"/>
    <n v="0"/>
    <n v="0"/>
    <n v="1"/>
    <n v="0"/>
  </r>
  <r>
    <m/>
    <m/>
    <x v="890"/>
    <x v="890"/>
    <n v="29"/>
    <n v="50"/>
    <n v="313"/>
    <n v="350"/>
    <n v="342"/>
    <n v="400"/>
  </r>
  <r>
    <m/>
    <m/>
    <x v="820"/>
    <x v="820"/>
    <n v="0"/>
    <n v="0"/>
    <n v="2"/>
    <n v="0"/>
    <n v="2"/>
    <n v="0"/>
  </r>
  <r>
    <m/>
    <m/>
    <x v="509"/>
    <x v="509"/>
    <n v="0"/>
    <n v="0"/>
    <n v="2"/>
    <n v="10"/>
    <n v="2"/>
    <n v="10"/>
  </r>
  <r>
    <m/>
    <m/>
    <x v="1958"/>
    <x v="1952"/>
    <n v="0"/>
    <n v="0"/>
    <n v="1"/>
    <n v="5"/>
    <n v="1"/>
    <n v="5"/>
  </r>
  <r>
    <m/>
    <m/>
    <x v="338"/>
    <x v="338"/>
    <n v="0"/>
    <n v="0"/>
    <n v="9"/>
    <n v="15"/>
    <n v="9"/>
    <n v="15"/>
  </r>
  <r>
    <m/>
    <m/>
    <x v="530"/>
    <x v="530"/>
    <n v="0"/>
    <n v="0"/>
    <n v="1"/>
    <n v="3"/>
    <n v="1"/>
    <n v="3"/>
  </r>
  <r>
    <m/>
    <m/>
    <x v="340"/>
    <x v="340"/>
    <n v="0"/>
    <n v="0"/>
    <n v="1"/>
    <n v="0"/>
    <n v="1"/>
    <n v="0"/>
  </r>
  <r>
    <m/>
    <m/>
    <x v="1101"/>
    <x v="1101"/>
    <n v="0"/>
    <n v="0"/>
    <n v="1"/>
    <n v="0"/>
    <n v="1"/>
    <n v="0"/>
  </r>
  <r>
    <m/>
    <m/>
    <x v="685"/>
    <x v="685"/>
    <n v="0"/>
    <n v="0"/>
    <n v="1"/>
    <n v="0"/>
    <n v="1"/>
    <n v="0"/>
  </r>
  <r>
    <m/>
    <m/>
    <x v="344"/>
    <x v="344"/>
    <n v="0"/>
    <n v="0"/>
    <n v="405"/>
    <n v="400"/>
    <n v="405"/>
    <n v="400"/>
  </r>
  <r>
    <m/>
    <m/>
    <x v="248"/>
    <x v="248"/>
    <n v="208"/>
    <n v="250"/>
    <n v="3076"/>
    <n v="3500"/>
    <n v="3284"/>
    <n v="3750"/>
  </r>
  <r>
    <m/>
    <m/>
    <x v="738"/>
    <x v="738"/>
    <n v="0"/>
    <n v="0"/>
    <n v="1"/>
    <n v="2"/>
    <n v="1"/>
    <n v="2"/>
  </r>
  <r>
    <m/>
    <m/>
    <x v="666"/>
    <x v="666"/>
    <n v="0"/>
    <n v="0"/>
    <n v="3"/>
    <n v="0"/>
    <n v="3"/>
    <n v="0"/>
  </r>
  <r>
    <m/>
    <m/>
    <x v="252"/>
    <x v="252"/>
    <n v="0"/>
    <n v="0"/>
    <n v="202"/>
    <n v="240"/>
    <n v="202"/>
    <n v="240"/>
  </r>
  <r>
    <m/>
    <m/>
    <x v="346"/>
    <x v="346"/>
    <n v="0"/>
    <n v="0"/>
    <n v="1030"/>
    <n v="1100"/>
    <n v="1030"/>
    <n v="1100"/>
  </r>
  <r>
    <m/>
    <m/>
    <x v="1959"/>
    <x v="1953"/>
    <n v="0"/>
    <n v="0"/>
    <n v="0"/>
    <n v="5"/>
    <n v="0"/>
    <n v="5"/>
  </r>
  <r>
    <m/>
    <m/>
    <x v="253"/>
    <x v="253"/>
    <n v="0"/>
    <n v="0"/>
    <n v="301"/>
    <n v="400"/>
    <n v="301"/>
    <n v="400"/>
  </r>
  <r>
    <m/>
    <m/>
    <x v="254"/>
    <x v="254"/>
    <n v="7"/>
    <n v="20"/>
    <n v="1274"/>
    <n v="1700"/>
    <n v="1281"/>
    <n v="1720"/>
  </r>
  <r>
    <m/>
    <m/>
    <x v="347"/>
    <x v="347"/>
    <n v="0"/>
    <n v="0"/>
    <n v="6"/>
    <n v="10"/>
    <n v="6"/>
    <n v="10"/>
  </r>
  <r>
    <m/>
    <m/>
    <x v="348"/>
    <x v="348"/>
    <n v="0"/>
    <n v="0"/>
    <n v="3"/>
    <n v="8"/>
    <n v="3"/>
    <n v="8"/>
  </r>
  <r>
    <m/>
    <m/>
    <x v="349"/>
    <x v="349"/>
    <n v="0"/>
    <n v="0"/>
    <n v="1"/>
    <n v="5"/>
    <n v="1"/>
    <n v="5"/>
  </r>
  <r>
    <m/>
    <m/>
    <x v="255"/>
    <x v="255"/>
    <n v="0"/>
    <n v="0"/>
    <n v="24"/>
    <n v="30"/>
    <n v="24"/>
    <n v="30"/>
  </r>
  <r>
    <m/>
    <m/>
    <x v="350"/>
    <x v="350"/>
    <n v="0"/>
    <n v="0"/>
    <n v="0"/>
    <n v="5"/>
    <n v="0"/>
    <n v="5"/>
  </r>
  <r>
    <m/>
    <m/>
    <x v="351"/>
    <x v="351"/>
    <n v="0"/>
    <n v="0"/>
    <n v="1777"/>
    <n v="1900"/>
    <n v="1777"/>
    <n v="1900"/>
  </r>
  <r>
    <m/>
    <m/>
    <x v="256"/>
    <x v="256"/>
    <n v="0"/>
    <n v="0"/>
    <n v="7"/>
    <n v="20"/>
    <n v="7"/>
    <n v="20"/>
  </r>
  <r>
    <m/>
    <m/>
    <x v="257"/>
    <x v="257"/>
    <n v="0"/>
    <n v="0"/>
    <n v="54"/>
    <n v="100"/>
    <n v="54"/>
    <n v="100"/>
  </r>
  <r>
    <m/>
    <m/>
    <x v="258"/>
    <x v="258"/>
    <n v="0"/>
    <n v="0"/>
    <n v="29"/>
    <n v="50"/>
    <n v="29"/>
    <n v="50"/>
  </r>
  <r>
    <m/>
    <m/>
    <x v="259"/>
    <x v="259"/>
    <n v="0"/>
    <n v="0"/>
    <n v="56"/>
    <n v="80"/>
    <n v="56"/>
    <n v="80"/>
  </r>
  <r>
    <m/>
    <m/>
    <x v="353"/>
    <x v="353"/>
    <n v="0"/>
    <n v="0"/>
    <n v="68"/>
    <n v="100"/>
    <n v="68"/>
    <n v="100"/>
  </r>
  <r>
    <m/>
    <m/>
    <x v="260"/>
    <x v="260"/>
    <n v="0"/>
    <n v="0"/>
    <n v="0"/>
    <n v="3"/>
    <n v="0"/>
    <n v="3"/>
  </r>
  <r>
    <m/>
    <m/>
    <x v="354"/>
    <x v="354"/>
    <n v="0"/>
    <n v="0"/>
    <n v="13"/>
    <n v="15"/>
    <n v="13"/>
    <n v="15"/>
  </r>
  <r>
    <m/>
    <m/>
    <x v="895"/>
    <x v="895"/>
    <n v="0"/>
    <n v="0"/>
    <n v="10"/>
    <n v="15"/>
    <n v="10"/>
    <n v="15"/>
  </r>
  <r>
    <m/>
    <m/>
    <x v="355"/>
    <x v="355"/>
    <n v="0"/>
    <n v="0"/>
    <n v="466"/>
    <n v="500"/>
    <n v="466"/>
    <n v="500"/>
  </r>
  <r>
    <m/>
    <m/>
    <x v="356"/>
    <x v="356"/>
    <n v="0"/>
    <n v="0"/>
    <n v="1800"/>
    <n v="1900"/>
    <n v="1800"/>
    <n v="1900"/>
  </r>
  <r>
    <m/>
    <m/>
    <x v="357"/>
    <x v="357"/>
    <n v="0"/>
    <n v="0"/>
    <n v="3"/>
    <n v="15"/>
    <n v="3"/>
    <n v="15"/>
  </r>
  <r>
    <m/>
    <m/>
    <x v="1960"/>
    <x v="1954"/>
    <n v="0"/>
    <n v="0"/>
    <n v="3"/>
    <n v="10"/>
    <n v="3"/>
    <n v="10"/>
  </r>
  <r>
    <m/>
    <m/>
    <x v="1961"/>
    <x v="1955"/>
    <n v="0"/>
    <n v="3"/>
    <n v="0"/>
    <n v="0"/>
    <n v="0"/>
    <n v="3"/>
  </r>
  <r>
    <m/>
    <m/>
    <x v="359"/>
    <x v="359"/>
    <n v="0"/>
    <n v="0"/>
    <n v="6"/>
    <n v="10"/>
    <n v="6"/>
    <n v="10"/>
  </r>
  <r>
    <m/>
    <m/>
    <x v="360"/>
    <x v="360"/>
    <n v="0"/>
    <n v="0"/>
    <n v="480"/>
    <n v="600"/>
    <n v="480"/>
    <n v="600"/>
  </r>
  <r>
    <m/>
    <m/>
    <x v="361"/>
    <x v="361"/>
    <n v="0"/>
    <n v="0"/>
    <n v="12"/>
    <n v="20"/>
    <n v="12"/>
    <n v="20"/>
  </r>
  <r>
    <m/>
    <m/>
    <x v="362"/>
    <x v="362"/>
    <n v="0"/>
    <n v="0"/>
    <n v="71"/>
    <n v="100"/>
    <n v="71"/>
    <n v="100"/>
  </r>
  <r>
    <m/>
    <m/>
    <x v="363"/>
    <x v="363"/>
    <n v="0"/>
    <n v="0"/>
    <n v="9"/>
    <n v="20"/>
    <n v="9"/>
    <n v="20"/>
  </r>
  <r>
    <m/>
    <m/>
    <x v="427"/>
    <x v="427"/>
    <n v="0"/>
    <n v="0"/>
    <n v="2"/>
    <n v="0"/>
    <n v="2"/>
    <n v="0"/>
  </r>
  <r>
    <m/>
    <m/>
    <x v="1962"/>
    <x v="1956"/>
    <n v="0"/>
    <n v="0"/>
    <n v="1"/>
    <n v="5"/>
    <n v="1"/>
    <n v="5"/>
  </r>
  <r>
    <m/>
    <m/>
    <x v="1963"/>
    <x v="1957"/>
    <n v="0"/>
    <n v="0"/>
    <n v="1"/>
    <n v="5"/>
    <n v="1"/>
    <n v="5"/>
  </r>
  <r>
    <m/>
    <m/>
    <x v="1338"/>
    <x v="1332"/>
    <n v="0"/>
    <n v="0"/>
    <n v="255"/>
    <n v="250"/>
    <n v="255"/>
    <n v="250"/>
  </r>
  <r>
    <m/>
    <m/>
    <x v="1844"/>
    <x v="1838"/>
    <n v="0"/>
    <n v="0"/>
    <n v="2176"/>
    <n v="2300"/>
    <n v="2176"/>
    <n v="2300"/>
  </r>
  <r>
    <m/>
    <m/>
    <x v="430"/>
    <x v="430"/>
    <n v="0"/>
    <n v="0"/>
    <n v="71"/>
    <n v="100"/>
    <n v="71"/>
    <n v="100"/>
  </r>
  <r>
    <m/>
    <m/>
    <x v="263"/>
    <x v="263"/>
    <n v="2"/>
    <n v="0"/>
    <n v="0"/>
    <n v="0"/>
    <n v="2"/>
    <n v="0"/>
  </r>
  <r>
    <m/>
    <m/>
    <x v="1964"/>
    <x v="1958"/>
    <n v="0"/>
    <n v="0"/>
    <n v="1"/>
    <n v="0"/>
    <n v="1"/>
    <n v="0"/>
  </r>
  <r>
    <m/>
    <m/>
    <x v="265"/>
    <x v="265"/>
    <n v="1"/>
    <n v="0"/>
    <n v="444"/>
    <n v="600"/>
    <n v="445"/>
    <n v="600"/>
  </r>
  <r>
    <m/>
    <m/>
    <x v="266"/>
    <x v="266"/>
    <n v="1"/>
    <n v="3"/>
    <n v="344"/>
    <n v="450"/>
    <n v="345"/>
    <n v="453"/>
  </r>
  <r>
    <m/>
    <m/>
    <x v="748"/>
    <x v="748"/>
    <n v="0"/>
    <n v="0"/>
    <n v="4"/>
    <n v="5"/>
    <n v="4"/>
    <n v="5"/>
  </r>
  <r>
    <m/>
    <m/>
    <x v="1846"/>
    <x v="1840"/>
    <n v="0"/>
    <n v="0"/>
    <n v="50"/>
    <n v="100"/>
    <n v="50"/>
    <n v="100"/>
  </r>
  <r>
    <m/>
    <m/>
    <x v="268"/>
    <x v="268"/>
    <n v="0"/>
    <n v="0"/>
    <n v="752"/>
    <n v="100"/>
    <n v="752"/>
    <n v="100"/>
  </r>
  <r>
    <m/>
    <m/>
    <x v="269"/>
    <x v="269"/>
    <n v="6"/>
    <n v="12"/>
    <n v="2106"/>
    <n v="2100"/>
    <n v="2112"/>
    <n v="2112"/>
  </r>
  <r>
    <m/>
    <m/>
    <x v="749"/>
    <x v="749"/>
    <n v="0"/>
    <n v="0"/>
    <n v="5"/>
    <n v="0"/>
    <n v="5"/>
    <n v="0"/>
  </r>
  <r>
    <m/>
    <m/>
    <x v="431"/>
    <x v="431"/>
    <n v="0"/>
    <n v="0"/>
    <n v="629"/>
    <n v="900"/>
    <n v="629"/>
    <n v="900"/>
  </r>
  <r>
    <m/>
    <m/>
    <x v="272"/>
    <x v="272"/>
    <n v="0"/>
    <n v="0"/>
    <n v="805"/>
    <n v="900"/>
    <n v="805"/>
    <n v="900"/>
  </r>
  <r>
    <m/>
    <m/>
    <x v="273"/>
    <x v="273"/>
    <n v="0"/>
    <n v="0"/>
    <n v="90"/>
    <n v="90"/>
    <n v="90"/>
    <n v="90"/>
  </r>
  <r>
    <m/>
    <m/>
    <x v="432"/>
    <x v="432"/>
    <n v="0"/>
    <n v="0"/>
    <n v="1"/>
    <n v="5"/>
    <n v="1"/>
    <n v="5"/>
  </r>
  <r>
    <m/>
    <m/>
    <x v="1143"/>
    <x v="1143"/>
    <n v="0"/>
    <n v="0"/>
    <n v="737"/>
    <n v="1000"/>
    <n v="737"/>
    <n v="1000"/>
  </r>
  <r>
    <m/>
    <m/>
    <x v="1965"/>
    <x v="1959"/>
    <n v="0"/>
    <n v="0"/>
    <n v="997"/>
    <n v="1300"/>
    <n v="997"/>
    <n v="1300"/>
  </r>
  <r>
    <m/>
    <m/>
    <x v="1966"/>
    <x v="1960"/>
    <n v="0"/>
    <n v="0"/>
    <n v="2"/>
    <n v="0"/>
    <n v="2"/>
    <n v="0"/>
  </r>
  <r>
    <m/>
    <m/>
    <x v="433"/>
    <x v="433"/>
    <n v="0"/>
    <n v="0"/>
    <n v="10"/>
    <n v="20"/>
    <n v="10"/>
    <n v="20"/>
  </r>
  <r>
    <m/>
    <m/>
    <x v="1947"/>
    <x v="1941"/>
    <n v="0"/>
    <n v="0"/>
    <n v="809"/>
    <n v="1000"/>
    <n v="809"/>
    <n v="1000"/>
  </r>
  <r>
    <m/>
    <m/>
    <x v="1967"/>
    <x v="1961"/>
    <n v="0"/>
    <n v="0"/>
    <n v="1151"/>
    <n v="1500"/>
    <n v="1151"/>
    <n v="1500"/>
  </r>
  <r>
    <m/>
    <m/>
    <x v="900"/>
    <x v="900"/>
    <n v="0"/>
    <n v="0"/>
    <n v="458"/>
    <n v="800"/>
    <n v="458"/>
    <n v="800"/>
  </r>
  <r>
    <m/>
    <m/>
    <x v="1968"/>
    <x v="1962"/>
    <n v="0"/>
    <n v="0"/>
    <n v="26"/>
    <n v="0"/>
    <n v="26"/>
    <n v="0"/>
  </r>
  <r>
    <m/>
    <m/>
    <x v="434"/>
    <x v="434"/>
    <n v="12"/>
    <n v="100"/>
    <n v="872"/>
    <n v="1000"/>
    <n v="884"/>
    <n v="1100"/>
  </r>
  <r>
    <m/>
    <m/>
    <x v="1145"/>
    <x v="1145"/>
    <n v="0"/>
    <n v="0"/>
    <n v="4"/>
    <n v="10"/>
    <n v="4"/>
    <n v="10"/>
  </r>
  <r>
    <m/>
    <m/>
    <x v="275"/>
    <x v="275"/>
    <n v="0"/>
    <n v="0"/>
    <n v="1"/>
    <n v="5"/>
    <n v="1"/>
    <n v="5"/>
  </r>
  <r>
    <m/>
    <m/>
    <x v="276"/>
    <x v="276"/>
    <n v="4"/>
    <n v="0"/>
    <n v="10"/>
    <n v="25"/>
    <n v="14"/>
    <n v="25"/>
  </r>
  <r>
    <m/>
    <m/>
    <x v="750"/>
    <x v="750"/>
    <n v="0"/>
    <n v="0"/>
    <n v="3"/>
    <n v="0"/>
    <n v="3"/>
    <n v="0"/>
  </r>
  <r>
    <m/>
    <m/>
    <x v="902"/>
    <x v="902"/>
    <n v="1"/>
    <n v="0"/>
    <n v="1"/>
    <n v="0"/>
    <n v="2"/>
    <n v="0"/>
  </r>
  <r>
    <m/>
    <m/>
    <x v="280"/>
    <x v="280"/>
    <n v="23"/>
    <n v="30"/>
    <n v="83"/>
    <n v="100"/>
    <n v="106"/>
    <n v="130"/>
  </r>
  <r>
    <m/>
    <m/>
    <x v="1716"/>
    <x v="1710"/>
    <n v="1"/>
    <n v="0"/>
    <n v="6"/>
    <n v="12"/>
    <n v="7"/>
    <n v="12"/>
  </r>
  <r>
    <m/>
    <m/>
    <x v="281"/>
    <x v="281"/>
    <n v="3"/>
    <n v="0"/>
    <n v="56"/>
    <n v="75"/>
    <n v="59"/>
    <n v="75"/>
  </r>
  <r>
    <m/>
    <m/>
    <x v="282"/>
    <x v="282"/>
    <n v="2"/>
    <n v="5"/>
    <n v="12"/>
    <n v="30"/>
    <n v="14"/>
    <n v="35"/>
  </r>
  <r>
    <m/>
    <m/>
    <x v="283"/>
    <x v="283"/>
    <n v="3"/>
    <n v="5"/>
    <n v="22302"/>
    <n v="24000"/>
    <n v="22305"/>
    <n v="24005"/>
  </r>
  <r>
    <m/>
    <m/>
    <x v="435"/>
    <x v="435"/>
    <n v="1"/>
    <n v="0"/>
    <n v="8"/>
    <n v="15"/>
    <n v="9"/>
    <n v="15"/>
  </r>
  <r>
    <m/>
    <m/>
    <x v="436"/>
    <x v="436"/>
    <n v="0"/>
    <n v="0"/>
    <n v="5"/>
    <n v="10"/>
    <n v="5"/>
    <n v="10"/>
  </r>
  <r>
    <m/>
    <m/>
    <x v="437"/>
    <x v="437"/>
    <n v="2"/>
    <n v="0"/>
    <n v="31"/>
    <n v="50"/>
    <n v="33"/>
    <n v="50"/>
  </r>
  <r>
    <m/>
    <m/>
    <x v="284"/>
    <x v="284"/>
    <n v="2"/>
    <n v="0"/>
    <n v="48"/>
    <n v="70"/>
    <n v="50"/>
    <n v="70"/>
  </r>
  <r>
    <m/>
    <m/>
    <x v="285"/>
    <x v="285"/>
    <n v="976"/>
    <n v="1500"/>
    <n v="8764"/>
    <n v="10000"/>
    <n v="9740"/>
    <n v="11500"/>
  </r>
  <r>
    <m/>
    <m/>
    <x v="286"/>
    <x v="286"/>
    <n v="105"/>
    <n v="200"/>
    <n v="15583"/>
    <n v="16500"/>
    <n v="15688"/>
    <n v="16700"/>
  </r>
  <r>
    <m/>
    <m/>
    <x v="903"/>
    <x v="903"/>
    <n v="0"/>
    <n v="0"/>
    <n v="22"/>
    <n v="35"/>
    <n v="22"/>
    <n v="35"/>
  </r>
  <r>
    <m/>
    <m/>
    <x v="287"/>
    <x v="287"/>
    <n v="0"/>
    <n v="0"/>
    <n v="9894"/>
    <n v="10300"/>
    <n v="9894"/>
    <n v="10300"/>
  </r>
  <r>
    <m/>
    <m/>
    <x v="288"/>
    <x v="288"/>
    <n v="0"/>
    <n v="0"/>
    <n v="101"/>
    <n v="0"/>
    <n v="101"/>
    <n v="0"/>
  </r>
  <r>
    <m/>
    <m/>
    <x v="289"/>
    <x v="289"/>
    <n v="0"/>
    <n v="0"/>
    <n v="8"/>
    <n v="15"/>
    <n v="8"/>
    <n v="15"/>
  </r>
  <r>
    <m/>
    <m/>
    <x v="438"/>
    <x v="438"/>
    <n v="0"/>
    <n v="0"/>
    <n v="857"/>
    <n v="1100"/>
    <n v="857"/>
    <n v="1100"/>
  </r>
  <r>
    <m/>
    <m/>
    <x v="290"/>
    <x v="290"/>
    <n v="0"/>
    <n v="0"/>
    <n v="3"/>
    <n v="8"/>
    <n v="3"/>
    <n v="8"/>
  </r>
  <r>
    <m/>
    <m/>
    <x v="904"/>
    <x v="904"/>
    <n v="0"/>
    <n v="0"/>
    <n v="2"/>
    <n v="0"/>
    <n v="2"/>
    <n v="0"/>
  </r>
  <r>
    <m/>
    <m/>
    <x v="291"/>
    <x v="291"/>
    <n v="2"/>
    <n v="5"/>
    <n v="1613"/>
    <n v="2000"/>
    <n v="1615"/>
    <n v="2005"/>
  </r>
  <r>
    <m/>
    <m/>
    <x v="292"/>
    <x v="292"/>
    <n v="0"/>
    <n v="0"/>
    <n v="58"/>
    <n v="80"/>
    <n v="58"/>
    <n v="80"/>
  </r>
  <r>
    <m/>
    <m/>
    <x v="439"/>
    <x v="439"/>
    <n v="0"/>
    <n v="0"/>
    <n v="210"/>
    <n v="250"/>
    <n v="210"/>
    <n v="250"/>
  </r>
  <r>
    <m/>
    <m/>
    <x v="440"/>
    <x v="440"/>
    <n v="0"/>
    <n v="0"/>
    <n v="4"/>
    <n v="25"/>
    <n v="4"/>
    <n v="25"/>
  </r>
  <r>
    <m/>
    <m/>
    <x v="293"/>
    <x v="293"/>
    <n v="0"/>
    <n v="0"/>
    <n v="1147"/>
    <n v="1300"/>
    <n v="1147"/>
    <n v="1300"/>
  </r>
  <r>
    <m/>
    <m/>
    <x v="294"/>
    <x v="294"/>
    <n v="1"/>
    <n v="0"/>
    <n v="544"/>
    <n v="900"/>
    <n v="545"/>
    <n v="900"/>
  </r>
  <r>
    <m/>
    <m/>
    <x v="295"/>
    <x v="295"/>
    <n v="0"/>
    <n v="0"/>
    <n v="9"/>
    <n v="30"/>
    <n v="9"/>
    <n v="30"/>
  </r>
  <r>
    <m/>
    <m/>
    <x v="296"/>
    <x v="296"/>
    <n v="7"/>
    <n v="0"/>
    <n v="1704"/>
    <n v="2000"/>
    <n v="1711"/>
    <n v="2000"/>
  </r>
  <r>
    <m/>
    <m/>
    <x v="298"/>
    <x v="298"/>
    <n v="0"/>
    <n v="0"/>
    <n v="8"/>
    <n v="15"/>
    <n v="8"/>
    <n v="15"/>
  </r>
  <r>
    <m/>
    <m/>
    <x v="1146"/>
    <x v="1146"/>
    <n v="0"/>
    <n v="0"/>
    <n v="1"/>
    <n v="0"/>
    <n v="1"/>
    <n v="0"/>
  </r>
  <r>
    <m/>
    <m/>
    <x v="299"/>
    <x v="299"/>
    <n v="0"/>
    <n v="0"/>
    <n v="176"/>
    <n v="200"/>
    <n v="176"/>
    <n v="200"/>
  </r>
  <r>
    <m/>
    <m/>
    <x v="300"/>
    <x v="300"/>
    <n v="10"/>
    <n v="0"/>
    <n v="400"/>
    <n v="600"/>
    <n v="410"/>
    <n v="600"/>
  </r>
  <r>
    <m/>
    <m/>
    <x v="301"/>
    <x v="301"/>
    <n v="4"/>
    <n v="10"/>
    <n v="12297"/>
    <n v="13000"/>
    <n v="12301"/>
    <n v="13010"/>
  </r>
  <r>
    <m/>
    <m/>
    <x v="905"/>
    <x v="905"/>
    <n v="0"/>
    <n v="0"/>
    <n v="10"/>
    <n v="0"/>
    <n v="10"/>
    <n v="0"/>
  </r>
  <r>
    <m/>
    <m/>
    <x v="442"/>
    <x v="442"/>
    <n v="0"/>
    <n v="0"/>
    <n v="5"/>
    <n v="10"/>
    <n v="5"/>
    <n v="10"/>
  </r>
  <r>
    <m/>
    <m/>
    <x v="1951"/>
    <x v="1945"/>
    <n v="0"/>
    <n v="0"/>
    <n v="640"/>
    <n v="800"/>
    <n v="640"/>
    <n v="800"/>
  </r>
  <r>
    <m/>
    <m/>
    <x v="443"/>
    <x v="443"/>
    <n v="0"/>
    <n v="0"/>
    <n v="609"/>
    <n v="650"/>
    <n v="609"/>
    <n v="650"/>
  </r>
  <r>
    <m/>
    <m/>
    <x v="444"/>
    <x v="444"/>
    <n v="0"/>
    <n v="0"/>
    <n v="2"/>
    <n v="10"/>
    <n v="2"/>
    <n v="10"/>
  </r>
  <r>
    <m/>
    <m/>
    <x v="445"/>
    <x v="445"/>
    <n v="0"/>
    <n v="0"/>
    <n v="1266"/>
    <n v="1300"/>
    <n v="1266"/>
    <n v="1300"/>
  </r>
  <r>
    <m/>
    <m/>
    <x v="446"/>
    <x v="446"/>
    <n v="82"/>
    <n v="500"/>
    <n v="92"/>
    <n v="400"/>
    <n v="174"/>
    <n v="900"/>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кожно-венеричне болести"/>
    <m/>
    <x v="0"/>
    <x v="0"/>
    <m/>
    <m/>
    <m/>
    <m/>
    <m/>
    <m/>
  </r>
  <r>
    <m/>
    <s v="Специјалистички прегледи"/>
    <x v="0"/>
    <x v="0"/>
    <m/>
    <m/>
    <m/>
    <m/>
    <m/>
    <m/>
  </r>
  <r>
    <m/>
    <s v="Сви прегледи укупно"/>
    <x v="0"/>
    <x v="0"/>
    <n v="26849"/>
    <n v="26570"/>
    <n v="3591"/>
    <n v="3530"/>
    <n v="30440"/>
    <n v="30100"/>
  </r>
  <r>
    <m/>
    <m/>
    <x v="1"/>
    <x v="1"/>
    <n v="9089"/>
    <n v="9200"/>
    <n v="311"/>
    <n v="300"/>
    <n v="9400"/>
    <n v="9500"/>
  </r>
  <r>
    <m/>
    <m/>
    <x v="2"/>
    <x v="2"/>
    <n v="2952"/>
    <n v="3130"/>
    <n v="811"/>
    <n v="870"/>
    <n v="3763"/>
    <n v="4000"/>
  </r>
  <r>
    <m/>
    <m/>
    <x v="3"/>
    <x v="3"/>
    <n v="3690"/>
    <n v="3500"/>
    <n v="328"/>
    <n v="320"/>
    <n v="4018"/>
    <n v="3820"/>
  </r>
  <r>
    <m/>
    <m/>
    <x v="4"/>
    <x v="4"/>
    <n v="2449"/>
    <n v="2290"/>
    <n v="645"/>
    <n v="640"/>
    <n v="3094"/>
    <n v="2930"/>
  </r>
  <r>
    <m/>
    <m/>
    <x v="5"/>
    <x v="5"/>
    <n v="6191"/>
    <n v="6050"/>
    <n v="700"/>
    <n v="620"/>
    <n v="6891"/>
    <n v="6670"/>
  </r>
  <r>
    <m/>
    <m/>
    <x v="6"/>
    <x v="6"/>
    <n v="2383"/>
    <n v="2300"/>
    <n v="725"/>
    <n v="700"/>
    <n v="3108"/>
    <n v="3000"/>
  </r>
  <r>
    <m/>
    <m/>
    <x v="7"/>
    <x v="7"/>
    <n v="95"/>
    <n v="100"/>
    <n v="71"/>
    <n v="80"/>
    <n v="166"/>
    <n v="18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15104"/>
    <n v="15591"/>
    <n v="12763"/>
    <n v="13148"/>
    <n v="27867"/>
    <n v="28739"/>
  </r>
  <r>
    <m/>
    <s v="Остале услуге"/>
    <x v="0"/>
    <x v="0"/>
    <n v="15104"/>
    <n v="15591"/>
    <n v="12763"/>
    <n v="13148"/>
    <n v="27867"/>
    <n v="28739"/>
  </r>
  <r>
    <m/>
    <m/>
    <x v="1969"/>
    <x v="1963"/>
    <n v="0"/>
    <n v="1"/>
    <n v="0"/>
    <n v="1"/>
    <n v="0"/>
    <n v="2"/>
  </r>
  <r>
    <m/>
    <m/>
    <x v="313"/>
    <x v="313"/>
    <n v="9"/>
    <n v="10"/>
    <n v="0"/>
    <n v="5"/>
    <n v="9"/>
    <n v="15"/>
  </r>
  <r>
    <m/>
    <m/>
    <x v="1970"/>
    <x v="1964"/>
    <n v="1605"/>
    <n v="1604"/>
    <n v="52"/>
    <n v="60"/>
    <n v="1657"/>
    <n v="1664"/>
  </r>
  <r>
    <m/>
    <m/>
    <x v="1971"/>
    <x v="1965"/>
    <n v="0"/>
    <n v="20"/>
    <n v="0"/>
    <n v="1"/>
    <n v="0"/>
    <n v="21"/>
  </r>
  <r>
    <m/>
    <m/>
    <x v="1972"/>
    <x v="1966"/>
    <n v="0"/>
    <n v="800"/>
    <n v="0"/>
    <n v="1"/>
    <n v="0"/>
    <n v="801"/>
  </r>
  <r>
    <m/>
    <m/>
    <x v="1973"/>
    <x v="1967"/>
    <n v="0"/>
    <n v="1"/>
    <n v="0"/>
    <n v="1"/>
    <n v="0"/>
    <n v="2"/>
  </r>
  <r>
    <m/>
    <m/>
    <x v="1974"/>
    <x v="1968"/>
    <n v="0"/>
    <n v="1"/>
    <n v="16"/>
    <n v="15"/>
    <n v="16"/>
    <n v="16"/>
  </r>
  <r>
    <m/>
    <m/>
    <x v="1865"/>
    <x v="1859"/>
    <n v="36"/>
    <n v="40"/>
    <n v="0"/>
    <n v="1"/>
    <n v="36"/>
    <n v="41"/>
  </r>
  <r>
    <m/>
    <m/>
    <x v="1975"/>
    <x v="1969"/>
    <n v="1"/>
    <n v="1"/>
    <n v="0"/>
    <n v="1"/>
    <n v="1"/>
    <n v="2"/>
  </r>
  <r>
    <m/>
    <m/>
    <x v="1976"/>
    <x v="1970"/>
    <n v="0"/>
    <n v="1"/>
    <n v="0"/>
    <n v="1"/>
    <n v="0"/>
    <n v="2"/>
  </r>
  <r>
    <m/>
    <m/>
    <x v="1956"/>
    <x v="1950"/>
    <n v="0"/>
    <n v="1"/>
    <n v="0"/>
    <n v="1"/>
    <n v="0"/>
    <n v="2"/>
  </r>
  <r>
    <m/>
    <m/>
    <x v="222"/>
    <x v="222"/>
    <n v="1"/>
    <n v="1"/>
    <n v="30"/>
    <n v="34"/>
    <n v="31"/>
    <n v="35"/>
  </r>
  <r>
    <m/>
    <m/>
    <x v="317"/>
    <x v="317"/>
    <n v="0"/>
    <n v="0"/>
    <n v="3"/>
    <n v="5"/>
    <n v="3"/>
    <n v="5"/>
  </r>
  <r>
    <m/>
    <m/>
    <x v="1977"/>
    <x v="1971"/>
    <n v="431"/>
    <n v="416"/>
    <n v="4"/>
    <n v="1"/>
    <n v="435"/>
    <n v="417"/>
  </r>
  <r>
    <m/>
    <m/>
    <x v="1978"/>
    <x v="1972"/>
    <n v="0"/>
    <n v="1"/>
    <n v="0"/>
    <n v="1"/>
    <n v="0"/>
    <n v="2"/>
  </r>
  <r>
    <m/>
    <m/>
    <x v="1979"/>
    <x v="1973"/>
    <n v="375"/>
    <n v="368"/>
    <n v="1"/>
    <n v="1"/>
    <n v="376"/>
    <n v="369"/>
  </r>
  <r>
    <m/>
    <m/>
    <x v="1980"/>
    <x v="1974"/>
    <n v="55"/>
    <n v="56"/>
    <n v="1"/>
    <n v="1"/>
    <n v="56"/>
    <n v="57"/>
  </r>
  <r>
    <m/>
    <m/>
    <x v="1957"/>
    <x v="1951"/>
    <n v="72"/>
    <n v="70"/>
    <n v="0"/>
    <n v="1"/>
    <n v="72"/>
    <n v="71"/>
  </r>
  <r>
    <m/>
    <m/>
    <x v="1070"/>
    <x v="1070"/>
    <n v="53"/>
    <n v="50"/>
    <n v="0"/>
    <n v="1"/>
    <n v="53"/>
    <n v="51"/>
  </r>
  <r>
    <m/>
    <m/>
    <x v="227"/>
    <x v="227"/>
    <n v="0"/>
    <n v="1"/>
    <n v="1"/>
    <n v="1"/>
    <n v="1"/>
    <n v="2"/>
  </r>
  <r>
    <m/>
    <m/>
    <x v="228"/>
    <x v="228"/>
    <n v="0"/>
    <n v="1"/>
    <n v="0"/>
    <n v="1"/>
    <n v="0"/>
    <n v="2"/>
  </r>
  <r>
    <m/>
    <m/>
    <x v="229"/>
    <x v="229"/>
    <n v="531"/>
    <n v="538"/>
    <n v="351"/>
    <n v="364"/>
    <n v="882"/>
    <n v="902"/>
  </r>
  <r>
    <m/>
    <m/>
    <x v="230"/>
    <x v="230"/>
    <n v="2"/>
    <n v="0"/>
    <n v="0"/>
    <n v="0"/>
    <n v="2"/>
    <n v="0"/>
  </r>
  <r>
    <m/>
    <m/>
    <x v="1981"/>
    <x v="1975"/>
    <n v="885"/>
    <n v="1044"/>
    <n v="13"/>
    <n v="16"/>
    <n v="898"/>
    <n v="1060"/>
  </r>
  <r>
    <m/>
    <m/>
    <x v="1982"/>
    <x v="1976"/>
    <n v="229"/>
    <n v="273"/>
    <n v="0"/>
    <n v="1"/>
    <n v="229"/>
    <n v="274"/>
  </r>
  <r>
    <m/>
    <m/>
    <x v="1983"/>
    <x v="1977"/>
    <n v="0"/>
    <n v="1"/>
    <n v="108"/>
    <n v="100"/>
    <n v="108"/>
    <n v="101"/>
  </r>
  <r>
    <m/>
    <m/>
    <x v="1984"/>
    <x v="1978"/>
    <n v="0"/>
    <n v="1"/>
    <n v="143"/>
    <n v="137"/>
    <n v="143"/>
    <n v="138"/>
  </r>
  <r>
    <m/>
    <m/>
    <x v="1985"/>
    <x v="1979"/>
    <n v="0"/>
    <n v="1"/>
    <n v="244"/>
    <n v="229"/>
    <n v="244"/>
    <n v="230"/>
  </r>
  <r>
    <m/>
    <m/>
    <x v="231"/>
    <x v="231"/>
    <n v="1"/>
    <n v="0"/>
    <n v="0"/>
    <n v="0"/>
    <n v="1"/>
    <n v="0"/>
  </r>
  <r>
    <m/>
    <m/>
    <x v="1340"/>
    <x v="1334"/>
    <n v="0"/>
    <n v="1"/>
    <n v="1"/>
    <n v="1"/>
    <n v="1"/>
    <n v="2"/>
  </r>
  <r>
    <m/>
    <m/>
    <x v="232"/>
    <x v="232"/>
    <n v="1176"/>
    <n v="1118"/>
    <n v="454"/>
    <n v="446"/>
    <n v="1630"/>
    <n v="1564"/>
  </r>
  <r>
    <m/>
    <m/>
    <x v="456"/>
    <x v="456"/>
    <n v="0"/>
    <n v="1"/>
    <n v="0"/>
    <n v="1"/>
    <n v="0"/>
    <n v="2"/>
  </r>
  <r>
    <m/>
    <m/>
    <x v="457"/>
    <x v="457"/>
    <n v="0"/>
    <n v="1"/>
    <n v="0"/>
    <n v="1"/>
    <n v="0"/>
    <n v="2"/>
  </r>
  <r>
    <m/>
    <m/>
    <x v="706"/>
    <x v="706"/>
    <n v="292"/>
    <n v="286"/>
    <n v="89"/>
    <n v="87"/>
    <n v="381"/>
    <n v="373"/>
  </r>
  <r>
    <m/>
    <m/>
    <x v="1986"/>
    <x v="1980"/>
    <n v="7"/>
    <n v="6"/>
    <n v="0"/>
    <n v="1"/>
    <n v="7"/>
    <n v="7"/>
  </r>
  <r>
    <m/>
    <m/>
    <x v="1987"/>
    <x v="1981"/>
    <n v="1"/>
    <n v="2"/>
    <n v="0"/>
    <n v="1"/>
    <n v="1"/>
    <n v="3"/>
  </r>
  <r>
    <m/>
    <m/>
    <x v="25"/>
    <x v="25"/>
    <n v="0"/>
    <n v="1"/>
    <n v="0"/>
    <n v="1"/>
    <n v="0"/>
    <n v="2"/>
  </r>
  <r>
    <m/>
    <m/>
    <x v="677"/>
    <x v="677"/>
    <n v="0"/>
    <n v="1"/>
    <n v="0"/>
    <n v="1"/>
    <n v="0"/>
    <n v="2"/>
  </r>
  <r>
    <m/>
    <m/>
    <x v="1013"/>
    <x v="1013"/>
    <n v="0"/>
    <n v="1"/>
    <n v="1"/>
    <n v="1"/>
    <n v="1"/>
    <n v="2"/>
  </r>
  <r>
    <m/>
    <m/>
    <x v="461"/>
    <x v="461"/>
    <n v="1"/>
    <n v="1"/>
    <n v="0"/>
    <n v="1"/>
    <n v="1"/>
    <n v="2"/>
  </r>
  <r>
    <m/>
    <m/>
    <x v="462"/>
    <x v="462"/>
    <n v="1"/>
    <n v="1"/>
    <n v="0"/>
    <n v="1"/>
    <n v="1"/>
    <n v="2"/>
  </r>
  <r>
    <m/>
    <m/>
    <x v="1988"/>
    <x v="1982"/>
    <n v="7"/>
    <n v="7"/>
    <n v="0"/>
    <n v="1"/>
    <n v="7"/>
    <n v="8"/>
  </r>
  <r>
    <m/>
    <m/>
    <x v="1989"/>
    <x v="1983"/>
    <n v="860"/>
    <n v="877"/>
    <n v="0"/>
    <n v="1"/>
    <n v="860"/>
    <n v="878"/>
  </r>
  <r>
    <m/>
    <m/>
    <x v="1990"/>
    <x v="1984"/>
    <n v="20"/>
    <n v="18"/>
    <n v="0"/>
    <n v="1"/>
    <n v="20"/>
    <n v="19"/>
  </r>
  <r>
    <m/>
    <m/>
    <x v="1310"/>
    <x v="1304"/>
    <n v="43"/>
    <n v="40"/>
    <n v="1"/>
    <n v="1"/>
    <n v="44"/>
    <n v="41"/>
  </r>
  <r>
    <m/>
    <m/>
    <x v="1991"/>
    <x v="1985"/>
    <n v="0"/>
    <n v="1"/>
    <n v="4"/>
    <n v="5"/>
    <n v="4"/>
    <n v="6"/>
  </r>
  <r>
    <m/>
    <m/>
    <x v="463"/>
    <x v="463"/>
    <n v="0"/>
    <n v="1"/>
    <n v="0"/>
    <n v="1"/>
    <n v="0"/>
    <n v="2"/>
  </r>
  <r>
    <m/>
    <m/>
    <x v="464"/>
    <x v="464"/>
    <n v="0"/>
    <n v="1"/>
    <n v="0"/>
    <n v="1"/>
    <n v="0"/>
    <n v="2"/>
  </r>
  <r>
    <m/>
    <m/>
    <x v="465"/>
    <x v="465"/>
    <n v="0"/>
    <n v="1"/>
    <n v="5"/>
    <n v="1"/>
    <n v="5"/>
    <n v="2"/>
  </r>
  <r>
    <m/>
    <m/>
    <x v="26"/>
    <x v="26"/>
    <n v="0"/>
    <n v="1"/>
    <n v="0"/>
    <n v="1"/>
    <n v="0"/>
    <n v="2"/>
  </r>
  <r>
    <m/>
    <m/>
    <x v="235"/>
    <x v="235"/>
    <n v="2"/>
    <n v="1"/>
    <n v="0"/>
    <n v="1"/>
    <n v="2"/>
    <n v="2"/>
  </r>
  <r>
    <m/>
    <m/>
    <x v="466"/>
    <x v="466"/>
    <n v="0"/>
    <n v="1"/>
    <n v="0"/>
    <n v="1"/>
    <n v="0"/>
    <n v="2"/>
  </r>
  <r>
    <m/>
    <m/>
    <x v="236"/>
    <x v="236"/>
    <n v="0"/>
    <n v="1"/>
    <n v="0"/>
    <n v="1"/>
    <n v="0"/>
    <n v="2"/>
  </r>
  <r>
    <m/>
    <m/>
    <x v="1992"/>
    <x v="1986"/>
    <n v="0"/>
    <n v="2"/>
    <n v="0"/>
    <n v="2"/>
    <n v="0"/>
    <n v="4"/>
  </r>
  <r>
    <m/>
    <m/>
    <x v="129"/>
    <x v="129"/>
    <n v="316"/>
    <n v="303"/>
    <n v="169"/>
    <n v="156"/>
    <n v="485"/>
    <n v="459"/>
  </r>
  <r>
    <m/>
    <m/>
    <x v="487"/>
    <x v="487"/>
    <n v="4"/>
    <n v="6"/>
    <n v="30"/>
    <n v="30"/>
    <n v="34"/>
    <n v="36"/>
  </r>
  <r>
    <m/>
    <m/>
    <x v="488"/>
    <x v="488"/>
    <n v="3"/>
    <n v="4"/>
    <n v="2"/>
    <n v="1"/>
    <n v="5"/>
    <n v="5"/>
  </r>
  <r>
    <m/>
    <m/>
    <x v="489"/>
    <x v="489"/>
    <n v="0"/>
    <n v="1"/>
    <n v="2"/>
    <n v="1"/>
    <n v="2"/>
    <n v="2"/>
  </r>
  <r>
    <m/>
    <m/>
    <x v="1014"/>
    <x v="1014"/>
    <n v="2"/>
    <n v="2"/>
    <n v="0"/>
    <n v="1"/>
    <n v="2"/>
    <n v="3"/>
  </r>
  <r>
    <m/>
    <m/>
    <x v="210"/>
    <x v="210"/>
    <n v="56"/>
    <n v="52"/>
    <n v="61"/>
    <n v="60"/>
    <n v="117"/>
    <n v="112"/>
  </r>
  <r>
    <m/>
    <m/>
    <x v="490"/>
    <x v="490"/>
    <n v="7"/>
    <n v="7"/>
    <n v="9"/>
    <n v="7"/>
    <n v="16"/>
    <n v="14"/>
  </r>
  <r>
    <m/>
    <m/>
    <x v="678"/>
    <x v="678"/>
    <n v="13"/>
    <n v="12"/>
    <n v="2"/>
    <n v="3"/>
    <n v="15"/>
    <n v="15"/>
  </r>
  <r>
    <m/>
    <m/>
    <x v="211"/>
    <x v="211"/>
    <n v="58"/>
    <n v="58"/>
    <n v="31"/>
    <n v="31"/>
    <n v="89"/>
    <n v="89"/>
  </r>
  <r>
    <m/>
    <m/>
    <x v="1015"/>
    <x v="1015"/>
    <n v="10"/>
    <n v="10"/>
    <n v="2"/>
    <n v="3"/>
    <n v="12"/>
    <n v="13"/>
  </r>
  <r>
    <m/>
    <m/>
    <x v="1159"/>
    <x v="1159"/>
    <n v="0"/>
    <n v="1"/>
    <n v="0"/>
    <n v="1"/>
    <n v="0"/>
    <n v="2"/>
  </r>
  <r>
    <m/>
    <m/>
    <x v="1160"/>
    <x v="1160"/>
    <n v="0"/>
    <n v="1"/>
    <n v="0"/>
    <n v="1"/>
    <n v="0"/>
    <n v="2"/>
  </r>
  <r>
    <m/>
    <m/>
    <x v="1161"/>
    <x v="1161"/>
    <n v="0"/>
    <n v="1"/>
    <n v="0"/>
    <n v="1"/>
    <n v="0"/>
    <n v="2"/>
  </r>
  <r>
    <m/>
    <m/>
    <x v="213"/>
    <x v="213"/>
    <n v="340"/>
    <n v="355"/>
    <n v="0"/>
    <n v="1"/>
    <n v="340"/>
    <n v="356"/>
  </r>
  <r>
    <m/>
    <m/>
    <x v="245"/>
    <x v="245"/>
    <n v="0"/>
    <n v="0"/>
    <n v="3"/>
    <n v="0"/>
    <n v="3"/>
    <n v="0"/>
  </r>
  <r>
    <m/>
    <m/>
    <x v="517"/>
    <x v="517"/>
    <n v="1"/>
    <n v="0"/>
    <n v="0"/>
    <n v="0"/>
    <n v="1"/>
    <n v="0"/>
  </r>
  <r>
    <m/>
    <m/>
    <x v="1993"/>
    <x v="1987"/>
    <n v="1"/>
    <n v="0"/>
    <n v="0"/>
    <n v="0"/>
    <n v="1"/>
    <n v="0"/>
  </r>
  <r>
    <m/>
    <m/>
    <x v="248"/>
    <x v="248"/>
    <n v="5"/>
    <n v="5"/>
    <n v="118"/>
    <n v="125"/>
    <n v="123"/>
    <n v="130"/>
  </r>
  <r>
    <m/>
    <m/>
    <x v="1333"/>
    <x v="1327"/>
    <n v="1"/>
    <n v="1"/>
    <n v="1314"/>
    <n v="1396"/>
    <n v="1315"/>
    <n v="1397"/>
  </r>
  <r>
    <m/>
    <m/>
    <x v="660"/>
    <x v="660"/>
    <n v="0"/>
    <n v="1"/>
    <n v="1"/>
    <n v="1"/>
    <n v="1"/>
    <n v="2"/>
  </r>
  <r>
    <m/>
    <m/>
    <x v="666"/>
    <x v="666"/>
    <n v="854"/>
    <n v="800"/>
    <n v="120"/>
    <n v="118"/>
    <n v="974"/>
    <n v="918"/>
  </r>
  <r>
    <m/>
    <m/>
    <x v="1335"/>
    <x v="1329"/>
    <n v="0"/>
    <n v="0"/>
    <n v="244"/>
    <n v="229"/>
    <n v="244"/>
    <n v="229"/>
  </r>
  <r>
    <m/>
    <m/>
    <x v="254"/>
    <x v="254"/>
    <n v="0"/>
    <n v="0"/>
    <n v="1"/>
    <n v="0"/>
    <n v="1"/>
    <n v="0"/>
  </r>
  <r>
    <m/>
    <m/>
    <x v="257"/>
    <x v="257"/>
    <n v="0"/>
    <n v="0"/>
    <n v="0"/>
    <n v="1"/>
    <n v="0"/>
    <n v="1"/>
  </r>
  <r>
    <m/>
    <m/>
    <x v="1994"/>
    <x v="1988"/>
    <n v="3"/>
    <n v="5"/>
    <n v="0"/>
    <n v="1"/>
    <n v="3"/>
    <n v="6"/>
  </r>
  <r>
    <m/>
    <m/>
    <x v="1995"/>
    <x v="1989"/>
    <n v="164"/>
    <n v="166"/>
    <n v="0"/>
    <n v="1"/>
    <n v="164"/>
    <n v="167"/>
  </r>
  <r>
    <m/>
    <m/>
    <x v="261"/>
    <x v="261"/>
    <n v="132"/>
    <n v="124"/>
    <n v="5"/>
    <n v="6"/>
    <n v="137"/>
    <n v="130"/>
  </r>
  <r>
    <m/>
    <m/>
    <x v="401"/>
    <x v="401"/>
    <n v="764"/>
    <n v="740"/>
    <n v="393"/>
    <n v="390"/>
    <n v="1157"/>
    <n v="1130"/>
  </r>
  <r>
    <m/>
    <m/>
    <x v="1996"/>
    <x v="1990"/>
    <n v="0"/>
    <n v="1"/>
    <n v="0"/>
    <n v="1"/>
    <n v="0"/>
    <n v="2"/>
  </r>
  <r>
    <m/>
    <m/>
    <x v="265"/>
    <x v="265"/>
    <n v="1"/>
    <n v="0"/>
    <n v="0"/>
    <n v="0"/>
    <n v="1"/>
    <n v="0"/>
  </r>
  <r>
    <m/>
    <m/>
    <x v="1133"/>
    <x v="1133"/>
    <n v="2"/>
    <n v="1"/>
    <n v="369"/>
    <n v="359"/>
    <n v="371"/>
    <n v="360"/>
  </r>
  <r>
    <m/>
    <m/>
    <x v="1997"/>
    <x v="1991"/>
    <n v="0"/>
    <n v="1"/>
    <n v="0"/>
    <n v="1"/>
    <n v="0"/>
    <n v="2"/>
  </r>
  <r>
    <m/>
    <m/>
    <x v="1998"/>
    <x v="1992"/>
    <n v="0"/>
    <n v="10"/>
    <n v="0"/>
    <n v="10"/>
    <n v="0"/>
    <n v="20"/>
  </r>
  <r>
    <m/>
    <m/>
    <x v="1145"/>
    <x v="1145"/>
    <n v="0"/>
    <n v="0"/>
    <n v="2"/>
    <n v="0"/>
    <n v="2"/>
    <n v="0"/>
  </r>
  <r>
    <m/>
    <m/>
    <x v="901"/>
    <x v="901"/>
    <n v="0"/>
    <n v="1"/>
    <n v="0"/>
    <n v="1"/>
    <n v="0"/>
    <n v="2"/>
  </r>
  <r>
    <m/>
    <m/>
    <x v="276"/>
    <x v="276"/>
    <n v="0"/>
    <n v="1"/>
    <n v="1"/>
    <n v="1"/>
    <n v="1"/>
    <n v="2"/>
  </r>
  <r>
    <m/>
    <m/>
    <x v="277"/>
    <x v="277"/>
    <n v="109"/>
    <n v="129"/>
    <n v="135"/>
    <n v="145"/>
    <n v="244"/>
    <n v="274"/>
  </r>
  <r>
    <m/>
    <m/>
    <x v="280"/>
    <x v="280"/>
    <n v="100"/>
    <n v="109"/>
    <n v="240"/>
    <n v="259"/>
    <n v="340"/>
    <n v="368"/>
  </r>
  <r>
    <m/>
    <m/>
    <x v="1949"/>
    <x v="1943"/>
    <n v="1"/>
    <n v="0"/>
    <n v="0"/>
    <n v="0"/>
    <n v="1"/>
    <n v="0"/>
  </r>
  <r>
    <m/>
    <m/>
    <x v="1716"/>
    <x v="1710"/>
    <n v="0"/>
    <n v="0"/>
    <n v="1"/>
    <n v="0"/>
    <n v="1"/>
    <n v="0"/>
  </r>
  <r>
    <m/>
    <m/>
    <x v="282"/>
    <x v="282"/>
    <n v="0"/>
    <n v="1"/>
    <n v="0"/>
    <n v="1"/>
    <n v="0"/>
    <n v="2"/>
  </r>
  <r>
    <m/>
    <m/>
    <x v="283"/>
    <x v="283"/>
    <n v="0"/>
    <n v="1"/>
    <n v="264"/>
    <n v="283"/>
    <n v="264"/>
    <n v="284"/>
  </r>
  <r>
    <m/>
    <m/>
    <x v="435"/>
    <x v="435"/>
    <n v="19"/>
    <n v="18"/>
    <n v="246"/>
    <n v="272"/>
    <n v="265"/>
    <n v="290"/>
  </r>
  <r>
    <m/>
    <m/>
    <x v="437"/>
    <x v="437"/>
    <n v="0"/>
    <n v="0"/>
    <n v="0"/>
    <n v="1"/>
    <n v="0"/>
    <n v="1"/>
  </r>
  <r>
    <m/>
    <m/>
    <x v="285"/>
    <x v="285"/>
    <n v="23"/>
    <n v="25"/>
    <n v="10"/>
    <n v="12"/>
    <n v="33"/>
    <n v="37"/>
  </r>
  <r>
    <m/>
    <m/>
    <x v="286"/>
    <x v="286"/>
    <n v="26"/>
    <n v="29"/>
    <n v="388"/>
    <n v="425"/>
    <n v="414"/>
    <n v="454"/>
  </r>
  <r>
    <m/>
    <m/>
    <x v="903"/>
    <x v="903"/>
    <n v="0"/>
    <n v="1"/>
    <n v="0"/>
    <n v="1"/>
    <n v="0"/>
    <n v="2"/>
  </r>
  <r>
    <m/>
    <m/>
    <x v="287"/>
    <x v="287"/>
    <n v="0"/>
    <n v="0"/>
    <n v="572"/>
    <n v="605"/>
    <n v="572"/>
    <n v="605"/>
  </r>
  <r>
    <m/>
    <m/>
    <x v="438"/>
    <x v="438"/>
    <n v="0"/>
    <n v="1"/>
    <n v="7"/>
    <n v="7"/>
    <n v="7"/>
    <n v="8"/>
  </r>
  <r>
    <m/>
    <m/>
    <x v="291"/>
    <x v="291"/>
    <n v="5"/>
    <n v="6"/>
    <n v="2121"/>
    <n v="2130"/>
    <n v="2126"/>
    <n v="2136"/>
  </r>
  <r>
    <m/>
    <m/>
    <x v="296"/>
    <x v="296"/>
    <n v="3"/>
    <n v="3"/>
    <n v="954"/>
    <n v="1030"/>
    <n v="957"/>
    <n v="1033"/>
  </r>
  <r>
    <m/>
    <m/>
    <x v="297"/>
    <x v="297"/>
    <n v="7"/>
    <n v="7"/>
    <n v="348"/>
    <n v="367"/>
    <n v="355"/>
    <n v="374"/>
  </r>
  <r>
    <m/>
    <m/>
    <x v="301"/>
    <x v="301"/>
    <n v="17"/>
    <m/>
    <n v="2402"/>
    <n v="2444"/>
    <n v="2419"/>
    <n v="2444"/>
  </r>
  <r>
    <m/>
    <m/>
    <x v="905"/>
    <x v="905"/>
    <n v="0"/>
    <n v="0"/>
    <n v="0"/>
    <n v="1"/>
    <n v="0"/>
    <n v="1"/>
  </r>
  <r>
    <m/>
    <m/>
    <x v="442"/>
    <x v="442"/>
    <n v="27"/>
    <n v="30"/>
    <n v="551"/>
    <n v="606"/>
    <n v="578"/>
    <n v="636"/>
  </r>
  <r>
    <m/>
    <m/>
    <x v="1339"/>
    <x v="1333"/>
    <n v="23"/>
    <n v="24"/>
    <n v="1"/>
    <n v="1"/>
    <n v="24"/>
    <n v="25"/>
  </r>
  <r>
    <m/>
    <m/>
    <x v="1999"/>
    <x v="1993"/>
    <n v="4649"/>
    <n v="4190"/>
    <n v="32"/>
    <n v="1"/>
    <n v="4681"/>
    <n v="4191"/>
  </r>
  <r>
    <m/>
    <m/>
    <x v="2000"/>
    <x v="1994"/>
    <n v="104"/>
    <n v="108"/>
    <n v="3"/>
    <n v="1"/>
    <n v="107"/>
    <n v="109"/>
  </r>
  <r>
    <m/>
    <m/>
    <x v="446"/>
    <x v="446"/>
    <n v="0"/>
    <n v="0"/>
    <n v="87"/>
    <n v="70"/>
    <n v="87"/>
    <n v="70"/>
  </r>
  <r>
    <m/>
    <m/>
    <x v="2001"/>
    <x v="1995"/>
    <n v="86"/>
    <n v="95"/>
    <n v="0"/>
    <n v="1"/>
    <n v="86"/>
    <n v="96"/>
  </r>
  <r>
    <m/>
    <m/>
    <x v="2002"/>
    <x v="1996"/>
    <n v="0"/>
    <n v="1"/>
    <n v="0"/>
    <n v="1"/>
    <n v="0"/>
    <n v="2"/>
  </r>
  <r>
    <m/>
    <m/>
    <x v="2003"/>
    <x v="1997"/>
    <n v="472"/>
    <n v="449"/>
    <n v="0"/>
    <n v="1"/>
    <n v="472"/>
    <n v="450"/>
  </r>
  <r>
    <m/>
    <m/>
    <x v="2004"/>
    <x v="1998"/>
    <n v="0"/>
    <n v="10"/>
    <n v="0"/>
    <n v="1"/>
    <n v="0"/>
    <n v="11"/>
  </r>
  <r>
    <m/>
    <m/>
    <x v="2005"/>
    <x v="1999"/>
    <n v="0"/>
    <n v="10"/>
    <n v="0"/>
    <n v="1"/>
    <n v="0"/>
    <n v="11"/>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оториноларингологију и хирургију главе и врата"/>
    <m/>
    <x v="0"/>
    <x v="0"/>
    <m/>
    <m/>
    <m/>
    <m/>
    <m/>
    <m/>
  </r>
  <r>
    <m/>
    <s v="Специјалистички прегледи"/>
    <x v="0"/>
    <x v="0"/>
    <m/>
    <m/>
    <m/>
    <m/>
    <m/>
    <m/>
  </r>
  <r>
    <m/>
    <s v="Сви прегледи укупно"/>
    <x v="0"/>
    <x v="0"/>
    <n v="27614"/>
    <n v="26890"/>
    <n v="3495"/>
    <n v="4215"/>
    <n v="31109"/>
    <n v="31105"/>
  </r>
  <r>
    <m/>
    <m/>
    <x v="1"/>
    <x v="1"/>
    <n v="6048"/>
    <n v="5200"/>
    <n v="164"/>
    <n v="165"/>
    <n v="6212"/>
    <n v="5365"/>
  </r>
  <r>
    <m/>
    <m/>
    <x v="2"/>
    <x v="2"/>
    <n v="2353"/>
    <n v="1900"/>
    <n v="629"/>
    <n v="700"/>
    <n v="2982"/>
    <n v="2600"/>
  </r>
  <r>
    <m/>
    <m/>
    <x v="3"/>
    <x v="3"/>
    <n v="10513"/>
    <n v="11300"/>
    <n v="403"/>
    <n v="460"/>
    <n v="10916"/>
    <n v="11760"/>
  </r>
  <r>
    <m/>
    <m/>
    <x v="4"/>
    <x v="4"/>
    <n v="5221"/>
    <n v="5500"/>
    <n v="1570"/>
    <n v="2100"/>
    <n v="6791"/>
    <n v="7600"/>
  </r>
  <r>
    <m/>
    <m/>
    <x v="5"/>
    <x v="5"/>
    <n v="2494"/>
    <n v="2100"/>
    <n v="196"/>
    <n v="150"/>
    <n v="2690"/>
    <n v="2250"/>
  </r>
  <r>
    <m/>
    <m/>
    <x v="6"/>
    <x v="6"/>
    <n v="700"/>
    <n v="550"/>
    <n v="377"/>
    <n v="300"/>
    <n v="1077"/>
    <n v="850"/>
  </r>
  <r>
    <m/>
    <m/>
    <x v="7"/>
    <x v="7"/>
    <n v="285"/>
    <n v="340"/>
    <n v="156"/>
    <n v="340"/>
    <n v="441"/>
    <n v="68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94766"/>
    <n v="93610"/>
    <n v="54704"/>
    <n v="51509"/>
    <n v="149470"/>
    <n v="145119"/>
  </r>
  <r>
    <m/>
    <s v="Операције"/>
    <x v="0"/>
    <x v="0"/>
    <n v="0"/>
    <n v="0"/>
    <n v="3414"/>
    <n v="3388"/>
    <n v="3414"/>
    <n v="3388"/>
  </r>
  <r>
    <m/>
    <m/>
    <x v="450"/>
    <x v="450"/>
    <m/>
    <m/>
    <n v="1"/>
    <n v="1"/>
    <n v="1"/>
    <n v="1"/>
  </r>
  <r>
    <m/>
    <m/>
    <x v="451"/>
    <x v="451"/>
    <m/>
    <m/>
    <n v="2"/>
    <n v="1"/>
    <n v="2"/>
    <n v="1"/>
  </r>
  <r>
    <m/>
    <m/>
    <x v="453"/>
    <x v="453"/>
    <m/>
    <m/>
    <n v="0"/>
    <n v="1"/>
    <n v="0"/>
    <n v="1"/>
  </r>
  <r>
    <m/>
    <m/>
    <x v="13"/>
    <x v="13"/>
    <m/>
    <m/>
    <n v="3"/>
    <n v="1"/>
    <n v="3"/>
    <n v="1"/>
  </r>
  <r>
    <m/>
    <m/>
    <x v="2006"/>
    <x v="2000"/>
    <m/>
    <m/>
    <n v="0"/>
    <n v="1"/>
    <n v="0"/>
    <n v="1"/>
  </r>
  <r>
    <m/>
    <m/>
    <x v="2007"/>
    <x v="2001"/>
    <m/>
    <m/>
    <n v="0"/>
    <n v="1"/>
    <n v="0"/>
    <n v="1"/>
  </r>
  <r>
    <m/>
    <m/>
    <x v="676"/>
    <x v="676"/>
    <m/>
    <m/>
    <n v="0"/>
    <n v="1"/>
    <n v="0"/>
    <n v="1"/>
  </r>
  <r>
    <m/>
    <m/>
    <x v="2008"/>
    <x v="2002"/>
    <m/>
    <m/>
    <n v="0"/>
    <n v="1"/>
    <n v="0"/>
    <n v="1"/>
  </r>
  <r>
    <m/>
    <m/>
    <x v="710"/>
    <x v="710"/>
    <m/>
    <m/>
    <n v="0"/>
    <n v="1"/>
    <n v="0"/>
    <n v="1"/>
  </r>
  <r>
    <m/>
    <m/>
    <x v="1345"/>
    <x v="1339"/>
    <m/>
    <m/>
    <n v="0"/>
    <n v="1"/>
    <n v="0"/>
    <n v="1"/>
  </r>
  <r>
    <m/>
    <m/>
    <x v="1347"/>
    <x v="1341"/>
    <m/>
    <m/>
    <n v="0"/>
    <n v="1"/>
    <n v="0"/>
    <n v="1"/>
  </r>
  <r>
    <m/>
    <m/>
    <x v="236"/>
    <x v="236"/>
    <m/>
    <m/>
    <n v="14"/>
    <n v="13"/>
    <n v="14"/>
    <n v="13"/>
  </r>
  <r>
    <m/>
    <m/>
    <x v="909"/>
    <x v="909"/>
    <m/>
    <m/>
    <n v="2"/>
    <n v="1"/>
    <n v="2"/>
    <n v="1"/>
  </r>
  <r>
    <m/>
    <m/>
    <x v="468"/>
    <x v="468"/>
    <m/>
    <m/>
    <n v="1"/>
    <n v="1"/>
    <n v="1"/>
    <n v="1"/>
  </r>
  <r>
    <m/>
    <m/>
    <x v="470"/>
    <x v="470"/>
    <m/>
    <m/>
    <n v="0"/>
    <n v="1"/>
    <n v="0"/>
    <n v="1"/>
  </r>
  <r>
    <m/>
    <m/>
    <x v="471"/>
    <x v="471"/>
    <m/>
    <m/>
    <n v="0"/>
    <n v="1"/>
    <n v="0"/>
    <n v="1"/>
  </r>
  <r>
    <m/>
    <m/>
    <x v="472"/>
    <x v="472"/>
    <m/>
    <m/>
    <n v="11"/>
    <n v="8"/>
    <n v="11"/>
    <n v="8"/>
  </r>
  <r>
    <m/>
    <m/>
    <x v="474"/>
    <x v="474"/>
    <m/>
    <m/>
    <n v="4"/>
    <n v="4"/>
    <n v="4"/>
    <n v="4"/>
  </r>
  <r>
    <m/>
    <m/>
    <x v="475"/>
    <x v="475"/>
    <m/>
    <m/>
    <n v="0"/>
    <n v="1"/>
    <n v="0"/>
    <n v="1"/>
  </r>
  <r>
    <m/>
    <m/>
    <x v="711"/>
    <x v="711"/>
    <m/>
    <m/>
    <n v="1"/>
    <n v="1"/>
    <n v="1"/>
    <n v="1"/>
  </r>
  <r>
    <m/>
    <m/>
    <x v="477"/>
    <x v="477"/>
    <m/>
    <m/>
    <n v="0"/>
    <n v="3"/>
    <n v="0"/>
    <n v="3"/>
  </r>
  <r>
    <m/>
    <m/>
    <x v="478"/>
    <x v="478"/>
    <m/>
    <m/>
    <n v="11"/>
    <n v="9"/>
    <n v="11"/>
    <n v="9"/>
  </r>
  <r>
    <m/>
    <m/>
    <x v="2009"/>
    <x v="2003"/>
    <m/>
    <m/>
    <n v="0"/>
    <n v="3"/>
    <n v="0"/>
    <n v="3"/>
  </r>
  <r>
    <m/>
    <m/>
    <x v="479"/>
    <x v="479"/>
    <m/>
    <m/>
    <n v="2"/>
    <n v="2"/>
    <n v="2"/>
    <n v="2"/>
  </r>
  <r>
    <m/>
    <m/>
    <x v="480"/>
    <x v="480"/>
    <m/>
    <m/>
    <n v="4"/>
    <n v="5"/>
    <n v="4"/>
    <n v="5"/>
  </r>
  <r>
    <m/>
    <m/>
    <x v="481"/>
    <x v="481"/>
    <m/>
    <m/>
    <n v="0"/>
    <n v="1"/>
    <n v="0"/>
    <n v="1"/>
  </r>
  <r>
    <m/>
    <m/>
    <x v="482"/>
    <x v="482"/>
    <m/>
    <m/>
    <n v="1"/>
    <n v="1"/>
    <n v="1"/>
    <n v="1"/>
  </r>
  <r>
    <m/>
    <m/>
    <x v="27"/>
    <x v="27"/>
    <m/>
    <m/>
    <n v="32"/>
    <n v="30"/>
    <n v="32"/>
    <n v="30"/>
  </r>
  <r>
    <m/>
    <m/>
    <x v="28"/>
    <x v="28"/>
    <m/>
    <m/>
    <n v="0"/>
    <n v="1"/>
    <n v="0"/>
    <n v="1"/>
  </r>
  <r>
    <m/>
    <m/>
    <x v="29"/>
    <x v="29"/>
    <m/>
    <m/>
    <n v="16"/>
    <n v="15"/>
    <n v="16"/>
    <n v="15"/>
  </r>
  <r>
    <m/>
    <m/>
    <x v="30"/>
    <x v="30"/>
    <m/>
    <m/>
    <n v="0"/>
    <n v="1"/>
    <n v="0"/>
    <n v="1"/>
  </r>
  <r>
    <m/>
    <m/>
    <x v="484"/>
    <x v="484"/>
    <m/>
    <m/>
    <n v="11"/>
    <n v="9"/>
    <n v="11"/>
    <n v="9"/>
  </r>
  <r>
    <m/>
    <m/>
    <x v="31"/>
    <x v="31"/>
    <m/>
    <m/>
    <n v="5"/>
    <n v="5"/>
    <n v="5"/>
    <n v="5"/>
  </r>
  <r>
    <m/>
    <m/>
    <x v="32"/>
    <x v="32"/>
    <m/>
    <m/>
    <n v="0"/>
    <n v="1"/>
    <n v="0"/>
    <n v="1"/>
  </r>
  <r>
    <m/>
    <m/>
    <x v="39"/>
    <x v="39"/>
    <m/>
    <m/>
    <n v="0"/>
    <n v="1"/>
    <n v="0"/>
    <n v="1"/>
  </r>
  <r>
    <m/>
    <m/>
    <x v="129"/>
    <x v="129"/>
    <m/>
    <m/>
    <n v="3"/>
    <n v="3"/>
    <n v="3"/>
    <n v="3"/>
  </r>
  <r>
    <m/>
    <m/>
    <x v="487"/>
    <x v="487"/>
    <m/>
    <m/>
    <n v="5"/>
    <n v="15"/>
    <n v="5"/>
    <n v="15"/>
  </r>
  <r>
    <m/>
    <m/>
    <x v="488"/>
    <x v="488"/>
    <m/>
    <m/>
    <n v="11"/>
    <n v="10"/>
    <n v="11"/>
    <n v="10"/>
  </r>
  <r>
    <m/>
    <m/>
    <x v="489"/>
    <x v="489"/>
    <m/>
    <m/>
    <n v="1"/>
    <n v="1"/>
    <n v="1"/>
    <n v="1"/>
  </r>
  <r>
    <m/>
    <m/>
    <x v="210"/>
    <x v="210"/>
    <m/>
    <m/>
    <n v="9"/>
    <n v="6"/>
    <n v="9"/>
    <n v="6"/>
  </r>
  <r>
    <m/>
    <m/>
    <x v="132"/>
    <x v="132"/>
    <m/>
    <m/>
    <n v="0"/>
    <n v="2"/>
    <n v="0"/>
    <n v="2"/>
  </r>
  <r>
    <m/>
    <m/>
    <x v="491"/>
    <x v="491"/>
    <m/>
    <m/>
    <n v="13"/>
    <n v="15"/>
    <n v="13"/>
    <n v="15"/>
  </r>
  <r>
    <m/>
    <m/>
    <x v="492"/>
    <x v="492"/>
    <m/>
    <m/>
    <n v="75"/>
    <n v="70"/>
    <n v="75"/>
    <n v="70"/>
  </r>
  <r>
    <m/>
    <m/>
    <x v="493"/>
    <x v="493"/>
    <m/>
    <m/>
    <n v="36"/>
    <n v="47"/>
    <n v="36"/>
    <n v="47"/>
  </r>
  <r>
    <m/>
    <m/>
    <x v="494"/>
    <x v="494"/>
    <m/>
    <m/>
    <n v="0"/>
    <n v="1"/>
    <n v="0"/>
    <n v="1"/>
  </r>
  <r>
    <m/>
    <m/>
    <x v="495"/>
    <x v="495"/>
    <m/>
    <m/>
    <n v="0"/>
    <n v="1"/>
    <n v="0"/>
    <n v="1"/>
  </r>
  <r>
    <m/>
    <m/>
    <x v="496"/>
    <x v="496"/>
    <m/>
    <m/>
    <n v="0"/>
    <n v="1"/>
    <n v="0"/>
    <n v="1"/>
  </r>
  <r>
    <m/>
    <m/>
    <x v="2010"/>
    <x v="2004"/>
    <m/>
    <m/>
    <n v="1"/>
    <n v="1"/>
    <n v="1"/>
    <n v="1"/>
  </r>
  <r>
    <m/>
    <m/>
    <x v="2011"/>
    <x v="2005"/>
    <m/>
    <m/>
    <n v="1"/>
    <n v="5"/>
    <n v="1"/>
    <n v="5"/>
  </r>
  <r>
    <m/>
    <m/>
    <x v="2012"/>
    <x v="2006"/>
    <m/>
    <m/>
    <n v="0"/>
    <n v="1"/>
    <n v="0"/>
    <n v="1"/>
  </r>
  <r>
    <m/>
    <m/>
    <x v="2013"/>
    <x v="2007"/>
    <m/>
    <m/>
    <n v="0"/>
    <n v="2"/>
    <n v="0"/>
    <n v="2"/>
  </r>
  <r>
    <m/>
    <m/>
    <x v="2014"/>
    <x v="2008"/>
    <m/>
    <m/>
    <n v="0"/>
    <n v="1"/>
    <n v="0"/>
    <n v="1"/>
  </r>
  <r>
    <m/>
    <m/>
    <x v="786"/>
    <x v="786"/>
    <m/>
    <m/>
    <n v="0"/>
    <n v="1"/>
    <n v="0"/>
    <n v="1"/>
  </r>
  <r>
    <m/>
    <m/>
    <x v="788"/>
    <x v="788"/>
    <m/>
    <m/>
    <n v="1"/>
    <n v="1"/>
    <n v="1"/>
    <n v="1"/>
  </r>
  <r>
    <m/>
    <m/>
    <x v="2015"/>
    <x v="2009"/>
    <m/>
    <m/>
    <n v="19"/>
    <n v="16"/>
    <n v="19"/>
    <n v="16"/>
  </r>
  <r>
    <m/>
    <m/>
    <x v="2016"/>
    <x v="2010"/>
    <m/>
    <m/>
    <n v="0"/>
    <n v="1"/>
    <n v="0"/>
    <n v="1"/>
  </r>
  <r>
    <m/>
    <m/>
    <x v="2017"/>
    <x v="2011"/>
    <m/>
    <m/>
    <n v="0"/>
    <n v="1"/>
    <n v="0"/>
    <n v="1"/>
  </r>
  <r>
    <m/>
    <m/>
    <x v="2018"/>
    <x v="2012"/>
    <m/>
    <m/>
    <n v="8"/>
    <n v="13"/>
    <n v="8"/>
    <n v="13"/>
  </r>
  <r>
    <m/>
    <m/>
    <x v="2019"/>
    <x v="2013"/>
    <m/>
    <m/>
    <n v="2"/>
    <n v="3"/>
    <n v="2"/>
    <n v="3"/>
  </r>
  <r>
    <m/>
    <m/>
    <x v="2020"/>
    <x v="2014"/>
    <m/>
    <m/>
    <n v="2"/>
    <n v="1"/>
    <n v="2"/>
    <n v="1"/>
  </r>
  <r>
    <m/>
    <m/>
    <x v="2021"/>
    <x v="2015"/>
    <m/>
    <m/>
    <n v="0"/>
    <n v="1"/>
    <n v="0"/>
    <n v="1"/>
  </r>
  <r>
    <m/>
    <m/>
    <x v="2022"/>
    <x v="2016"/>
    <m/>
    <m/>
    <n v="16"/>
    <n v="23"/>
    <n v="16"/>
    <n v="23"/>
  </r>
  <r>
    <m/>
    <m/>
    <x v="2023"/>
    <x v="2017"/>
    <m/>
    <m/>
    <n v="48"/>
    <n v="45"/>
    <n v="48"/>
    <n v="45"/>
  </r>
  <r>
    <m/>
    <m/>
    <x v="2024"/>
    <x v="2018"/>
    <m/>
    <m/>
    <n v="3"/>
    <n v="3"/>
    <n v="3"/>
    <n v="3"/>
  </r>
  <r>
    <m/>
    <m/>
    <x v="2025"/>
    <x v="2019"/>
    <m/>
    <m/>
    <n v="0"/>
    <n v="3"/>
    <n v="0"/>
    <n v="3"/>
  </r>
  <r>
    <m/>
    <m/>
    <x v="2026"/>
    <x v="2020"/>
    <m/>
    <m/>
    <n v="16"/>
    <n v="20"/>
    <n v="16"/>
    <n v="20"/>
  </r>
  <r>
    <m/>
    <m/>
    <x v="2027"/>
    <x v="2021"/>
    <m/>
    <m/>
    <n v="10"/>
    <n v="7"/>
    <n v="10"/>
    <n v="7"/>
  </r>
  <r>
    <m/>
    <m/>
    <x v="2028"/>
    <x v="2022"/>
    <m/>
    <m/>
    <n v="11"/>
    <n v="13"/>
    <n v="11"/>
    <n v="13"/>
  </r>
  <r>
    <m/>
    <m/>
    <x v="2029"/>
    <x v="2023"/>
    <m/>
    <m/>
    <n v="1"/>
    <n v="3"/>
    <n v="1"/>
    <n v="3"/>
  </r>
  <r>
    <m/>
    <m/>
    <x v="2030"/>
    <x v="2024"/>
    <m/>
    <m/>
    <n v="1"/>
    <n v="2"/>
    <n v="1"/>
    <n v="2"/>
  </r>
  <r>
    <m/>
    <m/>
    <x v="2031"/>
    <x v="2025"/>
    <m/>
    <m/>
    <n v="2"/>
    <n v="2"/>
    <n v="2"/>
    <n v="2"/>
  </r>
  <r>
    <m/>
    <m/>
    <x v="2032"/>
    <x v="2026"/>
    <m/>
    <m/>
    <n v="2"/>
    <n v="3"/>
    <n v="2"/>
    <n v="3"/>
  </r>
  <r>
    <m/>
    <m/>
    <x v="2033"/>
    <x v="2027"/>
    <m/>
    <m/>
    <n v="0"/>
    <n v="1"/>
    <n v="0"/>
    <n v="1"/>
  </r>
  <r>
    <m/>
    <m/>
    <x v="2034"/>
    <x v="2028"/>
    <m/>
    <m/>
    <n v="0"/>
    <n v="1"/>
    <n v="0"/>
    <n v="1"/>
  </r>
  <r>
    <m/>
    <m/>
    <x v="2035"/>
    <x v="2029"/>
    <m/>
    <m/>
    <n v="1"/>
    <n v="1"/>
    <n v="1"/>
    <n v="1"/>
  </r>
  <r>
    <m/>
    <m/>
    <x v="2036"/>
    <x v="2030"/>
    <m/>
    <m/>
    <n v="1"/>
    <n v="2"/>
    <n v="1"/>
    <n v="2"/>
  </r>
  <r>
    <m/>
    <m/>
    <x v="2037"/>
    <x v="2031"/>
    <m/>
    <m/>
    <n v="0"/>
    <n v="1"/>
    <n v="0"/>
    <n v="1"/>
  </r>
  <r>
    <m/>
    <m/>
    <x v="2038"/>
    <x v="2032"/>
    <m/>
    <m/>
    <n v="0"/>
    <n v="1"/>
    <n v="0"/>
    <n v="1"/>
  </r>
  <r>
    <m/>
    <m/>
    <x v="2039"/>
    <x v="2033"/>
    <m/>
    <m/>
    <n v="0"/>
    <n v="1"/>
    <n v="0"/>
    <n v="1"/>
  </r>
  <r>
    <m/>
    <m/>
    <x v="2040"/>
    <x v="2034"/>
    <m/>
    <m/>
    <n v="0"/>
    <n v="1"/>
    <n v="0"/>
    <n v="1"/>
  </r>
  <r>
    <m/>
    <m/>
    <x v="862"/>
    <x v="862"/>
    <m/>
    <m/>
    <n v="0"/>
    <n v="1"/>
    <n v="0"/>
    <n v="1"/>
  </r>
  <r>
    <m/>
    <m/>
    <x v="2041"/>
    <x v="2035"/>
    <m/>
    <m/>
    <n v="2"/>
    <n v="2"/>
    <n v="2"/>
    <n v="2"/>
  </r>
  <r>
    <m/>
    <m/>
    <x v="2042"/>
    <x v="2036"/>
    <m/>
    <m/>
    <n v="0"/>
    <n v="1"/>
    <n v="0"/>
    <n v="1"/>
  </r>
  <r>
    <m/>
    <m/>
    <x v="2043"/>
    <x v="2037"/>
    <m/>
    <m/>
    <n v="0"/>
    <n v="1"/>
    <n v="0"/>
    <n v="1"/>
  </r>
  <r>
    <m/>
    <m/>
    <x v="2044"/>
    <x v="2038"/>
    <m/>
    <m/>
    <n v="23"/>
    <n v="28"/>
    <n v="23"/>
    <n v="28"/>
  </r>
  <r>
    <m/>
    <m/>
    <x v="2045"/>
    <x v="2039"/>
    <m/>
    <m/>
    <n v="10"/>
    <n v="12"/>
    <n v="10"/>
    <n v="12"/>
  </r>
  <r>
    <m/>
    <m/>
    <x v="2046"/>
    <x v="2040"/>
    <m/>
    <m/>
    <n v="39"/>
    <n v="40"/>
    <n v="39"/>
    <n v="40"/>
  </r>
  <r>
    <m/>
    <m/>
    <x v="2047"/>
    <x v="2041"/>
    <m/>
    <m/>
    <n v="39"/>
    <n v="52"/>
    <n v="39"/>
    <n v="52"/>
  </r>
  <r>
    <m/>
    <m/>
    <x v="2048"/>
    <x v="2042"/>
    <m/>
    <m/>
    <n v="46"/>
    <n v="35"/>
    <n v="46"/>
    <n v="35"/>
  </r>
  <r>
    <m/>
    <m/>
    <x v="2049"/>
    <x v="2043"/>
    <m/>
    <m/>
    <n v="122"/>
    <n v="77"/>
    <n v="122"/>
    <n v="77"/>
  </r>
  <r>
    <m/>
    <m/>
    <x v="2050"/>
    <x v="2044"/>
    <m/>
    <m/>
    <n v="9"/>
    <n v="8"/>
    <n v="9"/>
    <n v="8"/>
  </r>
  <r>
    <m/>
    <m/>
    <x v="2051"/>
    <x v="2045"/>
    <m/>
    <m/>
    <n v="5"/>
    <n v="3"/>
    <n v="5"/>
    <n v="3"/>
  </r>
  <r>
    <m/>
    <m/>
    <x v="2052"/>
    <x v="2046"/>
    <m/>
    <m/>
    <n v="0"/>
    <n v="1"/>
    <n v="0"/>
    <n v="1"/>
  </r>
  <r>
    <m/>
    <m/>
    <x v="2053"/>
    <x v="2047"/>
    <m/>
    <m/>
    <n v="0"/>
    <n v="1"/>
    <n v="0"/>
    <n v="1"/>
  </r>
  <r>
    <m/>
    <m/>
    <x v="2054"/>
    <x v="2048"/>
    <m/>
    <m/>
    <n v="22"/>
    <n v="18"/>
    <n v="22"/>
    <n v="18"/>
  </r>
  <r>
    <m/>
    <m/>
    <x v="2055"/>
    <x v="2049"/>
    <m/>
    <m/>
    <n v="2"/>
    <n v="2"/>
    <n v="2"/>
    <n v="2"/>
  </r>
  <r>
    <m/>
    <m/>
    <x v="2056"/>
    <x v="2050"/>
    <m/>
    <m/>
    <n v="88"/>
    <n v="95"/>
    <n v="88"/>
    <n v="95"/>
  </r>
  <r>
    <m/>
    <m/>
    <x v="507"/>
    <x v="507"/>
    <m/>
    <m/>
    <n v="1"/>
    <n v="3"/>
    <n v="1"/>
    <n v="3"/>
  </r>
  <r>
    <m/>
    <m/>
    <x v="2057"/>
    <x v="2051"/>
    <m/>
    <m/>
    <n v="0"/>
    <n v="1"/>
    <n v="0"/>
    <n v="1"/>
  </r>
  <r>
    <m/>
    <m/>
    <x v="508"/>
    <x v="508"/>
    <m/>
    <m/>
    <n v="204"/>
    <n v="163"/>
    <n v="204"/>
    <n v="163"/>
  </r>
  <r>
    <m/>
    <m/>
    <x v="1167"/>
    <x v="1167"/>
    <m/>
    <m/>
    <n v="7"/>
    <n v="17"/>
    <n v="7"/>
    <n v="17"/>
  </r>
  <r>
    <m/>
    <m/>
    <x v="1168"/>
    <x v="1168"/>
    <m/>
    <m/>
    <n v="1"/>
    <n v="3"/>
    <n v="1"/>
    <n v="3"/>
  </r>
  <r>
    <m/>
    <m/>
    <x v="2058"/>
    <x v="2052"/>
    <m/>
    <m/>
    <n v="21"/>
    <n v="16"/>
    <n v="21"/>
    <n v="16"/>
  </r>
  <r>
    <m/>
    <m/>
    <x v="2059"/>
    <x v="2053"/>
    <m/>
    <m/>
    <n v="1"/>
    <n v="1"/>
    <n v="1"/>
    <n v="1"/>
  </r>
  <r>
    <m/>
    <m/>
    <x v="2060"/>
    <x v="2054"/>
    <m/>
    <m/>
    <n v="1"/>
    <n v="1"/>
    <n v="1"/>
    <n v="1"/>
  </r>
  <r>
    <m/>
    <m/>
    <x v="2061"/>
    <x v="2055"/>
    <m/>
    <m/>
    <n v="0"/>
    <n v="1"/>
    <n v="0"/>
    <n v="1"/>
  </r>
  <r>
    <m/>
    <m/>
    <x v="2062"/>
    <x v="2056"/>
    <m/>
    <m/>
    <n v="2"/>
    <n v="2"/>
    <n v="2"/>
    <n v="2"/>
  </r>
  <r>
    <m/>
    <m/>
    <x v="2063"/>
    <x v="2057"/>
    <m/>
    <m/>
    <n v="0"/>
    <n v="10"/>
    <n v="0"/>
    <n v="10"/>
  </r>
  <r>
    <m/>
    <m/>
    <x v="2064"/>
    <x v="2058"/>
    <m/>
    <m/>
    <n v="0"/>
    <n v="3"/>
    <n v="0"/>
    <n v="3"/>
  </r>
  <r>
    <m/>
    <m/>
    <x v="510"/>
    <x v="510"/>
    <m/>
    <m/>
    <n v="14"/>
    <n v="15"/>
    <n v="14"/>
    <n v="15"/>
  </r>
  <r>
    <m/>
    <m/>
    <x v="2065"/>
    <x v="2059"/>
    <m/>
    <m/>
    <n v="8"/>
    <n v="10"/>
    <n v="8"/>
    <n v="10"/>
  </r>
  <r>
    <m/>
    <m/>
    <x v="2066"/>
    <x v="2060"/>
    <m/>
    <m/>
    <n v="10"/>
    <n v="17"/>
    <n v="10"/>
    <n v="17"/>
  </r>
  <r>
    <m/>
    <m/>
    <x v="2067"/>
    <x v="2061"/>
    <m/>
    <m/>
    <n v="14"/>
    <n v="8"/>
    <n v="14"/>
    <n v="8"/>
  </r>
  <r>
    <m/>
    <m/>
    <x v="2068"/>
    <x v="2062"/>
    <m/>
    <m/>
    <n v="0"/>
    <n v="1"/>
    <n v="0"/>
    <n v="1"/>
  </r>
  <r>
    <m/>
    <m/>
    <x v="1958"/>
    <x v="1952"/>
    <m/>
    <m/>
    <n v="109"/>
    <n v="100"/>
    <n v="109"/>
    <n v="100"/>
  </r>
  <r>
    <m/>
    <m/>
    <x v="511"/>
    <x v="511"/>
    <m/>
    <m/>
    <n v="1"/>
    <n v="5"/>
    <n v="1"/>
    <n v="5"/>
  </r>
  <r>
    <m/>
    <m/>
    <x v="512"/>
    <x v="512"/>
    <m/>
    <m/>
    <n v="0"/>
    <n v="1"/>
    <n v="0"/>
    <n v="1"/>
  </r>
  <r>
    <m/>
    <m/>
    <x v="513"/>
    <x v="513"/>
    <m/>
    <m/>
    <n v="1"/>
    <n v="1"/>
    <n v="1"/>
    <n v="1"/>
  </r>
  <r>
    <m/>
    <m/>
    <x v="2069"/>
    <x v="2063"/>
    <m/>
    <m/>
    <n v="59"/>
    <n v="57"/>
    <n v="59"/>
    <n v="57"/>
  </r>
  <r>
    <m/>
    <m/>
    <x v="2070"/>
    <x v="2064"/>
    <m/>
    <m/>
    <n v="82"/>
    <n v="65"/>
    <n v="82"/>
    <n v="65"/>
  </r>
  <r>
    <m/>
    <m/>
    <x v="2071"/>
    <x v="2065"/>
    <m/>
    <m/>
    <n v="23"/>
    <n v="15"/>
    <n v="23"/>
    <n v="15"/>
  </r>
  <r>
    <m/>
    <m/>
    <x v="2072"/>
    <x v="2066"/>
    <m/>
    <m/>
    <n v="26"/>
    <n v="21"/>
    <n v="26"/>
    <n v="21"/>
  </r>
  <r>
    <m/>
    <m/>
    <x v="514"/>
    <x v="514"/>
    <m/>
    <m/>
    <n v="4"/>
    <n v="13"/>
    <n v="4"/>
    <n v="13"/>
  </r>
  <r>
    <m/>
    <m/>
    <x v="516"/>
    <x v="516"/>
    <m/>
    <m/>
    <n v="2"/>
    <n v="2"/>
    <n v="2"/>
    <n v="2"/>
  </r>
  <r>
    <m/>
    <m/>
    <x v="2073"/>
    <x v="2067"/>
    <m/>
    <m/>
    <n v="1"/>
    <n v="1"/>
    <n v="1"/>
    <n v="1"/>
  </r>
  <r>
    <m/>
    <m/>
    <x v="517"/>
    <x v="517"/>
    <m/>
    <m/>
    <n v="0"/>
    <n v="1"/>
    <n v="0"/>
    <n v="1"/>
  </r>
  <r>
    <m/>
    <m/>
    <x v="2074"/>
    <x v="2068"/>
    <m/>
    <m/>
    <n v="0"/>
    <n v="1"/>
    <n v="0"/>
    <n v="1"/>
  </r>
  <r>
    <m/>
    <m/>
    <x v="2075"/>
    <x v="2069"/>
    <m/>
    <m/>
    <n v="8"/>
    <n v="7"/>
    <n v="8"/>
    <n v="7"/>
  </r>
  <r>
    <m/>
    <m/>
    <x v="2076"/>
    <x v="2070"/>
    <m/>
    <m/>
    <n v="10"/>
    <n v="7"/>
    <n v="10"/>
    <n v="7"/>
  </r>
  <r>
    <m/>
    <m/>
    <x v="518"/>
    <x v="518"/>
    <m/>
    <m/>
    <n v="58"/>
    <n v="47"/>
    <n v="58"/>
    <n v="47"/>
  </r>
  <r>
    <m/>
    <m/>
    <x v="2077"/>
    <x v="2071"/>
    <m/>
    <m/>
    <n v="80"/>
    <n v="77"/>
    <n v="80"/>
    <n v="77"/>
  </r>
  <r>
    <m/>
    <m/>
    <x v="2078"/>
    <x v="2072"/>
    <m/>
    <m/>
    <n v="0"/>
    <n v="3"/>
    <n v="0"/>
    <n v="3"/>
  </r>
  <r>
    <m/>
    <m/>
    <x v="2079"/>
    <x v="2073"/>
    <m/>
    <m/>
    <n v="12"/>
    <n v="5"/>
    <n v="12"/>
    <n v="5"/>
  </r>
  <r>
    <m/>
    <m/>
    <x v="519"/>
    <x v="519"/>
    <m/>
    <m/>
    <n v="0"/>
    <n v="5"/>
    <n v="0"/>
    <n v="5"/>
  </r>
  <r>
    <m/>
    <m/>
    <x v="520"/>
    <x v="520"/>
    <m/>
    <m/>
    <n v="14"/>
    <n v="25"/>
    <n v="14"/>
    <n v="25"/>
  </r>
  <r>
    <m/>
    <m/>
    <x v="521"/>
    <x v="521"/>
    <m/>
    <m/>
    <n v="10"/>
    <n v="15"/>
    <n v="10"/>
    <n v="15"/>
  </r>
  <r>
    <m/>
    <m/>
    <x v="522"/>
    <x v="522"/>
    <m/>
    <m/>
    <n v="2"/>
    <n v="5"/>
    <n v="2"/>
    <n v="5"/>
  </r>
  <r>
    <m/>
    <m/>
    <x v="523"/>
    <x v="523"/>
    <m/>
    <m/>
    <n v="1"/>
    <n v="1"/>
    <n v="1"/>
    <n v="1"/>
  </r>
  <r>
    <m/>
    <m/>
    <x v="2080"/>
    <x v="2074"/>
    <m/>
    <m/>
    <n v="5"/>
    <n v="3"/>
    <n v="5"/>
    <n v="3"/>
  </r>
  <r>
    <m/>
    <m/>
    <x v="2081"/>
    <x v="2075"/>
    <m/>
    <m/>
    <n v="5"/>
    <n v="15"/>
    <n v="5"/>
    <n v="15"/>
  </r>
  <r>
    <m/>
    <m/>
    <x v="2082"/>
    <x v="2076"/>
    <m/>
    <m/>
    <n v="29"/>
    <n v="22"/>
    <n v="29"/>
    <n v="22"/>
  </r>
  <r>
    <m/>
    <m/>
    <x v="2083"/>
    <x v="2077"/>
    <m/>
    <m/>
    <n v="3"/>
    <n v="3"/>
    <n v="3"/>
    <n v="3"/>
  </r>
  <r>
    <m/>
    <m/>
    <x v="2084"/>
    <x v="2078"/>
    <m/>
    <m/>
    <n v="4"/>
    <n v="3"/>
    <n v="4"/>
    <n v="3"/>
  </r>
  <r>
    <m/>
    <m/>
    <x v="2085"/>
    <x v="2079"/>
    <m/>
    <m/>
    <n v="79"/>
    <n v="58"/>
    <n v="79"/>
    <n v="58"/>
  </r>
  <r>
    <m/>
    <m/>
    <x v="2086"/>
    <x v="2080"/>
    <m/>
    <m/>
    <n v="195"/>
    <n v="185"/>
    <n v="195"/>
    <n v="185"/>
  </r>
  <r>
    <m/>
    <m/>
    <x v="2087"/>
    <x v="2081"/>
    <m/>
    <m/>
    <n v="155"/>
    <n v="135"/>
    <n v="155"/>
    <n v="135"/>
  </r>
  <r>
    <m/>
    <m/>
    <x v="2088"/>
    <x v="2082"/>
    <m/>
    <m/>
    <n v="1"/>
    <n v="1"/>
    <n v="1"/>
    <n v="1"/>
  </r>
  <r>
    <m/>
    <m/>
    <x v="2089"/>
    <x v="2083"/>
    <m/>
    <m/>
    <n v="10"/>
    <n v="2"/>
    <n v="10"/>
    <n v="2"/>
  </r>
  <r>
    <m/>
    <m/>
    <x v="2090"/>
    <x v="2084"/>
    <m/>
    <m/>
    <n v="0"/>
    <n v="1"/>
    <n v="0"/>
    <n v="1"/>
  </r>
  <r>
    <m/>
    <m/>
    <x v="524"/>
    <x v="524"/>
    <m/>
    <m/>
    <n v="1"/>
    <n v="1"/>
    <n v="1"/>
    <n v="1"/>
  </r>
  <r>
    <m/>
    <m/>
    <x v="525"/>
    <x v="525"/>
    <m/>
    <m/>
    <n v="11"/>
    <n v="11"/>
    <n v="11"/>
    <n v="11"/>
  </r>
  <r>
    <m/>
    <m/>
    <x v="526"/>
    <x v="526"/>
    <m/>
    <m/>
    <n v="2"/>
    <n v="5"/>
    <n v="2"/>
    <n v="5"/>
  </r>
  <r>
    <m/>
    <m/>
    <x v="2091"/>
    <x v="2085"/>
    <m/>
    <m/>
    <n v="13"/>
    <n v="14"/>
    <n v="13"/>
    <n v="14"/>
  </r>
  <r>
    <m/>
    <m/>
    <x v="2092"/>
    <x v="2086"/>
    <m/>
    <m/>
    <n v="1"/>
    <n v="1"/>
    <n v="1"/>
    <n v="1"/>
  </r>
  <r>
    <m/>
    <m/>
    <x v="2093"/>
    <x v="2087"/>
    <m/>
    <m/>
    <n v="0"/>
    <n v="3"/>
    <n v="0"/>
    <n v="3"/>
  </r>
  <r>
    <m/>
    <m/>
    <x v="2094"/>
    <x v="2088"/>
    <m/>
    <m/>
    <n v="0"/>
    <n v="1"/>
    <n v="0"/>
    <n v="1"/>
  </r>
  <r>
    <m/>
    <m/>
    <x v="527"/>
    <x v="527"/>
    <m/>
    <m/>
    <n v="278"/>
    <n v="240"/>
    <n v="278"/>
    <n v="240"/>
  </r>
  <r>
    <m/>
    <m/>
    <x v="2095"/>
    <x v="2089"/>
    <m/>
    <m/>
    <n v="171"/>
    <n v="210"/>
    <n v="171"/>
    <n v="210"/>
  </r>
  <r>
    <m/>
    <m/>
    <x v="2096"/>
    <x v="2090"/>
    <m/>
    <m/>
    <n v="24"/>
    <n v="20"/>
    <n v="24"/>
    <n v="20"/>
  </r>
  <r>
    <m/>
    <m/>
    <x v="2097"/>
    <x v="2091"/>
    <m/>
    <m/>
    <n v="152"/>
    <n v="105"/>
    <n v="152"/>
    <n v="105"/>
  </r>
  <r>
    <m/>
    <m/>
    <x v="2098"/>
    <x v="2092"/>
    <m/>
    <m/>
    <n v="0"/>
    <n v="1"/>
    <n v="0"/>
    <n v="1"/>
  </r>
  <r>
    <m/>
    <m/>
    <x v="2099"/>
    <x v="2093"/>
    <m/>
    <m/>
    <n v="6"/>
    <n v="5"/>
    <n v="6"/>
    <n v="5"/>
  </r>
  <r>
    <m/>
    <m/>
    <x v="2100"/>
    <x v="2094"/>
    <m/>
    <m/>
    <n v="8"/>
    <n v="10"/>
    <n v="8"/>
    <n v="10"/>
  </r>
  <r>
    <m/>
    <m/>
    <x v="2101"/>
    <x v="2095"/>
    <m/>
    <m/>
    <n v="0"/>
    <n v="2"/>
    <n v="0"/>
    <n v="2"/>
  </r>
  <r>
    <m/>
    <m/>
    <x v="2102"/>
    <x v="2096"/>
    <m/>
    <m/>
    <n v="40"/>
    <n v="30"/>
    <n v="40"/>
    <n v="30"/>
  </r>
  <r>
    <m/>
    <m/>
    <x v="2103"/>
    <x v="2097"/>
    <m/>
    <m/>
    <n v="2"/>
    <n v="2"/>
    <n v="2"/>
    <n v="2"/>
  </r>
  <r>
    <m/>
    <m/>
    <x v="2104"/>
    <x v="2098"/>
    <m/>
    <m/>
    <n v="2"/>
    <n v="3"/>
    <n v="2"/>
    <n v="3"/>
  </r>
  <r>
    <m/>
    <m/>
    <x v="2105"/>
    <x v="2099"/>
    <m/>
    <m/>
    <n v="4"/>
    <n v="5"/>
    <n v="4"/>
    <n v="5"/>
  </r>
  <r>
    <m/>
    <m/>
    <x v="2106"/>
    <x v="2100"/>
    <m/>
    <m/>
    <n v="35"/>
    <n v="40"/>
    <n v="35"/>
    <n v="40"/>
  </r>
  <r>
    <m/>
    <m/>
    <x v="2107"/>
    <x v="2101"/>
    <m/>
    <m/>
    <n v="3"/>
    <n v="5"/>
    <n v="3"/>
    <n v="5"/>
  </r>
  <r>
    <m/>
    <m/>
    <x v="2108"/>
    <x v="2102"/>
    <m/>
    <m/>
    <n v="14"/>
    <n v="15"/>
    <n v="14"/>
    <n v="15"/>
  </r>
  <r>
    <m/>
    <m/>
    <x v="2109"/>
    <x v="2103"/>
    <m/>
    <m/>
    <n v="226"/>
    <n v="210"/>
    <n v="226"/>
    <n v="210"/>
  </r>
  <r>
    <m/>
    <m/>
    <x v="2110"/>
    <x v="2104"/>
    <m/>
    <m/>
    <n v="4"/>
    <n v="3"/>
    <n v="4"/>
    <n v="3"/>
  </r>
  <r>
    <m/>
    <m/>
    <x v="2111"/>
    <x v="2105"/>
    <m/>
    <m/>
    <n v="2"/>
    <n v="2"/>
    <n v="2"/>
    <n v="2"/>
  </r>
  <r>
    <m/>
    <m/>
    <x v="2112"/>
    <x v="2106"/>
    <m/>
    <m/>
    <n v="4"/>
    <n v="4"/>
    <n v="4"/>
    <n v="4"/>
  </r>
  <r>
    <m/>
    <m/>
    <x v="2113"/>
    <x v="2107"/>
    <m/>
    <m/>
    <n v="0"/>
    <n v="1"/>
    <n v="0"/>
    <n v="1"/>
  </r>
  <r>
    <m/>
    <m/>
    <x v="2114"/>
    <x v="2108"/>
    <m/>
    <m/>
    <n v="7"/>
    <n v="5"/>
    <n v="7"/>
    <n v="5"/>
  </r>
  <r>
    <m/>
    <m/>
    <x v="529"/>
    <x v="529"/>
    <m/>
    <m/>
    <n v="1"/>
    <n v="1"/>
    <n v="1"/>
    <n v="1"/>
  </r>
  <r>
    <m/>
    <m/>
    <x v="2115"/>
    <x v="2109"/>
    <m/>
    <m/>
    <n v="0"/>
    <n v="1"/>
    <n v="0"/>
    <n v="1"/>
  </r>
  <r>
    <m/>
    <m/>
    <x v="338"/>
    <x v="338"/>
    <m/>
    <m/>
    <n v="0"/>
    <n v="1"/>
    <n v="0"/>
    <n v="1"/>
  </r>
  <r>
    <m/>
    <m/>
    <x v="530"/>
    <x v="530"/>
    <m/>
    <m/>
    <n v="61"/>
    <n v="55"/>
    <n v="61"/>
    <n v="55"/>
  </r>
  <r>
    <m/>
    <m/>
    <x v="531"/>
    <x v="531"/>
    <m/>
    <m/>
    <n v="36"/>
    <n v="45"/>
    <n v="36"/>
    <n v="45"/>
  </r>
  <r>
    <m/>
    <m/>
    <x v="532"/>
    <x v="532"/>
    <m/>
    <m/>
    <n v="7"/>
    <n v="8"/>
    <n v="7"/>
    <n v="8"/>
  </r>
  <r>
    <m/>
    <m/>
    <x v="2116"/>
    <x v="2110"/>
    <m/>
    <m/>
    <n v="9"/>
    <n v="15"/>
    <n v="9"/>
    <n v="15"/>
  </r>
  <r>
    <m/>
    <m/>
    <x v="2117"/>
    <x v="2111"/>
    <m/>
    <m/>
    <n v="0"/>
    <n v="1"/>
    <n v="0"/>
    <n v="1"/>
  </r>
  <r>
    <m/>
    <m/>
    <x v="2118"/>
    <x v="2112"/>
    <m/>
    <m/>
    <n v="0"/>
    <n v="1"/>
    <n v="0"/>
    <n v="1"/>
  </r>
  <r>
    <m/>
    <m/>
    <x v="339"/>
    <x v="339"/>
    <m/>
    <m/>
    <n v="41"/>
    <n v="50"/>
    <n v="41"/>
    <n v="50"/>
  </r>
  <r>
    <m/>
    <m/>
    <x v="2119"/>
    <x v="2113"/>
    <m/>
    <m/>
    <n v="2"/>
    <n v="3"/>
    <n v="2"/>
    <n v="3"/>
  </r>
  <r>
    <m/>
    <m/>
    <x v="2120"/>
    <x v="2114"/>
    <m/>
    <m/>
    <n v="0"/>
    <n v="1"/>
    <n v="0"/>
    <n v="1"/>
  </r>
  <r>
    <m/>
    <m/>
    <x v="2121"/>
    <x v="2115"/>
    <m/>
    <m/>
    <n v="0"/>
    <n v="5"/>
    <n v="0"/>
    <n v="5"/>
  </r>
  <r>
    <m/>
    <m/>
    <x v="2122"/>
    <x v="2116"/>
    <m/>
    <m/>
    <n v="0"/>
    <n v="1"/>
    <n v="0"/>
    <n v="1"/>
  </r>
  <r>
    <m/>
    <m/>
    <x v="2123"/>
    <x v="2117"/>
    <m/>
    <m/>
    <n v="1"/>
    <n v="1"/>
    <n v="1"/>
    <n v="1"/>
  </r>
  <r>
    <m/>
    <m/>
    <x v="2124"/>
    <x v="2118"/>
    <m/>
    <m/>
    <n v="1"/>
    <n v="1"/>
    <n v="1"/>
    <n v="1"/>
  </r>
  <r>
    <m/>
    <m/>
    <x v="542"/>
    <x v="542"/>
    <m/>
    <m/>
    <n v="0"/>
    <n v="1"/>
    <n v="0"/>
    <n v="1"/>
  </r>
  <r>
    <m/>
    <m/>
    <x v="544"/>
    <x v="544"/>
    <m/>
    <m/>
    <n v="7"/>
    <n v="6"/>
    <n v="7"/>
    <n v="6"/>
  </r>
  <r>
    <m/>
    <m/>
    <x v="2125"/>
    <x v="2119"/>
    <m/>
    <m/>
    <n v="0"/>
    <n v="1"/>
    <n v="0"/>
    <n v="1"/>
  </r>
  <r>
    <m/>
    <m/>
    <x v="549"/>
    <x v="549"/>
    <m/>
    <m/>
    <n v="3"/>
    <n v="5"/>
    <n v="3"/>
    <n v="5"/>
  </r>
  <r>
    <m/>
    <m/>
    <x v="550"/>
    <x v="550"/>
    <m/>
    <m/>
    <n v="0"/>
    <n v="1"/>
    <n v="0"/>
    <n v="1"/>
  </r>
  <r>
    <m/>
    <m/>
    <x v="551"/>
    <x v="551"/>
    <m/>
    <m/>
    <n v="5"/>
    <n v="4"/>
    <n v="5"/>
    <n v="4"/>
  </r>
  <r>
    <m/>
    <m/>
    <x v="552"/>
    <x v="552"/>
    <m/>
    <m/>
    <n v="3"/>
    <n v="3"/>
    <n v="3"/>
    <n v="3"/>
  </r>
  <r>
    <m/>
    <m/>
    <x v="553"/>
    <x v="553"/>
    <m/>
    <m/>
    <n v="1"/>
    <n v="3"/>
    <n v="1"/>
    <n v="3"/>
  </r>
  <r>
    <m/>
    <m/>
    <x v="716"/>
    <x v="716"/>
    <m/>
    <m/>
    <n v="0"/>
    <n v="1"/>
    <n v="0"/>
    <n v="1"/>
  </r>
  <r>
    <m/>
    <m/>
    <x v="555"/>
    <x v="555"/>
    <m/>
    <m/>
    <n v="0"/>
    <n v="1"/>
    <n v="0"/>
    <n v="1"/>
  </r>
  <r>
    <m/>
    <m/>
    <x v="561"/>
    <x v="561"/>
    <m/>
    <m/>
    <n v="0"/>
    <n v="1"/>
    <n v="0"/>
    <n v="1"/>
  </r>
  <r>
    <m/>
    <m/>
    <x v="565"/>
    <x v="565"/>
    <m/>
    <m/>
    <n v="0"/>
    <n v="1"/>
    <n v="0"/>
    <n v="1"/>
  </r>
  <r>
    <m/>
    <m/>
    <x v="567"/>
    <x v="567"/>
    <m/>
    <m/>
    <n v="0"/>
    <n v="1"/>
    <n v="0"/>
    <n v="1"/>
  </r>
  <r>
    <m/>
    <m/>
    <x v="569"/>
    <x v="569"/>
    <m/>
    <m/>
    <n v="0"/>
    <n v="1"/>
    <n v="0"/>
    <n v="1"/>
  </r>
  <r>
    <m/>
    <m/>
    <x v="571"/>
    <x v="571"/>
    <m/>
    <m/>
    <n v="0"/>
    <n v="1"/>
    <n v="0"/>
    <n v="1"/>
  </r>
  <r>
    <m/>
    <m/>
    <x v="719"/>
    <x v="719"/>
    <m/>
    <m/>
    <n v="0"/>
    <n v="1"/>
    <n v="0"/>
    <n v="1"/>
  </r>
  <r>
    <m/>
    <m/>
    <x v="575"/>
    <x v="575"/>
    <m/>
    <m/>
    <n v="1"/>
    <n v="1"/>
    <n v="1"/>
    <n v="1"/>
  </r>
  <r>
    <m/>
    <m/>
    <x v="576"/>
    <x v="576"/>
    <m/>
    <m/>
    <n v="0"/>
    <n v="1"/>
    <n v="0"/>
    <n v="1"/>
  </r>
  <r>
    <m/>
    <m/>
    <x v="578"/>
    <x v="578"/>
    <m/>
    <m/>
    <n v="0"/>
    <n v="1"/>
    <n v="0"/>
    <n v="1"/>
  </r>
  <r>
    <m/>
    <m/>
    <x v="581"/>
    <x v="581"/>
    <m/>
    <m/>
    <n v="0"/>
    <n v="1"/>
    <n v="0"/>
    <n v="1"/>
  </r>
  <r>
    <m/>
    <m/>
    <x v="583"/>
    <x v="583"/>
    <m/>
    <m/>
    <n v="0"/>
    <n v="1"/>
    <n v="0"/>
    <n v="1"/>
  </r>
  <r>
    <m/>
    <m/>
    <x v="585"/>
    <x v="585"/>
    <m/>
    <m/>
    <n v="0"/>
    <n v="1"/>
    <n v="0"/>
    <n v="1"/>
  </r>
  <r>
    <m/>
    <m/>
    <x v="586"/>
    <x v="586"/>
    <m/>
    <m/>
    <n v="0"/>
    <n v="3"/>
    <n v="0"/>
    <n v="3"/>
  </r>
  <r>
    <m/>
    <m/>
    <x v="587"/>
    <x v="587"/>
    <m/>
    <m/>
    <n v="3"/>
    <n v="3"/>
    <n v="3"/>
    <n v="3"/>
  </r>
  <r>
    <m/>
    <m/>
    <x v="588"/>
    <x v="588"/>
    <m/>
    <m/>
    <n v="0"/>
    <n v="1"/>
    <n v="0"/>
    <n v="1"/>
  </r>
  <r>
    <m/>
    <m/>
    <x v="593"/>
    <x v="593"/>
    <m/>
    <m/>
    <n v="4"/>
    <n v="3"/>
    <n v="4"/>
    <n v="3"/>
  </r>
  <r>
    <m/>
    <m/>
    <x v="594"/>
    <x v="594"/>
    <m/>
    <m/>
    <n v="8"/>
    <n v="5"/>
    <n v="8"/>
    <n v="5"/>
  </r>
  <r>
    <m/>
    <m/>
    <x v="595"/>
    <x v="595"/>
    <m/>
    <m/>
    <n v="7"/>
    <n v="5"/>
    <n v="7"/>
    <n v="5"/>
  </r>
  <r>
    <m/>
    <m/>
    <x v="596"/>
    <x v="596"/>
    <m/>
    <m/>
    <n v="2"/>
    <n v="7"/>
    <n v="2"/>
    <n v="7"/>
  </r>
  <r>
    <m/>
    <m/>
    <x v="597"/>
    <x v="597"/>
    <m/>
    <m/>
    <n v="1"/>
    <n v="1"/>
    <n v="1"/>
    <n v="1"/>
  </r>
  <r>
    <m/>
    <m/>
    <x v="2126"/>
    <x v="2120"/>
    <m/>
    <m/>
    <n v="0"/>
    <n v="1"/>
    <n v="0"/>
    <n v="1"/>
  </r>
  <r>
    <m/>
    <m/>
    <x v="2127"/>
    <x v="2121"/>
    <m/>
    <m/>
    <n v="0"/>
    <n v="1"/>
    <n v="0"/>
    <n v="1"/>
  </r>
  <r>
    <m/>
    <m/>
    <x v="598"/>
    <x v="598"/>
    <m/>
    <m/>
    <n v="1"/>
    <n v="1"/>
    <n v="1"/>
    <n v="1"/>
  </r>
  <r>
    <m/>
    <m/>
    <x v="1267"/>
    <x v="1262"/>
    <m/>
    <m/>
    <n v="38"/>
    <n v="48"/>
    <n v="38"/>
    <n v="48"/>
  </r>
  <r>
    <m/>
    <m/>
    <x v="599"/>
    <x v="599"/>
    <m/>
    <m/>
    <n v="0"/>
    <n v="1"/>
    <n v="0"/>
    <n v="1"/>
  </r>
  <r>
    <m/>
    <m/>
    <x v="723"/>
    <x v="723"/>
    <m/>
    <m/>
    <n v="1"/>
    <n v="2"/>
    <n v="1"/>
    <n v="2"/>
  </r>
  <r>
    <m/>
    <m/>
    <x v="724"/>
    <x v="724"/>
    <m/>
    <m/>
    <n v="0"/>
    <n v="1"/>
    <n v="0"/>
    <n v="1"/>
  </r>
  <r>
    <m/>
    <m/>
    <x v="601"/>
    <x v="601"/>
    <m/>
    <m/>
    <n v="0"/>
    <n v="2"/>
    <n v="0"/>
    <n v="2"/>
  </r>
  <r>
    <m/>
    <m/>
    <x v="602"/>
    <x v="602"/>
    <m/>
    <m/>
    <n v="0"/>
    <n v="1"/>
    <n v="0"/>
    <n v="1"/>
  </r>
  <r>
    <m/>
    <m/>
    <x v="603"/>
    <x v="603"/>
    <m/>
    <m/>
    <n v="1"/>
    <n v="1"/>
    <n v="1"/>
    <n v="1"/>
  </r>
  <r>
    <m/>
    <m/>
    <x v="731"/>
    <x v="731"/>
    <m/>
    <m/>
    <n v="0"/>
    <n v="1"/>
    <n v="0"/>
    <n v="1"/>
  </r>
  <r>
    <m/>
    <m/>
    <x v="620"/>
    <x v="620"/>
    <m/>
    <m/>
    <n v="2"/>
    <n v="2"/>
    <n v="2"/>
    <n v="2"/>
  </r>
  <r>
    <m/>
    <m/>
    <x v="621"/>
    <x v="621"/>
    <m/>
    <m/>
    <n v="0"/>
    <n v="1"/>
    <n v="0"/>
    <n v="1"/>
  </r>
  <r>
    <m/>
    <m/>
    <x v="734"/>
    <x v="734"/>
    <m/>
    <m/>
    <n v="0"/>
    <n v="1"/>
    <n v="0"/>
    <n v="1"/>
  </r>
  <r>
    <m/>
    <m/>
    <x v="635"/>
    <x v="635"/>
    <m/>
    <m/>
    <n v="0"/>
    <n v="1"/>
    <n v="0"/>
    <n v="1"/>
  </r>
  <r>
    <m/>
    <m/>
    <x v="642"/>
    <x v="642"/>
    <m/>
    <m/>
    <n v="1"/>
    <n v="1"/>
    <n v="1"/>
    <n v="1"/>
  </r>
  <r>
    <m/>
    <m/>
    <x v="2128"/>
    <x v="2122"/>
    <m/>
    <m/>
    <n v="0"/>
    <n v="1"/>
    <n v="0"/>
    <n v="1"/>
  </r>
  <r>
    <m/>
    <m/>
    <x v="735"/>
    <x v="735"/>
    <m/>
    <m/>
    <n v="0"/>
    <n v="1"/>
    <n v="0"/>
    <n v="1"/>
  </r>
  <r>
    <m/>
    <m/>
    <x v="2129"/>
    <x v="2123"/>
    <m/>
    <m/>
    <n v="0"/>
    <n v="1"/>
    <n v="0"/>
    <n v="1"/>
  </r>
  <r>
    <m/>
    <m/>
    <x v="647"/>
    <x v="647"/>
    <m/>
    <m/>
    <n v="11"/>
    <n v="9"/>
    <n v="11"/>
    <n v="9"/>
  </r>
  <r>
    <m/>
    <m/>
    <x v="2130"/>
    <x v="2124"/>
    <m/>
    <m/>
    <n v="2"/>
    <n v="2"/>
    <n v="2"/>
    <n v="2"/>
  </r>
  <r>
    <m/>
    <m/>
    <x v="2131"/>
    <x v="2125"/>
    <m/>
    <m/>
    <n v="0"/>
    <n v="3"/>
    <n v="0"/>
    <n v="3"/>
  </r>
  <r>
    <m/>
    <m/>
    <x v="2132"/>
    <x v="2126"/>
    <m/>
    <m/>
    <n v="0"/>
    <n v="3"/>
    <n v="0"/>
    <n v="3"/>
  </r>
  <r>
    <m/>
    <m/>
    <x v="648"/>
    <x v="648"/>
    <m/>
    <m/>
    <n v="0"/>
    <n v="5"/>
    <n v="0"/>
    <n v="5"/>
  </r>
  <r>
    <m/>
    <m/>
    <x v="651"/>
    <x v="651"/>
    <m/>
    <m/>
    <n v="1"/>
    <n v="1"/>
    <n v="1"/>
    <n v="1"/>
  </r>
  <r>
    <m/>
    <m/>
    <x v="653"/>
    <x v="653"/>
    <m/>
    <m/>
    <n v="0"/>
    <n v="1"/>
    <n v="0"/>
    <n v="1"/>
  </r>
  <r>
    <m/>
    <m/>
    <x v="654"/>
    <x v="654"/>
    <m/>
    <m/>
    <n v="2"/>
    <n v="7"/>
    <n v="2"/>
    <n v="7"/>
  </r>
  <r>
    <m/>
    <m/>
    <x v="2133"/>
    <x v="2127"/>
    <m/>
    <m/>
    <n v="1"/>
    <n v="1"/>
    <n v="1"/>
    <n v="1"/>
  </r>
  <r>
    <m/>
    <m/>
    <x v="2134"/>
    <x v="2128"/>
    <m/>
    <m/>
    <n v="1"/>
    <n v="1"/>
    <n v="1"/>
    <n v="1"/>
  </r>
  <r>
    <m/>
    <m/>
    <x v="200"/>
    <x v="200"/>
    <m/>
    <m/>
    <n v="5"/>
    <n v="4"/>
    <n v="5"/>
    <n v="4"/>
  </r>
  <r>
    <m/>
    <m/>
    <x v="742"/>
    <x v="742"/>
    <m/>
    <m/>
    <n v="4"/>
    <n v="2"/>
    <n v="4"/>
    <n v="2"/>
  </r>
  <r>
    <m/>
    <m/>
    <x v="663"/>
    <x v="663"/>
    <m/>
    <m/>
    <n v="0"/>
    <n v="1"/>
    <n v="0"/>
    <n v="1"/>
  </r>
  <r>
    <m/>
    <m/>
    <x v="667"/>
    <x v="667"/>
    <m/>
    <m/>
    <n v="2"/>
    <n v="1"/>
    <n v="2"/>
    <n v="1"/>
  </r>
  <r>
    <m/>
    <m/>
    <x v="668"/>
    <x v="668"/>
    <m/>
    <m/>
    <n v="21"/>
    <n v="24"/>
    <n v="21"/>
    <n v="24"/>
  </r>
  <r>
    <m/>
    <m/>
    <x v="752"/>
    <x v="752"/>
    <m/>
    <m/>
    <n v="2"/>
    <n v="2"/>
    <n v="2"/>
    <n v="2"/>
  </r>
  <r>
    <m/>
    <m/>
    <x v="670"/>
    <x v="670"/>
    <m/>
    <m/>
    <n v="3"/>
    <n v="1"/>
    <n v="3"/>
    <n v="1"/>
  </r>
  <r>
    <m/>
    <m/>
    <x v="754"/>
    <x v="754"/>
    <m/>
    <m/>
    <n v="1"/>
    <n v="1"/>
    <n v="1"/>
    <n v="1"/>
  </r>
  <r>
    <m/>
    <m/>
    <x v="756"/>
    <x v="756"/>
    <m/>
    <m/>
    <n v="0"/>
    <n v="1"/>
    <n v="0"/>
    <n v="1"/>
  </r>
  <r>
    <m/>
    <s v="Операције дневна болница"/>
    <x v="0"/>
    <x v="0"/>
    <n v="0"/>
    <n v="0"/>
    <n v="411"/>
    <n v="476"/>
    <n v="411"/>
    <n v="476"/>
  </r>
  <r>
    <m/>
    <m/>
    <x v="451"/>
    <x v="451"/>
    <m/>
    <m/>
    <n v="0"/>
    <n v="1"/>
    <n v="0"/>
    <n v="1"/>
  </r>
  <r>
    <m/>
    <m/>
    <x v="709"/>
    <x v="709"/>
    <m/>
    <m/>
    <n v="1"/>
    <n v="2"/>
    <n v="1"/>
    <n v="2"/>
  </r>
  <r>
    <m/>
    <m/>
    <x v="459"/>
    <x v="459"/>
    <m/>
    <m/>
    <n v="0"/>
    <n v="3"/>
    <n v="0"/>
    <n v="3"/>
  </r>
  <r>
    <m/>
    <m/>
    <x v="2135"/>
    <x v="2129"/>
    <m/>
    <m/>
    <n v="2"/>
    <n v="1"/>
    <n v="2"/>
    <n v="1"/>
  </r>
  <r>
    <m/>
    <m/>
    <x v="677"/>
    <x v="677"/>
    <m/>
    <m/>
    <n v="2"/>
    <n v="0"/>
    <n v="2"/>
    <n v="0"/>
  </r>
  <r>
    <m/>
    <m/>
    <x v="477"/>
    <x v="477"/>
    <m/>
    <m/>
    <n v="0"/>
    <n v="1"/>
    <n v="0"/>
    <n v="1"/>
  </r>
  <r>
    <m/>
    <m/>
    <x v="1912"/>
    <x v="1906"/>
    <m/>
    <m/>
    <n v="86"/>
    <n v="65"/>
    <n v="86"/>
    <n v="65"/>
  </r>
  <r>
    <m/>
    <m/>
    <x v="487"/>
    <x v="487"/>
    <m/>
    <m/>
    <n v="25"/>
    <n v="20"/>
    <n v="25"/>
    <n v="20"/>
  </r>
  <r>
    <m/>
    <m/>
    <x v="488"/>
    <x v="488"/>
    <m/>
    <m/>
    <n v="34"/>
    <n v="50"/>
    <n v="34"/>
    <n v="50"/>
  </r>
  <r>
    <m/>
    <m/>
    <x v="489"/>
    <x v="489"/>
    <m/>
    <m/>
    <n v="2"/>
    <n v="2"/>
    <n v="2"/>
    <n v="2"/>
  </r>
  <r>
    <m/>
    <m/>
    <x v="210"/>
    <x v="210"/>
    <m/>
    <m/>
    <n v="12"/>
    <n v="16"/>
    <n v="12"/>
    <n v="16"/>
  </r>
  <r>
    <m/>
    <m/>
    <x v="490"/>
    <x v="490"/>
    <m/>
    <m/>
    <n v="4"/>
    <n v="3"/>
    <n v="4"/>
    <n v="3"/>
  </r>
  <r>
    <m/>
    <m/>
    <x v="2016"/>
    <x v="2010"/>
    <m/>
    <m/>
    <n v="0"/>
    <n v="3"/>
    <n v="0"/>
    <n v="3"/>
  </r>
  <r>
    <m/>
    <m/>
    <x v="2019"/>
    <x v="2013"/>
    <m/>
    <m/>
    <n v="1"/>
    <n v="2"/>
    <n v="1"/>
    <n v="2"/>
  </r>
  <r>
    <m/>
    <m/>
    <x v="2020"/>
    <x v="2014"/>
    <m/>
    <m/>
    <n v="0"/>
    <n v="1"/>
    <n v="0"/>
    <n v="1"/>
  </r>
  <r>
    <m/>
    <m/>
    <x v="2021"/>
    <x v="2015"/>
    <m/>
    <m/>
    <n v="0"/>
    <n v="1"/>
    <n v="0"/>
    <n v="1"/>
  </r>
  <r>
    <m/>
    <m/>
    <x v="2022"/>
    <x v="2016"/>
    <m/>
    <m/>
    <n v="2"/>
    <n v="4"/>
    <n v="2"/>
    <n v="4"/>
  </r>
  <r>
    <m/>
    <m/>
    <x v="2023"/>
    <x v="2017"/>
    <m/>
    <m/>
    <n v="0"/>
    <n v="2"/>
    <n v="0"/>
    <n v="2"/>
  </r>
  <r>
    <m/>
    <m/>
    <x v="2046"/>
    <x v="2040"/>
    <m/>
    <m/>
    <n v="5"/>
    <n v="10"/>
    <n v="5"/>
    <n v="10"/>
  </r>
  <r>
    <m/>
    <m/>
    <x v="2047"/>
    <x v="2041"/>
    <m/>
    <m/>
    <n v="0"/>
    <n v="2"/>
    <n v="0"/>
    <n v="2"/>
  </r>
  <r>
    <m/>
    <m/>
    <x v="2048"/>
    <x v="2042"/>
    <m/>
    <m/>
    <n v="17"/>
    <n v="14"/>
    <n v="17"/>
    <n v="14"/>
  </r>
  <r>
    <m/>
    <m/>
    <x v="2049"/>
    <x v="2043"/>
    <m/>
    <m/>
    <n v="0"/>
    <n v="5"/>
    <n v="0"/>
    <n v="5"/>
  </r>
  <r>
    <m/>
    <m/>
    <x v="2054"/>
    <x v="2048"/>
    <m/>
    <m/>
    <n v="2"/>
    <n v="2"/>
    <n v="2"/>
    <n v="2"/>
  </r>
  <r>
    <m/>
    <m/>
    <x v="2055"/>
    <x v="2049"/>
    <m/>
    <m/>
    <n v="0"/>
    <n v="2"/>
    <n v="0"/>
    <n v="2"/>
  </r>
  <r>
    <m/>
    <m/>
    <x v="2056"/>
    <x v="2050"/>
    <m/>
    <m/>
    <n v="24"/>
    <n v="22"/>
    <n v="24"/>
    <n v="22"/>
  </r>
  <r>
    <m/>
    <m/>
    <x v="2058"/>
    <x v="2052"/>
    <m/>
    <m/>
    <n v="0"/>
    <n v="1"/>
    <n v="0"/>
    <n v="1"/>
  </r>
  <r>
    <m/>
    <m/>
    <x v="2059"/>
    <x v="2053"/>
    <m/>
    <m/>
    <n v="20"/>
    <n v="27"/>
    <n v="20"/>
    <n v="27"/>
  </r>
  <r>
    <m/>
    <m/>
    <x v="509"/>
    <x v="509"/>
    <m/>
    <m/>
    <n v="15"/>
    <n v="12"/>
    <n v="15"/>
    <n v="12"/>
  </r>
  <r>
    <m/>
    <m/>
    <x v="2062"/>
    <x v="2056"/>
    <m/>
    <m/>
    <n v="2"/>
    <n v="5"/>
    <n v="2"/>
    <n v="5"/>
  </r>
  <r>
    <m/>
    <m/>
    <x v="2136"/>
    <x v="2130"/>
    <m/>
    <m/>
    <n v="0"/>
    <n v="3"/>
    <n v="0"/>
    <n v="3"/>
  </r>
  <r>
    <m/>
    <m/>
    <x v="510"/>
    <x v="510"/>
    <m/>
    <m/>
    <n v="0"/>
    <n v="1"/>
    <n v="0"/>
    <n v="1"/>
  </r>
  <r>
    <m/>
    <m/>
    <x v="2065"/>
    <x v="2059"/>
    <m/>
    <m/>
    <n v="0"/>
    <n v="1"/>
    <n v="0"/>
    <n v="1"/>
  </r>
  <r>
    <m/>
    <m/>
    <x v="1958"/>
    <x v="1952"/>
    <m/>
    <m/>
    <n v="1"/>
    <n v="2"/>
    <n v="1"/>
    <n v="2"/>
  </r>
  <r>
    <m/>
    <m/>
    <x v="517"/>
    <x v="517"/>
    <m/>
    <m/>
    <n v="0"/>
    <n v="1"/>
    <n v="0"/>
    <n v="1"/>
  </r>
  <r>
    <m/>
    <m/>
    <x v="2137"/>
    <x v="2131"/>
    <m/>
    <m/>
    <n v="0"/>
    <n v="1"/>
    <n v="0"/>
    <n v="1"/>
  </r>
  <r>
    <m/>
    <m/>
    <x v="2085"/>
    <x v="2079"/>
    <m/>
    <m/>
    <n v="67"/>
    <n v="80"/>
    <n v="67"/>
    <n v="80"/>
  </r>
  <r>
    <m/>
    <m/>
    <x v="2088"/>
    <x v="2082"/>
    <m/>
    <m/>
    <n v="0"/>
    <n v="1"/>
    <n v="0"/>
    <n v="1"/>
  </r>
  <r>
    <m/>
    <m/>
    <x v="2092"/>
    <x v="2086"/>
    <m/>
    <m/>
    <n v="0"/>
    <n v="1"/>
    <n v="0"/>
    <n v="1"/>
  </r>
  <r>
    <m/>
    <m/>
    <x v="2093"/>
    <x v="2087"/>
    <m/>
    <m/>
    <n v="0"/>
    <n v="4"/>
    <n v="0"/>
    <n v="4"/>
  </r>
  <r>
    <m/>
    <m/>
    <x v="2094"/>
    <x v="2088"/>
    <m/>
    <m/>
    <n v="0"/>
    <n v="2"/>
    <n v="0"/>
    <n v="2"/>
  </r>
  <r>
    <m/>
    <m/>
    <x v="527"/>
    <x v="527"/>
    <m/>
    <m/>
    <n v="0"/>
    <n v="1"/>
    <n v="0"/>
    <n v="1"/>
  </r>
  <r>
    <m/>
    <m/>
    <x v="2097"/>
    <x v="2091"/>
    <m/>
    <m/>
    <n v="0"/>
    <n v="10"/>
    <n v="0"/>
    <n v="10"/>
  </r>
  <r>
    <m/>
    <m/>
    <x v="2100"/>
    <x v="2094"/>
    <m/>
    <m/>
    <n v="2"/>
    <n v="5"/>
    <n v="2"/>
    <n v="5"/>
  </r>
  <r>
    <m/>
    <m/>
    <x v="2138"/>
    <x v="2132"/>
    <m/>
    <m/>
    <n v="0"/>
    <n v="1"/>
    <n v="0"/>
    <n v="1"/>
  </r>
  <r>
    <m/>
    <m/>
    <x v="2109"/>
    <x v="2103"/>
    <m/>
    <m/>
    <n v="0"/>
    <n v="2"/>
    <n v="0"/>
    <n v="2"/>
  </r>
  <r>
    <m/>
    <m/>
    <x v="2111"/>
    <x v="2105"/>
    <m/>
    <m/>
    <n v="0"/>
    <n v="1"/>
    <n v="0"/>
    <n v="1"/>
  </r>
  <r>
    <m/>
    <m/>
    <x v="531"/>
    <x v="531"/>
    <m/>
    <m/>
    <n v="0"/>
    <n v="1"/>
    <n v="0"/>
    <n v="1"/>
  </r>
  <r>
    <m/>
    <m/>
    <x v="532"/>
    <x v="532"/>
    <m/>
    <m/>
    <n v="0"/>
    <n v="1"/>
    <n v="0"/>
    <n v="1"/>
  </r>
  <r>
    <m/>
    <m/>
    <x v="2116"/>
    <x v="2110"/>
    <m/>
    <m/>
    <n v="57"/>
    <n v="44"/>
    <n v="57"/>
    <n v="44"/>
  </r>
  <r>
    <m/>
    <m/>
    <x v="2125"/>
    <x v="2119"/>
    <m/>
    <m/>
    <n v="0"/>
    <n v="1"/>
    <n v="0"/>
    <n v="1"/>
  </r>
  <r>
    <m/>
    <m/>
    <x v="549"/>
    <x v="549"/>
    <m/>
    <m/>
    <n v="2"/>
    <n v="1"/>
    <n v="2"/>
    <n v="1"/>
  </r>
  <r>
    <m/>
    <m/>
    <x v="551"/>
    <x v="551"/>
    <m/>
    <m/>
    <n v="1"/>
    <n v="1"/>
    <n v="1"/>
    <n v="1"/>
  </r>
  <r>
    <m/>
    <m/>
    <x v="565"/>
    <x v="565"/>
    <m/>
    <m/>
    <n v="1"/>
    <n v="1"/>
    <n v="1"/>
    <n v="1"/>
  </r>
  <r>
    <m/>
    <m/>
    <x v="569"/>
    <x v="569"/>
    <m/>
    <m/>
    <n v="0"/>
    <n v="1"/>
    <n v="0"/>
    <n v="1"/>
  </r>
  <r>
    <m/>
    <m/>
    <x v="576"/>
    <x v="576"/>
    <m/>
    <m/>
    <n v="0"/>
    <n v="1"/>
    <n v="0"/>
    <n v="1"/>
  </r>
  <r>
    <m/>
    <m/>
    <x v="2127"/>
    <x v="2121"/>
    <m/>
    <m/>
    <n v="0"/>
    <n v="1"/>
    <n v="0"/>
    <n v="1"/>
  </r>
  <r>
    <m/>
    <m/>
    <x v="1267"/>
    <x v="1262"/>
    <m/>
    <m/>
    <n v="3"/>
    <n v="5"/>
    <n v="3"/>
    <n v="5"/>
  </r>
  <r>
    <m/>
    <m/>
    <x v="599"/>
    <x v="599"/>
    <m/>
    <m/>
    <n v="0"/>
    <n v="1"/>
    <n v="0"/>
    <n v="1"/>
  </r>
  <r>
    <m/>
    <m/>
    <x v="723"/>
    <x v="723"/>
    <m/>
    <m/>
    <n v="1"/>
    <n v="1"/>
    <n v="1"/>
    <n v="1"/>
  </r>
  <r>
    <m/>
    <m/>
    <x v="731"/>
    <x v="731"/>
    <m/>
    <m/>
    <n v="2"/>
    <n v="5"/>
    <n v="2"/>
    <n v="5"/>
  </r>
  <r>
    <m/>
    <m/>
    <x v="1301"/>
    <x v="1295"/>
    <m/>
    <m/>
    <n v="3"/>
    <n v="3"/>
    <n v="3"/>
    <n v="3"/>
  </r>
  <r>
    <m/>
    <m/>
    <x v="654"/>
    <x v="654"/>
    <m/>
    <m/>
    <n v="15"/>
    <n v="11"/>
    <n v="15"/>
    <n v="11"/>
  </r>
  <r>
    <m/>
    <m/>
    <x v="2139"/>
    <x v="2133"/>
    <m/>
    <m/>
    <n v="0"/>
    <n v="1"/>
    <n v="0"/>
    <n v="1"/>
  </r>
  <r>
    <m/>
    <s v="Остале услуге"/>
    <x v="0"/>
    <x v="0"/>
    <n v="94766"/>
    <n v="93610"/>
    <n v="50879"/>
    <n v="47645"/>
    <n v="145645"/>
    <n v="141255"/>
  </r>
  <r>
    <m/>
    <m/>
    <x v="697"/>
    <x v="697"/>
    <n v="0"/>
    <n v="0"/>
    <n v="1"/>
    <n v="1"/>
    <n v="1"/>
    <n v="1"/>
  </r>
  <r>
    <m/>
    <m/>
    <x v="698"/>
    <x v="698"/>
    <n v="0"/>
    <n v="3"/>
    <n v="0"/>
    <n v="1"/>
    <n v="0"/>
    <n v="4"/>
  </r>
  <r>
    <m/>
    <m/>
    <x v="215"/>
    <x v="215"/>
    <n v="0"/>
    <n v="1"/>
    <n v="0"/>
    <n v="1"/>
    <n v="0"/>
    <n v="2"/>
  </r>
  <r>
    <m/>
    <m/>
    <x v="700"/>
    <x v="700"/>
    <n v="0"/>
    <n v="1"/>
    <n v="0"/>
    <n v="1"/>
    <n v="0"/>
    <n v="2"/>
  </r>
  <r>
    <m/>
    <m/>
    <x v="702"/>
    <x v="702"/>
    <n v="0"/>
    <n v="1"/>
    <n v="0"/>
    <n v="1"/>
    <n v="0"/>
    <n v="2"/>
  </r>
  <r>
    <m/>
    <m/>
    <x v="1952"/>
    <x v="1946"/>
    <n v="161"/>
    <n v="122"/>
    <n v="3"/>
    <n v="5"/>
    <n v="164"/>
    <n v="127"/>
  </r>
  <r>
    <m/>
    <m/>
    <x v="2140"/>
    <x v="2134"/>
    <n v="0"/>
    <n v="1"/>
    <n v="0"/>
    <n v="1"/>
    <n v="0"/>
    <n v="2"/>
  </r>
  <r>
    <m/>
    <m/>
    <x v="313"/>
    <x v="313"/>
    <n v="2"/>
    <n v="1"/>
    <n v="0"/>
    <n v="1"/>
    <n v="2"/>
    <n v="2"/>
  </r>
  <r>
    <m/>
    <m/>
    <x v="314"/>
    <x v="314"/>
    <n v="4698"/>
    <n v="5200"/>
    <n v="211"/>
    <n v="220"/>
    <n v="4909"/>
    <n v="5420"/>
  </r>
  <r>
    <m/>
    <m/>
    <x v="2141"/>
    <x v="2135"/>
    <n v="0"/>
    <n v="1"/>
    <n v="0"/>
    <n v="1"/>
    <n v="0"/>
    <n v="2"/>
  </r>
  <r>
    <m/>
    <m/>
    <x v="315"/>
    <x v="315"/>
    <n v="5"/>
    <n v="4"/>
    <n v="10"/>
    <n v="5"/>
    <n v="15"/>
    <n v="9"/>
  </r>
  <r>
    <m/>
    <m/>
    <x v="2142"/>
    <x v="2136"/>
    <n v="0"/>
    <n v="1"/>
    <n v="0"/>
    <n v="1"/>
    <n v="0"/>
    <n v="2"/>
  </r>
  <r>
    <m/>
    <m/>
    <x v="879"/>
    <x v="879"/>
    <n v="0"/>
    <n v="1"/>
    <n v="0"/>
    <n v="1"/>
    <n v="0"/>
    <n v="2"/>
  </r>
  <r>
    <m/>
    <m/>
    <x v="2143"/>
    <x v="2137"/>
    <n v="17"/>
    <n v="50"/>
    <n v="2"/>
    <n v="50"/>
    <n v="19"/>
    <n v="100"/>
  </r>
  <r>
    <m/>
    <m/>
    <x v="2144"/>
    <x v="2138"/>
    <n v="0"/>
    <n v="1"/>
    <n v="0"/>
    <n v="1"/>
    <n v="0"/>
    <n v="2"/>
  </r>
  <r>
    <m/>
    <m/>
    <x v="2145"/>
    <x v="2139"/>
    <n v="0"/>
    <n v="20"/>
    <n v="4"/>
    <n v="20"/>
    <n v="4"/>
    <n v="40"/>
  </r>
  <r>
    <m/>
    <m/>
    <x v="2146"/>
    <x v="2140"/>
    <n v="3703"/>
    <n v="3600"/>
    <n v="221"/>
    <n v="190"/>
    <n v="3924"/>
    <n v="3790"/>
  </r>
  <r>
    <m/>
    <m/>
    <x v="2147"/>
    <x v="2141"/>
    <n v="0"/>
    <n v="2"/>
    <n v="0"/>
    <n v="0"/>
    <n v="0"/>
    <n v="2"/>
  </r>
  <r>
    <m/>
    <m/>
    <x v="2148"/>
    <x v="2142"/>
    <n v="0"/>
    <n v="0"/>
    <n v="0"/>
    <n v="2"/>
    <n v="0"/>
    <n v="2"/>
  </r>
  <r>
    <m/>
    <m/>
    <x v="2149"/>
    <x v="2143"/>
    <n v="0"/>
    <n v="1"/>
    <n v="3"/>
    <n v="2"/>
    <n v="3"/>
    <n v="3"/>
  </r>
  <r>
    <m/>
    <m/>
    <x v="2150"/>
    <x v="2144"/>
    <n v="2696"/>
    <n v="2800"/>
    <n v="329"/>
    <n v="260"/>
    <n v="3025"/>
    <n v="3060"/>
  </r>
  <r>
    <m/>
    <m/>
    <x v="2151"/>
    <x v="2145"/>
    <n v="497"/>
    <n v="700"/>
    <n v="16"/>
    <n v="50"/>
    <n v="513"/>
    <n v="750"/>
  </r>
  <r>
    <m/>
    <m/>
    <x v="2152"/>
    <x v="2146"/>
    <n v="0"/>
    <n v="1"/>
    <n v="0"/>
    <n v="1"/>
    <n v="0"/>
    <n v="2"/>
  </r>
  <r>
    <m/>
    <m/>
    <x v="2153"/>
    <x v="2147"/>
    <n v="1"/>
    <n v="5"/>
    <n v="1"/>
    <n v="5"/>
    <n v="2"/>
    <n v="10"/>
  </r>
  <r>
    <m/>
    <m/>
    <x v="883"/>
    <x v="883"/>
    <n v="0"/>
    <n v="1"/>
    <n v="0"/>
    <n v="1"/>
    <n v="0"/>
    <n v="2"/>
  </r>
  <r>
    <m/>
    <m/>
    <x v="1069"/>
    <x v="1069"/>
    <n v="0"/>
    <n v="1"/>
    <n v="0"/>
    <m/>
    <n v="0"/>
    <n v="1"/>
  </r>
  <r>
    <m/>
    <m/>
    <x v="1624"/>
    <x v="1618"/>
    <n v="0"/>
    <n v="1"/>
    <n v="14"/>
    <n v="12"/>
    <n v="14"/>
    <n v="13"/>
  </r>
  <r>
    <m/>
    <m/>
    <x v="219"/>
    <x v="219"/>
    <n v="0"/>
    <n v="1"/>
    <n v="2"/>
    <n v="7"/>
    <n v="2"/>
    <n v="8"/>
  </r>
  <r>
    <m/>
    <m/>
    <x v="220"/>
    <x v="220"/>
    <n v="2"/>
    <n v="1"/>
    <n v="5184"/>
    <n v="4100"/>
    <n v="5186"/>
    <n v="4101"/>
  </r>
  <r>
    <m/>
    <m/>
    <x v="221"/>
    <x v="221"/>
    <n v="0"/>
    <n v="1"/>
    <n v="0"/>
    <n v="1"/>
    <n v="0"/>
    <n v="2"/>
  </r>
  <r>
    <m/>
    <m/>
    <x v="316"/>
    <x v="316"/>
    <n v="0"/>
    <n v="1"/>
    <n v="5955"/>
    <n v="4700"/>
    <n v="5955"/>
    <n v="4701"/>
  </r>
  <r>
    <m/>
    <m/>
    <x v="222"/>
    <x v="222"/>
    <n v="0"/>
    <n v="1"/>
    <n v="190"/>
    <n v="120"/>
    <n v="190"/>
    <n v="121"/>
  </r>
  <r>
    <m/>
    <m/>
    <x v="704"/>
    <x v="704"/>
    <n v="1"/>
    <n v="1"/>
    <n v="4"/>
    <n v="5"/>
    <n v="5"/>
    <n v="6"/>
  </r>
  <r>
    <m/>
    <m/>
    <x v="223"/>
    <x v="223"/>
    <n v="1"/>
    <n v="1"/>
    <n v="941"/>
    <n v="790"/>
    <n v="942"/>
    <n v="791"/>
  </r>
  <r>
    <m/>
    <m/>
    <x v="319"/>
    <x v="319"/>
    <n v="0"/>
    <n v="1"/>
    <n v="0"/>
    <n v="2"/>
    <n v="0"/>
    <n v="3"/>
  </r>
  <r>
    <m/>
    <m/>
    <x v="227"/>
    <x v="227"/>
    <n v="0"/>
    <n v="1"/>
    <n v="71"/>
    <n v="50"/>
    <n v="71"/>
    <n v="51"/>
  </r>
  <r>
    <m/>
    <m/>
    <x v="228"/>
    <x v="228"/>
    <n v="0"/>
    <n v="1"/>
    <n v="10"/>
    <n v="15"/>
    <n v="10"/>
    <n v="16"/>
  </r>
  <r>
    <m/>
    <m/>
    <x v="321"/>
    <x v="321"/>
    <n v="0"/>
    <n v="1"/>
    <n v="4"/>
    <n v="5"/>
    <n v="4"/>
    <n v="6"/>
  </r>
  <r>
    <m/>
    <m/>
    <x v="229"/>
    <x v="229"/>
    <n v="2"/>
    <n v="1"/>
    <n v="5"/>
    <n v="10"/>
    <n v="7"/>
    <n v="11"/>
  </r>
  <r>
    <m/>
    <m/>
    <x v="230"/>
    <x v="230"/>
    <n v="0"/>
    <n v="1"/>
    <n v="174"/>
    <n v="150"/>
    <n v="174"/>
    <n v="151"/>
  </r>
  <r>
    <m/>
    <m/>
    <x v="325"/>
    <x v="325"/>
    <n v="0"/>
    <n v="1"/>
    <n v="0"/>
    <n v="1"/>
    <n v="0"/>
    <n v="2"/>
  </r>
  <r>
    <m/>
    <m/>
    <x v="885"/>
    <x v="885"/>
    <n v="0"/>
    <n v="1"/>
    <n v="0"/>
    <n v="1"/>
    <n v="0"/>
    <n v="2"/>
  </r>
  <r>
    <m/>
    <m/>
    <x v="1626"/>
    <x v="1620"/>
    <n v="0"/>
    <n v="15"/>
    <n v="1"/>
    <n v="1"/>
    <n v="1"/>
    <n v="16"/>
  </r>
  <r>
    <m/>
    <m/>
    <x v="705"/>
    <x v="705"/>
    <n v="0"/>
    <n v="1"/>
    <n v="1"/>
    <n v="1"/>
    <n v="1"/>
    <n v="2"/>
  </r>
  <r>
    <m/>
    <m/>
    <x v="2154"/>
    <x v="2148"/>
    <n v="0"/>
    <n v="2"/>
    <n v="14"/>
    <n v="10"/>
    <n v="14"/>
    <n v="12"/>
  </r>
  <r>
    <m/>
    <m/>
    <x v="330"/>
    <x v="330"/>
    <n v="2"/>
    <n v="1"/>
    <n v="1399"/>
    <n v="1200"/>
    <n v="1401"/>
    <n v="1201"/>
  </r>
  <r>
    <m/>
    <m/>
    <x v="331"/>
    <x v="331"/>
    <n v="2"/>
    <n v="1"/>
    <n v="1210"/>
    <n v="1200"/>
    <n v="1212"/>
    <n v="1201"/>
  </r>
  <r>
    <m/>
    <m/>
    <x v="231"/>
    <x v="231"/>
    <n v="0"/>
    <n v="0"/>
    <n v="1"/>
    <n v="1"/>
    <n v="1"/>
    <n v="1"/>
  </r>
  <r>
    <m/>
    <m/>
    <x v="12"/>
    <x v="12"/>
    <n v="1"/>
    <n v="1"/>
    <n v="0"/>
    <n v="1"/>
    <n v="1"/>
    <n v="2"/>
  </r>
  <r>
    <m/>
    <m/>
    <x v="449"/>
    <x v="449"/>
    <n v="1"/>
    <n v="15"/>
    <n v="0"/>
    <n v="1"/>
    <n v="1"/>
    <n v="16"/>
  </r>
  <r>
    <m/>
    <m/>
    <x v="450"/>
    <x v="450"/>
    <n v="0"/>
    <n v="1"/>
    <n v="0"/>
    <n v="0"/>
    <n v="0"/>
    <n v="1"/>
  </r>
  <r>
    <m/>
    <m/>
    <x v="454"/>
    <x v="454"/>
    <n v="0"/>
    <n v="1"/>
    <n v="1"/>
    <n v="1"/>
    <n v="1"/>
    <n v="2"/>
  </r>
  <r>
    <m/>
    <m/>
    <x v="232"/>
    <x v="232"/>
    <n v="601"/>
    <n v="600"/>
    <n v="1037"/>
    <n v="1000"/>
    <n v="1638"/>
    <n v="1600"/>
  </r>
  <r>
    <m/>
    <m/>
    <x v="2155"/>
    <x v="2149"/>
    <n v="0"/>
    <n v="1"/>
    <n v="0"/>
    <n v="1"/>
    <n v="0"/>
    <n v="2"/>
  </r>
  <r>
    <m/>
    <m/>
    <x v="2006"/>
    <x v="2000"/>
    <n v="38"/>
    <n v="30"/>
    <n v="0"/>
    <n v="0"/>
    <n v="38"/>
    <n v="30"/>
  </r>
  <r>
    <m/>
    <m/>
    <x v="457"/>
    <x v="457"/>
    <n v="0"/>
    <n v="1"/>
    <n v="0"/>
    <n v="1"/>
    <n v="0"/>
    <n v="2"/>
  </r>
  <r>
    <m/>
    <m/>
    <x v="706"/>
    <x v="706"/>
    <n v="3"/>
    <n v="2"/>
    <n v="0"/>
    <n v="1"/>
    <n v="3"/>
    <n v="3"/>
  </r>
  <r>
    <m/>
    <m/>
    <x v="14"/>
    <x v="14"/>
    <n v="0"/>
    <n v="1"/>
    <n v="1"/>
    <n v="1"/>
    <n v="1"/>
    <n v="2"/>
  </r>
  <r>
    <m/>
    <m/>
    <x v="233"/>
    <x v="233"/>
    <n v="9"/>
    <n v="10"/>
    <n v="5"/>
    <n v="7"/>
    <n v="14"/>
    <n v="17"/>
  </r>
  <r>
    <m/>
    <m/>
    <x v="707"/>
    <x v="707"/>
    <n v="1"/>
    <n v="1"/>
    <n v="20"/>
    <n v="15"/>
    <n v="21"/>
    <n v="16"/>
  </r>
  <r>
    <m/>
    <m/>
    <x v="708"/>
    <x v="708"/>
    <n v="0"/>
    <n v="1"/>
    <n v="0"/>
    <n v="1"/>
    <n v="0"/>
    <n v="2"/>
  </r>
  <r>
    <m/>
    <m/>
    <x v="709"/>
    <x v="709"/>
    <n v="0"/>
    <n v="1"/>
    <n v="0"/>
    <n v="0"/>
    <n v="0"/>
    <n v="1"/>
  </r>
  <r>
    <m/>
    <m/>
    <x v="459"/>
    <x v="459"/>
    <n v="2"/>
    <n v="2"/>
    <n v="0"/>
    <n v="0"/>
    <n v="2"/>
    <n v="2"/>
  </r>
  <r>
    <m/>
    <m/>
    <x v="2135"/>
    <x v="2129"/>
    <n v="22"/>
    <n v="40"/>
    <n v="0"/>
    <n v="0"/>
    <n v="22"/>
    <n v="40"/>
  </r>
  <r>
    <m/>
    <m/>
    <x v="2156"/>
    <x v="2150"/>
    <n v="2"/>
    <n v="5"/>
    <n v="0"/>
    <n v="1"/>
    <n v="2"/>
    <n v="6"/>
  </r>
  <r>
    <m/>
    <m/>
    <x v="2157"/>
    <x v="2151"/>
    <n v="0"/>
    <n v="1"/>
    <n v="0"/>
    <n v="1"/>
    <n v="0"/>
    <n v="2"/>
  </r>
  <r>
    <m/>
    <m/>
    <x v="463"/>
    <x v="463"/>
    <n v="1"/>
    <n v="1"/>
    <n v="0"/>
    <n v="1"/>
    <n v="1"/>
    <n v="2"/>
  </r>
  <r>
    <m/>
    <m/>
    <x v="26"/>
    <x v="26"/>
    <n v="2"/>
    <n v="2"/>
    <n v="0"/>
    <n v="1"/>
    <n v="2"/>
    <n v="3"/>
  </r>
  <r>
    <m/>
    <m/>
    <x v="235"/>
    <x v="235"/>
    <n v="7"/>
    <n v="5"/>
    <n v="6"/>
    <n v="8"/>
    <n v="13"/>
    <n v="13"/>
  </r>
  <r>
    <m/>
    <m/>
    <x v="466"/>
    <x v="466"/>
    <n v="0"/>
    <n v="1"/>
    <n v="0"/>
    <n v="1"/>
    <n v="0"/>
    <n v="2"/>
  </r>
  <r>
    <m/>
    <m/>
    <x v="483"/>
    <x v="483"/>
    <n v="0"/>
    <n v="0"/>
    <n v="0"/>
    <n v="1"/>
    <n v="0"/>
    <n v="1"/>
  </r>
  <r>
    <m/>
    <m/>
    <x v="1893"/>
    <x v="1887"/>
    <n v="0"/>
    <n v="1"/>
    <n v="4"/>
    <n v="8"/>
    <n v="4"/>
    <n v="9"/>
  </r>
  <r>
    <m/>
    <m/>
    <x v="1902"/>
    <x v="1896"/>
    <n v="0"/>
    <n v="1"/>
    <n v="13"/>
    <n v="15"/>
    <n v="13"/>
    <n v="16"/>
  </r>
  <r>
    <m/>
    <m/>
    <x v="1903"/>
    <x v="1897"/>
    <n v="0"/>
    <n v="1"/>
    <n v="0"/>
    <n v="1"/>
    <n v="0"/>
    <n v="2"/>
  </r>
  <r>
    <m/>
    <m/>
    <x v="209"/>
    <x v="209"/>
    <n v="3"/>
    <n v="2"/>
    <n v="0"/>
    <n v="0"/>
    <n v="3"/>
    <n v="2"/>
  </r>
  <r>
    <m/>
    <m/>
    <x v="487"/>
    <x v="487"/>
    <n v="1"/>
    <n v="1"/>
    <n v="0"/>
    <n v="0"/>
    <n v="1"/>
    <n v="1"/>
  </r>
  <r>
    <m/>
    <m/>
    <x v="488"/>
    <x v="488"/>
    <n v="0"/>
    <n v="1"/>
    <n v="0"/>
    <n v="0"/>
    <n v="0"/>
    <n v="1"/>
  </r>
  <r>
    <m/>
    <m/>
    <x v="131"/>
    <x v="131"/>
    <n v="0"/>
    <n v="1"/>
    <n v="12"/>
    <n v="10"/>
    <n v="12"/>
    <n v="11"/>
  </r>
  <r>
    <m/>
    <m/>
    <x v="332"/>
    <x v="332"/>
    <n v="0"/>
    <n v="0"/>
    <n v="70"/>
    <n v="55"/>
    <n v="70"/>
    <n v="55"/>
  </r>
  <r>
    <m/>
    <m/>
    <x v="333"/>
    <x v="333"/>
    <n v="0"/>
    <n v="0"/>
    <n v="27"/>
    <n v="30"/>
    <n v="27"/>
    <n v="30"/>
  </r>
  <r>
    <m/>
    <m/>
    <x v="245"/>
    <x v="245"/>
    <n v="0"/>
    <n v="0"/>
    <n v="56"/>
    <n v="45"/>
    <n v="56"/>
    <n v="45"/>
  </r>
  <r>
    <m/>
    <m/>
    <x v="887"/>
    <x v="887"/>
    <n v="0"/>
    <n v="0"/>
    <n v="5"/>
    <n v="10"/>
    <n v="5"/>
    <n v="10"/>
  </r>
  <r>
    <m/>
    <m/>
    <x v="888"/>
    <x v="888"/>
    <n v="0"/>
    <n v="0"/>
    <n v="3"/>
    <n v="5"/>
    <n v="3"/>
    <n v="5"/>
  </r>
  <r>
    <m/>
    <m/>
    <x v="889"/>
    <x v="889"/>
    <n v="0"/>
    <n v="0"/>
    <n v="1"/>
    <n v="1"/>
    <n v="1"/>
    <n v="1"/>
  </r>
  <r>
    <m/>
    <m/>
    <x v="1622"/>
    <x v="1616"/>
    <n v="3"/>
    <n v="5"/>
    <n v="3"/>
    <n v="5"/>
    <n v="6"/>
    <n v="10"/>
  </r>
  <r>
    <m/>
    <m/>
    <x v="890"/>
    <x v="890"/>
    <n v="0"/>
    <n v="1"/>
    <n v="2"/>
    <n v="3"/>
    <n v="2"/>
    <n v="4"/>
  </r>
  <r>
    <m/>
    <m/>
    <x v="785"/>
    <x v="785"/>
    <n v="0"/>
    <n v="0"/>
    <n v="3"/>
    <n v="2"/>
    <n v="3"/>
    <n v="2"/>
  </r>
  <r>
    <m/>
    <m/>
    <x v="811"/>
    <x v="811"/>
    <n v="0"/>
    <n v="0"/>
    <n v="1"/>
    <n v="1"/>
    <n v="1"/>
    <n v="1"/>
  </r>
  <r>
    <m/>
    <m/>
    <x v="816"/>
    <x v="816"/>
    <n v="0"/>
    <n v="0"/>
    <n v="1"/>
    <n v="1"/>
    <n v="1"/>
    <n v="1"/>
  </r>
  <r>
    <m/>
    <m/>
    <x v="829"/>
    <x v="829"/>
    <n v="0"/>
    <n v="0"/>
    <n v="2"/>
    <n v="2"/>
    <n v="2"/>
    <n v="2"/>
  </r>
  <r>
    <m/>
    <m/>
    <x v="852"/>
    <x v="852"/>
    <n v="0"/>
    <n v="0"/>
    <n v="0"/>
    <n v="1"/>
    <n v="0"/>
    <n v="1"/>
  </r>
  <r>
    <m/>
    <m/>
    <x v="2015"/>
    <x v="2009"/>
    <n v="364"/>
    <n v="400"/>
    <n v="0"/>
    <n v="0"/>
    <n v="364"/>
    <n v="400"/>
  </r>
  <r>
    <m/>
    <m/>
    <x v="2158"/>
    <x v="2152"/>
    <n v="0"/>
    <n v="1"/>
    <n v="1"/>
    <n v="1"/>
    <n v="1"/>
    <n v="2"/>
  </r>
  <r>
    <m/>
    <m/>
    <x v="2046"/>
    <x v="2040"/>
    <n v="37"/>
    <n v="30"/>
    <n v="0"/>
    <n v="0"/>
    <n v="37"/>
    <n v="30"/>
  </r>
  <r>
    <m/>
    <m/>
    <x v="2047"/>
    <x v="2041"/>
    <n v="4"/>
    <n v="5"/>
    <n v="0"/>
    <n v="0"/>
    <n v="4"/>
    <n v="5"/>
  </r>
  <r>
    <m/>
    <m/>
    <x v="506"/>
    <x v="506"/>
    <n v="0"/>
    <n v="0"/>
    <n v="32"/>
    <n v="25"/>
    <n v="32"/>
    <n v="25"/>
  </r>
  <r>
    <m/>
    <m/>
    <x v="2050"/>
    <x v="2044"/>
    <n v="0"/>
    <n v="1"/>
    <n v="0"/>
    <n v="0"/>
    <n v="0"/>
    <n v="1"/>
  </r>
  <r>
    <m/>
    <m/>
    <x v="2159"/>
    <x v="2153"/>
    <n v="134"/>
    <n v="200"/>
    <n v="6"/>
    <n v="10"/>
    <n v="140"/>
    <n v="210"/>
  </r>
  <r>
    <m/>
    <m/>
    <x v="2160"/>
    <x v="2154"/>
    <n v="241"/>
    <n v="250"/>
    <n v="4"/>
    <n v="10"/>
    <n v="245"/>
    <n v="260"/>
  </r>
  <r>
    <m/>
    <m/>
    <x v="2161"/>
    <x v="2155"/>
    <n v="9262"/>
    <n v="9000"/>
    <n v="183"/>
    <n v="160"/>
    <n v="9445"/>
    <n v="9160"/>
  </r>
  <r>
    <m/>
    <m/>
    <x v="2162"/>
    <x v="2156"/>
    <n v="17878"/>
    <n v="15500"/>
    <n v="687"/>
    <n v="650"/>
    <n v="18565"/>
    <n v="16150"/>
  </r>
  <r>
    <m/>
    <m/>
    <x v="2054"/>
    <x v="2048"/>
    <n v="2"/>
    <n v="5"/>
    <n v="0"/>
    <n v="0"/>
    <n v="2"/>
    <n v="5"/>
  </r>
  <r>
    <m/>
    <m/>
    <x v="2059"/>
    <x v="2053"/>
    <n v="0"/>
    <n v="1"/>
    <n v="0"/>
    <n v="0"/>
    <n v="0"/>
    <n v="1"/>
  </r>
  <r>
    <m/>
    <m/>
    <x v="509"/>
    <x v="509"/>
    <n v="166"/>
    <n v="220"/>
    <n v="0"/>
    <n v="0"/>
    <n v="166"/>
    <n v="220"/>
  </r>
  <r>
    <m/>
    <m/>
    <x v="2163"/>
    <x v="2157"/>
    <n v="0"/>
    <n v="1"/>
    <n v="5"/>
    <n v="5"/>
    <n v="5"/>
    <n v="6"/>
  </r>
  <r>
    <m/>
    <m/>
    <x v="515"/>
    <x v="515"/>
    <n v="0"/>
    <n v="0"/>
    <n v="7"/>
    <n v="8"/>
    <n v="7"/>
    <n v="8"/>
  </r>
  <r>
    <m/>
    <m/>
    <x v="2164"/>
    <x v="2158"/>
    <n v="0"/>
    <n v="1"/>
    <n v="1"/>
    <n v="1"/>
    <n v="1"/>
    <n v="2"/>
  </r>
  <r>
    <m/>
    <m/>
    <x v="2085"/>
    <x v="2079"/>
    <n v="22"/>
    <n v="20"/>
    <n v="0"/>
    <n v="0"/>
    <n v="22"/>
    <n v="20"/>
  </r>
  <r>
    <m/>
    <m/>
    <x v="2086"/>
    <x v="2080"/>
    <n v="1064"/>
    <n v="1250"/>
    <n v="0"/>
    <n v="0"/>
    <n v="1064"/>
    <n v="1250"/>
  </r>
  <r>
    <m/>
    <m/>
    <x v="2089"/>
    <x v="2083"/>
    <n v="0"/>
    <n v="1"/>
    <n v="0"/>
    <n v="0"/>
    <n v="0"/>
    <n v="1"/>
  </r>
  <r>
    <m/>
    <m/>
    <x v="2099"/>
    <x v="2093"/>
    <n v="103"/>
    <n v="120"/>
    <n v="0"/>
    <n v="0"/>
    <n v="103"/>
    <n v="120"/>
  </r>
  <r>
    <m/>
    <m/>
    <x v="528"/>
    <x v="528"/>
    <n v="7891"/>
    <n v="7300"/>
    <n v="1302"/>
    <n v="1100"/>
    <n v="9193"/>
    <n v="8400"/>
  </r>
  <r>
    <m/>
    <m/>
    <x v="2138"/>
    <x v="2132"/>
    <n v="0"/>
    <n v="1"/>
    <n v="0"/>
    <n v="0"/>
    <n v="0"/>
    <n v="1"/>
  </r>
  <r>
    <m/>
    <m/>
    <x v="530"/>
    <x v="530"/>
    <n v="0"/>
    <n v="1"/>
    <n v="0"/>
    <n v="0"/>
    <n v="0"/>
    <n v="1"/>
  </r>
  <r>
    <m/>
    <m/>
    <x v="531"/>
    <x v="531"/>
    <n v="0"/>
    <n v="1"/>
    <n v="0"/>
    <n v="0"/>
    <n v="0"/>
    <n v="1"/>
  </r>
  <r>
    <m/>
    <m/>
    <x v="2116"/>
    <x v="2110"/>
    <n v="1"/>
    <n v="1"/>
    <n v="0"/>
    <n v="0"/>
    <n v="1"/>
    <n v="1"/>
  </r>
  <r>
    <m/>
    <m/>
    <x v="340"/>
    <x v="340"/>
    <n v="0"/>
    <n v="0"/>
    <n v="80"/>
    <n v="65"/>
    <n v="80"/>
    <n v="65"/>
  </r>
  <r>
    <m/>
    <m/>
    <x v="679"/>
    <x v="679"/>
    <n v="0"/>
    <n v="0"/>
    <n v="1"/>
    <n v="1"/>
    <n v="1"/>
    <n v="1"/>
  </r>
  <r>
    <m/>
    <m/>
    <x v="720"/>
    <x v="720"/>
    <n v="0"/>
    <n v="1"/>
    <n v="0"/>
    <n v="1"/>
    <n v="0"/>
    <n v="2"/>
  </r>
  <r>
    <m/>
    <m/>
    <x v="613"/>
    <x v="613"/>
    <n v="0"/>
    <n v="0"/>
    <n v="0"/>
    <n v="1"/>
    <n v="0"/>
    <n v="1"/>
  </r>
  <r>
    <m/>
    <m/>
    <x v="1101"/>
    <x v="1101"/>
    <n v="0"/>
    <n v="1"/>
    <n v="0"/>
    <n v="0"/>
    <n v="0"/>
    <n v="1"/>
  </r>
  <r>
    <m/>
    <m/>
    <x v="2165"/>
    <x v="2159"/>
    <n v="0"/>
    <n v="1"/>
    <n v="0"/>
    <n v="1"/>
    <n v="0"/>
    <n v="2"/>
  </r>
  <r>
    <m/>
    <m/>
    <x v="620"/>
    <x v="620"/>
    <n v="19"/>
    <n v="20"/>
    <n v="0"/>
    <n v="0"/>
    <n v="19"/>
    <n v="20"/>
  </r>
  <r>
    <m/>
    <m/>
    <x v="732"/>
    <x v="732"/>
    <n v="8"/>
    <n v="10"/>
    <n v="0"/>
    <n v="1"/>
    <n v="8"/>
    <n v="11"/>
  </r>
  <r>
    <m/>
    <m/>
    <x v="2166"/>
    <x v="2160"/>
    <n v="0"/>
    <n v="1"/>
    <n v="0"/>
    <n v="0"/>
    <n v="0"/>
    <n v="1"/>
  </r>
  <r>
    <m/>
    <m/>
    <x v="341"/>
    <x v="341"/>
    <n v="5"/>
    <n v="10"/>
    <n v="24"/>
    <n v="25"/>
    <n v="29"/>
    <n v="35"/>
  </r>
  <r>
    <m/>
    <m/>
    <x v="342"/>
    <x v="342"/>
    <n v="0"/>
    <n v="1"/>
    <n v="2"/>
    <n v="3"/>
    <n v="2"/>
    <n v="4"/>
  </r>
  <r>
    <m/>
    <m/>
    <x v="2131"/>
    <x v="2125"/>
    <n v="1"/>
    <n v="1"/>
    <n v="0"/>
    <n v="0"/>
    <n v="1"/>
    <n v="1"/>
  </r>
  <r>
    <m/>
    <m/>
    <x v="894"/>
    <x v="894"/>
    <n v="13051"/>
    <n v="11000"/>
    <n v="485"/>
    <n v="450"/>
    <n v="13536"/>
    <n v="11450"/>
  </r>
  <r>
    <m/>
    <m/>
    <x v="1301"/>
    <x v="1295"/>
    <n v="0"/>
    <n v="1"/>
    <n v="0"/>
    <n v="0"/>
    <n v="0"/>
    <n v="1"/>
  </r>
  <r>
    <m/>
    <m/>
    <x v="2139"/>
    <x v="2133"/>
    <n v="0"/>
    <n v="1"/>
    <n v="0"/>
    <n v="0"/>
    <n v="0"/>
    <n v="1"/>
  </r>
  <r>
    <m/>
    <m/>
    <x v="2167"/>
    <x v="2161"/>
    <n v="0"/>
    <n v="1"/>
    <n v="3"/>
    <n v="5"/>
    <n v="3"/>
    <n v="6"/>
  </r>
  <r>
    <m/>
    <m/>
    <x v="1331"/>
    <x v="1325"/>
    <n v="0"/>
    <n v="1"/>
    <n v="0"/>
    <n v="1"/>
    <n v="0"/>
    <n v="2"/>
  </r>
  <r>
    <m/>
    <m/>
    <x v="343"/>
    <x v="343"/>
    <n v="0"/>
    <n v="0"/>
    <n v="0"/>
    <n v="1"/>
    <n v="0"/>
    <n v="1"/>
  </r>
  <r>
    <m/>
    <m/>
    <x v="344"/>
    <x v="344"/>
    <n v="75"/>
    <n v="55"/>
    <n v="778"/>
    <n v="800"/>
    <n v="853"/>
    <n v="855"/>
  </r>
  <r>
    <m/>
    <m/>
    <x v="248"/>
    <x v="248"/>
    <n v="2"/>
    <n v="3"/>
    <n v="1336"/>
    <n v="1400"/>
    <n v="1338"/>
    <n v="1403"/>
  </r>
  <r>
    <m/>
    <m/>
    <x v="1127"/>
    <x v="1127"/>
    <n v="0"/>
    <n v="0"/>
    <n v="1"/>
    <n v="1"/>
    <n v="1"/>
    <n v="1"/>
  </r>
  <r>
    <m/>
    <m/>
    <x v="657"/>
    <x v="657"/>
    <n v="0"/>
    <n v="1"/>
    <n v="0"/>
    <n v="1"/>
    <n v="0"/>
    <n v="2"/>
  </r>
  <r>
    <m/>
    <m/>
    <x v="738"/>
    <x v="738"/>
    <n v="12"/>
    <n v="10"/>
    <n v="0"/>
    <n v="1"/>
    <n v="12"/>
    <n v="11"/>
  </r>
  <r>
    <m/>
    <m/>
    <x v="250"/>
    <x v="250"/>
    <n v="3"/>
    <n v="4"/>
    <n v="1"/>
    <n v="1"/>
    <n v="4"/>
    <n v="5"/>
  </r>
  <r>
    <m/>
    <m/>
    <x v="199"/>
    <x v="199"/>
    <n v="0"/>
    <n v="1"/>
    <n v="0"/>
    <n v="1"/>
    <n v="0"/>
    <n v="2"/>
  </r>
  <r>
    <m/>
    <m/>
    <x v="660"/>
    <x v="660"/>
    <n v="1"/>
    <n v="5"/>
    <n v="0"/>
    <n v="1"/>
    <n v="1"/>
    <n v="6"/>
  </r>
  <r>
    <m/>
    <m/>
    <x v="251"/>
    <x v="251"/>
    <n v="0"/>
    <n v="1"/>
    <n v="0"/>
    <n v="1"/>
    <n v="0"/>
    <n v="2"/>
  </r>
  <r>
    <m/>
    <m/>
    <x v="666"/>
    <x v="666"/>
    <n v="4"/>
    <n v="5"/>
    <n v="0"/>
    <n v="1"/>
    <n v="4"/>
    <n v="6"/>
  </r>
  <r>
    <m/>
    <m/>
    <x v="2168"/>
    <x v="2162"/>
    <n v="272"/>
    <n v="300"/>
    <n v="15"/>
    <n v="15"/>
    <n v="287"/>
    <n v="315"/>
  </r>
  <r>
    <m/>
    <m/>
    <x v="2169"/>
    <x v="2163"/>
    <n v="189"/>
    <n v="150"/>
    <n v="14"/>
    <n v="15"/>
    <n v="203"/>
    <n v="165"/>
  </r>
  <r>
    <m/>
    <m/>
    <x v="667"/>
    <x v="667"/>
    <n v="2"/>
    <n v="3"/>
    <n v="0"/>
    <n v="0"/>
    <n v="2"/>
    <n v="3"/>
  </r>
  <r>
    <m/>
    <m/>
    <x v="668"/>
    <x v="668"/>
    <n v="283"/>
    <n v="250"/>
    <n v="0"/>
    <n v="0"/>
    <n v="283"/>
    <n v="250"/>
  </r>
  <r>
    <m/>
    <m/>
    <x v="2170"/>
    <x v="2164"/>
    <n v="0"/>
    <n v="1"/>
    <n v="0"/>
    <n v="1"/>
    <n v="0"/>
    <n v="2"/>
  </r>
  <r>
    <m/>
    <m/>
    <x v="345"/>
    <x v="345"/>
    <n v="0"/>
    <n v="1"/>
    <n v="38"/>
    <n v="50"/>
    <n v="38"/>
    <n v="51"/>
  </r>
  <r>
    <m/>
    <m/>
    <x v="2171"/>
    <x v="2165"/>
    <n v="0"/>
    <n v="1"/>
    <n v="41"/>
    <n v="55"/>
    <n v="41"/>
    <n v="56"/>
  </r>
  <r>
    <m/>
    <m/>
    <x v="252"/>
    <x v="252"/>
    <n v="8"/>
    <n v="10"/>
    <n v="20"/>
    <n v="20"/>
    <n v="28"/>
    <n v="30"/>
  </r>
  <r>
    <m/>
    <m/>
    <x v="346"/>
    <x v="346"/>
    <n v="0"/>
    <n v="1"/>
    <n v="0"/>
    <n v="1"/>
    <n v="0"/>
    <n v="2"/>
  </r>
  <r>
    <m/>
    <m/>
    <x v="253"/>
    <x v="253"/>
    <n v="0"/>
    <n v="1"/>
    <n v="76"/>
    <n v="80"/>
    <n v="76"/>
    <n v="81"/>
  </r>
  <r>
    <m/>
    <m/>
    <x v="254"/>
    <x v="254"/>
    <n v="0"/>
    <n v="1"/>
    <n v="5"/>
    <n v="10"/>
    <n v="5"/>
    <n v="11"/>
  </r>
  <r>
    <m/>
    <m/>
    <x v="347"/>
    <x v="347"/>
    <n v="29"/>
    <n v="28"/>
    <n v="128"/>
    <n v="150"/>
    <n v="157"/>
    <n v="178"/>
  </r>
  <r>
    <m/>
    <m/>
    <x v="348"/>
    <x v="348"/>
    <n v="2"/>
    <n v="2"/>
    <n v="15"/>
    <n v="15"/>
    <n v="17"/>
    <n v="17"/>
  </r>
  <r>
    <m/>
    <m/>
    <x v="255"/>
    <x v="255"/>
    <n v="1"/>
    <n v="1"/>
    <n v="0"/>
    <n v="2"/>
    <n v="1"/>
    <n v="3"/>
  </r>
  <r>
    <m/>
    <m/>
    <x v="257"/>
    <x v="257"/>
    <n v="0"/>
    <n v="0"/>
    <n v="4"/>
    <n v="5"/>
    <n v="4"/>
    <n v="5"/>
  </r>
  <r>
    <m/>
    <m/>
    <x v="258"/>
    <x v="258"/>
    <n v="0"/>
    <n v="0"/>
    <n v="0"/>
    <n v="1"/>
    <n v="0"/>
    <n v="1"/>
  </r>
  <r>
    <m/>
    <m/>
    <x v="259"/>
    <x v="259"/>
    <n v="0"/>
    <n v="0"/>
    <n v="149"/>
    <n v="130"/>
    <n v="149"/>
    <n v="130"/>
  </r>
  <r>
    <m/>
    <m/>
    <x v="354"/>
    <x v="354"/>
    <n v="0"/>
    <n v="1"/>
    <n v="0"/>
    <n v="1"/>
    <n v="0"/>
    <n v="2"/>
  </r>
  <r>
    <m/>
    <m/>
    <x v="745"/>
    <x v="745"/>
    <n v="1"/>
    <n v="1"/>
    <n v="0"/>
    <n v="1"/>
    <n v="1"/>
    <n v="2"/>
  </r>
  <r>
    <m/>
    <m/>
    <x v="2172"/>
    <x v="2166"/>
    <n v="1"/>
    <n v="1"/>
    <n v="0"/>
    <n v="1"/>
    <n v="1"/>
    <n v="2"/>
  </r>
  <r>
    <m/>
    <m/>
    <x v="896"/>
    <x v="896"/>
    <n v="0"/>
    <n v="0"/>
    <n v="1"/>
    <n v="1"/>
    <n v="1"/>
    <n v="1"/>
  </r>
  <r>
    <m/>
    <m/>
    <x v="2173"/>
    <x v="2167"/>
    <n v="0"/>
    <n v="1"/>
    <n v="0"/>
    <n v="1"/>
    <n v="0"/>
    <n v="2"/>
  </r>
  <r>
    <m/>
    <m/>
    <x v="1711"/>
    <x v="1705"/>
    <n v="0"/>
    <n v="0"/>
    <n v="1"/>
    <n v="1"/>
    <n v="1"/>
    <n v="1"/>
  </r>
  <r>
    <m/>
    <m/>
    <x v="359"/>
    <x v="359"/>
    <n v="0"/>
    <n v="0"/>
    <n v="61"/>
    <n v="75"/>
    <n v="61"/>
    <n v="75"/>
  </r>
  <r>
    <m/>
    <m/>
    <x v="1994"/>
    <x v="1988"/>
    <n v="1"/>
    <n v="1"/>
    <n v="0"/>
    <n v="1"/>
    <n v="1"/>
    <n v="2"/>
  </r>
  <r>
    <m/>
    <m/>
    <x v="261"/>
    <x v="261"/>
    <n v="352"/>
    <n v="320"/>
    <n v="33"/>
    <n v="25"/>
    <n v="385"/>
    <n v="345"/>
  </r>
  <r>
    <m/>
    <m/>
    <x v="364"/>
    <x v="364"/>
    <n v="0"/>
    <n v="2"/>
    <n v="104"/>
    <n v="70"/>
    <n v="104"/>
    <n v="72"/>
  </r>
  <r>
    <m/>
    <m/>
    <x v="365"/>
    <x v="365"/>
    <n v="0"/>
    <n v="2"/>
    <n v="806"/>
    <n v="800"/>
    <n v="806"/>
    <n v="802"/>
  </r>
  <r>
    <m/>
    <m/>
    <x v="366"/>
    <x v="366"/>
    <n v="7"/>
    <n v="7"/>
    <n v="82"/>
    <n v="75"/>
    <n v="89"/>
    <n v="82"/>
  </r>
  <r>
    <m/>
    <m/>
    <x v="400"/>
    <x v="400"/>
    <n v="0"/>
    <n v="10"/>
    <n v="14"/>
    <n v="15"/>
    <n v="14"/>
    <n v="25"/>
  </r>
  <r>
    <m/>
    <m/>
    <x v="401"/>
    <x v="401"/>
    <n v="1"/>
    <n v="10"/>
    <n v="455"/>
    <n v="400"/>
    <n v="456"/>
    <n v="410"/>
  </r>
  <r>
    <m/>
    <m/>
    <x v="402"/>
    <x v="402"/>
    <n v="0"/>
    <n v="1"/>
    <n v="0"/>
    <n v="1"/>
    <n v="0"/>
    <n v="2"/>
  </r>
  <r>
    <m/>
    <m/>
    <x v="403"/>
    <x v="403"/>
    <n v="0"/>
    <n v="1"/>
    <n v="0"/>
    <n v="0"/>
    <n v="0"/>
    <n v="1"/>
  </r>
  <r>
    <m/>
    <m/>
    <x v="404"/>
    <x v="404"/>
    <n v="0"/>
    <n v="1"/>
    <n v="0"/>
    <n v="1"/>
    <n v="0"/>
    <n v="2"/>
  </r>
  <r>
    <m/>
    <m/>
    <x v="407"/>
    <x v="407"/>
    <n v="0"/>
    <n v="1"/>
    <n v="0"/>
    <n v="1"/>
    <n v="0"/>
    <n v="2"/>
  </r>
  <r>
    <m/>
    <m/>
    <x v="408"/>
    <x v="408"/>
    <n v="0"/>
    <n v="0"/>
    <n v="21"/>
    <n v="20"/>
    <n v="21"/>
    <n v="20"/>
  </r>
  <r>
    <m/>
    <m/>
    <x v="409"/>
    <x v="409"/>
    <n v="0"/>
    <n v="0"/>
    <n v="368"/>
    <n v="370"/>
    <n v="368"/>
    <n v="370"/>
  </r>
  <r>
    <m/>
    <m/>
    <x v="410"/>
    <x v="410"/>
    <n v="0"/>
    <n v="0"/>
    <n v="41"/>
    <n v="30"/>
    <n v="41"/>
    <n v="30"/>
  </r>
  <r>
    <m/>
    <m/>
    <x v="411"/>
    <x v="411"/>
    <n v="0"/>
    <n v="0"/>
    <n v="561"/>
    <n v="450"/>
    <n v="561"/>
    <n v="450"/>
  </r>
  <r>
    <m/>
    <m/>
    <x v="412"/>
    <x v="412"/>
    <n v="0"/>
    <n v="0"/>
    <n v="44"/>
    <n v="45"/>
    <n v="44"/>
    <n v="45"/>
  </r>
  <r>
    <m/>
    <m/>
    <x v="413"/>
    <x v="413"/>
    <n v="0"/>
    <n v="0"/>
    <n v="383"/>
    <n v="300"/>
    <n v="383"/>
    <n v="300"/>
  </r>
  <r>
    <m/>
    <m/>
    <x v="414"/>
    <x v="414"/>
    <n v="0"/>
    <n v="0"/>
    <n v="10"/>
    <n v="5"/>
    <n v="10"/>
    <n v="5"/>
  </r>
  <r>
    <m/>
    <m/>
    <x v="415"/>
    <x v="415"/>
    <n v="0"/>
    <n v="0"/>
    <n v="9"/>
    <n v="10"/>
    <n v="9"/>
    <n v="10"/>
  </r>
  <r>
    <m/>
    <m/>
    <x v="419"/>
    <x v="419"/>
    <n v="0"/>
    <n v="0"/>
    <n v="4"/>
    <n v="5"/>
    <n v="4"/>
    <n v="5"/>
  </r>
  <r>
    <m/>
    <m/>
    <x v="420"/>
    <x v="420"/>
    <n v="0"/>
    <n v="0"/>
    <n v="27"/>
    <n v="25"/>
    <n v="27"/>
    <n v="25"/>
  </r>
  <r>
    <m/>
    <m/>
    <x v="421"/>
    <x v="421"/>
    <n v="0"/>
    <n v="0"/>
    <n v="2"/>
    <n v="1"/>
    <n v="2"/>
    <n v="1"/>
  </r>
  <r>
    <m/>
    <m/>
    <x v="422"/>
    <x v="422"/>
    <n v="0"/>
    <n v="0"/>
    <n v="29"/>
    <n v="25"/>
    <n v="29"/>
    <n v="25"/>
  </r>
  <r>
    <m/>
    <m/>
    <x v="424"/>
    <x v="424"/>
    <n v="0"/>
    <n v="0"/>
    <n v="4"/>
    <n v="2"/>
    <n v="4"/>
    <n v="2"/>
  </r>
  <r>
    <m/>
    <m/>
    <x v="427"/>
    <x v="427"/>
    <n v="0"/>
    <n v="0"/>
    <n v="12"/>
    <n v="15"/>
    <n v="12"/>
    <n v="15"/>
  </r>
  <r>
    <m/>
    <m/>
    <x v="262"/>
    <x v="262"/>
    <n v="0"/>
    <n v="5"/>
    <n v="2830"/>
    <n v="2700"/>
    <n v="2830"/>
    <n v="2705"/>
  </r>
  <r>
    <m/>
    <m/>
    <x v="898"/>
    <x v="898"/>
    <n v="0"/>
    <n v="0"/>
    <n v="0"/>
    <n v="1"/>
    <n v="0"/>
    <n v="1"/>
  </r>
  <r>
    <m/>
    <m/>
    <x v="2174"/>
    <x v="2168"/>
    <n v="0"/>
    <n v="0"/>
    <n v="0"/>
    <n v="1"/>
    <n v="0"/>
    <n v="1"/>
  </r>
  <r>
    <m/>
    <m/>
    <x v="2175"/>
    <x v="2169"/>
    <n v="0"/>
    <n v="1"/>
    <n v="0"/>
    <n v="1"/>
    <n v="0"/>
    <n v="2"/>
  </r>
  <r>
    <m/>
    <m/>
    <x v="2176"/>
    <x v="2170"/>
    <n v="17"/>
    <n v="25"/>
    <n v="14"/>
    <n v="15"/>
    <n v="31"/>
    <n v="40"/>
  </r>
  <r>
    <m/>
    <m/>
    <x v="2177"/>
    <x v="2171"/>
    <n v="373"/>
    <n v="630"/>
    <n v="146"/>
    <n v="130"/>
    <n v="519"/>
    <n v="760"/>
  </r>
  <r>
    <m/>
    <m/>
    <x v="1962"/>
    <x v="1956"/>
    <n v="173"/>
    <n v="250"/>
    <n v="46"/>
    <n v="50"/>
    <n v="219"/>
    <n v="300"/>
  </r>
  <r>
    <m/>
    <m/>
    <x v="2178"/>
    <x v="2172"/>
    <n v="0"/>
    <n v="5"/>
    <n v="0"/>
    <n v="1"/>
    <n v="0"/>
    <n v="6"/>
  </r>
  <r>
    <m/>
    <m/>
    <x v="1963"/>
    <x v="1957"/>
    <n v="97"/>
    <n v="100"/>
    <n v="1"/>
    <n v="2"/>
    <n v="98"/>
    <n v="102"/>
  </r>
  <r>
    <m/>
    <m/>
    <x v="1844"/>
    <x v="1838"/>
    <n v="0"/>
    <n v="0"/>
    <n v="0"/>
    <n v="1"/>
    <n v="0"/>
    <n v="1"/>
  </r>
  <r>
    <m/>
    <m/>
    <x v="2179"/>
    <x v="2173"/>
    <n v="0"/>
    <n v="0"/>
    <n v="0"/>
    <n v="1"/>
    <n v="0"/>
    <n v="1"/>
  </r>
  <r>
    <m/>
    <m/>
    <x v="2180"/>
    <x v="2174"/>
    <n v="0"/>
    <n v="0"/>
    <n v="0"/>
    <n v="1"/>
    <n v="0"/>
    <n v="1"/>
  </r>
  <r>
    <m/>
    <m/>
    <x v="263"/>
    <x v="263"/>
    <n v="0"/>
    <n v="0"/>
    <n v="0"/>
    <n v="1"/>
    <n v="0"/>
    <n v="1"/>
  </r>
  <r>
    <m/>
    <m/>
    <x v="2181"/>
    <x v="2175"/>
    <n v="0"/>
    <n v="1"/>
    <n v="0"/>
    <n v="1"/>
    <n v="0"/>
    <n v="2"/>
  </r>
  <r>
    <m/>
    <m/>
    <x v="2182"/>
    <x v="2176"/>
    <n v="0"/>
    <n v="1"/>
    <n v="0"/>
    <n v="1"/>
    <n v="0"/>
    <n v="2"/>
  </r>
  <r>
    <m/>
    <m/>
    <x v="2183"/>
    <x v="2177"/>
    <n v="0"/>
    <n v="1"/>
    <n v="0"/>
    <n v="1"/>
    <n v="0"/>
    <n v="2"/>
  </r>
  <r>
    <m/>
    <m/>
    <x v="2184"/>
    <x v="2178"/>
    <n v="0"/>
    <n v="1"/>
    <n v="0"/>
    <n v="1"/>
    <n v="0"/>
    <n v="2"/>
  </r>
  <r>
    <m/>
    <m/>
    <x v="2185"/>
    <x v="2179"/>
    <n v="0"/>
    <n v="1"/>
    <n v="0"/>
    <n v="1"/>
    <n v="0"/>
    <n v="2"/>
  </r>
  <r>
    <m/>
    <m/>
    <x v="2186"/>
    <x v="2180"/>
    <n v="2795"/>
    <n v="2600"/>
    <n v="323"/>
    <n v="250"/>
    <n v="3118"/>
    <n v="2850"/>
  </r>
  <r>
    <m/>
    <m/>
    <x v="2187"/>
    <x v="2181"/>
    <n v="0"/>
    <n v="1"/>
    <n v="0"/>
    <n v="1"/>
    <n v="0"/>
    <n v="2"/>
  </r>
  <r>
    <m/>
    <m/>
    <x v="2188"/>
    <x v="2182"/>
    <n v="0"/>
    <n v="1"/>
    <n v="0"/>
    <n v="1"/>
    <n v="0"/>
    <n v="2"/>
  </r>
  <r>
    <m/>
    <m/>
    <x v="264"/>
    <x v="264"/>
    <n v="59"/>
    <n v="50"/>
    <n v="1"/>
    <n v="3"/>
    <n v="60"/>
    <n v="53"/>
  </r>
  <r>
    <m/>
    <m/>
    <x v="265"/>
    <x v="265"/>
    <n v="2595"/>
    <n v="3000"/>
    <n v="44"/>
    <n v="70"/>
    <n v="2639"/>
    <n v="3070"/>
  </r>
  <r>
    <m/>
    <m/>
    <x v="266"/>
    <x v="266"/>
    <n v="0"/>
    <n v="1"/>
    <n v="1"/>
    <n v="1"/>
    <n v="1"/>
    <n v="2"/>
  </r>
  <r>
    <m/>
    <m/>
    <x v="267"/>
    <x v="267"/>
    <n v="3"/>
    <n v="3"/>
    <n v="0"/>
    <n v="0"/>
    <n v="3"/>
    <n v="3"/>
  </r>
  <r>
    <m/>
    <m/>
    <x v="748"/>
    <x v="748"/>
    <n v="127"/>
    <n v="150"/>
    <n v="155"/>
    <n v="150"/>
    <n v="282"/>
    <n v="300"/>
  </r>
  <r>
    <m/>
    <m/>
    <x v="1845"/>
    <x v="1839"/>
    <n v="1385"/>
    <n v="1500"/>
    <n v="65"/>
    <n v="60"/>
    <n v="1450"/>
    <n v="1560"/>
  </r>
  <r>
    <m/>
    <m/>
    <x v="1847"/>
    <x v="1841"/>
    <n v="0"/>
    <n v="0"/>
    <n v="0"/>
    <n v="1"/>
    <n v="0"/>
    <n v="1"/>
  </r>
  <r>
    <m/>
    <m/>
    <x v="268"/>
    <x v="268"/>
    <n v="3459"/>
    <n v="2800"/>
    <n v="230"/>
    <n v="210"/>
    <n v="3689"/>
    <n v="3010"/>
  </r>
  <r>
    <m/>
    <m/>
    <x v="269"/>
    <x v="269"/>
    <n v="9"/>
    <n v="10"/>
    <n v="0"/>
    <n v="1"/>
    <n v="9"/>
    <n v="11"/>
  </r>
  <r>
    <m/>
    <m/>
    <x v="1848"/>
    <x v="1842"/>
    <n v="1"/>
    <n v="1"/>
    <n v="0"/>
    <n v="0"/>
    <n v="1"/>
    <n v="1"/>
  </r>
  <r>
    <m/>
    <m/>
    <x v="749"/>
    <x v="749"/>
    <n v="0"/>
    <n v="1"/>
    <n v="0"/>
    <n v="1"/>
    <n v="0"/>
    <n v="2"/>
  </r>
  <r>
    <m/>
    <m/>
    <x v="2189"/>
    <x v="2183"/>
    <n v="0"/>
    <n v="1"/>
    <n v="1"/>
    <n v="1"/>
    <n v="1"/>
    <n v="2"/>
  </r>
  <r>
    <m/>
    <m/>
    <x v="272"/>
    <x v="272"/>
    <n v="0"/>
    <n v="0"/>
    <n v="49"/>
    <n v="45"/>
    <n v="49"/>
    <n v="45"/>
  </r>
  <r>
    <m/>
    <m/>
    <x v="273"/>
    <x v="273"/>
    <n v="0"/>
    <n v="1"/>
    <n v="2"/>
    <n v="5"/>
    <n v="2"/>
    <n v="6"/>
  </r>
  <r>
    <m/>
    <m/>
    <x v="2190"/>
    <x v="2184"/>
    <n v="0"/>
    <n v="1"/>
    <n v="0"/>
    <n v="1"/>
    <n v="0"/>
    <n v="2"/>
  </r>
  <r>
    <m/>
    <m/>
    <x v="1141"/>
    <x v="1141"/>
    <n v="0"/>
    <n v="1"/>
    <n v="0"/>
    <n v="1"/>
    <n v="0"/>
    <n v="2"/>
  </r>
  <r>
    <m/>
    <m/>
    <x v="2191"/>
    <x v="2185"/>
    <n v="85"/>
    <n v="100"/>
    <n v="0"/>
    <n v="3"/>
    <n v="85"/>
    <n v="103"/>
  </r>
  <r>
    <m/>
    <m/>
    <x v="2192"/>
    <x v="2186"/>
    <n v="971"/>
    <n v="1400"/>
    <n v="162"/>
    <n v="140"/>
    <n v="1133"/>
    <n v="1540"/>
  </r>
  <r>
    <m/>
    <m/>
    <x v="2193"/>
    <x v="2187"/>
    <n v="415"/>
    <n v="450"/>
    <n v="151"/>
    <n v="120"/>
    <n v="566"/>
    <n v="570"/>
  </r>
  <r>
    <m/>
    <m/>
    <x v="2194"/>
    <x v="2188"/>
    <n v="0"/>
    <n v="1"/>
    <n v="0"/>
    <n v="1"/>
    <n v="0"/>
    <n v="2"/>
  </r>
  <r>
    <m/>
    <m/>
    <x v="2195"/>
    <x v="2189"/>
    <n v="155"/>
    <n v="130"/>
    <n v="0"/>
    <n v="1"/>
    <n v="155"/>
    <n v="131"/>
  </r>
  <r>
    <m/>
    <m/>
    <x v="432"/>
    <x v="432"/>
    <n v="1"/>
    <n v="1"/>
    <n v="0"/>
    <n v="0"/>
    <n v="1"/>
    <n v="1"/>
  </r>
  <r>
    <m/>
    <m/>
    <x v="1143"/>
    <x v="1143"/>
    <n v="0"/>
    <n v="1"/>
    <n v="1"/>
    <n v="1"/>
    <n v="1"/>
    <n v="2"/>
  </r>
  <r>
    <m/>
    <m/>
    <x v="1965"/>
    <x v="1959"/>
    <n v="0"/>
    <n v="1"/>
    <n v="0"/>
    <n v="1"/>
    <n v="0"/>
    <n v="2"/>
  </r>
  <r>
    <m/>
    <m/>
    <x v="1966"/>
    <x v="1960"/>
    <n v="0"/>
    <n v="0"/>
    <n v="1"/>
    <n v="1"/>
    <n v="1"/>
    <n v="1"/>
  </r>
  <r>
    <m/>
    <m/>
    <x v="433"/>
    <x v="433"/>
    <n v="0"/>
    <n v="0"/>
    <n v="0"/>
    <n v="1"/>
    <n v="0"/>
    <n v="1"/>
  </r>
  <r>
    <m/>
    <m/>
    <x v="1947"/>
    <x v="1941"/>
    <n v="0"/>
    <n v="1"/>
    <n v="0"/>
    <n v="1"/>
    <n v="0"/>
    <n v="2"/>
  </r>
  <r>
    <m/>
    <m/>
    <x v="434"/>
    <x v="434"/>
    <n v="0"/>
    <n v="0"/>
    <n v="0"/>
    <n v="1"/>
    <n v="0"/>
    <n v="1"/>
  </r>
  <r>
    <m/>
    <m/>
    <x v="2196"/>
    <x v="2190"/>
    <n v="0"/>
    <n v="1"/>
    <n v="0"/>
    <n v="1"/>
    <n v="0"/>
    <n v="2"/>
  </r>
  <r>
    <m/>
    <m/>
    <x v="274"/>
    <x v="274"/>
    <n v="0"/>
    <n v="1"/>
    <n v="0"/>
    <n v="1"/>
    <n v="0"/>
    <n v="2"/>
  </r>
  <r>
    <m/>
    <m/>
    <x v="2197"/>
    <x v="2191"/>
    <n v="0"/>
    <n v="1"/>
    <n v="0"/>
    <n v="1"/>
    <n v="0"/>
    <n v="2"/>
  </r>
  <r>
    <m/>
    <m/>
    <x v="2198"/>
    <x v="2192"/>
    <n v="0"/>
    <n v="0"/>
    <n v="0"/>
    <n v="1"/>
    <n v="0"/>
    <n v="1"/>
  </r>
  <r>
    <m/>
    <m/>
    <x v="1714"/>
    <x v="1708"/>
    <n v="0"/>
    <n v="0"/>
    <n v="0"/>
    <n v="1"/>
    <n v="0"/>
    <n v="1"/>
  </r>
  <r>
    <m/>
    <m/>
    <x v="1145"/>
    <x v="1145"/>
    <n v="0"/>
    <n v="0"/>
    <n v="1"/>
    <n v="5"/>
    <n v="1"/>
    <n v="5"/>
  </r>
  <r>
    <m/>
    <m/>
    <x v="901"/>
    <x v="901"/>
    <n v="1"/>
    <n v="2"/>
    <n v="1"/>
    <n v="2"/>
    <n v="2"/>
    <n v="4"/>
  </r>
  <r>
    <m/>
    <m/>
    <x v="275"/>
    <x v="275"/>
    <n v="0"/>
    <n v="1"/>
    <n v="5"/>
    <n v="10"/>
    <n v="5"/>
    <n v="11"/>
  </r>
  <r>
    <m/>
    <m/>
    <x v="276"/>
    <x v="276"/>
    <n v="1"/>
    <n v="2"/>
    <n v="10"/>
    <n v="15"/>
    <n v="11"/>
    <n v="17"/>
  </r>
  <r>
    <m/>
    <m/>
    <x v="277"/>
    <x v="277"/>
    <n v="5"/>
    <n v="10"/>
    <n v="33"/>
    <n v="35"/>
    <n v="38"/>
    <n v="45"/>
  </r>
  <r>
    <m/>
    <m/>
    <x v="278"/>
    <x v="278"/>
    <n v="0"/>
    <n v="0"/>
    <n v="32"/>
    <n v="35"/>
    <n v="32"/>
    <n v="35"/>
  </r>
  <r>
    <m/>
    <m/>
    <x v="279"/>
    <x v="279"/>
    <n v="0"/>
    <n v="1"/>
    <n v="4"/>
    <n v="5"/>
    <n v="4"/>
    <n v="6"/>
  </r>
  <r>
    <m/>
    <m/>
    <x v="902"/>
    <x v="902"/>
    <n v="0"/>
    <n v="1"/>
    <n v="26"/>
    <n v="25"/>
    <n v="26"/>
    <n v="26"/>
  </r>
  <r>
    <m/>
    <m/>
    <x v="280"/>
    <x v="280"/>
    <n v="23"/>
    <n v="20"/>
    <n v="1119"/>
    <n v="1300"/>
    <n v="1142"/>
    <n v="1320"/>
  </r>
  <r>
    <m/>
    <m/>
    <x v="1949"/>
    <x v="1943"/>
    <n v="0"/>
    <n v="0"/>
    <n v="0"/>
    <n v="1"/>
    <n v="0"/>
    <n v="1"/>
  </r>
  <r>
    <m/>
    <m/>
    <x v="1715"/>
    <x v="1709"/>
    <n v="0"/>
    <n v="0"/>
    <n v="0"/>
    <n v="1"/>
    <n v="0"/>
    <n v="1"/>
  </r>
  <r>
    <m/>
    <m/>
    <x v="1716"/>
    <x v="1710"/>
    <n v="0"/>
    <n v="0"/>
    <n v="0"/>
    <n v="2"/>
    <n v="0"/>
    <n v="2"/>
  </r>
  <r>
    <m/>
    <m/>
    <x v="281"/>
    <x v="281"/>
    <n v="0"/>
    <n v="0"/>
    <n v="10"/>
    <n v="10"/>
    <n v="10"/>
    <n v="10"/>
  </r>
  <r>
    <m/>
    <m/>
    <x v="282"/>
    <x v="282"/>
    <n v="0"/>
    <n v="1"/>
    <n v="8"/>
    <n v="10"/>
    <n v="8"/>
    <n v="11"/>
  </r>
  <r>
    <m/>
    <m/>
    <x v="283"/>
    <x v="283"/>
    <n v="0"/>
    <n v="1"/>
    <n v="3336"/>
    <n v="3000"/>
    <n v="3336"/>
    <n v="3001"/>
  </r>
  <r>
    <m/>
    <m/>
    <x v="435"/>
    <x v="435"/>
    <n v="1"/>
    <n v="1"/>
    <n v="1290"/>
    <n v="1400"/>
    <n v="1291"/>
    <n v="1401"/>
  </r>
  <r>
    <m/>
    <m/>
    <x v="436"/>
    <x v="436"/>
    <n v="0"/>
    <n v="1"/>
    <n v="1213"/>
    <n v="1300"/>
    <n v="1213"/>
    <n v="1301"/>
  </r>
  <r>
    <m/>
    <m/>
    <x v="437"/>
    <x v="437"/>
    <n v="0"/>
    <n v="0"/>
    <n v="10"/>
    <n v="10"/>
    <n v="10"/>
    <n v="10"/>
  </r>
  <r>
    <m/>
    <m/>
    <x v="284"/>
    <x v="284"/>
    <n v="0"/>
    <n v="1"/>
    <n v="532"/>
    <n v="750"/>
    <n v="532"/>
    <n v="751"/>
  </r>
  <r>
    <m/>
    <m/>
    <x v="285"/>
    <x v="285"/>
    <n v="1"/>
    <n v="1"/>
    <n v="1538"/>
    <n v="1800"/>
    <n v="1539"/>
    <n v="1801"/>
  </r>
  <r>
    <m/>
    <m/>
    <x v="286"/>
    <x v="286"/>
    <n v="6"/>
    <n v="5"/>
    <n v="4805"/>
    <n v="4500"/>
    <n v="4811"/>
    <n v="4505"/>
  </r>
  <r>
    <m/>
    <m/>
    <x v="287"/>
    <x v="287"/>
    <n v="0"/>
    <n v="1"/>
    <n v="2131"/>
    <n v="1700"/>
    <n v="2131"/>
    <n v="1701"/>
  </r>
  <r>
    <m/>
    <m/>
    <x v="288"/>
    <x v="288"/>
    <n v="0"/>
    <n v="0"/>
    <n v="0"/>
    <n v="1"/>
    <n v="0"/>
    <n v="1"/>
  </r>
  <r>
    <m/>
    <m/>
    <x v="289"/>
    <x v="289"/>
    <n v="0"/>
    <n v="0"/>
    <n v="16"/>
    <n v="15"/>
    <n v="16"/>
    <n v="15"/>
  </r>
  <r>
    <m/>
    <m/>
    <x v="438"/>
    <x v="438"/>
    <n v="0"/>
    <n v="1"/>
    <n v="36"/>
    <n v="30"/>
    <n v="36"/>
    <n v="31"/>
  </r>
  <r>
    <m/>
    <m/>
    <x v="290"/>
    <x v="290"/>
    <n v="0"/>
    <n v="0"/>
    <n v="0"/>
    <n v="1"/>
    <n v="0"/>
    <n v="1"/>
  </r>
  <r>
    <m/>
    <m/>
    <x v="291"/>
    <x v="291"/>
    <n v="7"/>
    <n v="5"/>
    <n v="10"/>
    <n v="15"/>
    <n v="17"/>
    <n v="20"/>
  </r>
  <r>
    <m/>
    <m/>
    <x v="292"/>
    <x v="292"/>
    <n v="0"/>
    <n v="0"/>
    <n v="0"/>
    <n v="3"/>
    <n v="0"/>
    <n v="3"/>
  </r>
  <r>
    <m/>
    <m/>
    <x v="439"/>
    <x v="439"/>
    <n v="0"/>
    <n v="0"/>
    <n v="28"/>
    <n v="30"/>
    <n v="28"/>
    <n v="30"/>
  </r>
  <r>
    <m/>
    <m/>
    <x v="293"/>
    <x v="293"/>
    <n v="0"/>
    <n v="0"/>
    <n v="3"/>
    <n v="3"/>
    <n v="3"/>
    <n v="3"/>
  </r>
  <r>
    <m/>
    <m/>
    <x v="294"/>
    <x v="294"/>
    <n v="0"/>
    <n v="0"/>
    <n v="7"/>
    <n v="4"/>
    <n v="7"/>
    <n v="4"/>
  </r>
  <r>
    <m/>
    <m/>
    <x v="295"/>
    <x v="295"/>
    <n v="0"/>
    <n v="0"/>
    <n v="3"/>
    <n v="5"/>
    <n v="3"/>
    <n v="5"/>
  </r>
  <r>
    <m/>
    <m/>
    <x v="296"/>
    <x v="296"/>
    <n v="0"/>
    <n v="1"/>
    <n v="537"/>
    <n v="520"/>
    <n v="537"/>
    <n v="521"/>
  </r>
  <r>
    <m/>
    <m/>
    <x v="297"/>
    <x v="297"/>
    <n v="0"/>
    <n v="1"/>
    <n v="1"/>
    <n v="1"/>
    <n v="1"/>
    <n v="2"/>
  </r>
  <r>
    <m/>
    <m/>
    <x v="298"/>
    <x v="298"/>
    <n v="0"/>
    <n v="0"/>
    <n v="1"/>
    <n v="1"/>
    <n v="1"/>
    <n v="1"/>
  </r>
  <r>
    <m/>
    <m/>
    <x v="1146"/>
    <x v="1146"/>
    <n v="0"/>
    <n v="0"/>
    <n v="0"/>
    <n v="1"/>
    <n v="0"/>
    <n v="1"/>
  </r>
  <r>
    <m/>
    <m/>
    <x v="299"/>
    <x v="299"/>
    <n v="0"/>
    <n v="1"/>
    <n v="7"/>
    <n v="5"/>
    <n v="7"/>
    <n v="6"/>
  </r>
  <r>
    <m/>
    <m/>
    <x v="300"/>
    <x v="300"/>
    <n v="0"/>
    <n v="0"/>
    <n v="2"/>
    <n v="1"/>
    <n v="2"/>
    <n v="1"/>
  </r>
  <r>
    <m/>
    <m/>
    <x v="301"/>
    <x v="301"/>
    <n v="0"/>
    <n v="1"/>
    <n v="1344"/>
    <n v="1350"/>
    <n v="1344"/>
    <n v="1351"/>
  </r>
  <r>
    <m/>
    <m/>
    <x v="905"/>
    <x v="905"/>
    <n v="0"/>
    <n v="0"/>
    <n v="1"/>
    <n v="1"/>
    <n v="1"/>
    <n v="1"/>
  </r>
  <r>
    <m/>
    <m/>
    <x v="442"/>
    <x v="442"/>
    <n v="0"/>
    <n v="0"/>
    <n v="0"/>
    <n v="1"/>
    <n v="0"/>
    <n v="1"/>
  </r>
  <r>
    <m/>
    <m/>
    <x v="1936"/>
    <x v="1930"/>
    <n v="0"/>
    <n v="0"/>
    <n v="0"/>
    <n v="1"/>
    <n v="0"/>
    <n v="1"/>
  </r>
  <r>
    <m/>
    <m/>
    <x v="1717"/>
    <x v="1711"/>
    <n v="0"/>
    <n v="1"/>
    <n v="47"/>
    <n v="80"/>
    <n v="47"/>
    <n v="81"/>
  </r>
  <r>
    <m/>
    <m/>
    <x v="2199"/>
    <x v="2193"/>
    <n v="0"/>
    <n v="0"/>
    <n v="0"/>
    <n v="1"/>
    <n v="0"/>
    <n v="1"/>
  </r>
  <r>
    <m/>
    <m/>
    <x v="1950"/>
    <x v="1944"/>
    <n v="0"/>
    <n v="0"/>
    <n v="1"/>
    <n v="1"/>
    <n v="1"/>
    <n v="1"/>
  </r>
  <r>
    <m/>
    <m/>
    <x v="1951"/>
    <x v="1945"/>
    <n v="0"/>
    <n v="0"/>
    <n v="2"/>
    <n v="3"/>
    <n v="2"/>
    <n v="3"/>
  </r>
  <r>
    <m/>
    <m/>
    <x v="2200"/>
    <x v="2194"/>
    <n v="0"/>
    <n v="0"/>
    <n v="0"/>
    <n v="1"/>
    <n v="0"/>
    <n v="1"/>
  </r>
  <r>
    <m/>
    <m/>
    <x v="1147"/>
    <x v="1147"/>
    <n v="0"/>
    <n v="0"/>
    <n v="0"/>
    <n v="1"/>
    <n v="0"/>
    <n v="1"/>
  </r>
  <r>
    <m/>
    <m/>
    <x v="443"/>
    <x v="443"/>
    <n v="0"/>
    <n v="0"/>
    <n v="0"/>
    <n v="1"/>
    <n v="0"/>
    <n v="1"/>
  </r>
  <r>
    <m/>
    <m/>
    <x v="444"/>
    <x v="444"/>
    <n v="0"/>
    <n v="0"/>
    <n v="35"/>
    <n v="30"/>
    <n v="35"/>
    <n v="30"/>
  </r>
  <r>
    <m/>
    <m/>
    <x v="445"/>
    <x v="445"/>
    <n v="0"/>
    <n v="0"/>
    <n v="568"/>
    <n v="1100"/>
    <n v="568"/>
    <n v="1100"/>
  </r>
  <r>
    <m/>
    <m/>
    <x v="669"/>
    <x v="669"/>
    <n v="1"/>
    <n v="1"/>
    <n v="2"/>
    <n v="2"/>
    <n v="3"/>
    <n v="3"/>
  </r>
  <r>
    <m/>
    <m/>
    <x v="753"/>
    <x v="753"/>
    <n v="0"/>
    <n v="0"/>
    <n v="0"/>
    <n v="1"/>
    <n v="0"/>
    <n v="1"/>
  </r>
  <r>
    <m/>
    <m/>
    <x v="1718"/>
    <x v="1712"/>
    <n v="0"/>
    <n v="0"/>
    <n v="1"/>
    <n v="1"/>
    <n v="1"/>
    <n v="1"/>
  </r>
  <r>
    <m/>
    <m/>
    <x v="1927"/>
    <x v="1921"/>
    <n v="0"/>
    <n v="1"/>
    <n v="0"/>
    <n v="1"/>
    <n v="0"/>
    <n v="2"/>
  </r>
  <r>
    <m/>
    <m/>
    <x v="2201"/>
    <x v="2195"/>
    <n v="0"/>
    <n v="1"/>
    <n v="0"/>
    <n v="1"/>
    <n v="0"/>
    <n v="2"/>
  </r>
  <r>
    <m/>
    <m/>
    <x v="2202"/>
    <x v="2196"/>
    <n v="0"/>
    <n v="1"/>
    <n v="0"/>
    <n v="3"/>
    <n v="0"/>
    <n v="4"/>
  </r>
  <r>
    <m/>
    <m/>
    <x v="2203"/>
    <x v="2197"/>
    <n v="0"/>
    <n v="1"/>
    <n v="0"/>
    <n v="3"/>
    <n v="0"/>
    <n v="4"/>
  </r>
  <r>
    <m/>
    <m/>
    <x v="2204"/>
    <x v="2198"/>
    <n v="0"/>
    <n v="1"/>
    <n v="0"/>
    <n v="3"/>
    <n v="0"/>
    <n v="4"/>
  </r>
  <r>
    <m/>
    <m/>
    <x v="2205"/>
    <x v="2199"/>
    <n v="2"/>
    <n v="3"/>
    <n v="0"/>
    <n v="4"/>
    <n v="2"/>
    <n v="7"/>
  </r>
  <r>
    <m/>
    <m/>
    <x v="2206"/>
    <x v="2200"/>
    <n v="1"/>
    <n v="1"/>
    <n v="0"/>
    <n v="3"/>
    <n v="1"/>
    <n v="4"/>
  </r>
  <r>
    <m/>
    <m/>
    <x v="2207"/>
    <x v="2201"/>
    <n v="0"/>
    <n v="1"/>
    <n v="0"/>
    <n v="3"/>
    <n v="0"/>
    <n v="4"/>
  </r>
  <r>
    <m/>
    <m/>
    <x v="2208"/>
    <x v="2202"/>
    <n v="643"/>
    <n v="680"/>
    <n v="50"/>
    <n v="45"/>
    <n v="693"/>
    <n v="725"/>
  </r>
  <r>
    <m/>
    <m/>
    <x v="2209"/>
    <x v="2203"/>
    <n v="0"/>
    <n v="1"/>
    <n v="0"/>
    <n v="1"/>
    <n v="0"/>
    <n v="2"/>
  </r>
  <r>
    <m/>
    <m/>
    <x v="2210"/>
    <x v="2204"/>
    <n v="0"/>
    <n v="1"/>
    <n v="0"/>
    <n v="1"/>
    <n v="0"/>
    <n v="2"/>
  </r>
  <r>
    <m/>
    <m/>
    <x v="2211"/>
    <x v="2205"/>
    <n v="38"/>
    <n v="30"/>
    <n v="0"/>
    <n v="30"/>
    <n v="38"/>
    <n v="60"/>
  </r>
  <r>
    <m/>
    <m/>
    <x v="2212"/>
    <x v="2206"/>
    <n v="1391"/>
    <n v="1800"/>
    <n v="205"/>
    <n v="180"/>
    <n v="1596"/>
    <n v="1980"/>
  </r>
  <r>
    <m/>
    <m/>
    <x v="2213"/>
    <x v="2207"/>
    <n v="1391"/>
    <n v="1800"/>
    <n v="205"/>
    <n v="180"/>
    <n v="1596"/>
    <n v="1980"/>
  </r>
  <r>
    <m/>
    <m/>
    <x v="2214"/>
    <x v="2208"/>
    <n v="1209"/>
    <n v="1250"/>
    <n v="33"/>
    <n v="40"/>
    <n v="1242"/>
    <n v="1290"/>
  </r>
  <r>
    <m/>
    <m/>
    <x v="302"/>
    <x v="302"/>
    <n v="319"/>
    <n v="600"/>
    <n v="128"/>
    <n v="120"/>
    <n v="447"/>
    <n v="720"/>
  </r>
  <r>
    <m/>
    <m/>
    <x v="2215"/>
    <x v="2209"/>
    <n v="847"/>
    <n v="790"/>
    <n v="33"/>
    <n v="20"/>
    <n v="880"/>
    <n v="810"/>
  </r>
  <r>
    <m/>
    <m/>
    <x v="2216"/>
    <x v="2210"/>
    <n v="56"/>
    <n v="70"/>
    <n v="41"/>
    <n v="25"/>
    <n v="97"/>
    <n v="95"/>
  </r>
  <r>
    <m/>
    <m/>
    <x v="2217"/>
    <x v="2211"/>
    <n v="60"/>
    <n v="120"/>
    <n v="112"/>
    <n v="120"/>
    <n v="172"/>
    <n v="240"/>
  </r>
  <r>
    <m/>
    <m/>
    <x v="2218"/>
    <x v="2212"/>
    <n v="64"/>
    <n v="100"/>
    <n v="119"/>
    <n v="110"/>
    <n v="183"/>
    <n v="210"/>
  </r>
  <r>
    <m/>
    <m/>
    <x v="2219"/>
    <x v="2213"/>
    <n v="481"/>
    <n v="390"/>
    <n v="48"/>
    <n v="45"/>
    <n v="529"/>
    <n v="435"/>
  </r>
  <r>
    <m/>
    <m/>
    <x v="2220"/>
    <x v="2214"/>
    <n v="250"/>
    <n v="300"/>
    <n v="5"/>
    <n v="16"/>
    <n v="255"/>
    <n v="316"/>
  </r>
  <r>
    <m/>
    <m/>
    <x v="2221"/>
    <x v="2215"/>
    <n v="141"/>
    <n v="110"/>
    <n v="5"/>
    <n v="5"/>
    <n v="146"/>
    <n v="115"/>
  </r>
  <r>
    <m/>
    <m/>
    <x v="2222"/>
    <x v="2216"/>
    <n v="0"/>
    <n v="1"/>
    <n v="0"/>
    <n v="1"/>
    <n v="0"/>
    <n v="2"/>
  </r>
  <r>
    <m/>
    <m/>
    <x v="303"/>
    <x v="303"/>
    <n v="0"/>
    <n v="1"/>
    <n v="0"/>
    <n v="1"/>
    <n v="0"/>
    <n v="2"/>
  </r>
  <r>
    <m/>
    <m/>
    <x v="2223"/>
    <x v="2217"/>
    <n v="188"/>
    <n v="200"/>
    <n v="0"/>
    <n v="1"/>
    <n v="188"/>
    <n v="201"/>
  </r>
  <r>
    <m/>
    <m/>
    <x v="2224"/>
    <x v="2218"/>
    <n v="377"/>
    <n v="430"/>
    <n v="0"/>
    <n v="1"/>
    <n v="377"/>
    <n v="431"/>
  </r>
  <r>
    <m/>
    <m/>
    <x v="2225"/>
    <x v="2219"/>
    <n v="12"/>
    <n v="10"/>
    <n v="0"/>
    <n v="1"/>
    <n v="12"/>
    <n v="11"/>
  </r>
  <r>
    <m/>
    <m/>
    <x v="2226"/>
    <x v="2220"/>
    <n v="0"/>
    <n v="1"/>
    <n v="0"/>
    <n v="1"/>
    <n v="0"/>
    <n v="2"/>
  </r>
  <r>
    <m/>
    <m/>
    <x v="2227"/>
    <x v="2221"/>
    <n v="0"/>
    <n v="1"/>
    <n v="0"/>
    <n v="1"/>
    <n v="0"/>
    <n v="2"/>
  </r>
  <r>
    <m/>
    <m/>
    <x v="2228"/>
    <x v="2222"/>
    <n v="2"/>
    <n v="5"/>
    <n v="0"/>
    <n v="1"/>
    <n v="2"/>
    <n v="6"/>
  </r>
  <r>
    <m/>
    <m/>
    <x v="2229"/>
    <x v="2223"/>
    <n v="51"/>
    <n v="70"/>
    <n v="71"/>
    <n v="60"/>
    <n v="122"/>
    <n v="130"/>
  </r>
  <r>
    <m/>
    <m/>
    <x v="2230"/>
    <x v="2224"/>
    <n v="0"/>
    <n v="1"/>
    <n v="0"/>
    <n v="1"/>
    <n v="0"/>
    <n v="2"/>
  </r>
  <r>
    <m/>
    <m/>
    <x v="446"/>
    <x v="446"/>
    <n v="0"/>
    <n v="0"/>
    <n v="81"/>
    <n v="70"/>
    <n v="81"/>
    <n v="70"/>
  </r>
  <r>
    <m/>
    <m/>
    <x v="2231"/>
    <x v="2225"/>
    <n v="569"/>
    <n v="920"/>
    <n v="18"/>
    <n v="15"/>
    <n v="587"/>
    <n v="935"/>
  </r>
  <r>
    <m/>
    <m/>
    <x v="2232"/>
    <x v="2226"/>
    <n v="26"/>
    <n v="60"/>
    <n v="4"/>
    <n v="1"/>
    <n v="30"/>
    <n v="61"/>
  </r>
  <r>
    <m/>
    <m/>
    <x v="2233"/>
    <x v="2227"/>
    <n v="138"/>
    <n v="110"/>
    <n v="144"/>
    <n v="130"/>
    <n v="282"/>
    <n v="240"/>
  </r>
  <r>
    <m/>
    <m/>
    <x v="2234"/>
    <x v="2228"/>
    <n v="571"/>
    <n v="940"/>
    <n v="18"/>
    <n v="15"/>
    <n v="589"/>
    <n v="955"/>
  </r>
  <r>
    <m/>
    <m/>
    <x v="2235"/>
    <x v="2229"/>
    <n v="570"/>
    <n v="930"/>
    <n v="17"/>
    <n v="15"/>
    <n v="587"/>
    <n v="945"/>
  </r>
  <r>
    <m/>
    <m/>
    <x v="2236"/>
    <x v="2230"/>
    <n v="574"/>
    <n v="930"/>
    <n v="18"/>
    <n v="15"/>
    <n v="592"/>
    <n v="945"/>
  </r>
  <r>
    <m/>
    <m/>
    <x v="2237"/>
    <x v="2231"/>
    <n v="574"/>
    <n v="930"/>
    <n v="18"/>
    <n v="15"/>
    <n v="592"/>
    <n v="945"/>
  </r>
  <r>
    <m/>
    <m/>
    <x v="2238"/>
    <x v="2232"/>
    <n v="220"/>
    <n v="310"/>
    <n v="3"/>
    <n v="1"/>
    <n v="223"/>
    <n v="311"/>
  </r>
  <r>
    <m/>
    <m/>
    <x v="2239"/>
    <x v="2233"/>
    <n v="259"/>
    <n v="330"/>
    <n v="10"/>
    <n v="1"/>
    <n v="269"/>
    <n v="331"/>
  </r>
  <r>
    <m/>
    <m/>
    <x v="2240"/>
    <x v="2234"/>
    <n v="0"/>
    <n v="1"/>
    <n v="0"/>
    <n v="1"/>
    <n v="0"/>
    <n v="2"/>
  </r>
  <r>
    <m/>
    <m/>
    <x v="2241"/>
    <x v="2235"/>
    <n v="19"/>
    <n v="60"/>
    <n v="1"/>
    <n v="1"/>
    <n v="20"/>
    <n v="61"/>
  </r>
  <r>
    <m/>
    <m/>
    <x v="2242"/>
    <x v="2236"/>
    <n v="137"/>
    <n v="110"/>
    <n v="141"/>
    <n v="130"/>
    <n v="278"/>
    <n v="240"/>
  </r>
  <r>
    <m/>
    <m/>
    <x v="2243"/>
    <x v="2237"/>
    <n v="137"/>
    <n v="110"/>
    <n v="144"/>
    <n v="130"/>
    <n v="281"/>
    <n v="240"/>
  </r>
  <r>
    <m/>
    <m/>
    <x v="2244"/>
    <x v="2238"/>
    <n v="0"/>
    <n v="1"/>
    <n v="0"/>
    <n v="1"/>
    <n v="0"/>
    <n v="2"/>
  </r>
  <r>
    <m/>
    <m/>
    <x v="2245"/>
    <x v="2239"/>
    <n v="91"/>
    <n v="120"/>
    <n v="1"/>
    <n v="1"/>
    <n v="92"/>
    <n v="121"/>
  </r>
  <r>
    <m/>
    <m/>
    <x v="2246"/>
    <x v="2240"/>
    <n v="0"/>
    <n v="1"/>
    <n v="0"/>
    <n v="1"/>
    <n v="0"/>
    <n v="2"/>
  </r>
  <r>
    <m/>
    <m/>
    <x v="2247"/>
    <x v="2241"/>
    <n v="381"/>
    <n v="660"/>
    <n v="199"/>
    <n v="180"/>
    <n v="580"/>
    <n v="840"/>
  </r>
  <r>
    <m/>
    <m/>
    <x v="2248"/>
    <x v="2242"/>
    <n v="584"/>
    <n v="520"/>
    <n v="32"/>
    <n v="40"/>
    <n v="616"/>
    <n v="560"/>
  </r>
  <r>
    <m/>
    <m/>
    <x v="2249"/>
    <x v="2243"/>
    <n v="19"/>
    <n v="15"/>
    <n v="0"/>
    <n v="1"/>
    <n v="19"/>
    <n v="16"/>
  </r>
  <r>
    <m/>
    <m/>
    <x v="2250"/>
    <x v="2244"/>
    <n v="1"/>
    <n v="1"/>
    <n v="2"/>
    <n v="10"/>
    <n v="3"/>
    <n v="11"/>
  </r>
  <r>
    <m/>
    <m/>
    <x v="2251"/>
    <x v="2245"/>
    <n v="3"/>
    <n v="10"/>
    <n v="2"/>
    <n v="1"/>
    <n v="5"/>
    <n v="11"/>
  </r>
  <r>
    <m/>
    <m/>
    <x v="2252"/>
    <x v="2246"/>
    <n v="75"/>
    <n v="120"/>
    <n v="1"/>
    <n v="7"/>
    <n v="76"/>
    <n v="127"/>
  </r>
  <r>
    <m/>
    <m/>
    <x v="2003"/>
    <x v="1997"/>
    <n v="4"/>
    <n v="10"/>
    <n v="0"/>
    <n v="1"/>
    <n v="4"/>
    <n v="11"/>
  </r>
  <r>
    <m/>
    <m/>
    <x v="2253"/>
    <x v="2247"/>
    <n v="4641"/>
    <n v="3300"/>
    <n v="60"/>
    <n v="110"/>
    <n v="4701"/>
    <n v="3410"/>
  </r>
  <r>
    <m/>
    <m/>
    <x v="2254"/>
    <x v="2248"/>
    <n v="898"/>
    <n v="1200"/>
    <n v="161"/>
    <n v="110"/>
    <n v="1059"/>
    <n v="1310"/>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очне болести"/>
    <m/>
    <x v="0"/>
    <x v="0"/>
    <m/>
    <m/>
    <m/>
    <m/>
    <m/>
    <m/>
  </r>
  <r>
    <m/>
    <s v="Специјалистички прегледи"/>
    <x v="0"/>
    <x v="0"/>
    <m/>
    <m/>
    <m/>
    <m/>
    <m/>
    <m/>
  </r>
  <r>
    <m/>
    <s v="Сви прегледи укупно"/>
    <x v="0"/>
    <x v="0"/>
    <n v="33866"/>
    <n v="31859"/>
    <n v="1367"/>
    <n v="1330"/>
    <n v="35233"/>
    <n v="33189"/>
  </r>
  <r>
    <m/>
    <m/>
    <x v="1"/>
    <x v="1"/>
    <n v="15142"/>
    <n v="14537"/>
    <n v="820"/>
    <n v="813"/>
    <n v="15962"/>
    <n v="15350"/>
  </r>
  <r>
    <m/>
    <m/>
    <x v="2"/>
    <x v="2"/>
    <n v="7103"/>
    <n v="6469"/>
    <n v="245"/>
    <n v="241"/>
    <n v="7348"/>
    <n v="6710"/>
  </r>
  <r>
    <m/>
    <m/>
    <x v="3"/>
    <x v="3"/>
    <n v="7565"/>
    <n v="7289"/>
    <n v="165"/>
    <n v="147"/>
    <n v="7730"/>
    <n v="7436"/>
  </r>
  <r>
    <m/>
    <m/>
    <x v="4"/>
    <x v="4"/>
    <n v="3058"/>
    <n v="2736"/>
    <n v="52"/>
    <n v="53"/>
    <n v="3110"/>
    <n v="2789"/>
  </r>
  <r>
    <m/>
    <m/>
    <x v="5"/>
    <x v="5"/>
    <n v="735"/>
    <n v="644"/>
    <n v="20"/>
    <n v="19"/>
    <n v="755"/>
    <n v="663"/>
  </r>
  <r>
    <m/>
    <m/>
    <x v="6"/>
    <x v="6"/>
    <n v="243"/>
    <n v="165"/>
    <n v="0"/>
    <n v="0"/>
    <n v="243"/>
    <n v="165"/>
  </r>
  <r>
    <m/>
    <m/>
    <x v="7"/>
    <x v="7"/>
    <n v="20"/>
    <n v="19"/>
    <n v="65"/>
    <n v="57"/>
    <n v="85"/>
    <n v="76"/>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286096"/>
    <n v="267703"/>
    <n v="50007"/>
    <n v="44031"/>
    <n v="336103"/>
    <n v="311734"/>
  </r>
  <r>
    <m/>
    <s v="Операције"/>
    <x v="0"/>
    <x v="0"/>
    <n v="0"/>
    <n v="0"/>
    <n v="429"/>
    <n v="438"/>
    <n v="429"/>
    <n v="438"/>
  </r>
  <r>
    <m/>
    <m/>
    <x v="452"/>
    <x v="452"/>
    <m/>
    <m/>
    <n v="13"/>
    <n v="11"/>
    <n v="13"/>
    <n v="11"/>
  </r>
  <r>
    <m/>
    <m/>
    <x v="2255"/>
    <x v="2249"/>
    <m/>
    <m/>
    <n v="1"/>
    <n v="1"/>
    <n v="1"/>
    <n v="1"/>
  </r>
  <r>
    <m/>
    <m/>
    <x v="458"/>
    <x v="458"/>
    <m/>
    <m/>
    <n v="2"/>
    <n v="1"/>
    <n v="2"/>
    <n v="1"/>
  </r>
  <r>
    <m/>
    <m/>
    <x v="2256"/>
    <x v="2250"/>
    <m/>
    <m/>
    <n v="1"/>
    <n v="1"/>
    <n v="1"/>
    <n v="1"/>
  </r>
  <r>
    <m/>
    <m/>
    <x v="2257"/>
    <x v="2251"/>
    <m/>
    <m/>
    <n v="0"/>
    <n v="1"/>
    <n v="0"/>
    <n v="1"/>
  </r>
  <r>
    <m/>
    <m/>
    <x v="2258"/>
    <x v="2252"/>
    <m/>
    <m/>
    <n v="8"/>
    <n v="7"/>
    <n v="8"/>
    <n v="7"/>
  </r>
  <r>
    <m/>
    <m/>
    <x v="2259"/>
    <x v="2253"/>
    <m/>
    <m/>
    <n v="0"/>
    <n v="1"/>
    <n v="0"/>
    <n v="1"/>
  </r>
  <r>
    <m/>
    <m/>
    <x v="2260"/>
    <x v="2254"/>
    <m/>
    <m/>
    <n v="3"/>
    <n v="1"/>
    <n v="3"/>
    <n v="1"/>
  </r>
  <r>
    <m/>
    <m/>
    <x v="2261"/>
    <x v="2255"/>
    <m/>
    <m/>
    <n v="13"/>
    <n v="9"/>
    <n v="13"/>
    <n v="9"/>
  </r>
  <r>
    <m/>
    <m/>
    <x v="2262"/>
    <x v="2256"/>
    <m/>
    <m/>
    <n v="0"/>
    <n v="1"/>
    <n v="0"/>
    <n v="1"/>
  </r>
  <r>
    <m/>
    <m/>
    <x v="2263"/>
    <x v="2257"/>
    <m/>
    <m/>
    <n v="1"/>
    <n v="1"/>
    <n v="1"/>
    <n v="1"/>
  </r>
  <r>
    <m/>
    <m/>
    <x v="2264"/>
    <x v="2258"/>
    <m/>
    <m/>
    <n v="1"/>
    <n v="1"/>
    <n v="1"/>
    <n v="1"/>
  </r>
  <r>
    <m/>
    <m/>
    <x v="2265"/>
    <x v="2259"/>
    <m/>
    <m/>
    <n v="1"/>
    <n v="1"/>
    <n v="1"/>
    <n v="1"/>
  </r>
  <r>
    <m/>
    <m/>
    <x v="2266"/>
    <x v="2260"/>
    <m/>
    <m/>
    <n v="0"/>
    <n v="1"/>
    <n v="0"/>
    <n v="1"/>
  </r>
  <r>
    <m/>
    <m/>
    <x v="536"/>
    <x v="536"/>
    <m/>
    <m/>
    <n v="0"/>
    <n v="1"/>
    <n v="0"/>
    <n v="1"/>
  </r>
  <r>
    <m/>
    <m/>
    <x v="538"/>
    <x v="538"/>
    <m/>
    <m/>
    <n v="0"/>
    <n v="1"/>
    <n v="0"/>
    <n v="1"/>
  </r>
  <r>
    <m/>
    <m/>
    <x v="540"/>
    <x v="540"/>
    <m/>
    <m/>
    <n v="0"/>
    <n v="1"/>
    <n v="0"/>
    <n v="1"/>
  </r>
  <r>
    <m/>
    <m/>
    <x v="2267"/>
    <x v="2261"/>
    <m/>
    <m/>
    <n v="7"/>
    <n v="8"/>
    <n v="7"/>
    <n v="8"/>
  </r>
  <r>
    <m/>
    <m/>
    <x v="2268"/>
    <x v="2262"/>
    <m/>
    <m/>
    <n v="3"/>
    <n v="4"/>
    <n v="3"/>
    <n v="4"/>
  </r>
  <r>
    <m/>
    <m/>
    <x v="2269"/>
    <x v="2263"/>
    <m/>
    <m/>
    <n v="2"/>
    <n v="3"/>
    <n v="2"/>
    <n v="3"/>
  </r>
  <r>
    <m/>
    <m/>
    <x v="2270"/>
    <x v="2264"/>
    <m/>
    <m/>
    <n v="0"/>
    <n v="1"/>
    <n v="0"/>
    <n v="1"/>
  </r>
  <r>
    <m/>
    <m/>
    <x v="2271"/>
    <x v="2265"/>
    <m/>
    <m/>
    <n v="0"/>
    <n v="1"/>
    <n v="0"/>
    <n v="1"/>
  </r>
  <r>
    <m/>
    <m/>
    <x v="2272"/>
    <x v="2266"/>
    <m/>
    <m/>
    <n v="0"/>
    <n v="1"/>
    <n v="0"/>
    <n v="1"/>
  </r>
  <r>
    <m/>
    <m/>
    <x v="2273"/>
    <x v="2267"/>
    <m/>
    <m/>
    <n v="0"/>
    <n v="1"/>
    <n v="0"/>
    <n v="1"/>
  </r>
  <r>
    <m/>
    <m/>
    <x v="2274"/>
    <x v="2268"/>
    <m/>
    <m/>
    <n v="2"/>
    <n v="1"/>
    <n v="2"/>
    <n v="1"/>
  </r>
  <r>
    <m/>
    <m/>
    <x v="2275"/>
    <x v="2269"/>
    <m/>
    <m/>
    <n v="4"/>
    <n v="3"/>
    <n v="4"/>
    <n v="3"/>
  </r>
  <r>
    <m/>
    <m/>
    <x v="2276"/>
    <x v="2270"/>
    <m/>
    <m/>
    <n v="1"/>
    <n v="1"/>
    <n v="1"/>
    <n v="1"/>
  </r>
  <r>
    <m/>
    <m/>
    <x v="2277"/>
    <x v="2271"/>
    <m/>
    <m/>
    <n v="12"/>
    <n v="7"/>
    <n v="12"/>
    <n v="7"/>
  </r>
  <r>
    <m/>
    <m/>
    <x v="2278"/>
    <x v="2272"/>
    <m/>
    <m/>
    <n v="1"/>
    <n v="1"/>
    <n v="1"/>
    <n v="1"/>
  </r>
  <r>
    <m/>
    <m/>
    <x v="2279"/>
    <x v="2273"/>
    <m/>
    <m/>
    <n v="109"/>
    <n v="109"/>
    <n v="109"/>
    <n v="109"/>
  </r>
  <r>
    <m/>
    <m/>
    <x v="2280"/>
    <x v="2274"/>
    <m/>
    <m/>
    <n v="0"/>
    <n v="1"/>
    <n v="0"/>
    <n v="1"/>
  </r>
  <r>
    <m/>
    <m/>
    <x v="2281"/>
    <x v="2275"/>
    <m/>
    <m/>
    <n v="2"/>
    <n v="1"/>
    <n v="2"/>
    <n v="1"/>
  </r>
  <r>
    <m/>
    <m/>
    <x v="2282"/>
    <x v="2276"/>
    <m/>
    <m/>
    <n v="4"/>
    <n v="5"/>
    <n v="4"/>
    <n v="5"/>
  </r>
  <r>
    <m/>
    <m/>
    <x v="2283"/>
    <x v="2277"/>
    <m/>
    <m/>
    <n v="9"/>
    <n v="8"/>
    <n v="9"/>
    <n v="8"/>
  </r>
  <r>
    <m/>
    <m/>
    <x v="2284"/>
    <x v="2278"/>
    <m/>
    <m/>
    <n v="139"/>
    <n v="136"/>
    <n v="139"/>
    <n v="136"/>
  </r>
  <r>
    <m/>
    <m/>
    <x v="2285"/>
    <x v="2279"/>
    <m/>
    <m/>
    <n v="9"/>
    <n v="9"/>
    <n v="9"/>
    <n v="9"/>
  </r>
  <r>
    <m/>
    <m/>
    <x v="2286"/>
    <x v="2280"/>
    <m/>
    <m/>
    <n v="0"/>
    <n v="1"/>
    <n v="0"/>
    <n v="1"/>
  </r>
  <r>
    <m/>
    <m/>
    <x v="2287"/>
    <x v="2281"/>
    <m/>
    <m/>
    <n v="0"/>
    <n v="1"/>
    <n v="0"/>
    <n v="1"/>
  </r>
  <r>
    <m/>
    <m/>
    <x v="2288"/>
    <x v="2282"/>
    <m/>
    <m/>
    <n v="1"/>
    <n v="1"/>
    <n v="1"/>
    <n v="1"/>
  </r>
  <r>
    <m/>
    <m/>
    <x v="2289"/>
    <x v="2283"/>
    <m/>
    <m/>
    <n v="0"/>
    <n v="1"/>
    <n v="0"/>
    <n v="1"/>
  </r>
  <r>
    <m/>
    <m/>
    <x v="2290"/>
    <x v="2284"/>
    <m/>
    <m/>
    <n v="0"/>
    <n v="1"/>
    <n v="0"/>
    <n v="1"/>
  </r>
  <r>
    <m/>
    <m/>
    <x v="2291"/>
    <x v="2285"/>
    <m/>
    <m/>
    <n v="25"/>
    <n v="29"/>
    <n v="25"/>
    <n v="29"/>
  </r>
  <r>
    <m/>
    <m/>
    <x v="2292"/>
    <x v="2286"/>
    <m/>
    <m/>
    <n v="0"/>
    <n v="1"/>
    <n v="0"/>
    <n v="1"/>
  </r>
  <r>
    <m/>
    <m/>
    <x v="2293"/>
    <x v="2287"/>
    <m/>
    <m/>
    <n v="0"/>
    <n v="1"/>
    <n v="0"/>
    <n v="1"/>
  </r>
  <r>
    <m/>
    <m/>
    <x v="2294"/>
    <x v="2288"/>
    <m/>
    <m/>
    <n v="0"/>
    <n v="1"/>
    <n v="0"/>
    <n v="1"/>
  </r>
  <r>
    <m/>
    <m/>
    <x v="2295"/>
    <x v="2289"/>
    <m/>
    <m/>
    <n v="51"/>
    <n v="48"/>
    <n v="51"/>
    <n v="48"/>
  </r>
  <r>
    <m/>
    <m/>
    <x v="1993"/>
    <x v="1987"/>
    <m/>
    <m/>
    <n v="0"/>
    <n v="1"/>
    <n v="0"/>
    <n v="1"/>
  </r>
  <r>
    <m/>
    <m/>
    <x v="2296"/>
    <x v="2290"/>
    <m/>
    <m/>
    <n v="1"/>
    <n v="1"/>
    <n v="1"/>
    <n v="1"/>
  </r>
  <r>
    <m/>
    <m/>
    <x v="2297"/>
    <x v="2291"/>
    <m/>
    <m/>
    <n v="2"/>
    <n v="3"/>
    <n v="2"/>
    <n v="3"/>
  </r>
  <r>
    <m/>
    <m/>
    <x v="2298"/>
    <x v="2292"/>
    <m/>
    <m/>
    <n v="1"/>
    <n v="1"/>
    <n v="1"/>
    <n v="1"/>
  </r>
  <r>
    <m/>
    <m/>
    <x v="2299"/>
    <x v="2293"/>
    <m/>
    <m/>
    <n v="0"/>
    <n v="1"/>
    <n v="0"/>
    <n v="1"/>
  </r>
  <r>
    <m/>
    <m/>
    <x v="2300"/>
    <x v="2294"/>
    <m/>
    <m/>
    <n v="0"/>
    <n v="1"/>
    <n v="0"/>
    <n v="1"/>
  </r>
  <r>
    <m/>
    <m/>
    <x v="564"/>
    <x v="564"/>
    <m/>
    <m/>
    <n v="0"/>
    <n v="1"/>
    <n v="0"/>
    <n v="1"/>
  </r>
  <r>
    <m/>
    <m/>
    <x v="592"/>
    <x v="592"/>
    <m/>
    <m/>
    <n v="0"/>
    <n v="1"/>
    <n v="0"/>
    <n v="1"/>
  </r>
  <r>
    <m/>
    <m/>
    <x v="1262"/>
    <x v="1257"/>
    <m/>
    <m/>
    <n v="0"/>
    <n v="1"/>
    <n v="0"/>
    <n v="1"/>
  </r>
  <r>
    <m/>
    <s v="Операције дневна болница"/>
    <x v="0"/>
    <x v="0"/>
    <n v="0"/>
    <n v="0"/>
    <n v="2371"/>
    <n v="1891"/>
    <n v="2371"/>
    <n v="1891"/>
  </r>
  <r>
    <m/>
    <m/>
    <x v="452"/>
    <x v="452"/>
    <m/>
    <m/>
    <n v="195"/>
    <n v="200"/>
    <n v="195"/>
    <n v="200"/>
  </r>
  <r>
    <m/>
    <m/>
    <x v="2255"/>
    <x v="2249"/>
    <m/>
    <m/>
    <n v="1"/>
    <n v="1"/>
    <n v="1"/>
    <n v="1"/>
  </r>
  <r>
    <m/>
    <m/>
    <x v="458"/>
    <x v="458"/>
    <m/>
    <m/>
    <n v="62"/>
    <n v="60"/>
    <n v="62"/>
    <n v="60"/>
  </r>
  <r>
    <m/>
    <m/>
    <x v="2266"/>
    <x v="2260"/>
    <m/>
    <m/>
    <n v="55"/>
    <n v="60"/>
    <n v="55"/>
    <n v="60"/>
  </r>
  <r>
    <m/>
    <m/>
    <x v="540"/>
    <x v="540"/>
    <m/>
    <m/>
    <n v="0"/>
    <n v="1"/>
    <n v="0"/>
    <n v="1"/>
  </r>
  <r>
    <m/>
    <m/>
    <x v="2267"/>
    <x v="2261"/>
    <m/>
    <m/>
    <n v="5"/>
    <n v="7"/>
    <n v="5"/>
    <n v="7"/>
  </r>
  <r>
    <m/>
    <m/>
    <x v="2269"/>
    <x v="2263"/>
    <m/>
    <m/>
    <n v="0"/>
    <n v="1"/>
    <n v="0"/>
    <n v="1"/>
  </r>
  <r>
    <m/>
    <m/>
    <x v="2272"/>
    <x v="2266"/>
    <m/>
    <m/>
    <n v="77"/>
    <n v="91"/>
    <n v="77"/>
    <n v="91"/>
  </r>
  <r>
    <m/>
    <m/>
    <x v="2273"/>
    <x v="2267"/>
    <m/>
    <m/>
    <n v="1"/>
    <n v="1"/>
    <n v="1"/>
    <n v="1"/>
  </r>
  <r>
    <m/>
    <m/>
    <x v="2274"/>
    <x v="2268"/>
    <m/>
    <m/>
    <n v="9"/>
    <n v="8"/>
    <n v="9"/>
    <n v="8"/>
  </r>
  <r>
    <m/>
    <m/>
    <x v="2275"/>
    <x v="2269"/>
    <m/>
    <m/>
    <n v="5"/>
    <n v="3"/>
    <n v="5"/>
    <n v="3"/>
  </r>
  <r>
    <m/>
    <m/>
    <x v="2277"/>
    <x v="2271"/>
    <m/>
    <m/>
    <n v="5"/>
    <n v="5"/>
    <n v="5"/>
    <n v="5"/>
  </r>
  <r>
    <m/>
    <m/>
    <x v="2278"/>
    <x v="2272"/>
    <m/>
    <m/>
    <n v="2"/>
    <n v="3"/>
    <n v="2"/>
    <n v="3"/>
  </r>
  <r>
    <m/>
    <m/>
    <x v="2279"/>
    <x v="2273"/>
    <m/>
    <m/>
    <n v="1736"/>
    <n v="1231"/>
    <n v="1736"/>
    <n v="1231"/>
  </r>
  <r>
    <m/>
    <m/>
    <x v="2281"/>
    <x v="2275"/>
    <m/>
    <m/>
    <n v="1"/>
    <n v="1"/>
    <n v="1"/>
    <n v="1"/>
  </r>
  <r>
    <m/>
    <m/>
    <x v="2282"/>
    <x v="2276"/>
    <m/>
    <m/>
    <n v="9"/>
    <n v="8"/>
    <n v="9"/>
    <n v="8"/>
  </r>
  <r>
    <m/>
    <m/>
    <x v="2285"/>
    <x v="2279"/>
    <m/>
    <m/>
    <n v="65"/>
    <n v="65"/>
    <n v="65"/>
    <n v="65"/>
  </r>
  <r>
    <m/>
    <m/>
    <x v="2288"/>
    <x v="2282"/>
    <m/>
    <m/>
    <n v="0"/>
    <n v="1"/>
    <n v="0"/>
    <n v="1"/>
  </r>
  <r>
    <m/>
    <m/>
    <x v="2289"/>
    <x v="2283"/>
    <m/>
    <m/>
    <n v="11"/>
    <n v="11"/>
    <n v="11"/>
    <n v="11"/>
  </r>
  <r>
    <m/>
    <m/>
    <x v="2292"/>
    <x v="2286"/>
    <m/>
    <m/>
    <n v="0"/>
    <n v="1"/>
    <n v="0"/>
    <n v="1"/>
  </r>
  <r>
    <m/>
    <m/>
    <x v="2294"/>
    <x v="2288"/>
    <m/>
    <m/>
    <n v="0"/>
    <n v="1"/>
    <n v="0"/>
    <n v="1"/>
  </r>
  <r>
    <m/>
    <m/>
    <x v="1993"/>
    <x v="1987"/>
    <m/>
    <m/>
    <n v="26"/>
    <n v="25"/>
    <n v="26"/>
    <n v="25"/>
  </r>
  <r>
    <m/>
    <m/>
    <x v="2296"/>
    <x v="2290"/>
    <m/>
    <m/>
    <n v="50"/>
    <n v="51"/>
    <n v="50"/>
    <n v="51"/>
  </r>
  <r>
    <m/>
    <m/>
    <x v="2297"/>
    <x v="2291"/>
    <m/>
    <m/>
    <n v="9"/>
    <n v="8"/>
    <n v="9"/>
    <n v="8"/>
  </r>
  <r>
    <m/>
    <m/>
    <x v="2299"/>
    <x v="2293"/>
    <m/>
    <m/>
    <n v="28"/>
    <n v="33"/>
    <n v="28"/>
    <n v="33"/>
  </r>
  <r>
    <m/>
    <m/>
    <x v="2300"/>
    <x v="2294"/>
    <m/>
    <m/>
    <n v="0"/>
    <n v="1"/>
    <n v="0"/>
    <n v="1"/>
  </r>
  <r>
    <m/>
    <m/>
    <x v="564"/>
    <x v="564"/>
    <m/>
    <m/>
    <n v="0"/>
    <n v="1"/>
    <n v="0"/>
    <n v="1"/>
  </r>
  <r>
    <m/>
    <m/>
    <x v="592"/>
    <x v="592"/>
    <m/>
    <m/>
    <n v="8"/>
    <n v="5"/>
    <n v="8"/>
    <n v="5"/>
  </r>
  <r>
    <m/>
    <m/>
    <x v="2129"/>
    <x v="2123"/>
    <m/>
    <m/>
    <n v="11"/>
    <n v="7"/>
    <n v="11"/>
    <n v="7"/>
  </r>
  <r>
    <m/>
    <s v="Остале услуге"/>
    <x v="0"/>
    <x v="0"/>
    <n v="286096"/>
    <n v="267703"/>
    <n v="47207"/>
    <n v="41702"/>
    <n v="333303"/>
    <n v="309405"/>
  </r>
  <r>
    <m/>
    <m/>
    <x v="2141"/>
    <x v="2135"/>
    <n v="0"/>
    <n v="0"/>
    <n v="1"/>
    <n v="1"/>
    <n v="1"/>
    <n v="1"/>
  </r>
  <r>
    <m/>
    <m/>
    <x v="315"/>
    <x v="315"/>
    <n v="517"/>
    <n v="523"/>
    <n v="1"/>
    <n v="1"/>
    <n v="518"/>
    <n v="524"/>
  </r>
  <r>
    <m/>
    <m/>
    <x v="2301"/>
    <x v="2295"/>
    <n v="3189"/>
    <n v="3019"/>
    <n v="18"/>
    <n v="17"/>
    <n v="3207"/>
    <n v="3036"/>
  </r>
  <r>
    <m/>
    <m/>
    <x v="2302"/>
    <x v="2296"/>
    <n v="23470"/>
    <n v="22168"/>
    <n v="1069"/>
    <n v="1052"/>
    <n v="24539"/>
    <n v="23220"/>
  </r>
  <r>
    <m/>
    <m/>
    <x v="2303"/>
    <x v="2297"/>
    <n v="955"/>
    <n v="889"/>
    <n v="52"/>
    <n v="52"/>
    <n v="1007"/>
    <n v="941"/>
  </r>
  <r>
    <m/>
    <m/>
    <x v="220"/>
    <x v="220"/>
    <n v="0"/>
    <n v="0"/>
    <n v="1898"/>
    <n v="1485"/>
    <n v="1898"/>
    <n v="1485"/>
  </r>
  <r>
    <m/>
    <m/>
    <x v="221"/>
    <x v="221"/>
    <n v="0"/>
    <n v="0"/>
    <n v="0"/>
    <n v="1"/>
    <n v="0"/>
    <n v="1"/>
  </r>
  <r>
    <m/>
    <m/>
    <x v="223"/>
    <x v="223"/>
    <n v="0"/>
    <n v="0"/>
    <n v="585"/>
    <n v="321"/>
    <n v="585"/>
    <n v="321"/>
  </r>
  <r>
    <m/>
    <m/>
    <x v="227"/>
    <x v="227"/>
    <n v="0"/>
    <n v="0"/>
    <n v="0"/>
    <n v="1"/>
    <n v="0"/>
    <n v="1"/>
  </r>
  <r>
    <m/>
    <m/>
    <x v="228"/>
    <x v="228"/>
    <n v="0"/>
    <n v="0"/>
    <n v="1"/>
    <n v="1"/>
    <n v="1"/>
    <n v="1"/>
  </r>
  <r>
    <m/>
    <m/>
    <x v="229"/>
    <x v="229"/>
    <n v="10"/>
    <n v="12"/>
    <n v="33"/>
    <n v="40"/>
    <n v="43"/>
    <n v="52"/>
  </r>
  <r>
    <m/>
    <m/>
    <x v="230"/>
    <x v="230"/>
    <n v="0"/>
    <n v="0"/>
    <n v="3"/>
    <n v="4"/>
    <n v="3"/>
    <n v="4"/>
  </r>
  <r>
    <m/>
    <m/>
    <x v="1626"/>
    <x v="1620"/>
    <n v="1"/>
    <n v="1"/>
    <n v="0"/>
    <n v="0"/>
    <n v="1"/>
    <n v="1"/>
  </r>
  <r>
    <m/>
    <m/>
    <x v="330"/>
    <x v="330"/>
    <n v="0"/>
    <n v="0"/>
    <n v="68"/>
    <n v="65"/>
    <n v="68"/>
    <n v="65"/>
  </r>
  <r>
    <m/>
    <m/>
    <x v="331"/>
    <x v="331"/>
    <n v="0"/>
    <n v="0"/>
    <n v="58"/>
    <n v="63"/>
    <n v="58"/>
    <n v="63"/>
  </r>
  <r>
    <m/>
    <m/>
    <x v="2255"/>
    <x v="2249"/>
    <n v="1416"/>
    <n v="1381"/>
    <n v="0"/>
    <n v="0"/>
    <n v="1416"/>
    <n v="1381"/>
  </r>
  <r>
    <m/>
    <m/>
    <x v="233"/>
    <x v="233"/>
    <n v="0"/>
    <n v="0"/>
    <n v="1"/>
    <n v="1"/>
    <n v="1"/>
    <n v="1"/>
  </r>
  <r>
    <m/>
    <m/>
    <x v="235"/>
    <x v="235"/>
    <n v="0"/>
    <n v="0"/>
    <n v="1"/>
    <n v="1"/>
    <n v="1"/>
    <n v="1"/>
  </r>
  <r>
    <m/>
    <m/>
    <x v="486"/>
    <x v="486"/>
    <n v="3"/>
    <n v="3"/>
    <n v="0"/>
    <n v="0"/>
    <n v="3"/>
    <n v="3"/>
  </r>
  <r>
    <m/>
    <m/>
    <x v="332"/>
    <x v="332"/>
    <n v="0"/>
    <n v="0"/>
    <n v="1"/>
    <n v="1"/>
    <n v="1"/>
    <n v="1"/>
  </r>
  <r>
    <m/>
    <m/>
    <x v="340"/>
    <x v="340"/>
    <n v="0"/>
    <n v="0"/>
    <n v="2"/>
    <n v="3"/>
    <n v="2"/>
    <n v="3"/>
  </r>
  <r>
    <m/>
    <m/>
    <x v="537"/>
    <x v="537"/>
    <n v="0"/>
    <n v="0"/>
    <n v="0"/>
    <n v="1"/>
    <n v="0"/>
    <n v="1"/>
  </r>
  <r>
    <m/>
    <m/>
    <x v="539"/>
    <x v="539"/>
    <n v="0"/>
    <n v="0"/>
    <n v="0"/>
    <n v="1"/>
    <n v="0"/>
    <n v="1"/>
  </r>
  <r>
    <m/>
    <m/>
    <x v="2304"/>
    <x v="2298"/>
    <n v="0"/>
    <n v="0"/>
    <n v="0"/>
    <n v="1"/>
    <n v="0"/>
    <n v="1"/>
  </r>
  <r>
    <m/>
    <m/>
    <x v="2305"/>
    <x v="2299"/>
    <n v="0"/>
    <n v="0"/>
    <n v="2"/>
    <n v="3"/>
    <n v="2"/>
    <n v="3"/>
  </r>
  <r>
    <m/>
    <m/>
    <x v="2306"/>
    <x v="2300"/>
    <n v="0"/>
    <n v="0"/>
    <n v="2"/>
    <n v="3"/>
    <n v="2"/>
    <n v="3"/>
  </r>
  <r>
    <m/>
    <m/>
    <x v="2307"/>
    <x v="2301"/>
    <n v="0"/>
    <n v="0"/>
    <n v="5"/>
    <n v="5"/>
    <n v="5"/>
    <n v="5"/>
  </r>
  <r>
    <m/>
    <m/>
    <x v="2308"/>
    <x v="2302"/>
    <n v="0"/>
    <n v="0"/>
    <n v="6"/>
    <n v="7"/>
    <n v="6"/>
    <n v="7"/>
  </r>
  <r>
    <m/>
    <m/>
    <x v="541"/>
    <x v="541"/>
    <n v="0"/>
    <n v="0"/>
    <n v="9"/>
    <n v="9"/>
    <n v="9"/>
    <n v="9"/>
  </r>
  <r>
    <m/>
    <m/>
    <x v="2309"/>
    <x v="2303"/>
    <n v="0"/>
    <n v="0"/>
    <n v="1"/>
    <n v="1"/>
    <n v="1"/>
    <n v="1"/>
  </r>
  <r>
    <m/>
    <m/>
    <x v="2310"/>
    <x v="2304"/>
    <n v="0"/>
    <n v="0"/>
    <n v="80"/>
    <n v="84"/>
    <n v="80"/>
    <n v="84"/>
  </r>
  <r>
    <m/>
    <m/>
    <x v="2311"/>
    <x v="2305"/>
    <n v="0"/>
    <n v="0"/>
    <n v="29"/>
    <n v="28"/>
    <n v="29"/>
    <n v="28"/>
  </r>
  <r>
    <m/>
    <m/>
    <x v="2312"/>
    <x v="2306"/>
    <n v="0"/>
    <n v="0"/>
    <n v="1"/>
    <n v="1"/>
    <n v="1"/>
    <n v="1"/>
  </r>
  <r>
    <m/>
    <m/>
    <x v="2313"/>
    <x v="2307"/>
    <n v="0"/>
    <n v="0"/>
    <n v="1"/>
    <n v="1"/>
    <n v="1"/>
    <n v="1"/>
  </r>
  <r>
    <m/>
    <m/>
    <x v="2314"/>
    <x v="2308"/>
    <n v="0"/>
    <n v="0"/>
    <n v="0"/>
    <n v="1"/>
    <n v="0"/>
    <n v="1"/>
  </r>
  <r>
    <m/>
    <m/>
    <x v="2315"/>
    <x v="2309"/>
    <n v="5"/>
    <n v="5"/>
    <n v="72"/>
    <n v="71"/>
    <n v="77"/>
    <n v="76"/>
  </r>
  <r>
    <m/>
    <m/>
    <x v="2292"/>
    <x v="2286"/>
    <n v="175"/>
    <n v="153"/>
    <n v="0"/>
    <n v="0"/>
    <n v="175"/>
    <n v="153"/>
  </r>
  <r>
    <m/>
    <m/>
    <x v="2293"/>
    <x v="2287"/>
    <n v="415"/>
    <n v="419"/>
    <n v="0"/>
    <n v="0"/>
    <n v="415"/>
    <n v="419"/>
  </r>
  <r>
    <m/>
    <m/>
    <x v="2316"/>
    <x v="2310"/>
    <n v="952"/>
    <n v="931"/>
    <n v="38"/>
    <n v="41"/>
    <n v="990"/>
    <n v="972"/>
  </r>
  <r>
    <m/>
    <m/>
    <x v="2317"/>
    <x v="2311"/>
    <n v="0"/>
    <n v="0"/>
    <n v="61"/>
    <n v="73"/>
    <n v="61"/>
    <n v="73"/>
  </r>
  <r>
    <m/>
    <m/>
    <x v="2318"/>
    <x v="2312"/>
    <n v="0"/>
    <n v="0"/>
    <n v="1"/>
    <n v="1"/>
    <n v="1"/>
    <n v="1"/>
  </r>
  <r>
    <m/>
    <m/>
    <x v="2319"/>
    <x v="2313"/>
    <n v="241"/>
    <n v="225"/>
    <n v="2456"/>
    <n v="1899"/>
    <n v="2697"/>
    <n v="2124"/>
  </r>
  <r>
    <m/>
    <m/>
    <x v="2320"/>
    <x v="2314"/>
    <n v="0"/>
    <n v="0"/>
    <n v="0"/>
    <n v="1"/>
    <n v="0"/>
    <n v="1"/>
  </r>
  <r>
    <m/>
    <m/>
    <x v="2321"/>
    <x v="2315"/>
    <n v="0"/>
    <n v="0"/>
    <n v="1"/>
    <n v="1"/>
    <n v="1"/>
    <n v="1"/>
  </r>
  <r>
    <m/>
    <m/>
    <x v="589"/>
    <x v="589"/>
    <n v="0"/>
    <n v="0"/>
    <n v="0"/>
    <n v="1"/>
    <n v="0"/>
    <n v="1"/>
  </r>
  <r>
    <m/>
    <m/>
    <x v="2322"/>
    <x v="2316"/>
    <n v="0"/>
    <n v="0"/>
    <n v="17"/>
    <n v="20"/>
    <n v="17"/>
    <n v="20"/>
  </r>
  <r>
    <m/>
    <m/>
    <x v="2323"/>
    <x v="2317"/>
    <n v="0"/>
    <n v="0"/>
    <n v="2"/>
    <n v="1"/>
    <n v="2"/>
    <n v="1"/>
  </r>
  <r>
    <m/>
    <m/>
    <x v="2324"/>
    <x v="2318"/>
    <n v="0"/>
    <n v="0"/>
    <n v="0"/>
    <n v="1"/>
    <n v="0"/>
    <n v="1"/>
  </r>
  <r>
    <m/>
    <m/>
    <x v="2325"/>
    <x v="2319"/>
    <n v="20"/>
    <n v="21"/>
    <n v="0"/>
    <n v="0"/>
    <n v="20"/>
    <n v="21"/>
  </r>
  <r>
    <m/>
    <m/>
    <x v="2326"/>
    <x v="2320"/>
    <n v="0"/>
    <n v="0"/>
    <n v="2"/>
    <n v="3"/>
    <n v="2"/>
    <n v="3"/>
  </r>
  <r>
    <m/>
    <m/>
    <x v="2327"/>
    <x v="2321"/>
    <n v="0"/>
    <n v="0"/>
    <n v="1"/>
    <n v="1"/>
    <n v="1"/>
    <n v="1"/>
  </r>
  <r>
    <m/>
    <m/>
    <x v="2328"/>
    <x v="2322"/>
    <n v="0"/>
    <n v="0"/>
    <n v="0"/>
    <n v="1"/>
    <n v="0"/>
    <n v="1"/>
  </r>
  <r>
    <m/>
    <m/>
    <x v="645"/>
    <x v="645"/>
    <n v="0"/>
    <n v="0"/>
    <n v="0"/>
    <n v="1"/>
    <n v="0"/>
    <n v="1"/>
  </r>
  <r>
    <m/>
    <m/>
    <x v="736"/>
    <x v="736"/>
    <n v="0"/>
    <n v="0"/>
    <n v="0"/>
    <n v="1"/>
    <n v="0"/>
    <n v="1"/>
  </r>
  <r>
    <m/>
    <m/>
    <x v="2329"/>
    <x v="2323"/>
    <n v="0"/>
    <n v="0"/>
    <n v="8"/>
    <n v="9"/>
    <n v="8"/>
    <n v="9"/>
  </r>
  <r>
    <m/>
    <m/>
    <x v="646"/>
    <x v="646"/>
    <n v="0"/>
    <n v="0"/>
    <n v="0"/>
    <n v="1"/>
    <n v="0"/>
    <n v="1"/>
  </r>
  <r>
    <m/>
    <m/>
    <x v="2330"/>
    <x v="2324"/>
    <n v="0"/>
    <n v="0"/>
    <n v="6"/>
    <n v="7"/>
    <n v="6"/>
    <n v="7"/>
  </r>
  <r>
    <m/>
    <m/>
    <x v="2331"/>
    <x v="2325"/>
    <n v="0"/>
    <n v="0"/>
    <n v="1"/>
    <n v="1"/>
    <n v="1"/>
    <n v="1"/>
  </r>
  <r>
    <m/>
    <m/>
    <x v="2332"/>
    <x v="2326"/>
    <n v="0"/>
    <n v="0"/>
    <n v="2"/>
    <n v="3"/>
    <n v="2"/>
    <n v="3"/>
  </r>
  <r>
    <m/>
    <m/>
    <x v="248"/>
    <x v="248"/>
    <n v="60"/>
    <n v="61"/>
    <n v="2338"/>
    <n v="1811"/>
    <n v="2398"/>
    <n v="1872"/>
  </r>
  <r>
    <m/>
    <m/>
    <x v="1841"/>
    <x v="1835"/>
    <n v="21431"/>
    <n v="20157"/>
    <n v="1179"/>
    <n v="1177"/>
    <n v="22610"/>
    <n v="21334"/>
  </r>
  <r>
    <m/>
    <m/>
    <x v="2333"/>
    <x v="2327"/>
    <n v="263"/>
    <n v="239"/>
    <n v="43"/>
    <n v="40"/>
    <n v="306"/>
    <n v="279"/>
  </r>
  <r>
    <m/>
    <m/>
    <x v="1937"/>
    <x v="1931"/>
    <n v="252"/>
    <n v="255"/>
    <n v="3608"/>
    <n v="3599"/>
    <n v="3860"/>
    <n v="3854"/>
  </r>
  <r>
    <m/>
    <m/>
    <x v="1959"/>
    <x v="1953"/>
    <n v="0"/>
    <n v="0"/>
    <n v="1"/>
    <n v="1"/>
    <n v="1"/>
    <n v="1"/>
  </r>
  <r>
    <m/>
    <m/>
    <x v="253"/>
    <x v="253"/>
    <n v="0"/>
    <n v="0"/>
    <n v="5"/>
    <n v="4"/>
    <n v="5"/>
    <n v="4"/>
  </r>
  <r>
    <m/>
    <m/>
    <x v="254"/>
    <x v="254"/>
    <n v="0"/>
    <n v="0"/>
    <n v="1"/>
    <n v="1"/>
    <n v="1"/>
    <n v="1"/>
  </r>
  <r>
    <m/>
    <m/>
    <x v="351"/>
    <x v="351"/>
    <n v="0"/>
    <n v="0"/>
    <n v="0"/>
    <n v="1"/>
    <n v="0"/>
    <n v="1"/>
  </r>
  <r>
    <m/>
    <m/>
    <x v="257"/>
    <x v="257"/>
    <n v="0"/>
    <n v="0"/>
    <n v="0"/>
    <n v="1"/>
    <n v="0"/>
    <n v="1"/>
  </r>
  <r>
    <m/>
    <m/>
    <x v="258"/>
    <x v="258"/>
    <n v="0"/>
    <n v="0"/>
    <n v="0"/>
    <n v="1"/>
    <n v="0"/>
    <n v="1"/>
  </r>
  <r>
    <m/>
    <m/>
    <x v="356"/>
    <x v="356"/>
    <n v="0"/>
    <n v="0"/>
    <n v="0"/>
    <n v="1"/>
    <n v="0"/>
    <n v="1"/>
  </r>
  <r>
    <m/>
    <m/>
    <x v="364"/>
    <x v="364"/>
    <n v="29"/>
    <n v="35"/>
    <n v="76"/>
    <n v="68"/>
    <n v="105"/>
    <n v="103"/>
  </r>
  <r>
    <m/>
    <m/>
    <x v="365"/>
    <x v="365"/>
    <n v="0"/>
    <n v="0"/>
    <n v="713"/>
    <n v="451"/>
    <n v="713"/>
    <n v="451"/>
  </r>
  <r>
    <m/>
    <m/>
    <x v="366"/>
    <x v="366"/>
    <n v="139"/>
    <n v="169"/>
    <n v="47"/>
    <n v="40"/>
    <n v="186"/>
    <n v="209"/>
  </r>
  <r>
    <m/>
    <m/>
    <x v="372"/>
    <x v="372"/>
    <n v="0"/>
    <n v="0"/>
    <n v="1"/>
    <n v="1"/>
    <n v="1"/>
    <n v="1"/>
  </r>
  <r>
    <m/>
    <m/>
    <x v="374"/>
    <x v="374"/>
    <n v="0"/>
    <n v="0"/>
    <n v="0"/>
    <n v="1"/>
    <n v="0"/>
    <n v="1"/>
  </r>
  <r>
    <m/>
    <m/>
    <x v="375"/>
    <x v="375"/>
    <n v="0"/>
    <n v="0"/>
    <n v="0"/>
    <n v="1"/>
    <n v="0"/>
    <n v="1"/>
  </r>
  <r>
    <m/>
    <m/>
    <x v="376"/>
    <x v="376"/>
    <n v="0"/>
    <n v="0"/>
    <n v="0"/>
    <n v="1"/>
    <n v="0"/>
    <n v="1"/>
  </r>
  <r>
    <m/>
    <m/>
    <x v="377"/>
    <x v="377"/>
    <n v="0"/>
    <n v="0"/>
    <n v="15"/>
    <n v="19"/>
    <n v="15"/>
    <n v="19"/>
  </r>
  <r>
    <m/>
    <m/>
    <x v="378"/>
    <x v="378"/>
    <n v="0"/>
    <n v="0"/>
    <n v="36"/>
    <n v="37"/>
    <n v="36"/>
    <n v="37"/>
  </r>
  <r>
    <m/>
    <m/>
    <x v="379"/>
    <x v="379"/>
    <n v="0"/>
    <n v="0"/>
    <n v="177"/>
    <n v="179"/>
    <n v="177"/>
    <n v="179"/>
  </r>
  <r>
    <m/>
    <m/>
    <x v="2334"/>
    <x v="2328"/>
    <n v="0"/>
    <n v="0"/>
    <n v="1"/>
    <n v="1"/>
    <n v="1"/>
    <n v="1"/>
  </r>
  <r>
    <m/>
    <m/>
    <x v="390"/>
    <x v="390"/>
    <n v="0"/>
    <n v="0"/>
    <n v="0"/>
    <n v="1"/>
    <n v="0"/>
    <n v="1"/>
  </r>
  <r>
    <m/>
    <m/>
    <x v="396"/>
    <x v="396"/>
    <n v="0"/>
    <n v="0"/>
    <n v="0"/>
    <n v="1"/>
    <n v="0"/>
    <n v="1"/>
  </r>
  <r>
    <m/>
    <m/>
    <x v="397"/>
    <x v="397"/>
    <n v="0"/>
    <n v="0"/>
    <n v="0"/>
    <n v="1"/>
    <n v="0"/>
    <n v="1"/>
  </r>
  <r>
    <m/>
    <m/>
    <x v="399"/>
    <x v="399"/>
    <n v="0"/>
    <n v="0"/>
    <n v="0"/>
    <n v="1"/>
    <n v="0"/>
    <n v="1"/>
  </r>
  <r>
    <m/>
    <m/>
    <x v="400"/>
    <x v="400"/>
    <n v="0"/>
    <n v="0"/>
    <n v="1"/>
    <n v="1"/>
    <n v="1"/>
    <n v="1"/>
  </r>
  <r>
    <m/>
    <m/>
    <x v="401"/>
    <x v="401"/>
    <n v="0"/>
    <n v="0"/>
    <n v="34"/>
    <n v="24"/>
    <n v="34"/>
    <n v="24"/>
  </r>
  <r>
    <m/>
    <m/>
    <x v="402"/>
    <x v="402"/>
    <n v="0"/>
    <n v="0"/>
    <n v="11"/>
    <n v="11"/>
    <n v="11"/>
    <n v="11"/>
  </r>
  <r>
    <m/>
    <m/>
    <x v="403"/>
    <x v="403"/>
    <n v="0"/>
    <n v="0"/>
    <n v="690"/>
    <n v="489"/>
    <n v="690"/>
    <n v="489"/>
  </r>
  <r>
    <m/>
    <m/>
    <x v="404"/>
    <x v="404"/>
    <n v="1"/>
    <n v="1"/>
    <n v="1178"/>
    <n v="928"/>
    <n v="1179"/>
    <n v="929"/>
  </r>
  <r>
    <m/>
    <m/>
    <x v="405"/>
    <x v="405"/>
    <n v="0"/>
    <n v="0"/>
    <n v="14"/>
    <n v="16"/>
    <n v="14"/>
    <n v="16"/>
  </r>
  <r>
    <m/>
    <m/>
    <x v="406"/>
    <x v="406"/>
    <n v="0"/>
    <n v="0"/>
    <n v="9"/>
    <n v="9"/>
    <n v="9"/>
    <n v="9"/>
  </r>
  <r>
    <m/>
    <m/>
    <x v="408"/>
    <x v="408"/>
    <n v="0"/>
    <n v="0"/>
    <n v="9"/>
    <n v="8"/>
    <n v="9"/>
    <n v="8"/>
  </r>
  <r>
    <m/>
    <m/>
    <x v="409"/>
    <x v="409"/>
    <n v="0"/>
    <n v="0"/>
    <n v="25"/>
    <n v="20"/>
    <n v="25"/>
    <n v="20"/>
  </r>
  <r>
    <m/>
    <m/>
    <x v="410"/>
    <x v="410"/>
    <n v="0"/>
    <n v="0"/>
    <n v="12"/>
    <n v="9"/>
    <n v="12"/>
    <n v="9"/>
  </r>
  <r>
    <m/>
    <m/>
    <x v="411"/>
    <x v="411"/>
    <n v="0"/>
    <n v="0"/>
    <n v="39"/>
    <n v="40"/>
    <n v="39"/>
    <n v="40"/>
  </r>
  <r>
    <m/>
    <m/>
    <x v="412"/>
    <x v="412"/>
    <n v="0"/>
    <n v="0"/>
    <n v="7"/>
    <n v="7"/>
    <n v="7"/>
    <n v="7"/>
  </r>
  <r>
    <m/>
    <m/>
    <x v="413"/>
    <x v="413"/>
    <n v="0"/>
    <n v="0"/>
    <n v="22"/>
    <n v="21"/>
    <n v="22"/>
    <n v="21"/>
  </r>
  <r>
    <m/>
    <m/>
    <x v="419"/>
    <x v="419"/>
    <n v="0"/>
    <n v="0"/>
    <n v="6"/>
    <n v="5"/>
    <n v="6"/>
    <n v="5"/>
  </r>
  <r>
    <m/>
    <m/>
    <x v="420"/>
    <x v="420"/>
    <n v="0"/>
    <n v="0"/>
    <n v="38"/>
    <n v="27"/>
    <n v="38"/>
    <n v="27"/>
  </r>
  <r>
    <m/>
    <m/>
    <x v="421"/>
    <x v="421"/>
    <n v="0"/>
    <n v="0"/>
    <n v="6"/>
    <n v="7"/>
    <n v="6"/>
    <n v="7"/>
  </r>
  <r>
    <m/>
    <m/>
    <x v="422"/>
    <x v="422"/>
    <n v="0"/>
    <n v="0"/>
    <n v="714"/>
    <n v="504"/>
    <n v="714"/>
    <n v="504"/>
  </r>
  <r>
    <m/>
    <m/>
    <x v="423"/>
    <x v="423"/>
    <n v="0"/>
    <n v="0"/>
    <n v="13"/>
    <n v="15"/>
    <n v="13"/>
    <n v="15"/>
  </r>
  <r>
    <m/>
    <m/>
    <x v="424"/>
    <x v="424"/>
    <n v="0"/>
    <n v="0"/>
    <n v="1243"/>
    <n v="980"/>
    <n v="1243"/>
    <n v="980"/>
  </r>
  <r>
    <m/>
    <m/>
    <x v="426"/>
    <x v="426"/>
    <n v="0"/>
    <n v="0"/>
    <n v="6"/>
    <n v="7"/>
    <n v="6"/>
    <n v="7"/>
  </r>
  <r>
    <m/>
    <m/>
    <x v="262"/>
    <x v="262"/>
    <n v="0"/>
    <n v="0"/>
    <n v="38"/>
    <n v="32"/>
    <n v="38"/>
    <n v="32"/>
  </r>
  <r>
    <m/>
    <m/>
    <x v="747"/>
    <x v="747"/>
    <n v="0"/>
    <n v="0"/>
    <n v="0"/>
    <n v="1"/>
    <n v="0"/>
    <n v="1"/>
  </r>
  <r>
    <m/>
    <m/>
    <x v="1132"/>
    <x v="1132"/>
    <n v="34615"/>
    <n v="32476"/>
    <n v="2350"/>
    <n v="2321"/>
    <n v="36965"/>
    <n v="34797"/>
  </r>
  <r>
    <m/>
    <m/>
    <x v="1964"/>
    <x v="1958"/>
    <n v="11"/>
    <n v="11"/>
    <n v="1"/>
    <n v="1"/>
    <n v="12"/>
    <n v="12"/>
  </r>
  <r>
    <m/>
    <m/>
    <x v="2335"/>
    <x v="2329"/>
    <n v="10387"/>
    <n v="9484"/>
    <n v="97"/>
    <n v="72"/>
    <n v="10484"/>
    <n v="9556"/>
  </r>
  <r>
    <m/>
    <m/>
    <x v="267"/>
    <x v="267"/>
    <n v="80"/>
    <n v="83"/>
    <n v="0"/>
    <n v="0"/>
    <n v="80"/>
    <n v="83"/>
  </r>
  <r>
    <m/>
    <m/>
    <x v="269"/>
    <x v="269"/>
    <n v="0"/>
    <n v="1"/>
    <n v="0"/>
    <n v="1"/>
    <n v="0"/>
    <n v="2"/>
  </r>
  <r>
    <m/>
    <m/>
    <x v="2336"/>
    <x v="2330"/>
    <n v="2544"/>
    <n v="2507"/>
    <n v="1424"/>
    <n v="1415"/>
    <n v="3968"/>
    <n v="3922"/>
  </r>
  <r>
    <m/>
    <m/>
    <x v="1145"/>
    <x v="1145"/>
    <n v="0"/>
    <n v="0"/>
    <n v="2"/>
    <n v="3"/>
    <n v="2"/>
    <n v="3"/>
  </r>
  <r>
    <m/>
    <m/>
    <x v="901"/>
    <x v="901"/>
    <n v="0"/>
    <n v="0"/>
    <n v="0"/>
    <n v="1"/>
    <n v="0"/>
    <n v="1"/>
  </r>
  <r>
    <m/>
    <m/>
    <x v="276"/>
    <x v="276"/>
    <n v="0"/>
    <n v="0"/>
    <n v="5"/>
    <n v="7"/>
    <n v="5"/>
    <n v="7"/>
  </r>
  <r>
    <m/>
    <m/>
    <x v="277"/>
    <x v="277"/>
    <n v="0"/>
    <n v="0"/>
    <n v="0"/>
    <n v="1"/>
    <n v="0"/>
    <n v="1"/>
  </r>
  <r>
    <m/>
    <m/>
    <x v="278"/>
    <x v="278"/>
    <n v="0"/>
    <n v="0"/>
    <n v="1"/>
    <n v="1"/>
    <n v="1"/>
    <n v="1"/>
  </r>
  <r>
    <m/>
    <m/>
    <x v="279"/>
    <x v="279"/>
    <n v="0"/>
    <n v="0"/>
    <n v="1"/>
    <n v="1"/>
    <n v="1"/>
    <n v="1"/>
  </r>
  <r>
    <m/>
    <m/>
    <x v="902"/>
    <x v="902"/>
    <n v="0"/>
    <n v="0"/>
    <n v="0"/>
    <n v="1"/>
    <n v="0"/>
    <n v="1"/>
  </r>
  <r>
    <m/>
    <m/>
    <x v="280"/>
    <x v="280"/>
    <n v="23"/>
    <n v="28"/>
    <n v="690"/>
    <n v="653"/>
    <n v="713"/>
    <n v="681"/>
  </r>
  <r>
    <m/>
    <m/>
    <x v="281"/>
    <x v="281"/>
    <n v="0"/>
    <n v="0"/>
    <n v="0"/>
    <n v="1"/>
    <n v="0"/>
    <n v="1"/>
  </r>
  <r>
    <m/>
    <m/>
    <x v="283"/>
    <x v="283"/>
    <n v="0"/>
    <n v="0"/>
    <n v="26"/>
    <n v="21"/>
    <n v="26"/>
    <n v="21"/>
  </r>
  <r>
    <m/>
    <m/>
    <x v="435"/>
    <x v="435"/>
    <n v="0"/>
    <n v="0"/>
    <n v="55"/>
    <n v="27"/>
    <n v="55"/>
    <n v="27"/>
  </r>
  <r>
    <m/>
    <m/>
    <x v="436"/>
    <x v="436"/>
    <n v="0"/>
    <n v="0"/>
    <n v="45"/>
    <n v="45"/>
    <n v="45"/>
    <n v="45"/>
  </r>
  <r>
    <m/>
    <m/>
    <x v="437"/>
    <x v="437"/>
    <n v="0"/>
    <n v="0"/>
    <n v="0"/>
    <n v="1"/>
    <n v="0"/>
    <n v="1"/>
  </r>
  <r>
    <m/>
    <m/>
    <x v="284"/>
    <x v="284"/>
    <n v="0"/>
    <n v="0"/>
    <n v="1"/>
    <n v="1"/>
    <n v="1"/>
    <n v="1"/>
  </r>
  <r>
    <m/>
    <m/>
    <x v="285"/>
    <x v="285"/>
    <n v="0"/>
    <n v="0"/>
    <n v="973"/>
    <n v="803"/>
    <n v="973"/>
    <n v="803"/>
  </r>
  <r>
    <m/>
    <m/>
    <x v="286"/>
    <x v="286"/>
    <n v="88"/>
    <n v="85"/>
    <n v="7623"/>
    <n v="6437"/>
    <n v="7711"/>
    <n v="6522"/>
  </r>
  <r>
    <m/>
    <m/>
    <x v="903"/>
    <x v="903"/>
    <n v="0"/>
    <n v="0"/>
    <n v="0"/>
    <n v="1"/>
    <n v="0"/>
    <n v="1"/>
  </r>
  <r>
    <m/>
    <m/>
    <x v="287"/>
    <x v="287"/>
    <n v="0"/>
    <n v="0"/>
    <n v="6"/>
    <n v="7"/>
    <n v="6"/>
    <n v="7"/>
  </r>
  <r>
    <m/>
    <m/>
    <x v="288"/>
    <x v="288"/>
    <n v="0"/>
    <n v="0"/>
    <n v="3"/>
    <n v="3"/>
    <n v="3"/>
    <n v="3"/>
  </r>
  <r>
    <m/>
    <m/>
    <x v="289"/>
    <x v="289"/>
    <n v="0"/>
    <n v="0"/>
    <n v="0"/>
    <n v="1"/>
    <n v="0"/>
    <n v="1"/>
  </r>
  <r>
    <m/>
    <m/>
    <x v="438"/>
    <x v="438"/>
    <n v="0"/>
    <n v="0"/>
    <n v="5"/>
    <n v="4"/>
    <n v="5"/>
    <n v="4"/>
  </r>
  <r>
    <m/>
    <m/>
    <x v="904"/>
    <x v="904"/>
    <n v="0"/>
    <n v="0"/>
    <n v="3"/>
    <n v="3"/>
    <n v="3"/>
    <n v="3"/>
  </r>
  <r>
    <m/>
    <m/>
    <x v="291"/>
    <x v="291"/>
    <n v="1"/>
    <n v="1"/>
    <n v="173"/>
    <n v="105"/>
    <n v="174"/>
    <n v="106"/>
  </r>
  <r>
    <m/>
    <m/>
    <x v="293"/>
    <x v="293"/>
    <n v="0"/>
    <n v="0"/>
    <n v="0"/>
    <n v="1"/>
    <n v="0"/>
    <n v="1"/>
  </r>
  <r>
    <m/>
    <m/>
    <x v="294"/>
    <x v="294"/>
    <n v="0"/>
    <n v="0"/>
    <n v="1"/>
    <n v="1"/>
    <n v="1"/>
    <n v="1"/>
  </r>
  <r>
    <m/>
    <m/>
    <x v="296"/>
    <x v="296"/>
    <n v="0"/>
    <n v="0"/>
    <n v="5"/>
    <n v="7"/>
    <n v="5"/>
    <n v="7"/>
  </r>
  <r>
    <m/>
    <m/>
    <x v="1146"/>
    <x v="1146"/>
    <n v="0"/>
    <n v="0"/>
    <n v="0"/>
    <n v="1"/>
    <n v="0"/>
    <n v="1"/>
  </r>
  <r>
    <m/>
    <m/>
    <x v="300"/>
    <x v="300"/>
    <n v="0"/>
    <n v="0"/>
    <n v="0"/>
    <n v="1"/>
    <n v="0"/>
    <n v="1"/>
  </r>
  <r>
    <m/>
    <m/>
    <x v="301"/>
    <x v="301"/>
    <n v="76"/>
    <n v="59"/>
    <n v="3335"/>
    <n v="2815"/>
    <n v="3411"/>
    <n v="2874"/>
  </r>
  <r>
    <m/>
    <m/>
    <x v="905"/>
    <x v="905"/>
    <n v="0"/>
    <n v="0"/>
    <n v="0"/>
    <n v="1"/>
    <n v="0"/>
    <n v="1"/>
  </r>
  <r>
    <m/>
    <m/>
    <x v="441"/>
    <x v="441"/>
    <n v="0"/>
    <n v="0"/>
    <n v="0"/>
    <n v="1"/>
    <n v="0"/>
    <n v="1"/>
  </r>
  <r>
    <m/>
    <m/>
    <x v="442"/>
    <x v="442"/>
    <n v="37508"/>
    <n v="35455"/>
    <n v="3364"/>
    <n v="3307"/>
    <n v="40872"/>
    <n v="38762"/>
  </r>
  <r>
    <m/>
    <m/>
    <x v="1147"/>
    <x v="1147"/>
    <n v="0"/>
    <n v="0"/>
    <n v="1"/>
    <n v="1"/>
    <n v="1"/>
    <n v="1"/>
  </r>
  <r>
    <m/>
    <m/>
    <x v="444"/>
    <x v="444"/>
    <n v="0"/>
    <n v="0"/>
    <n v="2"/>
    <n v="3"/>
    <n v="2"/>
    <n v="3"/>
  </r>
  <r>
    <m/>
    <m/>
    <x v="445"/>
    <x v="445"/>
    <n v="0"/>
    <n v="0"/>
    <n v="11"/>
    <n v="11"/>
    <n v="11"/>
    <n v="11"/>
  </r>
  <r>
    <m/>
    <m/>
    <x v="2337"/>
    <x v="2331"/>
    <n v="0"/>
    <n v="0"/>
    <n v="0"/>
    <n v="1"/>
    <n v="0"/>
    <n v="1"/>
  </r>
  <r>
    <m/>
    <m/>
    <x v="2201"/>
    <x v="2195"/>
    <n v="6265"/>
    <n v="6163"/>
    <n v="346"/>
    <n v="356"/>
    <n v="6611"/>
    <n v="6519"/>
  </r>
  <r>
    <m/>
    <m/>
    <x v="2338"/>
    <x v="2332"/>
    <n v="11"/>
    <n v="11"/>
    <n v="1"/>
    <n v="1"/>
    <n v="12"/>
    <n v="12"/>
  </r>
  <r>
    <m/>
    <m/>
    <x v="2339"/>
    <x v="2333"/>
    <n v="0"/>
    <n v="0"/>
    <n v="0"/>
    <n v="1"/>
    <n v="0"/>
    <n v="1"/>
  </r>
  <r>
    <m/>
    <m/>
    <x v="1719"/>
    <x v="1713"/>
    <n v="957"/>
    <n v="892"/>
    <n v="52"/>
    <n v="52"/>
    <n v="1009"/>
    <n v="944"/>
  </r>
  <r>
    <m/>
    <m/>
    <x v="2340"/>
    <x v="2334"/>
    <n v="1672"/>
    <n v="1681"/>
    <n v="7"/>
    <n v="8"/>
    <n v="1679"/>
    <n v="1689"/>
  </r>
  <r>
    <m/>
    <m/>
    <x v="2209"/>
    <x v="2203"/>
    <n v="1239"/>
    <n v="1213"/>
    <n v="52"/>
    <n v="49"/>
    <n v="1291"/>
    <n v="1262"/>
  </r>
  <r>
    <m/>
    <m/>
    <x v="2341"/>
    <x v="2335"/>
    <n v="11"/>
    <n v="9"/>
    <n v="6"/>
    <n v="8"/>
    <n v="17"/>
    <n v="17"/>
  </r>
  <r>
    <m/>
    <m/>
    <x v="2342"/>
    <x v="2336"/>
    <n v="20"/>
    <n v="21"/>
    <n v="4"/>
    <n v="4"/>
    <n v="24"/>
    <n v="25"/>
  </r>
  <r>
    <m/>
    <m/>
    <x v="2343"/>
    <x v="2337"/>
    <n v="20"/>
    <n v="21"/>
    <n v="4"/>
    <n v="5"/>
    <n v="24"/>
    <n v="26"/>
  </r>
  <r>
    <m/>
    <m/>
    <x v="2344"/>
    <x v="2338"/>
    <n v="2171"/>
    <n v="2039"/>
    <n v="463"/>
    <n v="467"/>
    <n v="2634"/>
    <n v="2506"/>
  </r>
  <r>
    <m/>
    <m/>
    <x v="2345"/>
    <x v="2339"/>
    <n v="22835"/>
    <n v="21667"/>
    <n v="1030"/>
    <n v="1028"/>
    <n v="23865"/>
    <n v="22695"/>
  </r>
  <r>
    <m/>
    <m/>
    <x v="2346"/>
    <x v="2340"/>
    <n v="11918"/>
    <n v="11411"/>
    <n v="880"/>
    <n v="887"/>
    <n v="12798"/>
    <n v="12298"/>
  </r>
  <r>
    <m/>
    <m/>
    <x v="2347"/>
    <x v="2341"/>
    <n v="21191"/>
    <n v="19456"/>
    <n v="1004"/>
    <n v="965"/>
    <n v="22195"/>
    <n v="20421"/>
  </r>
  <r>
    <m/>
    <m/>
    <x v="2348"/>
    <x v="2342"/>
    <n v="18482"/>
    <n v="16777"/>
    <n v="984"/>
    <n v="944"/>
    <n v="19466"/>
    <n v="17721"/>
  </r>
  <r>
    <m/>
    <m/>
    <x v="2349"/>
    <x v="2343"/>
    <n v="17289"/>
    <n v="15619"/>
    <n v="986"/>
    <n v="944"/>
    <n v="18275"/>
    <n v="16563"/>
  </r>
  <r>
    <m/>
    <m/>
    <x v="2350"/>
    <x v="2344"/>
    <n v="17294"/>
    <n v="15621"/>
    <n v="981"/>
    <n v="941"/>
    <n v="18275"/>
    <n v="16562"/>
  </r>
  <r>
    <m/>
    <m/>
    <x v="2351"/>
    <x v="2345"/>
    <n v="173"/>
    <n v="183"/>
    <n v="0"/>
    <n v="0"/>
    <n v="173"/>
    <n v="183"/>
  </r>
  <r>
    <m/>
    <m/>
    <x v="2352"/>
    <x v="2346"/>
    <n v="2811"/>
    <n v="2808"/>
    <n v="31"/>
    <n v="31"/>
    <n v="2842"/>
    <n v="2839"/>
  </r>
  <r>
    <m/>
    <m/>
    <x v="2353"/>
    <x v="2347"/>
    <n v="2493"/>
    <n v="2347"/>
    <n v="39"/>
    <n v="31"/>
    <n v="2532"/>
    <n v="2378"/>
  </r>
  <r>
    <m/>
    <m/>
    <x v="2354"/>
    <x v="2348"/>
    <n v="505"/>
    <n v="536"/>
    <n v="14"/>
    <n v="15"/>
    <n v="519"/>
    <n v="551"/>
  </r>
  <r>
    <m/>
    <m/>
    <x v="2355"/>
    <x v="2349"/>
    <n v="374"/>
    <n v="384"/>
    <n v="11"/>
    <n v="8"/>
    <n v="385"/>
    <n v="392"/>
  </r>
  <r>
    <m/>
    <m/>
    <x v="2356"/>
    <x v="2350"/>
    <n v="7720"/>
    <n v="7067"/>
    <n v="91"/>
    <n v="65"/>
    <n v="7811"/>
    <n v="7132"/>
  </r>
  <r>
    <m/>
    <m/>
    <x v="2357"/>
    <x v="2351"/>
    <n v="604"/>
    <n v="595"/>
    <n v="3"/>
    <n v="4"/>
    <n v="607"/>
    <n v="599"/>
  </r>
  <r>
    <m/>
    <m/>
    <x v="2358"/>
    <x v="2352"/>
    <n v="230"/>
    <n v="245"/>
    <n v="0"/>
    <n v="0"/>
    <n v="230"/>
    <n v="245"/>
  </r>
  <r>
    <m/>
    <m/>
    <x v="2359"/>
    <x v="2353"/>
    <n v="9060"/>
    <n v="8219"/>
    <n v="95"/>
    <n v="69"/>
    <n v="9155"/>
    <n v="8288"/>
  </r>
  <r>
    <m/>
    <m/>
    <x v="2360"/>
    <x v="2354"/>
    <n v="1192"/>
    <n v="1160"/>
    <n v="0"/>
    <n v="0"/>
    <n v="1192"/>
    <n v="1160"/>
  </r>
  <r>
    <m/>
    <m/>
    <x v="2361"/>
    <x v="2355"/>
    <n v="682"/>
    <n v="700"/>
    <n v="0"/>
    <n v="0"/>
    <n v="682"/>
    <n v="700"/>
  </r>
  <r>
    <m/>
    <m/>
    <x v="2362"/>
    <x v="2356"/>
    <n v="0"/>
    <n v="1"/>
    <n v="0"/>
    <n v="0"/>
    <n v="0"/>
    <n v="1"/>
  </r>
  <r>
    <m/>
    <m/>
    <x v="2363"/>
    <x v="2357"/>
    <n v="0"/>
    <n v="0"/>
    <n v="102"/>
    <n v="100"/>
    <n v="102"/>
    <n v="100"/>
  </r>
  <r>
    <m/>
    <m/>
    <x v="2364"/>
    <x v="2358"/>
    <n v="0"/>
    <n v="0"/>
    <n v="301"/>
    <n v="280"/>
    <n v="301"/>
    <n v="280"/>
  </r>
  <r>
    <m/>
    <m/>
    <x v="446"/>
    <x v="446"/>
    <n v="0"/>
    <n v="0"/>
    <n v="565"/>
    <n v="355"/>
    <n v="565"/>
    <n v="355"/>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гинекологију и акушерство"/>
    <m/>
    <x v="0"/>
    <x v="0"/>
    <m/>
    <m/>
    <m/>
    <m/>
    <m/>
    <m/>
  </r>
  <r>
    <m/>
    <s v="Специјалистички прегледи"/>
    <x v="0"/>
    <x v="0"/>
    <m/>
    <m/>
    <m/>
    <m/>
    <m/>
    <m/>
  </r>
  <r>
    <m/>
    <s v="Сви прегледи укупно"/>
    <x v="0"/>
    <x v="0"/>
    <n v="35533"/>
    <n v="36800"/>
    <n v="48397"/>
    <n v="50750"/>
    <n v="83930"/>
    <n v="87550"/>
  </r>
  <r>
    <m/>
    <m/>
    <x v="1"/>
    <x v="1"/>
    <n v="13238"/>
    <n v="13300"/>
    <n v="6324"/>
    <n v="7000"/>
    <n v="19562"/>
    <n v="20300"/>
  </r>
  <r>
    <m/>
    <m/>
    <x v="2"/>
    <x v="2"/>
    <n v="5347"/>
    <n v="5500"/>
    <n v="31017"/>
    <n v="32000"/>
    <n v="36364"/>
    <n v="37500"/>
  </r>
  <r>
    <m/>
    <m/>
    <x v="3"/>
    <x v="3"/>
    <n v="6793"/>
    <n v="6800"/>
    <n v="1149"/>
    <n v="1200"/>
    <n v="7942"/>
    <n v="8000"/>
  </r>
  <r>
    <m/>
    <m/>
    <x v="4"/>
    <x v="4"/>
    <n v="1372"/>
    <n v="1500"/>
    <n v="3117"/>
    <n v="3500"/>
    <n v="4489"/>
    <n v="5000"/>
  </r>
  <r>
    <m/>
    <m/>
    <x v="5"/>
    <x v="5"/>
    <n v="6590"/>
    <n v="7300"/>
    <n v="1818"/>
    <n v="2000"/>
    <n v="8408"/>
    <n v="9300"/>
  </r>
  <r>
    <m/>
    <m/>
    <x v="6"/>
    <x v="6"/>
    <n v="2021"/>
    <n v="2200"/>
    <n v="4157"/>
    <n v="4300"/>
    <n v="6178"/>
    <n v="6500"/>
  </r>
  <r>
    <m/>
    <m/>
    <x v="7"/>
    <x v="7"/>
    <n v="172"/>
    <n v="200"/>
    <n v="815"/>
    <n v="750"/>
    <n v="987"/>
    <n v="95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61772"/>
    <n v="64119"/>
    <n v="511454"/>
    <n v="512652"/>
    <n v="573226"/>
    <n v="576771"/>
  </r>
  <r>
    <m/>
    <s v="Операције"/>
    <x v="0"/>
    <x v="0"/>
    <n v="0"/>
    <n v="0"/>
    <n v="5901"/>
    <n v="6527"/>
    <n v="5901"/>
    <n v="6527"/>
  </r>
  <r>
    <m/>
    <m/>
    <x v="2365"/>
    <x v="2359"/>
    <m/>
    <m/>
    <n v="0"/>
    <n v="2"/>
    <n v="0"/>
    <n v="2"/>
  </r>
  <r>
    <m/>
    <m/>
    <x v="2366"/>
    <x v="2360"/>
    <m/>
    <m/>
    <n v="0"/>
    <n v="2"/>
    <n v="0"/>
    <n v="2"/>
  </r>
  <r>
    <m/>
    <m/>
    <x v="2367"/>
    <x v="2361"/>
    <m/>
    <m/>
    <n v="1"/>
    <n v="2"/>
    <n v="1"/>
    <n v="2"/>
  </r>
  <r>
    <m/>
    <m/>
    <x v="2368"/>
    <x v="2362"/>
    <m/>
    <m/>
    <n v="1294"/>
    <n v="1300"/>
    <n v="1294"/>
    <n v="1300"/>
  </r>
  <r>
    <m/>
    <m/>
    <x v="2369"/>
    <x v="2363"/>
    <m/>
    <m/>
    <n v="1141"/>
    <n v="1200"/>
    <n v="1141"/>
    <n v="1200"/>
  </r>
  <r>
    <m/>
    <m/>
    <x v="2370"/>
    <x v="2364"/>
    <m/>
    <m/>
    <n v="1"/>
    <n v="4"/>
    <n v="1"/>
    <n v="4"/>
  </r>
  <r>
    <m/>
    <m/>
    <x v="2371"/>
    <x v="2365"/>
    <m/>
    <m/>
    <n v="0"/>
    <n v="2"/>
    <n v="0"/>
    <n v="2"/>
  </r>
  <r>
    <m/>
    <m/>
    <x v="1340"/>
    <x v="1334"/>
    <m/>
    <m/>
    <n v="2"/>
    <n v="2"/>
    <n v="2"/>
    <n v="2"/>
  </r>
  <r>
    <m/>
    <m/>
    <x v="12"/>
    <x v="12"/>
    <m/>
    <m/>
    <n v="0"/>
    <n v="2"/>
    <n v="0"/>
    <n v="2"/>
  </r>
  <r>
    <m/>
    <m/>
    <x v="456"/>
    <x v="456"/>
    <m/>
    <m/>
    <n v="1"/>
    <n v="2"/>
    <n v="1"/>
    <n v="2"/>
  </r>
  <r>
    <m/>
    <m/>
    <x v="457"/>
    <x v="457"/>
    <m/>
    <m/>
    <n v="4"/>
    <n v="5"/>
    <n v="4"/>
    <n v="5"/>
  </r>
  <r>
    <m/>
    <m/>
    <x v="234"/>
    <x v="234"/>
    <m/>
    <m/>
    <n v="0"/>
    <n v="2"/>
    <n v="0"/>
    <n v="2"/>
  </r>
  <r>
    <m/>
    <m/>
    <x v="20"/>
    <x v="20"/>
    <m/>
    <m/>
    <n v="14"/>
    <n v="10"/>
    <n v="14"/>
    <n v="10"/>
  </r>
  <r>
    <m/>
    <m/>
    <x v="23"/>
    <x v="23"/>
    <m/>
    <m/>
    <n v="1"/>
    <n v="2"/>
    <n v="1"/>
    <n v="2"/>
  </r>
  <r>
    <m/>
    <m/>
    <x v="24"/>
    <x v="24"/>
    <m/>
    <m/>
    <n v="1"/>
    <n v="2"/>
    <n v="1"/>
    <n v="2"/>
  </r>
  <r>
    <m/>
    <m/>
    <x v="26"/>
    <x v="26"/>
    <m/>
    <m/>
    <n v="0"/>
    <n v="10"/>
    <n v="0"/>
    <n v="10"/>
  </r>
  <r>
    <m/>
    <m/>
    <x v="34"/>
    <x v="34"/>
    <m/>
    <m/>
    <n v="0"/>
    <n v="1"/>
    <n v="0"/>
    <n v="1"/>
  </r>
  <r>
    <m/>
    <m/>
    <x v="35"/>
    <x v="35"/>
    <m/>
    <m/>
    <n v="10"/>
    <n v="15"/>
    <n v="10"/>
    <n v="15"/>
  </r>
  <r>
    <m/>
    <m/>
    <x v="43"/>
    <x v="43"/>
    <m/>
    <m/>
    <n v="1"/>
    <n v="2"/>
    <n v="1"/>
    <n v="2"/>
  </r>
  <r>
    <m/>
    <m/>
    <x v="44"/>
    <x v="44"/>
    <m/>
    <m/>
    <n v="0"/>
    <n v="2"/>
    <n v="0"/>
    <n v="2"/>
  </r>
  <r>
    <m/>
    <m/>
    <x v="47"/>
    <x v="47"/>
    <m/>
    <m/>
    <n v="550"/>
    <n v="600"/>
    <n v="550"/>
    <n v="600"/>
  </r>
  <r>
    <m/>
    <m/>
    <x v="48"/>
    <x v="48"/>
    <m/>
    <m/>
    <n v="14"/>
    <n v="20"/>
    <n v="14"/>
    <n v="20"/>
  </r>
  <r>
    <m/>
    <m/>
    <x v="49"/>
    <x v="49"/>
    <m/>
    <m/>
    <n v="35"/>
    <n v="50"/>
    <n v="35"/>
    <n v="50"/>
  </r>
  <r>
    <m/>
    <m/>
    <x v="50"/>
    <x v="50"/>
    <m/>
    <m/>
    <n v="96"/>
    <n v="95"/>
    <n v="96"/>
    <n v="95"/>
  </r>
  <r>
    <m/>
    <m/>
    <x v="51"/>
    <x v="51"/>
    <m/>
    <m/>
    <n v="15"/>
    <n v="30"/>
    <n v="15"/>
    <n v="30"/>
  </r>
  <r>
    <m/>
    <m/>
    <x v="52"/>
    <x v="52"/>
    <m/>
    <m/>
    <n v="2"/>
    <n v="2"/>
    <n v="2"/>
    <n v="2"/>
  </r>
  <r>
    <m/>
    <m/>
    <x v="54"/>
    <x v="54"/>
    <m/>
    <m/>
    <n v="0"/>
    <n v="1"/>
    <n v="0"/>
    <n v="1"/>
  </r>
  <r>
    <m/>
    <m/>
    <x v="55"/>
    <x v="55"/>
    <m/>
    <m/>
    <n v="0"/>
    <n v="1"/>
    <n v="0"/>
    <n v="1"/>
  </r>
  <r>
    <m/>
    <m/>
    <x v="56"/>
    <x v="56"/>
    <m/>
    <m/>
    <n v="10"/>
    <n v="12"/>
    <n v="10"/>
    <n v="12"/>
  </r>
  <r>
    <m/>
    <m/>
    <x v="57"/>
    <x v="57"/>
    <m/>
    <m/>
    <n v="0"/>
    <n v="2"/>
    <n v="0"/>
    <n v="2"/>
  </r>
  <r>
    <m/>
    <m/>
    <x v="60"/>
    <x v="60"/>
    <m/>
    <m/>
    <n v="0"/>
    <n v="2"/>
    <n v="0"/>
    <n v="2"/>
  </r>
  <r>
    <m/>
    <m/>
    <x v="71"/>
    <x v="71"/>
    <m/>
    <m/>
    <n v="0"/>
    <n v="2"/>
    <n v="0"/>
    <n v="2"/>
  </r>
  <r>
    <m/>
    <m/>
    <x v="1904"/>
    <x v="1898"/>
    <m/>
    <m/>
    <n v="0"/>
    <n v="1"/>
    <n v="0"/>
    <n v="1"/>
  </r>
  <r>
    <m/>
    <m/>
    <x v="103"/>
    <x v="103"/>
    <m/>
    <m/>
    <n v="1"/>
    <n v="2"/>
    <n v="1"/>
    <n v="2"/>
  </r>
  <r>
    <m/>
    <m/>
    <x v="104"/>
    <x v="104"/>
    <m/>
    <m/>
    <n v="16"/>
    <n v="17"/>
    <n v="16"/>
    <n v="17"/>
  </r>
  <r>
    <m/>
    <m/>
    <x v="105"/>
    <x v="105"/>
    <m/>
    <m/>
    <n v="2"/>
    <n v="2"/>
    <n v="2"/>
    <n v="2"/>
  </r>
  <r>
    <m/>
    <m/>
    <x v="123"/>
    <x v="123"/>
    <m/>
    <m/>
    <n v="0"/>
    <n v="1"/>
    <n v="0"/>
    <n v="1"/>
  </r>
  <r>
    <m/>
    <m/>
    <x v="125"/>
    <x v="125"/>
    <m/>
    <m/>
    <n v="1"/>
    <n v="1"/>
    <n v="1"/>
    <n v="1"/>
  </r>
  <r>
    <m/>
    <m/>
    <x v="129"/>
    <x v="129"/>
    <m/>
    <m/>
    <n v="12"/>
    <n v="13"/>
    <n v="12"/>
    <n v="13"/>
  </r>
  <r>
    <m/>
    <m/>
    <x v="130"/>
    <x v="130"/>
    <m/>
    <m/>
    <n v="0"/>
    <n v="1"/>
    <n v="0"/>
    <n v="1"/>
  </r>
  <r>
    <m/>
    <m/>
    <x v="131"/>
    <x v="131"/>
    <m/>
    <m/>
    <n v="2"/>
    <n v="5"/>
    <n v="2"/>
    <n v="5"/>
  </r>
  <r>
    <m/>
    <m/>
    <x v="1162"/>
    <x v="1162"/>
    <m/>
    <m/>
    <n v="0"/>
    <n v="1"/>
    <n v="0"/>
    <n v="1"/>
  </r>
  <r>
    <m/>
    <m/>
    <x v="238"/>
    <x v="238"/>
    <m/>
    <m/>
    <n v="11"/>
    <n v="10"/>
    <n v="11"/>
    <n v="10"/>
  </r>
  <r>
    <m/>
    <m/>
    <x v="134"/>
    <x v="134"/>
    <m/>
    <m/>
    <n v="2"/>
    <n v="1"/>
    <n v="2"/>
    <n v="1"/>
  </r>
  <r>
    <m/>
    <m/>
    <x v="135"/>
    <x v="135"/>
    <m/>
    <m/>
    <n v="0"/>
    <n v="1"/>
    <n v="0"/>
    <n v="1"/>
  </r>
  <r>
    <m/>
    <m/>
    <x v="136"/>
    <x v="136"/>
    <m/>
    <m/>
    <n v="2"/>
    <n v="5"/>
    <n v="2"/>
    <n v="5"/>
  </r>
  <r>
    <m/>
    <m/>
    <x v="137"/>
    <x v="137"/>
    <m/>
    <m/>
    <n v="1"/>
    <n v="1"/>
    <n v="1"/>
    <n v="1"/>
  </r>
  <r>
    <m/>
    <m/>
    <x v="138"/>
    <x v="138"/>
    <m/>
    <m/>
    <n v="0"/>
    <n v="1"/>
    <n v="0"/>
    <n v="1"/>
  </r>
  <r>
    <m/>
    <m/>
    <x v="143"/>
    <x v="143"/>
    <m/>
    <m/>
    <n v="0"/>
    <n v="1"/>
    <n v="0"/>
    <n v="1"/>
  </r>
  <r>
    <m/>
    <m/>
    <x v="148"/>
    <x v="148"/>
    <m/>
    <m/>
    <n v="3"/>
    <n v="4"/>
    <n v="3"/>
    <n v="4"/>
  </r>
  <r>
    <m/>
    <m/>
    <x v="309"/>
    <x v="309"/>
    <m/>
    <m/>
    <n v="0"/>
    <n v="2"/>
    <n v="0"/>
    <n v="2"/>
  </r>
  <r>
    <m/>
    <m/>
    <x v="156"/>
    <x v="156"/>
    <m/>
    <m/>
    <n v="0"/>
    <n v="1"/>
    <n v="0"/>
    <n v="1"/>
  </r>
  <r>
    <m/>
    <m/>
    <x v="163"/>
    <x v="163"/>
    <m/>
    <m/>
    <n v="0"/>
    <n v="2"/>
    <n v="0"/>
    <n v="2"/>
  </r>
  <r>
    <m/>
    <m/>
    <x v="332"/>
    <x v="332"/>
    <m/>
    <m/>
    <n v="32"/>
    <n v="35"/>
    <n v="32"/>
    <n v="35"/>
  </r>
  <r>
    <m/>
    <m/>
    <x v="333"/>
    <x v="333"/>
    <m/>
    <m/>
    <n v="0"/>
    <n v="1"/>
    <n v="0"/>
    <n v="1"/>
  </r>
  <r>
    <m/>
    <m/>
    <x v="2372"/>
    <x v="2366"/>
    <m/>
    <m/>
    <n v="1"/>
    <n v="1"/>
    <n v="1"/>
    <n v="1"/>
  </r>
  <r>
    <m/>
    <m/>
    <x v="2373"/>
    <x v="2367"/>
    <m/>
    <m/>
    <n v="1"/>
    <n v="1"/>
    <n v="1"/>
    <n v="1"/>
  </r>
  <r>
    <m/>
    <m/>
    <x v="2374"/>
    <x v="2368"/>
    <m/>
    <m/>
    <n v="27"/>
    <n v="30"/>
    <n v="27"/>
    <n v="30"/>
  </r>
  <r>
    <m/>
    <m/>
    <x v="2375"/>
    <x v="2369"/>
    <m/>
    <m/>
    <n v="0"/>
    <n v="2"/>
    <n v="0"/>
    <n v="2"/>
  </r>
  <r>
    <m/>
    <m/>
    <x v="2376"/>
    <x v="2370"/>
    <m/>
    <m/>
    <n v="3"/>
    <n v="10"/>
    <n v="3"/>
    <n v="10"/>
  </r>
  <r>
    <m/>
    <m/>
    <x v="2377"/>
    <x v="2371"/>
    <m/>
    <m/>
    <n v="0"/>
    <n v="3"/>
    <n v="0"/>
    <n v="3"/>
  </r>
  <r>
    <m/>
    <m/>
    <x v="2378"/>
    <x v="2372"/>
    <m/>
    <m/>
    <n v="2"/>
    <n v="4"/>
    <n v="2"/>
    <n v="4"/>
  </r>
  <r>
    <m/>
    <m/>
    <x v="2379"/>
    <x v="2373"/>
    <m/>
    <m/>
    <n v="3"/>
    <n v="4"/>
    <n v="3"/>
    <n v="4"/>
  </r>
  <r>
    <m/>
    <m/>
    <x v="1375"/>
    <x v="1369"/>
    <m/>
    <m/>
    <n v="1"/>
    <n v="2"/>
    <n v="1"/>
    <n v="2"/>
  </r>
  <r>
    <m/>
    <m/>
    <x v="2380"/>
    <x v="2374"/>
    <m/>
    <m/>
    <n v="7"/>
    <n v="10"/>
    <n v="7"/>
    <n v="10"/>
  </r>
  <r>
    <m/>
    <m/>
    <x v="164"/>
    <x v="164"/>
    <m/>
    <m/>
    <n v="12"/>
    <n v="12"/>
    <n v="12"/>
    <n v="12"/>
  </r>
  <r>
    <m/>
    <m/>
    <x v="2381"/>
    <x v="2375"/>
    <m/>
    <m/>
    <n v="2"/>
    <n v="2"/>
    <n v="2"/>
    <n v="2"/>
  </r>
  <r>
    <m/>
    <m/>
    <x v="2382"/>
    <x v="2376"/>
    <m/>
    <m/>
    <n v="0"/>
    <n v="1"/>
    <n v="0"/>
    <n v="1"/>
  </r>
  <r>
    <m/>
    <m/>
    <x v="2383"/>
    <x v="2377"/>
    <m/>
    <m/>
    <n v="117"/>
    <n v="130"/>
    <n v="117"/>
    <n v="130"/>
  </r>
  <r>
    <m/>
    <m/>
    <x v="1379"/>
    <x v="1373"/>
    <m/>
    <m/>
    <n v="0"/>
    <n v="2"/>
    <n v="0"/>
    <n v="2"/>
  </r>
  <r>
    <m/>
    <m/>
    <x v="2384"/>
    <x v="2378"/>
    <m/>
    <m/>
    <n v="4"/>
    <n v="8"/>
    <n v="4"/>
    <n v="8"/>
  </r>
  <r>
    <m/>
    <m/>
    <x v="2385"/>
    <x v="2379"/>
    <m/>
    <m/>
    <n v="28"/>
    <n v="50"/>
    <n v="28"/>
    <n v="50"/>
  </r>
  <r>
    <m/>
    <m/>
    <x v="308"/>
    <x v="308"/>
    <m/>
    <m/>
    <n v="0"/>
    <n v="3"/>
    <n v="0"/>
    <n v="3"/>
  </r>
  <r>
    <m/>
    <m/>
    <x v="2386"/>
    <x v="2380"/>
    <m/>
    <m/>
    <n v="22"/>
    <n v="30"/>
    <n v="22"/>
    <n v="30"/>
  </r>
  <r>
    <m/>
    <m/>
    <x v="2387"/>
    <x v="2381"/>
    <m/>
    <m/>
    <n v="57"/>
    <n v="90"/>
    <n v="57"/>
    <n v="90"/>
  </r>
  <r>
    <m/>
    <m/>
    <x v="2388"/>
    <x v="2382"/>
    <m/>
    <m/>
    <n v="2"/>
    <n v="2"/>
    <n v="2"/>
    <n v="2"/>
  </r>
  <r>
    <m/>
    <m/>
    <x v="2389"/>
    <x v="2383"/>
    <m/>
    <m/>
    <n v="118"/>
    <n v="150"/>
    <n v="118"/>
    <n v="150"/>
  </r>
  <r>
    <m/>
    <m/>
    <x v="2390"/>
    <x v="2384"/>
    <m/>
    <m/>
    <n v="8"/>
    <n v="10"/>
    <n v="8"/>
    <n v="10"/>
  </r>
  <r>
    <m/>
    <m/>
    <x v="2391"/>
    <x v="2385"/>
    <m/>
    <m/>
    <n v="5"/>
    <n v="8"/>
    <n v="5"/>
    <n v="8"/>
  </r>
  <r>
    <m/>
    <m/>
    <x v="2392"/>
    <x v="2386"/>
    <m/>
    <m/>
    <n v="4"/>
    <n v="5"/>
    <n v="4"/>
    <n v="5"/>
  </r>
  <r>
    <m/>
    <m/>
    <x v="1380"/>
    <x v="1374"/>
    <m/>
    <m/>
    <n v="1"/>
    <n v="2"/>
    <n v="1"/>
    <n v="2"/>
  </r>
  <r>
    <m/>
    <m/>
    <x v="2393"/>
    <x v="2387"/>
    <m/>
    <m/>
    <n v="2"/>
    <n v="5"/>
    <n v="2"/>
    <n v="5"/>
  </r>
  <r>
    <m/>
    <m/>
    <x v="2394"/>
    <x v="2388"/>
    <m/>
    <m/>
    <n v="4"/>
    <n v="5"/>
    <n v="4"/>
    <n v="5"/>
  </r>
  <r>
    <m/>
    <m/>
    <x v="1641"/>
    <x v="1635"/>
    <m/>
    <m/>
    <n v="135"/>
    <n v="135"/>
    <n v="135"/>
    <n v="135"/>
  </r>
  <r>
    <m/>
    <m/>
    <x v="2395"/>
    <x v="2389"/>
    <m/>
    <m/>
    <n v="21"/>
    <n v="25"/>
    <n v="21"/>
    <n v="25"/>
  </r>
  <r>
    <m/>
    <m/>
    <x v="2396"/>
    <x v="2390"/>
    <m/>
    <m/>
    <n v="0"/>
    <n v="2"/>
    <n v="0"/>
    <n v="2"/>
  </r>
  <r>
    <m/>
    <m/>
    <x v="2397"/>
    <x v="2391"/>
    <m/>
    <m/>
    <n v="64"/>
    <n v="70"/>
    <n v="64"/>
    <n v="70"/>
  </r>
  <r>
    <m/>
    <m/>
    <x v="2398"/>
    <x v="2392"/>
    <m/>
    <m/>
    <n v="26"/>
    <n v="30"/>
    <n v="26"/>
    <n v="30"/>
  </r>
  <r>
    <m/>
    <m/>
    <x v="2399"/>
    <x v="2393"/>
    <m/>
    <m/>
    <n v="45"/>
    <n v="50"/>
    <n v="45"/>
    <n v="50"/>
  </r>
  <r>
    <m/>
    <m/>
    <x v="2400"/>
    <x v="2394"/>
    <m/>
    <m/>
    <n v="10"/>
    <n v="10"/>
    <n v="10"/>
    <n v="10"/>
  </r>
  <r>
    <m/>
    <m/>
    <x v="2401"/>
    <x v="2395"/>
    <m/>
    <m/>
    <n v="609"/>
    <n v="620"/>
    <n v="609"/>
    <n v="620"/>
  </r>
  <r>
    <m/>
    <m/>
    <x v="2402"/>
    <x v="2396"/>
    <m/>
    <m/>
    <n v="71"/>
    <n v="80"/>
    <n v="71"/>
    <n v="80"/>
  </r>
  <r>
    <m/>
    <m/>
    <x v="2403"/>
    <x v="2397"/>
    <m/>
    <m/>
    <n v="160"/>
    <n v="150"/>
    <n v="160"/>
    <n v="150"/>
  </r>
  <r>
    <m/>
    <m/>
    <x v="2404"/>
    <x v="2398"/>
    <m/>
    <m/>
    <n v="1"/>
    <n v="3"/>
    <n v="1"/>
    <n v="3"/>
  </r>
  <r>
    <m/>
    <m/>
    <x v="2405"/>
    <x v="2399"/>
    <m/>
    <m/>
    <n v="195"/>
    <n v="260"/>
    <n v="195"/>
    <n v="260"/>
  </r>
  <r>
    <m/>
    <m/>
    <x v="165"/>
    <x v="165"/>
    <m/>
    <m/>
    <n v="57"/>
    <n v="70"/>
    <n v="57"/>
    <n v="70"/>
  </r>
  <r>
    <m/>
    <m/>
    <x v="2406"/>
    <x v="2400"/>
    <m/>
    <m/>
    <n v="87"/>
    <n v="80"/>
    <n v="87"/>
    <n v="80"/>
  </r>
  <r>
    <m/>
    <m/>
    <x v="2407"/>
    <x v="2401"/>
    <m/>
    <m/>
    <n v="0"/>
    <n v="3"/>
    <n v="0"/>
    <n v="3"/>
  </r>
  <r>
    <m/>
    <m/>
    <x v="2408"/>
    <x v="2402"/>
    <m/>
    <m/>
    <n v="10"/>
    <n v="12"/>
    <n v="10"/>
    <n v="12"/>
  </r>
  <r>
    <m/>
    <m/>
    <x v="166"/>
    <x v="166"/>
    <m/>
    <m/>
    <n v="0"/>
    <n v="1"/>
    <n v="0"/>
    <n v="1"/>
  </r>
  <r>
    <m/>
    <m/>
    <x v="2409"/>
    <x v="2403"/>
    <m/>
    <m/>
    <n v="3"/>
    <n v="2"/>
    <n v="3"/>
    <n v="2"/>
  </r>
  <r>
    <m/>
    <m/>
    <x v="2410"/>
    <x v="2404"/>
    <m/>
    <m/>
    <n v="10"/>
    <n v="12"/>
    <n v="10"/>
    <n v="12"/>
  </r>
  <r>
    <m/>
    <m/>
    <x v="2411"/>
    <x v="2405"/>
    <m/>
    <m/>
    <n v="8"/>
    <n v="10"/>
    <n v="8"/>
    <n v="10"/>
  </r>
  <r>
    <m/>
    <m/>
    <x v="2412"/>
    <x v="2406"/>
    <m/>
    <m/>
    <n v="32"/>
    <n v="35"/>
    <n v="32"/>
    <n v="35"/>
  </r>
  <r>
    <m/>
    <m/>
    <x v="2413"/>
    <x v="2407"/>
    <m/>
    <m/>
    <n v="1"/>
    <n v="1"/>
    <n v="1"/>
    <n v="1"/>
  </r>
  <r>
    <m/>
    <m/>
    <x v="2414"/>
    <x v="2408"/>
    <m/>
    <m/>
    <n v="91"/>
    <n v="90"/>
    <n v="91"/>
    <n v="90"/>
  </r>
  <r>
    <m/>
    <m/>
    <x v="2415"/>
    <x v="2409"/>
    <m/>
    <m/>
    <n v="3"/>
    <n v="5"/>
    <n v="3"/>
    <n v="5"/>
  </r>
  <r>
    <m/>
    <m/>
    <x v="2416"/>
    <x v="2410"/>
    <m/>
    <m/>
    <n v="22"/>
    <n v="20"/>
    <n v="22"/>
    <n v="20"/>
  </r>
  <r>
    <m/>
    <m/>
    <x v="2417"/>
    <x v="2411"/>
    <m/>
    <m/>
    <n v="2"/>
    <n v="2"/>
    <n v="2"/>
    <n v="2"/>
  </r>
  <r>
    <m/>
    <m/>
    <x v="2418"/>
    <x v="2412"/>
    <m/>
    <m/>
    <n v="0"/>
    <n v="1"/>
    <n v="0"/>
    <n v="1"/>
  </r>
  <r>
    <m/>
    <m/>
    <x v="2419"/>
    <x v="2413"/>
    <m/>
    <m/>
    <n v="0"/>
    <n v="1"/>
    <n v="0"/>
    <n v="1"/>
  </r>
  <r>
    <m/>
    <m/>
    <x v="2420"/>
    <x v="2414"/>
    <m/>
    <m/>
    <n v="1"/>
    <n v="2"/>
    <n v="1"/>
    <n v="2"/>
  </r>
  <r>
    <m/>
    <m/>
    <x v="167"/>
    <x v="167"/>
    <m/>
    <m/>
    <n v="43"/>
    <n v="40"/>
    <n v="43"/>
    <n v="40"/>
  </r>
  <r>
    <m/>
    <m/>
    <x v="2421"/>
    <x v="2415"/>
    <m/>
    <m/>
    <n v="4"/>
    <n v="4"/>
    <n v="4"/>
    <n v="4"/>
  </r>
  <r>
    <m/>
    <m/>
    <x v="2422"/>
    <x v="2416"/>
    <m/>
    <m/>
    <n v="2"/>
    <n v="2"/>
    <n v="2"/>
    <n v="2"/>
  </r>
  <r>
    <m/>
    <m/>
    <x v="168"/>
    <x v="168"/>
    <m/>
    <m/>
    <n v="14"/>
    <n v="17"/>
    <n v="14"/>
    <n v="17"/>
  </r>
  <r>
    <m/>
    <m/>
    <x v="2423"/>
    <x v="2417"/>
    <m/>
    <m/>
    <n v="29"/>
    <n v="35"/>
    <n v="29"/>
    <n v="35"/>
  </r>
  <r>
    <m/>
    <m/>
    <x v="2424"/>
    <x v="2418"/>
    <m/>
    <m/>
    <n v="70"/>
    <n v="90"/>
    <n v="70"/>
    <n v="90"/>
  </r>
  <r>
    <m/>
    <m/>
    <x v="2425"/>
    <x v="2419"/>
    <m/>
    <m/>
    <n v="3"/>
    <n v="5"/>
    <n v="3"/>
    <n v="5"/>
  </r>
  <r>
    <m/>
    <m/>
    <x v="2426"/>
    <x v="2420"/>
    <m/>
    <m/>
    <n v="0"/>
    <n v="2"/>
    <n v="0"/>
    <n v="2"/>
  </r>
  <r>
    <m/>
    <m/>
    <x v="2427"/>
    <x v="2421"/>
    <m/>
    <m/>
    <n v="5"/>
    <n v="10"/>
    <n v="5"/>
    <n v="10"/>
  </r>
  <r>
    <m/>
    <m/>
    <x v="169"/>
    <x v="169"/>
    <m/>
    <m/>
    <n v="3"/>
    <n v="10"/>
    <n v="3"/>
    <n v="10"/>
  </r>
  <r>
    <m/>
    <m/>
    <x v="2428"/>
    <x v="2422"/>
    <m/>
    <m/>
    <n v="0"/>
    <n v="1"/>
    <n v="0"/>
    <n v="1"/>
  </r>
  <r>
    <m/>
    <m/>
    <x v="2429"/>
    <x v="2423"/>
    <m/>
    <m/>
    <n v="98"/>
    <n v="110"/>
    <n v="98"/>
    <n v="110"/>
  </r>
  <r>
    <m/>
    <m/>
    <x v="2430"/>
    <x v="2424"/>
    <m/>
    <m/>
    <n v="111"/>
    <n v="120"/>
    <n v="111"/>
    <n v="120"/>
  </r>
  <r>
    <m/>
    <m/>
    <x v="2431"/>
    <x v="2425"/>
    <m/>
    <m/>
    <n v="0"/>
    <n v="3"/>
    <n v="0"/>
    <n v="3"/>
  </r>
  <r>
    <m/>
    <m/>
    <x v="2432"/>
    <x v="2426"/>
    <m/>
    <m/>
    <n v="4"/>
    <n v="7"/>
    <n v="4"/>
    <n v="7"/>
  </r>
  <r>
    <m/>
    <m/>
    <x v="2433"/>
    <x v="2427"/>
    <m/>
    <m/>
    <n v="1"/>
    <n v="3"/>
    <n v="1"/>
    <n v="3"/>
  </r>
  <r>
    <m/>
    <m/>
    <x v="2434"/>
    <x v="2428"/>
    <m/>
    <m/>
    <n v="7"/>
    <n v="5"/>
    <n v="7"/>
    <n v="5"/>
  </r>
  <r>
    <m/>
    <m/>
    <x v="1435"/>
    <x v="1429"/>
    <m/>
    <m/>
    <n v="0"/>
    <n v="1"/>
    <n v="0"/>
    <n v="1"/>
  </r>
  <r>
    <m/>
    <m/>
    <x v="1445"/>
    <x v="1439"/>
    <m/>
    <m/>
    <n v="0"/>
    <n v="1"/>
    <n v="0"/>
    <n v="1"/>
  </r>
  <r>
    <m/>
    <m/>
    <x v="1659"/>
    <x v="1653"/>
    <m/>
    <m/>
    <n v="2"/>
    <n v="3"/>
    <n v="2"/>
    <n v="3"/>
  </r>
  <r>
    <m/>
    <m/>
    <x v="177"/>
    <x v="177"/>
    <m/>
    <m/>
    <n v="0"/>
    <n v="1"/>
    <n v="0"/>
    <n v="1"/>
  </r>
  <r>
    <m/>
    <m/>
    <x v="1490"/>
    <x v="1484"/>
    <m/>
    <m/>
    <n v="1"/>
    <n v="3"/>
    <n v="1"/>
    <n v="3"/>
  </r>
  <r>
    <m/>
    <m/>
    <x v="178"/>
    <x v="178"/>
    <m/>
    <m/>
    <n v="2"/>
    <n v="3"/>
    <n v="2"/>
    <n v="3"/>
  </r>
  <r>
    <m/>
    <m/>
    <x v="179"/>
    <x v="179"/>
    <m/>
    <m/>
    <n v="2"/>
    <n v="3"/>
    <n v="2"/>
    <n v="3"/>
  </r>
  <r>
    <m/>
    <m/>
    <x v="1542"/>
    <x v="1536"/>
    <m/>
    <m/>
    <n v="0"/>
    <n v="3"/>
    <n v="0"/>
    <n v="3"/>
  </r>
  <r>
    <m/>
    <m/>
    <x v="1582"/>
    <x v="1576"/>
    <m/>
    <m/>
    <n v="0"/>
    <n v="3"/>
    <n v="0"/>
    <n v="3"/>
  </r>
  <r>
    <m/>
    <m/>
    <x v="1583"/>
    <x v="1577"/>
    <m/>
    <m/>
    <n v="0"/>
    <n v="3"/>
    <n v="0"/>
    <n v="3"/>
  </r>
  <r>
    <m/>
    <m/>
    <x v="764"/>
    <x v="764"/>
    <m/>
    <m/>
    <n v="0"/>
    <n v="3"/>
    <n v="0"/>
    <n v="3"/>
  </r>
  <r>
    <m/>
    <m/>
    <x v="190"/>
    <x v="190"/>
    <m/>
    <m/>
    <n v="0"/>
    <n v="3"/>
    <n v="0"/>
    <n v="3"/>
  </r>
  <r>
    <m/>
    <m/>
    <x v="193"/>
    <x v="193"/>
    <m/>
    <m/>
    <n v="0"/>
    <n v="10"/>
    <n v="0"/>
    <n v="10"/>
  </r>
  <r>
    <m/>
    <m/>
    <x v="2435"/>
    <x v="2429"/>
    <m/>
    <m/>
    <n v="0"/>
    <n v="3"/>
    <n v="0"/>
    <n v="3"/>
  </r>
  <r>
    <m/>
    <m/>
    <x v="194"/>
    <x v="194"/>
    <m/>
    <m/>
    <n v="4"/>
    <n v="3"/>
    <n v="4"/>
    <n v="3"/>
  </r>
  <r>
    <m/>
    <m/>
    <x v="195"/>
    <x v="195"/>
    <m/>
    <m/>
    <n v="0"/>
    <n v="3"/>
    <n v="0"/>
    <n v="3"/>
  </r>
  <r>
    <m/>
    <m/>
    <x v="2436"/>
    <x v="2430"/>
    <m/>
    <m/>
    <n v="3"/>
    <n v="3"/>
    <n v="3"/>
    <n v="3"/>
  </r>
  <r>
    <m/>
    <m/>
    <x v="2437"/>
    <x v="2431"/>
    <m/>
    <m/>
    <n v="7"/>
    <n v="5"/>
    <n v="7"/>
    <n v="5"/>
  </r>
  <r>
    <m/>
    <m/>
    <x v="2438"/>
    <x v="2432"/>
    <m/>
    <m/>
    <n v="16"/>
    <n v="20"/>
    <n v="16"/>
    <n v="20"/>
  </r>
  <r>
    <m/>
    <m/>
    <x v="2439"/>
    <x v="2433"/>
    <m/>
    <m/>
    <n v="2"/>
    <n v="3"/>
    <n v="2"/>
    <n v="3"/>
  </r>
  <r>
    <m/>
    <m/>
    <x v="2440"/>
    <x v="2434"/>
    <m/>
    <m/>
    <n v="6"/>
    <n v="10"/>
    <n v="6"/>
    <n v="10"/>
  </r>
  <r>
    <m/>
    <m/>
    <x v="200"/>
    <x v="200"/>
    <m/>
    <m/>
    <n v="1"/>
    <n v="3"/>
    <n v="1"/>
    <n v="3"/>
  </r>
  <r>
    <m/>
    <m/>
    <x v="201"/>
    <x v="201"/>
    <m/>
    <m/>
    <n v="0"/>
    <n v="1"/>
    <n v="0"/>
    <n v="1"/>
  </r>
  <r>
    <m/>
    <m/>
    <x v="204"/>
    <x v="204"/>
    <m/>
    <m/>
    <n v="88"/>
    <n v="110"/>
    <n v="88"/>
    <n v="110"/>
  </r>
  <r>
    <m/>
    <s v="Операције дневна болница"/>
    <x v="0"/>
    <x v="0"/>
    <n v="0"/>
    <n v="0"/>
    <n v="1184"/>
    <n v="1233"/>
    <n v="1184"/>
    <n v="1233"/>
  </r>
  <r>
    <m/>
    <m/>
    <x v="2370"/>
    <x v="2364"/>
    <m/>
    <m/>
    <n v="1"/>
    <n v="3"/>
    <n v="1"/>
    <n v="3"/>
  </r>
  <r>
    <m/>
    <m/>
    <x v="1340"/>
    <x v="1334"/>
    <m/>
    <m/>
    <n v="1"/>
    <n v="2"/>
    <n v="1"/>
    <n v="2"/>
  </r>
  <r>
    <m/>
    <m/>
    <x v="1343"/>
    <x v="1337"/>
    <m/>
    <m/>
    <n v="0"/>
    <n v="2"/>
    <n v="0"/>
    <n v="2"/>
  </r>
  <r>
    <m/>
    <m/>
    <x v="50"/>
    <x v="50"/>
    <m/>
    <m/>
    <n v="1"/>
    <n v="2"/>
    <n v="1"/>
    <n v="2"/>
  </r>
  <r>
    <m/>
    <m/>
    <x v="56"/>
    <x v="56"/>
    <m/>
    <m/>
    <n v="2"/>
    <n v="2"/>
    <n v="2"/>
    <n v="2"/>
  </r>
  <r>
    <m/>
    <m/>
    <x v="129"/>
    <x v="129"/>
    <m/>
    <m/>
    <n v="1"/>
    <n v="2"/>
    <n v="1"/>
    <n v="2"/>
  </r>
  <r>
    <m/>
    <m/>
    <x v="130"/>
    <x v="130"/>
    <m/>
    <m/>
    <n v="1"/>
    <n v="2"/>
    <n v="1"/>
    <n v="2"/>
  </r>
  <r>
    <m/>
    <m/>
    <x v="211"/>
    <x v="211"/>
    <m/>
    <m/>
    <n v="1"/>
    <n v="2"/>
    <n v="1"/>
    <n v="2"/>
  </r>
  <r>
    <m/>
    <m/>
    <x v="131"/>
    <x v="131"/>
    <m/>
    <m/>
    <n v="1"/>
    <n v="3"/>
    <n v="1"/>
    <n v="3"/>
  </r>
  <r>
    <m/>
    <m/>
    <x v="238"/>
    <x v="238"/>
    <m/>
    <m/>
    <n v="0"/>
    <n v="1"/>
    <n v="0"/>
    <n v="1"/>
  </r>
  <r>
    <m/>
    <m/>
    <x v="213"/>
    <x v="213"/>
    <m/>
    <m/>
    <n v="0"/>
    <n v="1"/>
    <n v="0"/>
    <n v="1"/>
  </r>
  <r>
    <m/>
    <m/>
    <x v="2372"/>
    <x v="2366"/>
    <m/>
    <m/>
    <n v="11"/>
    <n v="12"/>
    <n v="11"/>
    <n v="12"/>
  </r>
  <r>
    <m/>
    <m/>
    <x v="2373"/>
    <x v="2367"/>
    <m/>
    <m/>
    <n v="34"/>
    <n v="35"/>
    <n v="34"/>
    <n v="35"/>
  </r>
  <r>
    <m/>
    <m/>
    <x v="2374"/>
    <x v="2368"/>
    <m/>
    <m/>
    <n v="13"/>
    <n v="15"/>
    <n v="13"/>
    <n v="15"/>
  </r>
  <r>
    <m/>
    <m/>
    <x v="2376"/>
    <x v="2370"/>
    <m/>
    <m/>
    <n v="4"/>
    <n v="6"/>
    <n v="4"/>
    <n v="6"/>
  </r>
  <r>
    <m/>
    <m/>
    <x v="2378"/>
    <x v="2372"/>
    <m/>
    <m/>
    <n v="1"/>
    <n v="5"/>
    <n v="1"/>
    <n v="5"/>
  </r>
  <r>
    <m/>
    <m/>
    <x v="2384"/>
    <x v="2378"/>
    <m/>
    <m/>
    <n v="23"/>
    <n v="30"/>
    <n v="23"/>
    <n v="30"/>
  </r>
  <r>
    <m/>
    <m/>
    <x v="2386"/>
    <x v="2380"/>
    <m/>
    <m/>
    <n v="64"/>
    <n v="60"/>
    <n v="64"/>
    <n v="60"/>
  </r>
  <r>
    <m/>
    <m/>
    <x v="2387"/>
    <x v="2381"/>
    <m/>
    <m/>
    <n v="217"/>
    <n v="250"/>
    <n v="217"/>
    <n v="250"/>
  </r>
  <r>
    <m/>
    <m/>
    <x v="2388"/>
    <x v="2382"/>
    <m/>
    <m/>
    <n v="36"/>
    <n v="40"/>
    <n v="36"/>
    <n v="40"/>
  </r>
  <r>
    <m/>
    <m/>
    <x v="2389"/>
    <x v="2383"/>
    <m/>
    <m/>
    <n v="440"/>
    <n v="400"/>
    <n v="440"/>
    <n v="400"/>
  </r>
  <r>
    <m/>
    <m/>
    <x v="2390"/>
    <x v="2384"/>
    <m/>
    <m/>
    <n v="75"/>
    <n v="70"/>
    <n v="75"/>
    <n v="70"/>
  </r>
  <r>
    <m/>
    <m/>
    <x v="2392"/>
    <x v="2386"/>
    <m/>
    <m/>
    <n v="1"/>
    <n v="2"/>
    <n v="1"/>
    <n v="2"/>
  </r>
  <r>
    <m/>
    <m/>
    <x v="2401"/>
    <x v="2395"/>
    <m/>
    <m/>
    <n v="181"/>
    <n v="200"/>
    <n v="181"/>
    <n v="200"/>
  </r>
  <r>
    <m/>
    <m/>
    <x v="2441"/>
    <x v="2435"/>
    <m/>
    <m/>
    <n v="0"/>
    <n v="2"/>
    <n v="0"/>
    <n v="2"/>
  </r>
  <r>
    <m/>
    <m/>
    <x v="2403"/>
    <x v="2397"/>
    <m/>
    <m/>
    <n v="15"/>
    <n v="20"/>
    <n v="15"/>
    <n v="20"/>
  </r>
  <r>
    <m/>
    <m/>
    <x v="2412"/>
    <x v="2406"/>
    <m/>
    <m/>
    <n v="1"/>
    <n v="2"/>
    <n v="1"/>
    <n v="2"/>
  </r>
  <r>
    <m/>
    <m/>
    <x v="2416"/>
    <x v="2410"/>
    <m/>
    <m/>
    <n v="58"/>
    <n v="60"/>
    <n v="58"/>
    <n v="60"/>
  </r>
  <r>
    <m/>
    <m/>
    <x v="2420"/>
    <x v="2414"/>
    <m/>
    <m/>
    <n v="1"/>
    <n v="2"/>
    <n v="1"/>
    <n v="2"/>
  </r>
  <r>
    <m/>
    <s v="Остале услуге"/>
    <x v="0"/>
    <x v="0"/>
    <n v="61772"/>
    <n v="64119"/>
    <n v="504369"/>
    <n v="504892"/>
    <n v="566141"/>
    <n v="569011"/>
  </r>
  <r>
    <m/>
    <m/>
    <x v="215"/>
    <x v="215"/>
    <n v="0"/>
    <n v="0"/>
    <n v="0"/>
    <n v="2"/>
    <n v="0"/>
    <n v="2"/>
  </r>
  <r>
    <m/>
    <m/>
    <x v="1851"/>
    <x v="1845"/>
    <n v="0"/>
    <n v="0"/>
    <n v="43"/>
    <n v="45"/>
    <n v="43"/>
    <n v="45"/>
  </r>
  <r>
    <m/>
    <m/>
    <x v="1852"/>
    <x v="1846"/>
    <n v="0"/>
    <n v="0"/>
    <n v="4"/>
    <n v="5"/>
    <n v="4"/>
    <n v="5"/>
  </r>
  <r>
    <m/>
    <m/>
    <x v="216"/>
    <x v="216"/>
    <n v="0"/>
    <n v="0"/>
    <n v="143"/>
    <n v="130"/>
    <n v="143"/>
    <n v="130"/>
  </r>
  <r>
    <m/>
    <m/>
    <x v="1061"/>
    <x v="1061"/>
    <n v="0"/>
    <n v="0"/>
    <n v="420"/>
    <n v="450"/>
    <n v="420"/>
    <n v="450"/>
  </r>
  <r>
    <m/>
    <m/>
    <x v="1854"/>
    <x v="1848"/>
    <n v="0"/>
    <n v="0"/>
    <n v="0"/>
    <n v="2"/>
    <n v="0"/>
    <n v="2"/>
  </r>
  <r>
    <m/>
    <m/>
    <x v="1855"/>
    <x v="1849"/>
    <n v="0"/>
    <n v="0"/>
    <n v="0"/>
    <n v="2"/>
    <n v="0"/>
    <n v="2"/>
  </r>
  <r>
    <m/>
    <m/>
    <x v="1856"/>
    <x v="1850"/>
    <n v="0"/>
    <n v="0"/>
    <n v="0"/>
    <n v="2"/>
    <n v="0"/>
    <n v="2"/>
  </r>
  <r>
    <m/>
    <m/>
    <x v="1857"/>
    <x v="1851"/>
    <n v="0"/>
    <n v="0"/>
    <n v="0"/>
    <n v="2"/>
    <n v="0"/>
    <n v="2"/>
  </r>
  <r>
    <m/>
    <m/>
    <x v="313"/>
    <x v="313"/>
    <n v="383"/>
    <n v="350"/>
    <n v="1221"/>
    <n v="1700"/>
    <n v="1604"/>
    <n v="2050"/>
  </r>
  <r>
    <m/>
    <m/>
    <x v="2442"/>
    <x v="2436"/>
    <n v="0"/>
    <n v="0"/>
    <n v="40"/>
    <n v="40"/>
    <n v="40"/>
    <n v="40"/>
  </r>
  <r>
    <m/>
    <m/>
    <x v="2443"/>
    <x v="2437"/>
    <n v="0"/>
    <n v="0"/>
    <n v="37"/>
    <n v="40"/>
    <n v="37"/>
    <n v="40"/>
  </r>
  <r>
    <m/>
    <m/>
    <x v="2444"/>
    <x v="2438"/>
    <n v="0"/>
    <n v="0"/>
    <n v="123"/>
    <n v="150"/>
    <n v="123"/>
    <n v="150"/>
  </r>
  <r>
    <m/>
    <m/>
    <x v="2445"/>
    <x v="2439"/>
    <n v="0"/>
    <n v="0"/>
    <n v="0"/>
    <n v="3"/>
    <n v="0"/>
    <n v="3"/>
  </r>
  <r>
    <m/>
    <m/>
    <x v="2446"/>
    <x v="2440"/>
    <n v="0"/>
    <n v="0"/>
    <n v="0"/>
    <n v="1"/>
    <n v="0"/>
    <n v="1"/>
  </r>
  <r>
    <m/>
    <m/>
    <x v="2447"/>
    <x v="2441"/>
    <n v="0"/>
    <n v="0"/>
    <n v="1"/>
    <n v="10"/>
    <n v="1"/>
    <n v="10"/>
  </r>
  <r>
    <m/>
    <m/>
    <x v="2448"/>
    <x v="2442"/>
    <n v="0"/>
    <n v="0"/>
    <n v="0"/>
    <n v="1"/>
    <n v="0"/>
    <n v="1"/>
  </r>
  <r>
    <m/>
    <m/>
    <x v="2449"/>
    <x v="2443"/>
    <n v="0"/>
    <n v="50"/>
    <n v="0"/>
    <n v="0"/>
    <n v="0"/>
    <n v="50"/>
  </r>
  <r>
    <m/>
    <m/>
    <x v="2450"/>
    <x v="2444"/>
    <n v="0"/>
    <n v="2"/>
    <n v="6"/>
    <n v="5"/>
    <n v="6"/>
    <n v="7"/>
  </r>
  <r>
    <m/>
    <m/>
    <x v="2451"/>
    <x v="2445"/>
    <n v="0"/>
    <n v="50"/>
    <n v="0"/>
    <n v="15"/>
    <n v="0"/>
    <n v="65"/>
  </r>
  <r>
    <m/>
    <m/>
    <x v="2452"/>
    <x v="2446"/>
    <n v="0"/>
    <n v="0"/>
    <n v="0"/>
    <n v="5"/>
    <n v="0"/>
    <n v="5"/>
  </r>
  <r>
    <m/>
    <m/>
    <x v="2453"/>
    <x v="2447"/>
    <n v="0"/>
    <n v="0"/>
    <n v="0"/>
    <n v="5"/>
    <n v="0"/>
    <n v="5"/>
  </r>
  <r>
    <m/>
    <m/>
    <x v="2454"/>
    <x v="2448"/>
    <n v="0"/>
    <n v="0"/>
    <n v="5"/>
    <n v="5"/>
    <n v="5"/>
    <n v="5"/>
  </r>
  <r>
    <m/>
    <m/>
    <x v="2455"/>
    <x v="2449"/>
    <n v="0"/>
    <n v="0"/>
    <n v="10"/>
    <n v="11"/>
    <n v="10"/>
    <n v="11"/>
  </r>
  <r>
    <m/>
    <m/>
    <x v="2456"/>
    <x v="2450"/>
    <n v="0"/>
    <n v="0"/>
    <n v="23"/>
    <n v="30"/>
    <n v="23"/>
    <n v="30"/>
  </r>
  <r>
    <m/>
    <m/>
    <x v="2457"/>
    <x v="2451"/>
    <n v="0"/>
    <n v="0"/>
    <n v="31"/>
    <n v="50"/>
    <n v="31"/>
    <n v="50"/>
  </r>
  <r>
    <m/>
    <m/>
    <x v="2458"/>
    <x v="2452"/>
    <n v="0"/>
    <n v="0"/>
    <n v="58"/>
    <n v="50"/>
    <n v="58"/>
    <n v="50"/>
  </r>
  <r>
    <m/>
    <m/>
    <x v="2459"/>
    <x v="2453"/>
    <n v="0"/>
    <n v="0"/>
    <n v="130"/>
    <n v="150"/>
    <n v="130"/>
    <n v="150"/>
  </r>
  <r>
    <m/>
    <m/>
    <x v="2460"/>
    <x v="2454"/>
    <n v="0"/>
    <n v="2"/>
    <n v="118"/>
    <n v="150"/>
    <n v="118"/>
    <n v="152"/>
  </r>
  <r>
    <m/>
    <m/>
    <x v="2461"/>
    <x v="2455"/>
    <n v="0"/>
    <n v="0"/>
    <n v="81"/>
    <n v="100"/>
    <n v="81"/>
    <n v="100"/>
  </r>
  <r>
    <m/>
    <m/>
    <x v="2462"/>
    <x v="2456"/>
    <n v="0"/>
    <n v="0"/>
    <n v="0"/>
    <n v="20"/>
    <n v="0"/>
    <n v="20"/>
  </r>
  <r>
    <m/>
    <m/>
    <x v="2463"/>
    <x v="2457"/>
    <n v="0"/>
    <n v="50"/>
    <n v="0"/>
    <n v="0"/>
    <n v="0"/>
    <n v="50"/>
  </r>
  <r>
    <m/>
    <m/>
    <x v="2464"/>
    <x v="2458"/>
    <n v="0"/>
    <n v="0"/>
    <n v="0"/>
    <n v="150"/>
    <n v="0"/>
    <n v="150"/>
  </r>
  <r>
    <m/>
    <m/>
    <x v="2465"/>
    <x v="2459"/>
    <n v="0"/>
    <n v="0"/>
    <n v="1"/>
    <n v="2"/>
    <n v="1"/>
    <n v="2"/>
  </r>
  <r>
    <m/>
    <m/>
    <x v="2141"/>
    <x v="2135"/>
    <n v="0"/>
    <n v="0"/>
    <n v="6167"/>
    <n v="6300"/>
    <n v="6167"/>
    <n v="6300"/>
  </r>
  <r>
    <m/>
    <m/>
    <x v="315"/>
    <x v="315"/>
    <n v="381"/>
    <n v="350"/>
    <n v="5457"/>
    <n v="5500"/>
    <n v="5838"/>
    <n v="5850"/>
  </r>
  <r>
    <m/>
    <m/>
    <x v="2466"/>
    <x v="2460"/>
    <n v="204"/>
    <n v="220"/>
    <n v="152"/>
    <n v="125"/>
    <n v="356"/>
    <n v="345"/>
  </r>
  <r>
    <m/>
    <m/>
    <x v="880"/>
    <x v="880"/>
    <n v="0"/>
    <n v="0"/>
    <n v="0"/>
    <n v="2"/>
    <n v="0"/>
    <n v="2"/>
  </r>
  <r>
    <m/>
    <m/>
    <x v="2151"/>
    <x v="2145"/>
    <n v="0"/>
    <n v="0"/>
    <n v="6268"/>
    <n v="6200"/>
    <n v="6268"/>
    <n v="6200"/>
  </r>
  <r>
    <m/>
    <m/>
    <x v="1069"/>
    <x v="1069"/>
    <n v="0"/>
    <n v="0"/>
    <n v="13"/>
    <n v="15"/>
    <n v="13"/>
    <n v="15"/>
  </r>
  <r>
    <m/>
    <m/>
    <x v="1624"/>
    <x v="1618"/>
    <n v="0"/>
    <n v="0"/>
    <n v="12"/>
    <n v="20"/>
    <n v="12"/>
    <n v="20"/>
  </r>
  <r>
    <m/>
    <m/>
    <x v="219"/>
    <x v="219"/>
    <n v="1"/>
    <n v="1"/>
    <n v="34"/>
    <n v="35"/>
    <n v="35"/>
    <n v="36"/>
  </r>
  <r>
    <m/>
    <m/>
    <x v="220"/>
    <x v="220"/>
    <n v="10567"/>
    <n v="10000"/>
    <n v="64631"/>
    <n v="65000"/>
    <n v="75198"/>
    <n v="75000"/>
  </r>
  <r>
    <m/>
    <m/>
    <x v="1956"/>
    <x v="1950"/>
    <n v="0"/>
    <n v="0"/>
    <n v="1"/>
    <n v="2"/>
    <n v="1"/>
    <n v="2"/>
  </r>
  <r>
    <m/>
    <m/>
    <x v="316"/>
    <x v="316"/>
    <n v="276"/>
    <n v="320"/>
    <n v="31927"/>
    <n v="31500"/>
    <n v="32203"/>
    <n v="31820"/>
  </r>
  <r>
    <m/>
    <m/>
    <x v="222"/>
    <x v="222"/>
    <n v="125"/>
    <n v="140"/>
    <n v="3494"/>
    <n v="3500"/>
    <n v="3619"/>
    <n v="3640"/>
  </r>
  <r>
    <m/>
    <m/>
    <x v="704"/>
    <x v="704"/>
    <n v="2"/>
    <n v="5"/>
    <n v="9"/>
    <n v="10"/>
    <n v="11"/>
    <n v="15"/>
  </r>
  <r>
    <m/>
    <m/>
    <x v="223"/>
    <x v="223"/>
    <n v="3"/>
    <n v="5"/>
    <n v="91"/>
    <n v="100"/>
    <n v="94"/>
    <n v="105"/>
  </r>
  <r>
    <m/>
    <m/>
    <x v="317"/>
    <x v="317"/>
    <n v="0"/>
    <n v="0"/>
    <n v="4678"/>
    <n v="4500"/>
    <n v="4678"/>
    <n v="4500"/>
  </r>
  <r>
    <m/>
    <m/>
    <x v="2467"/>
    <x v="2461"/>
    <n v="0"/>
    <n v="0"/>
    <n v="119"/>
    <n v="120"/>
    <n v="119"/>
    <n v="120"/>
  </r>
  <r>
    <m/>
    <m/>
    <x v="2468"/>
    <x v="2462"/>
    <n v="0"/>
    <n v="20"/>
    <n v="147"/>
    <n v="150"/>
    <n v="147"/>
    <n v="170"/>
  </r>
  <r>
    <m/>
    <m/>
    <x v="2469"/>
    <x v="2463"/>
    <n v="0"/>
    <n v="2"/>
    <n v="0"/>
    <n v="2"/>
    <n v="0"/>
    <n v="4"/>
  </r>
  <r>
    <m/>
    <m/>
    <x v="2470"/>
    <x v="2464"/>
    <n v="0"/>
    <n v="2"/>
    <n v="3"/>
    <n v="5"/>
    <n v="3"/>
    <n v="7"/>
  </r>
  <r>
    <m/>
    <m/>
    <x v="2471"/>
    <x v="2465"/>
    <n v="0"/>
    <n v="0"/>
    <n v="120"/>
    <n v="130"/>
    <n v="120"/>
    <n v="130"/>
  </r>
  <r>
    <m/>
    <m/>
    <x v="2472"/>
    <x v="2466"/>
    <n v="0"/>
    <n v="0"/>
    <n v="118"/>
    <n v="100"/>
    <n v="118"/>
    <n v="100"/>
  </r>
  <r>
    <m/>
    <m/>
    <x v="2473"/>
    <x v="2467"/>
    <n v="0"/>
    <n v="1"/>
    <n v="217"/>
    <n v="250"/>
    <n v="217"/>
    <n v="251"/>
  </r>
  <r>
    <m/>
    <m/>
    <x v="2474"/>
    <x v="2468"/>
    <n v="345"/>
    <n v="400"/>
    <n v="0"/>
    <m/>
    <n v="345"/>
    <n v="400"/>
  </r>
  <r>
    <m/>
    <m/>
    <x v="2475"/>
    <x v="2469"/>
    <n v="0"/>
    <n v="0"/>
    <n v="67"/>
    <n v="60"/>
    <n v="67"/>
    <n v="60"/>
  </r>
  <r>
    <m/>
    <m/>
    <x v="2476"/>
    <x v="2470"/>
    <n v="0"/>
    <n v="0"/>
    <n v="2"/>
    <n v="2"/>
    <n v="2"/>
    <n v="2"/>
  </r>
  <r>
    <m/>
    <m/>
    <x v="2477"/>
    <x v="2471"/>
    <n v="0"/>
    <n v="0"/>
    <n v="2"/>
    <n v="5"/>
    <n v="2"/>
    <n v="5"/>
  </r>
  <r>
    <m/>
    <m/>
    <x v="2478"/>
    <x v="2472"/>
    <n v="1"/>
    <n v="5"/>
    <n v="17374"/>
    <n v="17000"/>
    <n v="17375"/>
    <n v="17005"/>
  </r>
  <r>
    <m/>
    <m/>
    <x v="319"/>
    <x v="319"/>
    <n v="0"/>
    <n v="0"/>
    <n v="19"/>
    <n v="20"/>
    <n v="19"/>
    <n v="20"/>
  </r>
  <r>
    <m/>
    <m/>
    <x v="227"/>
    <x v="227"/>
    <n v="0"/>
    <n v="0"/>
    <n v="692"/>
    <n v="700"/>
    <n v="692"/>
    <n v="700"/>
  </r>
  <r>
    <m/>
    <m/>
    <x v="228"/>
    <x v="228"/>
    <n v="0"/>
    <n v="0"/>
    <n v="12"/>
    <n v="20"/>
    <n v="12"/>
    <n v="20"/>
  </r>
  <r>
    <m/>
    <m/>
    <x v="321"/>
    <x v="321"/>
    <n v="0"/>
    <n v="0"/>
    <n v="16"/>
    <n v="20"/>
    <n v="16"/>
    <n v="20"/>
  </r>
  <r>
    <m/>
    <m/>
    <x v="322"/>
    <x v="322"/>
    <n v="0"/>
    <n v="0"/>
    <n v="0"/>
    <n v="2"/>
    <n v="0"/>
    <n v="2"/>
  </r>
  <r>
    <m/>
    <m/>
    <x v="229"/>
    <x v="229"/>
    <n v="1363"/>
    <n v="1300"/>
    <n v="25448"/>
    <n v="23400"/>
    <n v="26811"/>
    <n v="24700"/>
  </r>
  <r>
    <m/>
    <m/>
    <x v="1866"/>
    <x v="1860"/>
    <n v="1"/>
    <n v="2"/>
    <n v="0"/>
    <m/>
    <n v="1"/>
    <n v="2"/>
  </r>
  <r>
    <m/>
    <m/>
    <x v="230"/>
    <x v="230"/>
    <n v="0"/>
    <n v="0"/>
    <n v="11"/>
    <n v="10"/>
    <n v="11"/>
    <n v="10"/>
  </r>
  <r>
    <m/>
    <m/>
    <x v="323"/>
    <x v="323"/>
    <n v="0"/>
    <n v="0"/>
    <n v="62"/>
    <n v="70"/>
    <n v="62"/>
    <n v="70"/>
  </r>
  <r>
    <m/>
    <m/>
    <x v="324"/>
    <x v="324"/>
    <n v="0"/>
    <n v="0"/>
    <n v="5"/>
    <n v="5"/>
    <n v="5"/>
    <n v="5"/>
  </r>
  <r>
    <m/>
    <m/>
    <x v="325"/>
    <x v="325"/>
    <n v="0"/>
    <n v="0"/>
    <n v="0"/>
    <n v="2"/>
    <n v="0"/>
    <n v="2"/>
  </r>
  <r>
    <m/>
    <m/>
    <x v="885"/>
    <x v="885"/>
    <n v="0"/>
    <n v="0"/>
    <n v="209"/>
    <n v="250"/>
    <n v="209"/>
    <n v="250"/>
  </r>
  <r>
    <m/>
    <m/>
    <x v="1982"/>
    <x v="1976"/>
    <n v="0"/>
    <n v="5"/>
    <n v="0"/>
    <n v="2"/>
    <n v="0"/>
    <n v="7"/>
  </r>
  <r>
    <m/>
    <m/>
    <x v="2479"/>
    <x v="2473"/>
    <n v="0"/>
    <n v="0"/>
    <n v="1"/>
    <n v="2"/>
    <n v="1"/>
    <n v="2"/>
  </r>
  <r>
    <m/>
    <m/>
    <x v="2480"/>
    <x v="2474"/>
    <n v="0"/>
    <n v="0"/>
    <n v="28"/>
    <n v="30"/>
    <n v="28"/>
    <n v="30"/>
  </r>
  <r>
    <m/>
    <m/>
    <x v="1626"/>
    <x v="1620"/>
    <n v="2"/>
    <n v="5"/>
    <n v="23"/>
    <n v="25"/>
    <n v="25"/>
    <n v="30"/>
  </r>
  <r>
    <m/>
    <m/>
    <x v="2481"/>
    <x v="2475"/>
    <n v="0"/>
    <n v="2"/>
    <n v="11"/>
    <n v="20"/>
    <n v="11"/>
    <n v="22"/>
  </r>
  <r>
    <m/>
    <m/>
    <x v="2482"/>
    <x v="2476"/>
    <n v="9021"/>
    <n v="10000"/>
    <n v="16471"/>
    <n v="16000"/>
    <n v="25492"/>
    <n v="26000"/>
  </r>
  <r>
    <m/>
    <m/>
    <x v="2483"/>
    <x v="2477"/>
    <n v="0"/>
    <n v="0"/>
    <n v="2"/>
    <n v="2"/>
    <n v="2"/>
    <n v="2"/>
  </r>
  <r>
    <m/>
    <m/>
    <x v="2484"/>
    <x v="2478"/>
    <n v="0"/>
    <n v="0"/>
    <n v="954"/>
    <n v="1000"/>
    <n v="954"/>
    <n v="1000"/>
  </r>
  <r>
    <m/>
    <m/>
    <x v="2485"/>
    <x v="2479"/>
    <n v="0"/>
    <n v="0"/>
    <n v="8"/>
    <n v="20"/>
    <n v="8"/>
    <n v="20"/>
  </r>
  <r>
    <m/>
    <m/>
    <x v="2486"/>
    <x v="2480"/>
    <n v="144"/>
    <n v="280"/>
    <n v="43"/>
    <n v="50"/>
    <n v="187"/>
    <n v="330"/>
  </r>
  <r>
    <m/>
    <m/>
    <x v="2487"/>
    <x v="2481"/>
    <n v="47"/>
    <n v="50"/>
    <n v="13"/>
    <n v="20"/>
    <n v="60"/>
    <n v="70"/>
  </r>
  <r>
    <m/>
    <m/>
    <x v="326"/>
    <x v="326"/>
    <n v="0"/>
    <n v="0"/>
    <n v="0"/>
    <n v="2"/>
    <n v="0"/>
    <n v="2"/>
  </r>
  <r>
    <m/>
    <m/>
    <x v="328"/>
    <x v="328"/>
    <n v="0"/>
    <n v="0"/>
    <n v="0"/>
    <n v="1"/>
    <n v="0"/>
    <n v="1"/>
  </r>
  <r>
    <m/>
    <m/>
    <x v="330"/>
    <x v="330"/>
    <n v="0"/>
    <n v="0"/>
    <n v="168"/>
    <n v="150"/>
    <n v="168"/>
    <n v="150"/>
  </r>
  <r>
    <m/>
    <m/>
    <x v="331"/>
    <x v="331"/>
    <n v="0"/>
    <n v="0"/>
    <n v="170"/>
    <n v="200"/>
    <n v="170"/>
    <n v="200"/>
  </r>
  <r>
    <m/>
    <m/>
    <x v="231"/>
    <x v="231"/>
    <n v="0"/>
    <n v="0"/>
    <n v="0"/>
    <n v="1"/>
    <n v="0"/>
    <n v="1"/>
  </r>
  <r>
    <m/>
    <m/>
    <x v="205"/>
    <x v="205"/>
    <n v="0"/>
    <n v="2"/>
    <n v="6"/>
    <n v="10"/>
    <n v="6"/>
    <n v="12"/>
  </r>
  <r>
    <m/>
    <m/>
    <x v="232"/>
    <x v="232"/>
    <n v="442"/>
    <n v="550"/>
    <n v="10672"/>
    <n v="10000"/>
    <n v="11114"/>
    <n v="10550"/>
  </r>
  <r>
    <m/>
    <m/>
    <x v="13"/>
    <x v="13"/>
    <n v="0"/>
    <n v="0"/>
    <n v="2018"/>
    <n v="2100"/>
    <n v="2018"/>
    <n v="2100"/>
  </r>
  <r>
    <m/>
    <m/>
    <x v="2155"/>
    <x v="2149"/>
    <n v="0"/>
    <n v="0"/>
    <n v="0"/>
    <n v="1"/>
    <n v="0"/>
    <n v="1"/>
  </r>
  <r>
    <m/>
    <m/>
    <x v="14"/>
    <x v="14"/>
    <n v="0"/>
    <n v="0"/>
    <n v="12"/>
    <n v="12"/>
    <n v="12"/>
    <n v="12"/>
  </r>
  <r>
    <m/>
    <m/>
    <x v="233"/>
    <x v="233"/>
    <n v="0"/>
    <n v="0"/>
    <n v="0"/>
    <n v="10"/>
    <n v="0"/>
    <n v="10"/>
  </r>
  <r>
    <m/>
    <m/>
    <x v="1627"/>
    <x v="1621"/>
    <n v="0"/>
    <n v="0"/>
    <n v="1"/>
    <n v="2"/>
    <n v="1"/>
    <n v="2"/>
  </r>
  <r>
    <m/>
    <m/>
    <x v="16"/>
    <x v="16"/>
    <n v="0"/>
    <n v="0"/>
    <n v="2"/>
    <n v="2"/>
    <n v="2"/>
    <n v="2"/>
  </r>
  <r>
    <m/>
    <m/>
    <x v="18"/>
    <x v="18"/>
    <n v="0"/>
    <n v="0"/>
    <n v="0"/>
    <n v="2"/>
    <n v="0"/>
    <n v="2"/>
  </r>
  <r>
    <m/>
    <m/>
    <x v="677"/>
    <x v="677"/>
    <n v="0"/>
    <n v="0"/>
    <n v="1"/>
    <n v="2"/>
    <n v="1"/>
    <n v="2"/>
  </r>
  <r>
    <m/>
    <m/>
    <x v="1013"/>
    <x v="1013"/>
    <n v="0"/>
    <n v="0"/>
    <n v="0"/>
    <n v="1"/>
    <n v="0"/>
    <n v="1"/>
  </r>
  <r>
    <m/>
    <m/>
    <x v="1310"/>
    <x v="1304"/>
    <n v="0"/>
    <n v="0"/>
    <n v="0"/>
    <n v="2"/>
    <n v="0"/>
    <n v="2"/>
  </r>
  <r>
    <m/>
    <m/>
    <x v="463"/>
    <x v="463"/>
    <n v="0"/>
    <n v="0"/>
    <n v="0"/>
    <n v="2"/>
    <n v="0"/>
    <n v="2"/>
  </r>
  <r>
    <m/>
    <m/>
    <x v="465"/>
    <x v="465"/>
    <n v="0"/>
    <n v="0"/>
    <n v="1"/>
    <n v="2"/>
    <n v="1"/>
    <n v="2"/>
  </r>
  <r>
    <m/>
    <m/>
    <x v="235"/>
    <x v="235"/>
    <n v="2"/>
    <n v="0"/>
    <n v="0"/>
    <n v="2"/>
    <n v="2"/>
    <n v="2"/>
  </r>
  <r>
    <m/>
    <m/>
    <x v="466"/>
    <x v="466"/>
    <n v="0"/>
    <n v="0"/>
    <n v="0"/>
    <n v="2"/>
    <n v="0"/>
    <n v="2"/>
  </r>
  <r>
    <m/>
    <m/>
    <x v="236"/>
    <x v="236"/>
    <n v="3"/>
    <n v="5"/>
    <n v="1"/>
    <n v="2"/>
    <n v="4"/>
    <n v="7"/>
  </r>
  <r>
    <m/>
    <m/>
    <x v="1348"/>
    <x v="1342"/>
    <n v="0"/>
    <n v="0"/>
    <n v="0"/>
    <n v="2"/>
    <n v="0"/>
    <n v="2"/>
  </r>
  <r>
    <m/>
    <m/>
    <x v="53"/>
    <x v="53"/>
    <n v="0"/>
    <n v="0"/>
    <n v="0"/>
    <n v="2"/>
    <n v="0"/>
    <n v="2"/>
  </r>
  <r>
    <m/>
    <m/>
    <x v="244"/>
    <x v="244"/>
    <n v="4"/>
    <n v="5"/>
    <n v="2"/>
    <n v="5"/>
    <n v="6"/>
    <n v="10"/>
  </r>
  <r>
    <m/>
    <m/>
    <x v="334"/>
    <x v="334"/>
    <n v="0"/>
    <n v="0"/>
    <n v="0"/>
    <n v="2"/>
    <n v="0"/>
    <n v="2"/>
  </r>
  <r>
    <m/>
    <m/>
    <x v="1637"/>
    <x v="1631"/>
    <n v="19374"/>
    <n v="20000"/>
    <n v="18953"/>
    <n v="18000"/>
    <n v="38327"/>
    <n v="38000"/>
  </r>
  <r>
    <m/>
    <m/>
    <x v="2488"/>
    <x v="2482"/>
    <n v="33"/>
    <n v="35"/>
    <n v="1"/>
    <n v="5"/>
    <n v="34"/>
    <n v="40"/>
  </r>
  <r>
    <m/>
    <m/>
    <x v="2489"/>
    <x v="2483"/>
    <n v="18"/>
    <n v="22"/>
    <n v="13"/>
    <n v="20"/>
    <n v="31"/>
    <n v="42"/>
  </r>
  <r>
    <m/>
    <m/>
    <x v="2490"/>
    <x v="2484"/>
    <n v="9"/>
    <n v="12"/>
    <n v="7"/>
    <n v="20"/>
    <n v="16"/>
    <n v="32"/>
  </r>
  <r>
    <m/>
    <m/>
    <x v="2491"/>
    <x v="2485"/>
    <n v="44"/>
    <n v="50"/>
    <n v="12"/>
    <n v="12"/>
    <n v="56"/>
    <n v="62"/>
  </r>
  <r>
    <m/>
    <m/>
    <x v="1315"/>
    <x v="1309"/>
    <n v="0"/>
    <n v="0"/>
    <n v="0"/>
    <n v="1"/>
    <n v="0"/>
    <n v="1"/>
  </r>
  <r>
    <m/>
    <m/>
    <x v="2492"/>
    <x v="2486"/>
    <n v="0"/>
    <n v="0"/>
    <n v="0"/>
    <n v="1"/>
    <n v="0"/>
    <n v="1"/>
  </r>
  <r>
    <m/>
    <m/>
    <x v="1374"/>
    <x v="1368"/>
    <n v="0"/>
    <n v="0"/>
    <n v="0"/>
    <n v="1"/>
    <n v="0"/>
    <n v="1"/>
  </r>
  <r>
    <m/>
    <m/>
    <x v="2493"/>
    <x v="2487"/>
    <n v="0"/>
    <n v="0"/>
    <n v="2"/>
    <n v="2"/>
    <n v="2"/>
    <n v="2"/>
  </r>
  <r>
    <m/>
    <m/>
    <x v="1378"/>
    <x v="1372"/>
    <n v="0"/>
    <n v="0"/>
    <n v="12"/>
    <n v="15"/>
    <n v="12"/>
    <n v="15"/>
  </r>
  <r>
    <m/>
    <m/>
    <x v="2494"/>
    <x v="2488"/>
    <n v="93"/>
    <n v="90"/>
    <n v="8"/>
    <n v="10"/>
    <n v="101"/>
    <n v="100"/>
  </r>
  <r>
    <m/>
    <m/>
    <x v="307"/>
    <x v="307"/>
    <n v="250"/>
    <n v="250"/>
    <n v="120"/>
    <n v="120"/>
    <n v="370"/>
    <n v="370"/>
  </r>
  <r>
    <m/>
    <m/>
    <x v="2495"/>
    <x v="2489"/>
    <n v="139"/>
    <n v="140"/>
    <n v="99"/>
    <n v="100"/>
    <n v="238"/>
    <n v="240"/>
  </r>
  <r>
    <m/>
    <m/>
    <x v="2496"/>
    <x v="2490"/>
    <n v="628"/>
    <n v="560"/>
    <n v="21"/>
    <n v="25"/>
    <n v="649"/>
    <n v="585"/>
  </r>
  <r>
    <m/>
    <m/>
    <x v="2497"/>
    <x v="2491"/>
    <n v="2"/>
    <n v="5"/>
    <n v="5"/>
    <n v="10"/>
    <n v="7"/>
    <n v="15"/>
  </r>
  <r>
    <m/>
    <m/>
    <x v="2498"/>
    <x v="2492"/>
    <n v="0"/>
    <n v="0"/>
    <n v="1"/>
    <n v="2"/>
    <n v="1"/>
    <n v="2"/>
  </r>
  <r>
    <m/>
    <m/>
    <x v="1640"/>
    <x v="1634"/>
    <n v="0"/>
    <n v="0"/>
    <n v="108"/>
    <n v="100"/>
    <n v="108"/>
    <n v="100"/>
  </r>
  <r>
    <m/>
    <m/>
    <x v="2499"/>
    <x v="2493"/>
    <n v="0"/>
    <n v="0"/>
    <n v="0"/>
    <n v="1"/>
    <n v="0"/>
    <n v="1"/>
  </r>
  <r>
    <m/>
    <m/>
    <x v="2500"/>
    <x v="2494"/>
    <n v="326"/>
    <n v="310"/>
    <n v="939"/>
    <n v="1000"/>
    <n v="1265"/>
    <n v="1310"/>
  </r>
  <r>
    <m/>
    <m/>
    <x v="2501"/>
    <x v="2495"/>
    <n v="3"/>
    <n v="6"/>
    <n v="28"/>
    <n v="35"/>
    <n v="31"/>
    <n v="41"/>
  </r>
  <r>
    <m/>
    <m/>
    <x v="2502"/>
    <x v="2496"/>
    <n v="16"/>
    <n v="30"/>
    <n v="210"/>
    <n v="200"/>
    <n v="226"/>
    <n v="230"/>
  </r>
  <r>
    <m/>
    <m/>
    <x v="2503"/>
    <x v="2497"/>
    <n v="1"/>
    <n v="5"/>
    <n v="2"/>
    <n v="10"/>
    <n v="3"/>
    <n v="15"/>
  </r>
  <r>
    <m/>
    <m/>
    <x v="2504"/>
    <x v="2498"/>
    <n v="0"/>
    <n v="0"/>
    <n v="149"/>
    <n v="150"/>
    <n v="149"/>
    <n v="150"/>
  </r>
  <r>
    <m/>
    <m/>
    <x v="2505"/>
    <x v="2499"/>
    <n v="0"/>
    <n v="0"/>
    <n v="9"/>
    <n v="20"/>
    <n v="9"/>
    <n v="20"/>
  </r>
  <r>
    <m/>
    <m/>
    <x v="2506"/>
    <x v="2500"/>
    <n v="0"/>
    <n v="0"/>
    <n v="58"/>
    <n v="60"/>
    <n v="58"/>
    <n v="60"/>
  </r>
  <r>
    <m/>
    <m/>
    <x v="2507"/>
    <x v="2501"/>
    <n v="0"/>
    <n v="0"/>
    <n v="0"/>
    <n v="1"/>
    <n v="0"/>
    <n v="1"/>
  </r>
  <r>
    <m/>
    <m/>
    <x v="2508"/>
    <x v="2502"/>
    <n v="0"/>
    <n v="0"/>
    <n v="76"/>
    <n v="70"/>
    <n v="76"/>
    <n v="70"/>
  </r>
  <r>
    <m/>
    <m/>
    <x v="245"/>
    <x v="245"/>
    <n v="7"/>
    <n v="10"/>
    <n v="2592"/>
    <n v="2500"/>
    <n v="2599"/>
    <n v="2510"/>
  </r>
  <r>
    <m/>
    <m/>
    <x v="887"/>
    <x v="887"/>
    <n v="0"/>
    <n v="0"/>
    <n v="5"/>
    <n v="5"/>
    <n v="5"/>
    <n v="5"/>
  </r>
  <r>
    <m/>
    <m/>
    <x v="1653"/>
    <x v="1647"/>
    <n v="0"/>
    <n v="0"/>
    <n v="0"/>
    <n v="2"/>
    <n v="0"/>
    <n v="2"/>
  </r>
  <r>
    <m/>
    <m/>
    <x v="888"/>
    <x v="888"/>
    <n v="0"/>
    <n v="0"/>
    <n v="3"/>
    <n v="5"/>
    <n v="3"/>
    <n v="5"/>
  </r>
  <r>
    <m/>
    <m/>
    <x v="1467"/>
    <x v="1461"/>
    <n v="0"/>
    <n v="0"/>
    <n v="1"/>
    <n v="2"/>
    <n v="1"/>
    <n v="2"/>
  </r>
  <r>
    <m/>
    <m/>
    <x v="1491"/>
    <x v="1485"/>
    <n v="0"/>
    <n v="0"/>
    <n v="1"/>
    <n v="2"/>
    <n v="1"/>
    <n v="2"/>
  </r>
  <r>
    <m/>
    <m/>
    <x v="1524"/>
    <x v="1518"/>
    <n v="0"/>
    <n v="0"/>
    <n v="0"/>
    <n v="2"/>
    <n v="0"/>
    <n v="2"/>
  </r>
  <r>
    <m/>
    <m/>
    <x v="889"/>
    <x v="889"/>
    <n v="0"/>
    <n v="0"/>
    <n v="0"/>
    <n v="2"/>
    <n v="0"/>
    <n v="2"/>
  </r>
  <r>
    <m/>
    <m/>
    <x v="181"/>
    <x v="181"/>
    <n v="0"/>
    <n v="0"/>
    <n v="1"/>
    <n v="2"/>
    <n v="1"/>
    <n v="2"/>
  </r>
  <r>
    <m/>
    <m/>
    <x v="246"/>
    <x v="246"/>
    <n v="0"/>
    <n v="0"/>
    <n v="0"/>
    <n v="2"/>
    <n v="0"/>
    <n v="2"/>
  </r>
  <r>
    <m/>
    <m/>
    <x v="1101"/>
    <x v="1101"/>
    <n v="0"/>
    <n v="0"/>
    <n v="0"/>
    <n v="2"/>
    <n v="0"/>
    <n v="2"/>
  </r>
  <r>
    <m/>
    <m/>
    <x v="2509"/>
    <x v="2503"/>
    <n v="0"/>
    <n v="0"/>
    <n v="46"/>
    <n v="40"/>
    <n v="46"/>
    <n v="40"/>
  </r>
  <r>
    <m/>
    <m/>
    <x v="2167"/>
    <x v="2161"/>
    <n v="0"/>
    <n v="0"/>
    <n v="0"/>
    <n v="2"/>
    <n v="0"/>
    <n v="2"/>
  </r>
  <r>
    <m/>
    <m/>
    <x v="248"/>
    <x v="248"/>
    <n v="211"/>
    <n v="200"/>
    <n v="10828"/>
    <n v="10000"/>
    <n v="11039"/>
    <n v="10200"/>
  </r>
  <r>
    <m/>
    <m/>
    <x v="1608"/>
    <x v="1602"/>
    <n v="0"/>
    <n v="0"/>
    <n v="1"/>
    <n v="1"/>
    <n v="1"/>
    <n v="1"/>
  </r>
  <r>
    <m/>
    <m/>
    <x v="1700"/>
    <x v="1694"/>
    <n v="0"/>
    <n v="0"/>
    <n v="0"/>
    <n v="1"/>
    <n v="0"/>
    <n v="1"/>
  </r>
  <r>
    <m/>
    <m/>
    <x v="2510"/>
    <x v="2504"/>
    <n v="0"/>
    <n v="0"/>
    <n v="6"/>
    <n v="5"/>
    <n v="6"/>
    <n v="5"/>
  </r>
  <r>
    <m/>
    <m/>
    <x v="2511"/>
    <x v="2505"/>
    <n v="1"/>
    <n v="2"/>
    <n v="7"/>
    <n v="10"/>
    <n v="8"/>
    <n v="12"/>
  </r>
  <r>
    <m/>
    <m/>
    <x v="2512"/>
    <x v="2506"/>
    <n v="3"/>
    <n v="4"/>
    <n v="2"/>
    <n v="5"/>
    <n v="5"/>
    <n v="9"/>
  </r>
  <r>
    <m/>
    <m/>
    <x v="2513"/>
    <x v="2507"/>
    <n v="0"/>
    <n v="0"/>
    <n v="0"/>
    <n v="2"/>
    <n v="0"/>
    <n v="2"/>
  </r>
  <r>
    <m/>
    <m/>
    <x v="2514"/>
    <x v="2508"/>
    <n v="0"/>
    <n v="0"/>
    <n v="33"/>
    <n v="35"/>
    <n v="33"/>
    <n v="35"/>
  </r>
  <r>
    <m/>
    <m/>
    <x v="2515"/>
    <x v="2509"/>
    <n v="0"/>
    <n v="1"/>
    <n v="460"/>
    <n v="450"/>
    <n v="460"/>
    <n v="451"/>
  </r>
  <r>
    <m/>
    <m/>
    <x v="2516"/>
    <x v="2510"/>
    <n v="0"/>
    <n v="0"/>
    <n v="280"/>
    <n v="300"/>
    <n v="280"/>
    <n v="300"/>
  </r>
  <r>
    <m/>
    <m/>
    <x v="2517"/>
    <x v="2511"/>
    <n v="0"/>
    <n v="0"/>
    <n v="0"/>
    <n v="1"/>
    <n v="0"/>
    <n v="1"/>
  </r>
  <r>
    <m/>
    <m/>
    <x v="2518"/>
    <x v="2512"/>
    <n v="0"/>
    <n v="0"/>
    <n v="1"/>
    <n v="2"/>
    <n v="1"/>
    <n v="2"/>
  </r>
  <r>
    <m/>
    <m/>
    <x v="2519"/>
    <x v="2513"/>
    <n v="0"/>
    <n v="1"/>
    <n v="1872"/>
    <n v="1800"/>
    <n v="1872"/>
    <n v="1801"/>
  </r>
  <r>
    <m/>
    <m/>
    <x v="2520"/>
    <x v="2514"/>
    <n v="0"/>
    <n v="0"/>
    <n v="0"/>
    <n v="5"/>
    <n v="0"/>
    <n v="5"/>
  </r>
  <r>
    <m/>
    <m/>
    <x v="2521"/>
    <x v="2515"/>
    <n v="0"/>
    <n v="0"/>
    <n v="2589"/>
    <n v="2600"/>
    <n v="2589"/>
    <n v="2600"/>
  </r>
  <r>
    <m/>
    <m/>
    <x v="2522"/>
    <x v="2516"/>
    <n v="0"/>
    <n v="0"/>
    <n v="3920"/>
    <n v="4200"/>
    <n v="3920"/>
    <n v="4200"/>
  </r>
  <r>
    <m/>
    <m/>
    <x v="2523"/>
    <x v="2517"/>
    <n v="0"/>
    <n v="0"/>
    <n v="15"/>
    <n v="20"/>
    <n v="15"/>
    <n v="20"/>
  </r>
  <r>
    <m/>
    <m/>
    <x v="2524"/>
    <x v="2518"/>
    <n v="0"/>
    <n v="0"/>
    <n v="1"/>
    <n v="2"/>
    <n v="1"/>
    <n v="2"/>
  </r>
  <r>
    <m/>
    <m/>
    <x v="2525"/>
    <x v="2519"/>
    <n v="0"/>
    <n v="0"/>
    <n v="20"/>
    <n v="25"/>
    <n v="20"/>
    <n v="25"/>
  </r>
  <r>
    <m/>
    <m/>
    <x v="2526"/>
    <x v="2520"/>
    <n v="0"/>
    <n v="0"/>
    <n v="1"/>
    <n v="5"/>
    <n v="1"/>
    <n v="5"/>
  </r>
  <r>
    <m/>
    <m/>
    <x v="2527"/>
    <x v="2521"/>
    <n v="0"/>
    <n v="0"/>
    <n v="2"/>
    <n v="5"/>
    <n v="2"/>
    <n v="5"/>
  </r>
  <r>
    <m/>
    <m/>
    <x v="2528"/>
    <x v="2522"/>
    <n v="7"/>
    <n v="10"/>
    <n v="1650"/>
    <n v="1800"/>
    <n v="1657"/>
    <n v="1810"/>
  </r>
  <r>
    <m/>
    <m/>
    <x v="2529"/>
    <x v="2523"/>
    <n v="0"/>
    <n v="0"/>
    <n v="755"/>
    <n v="750"/>
    <n v="755"/>
    <n v="750"/>
  </r>
  <r>
    <m/>
    <m/>
    <x v="1619"/>
    <x v="1613"/>
    <n v="0"/>
    <n v="0"/>
    <n v="0"/>
    <n v="1"/>
    <n v="0"/>
    <n v="1"/>
  </r>
  <r>
    <m/>
    <m/>
    <x v="198"/>
    <x v="198"/>
    <n v="0"/>
    <n v="2"/>
    <n v="0"/>
    <m/>
    <n v="0"/>
    <n v="2"/>
  </r>
  <r>
    <m/>
    <m/>
    <x v="2530"/>
    <x v="2524"/>
    <n v="1"/>
    <n v="2"/>
    <n v="998"/>
    <n v="920"/>
    <n v="999"/>
    <n v="922"/>
  </r>
  <r>
    <m/>
    <m/>
    <x v="2531"/>
    <x v="2525"/>
    <n v="0"/>
    <n v="0"/>
    <n v="145"/>
    <n v="150"/>
    <n v="145"/>
    <n v="150"/>
  </r>
  <r>
    <m/>
    <m/>
    <x v="2532"/>
    <x v="2526"/>
    <n v="0"/>
    <n v="0"/>
    <n v="174"/>
    <n v="180"/>
    <n v="174"/>
    <n v="180"/>
  </r>
  <r>
    <m/>
    <m/>
    <x v="2533"/>
    <x v="2527"/>
    <n v="3"/>
    <n v="5"/>
    <n v="1"/>
    <n v="2"/>
    <n v="4"/>
    <n v="7"/>
  </r>
  <r>
    <m/>
    <m/>
    <x v="2534"/>
    <x v="2528"/>
    <n v="0"/>
    <n v="0"/>
    <n v="0"/>
    <n v="2"/>
    <n v="0"/>
    <n v="2"/>
  </r>
  <r>
    <m/>
    <m/>
    <x v="250"/>
    <x v="250"/>
    <n v="1"/>
    <n v="1"/>
    <n v="1"/>
    <n v="2"/>
    <n v="2"/>
    <n v="3"/>
  </r>
  <r>
    <m/>
    <m/>
    <x v="199"/>
    <x v="199"/>
    <n v="0"/>
    <n v="0"/>
    <n v="0"/>
    <n v="2"/>
    <n v="0"/>
    <n v="2"/>
  </r>
  <r>
    <m/>
    <m/>
    <x v="214"/>
    <x v="214"/>
    <n v="1"/>
    <n v="0"/>
    <n v="3"/>
    <n v="5"/>
    <n v="4"/>
    <n v="5"/>
  </r>
  <r>
    <m/>
    <m/>
    <x v="2535"/>
    <x v="2529"/>
    <n v="0"/>
    <n v="0"/>
    <n v="2857"/>
    <n v="2800"/>
    <n v="2857"/>
    <n v="2800"/>
  </r>
  <r>
    <m/>
    <m/>
    <x v="2536"/>
    <x v="2530"/>
    <n v="147"/>
    <n v="150"/>
    <n v="479"/>
    <n v="500"/>
    <n v="626"/>
    <n v="650"/>
  </r>
  <r>
    <m/>
    <m/>
    <x v="345"/>
    <x v="345"/>
    <n v="0"/>
    <n v="0"/>
    <n v="0"/>
    <n v="2"/>
    <n v="0"/>
    <n v="2"/>
  </r>
  <r>
    <m/>
    <m/>
    <x v="252"/>
    <x v="252"/>
    <n v="0"/>
    <n v="0"/>
    <n v="708"/>
    <n v="700"/>
    <n v="708"/>
    <n v="700"/>
  </r>
  <r>
    <m/>
    <m/>
    <x v="1959"/>
    <x v="1953"/>
    <n v="0"/>
    <n v="0"/>
    <n v="0"/>
    <n v="10"/>
    <n v="0"/>
    <n v="10"/>
  </r>
  <r>
    <m/>
    <m/>
    <x v="253"/>
    <x v="253"/>
    <n v="0"/>
    <n v="0"/>
    <n v="16"/>
    <n v="20"/>
    <n v="16"/>
    <n v="20"/>
  </r>
  <r>
    <m/>
    <m/>
    <x v="254"/>
    <x v="254"/>
    <n v="3"/>
    <n v="0"/>
    <n v="1452"/>
    <n v="1500"/>
    <n v="1455"/>
    <n v="1500"/>
  </r>
  <r>
    <m/>
    <m/>
    <x v="348"/>
    <x v="348"/>
    <n v="0"/>
    <n v="0"/>
    <n v="0"/>
    <n v="2"/>
    <n v="0"/>
    <n v="2"/>
  </r>
  <r>
    <m/>
    <m/>
    <x v="255"/>
    <x v="255"/>
    <n v="0"/>
    <n v="0"/>
    <n v="44"/>
    <n v="50"/>
    <n v="44"/>
    <n v="50"/>
  </r>
  <r>
    <m/>
    <m/>
    <x v="352"/>
    <x v="352"/>
    <n v="0"/>
    <n v="0"/>
    <n v="47"/>
    <n v="45"/>
    <n v="47"/>
    <n v="45"/>
  </r>
  <r>
    <m/>
    <m/>
    <x v="256"/>
    <x v="256"/>
    <n v="0"/>
    <n v="0"/>
    <n v="17"/>
    <n v="30"/>
    <n v="17"/>
    <n v="30"/>
  </r>
  <r>
    <m/>
    <m/>
    <x v="257"/>
    <x v="257"/>
    <n v="0"/>
    <n v="0"/>
    <n v="524"/>
    <n v="550"/>
    <n v="524"/>
    <n v="550"/>
  </r>
  <r>
    <m/>
    <m/>
    <x v="258"/>
    <x v="258"/>
    <n v="0"/>
    <n v="0"/>
    <n v="138"/>
    <n v="240"/>
    <n v="138"/>
    <n v="240"/>
  </r>
  <r>
    <m/>
    <m/>
    <x v="259"/>
    <x v="259"/>
    <n v="0"/>
    <n v="0"/>
    <n v="10"/>
    <n v="15"/>
    <n v="10"/>
    <n v="15"/>
  </r>
  <r>
    <m/>
    <m/>
    <x v="353"/>
    <x v="353"/>
    <n v="1"/>
    <n v="1"/>
    <n v="1404"/>
    <n v="1700"/>
    <n v="1405"/>
    <n v="1701"/>
  </r>
  <r>
    <m/>
    <m/>
    <x v="260"/>
    <x v="260"/>
    <n v="3"/>
    <n v="5"/>
    <n v="3914"/>
    <n v="4300"/>
    <n v="3917"/>
    <n v="4305"/>
  </r>
  <r>
    <m/>
    <m/>
    <x v="2537"/>
    <x v="2531"/>
    <n v="0"/>
    <n v="0"/>
    <n v="0"/>
    <n v="2"/>
    <n v="0"/>
    <n v="2"/>
  </r>
  <r>
    <m/>
    <m/>
    <x v="355"/>
    <x v="355"/>
    <n v="0"/>
    <n v="0"/>
    <n v="5"/>
    <n v="5"/>
    <n v="5"/>
    <n v="5"/>
  </r>
  <r>
    <m/>
    <m/>
    <x v="1960"/>
    <x v="1954"/>
    <n v="217"/>
    <n v="250"/>
    <n v="3635"/>
    <n v="3800"/>
    <n v="3852"/>
    <n v="4050"/>
  </r>
  <r>
    <m/>
    <m/>
    <x v="2538"/>
    <x v="2532"/>
    <n v="204"/>
    <n v="200"/>
    <n v="60"/>
    <n v="80"/>
    <n v="264"/>
    <n v="280"/>
  </r>
  <r>
    <m/>
    <m/>
    <x v="2539"/>
    <x v="2533"/>
    <n v="32"/>
    <n v="50"/>
    <n v="1"/>
    <n v="2"/>
    <n v="33"/>
    <n v="52"/>
  </r>
  <r>
    <m/>
    <m/>
    <x v="2540"/>
    <x v="2534"/>
    <n v="13"/>
    <n v="20"/>
    <n v="0"/>
    <n v="2"/>
    <n v="13"/>
    <n v="22"/>
  </r>
  <r>
    <m/>
    <m/>
    <x v="2172"/>
    <x v="2166"/>
    <n v="11"/>
    <n v="20"/>
    <n v="4"/>
    <n v="5"/>
    <n v="15"/>
    <n v="25"/>
  </r>
  <r>
    <m/>
    <m/>
    <x v="2541"/>
    <x v="2535"/>
    <n v="9"/>
    <n v="10"/>
    <n v="69"/>
    <n v="70"/>
    <n v="78"/>
    <n v="80"/>
  </r>
  <r>
    <m/>
    <m/>
    <x v="896"/>
    <x v="896"/>
    <n v="3"/>
    <n v="5"/>
    <n v="745"/>
    <n v="1000"/>
    <n v="748"/>
    <n v="1005"/>
  </r>
  <r>
    <m/>
    <m/>
    <x v="1710"/>
    <x v="1704"/>
    <n v="0"/>
    <n v="0"/>
    <n v="0"/>
    <n v="2"/>
    <n v="0"/>
    <n v="2"/>
  </r>
  <r>
    <m/>
    <m/>
    <x v="2542"/>
    <x v="2536"/>
    <n v="16"/>
    <n v="25"/>
    <n v="0"/>
    <n v="2"/>
    <n v="16"/>
    <n v="27"/>
  </r>
  <r>
    <m/>
    <m/>
    <x v="1711"/>
    <x v="1705"/>
    <n v="1"/>
    <n v="2"/>
    <n v="481"/>
    <n v="600"/>
    <n v="482"/>
    <n v="602"/>
  </r>
  <r>
    <m/>
    <m/>
    <x v="2543"/>
    <x v="2537"/>
    <n v="0"/>
    <n v="0"/>
    <n v="6135"/>
    <n v="6300"/>
    <n v="6135"/>
    <n v="6300"/>
  </r>
  <r>
    <m/>
    <m/>
    <x v="2544"/>
    <x v="2538"/>
    <n v="0"/>
    <n v="0"/>
    <n v="696"/>
    <n v="700"/>
    <n v="696"/>
    <n v="700"/>
  </r>
  <r>
    <m/>
    <m/>
    <x v="360"/>
    <x v="360"/>
    <n v="0"/>
    <n v="0"/>
    <n v="1"/>
    <n v="2"/>
    <n v="1"/>
    <n v="2"/>
  </r>
  <r>
    <m/>
    <m/>
    <x v="261"/>
    <x v="261"/>
    <n v="904"/>
    <n v="1000"/>
    <n v="732"/>
    <n v="700"/>
    <n v="1636"/>
    <n v="1700"/>
  </r>
  <r>
    <m/>
    <m/>
    <x v="2545"/>
    <x v="2539"/>
    <n v="0"/>
    <n v="5"/>
    <n v="1"/>
    <n v="1"/>
    <n v="1"/>
    <n v="6"/>
  </r>
  <r>
    <m/>
    <m/>
    <x v="1842"/>
    <x v="1836"/>
    <n v="5"/>
    <n v="5"/>
    <n v="98"/>
    <n v="100"/>
    <n v="103"/>
    <n v="105"/>
  </r>
  <r>
    <m/>
    <m/>
    <x v="361"/>
    <x v="361"/>
    <n v="0"/>
    <n v="0"/>
    <n v="260"/>
    <n v="250"/>
    <n v="260"/>
    <n v="250"/>
  </r>
  <r>
    <m/>
    <m/>
    <x v="362"/>
    <x v="362"/>
    <n v="0"/>
    <n v="0"/>
    <n v="257"/>
    <n v="250"/>
    <n v="257"/>
    <n v="250"/>
  </r>
  <r>
    <m/>
    <m/>
    <x v="363"/>
    <x v="363"/>
    <n v="0"/>
    <n v="0"/>
    <n v="7"/>
    <n v="10"/>
    <n v="7"/>
    <n v="10"/>
  </r>
  <r>
    <m/>
    <m/>
    <x v="364"/>
    <x v="364"/>
    <n v="1003"/>
    <n v="1000"/>
    <n v="4654"/>
    <n v="4200"/>
    <n v="5657"/>
    <n v="5200"/>
  </r>
  <r>
    <m/>
    <m/>
    <x v="365"/>
    <x v="365"/>
    <n v="1"/>
    <n v="2"/>
    <n v="14"/>
    <n v="12"/>
    <n v="15"/>
    <n v="14"/>
  </r>
  <r>
    <m/>
    <m/>
    <x v="366"/>
    <x v="366"/>
    <n v="52"/>
    <n v="50"/>
    <n v="3271"/>
    <n v="3000"/>
    <n v="3323"/>
    <n v="3050"/>
  </r>
  <r>
    <m/>
    <m/>
    <x v="2546"/>
    <x v="2540"/>
    <n v="0"/>
    <n v="0"/>
    <n v="3"/>
    <n v="3"/>
    <n v="3"/>
    <n v="3"/>
  </r>
  <r>
    <m/>
    <m/>
    <x v="2547"/>
    <x v="2541"/>
    <n v="0"/>
    <n v="0"/>
    <n v="174"/>
    <n v="200"/>
    <n v="174"/>
    <n v="200"/>
  </r>
  <r>
    <m/>
    <m/>
    <x v="2548"/>
    <x v="2542"/>
    <n v="0"/>
    <n v="0"/>
    <n v="38"/>
    <n v="40"/>
    <n v="38"/>
    <n v="40"/>
  </r>
  <r>
    <m/>
    <m/>
    <x v="2549"/>
    <x v="2543"/>
    <n v="0"/>
    <n v="0"/>
    <n v="1"/>
    <n v="5"/>
    <n v="1"/>
    <n v="5"/>
  </r>
  <r>
    <m/>
    <m/>
    <x v="2550"/>
    <x v="2544"/>
    <n v="0"/>
    <n v="0"/>
    <n v="1"/>
    <n v="5"/>
    <n v="1"/>
    <n v="5"/>
  </r>
  <r>
    <m/>
    <m/>
    <x v="2551"/>
    <x v="2545"/>
    <n v="0"/>
    <n v="0"/>
    <n v="72"/>
    <n v="100"/>
    <n v="72"/>
    <n v="100"/>
  </r>
  <r>
    <m/>
    <m/>
    <x v="2552"/>
    <x v="2546"/>
    <n v="0"/>
    <n v="0"/>
    <n v="4"/>
    <n v="5"/>
    <n v="4"/>
    <n v="5"/>
  </r>
  <r>
    <m/>
    <m/>
    <x v="2553"/>
    <x v="2547"/>
    <n v="0"/>
    <n v="0"/>
    <n v="1"/>
    <n v="5"/>
    <n v="1"/>
    <n v="5"/>
  </r>
  <r>
    <m/>
    <m/>
    <x v="367"/>
    <x v="367"/>
    <n v="0"/>
    <n v="0"/>
    <n v="4"/>
    <n v="5"/>
    <n v="4"/>
    <n v="5"/>
  </r>
  <r>
    <m/>
    <m/>
    <x v="368"/>
    <x v="368"/>
    <n v="0"/>
    <n v="0"/>
    <n v="3"/>
    <n v="5"/>
    <n v="3"/>
    <n v="5"/>
  </r>
  <r>
    <m/>
    <m/>
    <x v="369"/>
    <x v="369"/>
    <n v="0"/>
    <n v="0"/>
    <n v="771"/>
    <n v="800"/>
    <n v="771"/>
    <n v="800"/>
  </r>
  <r>
    <m/>
    <m/>
    <x v="370"/>
    <x v="370"/>
    <n v="0"/>
    <n v="0"/>
    <n v="1086"/>
    <n v="1000"/>
    <n v="1086"/>
    <n v="1000"/>
  </r>
  <r>
    <m/>
    <m/>
    <x v="371"/>
    <x v="371"/>
    <n v="0"/>
    <n v="0"/>
    <n v="25"/>
    <n v="30"/>
    <n v="25"/>
    <n v="30"/>
  </r>
  <r>
    <m/>
    <m/>
    <x v="372"/>
    <x v="372"/>
    <n v="0"/>
    <n v="0"/>
    <n v="68"/>
    <n v="65"/>
    <n v="68"/>
    <n v="65"/>
  </r>
  <r>
    <m/>
    <m/>
    <x v="2554"/>
    <x v="2548"/>
    <n v="0"/>
    <n v="0"/>
    <n v="0"/>
    <n v="1"/>
    <n v="0"/>
    <n v="1"/>
  </r>
  <r>
    <m/>
    <m/>
    <x v="380"/>
    <x v="380"/>
    <n v="0"/>
    <n v="0"/>
    <n v="92"/>
    <n v="100"/>
    <n v="92"/>
    <n v="100"/>
  </r>
  <r>
    <m/>
    <m/>
    <x v="381"/>
    <x v="381"/>
    <n v="0"/>
    <n v="0"/>
    <n v="268"/>
    <n v="300"/>
    <n v="268"/>
    <n v="300"/>
  </r>
  <r>
    <m/>
    <m/>
    <x v="382"/>
    <x v="382"/>
    <n v="0"/>
    <n v="0"/>
    <n v="10"/>
    <n v="12"/>
    <n v="10"/>
    <n v="12"/>
  </r>
  <r>
    <m/>
    <m/>
    <x v="383"/>
    <x v="383"/>
    <n v="0"/>
    <n v="0"/>
    <n v="20"/>
    <n v="30"/>
    <n v="20"/>
    <n v="30"/>
  </r>
  <r>
    <m/>
    <m/>
    <x v="2555"/>
    <x v="2549"/>
    <n v="0"/>
    <n v="0"/>
    <n v="1"/>
    <n v="2"/>
    <n v="1"/>
    <n v="2"/>
  </r>
  <r>
    <m/>
    <m/>
    <x v="392"/>
    <x v="392"/>
    <n v="0"/>
    <n v="0"/>
    <n v="0"/>
    <n v="2"/>
    <n v="0"/>
    <n v="2"/>
  </r>
  <r>
    <m/>
    <m/>
    <x v="400"/>
    <x v="400"/>
    <n v="3"/>
    <n v="5"/>
    <n v="3026"/>
    <n v="2900"/>
    <n v="3029"/>
    <n v="2905"/>
  </r>
  <r>
    <m/>
    <m/>
    <x v="401"/>
    <x v="401"/>
    <n v="1"/>
    <n v="1"/>
    <n v="0"/>
    <m/>
    <n v="1"/>
    <n v="1"/>
  </r>
  <r>
    <m/>
    <m/>
    <x v="402"/>
    <x v="402"/>
    <n v="0"/>
    <m/>
    <n v="0"/>
    <n v="2"/>
    <n v="0"/>
    <n v="2"/>
  </r>
  <r>
    <m/>
    <m/>
    <x v="403"/>
    <x v="403"/>
    <n v="1"/>
    <n v="1"/>
    <n v="3"/>
    <n v="2"/>
    <n v="4"/>
    <n v="3"/>
  </r>
  <r>
    <m/>
    <m/>
    <x v="408"/>
    <x v="408"/>
    <n v="0"/>
    <n v="1"/>
    <n v="3"/>
    <n v="5"/>
    <n v="3"/>
    <n v="6"/>
  </r>
  <r>
    <m/>
    <m/>
    <x v="409"/>
    <x v="409"/>
    <n v="0"/>
    <n v="1"/>
    <n v="53"/>
    <n v="60"/>
    <n v="53"/>
    <n v="61"/>
  </r>
  <r>
    <m/>
    <m/>
    <x v="410"/>
    <x v="410"/>
    <n v="41"/>
    <n v="50"/>
    <n v="1067"/>
    <n v="1100"/>
    <n v="1108"/>
    <n v="1150"/>
  </r>
  <r>
    <m/>
    <m/>
    <x v="411"/>
    <x v="411"/>
    <n v="26"/>
    <n v="25"/>
    <n v="2774"/>
    <n v="3000"/>
    <n v="2800"/>
    <n v="3025"/>
  </r>
  <r>
    <m/>
    <m/>
    <x v="412"/>
    <x v="412"/>
    <n v="1"/>
    <n v="5"/>
    <n v="135"/>
    <n v="130"/>
    <n v="136"/>
    <n v="135"/>
  </r>
  <r>
    <m/>
    <m/>
    <x v="413"/>
    <x v="413"/>
    <n v="3"/>
    <n v="5"/>
    <n v="508"/>
    <n v="500"/>
    <n v="511"/>
    <n v="505"/>
  </r>
  <r>
    <m/>
    <m/>
    <x v="414"/>
    <x v="414"/>
    <n v="0"/>
    <n v="2"/>
    <n v="7"/>
    <n v="5"/>
    <n v="7"/>
    <n v="7"/>
  </r>
  <r>
    <m/>
    <m/>
    <x v="415"/>
    <x v="415"/>
    <n v="0"/>
    <n v="1"/>
    <n v="25"/>
    <n v="20"/>
    <n v="25"/>
    <n v="21"/>
  </r>
  <r>
    <m/>
    <m/>
    <x v="416"/>
    <x v="416"/>
    <n v="0"/>
    <n v="0"/>
    <n v="1"/>
    <n v="2"/>
    <n v="1"/>
    <n v="2"/>
  </r>
  <r>
    <m/>
    <m/>
    <x v="417"/>
    <x v="417"/>
    <n v="0"/>
    <n v="0"/>
    <n v="1"/>
    <n v="2"/>
    <n v="1"/>
    <n v="2"/>
  </r>
  <r>
    <m/>
    <m/>
    <x v="419"/>
    <x v="419"/>
    <n v="0"/>
    <n v="0"/>
    <n v="40"/>
    <n v="45"/>
    <n v="40"/>
    <n v="45"/>
  </r>
  <r>
    <m/>
    <m/>
    <x v="420"/>
    <x v="420"/>
    <n v="0"/>
    <n v="0"/>
    <n v="4"/>
    <n v="7"/>
    <n v="4"/>
    <n v="7"/>
  </r>
  <r>
    <m/>
    <m/>
    <x v="421"/>
    <x v="421"/>
    <n v="2"/>
    <n v="5"/>
    <n v="1698"/>
    <n v="2500"/>
    <n v="1700"/>
    <n v="2505"/>
  </r>
  <r>
    <m/>
    <m/>
    <x v="422"/>
    <x v="422"/>
    <n v="1"/>
    <n v="5"/>
    <n v="242"/>
    <n v="320"/>
    <n v="243"/>
    <n v="325"/>
  </r>
  <r>
    <m/>
    <m/>
    <x v="423"/>
    <x v="423"/>
    <n v="0"/>
    <n v="2"/>
    <n v="3"/>
    <n v="10"/>
    <n v="3"/>
    <n v="12"/>
  </r>
  <r>
    <m/>
    <m/>
    <x v="424"/>
    <x v="424"/>
    <n v="0"/>
    <n v="0"/>
    <n v="11"/>
    <n v="5"/>
    <n v="11"/>
    <n v="5"/>
  </r>
  <r>
    <m/>
    <m/>
    <x v="425"/>
    <x v="425"/>
    <n v="0"/>
    <n v="0"/>
    <n v="1"/>
    <n v="5"/>
    <n v="1"/>
    <n v="5"/>
  </r>
  <r>
    <m/>
    <m/>
    <x v="426"/>
    <x v="426"/>
    <n v="0"/>
    <n v="0"/>
    <n v="1"/>
    <n v="5"/>
    <n v="1"/>
    <n v="5"/>
  </r>
  <r>
    <m/>
    <m/>
    <x v="427"/>
    <x v="427"/>
    <n v="0"/>
    <n v="0"/>
    <n v="3"/>
    <n v="10"/>
    <n v="3"/>
    <n v="10"/>
  </r>
  <r>
    <m/>
    <m/>
    <x v="262"/>
    <x v="262"/>
    <n v="0"/>
    <n v="2"/>
    <n v="2047"/>
    <n v="2000"/>
    <n v="2047"/>
    <n v="2002"/>
  </r>
  <r>
    <m/>
    <m/>
    <x v="2556"/>
    <x v="2550"/>
    <n v="0"/>
    <n v="0"/>
    <n v="1"/>
    <n v="2"/>
    <n v="1"/>
    <n v="2"/>
  </r>
  <r>
    <m/>
    <m/>
    <x v="2174"/>
    <x v="2168"/>
    <n v="1"/>
    <n v="2"/>
    <n v="0"/>
    <n v="1"/>
    <n v="1"/>
    <n v="3"/>
  </r>
  <r>
    <m/>
    <m/>
    <x v="1844"/>
    <x v="1838"/>
    <n v="0"/>
    <n v="0"/>
    <n v="2198"/>
    <n v="2000"/>
    <n v="2198"/>
    <n v="2000"/>
  </r>
  <r>
    <m/>
    <m/>
    <x v="430"/>
    <x v="430"/>
    <n v="0"/>
    <n v="0"/>
    <n v="273"/>
    <n v="350"/>
    <n v="273"/>
    <n v="350"/>
  </r>
  <r>
    <m/>
    <m/>
    <x v="2180"/>
    <x v="2174"/>
    <n v="28"/>
    <n v="30"/>
    <n v="328"/>
    <n v="350"/>
    <n v="356"/>
    <n v="380"/>
  </r>
  <r>
    <m/>
    <m/>
    <x v="1131"/>
    <x v="1131"/>
    <n v="0"/>
    <n v="0"/>
    <n v="0"/>
    <n v="2"/>
    <n v="0"/>
    <n v="2"/>
  </r>
  <r>
    <m/>
    <m/>
    <x v="263"/>
    <x v="263"/>
    <n v="1767"/>
    <n v="1700"/>
    <n v="22"/>
    <n v="30"/>
    <n v="1789"/>
    <n v="1730"/>
  </r>
  <r>
    <m/>
    <m/>
    <x v="265"/>
    <x v="265"/>
    <n v="13"/>
    <n v="20"/>
    <n v="132"/>
    <n v="150"/>
    <n v="145"/>
    <n v="170"/>
  </r>
  <r>
    <m/>
    <m/>
    <x v="266"/>
    <x v="266"/>
    <n v="0"/>
    <n v="0"/>
    <n v="2384"/>
    <n v="2500"/>
    <n v="2384"/>
    <n v="2500"/>
  </r>
  <r>
    <m/>
    <m/>
    <x v="267"/>
    <x v="267"/>
    <n v="0"/>
    <n v="0"/>
    <n v="0"/>
    <n v="2"/>
    <n v="0"/>
    <n v="2"/>
  </r>
  <r>
    <m/>
    <m/>
    <x v="1846"/>
    <x v="1840"/>
    <n v="0"/>
    <n v="0"/>
    <n v="0"/>
    <n v="1"/>
    <n v="0"/>
    <n v="1"/>
  </r>
  <r>
    <m/>
    <m/>
    <x v="268"/>
    <x v="268"/>
    <n v="18"/>
    <n v="30"/>
    <n v="74"/>
    <n v="100"/>
    <n v="92"/>
    <n v="130"/>
  </r>
  <r>
    <m/>
    <m/>
    <x v="269"/>
    <x v="269"/>
    <n v="11371"/>
    <n v="12000"/>
    <n v="3924"/>
    <n v="3500"/>
    <n v="15295"/>
    <n v="15500"/>
  </r>
  <r>
    <m/>
    <m/>
    <x v="1848"/>
    <x v="1842"/>
    <n v="0"/>
    <n v="0"/>
    <n v="0"/>
    <n v="5"/>
    <n v="0"/>
    <n v="5"/>
  </r>
  <r>
    <m/>
    <m/>
    <x v="749"/>
    <x v="749"/>
    <n v="509"/>
    <n v="600"/>
    <n v="0"/>
    <n v="1"/>
    <n v="509"/>
    <n v="601"/>
  </r>
  <r>
    <m/>
    <m/>
    <x v="270"/>
    <x v="270"/>
    <n v="1"/>
    <n v="3"/>
    <n v="0"/>
    <n v="1"/>
    <n v="1"/>
    <n v="4"/>
  </r>
  <r>
    <m/>
    <m/>
    <x v="2557"/>
    <x v="2551"/>
    <n v="0"/>
    <n v="0"/>
    <n v="0"/>
    <n v="1"/>
    <n v="0"/>
    <n v="1"/>
  </r>
  <r>
    <m/>
    <m/>
    <x v="2189"/>
    <x v="2183"/>
    <n v="1"/>
    <n v="1"/>
    <n v="0"/>
    <m/>
    <n v="1"/>
    <n v="1"/>
  </r>
  <r>
    <m/>
    <m/>
    <x v="2190"/>
    <x v="2184"/>
    <n v="7"/>
    <n v="10"/>
    <n v="3"/>
    <n v="3"/>
    <n v="10"/>
    <n v="13"/>
  </r>
  <r>
    <m/>
    <m/>
    <x v="1849"/>
    <x v="1843"/>
    <n v="0"/>
    <n v="0"/>
    <n v="2"/>
    <n v="3"/>
    <n v="2"/>
    <n v="3"/>
  </r>
  <r>
    <m/>
    <m/>
    <x v="2558"/>
    <x v="2552"/>
    <n v="0"/>
    <n v="0"/>
    <n v="1"/>
    <n v="2"/>
    <n v="1"/>
    <n v="2"/>
  </r>
  <r>
    <m/>
    <m/>
    <x v="432"/>
    <x v="432"/>
    <n v="0"/>
    <n v="0"/>
    <n v="5"/>
    <n v="5"/>
    <n v="5"/>
    <n v="5"/>
  </r>
  <r>
    <m/>
    <m/>
    <x v="1934"/>
    <x v="1928"/>
    <n v="0"/>
    <n v="0"/>
    <n v="0"/>
    <n v="3"/>
    <n v="0"/>
    <n v="3"/>
  </r>
  <r>
    <m/>
    <m/>
    <x v="1872"/>
    <x v="1866"/>
    <n v="0"/>
    <n v="0"/>
    <n v="434"/>
    <n v="450"/>
    <n v="434"/>
    <n v="450"/>
  </r>
  <r>
    <m/>
    <m/>
    <x v="2336"/>
    <x v="2330"/>
    <n v="0"/>
    <n v="0"/>
    <n v="0"/>
    <n v="2"/>
    <n v="0"/>
    <n v="2"/>
  </r>
  <r>
    <m/>
    <m/>
    <x v="433"/>
    <x v="433"/>
    <n v="0"/>
    <n v="0"/>
    <n v="0"/>
    <n v="2"/>
    <n v="0"/>
    <n v="2"/>
  </r>
  <r>
    <m/>
    <m/>
    <x v="1967"/>
    <x v="1961"/>
    <n v="0"/>
    <n v="0"/>
    <n v="0"/>
    <n v="2"/>
    <n v="0"/>
    <n v="2"/>
  </r>
  <r>
    <m/>
    <m/>
    <x v="434"/>
    <x v="434"/>
    <n v="0"/>
    <n v="0"/>
    <n v="30"/>
    <n v="30"/>
    <n v="30"/>
    <n v="30"/>
  </r>
  <r>
    <m/>
    <m/>
    <x v="274"/>
    <x v="274"/>
    <n v="0"/>
    <n v="0"/>
    <n v="0"/>
    <n v="2"/>
    <n v="0"/>
    <n v="2"/>
  </r>
  <r>
    <m/>
    <m/>
    <x v="2198"/>
    <x v="2192"/>
    <n v="0"/>
    <n v="0"/>
    <n v="0"/>
    <n v="2"/>
    <n v="0"/>
    <n v="2"/>
  </r>
  <r>
    <m/>
    <m/>
    <x v="1714"/>
    <x v="1708"/>
    <n v="0"/>
    <n v="0"/>
    <n v="1"/>
    <n v="2"/>
    <n v="1"/>
    <n v="2"/>
  </r>
  <r>
    <m/>
    <m/>
    <x v="1145"/>
    <x v="1145"/>
    <n v="0"/>
    <n v="0"/>
    <n v="3"/>
    <n v="2"/>
    <n v="3"/>
    <n v="2"/>
  </r>
  <r>
    <m/>
    <m/>
    <x v="901"/>
    <x v="901"/>
    <n v="0"/>
    <n v="0"/>
    <n v="1"/>
    <n v="2"/>
    <n v="1"/>
    <n v="2"/>
  </r>
  <r>
    <m/>
    <m/>
    <x v="275"/>
    <x v="275"/>
    <n v="0"/>
    <n v="0"/>
    <n v="2"/>
    <n v="3"/>
    <n v="2"/>
    <n v="3"/>
  </r>
  <r>
    <m/>
    <m/>
    <x v="276"/>
    <x v="276"/>
    <n v="29"/>
    <n v="30"/>
    <n v="30"/>
    <n v="35"/>
    <n v="59"/>
    <n v="65"/>
  </r>
  <r>
    <m/>
    <m/>
    <x v="277"/>
    <x v="277"/>
    <n v="10"/>
    <n v="10"/>
    <n v="527"/>
    <n v="500"/>
    <n v="537"/>
    <n v="510"/>
  </r>
  <r>
    <m/>
    <m/>
    <x v="750"/>
    <x v="750"/>
    <n v="0"/>
    <n v="0"/>
    <n v="0"/>
    <n v="2"/>
    <n v="0"/>
    <n v="2"/>
  </r>
  <r>
    <m/>
    <m/>
    <x v="279"/>
    <x v="279"/>
    <n v="0"/>
    <n v="1"/>
    <n v="3"/>
    <n v="5"/>
    <n v="3"/>
    <n v="6"/>
  </r>
  <r>
    <m/>
    <m/>
    <x v="902"/>
    <x v="902"/>
    <n v="0"/>
    <n v="1"/>
    <n v="2"/>
    <n v="3"/>
    <n v="2"/>
    <n v="4"/>
  </r>
  <r>
    <m/>
    <m/>
    <x v="280"/>
    <x v="280"/>
    <n v="273"/>
    <n v="250"/>
    <n v="16572"/>
    <n v="17000"/>
    <n v="16845"/>
    <n v="17250"/>
  </r>
  <r>
    <m/>
    <m/>
    <x v="1715"/>
    <x v="1709"/>
    <n v="0"/>
    <n v="0"/>
    <n v="0"/>
    <n v="2"/>
    <n v="0"/>
    <n v="2"/>
  </r>
  <r>
    <m/>
    <m/>
    <x v="1716"/>
    <x v="1710"/>
    <n v="0"/>
    <n v="0"/>
    <n v="1"/>
    <n v="2"/>
    <n v="1"/>
    <n v="2"/>
  </r>
  <r>
    <m/>
    <m/>
    <x v="281"/>
    <x v="281"/>
    <n v="0"/>
    <n v="0"/>
    <n v="5"/>
    <n v="5"/>
    <n v="5"/>
    <n v="5"/>
  </r>
  <r>
    <m/>
    <m/>
    <x v="282"/>
    <x v="282"/>
    <n v="0"/>
    <n v="0"/>
    <n v="7"/>
    <n v="5"/>
    <n v="7"/>
    <n v="5"/>
  </r>
  <r>
    <m/>
    <m/>
    <x v="283"/>
    <x v="283"/>
    <n v="98"/>
    <n v="120"/>
    <n v="27801"/>
    <n v="28000"/>
    <n v="27899"/>
    <n v="28120"/>
  </r>
  <r>
    <m/>
    <m/>
    <x v="435"/>
    <x v="435"/>
    <n v="0"/>
    <n v="0"/>
    <n v="64"/>
    <n v="65"/>
    <n v="64"/>
    <n v="65"/>
  </r>
  <r>
    <m/>
    <m/>
    <x v="436"/>
    <x v="436"/>
    <n v="0"/>
    <n v="0"/>
    <n v="1"/>
    <n v="2"/>
    <n v="1"/>
    <n v="2"/>
  </r>
  <r>
    <m/>
    <m/>
    <x v="437"/>
    <x v="437"/>
    <n v="0"/>
    <n v="0"/>
    <n v="1"/>
    <n v="2"/>
    <n v="1"/>
    <n v="2"/>
  </r>
  <r>
    <m/>
    <m/>
    <x v="284"/>
    <x v="284"/>
    <n v="0"/>
    <n v="0"/>
    <n v="2513"/>
    <n v="2300"/>
    <n v="2513"/>
    <n v="2300"/>
  </r>
  <r>
    <m/>
    <m/>
    <x v="285"/>
    <x v="285"/>
    <n v="2"/>
    <n v="3"/>
    <n v="2439"/>
    <n v="2300"/>
    <n v="2441"/>
    <n v="2303"/>
  </r>
  <r>
    <m/>
    <m/>
    <x v="286"/>
    <x v="286"/>
    <n v="361"/>
    <n v="350"/>
    <n v="60405"/>
    <n v="61000"/>
    <n v="60766"/>
    <n v="61350"/>
  </r>
  <r>
    <m/>
    <m/>
    <x v="903"/>
    <x v="903"/>
    <n v="0"/>
    <n v="0"/>
    <n v="61"/>
    <n v="70"/>
    <n v="61"/>
    <n v="70"/>
  </r>
  <r>
    <m/>
    <m/>
    <x v="287"/>
    <x v="287"/>
    <n v="9"/>
    <n v="15"/>
    <n v="4446"/>
    <n v="4500"/>
    <n v="4455"/>
    <n v="4515"/>
  </r>
  <r>
    <m/>
    <m/>
    <x v="288"/>
    <x v="288"/>
    <n v="1"/>
    <n v="1"/>
    <n v="186"/>
    <n v="140"/>
    <n v="187"/>
    <n v="141"/>
  </r>
  <r>
    <m/>
    <m/>
    <x v="289"/>
    <x v="289"/>
    <n v="0"/>
    <n v="0"/>
    <n v="5"/>
    <n v="5"/>
    <n v="5"/>
    <n v="5"/>
  </r>
  <r>
    <m/>
    <m/>
    <x v="438"/>
    <x v="438"/>
    <n v="0"/>
    <n v="0"/>
    <n v="7"/>
    <n v="6"/>
    <n v="7"/>
    <n v="6"/>
  </r>
  <r>
    <m/>
    <m/>
    <x v="290"/>
    <x v="290"/>
    <n v="0"/>
    <n v="0"/>
    <n v="2"/>
    <n v="5"/>
    <n v="2"/>
    <n v="5"/>
  </r>
  <r>
    <m/>
    <m/>
    <x v="904"/>
    <x v="904"/>
    <n v="0"/>
    <n v="0"/>
    <n v="2"/>
    <n v="2"/>
    <n v="2"/>
    <n v="2"/>
  </r>
  <r>
    <m/>
    <m/>
    <x v="291"/>
    <x v="291"/>
    <n v="19"/>
    <n v="20"/>
    <n v="20975"/>
    <n v="22000"/>
    <n v="20994"/>
    <n v="22020"/>
  </r>
  <r>
    <m/>
    <m/>
    <x v="1935"/>
    <x v="1929"/>
    <n v="0"/>
    <n v="0"/>
    <n v="0"/>
    <n v="2"/>
    <n v="0"/>
    <n v="2"/>
  </r>
  <r>
    <m/>
    <m/>
    <x v="292"/>
    <x v="292"/>
    <n v="0"/>
    <n v="0"/>
    <n v="1"/>
    <n v="2"/>
    <n v="1"/>
    <n v="2"/>
  </r>
  <r>
    <m/>
    <m/>
    <x v="439"/>
    <x v="439"/>
    <n v="0"/>
    <n v="0"/>
    <n v="3"/>
    <n v="2"/>
    <n v="3"/>
    <n v="2"/>
  </r>
  <r>
    <m/>
    <m/>
    <x v="440"/>
    <x v="440"/>
    <n v="0"/>
    <n v="0"/>
    <n v="0"/>
    <n v="2"/>
    <n v="0"/>
    <n v="2"/>
  </r>
  <r>
    <m/>
    <m/>
    <x v="293"/>
    <x v="293"/>
    <n v="0"/>
    <n v="0"/>
    <n v="7"/>
    <n v="5"/>
    <n v="7"/>
    <n v="5"/>
  </r>
  <r>
    <m/>
    <m/>
    <x v="294"/>
    <x v="294"/>
    <n v="0"/>
    <n v="0"/>
    <n v="24"/>
    <n v="20"/>
    <n v="24"/>
    <n v="20"/>
  </r>
  <r>
    <m/>
    <m/>
    <x v="295"/>
    <x v="295"/>
    <n v="0"/>
    <n v="0"/>
    <n v="12"/>
    <n v="15"/>
    <n v="12"/>
    <n v="15"/>
  </r>
  <r>
    <m/>
    <m/>
    <x v="296"/>
    <x v="296"/>
    <n v="1"/>
    <n v="3"/>
    <n v="2238"/>
    <n v="2250"/>
    <n v="2239"/>
    <n v="2253"/>
  </r>
  <r>
    <m/>
    <m/>
    <x v="297"/>
    <x v="297"/>
    <n v="0"/>
    <n v="0"/>
    <n v="12"/>
    <n v="15"/>
    <n v="12"/>
    <n v="15"/>
  </r>
  <r>
    <m/>
    <m/>
    <x v="298"/>
    <x v="298"/>
    <n v="0"/>
    <n v="0"/>
    <n v="0"/>
    <n v="2"/>
    <n v="0"/>
    <n v="2"/>
  </r>
  <r>
    <m/>
    <m/>
    <x v="299"/>
    <x v="299"/>
    <n v="0"/>
    <n v="0"/>
    <n v="14"/>
    <n v="25"/>
    <n v="14"/>
    <n v="25"/>
  </r>
  <r>
    <m/>
    <m/>
    <x v="300"/>
    <x v="300"/>
    <n v="0"/>
    <n v="0"/>
    <n v="6"/>
    <n v="8"/>
    <n v="6"/>
    <n v="8"/>
  </r>
  <r>
    <m/>
    <m/>
    <x v="301"/>
    <x v="301"/>
    <n v="52"/>
    <n v="60"/>
    <n v="17171"/>
    <n v="17000"/>
    <n v="17223"/>
    <n v="17060"/>
  </r>
  <r>
    <m/>
    <m/>
    <x v="905"/>
    <x v="905"/>
    <n v="0"/>
    <n v="2"/>
    <n v="61"/>
    <n v="70"/>
    <n v="61"/>
    <n v="72"/>
  </r>
  <r>
    <m/>
    <m/>
    <x v="441"/>
    <x v="441"/>
    <n v="0"/>
    <n v="0"/>
    <n v="5"/>
    <n v="5"/>
    <n v="5"/>
    <n v="5"/>
  </r>
  <r>
    <m/>
    <m/>
    <x v="442"/>
    <x v="442"/>
    <n v="0"/>
    <n v="2"/>
    <n v="3550"/>
    <n v="3800"/>
    <n v="3550"/>
    <n v="3802"/>
  </r>
  <r>
    <m/>
    <m/>
    <x v="1717"/>
    <x v="1711"/>
    <n v="0"/>
    <n v="0"/>
    <n v="2"/>
    <n v="10"/>
    <n v="2"/>
    <n v="10"/>
  </r>
  <r>
    <m/>
    <m/>
    <x v="444"/>
    <x v="444"/>
    <n v="0"/>
    <n v="0"/>
    <n v="0"/>
    <n v="2"/>
    <n v="0"/>
    <n v="2"/>
  </r>
  <r>
    <m/>
    <m/>
    <x v="445"/>
    <x v="445"/>
    <n v="0"/>
    <n v="0"/>
    <n v="229"/>
    <n v="250"/>
    <n v="229"/>
    <n v="250"/>
  </r>
  <r>
    <m/>
    <m/>
    <x v="1718"/>
    <x v="1712"/>
    <n v="0"/>
    <n v="0"/>
    <n v="2"/>
    <n v="5"/>
    <n v="2"/>
    <n v="5"/>
  </r>
  <r>
    <m/>
    <m/>
    <x v="2559"/>
    <x v="2553"/>
    <n v="0"/>
    <n v="0"/>
    <n v="0"/>
    <n v="5"/>
    <n v="0"/>
    <n v="5"/>
  </r>
  <r>
    <m/>
    <m/>
    <x v="2220"/>
    <x v="2214"/>
    <n v="0"/>
    <n v="0"/>
    <n v="0"/>
    <n v="3"/>
    <n v="0"/>
    <n v="3"/>
  </r>
  <r>
    <m/>
    <m/>
    <x v="2230"/>
    <x v="2224"/>
    <n v="0"/>
    <n v="0"/>
    <n v="3"/>
    <n v="3"/>
    <n v="3"/>
    <n v="3"/>
  </r>
  <r>
    <m/>
    <m/>
    <x v="446"/>
    <x v="446"/>
    <n v="9"/>
    <n v="10"/>
    <n v="11700"/>
    <n v="12000"/>
    <n v="11709"/>
    <n v="12010"/>
  </r>
  <r>
    <m/>
    <m/>
    <x v="2560"/>
    <x v="2554"/>
    <n v="0"/>
    <n v="0"/>
    <n v="1"/>
    <n v="2"/>
    <n v="1"/>
    <n v="2"/>
  </r>
  <r>
    <m/>
    <m/>
    <x v="1882"/>
    <x v="1876"/>
    <n v="0"/>
    <n v="0"/>
    <n v="4"/>
    <n v="5"/>
    <n v="4"/>
    <n v="5"/>
  </r>
  <r>
    <m/>
    <m/>
    <x v="2235"/>
    <x v="2229"/>
    <n v="0"/>
    <n v="0"/>
    <n v="1"/>
    <n v="2"/>
    <n v="1"/>
    <n v="2"/>
  </r>
  <r>
    <m/>
    <m/>
    <x v="2561"/>
    <x v="2555"/>
    <n v="0"/>
    <n v="0"/>
    <n v="28491"/>
    <n v="29000"/>
    <n v="28491"/>
    <n v="29000"/>
  </r>
  <r>
    <m/>
    <m/>
    <x v="2003"/>
    <x v="1997"/>
    <n v="0"/>
    <n v="0"/>
    <n v="1"/>
    <n v="4"/>
    <n v="1"/>
    <n v="4"/>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медицинску рехабилитацију"/>
    <m/>
    <x v="0"/>
    <x v="0"/>
    <m/>
    <m/>
    <m/>
    <m/>
    <m/>
    <m/>
  </r>
  <r>
    <m/>
    <s v="Специјалистички прегледи"/>
    <x v="0"/>
    <x v="0"/>
    <m/>
    <m/>
    <m/>
    <m/>
    <m/>
    <m/>
  </r>
  <r>
    <m/>
    <s v="Сви прегледи укупно"/>
    <x v="0"/>
    <x v="0"/>
    <n v="14637"/>
    <n v="14345"/>
    <n v="20796"/>
    <n v="19628"/>
    <n v="35433"/>
    <n v="33973"/>
  </r>
  <r>
    <m/>
    <m/>
    <x v="1"/>
    <x v="1"/>
    <n v="13"/>
    <n v="16"/>
    <n v="38"/>
    <n v="44"/>
    <n v="51"/>
    <n v="60"/>
  </r>
  <r>
    <m/>
    <m/>
    <x v="2"/>
    <x v="2"/>
    <n v="7"/>
    <n v="7"/>
    <n v="852"/>
    <n v="840"/>
    <n v="859"/>
    <n v="847"/>
  </r>
  <r>
    <m/>
    <m/>
    <x v="3"/>
    <x v="3"/>
    <n v="4258"/>
    <n v="4324"/>
    <n v="1492"/>
    <n v="1437"/>
    <n v="5750"/>
    <n v="5761"/>
  </r>
  <r>
    <m/>
    <m/>
    <x v="4"/>
    <x v="4"/>
    <n v="1476"/>
    <n v="1385"/>
    <n v="6171"/>
    <n v="5683"/>
    <n v="7647"/>
    <n v="7068"/>
  </r>
  <r>
    <m/>
    <m/>
    <x v="5"/>
    <x v="5"/>
    <n v="2602"/>
    <n v="2444"/>
    <n v="784"/>
    <n v="767"/>
    <n v="3386"/>
    <n v="3211"/>
  </r>
  <r>
    <m/>
    <m/>
    <x v="6"/>
    <x v="6"/>
    <n v="938"/>
    <n v="1017"/>
    <n v="4028"/>
    <n v="3717"/>
    <n v="4966"/>
    <n v="4734"/>
  </r>
  <r>
    <m/>
    <m/>
    <x v="7"/>
    <x v="7"/>
    <n v="0"/>
    <n v="0"/>
    <n v="4"/>
    <n v="5"/>
    <n v="4"/>
    <n v="5"/>
  </r>
  <r>
    <m/>
    <m/>
    <x v="906"/>
    <x v="906"/>
    <n v="4289"/>
    <n v="4061"/>
    <n v="2044"/>
    <n v="2024"/>
    <n v="6333"/>
    <n v="6085"/>
  </r>
  <r>
    <m/>
    <m/>
    <x v="907"/>
    <x v="907"/>
    <n v="1054"/>
    <n v="1091"/>
    <n v="5383"/>
    <n v="5111"/>
    <n v="6437"/>
    <n v="6202"/>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797682"/>
    <n v="770634"/>
    <n v="1247545"/>
    <n v="1208943"/>
    <n v="2045227"/>
    <n v="1979577"/>
  </r>
  <r>
    <m/>
    <s v="Остале услуге"/>
    <x v="0"/>
    <x v="0"/>
    <n v="797682"/>
    <n v="770634"/>
    <n v="1247545"/>
    <n v="1208943"/>
    <n v="2045227"/>
    <n v="1979577"/>
  </r>
  <r>
    <m/>
    <m/>
    <x v="2562"/>
    <x v="2556"/>
    <n v="0"/>
    <n v="0"/>
    <n v="3"/>
    <n v="4"/>
    <n v="3"/>
    <n v="4"/>
  </r>
  <r>
    <m/>
    <m/>
    <x v="315"/>
    <x v="315"/>
    <n v="6"/>
    <n v="8"/>
    <n v="33"/>
    <n v="36"/>
    <n v="39"/>
    <n v="44"/>
  </r>
  <r>
    <m/>
    <m/>
    <x v="218"/>
    <x v="218"/>
    <n v="4817"/>
    <n v="4651"/>
    <n v="1221"/>
    <n v="1212"/>
    <n v="6038"/>
    <n v="5863"/>
  </r>
  <r>
    <m/>
    <m/>
    <x v="2563"/>
    <x v="2557"/>
    <n v="5276"/>
    <n v="5093"/>
    <n v="1283"/>
    <n v="1269"/>
    <n v="6559"/>
    <n v="6362"/>
  </r>
  <r>
    <m/>
    <m/>
    <x v="2466"/>
    <x v="2460"/>
    <n v="10701"/>
    <n v="10229"/>
    <n v="3524"/>
    <n v="3009"/>
    <n v="14225"/>
    <n v="13238"/>
  </r>
  <r>
    <m/>
    <m/>
    <x v="1063"/>
    <x v="1063"/>
    <n v="16718"/>
    <n v="15867"/>
    <n v="4819"/>
    <n v="4524"/>
    <n v="21537"/>
    <n v="20391"/>
  </r>
  <r>
    <m/>
    <m/>
    <x v="2564"/>
    <x v="2558"/>
    <n v="3652"/>
    <n v="3631"/>
    <n v="1598"/>
    <n v="1495"/>
    <n v="5250"/>
    <n v="5126"/>
  </r>
  <r>
    <m/>
    <m/>
    <x v="1064"/>
    <x v="1064"/>
    <n v="6112"/>
    <n v="5651"/>
    <n v="1315"/>
    <n v="1177"/>
    <n v="7427"/>
    <n v="6828"/>
  </r>
  <r>
    <m/>
    <m/>
    <x v="2565"/>
    <x v="2559"/>
    <n v="166"/>
    <n v="149"/>
    <n v="22"/>
    <n v="27"/>
    <n v="188"/>
    <n v="176"/>
  </r>
  <r>
    <m/>
    <m/>
    <x v="2566"/>
    <x v="2560"/>
    <n v="938"/>
    <n v="913"/>
    <n v="180"/>
    <n v="143"/>
    <n v="1118"/>
    <n v="1056"/>
  </r>
  <r>
    <m/>
    <m/>
    <x v="1065"/>
    <x v="1065"/>
    <n v="11894"/>
    <n v="10971"/>
    <n v="2509"/>
    <n v="2141"/>
    <n v="14403"/>
    <n v="13112"/>
  </r>
  <r>
    <m/>
    <m/>
    <x v="1066"/>
    <x v="1066"/>
    <n v="29605"/>
    <n v="28897"/>
    <n v="9373"/>
    <n v="8999"/>
    <n v="38978"/>
    <n v="37896"/>
  </r>
  <r>
    <m/>
    <m/>
    <x v="2567"/>
    <x v="2561"/>
    <n v="0"/>
    <n v="1"/>
    <n v="0"/>
    <n v="1"/>
    <n v="0"/>
    <n v="2"/>
  </r>
  <r>
    <m/>
    <m/>
    <x v="2568"/>
    <x v="2562"/>
    <n v="14206"/>
    <n v="13736"/>
    <n v="1206"/>
    <n v="1205"/>
    <n v="15412"/>
    <n v="14941"/>
  </r>
  <r>
    <m/>
    <m/>
    <x v="2569"/>
    <x v="2563"/>
    <n v="3218"/>
    <n v="3213"/>
    <n v="566"/>
    <n v="460"/>
    <n v="3784"/>
    <n v="3673"/>
  </r>
  <r>
    <m/>
    <m/>
    <x v="2570"/>
    <x v="2564"/>
    <n v="1915"/>
    <n v="1880"/>
    <n v="113"/>
    <n v="116"/>
    <n v="2028"/>
    <n v="1996"/>
  </r>
  <r>
    <m/>
    <m/>
    <x v="2571"/>
    <x v="2565"/>
    <n v="135"/>
    <n v="124"/>
    <n v="12739"/>
    <n v="12380"/>
    <n v="12874"/>
    <n v="12504"/>
  </r>
  <r>
    <m/>
    <m/>
    <x v="2143"/>
    <x v="2137"/>
    <n v="38333"/>
    <n v="36980"/>
    <n v="21310"/>
    <n v="20843"/>
    <n v="59643"/>
    <n v="57823"/>
  </r>
  <r>
    <m/>
    <m/>
    <x v="2572"/>
    <x v="2566"/>
    <n v="0"/>
    <n v="1"/>
    <n v="0"/>
    <n v="1"/>
    <n v="0"/>
    <n v="2"/>
  </r>
  <r>
    <m/>
    <m/>
    <x v="2573"/>
    <x v="2567"/>
    <n v="41174"/>
    <n v="40333"/>
    <n v="12939"/>
    <n v="12791"/>
    <n v="54113"/>
    <n v="53124"/>
  </r>
  <r>
    <m/>
    <m/>
    <x v="2574"/>
    <x v="2568"/>
    <n v="7426"/>
    <n v="6989"/>
    <n v="9851"/>
    <n v="9163"/>
    <n v="17277"/>
    <n v="16152"/>
  </r>
  <r>
    <m/>
    <m/>
    <x v="2575"/>
    <x v="2569"/>
    <n v="0"/>
    <n v="0"/>
    <n v="0"/>
    <n v="1"/>
    <n v="0"/>
    <n v="1"/>
  </r>
  <r>
    <m/>
    <m/>
    <x v="2576"/>
    <x v="2570"/>
    <n v="113"/>
    <n v="95"/>
    <n v="4590"/>
    <n v="4079"/>
    <n v="4703"/>
    <n v="4174"/>
  </r>
  <r>
    <m/>
    <m/>
    <x v="2577"/>
    <x v="2571"/>
    <n v="0"/>
    <n v="1"/>
    <n v="2"/>
    <n v="3"/>
    <n v="2"/>
    <n v="4"/>
  </r>
  <r>
    <m/>
    <m/>
    <x v="1067"/>
    <x v="1067"/>
    <n v="25063"/>
    <n v="24045"/>
    <n v="10702"/>
    <n v="10215"/>
    <n v="35765"/>
    <n v="34260"/>
  </r>
  <r>
    <m/>
    <m/>
    <x v="2578"/>
    <x v="2572"/>
    <n v="0"/>
    <n v="1"/>
    <n v="0"/>
    <n v="1"/>
    <n v="0"/>
    <n v="2"/>
  </r>
  <r>
    <m/>
    <m/>
    <x v="2579"/>
    <x v="2573"/>
    <n v="0"/>
    <n v="1"/>
    <n v="0"/>
    <n v="1"/>
    <n v="0"/>
    <n v="2"/>
  </r>
  <r>
    <m/>
    <m/>
    <x v="2580"/>
    <x v="2574"/>
    <n v="93"/>
    <n v="99"/>
    <n v="649"/>
    <n v="567"/>
    <n v="742"/>
    <n v="666"/>
  </r>
  <r>
    <m/>
    <m/>
    <x v="2581"/>
    <x v="2575"/>
    <n v="5"/>
    <n v="7"/>
    <n v="1709"/>
    <n v="1661"/>
    <n v="1714"/>
    <n v="1668"/>
  </r>
  <r>
    <m/>
    <m/>
    <x v="880"/>
    <x v="880"/>
    <n v="0"/>
    <n v="0"/>
    <n v="22"/>
    <n v="16"/>
    <n v="22"/>
    <n v="16"/>
  </r>
  <r>
    <m/>
    <m/>
    <x v="1976"/>
    <x v="1970"/>
    <n v="2313"/>
    <n v="2400"/>
    <n v="445"/>
    <n v="419"/>
    <n v="2758"/>
    <n v="2819"/>
  </r>
  <r>
    <m/>
    <m/>
    <x v="1068"/>
    <x v="1068"/>
    <n v="40"/>
    <n v="44"/>
    <n v="1870"/>
    <n v="1811"/>
    <n v="1910"/>
    <n v="1855"/>
  </r>
  <r>
    <m/>
    <m/>
    <x v="2582"/>
    <x v="2576"/>
    <n v="0"/>
    <n v="1"/>
    <n v="9"/>
    <n v="11"/>
    <n v="9"/>
    <n v="12"/>
  </r>
  <r>
    <m/>
    <m/>
    <x v="2583"/>
    <x v="2577"/>
    <n v="0"/>
    <n v="1"/>
    <n v="3"/>
    <n v="4"/>
    <n v="3"/>
    <n v="5"/>
  </r>
  <r>
    <m/>
    <m/>
    <x v="2584"/>
    <x v="2578"/>
    <n v="0"/>
    <n v="1"/>
    <n v="0"/>
    <n v="1"/>
    <n v="0"/>
    <n v="2"/>
  </r>
  <r>
    <m/>
    <m/>
    <x v="2585"/>
    <x v="2579"/>
    <n v="0"/>
    <n v="1"/>
    <n v="5"/>
    <n v="7"/>
    <n v="5"/>
    <n v="8"/>
  </r>
  <r>
    <m/>
    <m/>
    <x v="2586"/>
    <x v="2580"/>
    <n v="0"/>
    <n v="1"/>
    <n v="0"/>
    <n v="1"/>
    <n v="0"/>
    <n v="2"/>
  </r>
  <r>
    <m/>
    <m/>
    <x v="219"/>
    <x v="219"/>
    <n v="0"/>
    <n v="0"/>
    <n v="2"/>
    <n v="3"/>
    <n v="2"/>
    <n v="3"/>
  </r>
  <r>
    <m/>
    <m/>
    <x v="220"/>
    <x v="220"/>
    <n v="32"/>
    <n v="29"/>
    <n v="7671"/>
    <n v="7012"/>
    <n v="7703"/>
    <n v="7041"/>
  </r>
  <r>
    <m/>
    <m/>
    <x v="222"/>
    <x v="222"/>
    <n v="32"/>
    <n v="29"/>
    <n v="1959"/>
    <n v="1871"/>
    <n v="1991"/>
    <n v="1900"/>
  </r>
  <r>
    <m/>
    <m/>
    <x v="223"/>
    <x v="223"/>
    <n v="0"/>
    <n v="0"/>
    <n v="3"/>
    <n v="4"/>
    <n v="3"/>
    <n v="4"/>
  </r>
  <r>
    <m/>
    <m/>
    <x v="227"/>
    <x v="227"/>
    <n v="0"/>
    <n v="0"/>
    <n v="6"/>
    <n v="5"/>
    <n v="6"/>
    <n v="5"/>
  </r>
  <r>
    <m/>
    <m/>
    <x v="229"/>
    <x v="229"/>
    <n v="245"/>
    <n v="208"/>
    <n v="701"/>
    <n v="681"/>
    <n v="946"/>
    <n v="889"/>
  </r>
  <r>
    <m/>
    <m/>
    <x v="2587"/>
    <x v="2581"/>
    <n v="2189"/>
    <n v="2109"/>
    <n v="1673"/>
    <n v="1733"/>
    <n v="3862"/>
    <n v="3842"/>
  </r>
  <r>
    <m/>
    <m/>
    <x v="231"/>
    <x v="231"/>
    <n v="0"/>
    <n v="0"/>
    <n v="1"/>
    <n v="1"/>
    <n v="1"/>
    <n v="1"/>
  </r>
  <r>
    <m/>
    <m/>
    <x v="232"/>
    <x v="232"/>
    <n v="9"/>
    <n v="8"/>
    <n v="531"/>
    <n v="517"/>
    <n v="540"/>
    <n v="525"/>
  </r>
  <r>
    <m/>
    <m/>
    <x v="1988"/>
    <x v="1982"/>
    <n v="0"/>
    <n v="0"/>
    <n v="63"/>
    <n v="52"/>
    <n v="63"/>
    <n v="52"/>
  </r>
  <r>
    <m/>
    <m/>
    <x v="245"/>
    <x v="245"/>
    <n v="0"/>
    <n v="0"/>
    <n v="2"/>
    <n v="3"/>
    <n v="2"/>
    <n v="3"/>
  </r>
  <r>
    <m/>
    <m/>
    <x v="887"/>
    <x v="887"/>
    <n v="0"/>
    <n v="0"/>
    <n v="2"/>
    <n v="1"/>
    <n v="2"/>
    <n v="1"/>
  </r>
  <r>
    <m/>
    <m/>
    <x v="1124"/>
    <x v="1124"/>
    <n v="4"/>
    <n v="4"/>
    <n v="1"/>
    <n v="1"/>
    <n v="5"/>
    <n v="5"/>
  </r>
  <r>
    <m/>
    <m/>
    <x v="1125"/>
    <x v="1125"/>
    <n v="46"/>
    <n v="43"/>
    <n v="46"/>
    <n v="41"/>
    <n v="92"/>
    <n v="84"/>
  </r>
  <r>
    <m/>
    <m/>
    <x v="1128"/>
    <x v="1128"/>
    <n v="0"/>
    <n v="0"/>
    <n v="56"/>
    <n v="68"/>
    <n v="56"/>
    <n v="68"/>
  </r>
  <r>
    <m/>
    <m/>
    <x v="744"/>
    <x v="744"/>
    <n v="0"/>
    <n v="0"/>
    <n v="1"/>
    <n v="1"/>
    <n v="1"/>
    <n v="1"/>
  </r>
  <r>
    <m/>
    <m/>
    <x v="252"/>
    <x v="252"/>
    <n v="0"/>
    <n v="0"/>
    <n v="4"/>
    <n v="5"/>
    <n v="4"/>
    <n v="5"/>
  </r>
  <r>
    <m/>
    <m/>
    <x v="253"/>
    <x v="253"/>
    <n v="0"/>
    <n v="0"/>
    <n v="8"/>
    <n v="9"/>
    <n v="8"/>
    <n v="9"/>
  </r>
  <r>
    <m/>
    <m/>
    <x v="254"/>
    <x v="254"/>
    <n v="0"/>
    <n v="0"/>
    <n v="5"/>
    <n v="1"/>
    <n v="5"/>
    <n v="1"/>
  </r>
  <r>
    <m/>
    <m/>
    <x v="257"/>
    <x v="257"/>
    <n v="0"/>
    <n v="0"/>
    <n v="0"/>
    <n v="1"/>
    <n v="0"/>
    <n v="1"/>
  </r>
  <r>
    <m/>
    <m/>
    <x v="259"/>
    <x v="259"/>
    <n v="0"/>
    <n v="0"/>
    <n v="0"/>
    <n v="1"/>
    <n v="0"/>
    <n v="1"/>
  </r>
  <r>
    <m/>
    <m/>
    <x v="359"/>
    <x v="359"/>
    <n v="0"/>
    <n v="0"/>
    <n v="0"/>
    <n v="1"/>
    <n v="0"/>
    <n v="1"/>
  </r>
  <r>
    <m/>
    <m/>
    <x v="360"/>
    <x v="360"/>
    <n v="0"/>
    <n v="0"/>
    <n v="1"/>
    <n v="1"/>
    <n v="1"/>
    <n v="1"/>
  </r>
  <r>
    <m/>
    <m/>
    <x v="687"/>
    <x v="687"/>
    <n v="42390"/>
    <n v="40984"/>
    <n v="63957"/>
    <n v="62147"/>
    <n v="106347"/>
    <n v="103131"/>
  </r>
  <r>
    <m/>
    <m/>
    <x v="262"/>
    <x v="262"/>
    <n v="0"/>
    <n v="0"/>
    <n v="0"/>
    <n v="1"/>
    <n v="0"/>
    <n v="1"/>
  </r>
  <r>
    <m/>
    <m/>
    <x v="2588"/>
    <x v="2582"/>
    <n v="560"/>
    <n v="517"/>
    <n v="870"/>
    <n v="813"/>
    <n v="1430"/>
    <n v="1330"/>
  </r>
  <r>
    <m/>
    <m/>
    <x v="898"/>
    <x v="898"/>
    <n v="4145"/>
    <n v="3993"/>
    <n v="4019"/>
    <n v="3883"/>
    <n v="8164"/>
    <n v="7876"/>
  </r>
  <r>
    <m/>
    <m/>
    <x v="2589"/>
    <x v="2583"/>
    <n v="2"/>
    <n v="3"/>
    <n v="102"/>
    <n v="99"/>
    <n v="104"/>
    <n v="102"/>
  </r>
  <r>
    <m/>
    <m/>
    <x v="2174"/>
    <x v="2168"/>
    <n v="43"/>
    <n v="37"/>
    <n v="304"/>
    <n v="243"/>
    <n v="347"/>
    <n v="280"/>
  </r>
  <r>
    <m/>
    <m/>
    <x v="2590"/>
    <x v="2584"/>
    <n v="43"/>
    <n v="37"/>
    <n v="302"/>
    <n v="243"/>
    <n v="345"/>
    <n v="280"/>
  </r>
  <r>
    <m/>
    <m/>
    <x v="2176"/>
    <x v="2170"/>
    <n v="28"/>
    <n v="28"/>
    <n v="109"/>
    <n v="105"/>
    <n v="137"/>
    <n v="133"/>
  </r>
  <r>
    <m/>
    <m/>
    <x v="2177"/>
    <x v="2171"/>
    <n v="29"/>
    <n v="29"/>
    <n v="121"/>
    <n v="120"/>
    <n v="150"/>
    <n v="149"/>
  </r>
  <r>
    <m/>
    <m/>
    <x v="1962"/>
    <x v="1956"/>
    <n v="64"/>
    <n v="63"/>
    <n v="142"/>
    <n v="144"/>
    <n v="206"/>
    <n v="207"/>
  </r>
  <r>
    <m/>
    <m/>
    <x v="1963"/>
    <x v="1957"/>
    <n v="83"/>
    <n v="79"/>
    <n v="181"/>
    <n v="187"/>
    <n v="264"/>
    <n v="266"/>
  </r>
  <r>
    <m/>
    <m/>
    <x v="2180"/>
    <x v="2174"/>
    <n v="43"/>
    <n v="37"/>
    <n v="265"/>
    <n v="223"/>
    <n v="308"/>
    <n v="260"/>
  </r>
  <r>
    <m/>
    <m/>
    <x v="748"/>
    <x v="748"/>
    <n v="373"/>
    <n v="384"/>
    <n v="324"/>
    <n v="325"/>
    <n v="697"/>
    <n v="709"/>
  </r>
  <r>
    <m/>
    <m/>
    <x v="1845"/>
    <x v="1839"/>
    <n v="2"/>
    <n v="0"/>
    <n v="48"/>
    <n v="35"/>
    <n v="50"/>
    <n v="35"/>
  </r>
  <r>
    <m/>
    <m/>
    <x v="268"/>
    <x v="268"/>
    <n v="43"/>
    <n v="37"/>
    <n v="302"/>
    <n v="243"/>
    <n v="345"/>
    <n v="280"/>
  </r>
  <r>
    <m/>
    <m/>
    <x v="273"/>
    <x v="273"/>
    <n v="0"/>
    <n v="0"/>
    <n v="0"/>
    <n v="1"/>
    <n v="0"/>
    <n v="1"/>
  </r>
  <r>
    <m/>
    <m/>
    <x v="2591"/>
    <x v="2585"/>
    <n v="0"/>
    <n v="0"/>
    <n v="380"/>
    <n v="243"/>
    <n v="380"/>
    <n v="243"/>
  </r>
  <r>
    <m/>
    <m/>
    <x v="2592"/>
    <x v="2586"/>
    <n v="98"/>
    <n v="80"/>
    <n v="0"/>
    <n v="0"/>
    <n v="98"/>
    <n v="80"/>
  </r>
  <r>
    <m/>
    <m/>
    <x v="2558"/>
    <x v="2552"/>
    <n v="241"/>
    <n v="213"/>
    <n v="1130"/>
    <n v="1045"/>
    <n v="1371"/>
    <n v="1258"/>
  </r>
  <r>
    <m/>
    <m/>
    <x v="2593"/>
    <x v="2587"/>
    <n v="229"/>
    <n v="200"/>
    <n v="8"/>
    <n v="9"/>
    <n v="237"/>
    <n v="209"/>
  </r>
  <r>
    <m/>
    <m/>
    <x v="2594"/>
    <x v="2588"/>
    <n v="229"/>
    <n v="200"/>
    <n v="0"/>
    <n v="0"/>
    <n v="229"/>
    <n v="200"/>
  </r>
  <r>
    <m/>
    <m/>
    <x v="2595"/>
    <x v="2589"/>
    <n v="17221"/>
    <n v="16955"/>
    <n v="16330"/>
    <n v="15461"/>
    <n v="33551"/>
    <n v="32416"/>
  </r>
  <r>
    <m/>
    <m/>
    <x v="2596"/>
    <x v="2590"/>
    <n v="13732"/>
    <n v="13129"/>
    <n v="26553"/>
    <n v="25100"/>
    <n v="40285"/>
    <n v="38229"/>
  </r>
  <r>
    <m/>
    <m/>
    <x v="2597"/>
    <x v="2591"/>
    <n v="20518"/>
    <n v="19832"/>
    <n v="14610"/>
    <n v="13952"/>
    <n v="35128"/>
    <n v="33784"/>
  </r>
  <r>
    <m/>
    <m/>
    <x v="1870"/>
    <x v="1864"/>
    <n v="23638"/>
    <n v="23199"/>
    <n v="55758"/>
    <n v="54228"/>
    <n v="79396"/>
    <n v="77427"/>
  </r>
  <r>
    <m/>
    <m/>
    <x v="2598"/>
    <x v="2592"/>
    <n v="3157"/>
    <n v="3109"/>
    <n v="5380"/>
    <n v="4905"/>
    <n v="8537"/>
    <n v="8014"/>
  </r>
  <r>
    <m/>
    <m/>
    <x v="2599"/>
    <x v="2593"/>
    <n v="10458"/>
    <n v="10117"/>
    <n v="8999"/>
    <n v="8281"/>
    <n v="19457"/>
    <n v="18398"/>
  </r>
  <r>
    <m/>
    <m/>
    <x v="1136"/>
    <x v="1136"/>
    <n v="22519"/>
    <n v="21591"/>
    <n v="27636"/>
    <n v="26228"/>
    <n v="50155"/>
    <n v="47819"/>
  </r>
  <r>
    <m/>
    <m/>
    <x v="1137"/>
    <x v="1137"/>
    <n v="9771"/>
    <n v="9399"/>
    <n v="26921"/>
    <n v="25477"/>
    <n v="36692"/>
    <n v="34876"/>
  </r>
  <r>
    <m/>
    <m/>
    <x v="1138"/>
    <x v="1138"/>
    <n v="28752"/>
    <n v="27571"/>
    <n v="66221"/>
    <n v="64305"/>
    <n v="94973"/>
    <n v="91876"/>
  </r>
  <r>
    <m/>
    <m/>
    <x v="1139"/>
    <x v="1139"/>
    <n v="13153"/>
    <n v="12655"/>
    <n v="28931"/>
    <n v="27541"/>
    <n v="42084"/>
    <n v="40196"/>
  </r>
  <r>
    <m/>
    <m/>
    <x v="1140"/>
    <x v="1140"/>
    <n v="24348"/>
    <n v="23185"/>
    <n v="27910"/>
    <n v="26548"/>
    <n v="52258"/>
    <n v="49733"/>
  </r>
  <r>
    <m/>
    <m/>
    <x v="1871"/>
    <x v="1865"/>
    <n v="31078"/>
    <n v="30137"/>
    <n v="62419"/>
    <n v="60289"/>
    <n v="93497"/>
    <n v="90426"/>
  </r>
  <r>
    <m/>
    <m/>
    <x v="1141"/>
    <x v="1141"/>
    <n v="176"/>
    <n v="180"/>
    <n v="41605"/>
    <n v="40499"/>
    <n v="41781"/>
    <n v="40679"/>
  </r>
  <r>
    <m/>
    <m/>
    <x v="1142"/>
    <x v="1142"/>
    <n v="125"/>
    <n v="136"/>
    <n v="10093"/>
    <n v="10100"/>
    <n v="10218"/>
    <n v="10236"/>
  </r>
  <r>
    <m/>
    <m/>
    <x v="2192"/>
    <x v="2186"/>
    <n v="0"/>
    <n v="0"/>
    <n v="7"/>
    <n v="4"/>
    <n v="7"/>
    <n v="4"/>
  </r>
  <r>
    <m/>
    <m/>
    <x v="2193"/>
    <x v="2187"/>
    <n v="310"/>
    <n v="316"/>
    <n v="262"/>
    <n v="253"/>
    <n v="572"/>
    <n v="569"/>
  </r>
  <r>
    <m/>
    <m/>
    <x v="2194"/>
    <x v="2188"/>
    <n v="51"/>
    <n v="43"/>
    <n v="93"/>
    <n v="77"/>
    <n v="144"/>
    <n v="120"/>
  </r>
  <r>
    <m/>
    <m/>
    <x v="2195"/>
    <x v="2189"/>
    <n v="326"/>
    <n v="332"/>
    <n v="242"/>
    <n v="233"/>
    <n v="568"/>
    <n v="565"/>
  </r>
  <r>
    <m/>
    <m/>
    <x v="432"/>
    <x v="432"/>
    <n v="7556"/>
    <n v="7440"/>
    <n v="27365"/>
    <n v="26539"/>
    <n v="34921"/>
    <n v="33979"/>
  </r>
  <r>
    <m/>
    <m/>
    <x v="2600"/>
    <x v="2594"/>
    <n v="562"/>
    <n v="520"/>
    <n v="27636"/>
    <n v="26225"/>
    <n v="28198"/>
    <n v="26745"/>
  </r>
  <r>
    <m/>
    <m/>
    <x v="1143"/>
    <x v="1143"/>
    <n v="0"/>
    <n v="0"/>
    <n v="17"/>
    <n v="17"/>
    <n v="17"/>
    <n v="17"/>
  </r>
  <r>
    <m/>
    <m/>
    <x v="1144"/>
    <x v="1144"/>
    <n v="147"/>
    <n v="149"/>
    <n v="21541"/>
    <n v="20907"/>
    <n v="21688"/>
    <n v="21056"/>
  </r>
  <r>
    <m/>
    <m/>
    <x v="2601"/>
    <x v="2595"/>
    <n v="1694"/>
    <n v="1795"/>
    <n v="32598"/>
    <n v="31081"/>
    <n v="34292"/>
    <n v="32876"/>
  </r>
  <r>
    <m/>
    <m/>
    <x v="2602"/>
    <x v="2596"/>
    <n v="7425"/>
    <n v="6988"/>
    <n v="9925"/>
    <n v="9211"/>
    <n v="17350"/>
    <n v="16199"/>
  </r>
  <r>
    <m/>
    <m/>
    <x v="1966"/>
    <x v="1960"/>
    <n v="7428"/>
    <n v="6991"/>
    <n v="16238"/>
    <n v="15383"/>
    <n v="23666"/>
    <n v="22374"/>
  </r>
  <r>
    <m/>
    <m/>
    <x v="2603"/>
    <x v="2597"/>
    <n v="0"/>
    <n v="0"/>
    <n v="1808"/>
    <n v="1736"/>
    <n v="1808"/>
    <n v="1736"/>
  </r>
  <r>
    <m/>
    <m/>
    <x v="1934"/>
    <x v="1928"/>
    <n v="8204"/>
    <n v="8073"/>
    <n v="2194"/>
    <n v="2253"/>
    <n v="10398"/>
    <n v="10326"/>
  </r>
  <r>
    <m/>
    <m/>
    <x v="1872"/>
    <x v="1866"/>
    <n v="13654"/>
    <n v="13043"/>
    <n v="49970"/>
    <n v="48745"/>
    <n v="63624"/>
    <n v="61788"/>
  </r>
  <r>
    <m/>
    <m/>
    <x v="433"/>
    <x v="433"/>
    <n v="0"/>
    <n v="0"/>
    <n v="0"/>
    <n v="1"/>
    <n v="0"/>
    <n v="1"/>
  </r>
  <r>
    <m/>
    <m/>
    <x v="1873"/>
    <x v="1867"/>
    <n v="9027"/>
    <n v="8689"/>
    <n v="4283"/>
    <n v="4121"/>
    <n v="13310"/>
    <n v="12810"/>
  </r>
  <r>
    <m/>
    <m/>
    <x v="2604"/>
    <x v="2598"/>
    <n v="535"/>
    <n v="573"/>
    <n v="132"/>
    <n v="155"/>
    <n v="667"/>
    <n v="728"/>
  </r>
  <r>
    <m/>
    <m/>
    <x v="2605"/>
    <x v="2599"/>
    <n v="27"/>
    <n v="33"/>
    <n v="108"/>
    <n v="128"/>
    <n v="135"/>
    <n v="161"/>
  </r>
  <r>
    <m/>
    <m/>
    <x v="1947"/>
    <x v="1941"/>
    <n v="12"/>
    <n v="9"/>
    <n v="4428"/>
    <n v="4291"/>
    <n v="4440"/>
    <n v="4300"/>
  </r>
  <r>
    <m/>
    <m/>
    <x v="2606"/>
    <x v="2600"/>
    <n v="110"/>
    <n v="93"/>
    <n v="7600"/>
    <n v="7460"/>
    <n v="7710"/>
    <n v="7553"/>
  </r>
  <r>
    <m/>
    <m/>
    <x v="900"/>
    <x v="900"/>
    <n v="580"/>
    <n v="565"/>
    <n v="29035"/>
    <n v="28413"/>
    <n v="29615"/>
    <n v="28978"/>
  </r>
  <r>
    <m/>
    <m/>
    <x v="1968"/>
    <x v="1962"/>
    <n v="98"/>
    <n v="75"/>
    <n v="7432"/>
    <n v="7361"/>
    <n v="7530"/>
    <n v="7436"/>
  </r>
  <r>
    <m/>
    <m/>
    <x v="2196"/>
    <x v="2190"/>
    <n v="43"/>
    <n v="37"/>
    <n v="265"/>
    <n v="223"/>
    <n v="308"/>
    <n v="260"/>
  </r>
  <r>
    <m/>
    <m/>
    <x v="274"/>
    <x v="274"/>
    <n v="0"/>
    <n v="0"/>
    <n v="5"/>
    <n v="4"/>
    <n v="5"/>
    <n v="4"/>
  </r>
  <r>
    <m/>
    <m/>
    <x v="2198"/>
    <x v="2192"/>
    <n v="43"/>
    <n v="37"/>
    <n v="302"/>
    <n v="233"/>
    <n v="345"/>
    <n v="270"/>
  </r>
  <r>
    <m/>
    <m/>
    <x v="275"/>
    <x v="275"/>
    <n v="3"/>
    <n v="4"/>
    <n v="0"/>
    <n v="0"/>
    <n v="3"/>
    <n v="4"/>
  </r>
  <r>
    <m/>
    <m/>
    <x v="276"/>
    <x v="276"/>
    <n v="0"/>
    <n v="0"/>
    <n v="0"/>
    <n v="1"/>
    <n v="0"/>
    <n v="1"/>
  </r>
  <r>
    <m/>
    <m/>
    <x v="280"/>
    <x v="280"/>
    <n v="141"/>
    <n v="129"/>
    <n v="305"/>
    <n v="299"/>
    <n v="446"/>
    <n v="428"/>
  </r>
  <r>
    <m/>
    <m/>
    <x v="281"/>
    <x v="281"/>
    <n v="0"/>
    <n v="0"/>
    <n v="0"/>
    <n v="1"/>
    <n v="0"/>
    <n v="1"/>
  </r>
  <r>
    <m/>
    <m/>
    <x v="283"/>
    <x v="283"/>
    <n v="0"/>
    <n v="0"/>
    <n v="21"/>
    <n v="21"/>
    <n v="21"/>
    <n v="21"/>
  </r>
  <r>
    <m/>
    <m/>
    <x v="284"/>
    <x v="284"/>
    <n v="0"/>
    <n v="0"/>
    <n v="0"/>
    <n v="1"/>
    <n v="0"/>
    <n v="1"/>
  </r>
  <r>
    <m/>
    <m/>
    <x v="285"/>
    <x v="285"/>
    <n v="0"/>
    <n v="0"/>
    <n v="11"/>
    <n v="12"/>
    <n v="11"/>
    <n v="12"/>
  </r>
  <r>
    <m/>
    <m/>
    <x v="286"/>
    <x v="286"/>
    <n v="4"/>
    <n v="4"/>
    <n v="1259"/>
    <n v="1235"/>
    <n v="1263"/>
    <n v="1239"/>
  </r>
  <r>
    <m/>
    <m/>
    <x v="287"/>
    <x v="287"/>
    <n v="0"/>
    <n v="0"/>
    <n v="892"/>
    <n v="891"/>
    <n v="892"/>
    <n v="891"/>
  </r>
  <r>
    <m/>
    <m/>
    <x v="288"/>
    <x v="288"/>
    <n v="0"/>
    <n v="0"/>
    <n v="2"/>
    <n v="3"/>
    <n v="2"/>
    <n v="3"/>
  </r>
  <r>
    <m/>
    <m/>
    <x v="289"/>
    <x v="289"/>
    <n v="1"/>
    <n v="1"/>
    <n v="0"/>
    <n v="0"/>
    <n v="1"/>
    <n v="1"/>
  </r>
  <r>
    <m/>
    <m/>
    <x v="438"/>
    <x v="438"/>
    <n v="0"/>
    <n v="0"/>
    <n v="310"/>
    <n v="324"/>
    <n v="310"/>
    <n v="324"/>
  </r>
  <r>
    <m/>
    <m/>
    <x v="291"/>
    <x v="291"/>
    <n v="2"/>
    <n v="1"/>
    <n v="772"/>
    <n v="761"/>
    <n v="774"/>
    <n v="762"/>
  </r>
  <r>
    <m/>
    <m/>
    <x v="293"/>
    <x v="293"/>
    <n v="0"/>
    <n v="0"/>
    <n v="1"/>
    <n v="1"/>
    <n v="1"/>
    <n v="1"/>
  </r>
  <r>
    <m/>
    <m/>
    <x v="294"/>
    <x v="294"/>
    <n v="0"/>
    <n v="0"/>
    <n v="13"/>
    <n v="1"/>
    <n v="13"/>
    <n v="1"/>
  </r>
  <r>
    <m/>
    <m/>
    <x v="295"/>
    <x v="295"/>
    <n v="0"/>
    <n v="0"/>
    <n v="0"/>
    <n v="1"/>
    <n v="0"/>
    <n v="1"/>
  </r>
  <r>
    <m/>
    <m/>
    <x v="296"/>
    <x v="296"/>
    <n v="0"/>
    <n v="0"/>
    <n v="9"/>
    <n v="11"/>
    <n v="9"/>
    <n v="11"/>
  </r>
  <r>
    <m/>
    <m/>
    <x v="1146"/>
    <x v="1146"/>
    <n v="0"/>
    <n v="0"/>
    <n v="0"/>
    <n v="1"/>
    <n v="0"/>
    <n v="1"/>
  </r>
  <r>
    <m/>
    <m/>
    <x v="299"/>
    <x v="299"/>
    <n v="0"/>
    <n v="0"/>
    <n v="0"/>
    <n v="1"/>
    <n v="0"/>
    <n v="1"/>
  </r>
  <r>
    <m/>
    <m/>
    <x v="300"/>
    <x v="300"/>
    <n v="0"/>
    <n v="0"/>
    <n v="1"/>
    <n v="1"/>
    <n v="1"/>
    <n v="1"/>
  </r>
  <r>
    <m/>
    <m/>
    <x v="301"/>
    <x v="301"/>
    <n v="0"/>
    <n v="0"/>
    <n v="9804"/>
    <n v="9657"/>
    <n v="9804"/>
    <n v="9657"/>
  </r>
  <r>
    <m/>
    <m/>
    <x v="445"/>
    <x v="445"/>
    <n v="0"/>
    <n v="0"/>
    <n v="0"/>
    <n v="1"/>
    <n v="0"/>
    <n v="1"/>
  </r>
  <r>
    <m/>
    <m/>
    <x v="2237"/>
    <x v="2231"/>
    <n v="21"/>
    <n v="23"/>
    <n v="137"/>
    <n v="107"/>
    <n v="158"/>
    <n v="130"/>
  </r>
  <r>
    <m/>
    <m/>
    <x v="2238"/>
    <x v="2232"/>
    <n v="83"/>
    <n v="93"/>
    <n v="203"/>
    <n v="192"/>
    <n v="286"/>
    <n v="285"/>
  </r>
  <r>
    <m/>
    <m/>
    <x v="2239"/>
    <x v="2233"/>
    <n v="13"/>
    <n v="15"/>
    <n v="17"/>
    <n v="16"/>
    <n v="30"/>
    <n v="31"/>
  </r>
  <r>
    <m/>
    <m/>
    <x v="2240"/>
    <x v="2234"/>
    <n v="0"/>
    <n v="0"/>
    <n v="0"/>
    <n v="1"/>
    <n v="0"/>
    <n v="1"/>
  </r>
  <r>
    <m/>
    <m/>
    <x v="2253"/>
    <x v="2247"/>
    <n v="36"/>
    <n v="32"/>
    <n v="122"/>
    <n v="120"/>
    <n v="158"/>
    <n v="152"/>
  </r>
  <r>
    <m/>
    <m/>
    <x v="2254"/>
    <x v="2248"/>
    <n v="58"/>
    <n v="65"/>
    <n v="5"/>
    <n v="4"/>
    <n v="63"/>
    <n v="69"/>
  </r>
  <r>
    <m/>
    <m/>
    <x v="2607"/>
    <x v="2601"/>
    <n v="8090"/>
    <n v="7964"/>
    <n v="96404"/>
    <n v="93541"/>
    <n v="104494"/>
    <n v="101505"/>
  </r>
  <r>
    <m/>
    <m/>
    <x v="2608"/>
    <x v="2602"/>
    <n v="51641"/>
    <n v="50005"/>
    <n v="38076"/>
    <n v="36249"/>
    <n v="89717"/>
    <n v="86254"/>
  </r>
  <r>
    <m/>
    <m/>
    <x v="2609"/>
    <x v="2603"/>
    <n v="20628"/>
    <n v="19945"/>
    <n v="14952"/>
    <n v="13879"/>
    <n v="35580"/>
    <n v="33824"/>
  </r>
  <r>
    <m/>
    <m/>
    <x v="2610"/>
    <x v="2604"/>
    <n v="0"/>
    <n v="1"/>
    <n v="0"/>
    <n v="1"/>
    <n v="0"/>
    <n v="2"/>
  </r>
  <r>
    <m/>
    <m/>
    <x v="2611"/>
    <x v="2605"/>
    <n v="51455"/>
    <n v="49821"/>
    <n v="46541"/>
    <n v="45573"/>
    <n v="97996"/>
    <n v="95394"/>
  </r>
  <r>
    <m/>
    <m/>
    <x v="2612"/>
    <x v="2606"/>
    <n v="30888"/>
    <n v="29956"/>
    <n v="26697"/>
    <n v="26153"/>
    <n v="57585"/>
    <n v="56109"/>
  </r>
  <r>
    <m/>
    <m/>
    <x v="2144"/>
    <x v="2138"/>
    <n v="51745"/>
    <n v="50116"/>
    <n v="72707"/>
    <n v="70448"/>
    <n v="124452"/>
    <n v="120564"/>
  </r>
  <r>
    <m/>
    <m/>
    <x v="2613"/>
    <x v="2607"/>
    <n v="15862"/>
    <n v="15209"/>
    <n v="43661"/>
    <n v="42755"/>
    <n v="59523"/>
    <n v="57964"/>
  </r>
  <r>
    <m/>
    <m/>
    <x v="2614"/>
    <x v="2608"/>
    <n v="15412"/>
    <n v="14808"/>
    <n v="13745"/>
    <n v="13288"/>
    <n v="29157"/>
    <n v="28096"/>
  </r>
  <r>
    <m/>
    <m/>
    <x v="2615"/>
    <x v="2609"/>
    <n v="0"/>
    <n v="80"/>
    <n v="28116"/>
    <n v="33508"/>
    <n v="28116"/>
    <n v="33588"/>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неурологију"/>
    <m/>
    <x v="0"/>
    <x v="0"/>
    <m/>
    <m/>
    <m/>
    <m/>
    <m/>
    <m/>
  </r>
  <r>
    <m/>
    <s v="Специјалистички прегледи"/>
    <x v="0"/>
    <x v="0"/>
    <m/>
    <m/>
    <m/>
    <m/>
    <m/>
    <m/>
  </r>
  <r>
    <m/>
    <s v="Сви прегледи укупно"/>
    <x v="0"/>
    <x v="0"/>
    <n v="19585"/>
    <n v="18820"/>
    <n v="4699"/>
    <n v="4595"/>
    <n v="24284"/>
    <n v="23415"/>
  </r>
  <r>
    <m/>
    <m/>
    <x v="1"/>
    <x v="1"/>
    <n v="7773"/>
    <n v="8000"/>
    <n v="1439"/>
    <n v="1500"/>
    <n v="9212"/>
    <n v="9500"/>
  </r>
  <r>
    <m/>
    <m/>
    <x v="2"/>
    <x v="2"/>
    <n v="1956"/>
    <n v="1600"/>
    <n v="2263"/>
    <n v="2000"/>
    <n v="4219"/>
    <n v="3600"/>
  </r>
  <r>
    <m/>
    <m/>
    <x v="3"/>
    <x v="3"/>
    <n v="5346"/>
    <n v="4600"/>
    <n v="585"/>
    <n v="600"/>
    <n v="5931"/>
    <n v="5200"/>
  </r>
  <r>
    <m/>
    <m/>
    <x v="4"/>
    <x v="4"/>
    <n v="1101"/>
    <n v="1000"/>
    <n v="22"/>
    <n v="40"/>
    <n v="1123"/>
    <n v="1040"/>
  </r>
  <r>
    <m/>
    <m/>
    <x v="5"/>
    <x v="5"/>
    <n v="2909"/>
    <n v="3100"/>
    <n v="366"/>
    <n v="400"/>
    <n v="3275"/>
    <n v="3500"/>
  </r>
  <r>
    <m/>
    <m/>
    <x v="6"/>
    <x v="6"/>
    <n v="498"/>
    <n v="500"/>
    <n v="19"/>
    <n v="40"/>
    <n v="517"/>
    <n v="540"/>
  </r>
  <r>
    <m/>
    <m/>
    <x v="7"/>
    <x v="7"/>
    <n v="2"/>
    <n v="10"/>
    <n v="5"/>
    <n v="5"/>
    <n v="7"/>
    <n v="15"/>
  </r>
  <r>
    <m/>
    <m/>
    <x v="1148"/>
    <x v="1148"/>
    <n v="0"/>
    <n v="5"/>
    <n v="0"/>
    <n v="5"/>
    <n v="0"/>
    <n v="10"/>
  </r>
  <r>
    <m/>
    <m/>
    <x v="312"/>
    <x v="312"/>
    <n v="0"/>
    <n v="5"/>
    <n v="0"/>
    <n v="5"/>
    <n v="0"/>
    <n v="1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35780"/>
    <n v="39004"/>
    <n v="212257"/>
    <n v="226439"/>
    <n v="248037"/>
    <n v="265443"/>
  </r>
  <r>
    <m/>
    <s v="Остале услуге"/>
    <x v="0"/>
    <x v="0"/>
    <n v="35780"/>
    <n v="39004"/>
    <n v="212257"/>
    <n v="226439"/>
    <n v="248037"/>
    <n v="265443"/>
  </r>
  <r>
    <m/>
    <m/>
    <x v="2616"/>
    <x v="2610"/>
    <n v="0"/>
    <n v="2"/>
    <n v="0"/>
    <n v="1"/>
    <n v="0"/>
    <n v="3"/>
  </r>
  <r>
    <m/>
    <m/>
    <x v="1953"/>
    <x v="1947"/>
    <n v="0"/>
    <n v="5"/>
    <n v="2270"/>
    <n v="2300"/>
    <n v="2270"/>
    <n v="2305"/>
  </r>
  <r>
    <m/>
    <m/>
    <x v="2617"/>
    <x v="2611"/>
    <n v="0"/>
    <n v="2"/>
    <n v="0"/>
    <n v="1"/>
    <n v="0"/>
    <n v="3"/>
  </r>
  <r>
    <m/>
    <m/>
    <x v="2618"/>
    <x v="2612"/>
    <n v="1846"/>
    <n v="1900"/>
    <n v="858"/>
    <n v="800"/>
    <n v="2704"/>
    <n v="2700"/>
  </r>
  <r>
    <m/>
    <m/>
    <x v="2619"/>
    <x v="2613"/>
    <n v="1620"/>
    <n v="1800"/>
    <n v="313"/>
    <n v="320"/>
    <n v="1933"/>
    <n v="2120"/>
  </r>
  <r>
    <m/>
    <m/>
    <x v="2620"/>
    <x v="2614"/>
    <n v="108"/>
    <n v="130"/>
    <n v="113"/>
    <n v="140"/>
    <n v="221"/>
    <n v="270"/>
  </r>
  <r>
    <m/>
    <m/>
    <x v="2621"/>
    <x v="2615"/>
    <n v="107"/>
    <n v="120"/>
    <n v="60"/>
    <n v="60"/>
    <n v="167"/>
    <n v="180"/>
  </r>
  <r>
    <m/>
    <m/>
    <x v="2622"/>
    <x v="2616"/>
    <n v="0"/>
    <n v="5"/>
    <n v="0"/>
    <n v="5"/>
    <n v="0"/>
    <n v="10"/>
  </r>
  <r>
    <m/>
    <m/>
    <x v="2623"/>
    <x v="2617"/>
    <n v="0"/>
    <n v="5"/>
    <n v="0"/>
    <n v="1"/>
    <n v="0"/>
    <n v="6"/>
  </r>
  <r>
    <m/>
    <m/>
    <x v="2624"/>
    <x v="2618"/>
    <n v="33"/>
    <n v="70"/>
    <n v="128"/>
    <n v="120"/>
    <n v="161"/>
    <n v="190"/>
  </r>
  <r>
    <m/>
    <m/>
    <x v="2625"/>
    <x v="2619"/>
    <n v="0"/>
    <n v="5"/>
    <n v="2331"/>
    <n v="2500"/>
    <n v="2331"/>
    <n v="2505"/>
  </r>
  <r>
    <m/>
    <m/>
    <x v="2626"/>
    <x v="2620"/>
    <n v="0"/>
    <n v="5"/>
    <n v="0"/>
    <n v="50"/>
    <n v="0"/>
    <n v="55"/>
  </r>
  <r>
    <m/>
    <m/>
    <x v="2627"/>
    <x v="2621"/>
    <n v="0"/>
    <n v="5"/>
    <n v="0"/>
    <n v="1"/>
    <n v="0"/>
    <n v="6"/>
  </r>
  <r>
    <m/>
    <m/>
    <x v="2628"/>
    <x v="2622"/>
    <n v="0"/>
    <n v="1"/>
    <n v="0"/>
    <n v="0"/>
    <n v="0"/>
    <n v="1"/>
  </r>
  <r>
    <m/>
    <m/>
    <x v="314"/>
    <x v="314"/>
    <n v="0"/>
    <n v="5"/>
    <n v="4291"/>
    <n v="4000"/>
    <n v="4291"/>
    <n v="4005"/>
  </r>
  <r>
    <m/>
    <m/>
    <x v="315"/>
    <x v="315"/>
    <n v="18"/>
    <n v="20"/>
    <n v="661"/>
    <n v="700"/>
    <n v="679"/>
    <n v="720"/>
  </r>
  <r>
    <m/>
    <m/>
    <x v="2142"/>
    <x v="2136"/>
    <n v="298"/>
    <n v="400"/>
    <n v="18"/>
    <n v="20"/>
    <n v="316"/>
    <n v="420"/>
  </r>
  <r>
    <m/>
    <m/>
    <x v="2629"/>
    <x v="2623"/>
    <n v="284"/>
    <n v="400"/>
    <n v="1"/>
    <n v="5"/>
    <n v="285"/>
    <n v="405"/>
  </r>
  <r>
    <m/>
    <m/>
    <x v="2630"/>
    <x v="2624"/>
    <n v="284"/>
    <n v="400"/>
    <n v="1"/>
    <n v="5"/>
    <n v="285"/>
    <n v="405"/>
  </r>
  <r>
    <m/>
    <m/>
    <x v="2631"/>
    <x v="2625"/>
    <n v="283"/>
    <n v="400"/>
    <n v="1"/>
    <n v="2"/>
    <n v="284"/>
    <n v="402"/>
  </r>
  <r>
    <m/>
    <m/>
    <x v="2632"/>
    <x v="2626"/>
    <n v="277"/>
    <n v="350"/>
    <n v="1"/>
    <n v="2"/>
    <n v="278"/>
    <n v="352"/>
  </r>
  <r>
    <m/>
    <m/>
    <x v="2633"/>
    <x v="2627"/>
    <n v="23"/>
    <n v="30"/>
    <n v="6"/>
    <n v="10"/>
    <n v="29"/>
    <n v="40"/>
  </r>
  <r>
    <m/>
    <m/>
    <x v="879"/>
    <x v="879"/>
    <n v="300"/>
    <n v="300"/>
    <n v="18"/>
    <n v="20"/>
    <n v="318"/>
    <n v="320"/>
  </r>
  <r>
    <m/>
    <m/>
    <x v="2634"/>
    <x v="2628"/>
    <n v="278"/>
    <n v="350"/>
    <n v="1"/>
    <n v="3"/>
    <n v="279"/>
    <n v="353"/>
  </r>
  <r>
    <m/>
    <m/>
    <x v="2607"/>
    <x v="2601"/>
    <n v="0"/>
    <n v="1"/>
    <n v="22340"/>
    <n v="25000"/>
    <n v="22340"/>
    <n v="25001"/>
  </r>
  <r>
    <m/>
    <m/>
    <x v="2615"/>
    <x v="2609"/>
    <n v="0"/>
    <n v="1"/>
    <n v="36346"/>
    <n v="40000"/>
    <n v="36346"/>
    <n v="40001"/>
  </r>
  <r>
    <m/>
    <m/>
    <x v="2635"/>
    <x v="2629"/>
    <n v="1846"/>
    <n v="2000"/>
    <n v="860"/>
    <n v="850"/>
    <n v="2706"/>
    <n v="2850"/>
  </r>
  <r>
    <m/>
    <m/>
    <x v="2636"/>
    <x v="2630"/>
    <n v="0"/>
    <n v="3"/>
    <n v="0"/>
    <n v="2"/>
    <n v="0"/>
    <n v="5"/>
  </r>
  <r>
    <m/>
    <m/>
    <x v="2582"/>
    <x v="2576"/>
    <n v="0"/>
    <n v="1"/>
    <n v="0"/>
    <n v="1"/>
    <n v="0"/>
    <n v="2"/>
  </r>
  <r>
    <m/>
    <m/>
    <x v="2637"/>
    <x v="2631"/>
    <n v="0"/>
    <n v="1"/>
    <n v="0"/>
    <n v="1"/>
    <n v="0"/>
    <n v="2"/>
  </r>
  <r>
    <m/>
    <m/>
    <x v="2638"/>
    <x v="2632"/>
    <n v="0"/>
    <n v="1"/>
    <n v="0"/>
    <n v="1"/>
    <n v="0"/>
    <n v="2"/>
  </r>
  <r>
    <m/>
    <m/>
    <x v="2583"/>
    <x v="2577"/>
    <n v="0"/>
    <n v="1"/>
    <n v="0"/>
    <n v="1"/>
    <n v="0"/>
    <n v="2"/>
  </r>
  <r>
    <m/>
    <m/>
    <x v="2584"/>
    <x v="2578"/>
    <n v="965"/>
    <n v="1000"/>
    <n v="119"/>
    <n v="120"/>
    <n v="1084"/>
    <n v="1120"/>
  </r>
  <r>
    <m/>
    <m/>
    <x v="2585"/>
    <x v="2579"/>
    <n v="0"/>
    <n v="1"/>
    <n v="0"/>
    <n v="1"/>
    <n v="0"/>
    <n v="2"/>
  </r>
  <r>
    <m/>
    <m/>
    <x v="2586"/>
    <x v="2580"/>
    <n v="643"/>
    <n v="1000"/>
    <n v="191"/>
    <n v="200"/>
    <n v="834"/>
    <n v="1200"/>
  </r>
  <r>
    <m/>
    <m/>
    <x v="2639"/>
    <x v="2633"/>
    <n v="0"/>
    <n v="1"/>
    <n v="0"/>
    <n v="1"/>
    <n v="0"/>
    <n v="2"/>
  </r>
  <r>
    <m/>
    <m/>
    <x v="2640"/>
    <x v="2634"/>
    <n v="0"/>
    <n v="1"/>
    <n v="0"/>
    <n v="1"/>
    <n v="0"/>
    <n v="2"/>
  </r>
  <r>
    <m/>
    <m/>
    <x v="2641"/>
    <x v="2635"/>
    <n v="12"/>
    <n v="15"/>
    <n v="10"/>
    <n v="10"/>
    <n v="22"/>
    <n v="25"/>
  </r>
  <r>
    <m/>
    <m/>
    <x v="881"/>
    <x v="881"/>
    <n v="0"/>
    <n v="1"/>
    <n v="0"/>
    <n v="1"/>
    <n v="0"/>
    <n v="2"/>
  </r>
  <r>
    <m/>
    <m/>
    <x v="882"/>
    <x v="882"/>
    <n v="80"/>
    <n v="85"/>
    <n v="7"/>
    <n v="15"/>
    <n v="87"/>
    <n v="100"/>
  </r>
  <r>
    <m/>
    <m/>
    <x v="2642"/>
    <x v="2636"/>
    <n v="108"/>
    <n v="100"/>
    <n v="61"/>
    <n v="70"/>
    <n v="169"/>
    <n v="170"/>
  </r>
  <r>
    <m/>
    <m/>
    <x v="2145"/>
    <x v="2139"/>
    <n v="0"/>
    <n v="1"/>
    <n v="0"/>
    <n v="1"/>
    <n v="0"/>
    <n v="2"/>
  </r>
  <r>
    <m/>
    <m/>
    <x v="2146"/>
    <x v="2140"/>
    <n v="0"/>
    <n v="1"/>
    <n v="0"/>
    <n v="1"/>
    <n v="0"/>
    <n v="2"/>
  </r>
  <r>
    <m/>
    <m/>
    <x v="1069"/>
    <x v="1069"/>
    <n v="0"/>
    <n v="0"/>
    <n v="5"/>
    <n v="8"/>
    <n v="5"/>
    <n v="8"/>
  </r>
  <r>
    <m/>
    <m/>
    <x v="220"/>
    <x v="220"/>
    <n v="0"/>
    <n v="2"/>
    <n v="2357"/>
    <n v="2500"/>
    <n v="2357"/>
    <n v="2502"/>
  </r>
  <r>
    <m/>
    <m/>
    <x v="2643"/>
    <x v="2637"/>
    <n v="787"/>
    <n v="800"/>
    <n v="408"/>
    <n v="400"/>
    <n v="1195"/>
    <n v="1200"/>
  </r>
  <r>
    <m/>
    <m/>
    <x v="316"/>
    <x v="316"/>
    <n v="0"/>
    <n v="5"/>
    <n v="3323"/>
    <n v="3500"/>
    <n v="3323"/>
    <n v="3505"/>
  </r>
  <r>
    <m/>
    <m/>
    <x v="222"/>
    <x v="222"/>
    <n v="0"/>
    <n v="5"/>
    <n v="3374"/>
    <n v="3500"/>
    <n v="3374"/>
    <n v="3505"/>
  </r>
  <r>
    <m/>
    <m/>
    <x v="704"/>
    <x v="704"/>
    <n v="0"/>
    <n v="1"/>
    <n v="0"/>
    <n v="1"/>
    <n v="0"/>
    <n v="2"/>
  </r>
  <r>
    <m/>
    <m/>
    <x v="223"/>
    <x v="223"/>
    <n v="0"/>
    <n v="1"/>
    <n v="0"/>
    <n v="10"/>
    <n v="0"/>
    <n v="11"/>
  </r>
  <r>
    <m/>
    <m/>
    <x v="224"/>
    <x v="224"/>
    <n v="0"/>
    <n v="0"/>
    <n v="0"/>
    <n v="1"/>
    <n v="0"/>
    <n v="1"/>
  </r>
  <r>
    <m/>
    <m/>
    <x v="319"/>
    <x v="319"/>
    <n v="0"/>
    <n v="1"/>
    <n v="1"/>
    <n v="1"/>
    <n v="1"/>
    <n v="2"/>
  </r>
  <r>
    <m/>
    <m/>
    <x v="227"/>
    <x v="227"/>
    <n v="0"/>
    <n v="1"/>
    <n v="23"/>
    <n v="30"/>
    <n v="23"/>
    <n v="31"/>
  </r>
  <r>
    <m/>
    <m/>
    <x v="228"/>
    <x v="228"/>
    <n v="0"/>
    <n v="1"/>
    <n v="6"/>
    <n v="10"/>
    <n v="6"/>
    <n v="11"/>
  </r>
  <r>
    <m/>
    <m/>
    <x v="320"/>
    <x v="320"/>
    <n v="0"/>
    <n v="1"/>
    <n v="44"/>
    <n v="50"/>
    <n v="44"/>
    <n v="51"/>
  </r>
  <r>
    <m/>
    <m/>
    <x v="1942"/>
    <x v="1936"/>
    <n v="0"/>
    <n v="1"/>
    <n v="235"/>
    <n v="250"/>
    <n v="235"/>
    <n v="251"/>
  </r>
  <r>
    <m/>
    <m/>
    <x v="321"/>
    <x v="321"/>
    <n v="0"/>
    <n v="1"/>
    <n v="0"/>
    <n v="1"/>
    <n v="0"/>
    <n v="2"/>
  </r>
  <r>
    <m/>
    <m/>
    <x v="229"/>
    <x v="229"/>
    <n v="346"/>
    <n v="350"/>
    <n v="4354"/>
    <n v="4000"/>
    <n v="4700"/>
    <n v="4350"/>
  </r>
  <r>
    <m/>
    <m/>
    <x v="230"/>
    <x v="230"/>
    <n v="0"/>
    <n v="1"/>
    <n v="1"/>
    <n v="5"/>
    <n v="1"/>
    <n v="6"/>
  </r>
  <r>
    <m/>
    <m/>
    <x v="323"/>
    <x v="323"/>
    <n v="0"/>
    <n v="1"/>
    <n v="0"/>
    <n v="1"/>
    <n v="0"/>
    <n v="2"/>
  </r>
  <r>
    <m/>
    <m/>
    <x v="324"/>
    <x v="324"/>
    <n v="0"/>
    <n v="1"/>
    <n v="0"/>
    <n v="1"/>
    <n v="0"/>
    <n v="2"/>
  </r>
  <r>
    <m/>
    <m/>
    <x v="325"/>
    <x v="325"/>
    <n v="0"/>
    <n v="1"/>
    <n v="0"/>
    <n v="1"/>
    <n v="0"/>
    <n v="2"/>
  </r>
  <r>
    <m/>
    <m/>
    <x v="884"/>
    <x v="884"/>
    <n v="0"/>
    <n v="1"/>
    <n v="0"/>
    <n v="1"/>
    <n v="0"/>
    <n v="2"/>
  </r>
  <r>
    <m/>
    <m/>
    <x v="885"/>
    <x v="885"/>
    <n v="0"/>
    <n v="1"/>
    <n v="0"/>
    <n v="1"/>
    <n v="0"/>
    <n v="2"/>
  </r>
  <r>
    <m/>
    <m/>
    <x v="2644"/>
    <x v="2638"/>
    <n v="0"/>
    <n v="1"/>
    <n v="0"/>
    <n v="1"/>
    <n v="0"/>
    <n v="2"/>
  </r>
  <r>
    <m/>
    <m/>
    <x v="2154"/>
    <x v="2148"/>
    <n v="0"/>
    <n v="20"/>
    <n v="529"/>
    <n v="700"/>
    <n v="529"/>
    <n v="720"/>
  </r>
  <r>
    <m/>
    <m/>
    <x v="2645"/>
    <x v="2639"/>
    <n v="0"/>
    <n v="1"/>
    <n v="0"/>
    <n v="1"/>
    <n v="0"/>
    <n v="2"/>
  </r>
  <r>
    <m/>
    <m/>
    <x v="330"/>
    <x v="330"/>
    <n v="0"/>
    <n v="1"/>
    <n v="0"/>
    <n v="1"/>
    <n v="0"/>
    <n v="2"/>
  </r>
  <r>
    <m/>
    <m/>
    <x v="231"/>
    <x v="231"/>
    <n v="0"/>
    <n v="0"/>
    <n v="11"/>
    <n v="15"/>
    <n v="11"/>
    <n v="15"/>
  </r>
  <r>
    <m/>
    <m/>
    <x v="232"/>
    <x v="232"/>
    <n v="0"/>
    <n v="1"/>
    <n v="297"/>
    <n v="300"/>
    <n v="297"/>
    <n v="301"/>
  </r>
  <r>
    <m/>
    <m/>
    <x v="1946"/>
    <x v="1940"/>
    <n v="0"/>
    <n v="0"/>
    <n v="0"/>
    <n v="1"/>
    <n v="0"/>
    <n v="1"/>
  </r>
  <r>
    <m/>
    <m/>
    <x v="1906"/>
    <x v="1900"/>
    <n v="0"/>
    <n v="1"/>
    <n v="0"/>
    <n v="1"/>
    <n v="0"/>
    <n v="2"/>
  </r>
  <r>
    <m/>
    <m/>
    <x v="92"/>
    <x v="92"/>
    <n v="0"/>
    <n v="0"/>
    <n v="0"/>
    <n v="1"/>
    <n v="0"/>
    <n v="1"/>
  </r>
  <r>
    <m/>
    <m/>
    <x v="332"/>
    <x v="332"/>
    <n v="0"/>
    <n v="0"/>
    <n v="8"/>
    <n v="10"/>
    <n v="8"/>
    <n v="10"/>
  </r>
  <r>
    <m/>
    <m/>
    <x v="245"/>
    <x v="245"/>
    <n v="0"/>
    <n v="0"/>
    <n v="168"/>
    <n v="190"/>
    <n v="168"/>
    <n v="190"/>
  </r>
  <r>
    <m/>
    <m/>
    <x v="887"/>
    <x v="887"/>
    <n v="0"/>
    <n v="0"/>
    <n v="0"/>
    <n v="1"/>
    <n v="0"/>
    <n v="1"/>
  </r>
  <r>
    <m/>
    <m/>
    <x v="889"/>
    <x v="889"/>
    <n v="0"/>
    <n v="0"/>
    <n v="0"/>
    <n v="1"/>
    <n v="0"/>
    <n v="1"/>
  </r>
  <r>
    <m/>
    <m/>
    <x v="890"/>
    <x v="890"/>
    <n v="0"/>
    <n v="1"/>
    <n v="273"/>
    <n v="300"/>
    <n v="273"/>
    <n v="301"/>
  </r>
  <r>
    <m/>
    <m/>
    <x v="764"/>
    <x v="764"/>
    <n v="0"/>
    <n v="0"/>
    <n v="1"/>
    <n v="5"/>
    <n v="1"/>
    <n v="5"/>
  </r>
  <r>
    <m/>
    <m/>
    <x v="531"/>
    <x v="531"/>
    <n v="0"/>
    <n v="0"/>
    <n v="16"/>
    <n v="20"/>
    <n v="16"/>
    <n v="20"/>
  </r>
  <r>
    <m/>
    <m/>
    <x v="532"/>
    <x v="532"/>
    <n v="0"/>
    <n v="0"/>
    <n v="0"/>
    <n v="1"/>
    <n v="0"/>
    <n v="1"/>
  </r>
  <r>
    <m/>
    <m/>
    <x v="2646"/>
    <x v="2640"/>
    <n v="0"/>
    <n v="0"/>
    <n v="1"/>
    <n v="5"/>
    <n v="1"/>
    <n v="5"/>
  </r>
  <r>
    <m/>
    <m/>
    <x v="344"/>
    <x v="344"/>
    <n v="0"/>
    <n v="0"/>
    <n v="0"/>
    <n v="1"/>
    <n v="0"/>
    <n v="1"/>
  </r>
  <r>
    <m/>
    <m/>
    <x v="248"/>
    <x v="248"/>
    <n v="28"/>
    <n v="30"/>
    <n v="6330"/>
    <n v="6000"/>
    <n v="6358"/>
    <n v="6030"/>
  </r>
  <r>
    <m/>
    <m/>
    <x v="744"/>
    <x v="744"/>
    <n v="0"/>
    <n v="0"/>
    <n v="0"/>
    <n v="1"/>
    <n v="0"/>
    <n v="1"/>
  </r>
  <r>
    <m/>
    <m/>
    <x v="2647"/>
    <x v="2641"/>
    <n v="0"/>
    <n v="2"/>
    <n v="2"/>
    <n v="5"/>
    <n v="2"/>
    <n v="7"/>
  </r>
  <r>
    <m/>
    <m/>
    <x v="2648"/>
    <x v="2642"/>
    <n v="109"/>
    <n v="120"/>
    <n v="121"/>
    <n v="120"/>
    <n v="230"/>
    <n v="240"/>
  </r>
  <r>
    <m/>
    <m/>
    <x v="2333"/>
    <x v="2327"/>
    <n v="0"/>
    <n v="0"/>
    <n v="0"/>
    <n v="1"/>
    <n v="0"/>
    <n v="1"/>
  </r>
  <r>
    <m/>
    <m/>
    <x v="2171"/>
    <x v="2165"/>
    <n v="0"/>
    <n v="0"/>
    <n v="1"/>
    <n v="5"/>
    <n v="1"/>
    <n v="5"/>
  </r>
  <r>
    <m/>
    <m/>
    <x v="252"/>
    <x v="252"/>
    <n v="0"/>
    <n v="0"/>
    <n v="106"/>
    <n v="120"/>
    <n v="106"/>
    <n v="120"/>
  </r>
  <r>
    <m/>
    <m/>
    <x v="346"/>
    <x v="346"/>
    <n v="0"/>
    <n v="0"/>
    <n v="11"/>
    <n v="15"/>
    <n v="11"/>
    <n v="15"/>
  </r>
  <r>
    <m/>
    <m/>
    <x v="253"/>
    <x v="253"/>
    <n v="0"/>
    <n v="0"/>
    <n v="1854"/>
    <n v="2200"/>
    <n v="1854"/>
    <n v="2200"/>
  </r>
  <r>
    <m/>
    <m/>
    <x v="254"/>
    <x v="254"/>
    <n v="0"/>
    <n v="0"/>
    <n v="147"/>
    <n v="250"/>
    <n v="147"/>
    <n v="250"/>
  </r>
  <r>
    <m/>
    <m/>
    <x v="347"/>
    <x v="347"/>
    <n v="0"/>
    <n v="0"/>
    <n v="0"/>
    <n v="1"/>
    <n v="0"/>
    <n v="1"/>
  </r>
  <r>
    <m/>
    <m/>
    <x v="255"/>
    <x v="255"/>
    <n v="0"/>
    <n v="0"/>
    <n v="0"/>
    <n v="1"/>
    <n v="0"/>
    <n v="1"/>
  </r>
  <r>
    <m/>
    <m/>
    <x v="350"/>
    <x v="350"/>
    <n v="0"/>
    <n v="0"/>
    <n v="0"/>
    <n v="1"/>
    <n v="0"/>
    <n v="1"/>
  </r>
  <r>
    <m/>
    <m/>
    <x v="351"/>
    <x v="351"/>
    <n v="0"/>
    <n v="0"/>
    <n v="0"/>
    <n v="1"/>
    <n v="0"/>
    <n v="1"/>
  </r>
  <r>
    <m/>
    <m/>
    <x v="256"/>
    <x v="256"/>
    <n v="0"/>
    <n v="0"/>
    <n v="0"/>
    <n v="1"/>
    <n v="0"/>
    <n v="1"/>
  </r>
  <r>
    <m/>
    <m/>
    <x v="257"/>
    <x v="257"/>
    <n v="0"/>
    <n v="0"/>
    <n v="700"/>
    <n v="700"/>
    <n v="700"/>
    <n v="700"/>
  </r>
  <r>
    <m/>
    <m/>
    <x v="258"/>
    <x v="258"/>
    <n v="0"/>
    <n v="0"/>
    <n v="0"/>
    <n v="1"/>
    <n v="0"/>
    <n v="1"/>
  </r>
  <r>
    <m/>
    <m/>
    <x v="259"/>
    <x v="259"/>
    <n v="0"/>
    <n v="0"/>
    <n v="265"/>
    <n v="280"/>
    <n v="265"/>
    <n v="280"/>
  </r>
  <r>
    <m/>
    <m/>
    <x v="356"/>
    <x v="356"/>
    <n v="0"/>
    <n v="0"/>
    <n v="0"/>
    <n v="2"/>
    <n v="0"/>
    <n v="2"/>
  </r>
  <r>
    <m/>
    <m/>
    <x v="897"/>
    <x v="897"/>
    <n v="0"/>
    <n v="0"/>
    <n v="0"/>
    <n v="2"/>
    <n v="0"/>
    <n v="2"/>
  </r>
  <r>
    <m/>
    <m/>
    <x v="360"/>
    <x v="360"/>
    <n v="0"/>
    <n v="0"/>
    <n v="0"/>
    <n v="1"/>
    <n v="0"/>
    <n v="1"/>
  </r>
  <r>
    <m/>
    <m/>
    <x v="1842"/>
    <x v="1836"/>
    <n v="0"/>
    <n v="0"/>
    <n v="0"/>
    <n v="1"/>
    <n v="0"/>
    <n v="1"/>
  </r>
  <r>
    <m/>
    <m/>
    <x v="687"/>
    <x v="687"/>
    <n v="0"/>
    <n v="0"/>
    <n v="0"/>
    <n v="1"/>
    <n v="0"/>
    <n v="1"/>
  </r>
  <r>
    <m/>
    <m/>
    <x v="361"/>
    <x v="361"/>
    <n v="0"/>
    <n v="0"/>
    <n v="0"/>
    <n v="1"/>
    <n v="0"/>
    <n v="1"/>
  </r>
  <r>
    <m/>
    <m/>
    <x v="366"/>
    <x v="366"/>
    <n v="0"/>
    <n v="0"/>
    <n v="0"/>
    <n v="1"/>
    <n v="0"/>
    <n v="1"/>
  </r>
  <r>
    <m/>
    <m/>
    <x v="2649"/>
    <x v="2643"/>
    <n v="0"/>
    <n v="0"/>
    <n v="0"/>
    <n v="1"/>
    <n v="0"/>
    <n v="1"/>
  </r>
  <r>
    <m/>
    <m/>
    <x v="2174"/>
    <x v="2168"/>
    <n v="0"/>
    <n v="0"/>
    <n v="0"/>
    <n v="1"/>
    <n v="0"/>
    <n v="1"/>
  </r>
  <r>
    <m/>
    <m/>
    <x v="2590"/>
    <x v="2584"/>
    <n v="4"/>
    <n v="3"/>
    <n v="0"/>
    <n v="1"/>
    <n v="4"/>
    <n v="4"/>
  </r>
  <r>
    <m/>
    <m/>
    <x v="899"/>
    <x v="899"/>
    <n v="18486"/>
    <n v="20000"/>
    <n v="5226"/>
    <n v="5000"/>
    <n v="23712"/>
    <n v="25000"/>
  </r>
  <r>
    <m/>
    <m/>
    <x v="2176"/>
    <x v="2170"/>
    <n v="0"/>
    <n v="2"/>
    <n v="2260"/>
    <n v="2200"/>
    <n v="2260"/>
    <n v="2202"/>
  </r>
  <r>
    <m/>
    <m/>
    <x v="2177"/>
    <x v="2171"/>
    <n v="280"/>
    <n v="300"/>
    <n v="1"/>
    <n v="2"/>
    <n v="281"/>
    <n v="302"/>
  </r>
  <r>
    <m/>
    <m/>
    <x v="1962"/>
    <x v="1956"/>
    <n v="331"/>
    <n v="300"/>
    <n v="2277"/>
    <n v="2200"/>
    <n v="2608"/>
    <n v="2500"/>
  </r>
  <r>
    <m/>
    <m/>
    <x v="2178"/>
    <x v="2172"/>
    <n v="0"/>
    <n v="5"/>
    <n v="0"/>
    <n v="1"/>
    <n v="0"/>
    <n v="6"/>
  </r>
  <r>
    <m/>
    <m/>
    <x v="1963"/>
    <x v="1957"/>
    <n v="329"/>
    <n v="300"/>
    <n v="18"/>
    <n v="20"/>
    <n v="347"/>
    <n v="320"/>
  </r>
  <r>
    <m/>
    <m/>
    <x v="2650"/>
    <x v="2644"/>
    <n v="22"/>
    <n v="50"/>
    <n v="2259"/>
    <n v="2500"/>
    <n v="2281"/>
    <n v="2550"/>
  </r>
  <r>
    <m/>
    <m/>
    <x v="1844"/>
    <x v="1838"/>
    <n v="49"/>
    <n v="50"/>
    <n v="15"/>
    <n v="20"/>
    <n v="64"/>
    <n v="70"/>
  </r>
  <r>
    <m/>
    <m/>
    <x v="2179"/>
    <x v="2173"/>
    <n v="21"/>
    <n v="50"/>
    <n v="7"/>
    <n v="10"/>
    <n v="28"/>
    <n v="60"/>
  </r>
  <r>
    <m/>
    <m/>
    <x v="2651"/>
    <x v="2645"/>
    <n v="1"/>
    <n v="1"/>
    <n v="0"/>
    <n v="1"/>
    <n v="1"/>
    <n v="2"/>
  </r>
  <r>
    <m/>
    <m/>
    <x v="430"/>
    <x v="430"/>
    <n v="0"/>
    <n v="1"/>
    <n v="0"/>
    <n v="1"/>
    <n v="0"/>
    <n v="2"/>
  </r>
  <r>
    <m/>
    <m/>
    <x v="2652"/>
    <x v="2646"/>
    <n v="21"/>
    <n v="50"/>
    <n v="6"/>
    <n v="10"/>
    <n v="27"/>
    <n v="60"/>
  </r>
  <r>
    <m/>
    <m/>
    <x v="2653"/>
    <x v="2647"/>
    <n v="21"/>
    <n v="50"/>
    <n v="6"/>
    <n v="10"/>
    <n v="27"/>
    <n v="60"/>
  </r>
  <r>
    <m/>
    <m/>
    <x v="2654"/>
    <x v="2648"/>
    <n v="0"/>
    <n v="1"/>
    <n v="0"/>
    <n v="1"/>
    <n v="0"/>
    <n v="2"/>
  </r>
  <r>
    <m/>
    <m/>
    <x v="2655"/>
    <x v="2649"/>
    <n v="0"/>
    <n v="1"/>
    <n v="0"/>
    <n v="1"/>
    <n v="0"/>
    <n v="2"/>
  </r>
  <r>
    <m/>
    <m/>
    <x v="2180"/>
    <x v="2174"/>
    <n v="332"/>
    <n v="300"/>
    <n v="17"/>
    <n v="25"/>
    <n v="349"/>
    <n v="325"/>
  </r>
  <r>
    <m/>
    <m/>
    <x v="1131"/>
    <x v="1131"/>
    <n v="0"/>
    <n v="1"/>
    <n v="0"/>
    <n v="1"/>
    <n v="0"/>
    <n v="2"/>
  </r>
  <r>
    <m/>
    <m/>
    <x v="263"/>
    <x v="263"/>
    <n v="1"/>
    <n v="1"/>
    <n v="0"/>
    <n v="1"/>
    <n v="1"/>
    <n v="2"/>
  </r>
  <r>
    <m/>
    <m/>
    <x v="265"/>
    <x v="265"/>
    <n v="131"/>
    <n v="150"/>
    <n v="4"/>
    <n v="10"/>
    <n v="135"/>
    <n v="160"/>
  </r>
  <r>
    <m/>
    <m/>
    <x v="1845"/>
    <x v="1839"/>
    <n v="3"/>
    <n v="5"/>
    <n v="0"/>
    <n v="1"/>
    <n v="3"/>
    <n v="6"/>
  </r>
  <r>
    <m/>
    <m/>
    <x v="1846"/>
    <x v="1840"/>
    <n v="4490"/>
    <n v="4500"/>
    <n v="939"/>
    <n v="800"/>
    <n v="5429"/>
    <n v="5300"/>
  </r>
  <r>
    <m/>
    <m/>
    <x v="1847"/>
    <x v="1841"/>
    <n v="14"/>
    <n v="15"/>
    <n v="3"/>
    <n v="5"/>
    <n v="17"/>
    <n v="20"/>
  </r>
  <r>
    <m/>
    <m/>
    <x v="268"/>
    <x v="268"/>
    <n v="3"/>
    <n v="15"/>
    <n v="0"/>
    <n v="1"/>
    <n v="3"/>
    <n v="16"/>
  </r>
  <r>
    <m/>
    <m/>
    <x v="269"/>
    <x v="269"/>
    <n v="2"/>
    <n v="1"/>
    <n v="0"/>
    <n v="1"/>
    <n v="2"/>
    <n v="2"/>
  </r>
  <r>
    <m/>
    <m/>
    <x v="1848"/>
    <x v="1842"/>
    <n v="55"/>
    <n v="60"/>
    <n v="1"/>
    <n v="2"/>
    <n v="56"/>
    <n v="62"/>
  </r>
  <r>
    <m/>
    <m/>
    <x v="270"/>
    <x v="270"/>
    <n v="0"/>
    <n v="1"/>
    <n v="0"/>
    <n v="1"/>
    <n v="0"/>
    <n v="2"/>
  </r>
  <r>
    <m/>
    <m/>
    <x v="2656"/>
    <x v="2650"/>
    <n v="0"/>
    <n v="1"/>
    <n v="0"/>
    <n v="1"/>
    <n v="0"/>
    <n v="2"/>
  </r>
  <r>
    <m/>
    <m/>
    <x v="2557"/>
    <x v="2551"/>
    <n v="0"/>
    <n v="1"/>
    <n v="0"/>
    <n v="1"/>
    <n v="0"/>
    <n v="2"/>
  </r>
  <r>
    <m/>
    <m/>
    <x v="2657"/>
    <x v="2651"/>
    <n v="0"/>
    <n v="1"/>
    <n v="0"/>
    <n v="1"/>
    <n v="0"/>
    <n v="2"/>
  </r>
  <r>
    <m/>
    <m/>
    <x v="2189"/>
    <x v="2183"/>
    <n v="0"/>
    <n v="0"/>
    <n v="0"/>
    <n v="1"/>
    <n v="0"/>
    <n v="1"/>
  </r>
  <r>
    <m/>
    <m/>
    <x v="431"/>
    <x v="431"/>
    <n v="0"/>
    <n v="0"/>
    <n v="34"/>
    <n v="40"/>
    <n v="34"/>
    <n v="40"/>
  </r>
  <r>
    <m/>
    <m/>
    <x v="272"/>
    <x v="272"/>
    <n v="0"/>
    <n v="0"/>
    <n v="604"/>
    <n v="700"/>
    <n v="604"/>
    <n v="700"/>
  </r>
  <r>
    <m/>
    <m/>
    <x v="273"/>
    <x v="273"/>
    <n v="0"/>
    <n v="0"/>
    <n v="7"/>
    <n v="10"/>
    <n v="7"/>
    <n v="10"/>
  </r>
  <r>
    <m/>
    <m/>
    <x v="2190"/>
    <x v="2184"/>
    <n v="74"/>
    <n v="90"/>
    <n v="0"/>
    <n v="1"/>
    <n v="74"/>
    <n v="91"/>
  </r>
  <r>
    <m/>
    <m/>
    <x v="1849"/>
    <x v="1843"/>
    <n v="0"/>
    <n v="0"/>
    <n v="0"/>
    <n v="1"/>
    <n v="0"/>
    <n v="1"/>
  </r>
  <r>
    <m/>
    <m/>
    <x v="2658"/>
    <x v="2652"/>
    <n v="0"/>
    <n v="1"/>
    <n v="0"/>
    <n v="1"/>
    <n v="0"/>
    <n v="2"/>
  </r>
  <r>
    <m/>
    <m/>
    <x v="2591"/>
    <x v="2585"/>
    <n v="0"/>
    <n v="0"/>
    <n v="0"/>
    <n v="1"/>
    <n v="0"/>
    <n v="1"/>
  </r>
  <r>
    <m/>
    <m/>
    <x v="2659"/>
    <x v="2653"/>
    <n v="0"/>
    <n v="0"/>
    <n v="0"/>
    <n v="1"/>
    <n v="0"/>
    <n v="1"/>
  </r>
  <r>
    <m/>
    <m/>
    <x v="1870"/>
    <x v="1864"/>
    <n v="0"/>
    <n v="0"/>
    <n v="0"/>
    <n v="1"/>
    <n v="0"/>
    <n v="1"/>
  </r>
  <r>
    <m/>
    <m/>
    <x v="1141"/>
    <x v="1141"/>
    <n v="0"/>
    <n v="0"/>
    <n v="0"/>
    <n v="1"/>
    <n v="0"/>
    <n v="1"/>
  </r>
  <r>
    <m/>
    <m/>
    <x v="1144"/>
    <x v="1144"/>
    <n v="0"/>
    <n v="0"/>
    <n v="0"/>
    <n v="1"/>
    <n v="0"/>
    <n v="1"/>
  </r>
  <r>
    <m/>
    <m/>
    <x v="1966"/>
    <x v="1960"/>
    <n v="0"/>
    <n v="0"/>
    <n v="0"/>
    <n v="1"/>
    <n v="0"/>
    <n v="1"/>
  </r>
  <r>
    <m/>
    <m/>
    <x v="433"/>
    <x v="433"/>
    <n v="0"/>
    <n v="0"/>
    <n v="720"/>
    <n v="1000"/>
    <n v="720"/>
    <n v="1000"/>
  </r>
  <r>
    <m/>
    <m/>
    <x v="1947"/>
    <x v="1941"/>
    <n v="0"/>
    <n v="0"/>
    <n v="0"/>
    <n v="1"/>
    <n v="0"/>
    <n v="1"/>
  </r>
  <r>
    <m/>
    <m/>
    <x v="2196"/>
    <x v="2190"/>
    <n v="329"/>
    <n v="300"/>
    <n v="18"/>
    <n v="20"/>
    <n v="347"/>
    <n v="320"/>
  </r>
  <r>
    <m/>
    <m/>
    <x v="274"/>
    <x v="274"/>
    <n v="0"/>
    <n v="0"/>
    <n v="0"/>
    <n v="1"/>
    <n v="0"/>
    <n v="1"/>
  </r>
  <r>
    <m/>
    <m/>
    <x v="2660"/>
    <x v="2654"/>
    <n v="1"/>
    <n v="1"/>
    <n v="0"/>
    <n v="1"/>
    <n v="1"/>
    <n v="2"/>
  </r>
  <r>
    <m/>
    <m/>
    <x v="2197"/>
    <x v="2191"/>
    <n v="0"/>
    <n v="0"/>
    <n v="0"/>
    <n v="1"/>
    <n v="0"/>
    <n v="1"/>
  </r>
  <r>
    <m/>
    <m/>
    <x v="2198"/>
    <x v="2192"/>
    <n v="44"/>
    <n v="60"/>
    <n v="0"/>
    <n v="1"/>
    <n v="44"/>
    <n v="61"/>
  </r>
  <r>
    <m/>
    <m/>
    <x v="1145"/>
    <x v="1145"/>
    <n v="0"/>
    <n v="0"/>
    <n v="6"/>
    <n v="8"/>
    <n v="6"/>
    <n v="8"/>
  </r>
  <r>
    <m/>
    <m/>
    <x v="901"/>
    <x v="901"/>
    <n v="0"/>
    <n v="0"/>
    <n v="3"/>
    <n v="5"/>
    <n v="3"/>
    <n v="5"/>
  </r>
  <r>
    <m/>
    <m/>
    <x v="276"/>
    <x v="276"/>
    <n v="0"/>
    <n v="0"/>
    <n v="5"/>
    <n v="10"/>
    <n v="5"/>
    <n v="10"/>
  </r>
  <r>
    <m/>
    <m/>
    <x v="277"/>
    <x v="277"/>
    <n v="0"/>
    <n v="0"/>
    <n v="2"/>
    <n v="5"/>
    <n v="2"/>
    <n v="5"/>
  </r>
  <r>
    <m/>
    <m/>
    <x v="902"/>
    <x v="902"/>
    <n v="0"/>
    <n v="0"/>
    <n v="0"/>
    <n v="1"/>
    <n v="0"/>
    <n v="1"/>
  </r>
  <r>
    <m/>
    <m/>
    <x v="280"/>
    <x v="280"/>
    <n v="0"/>
    <n v="0"/>
    <n v="1334"/>
    <n v="1400"/>
    <n v="1334"/>
    <n v="1400"/>
  </r>
  <r>
    <m/>
    <m/>
    <x v="1948"/>
    <x v="1942"/>
    <n v="0"/>
    <n v="0"/>
    <n v="6"/>
    <n v="10"/>
    <n v="6"/>
    <n v="10"/>
  </r>
  <r>
    <m/>
    <m/>
    <x v="1949"/>
    <x v="1943"/>
    <n v="0"/>
    <n v="0"/>
    <n v="5"/>
    <n v="10"/>
    <n v="5"/>
    <n v="10"/>
  </r>
  <r>
    <m/>
    <m/>
    <x v="1716"/>
    <x v="1710"/>
    <n v="0"/>
    <n v="0"/>
    <n v="0"/>
    <n v="1"/>
    <n v="0"/>
    <n v="1"/>
  </r>
  <r>
    <m/>
    <m/>
    <x v="281"/>
    <x v="281"/>
    <n v="0"/>
    <n v="0"/>
    <n v="69"/>
    <n v="100"/>
    <n v="69"/>
    <n v="100"/>
  </r>
  <r>
    <m/>
    <m/>
    <x v="282"/>
    <x v="282"/>
    <n v="0"/>
    <n v="0"/>
    <n v="3"/>
    <n v="5"/>
    <n v="3"/>
    <n v="5"/>
  </r>
  <r>
    <m/>
    <m/>
    <x v="283"/>
    <x v="283"/>
    <n v="0"/>
    <n v="0"/>
    <n v="15858"/>
    <n v="18000"/>
    <n v="15858"/>
    <n v="18000"/>
  </r>
  <r>
    <m/>
    <m/>
    <x v="435"/>
    <x v="435"/>
    <n v="0"/>
    <n v="0"/>
    <n v="1433"/>
    <n v="1600"/>
    <n v="1433"/>
    <n v="1600"/>
  </r>
  <r>
    <m/>
    <m/>
    <x v="436"/>
    <x v="436"/>
    <n v="0"/>
    <n v="0"/>
    <n v="0"/>
    <n v="1"/>
    <n v="0"/>
    <n v="1"/>
  </r>
  <r>
    <m/>
    <m/>
    <x v="437"/>
    <x v="437"/>
    <n v="0"/>
    <n v="0"/>
    <n v="20"/>
    <n v="25"/>
    <n v="20"/>
    <n v="25"/>
  </r>
  <r>
    <m/>
    <m/>
    <x v="284"/>
    <x v="284"/>
    <n v="0"/>
    <n v="0"/>
    <n v="20"/>
    <n v="25"/>
    <n v="20"/>
    <n v="25"/>
  </r>
  <r>
    <m/>
    <m/>
    <x v="285"/>
    <x v="285"/>
    <n v="0"/>
    <n v="0"/>
    <n v="1307"/>
    <n v="1500"/>
    <n v="1307"/>
    <n v="1500"/>
  </r>
  <r>
    <m/>
    <m/>
    <x v="286"/>
    <x v="286"/>
    <n v="1"/>
    <n v="1"/>
    <n v="34682"/>
    <n v="36000"/>
    <n v="34683"/>
    <n v="36001"/>
  </r>
  <r>
    <m/>
    <m/>
    <x v="903"/>
    <x v="903"/>
    <n v="0"/>
    <n v="0"/>
    <n v="27"/>
    <n v="35"/>
    <n v="27"/>
    <n v="35"/>
  </r>
  <r>
    <m/>
    <m/>
    <x v="287"/>
    <x v="287"/>
    <n v="0"/>
    <n v="0"/>
    <n v="2176"/>
    <n v="2300"/>
    <n v="2176"/>
    <n v="2300"/>
  </r>
  <r>
    <m/>
    <m/>
    <x v="288"/>
    <x v="288"/>
    <n v="0"/>
    <n v="0"/>
    <n v="13"/>
    <n v="20"/>
    <n v="13"/>
    <n v="20"/>
  </r>
  <r>
    <m/>
    <m/>
    <x v="289"/>
    <x v="289"/>
    <n v="0"/>
    <n v="0"/>
    <n v="0"/>
    <n v="1"/>
    <n v="0"/>
    <n v="1"/>
  </r>
  <r>
    <m/>
    <m/>
    <x v="438"/>
    <x v="438"/>
    <n v="0"/>
    <n v="0"/>
    <n v="776"/>
    <n v="800"/>
    <n v="776"/>
    <n v="800"/>
  </r>
  <r>
    <m/>
    <m/>
    <x v="290"/>
    <x v="290"/>
    <n v="0"/>
    <n v="0"/>
    <n v="0"/>
    <n v="1"/>
    <n v="0"/>
    <n v="1"/>
  </r>
  <r>
    <m/>
    <m/>
    <x v="904"/>
    <x v="904"/>
    <n v="0"/>
    <n v="0"/>
    <n v="4"/>
    <n v="5"/>
    <n v="4"/>
    <n v="5"/>
  </r>
  <r>
    <m/>
    <m/>
    <x v="291"/>
    <x v="291"/>
    <n v="2"/>
    <n v="5"/>
    <n v="11744"/>
    <n v="12000"/>
    <n v="11746"/>
    <n v="12005"/>
  </r>
  <r>
    <m/>
    <m/>
    <x v="292"/>
    <x v="292"/>
    <n v="0"/>
    <n v="0"/>
    <n v="0"/>
    <n v="1"/>
    <n v="0"/>
    <n v="1"/>
  </r>
  <r>
    <m/>
    <m/>
    <x v="439"/>
    <x v="439"/>
    <n v="0"/>
    <n v="0"/>
    <n v="2"/>
    <n v="5"/>
    <n v="2"/>
    <n v="5"/>
  </r>
  <r>
    <m/>
    <m/>
    <x v="440"/>
    <x v="440"/>
    <n v="0"/>
    <n v="0"/>
    <n v="0"/>
    <n v="1"/>
    <n v="0"/>
    <n v="1"/>
  </r>
  <r>
    <m/>
    <m/>
    <x v="293"/>
    <x v="293"/>
    <n v="0"/>
    <n v="0"/>
    <n v="3"/>
    <n v="5"/>
    <n v="3"/>
    <n v="5"/>
  </r>
  <r>
    <m/>
    <m/>
    <x v="294"/>
    <x v="294"/>
    <n v="0"/>
    <n v="0"/>
    <n v="82"/>
    <n v="100"/>
    <n v="82"/>
    <n v="100"/>
  </r>
  <r>
    <m/>
    <m/>
    <x v="295"/>
    <x v="295"/>
    <n v="0"/>
    <n v="0"/>
    <n v="0"/>
    <n v="1"/>
    <n v="0"/>
    <n v="1"/>
  </r>
  <r>
    <m/>
    <m/>
    <x v="296"/>
    <x v="296"/>
    <n v="0"/>
    <n v="0"/>
    <n v="1257"/>
    <n v="1300"/>
    <n v="1257"/>
    <n v="1300"/>
  </r>
  <r>
    <m/>
    <m/>
    <x v="297"/>
    <x v="297"/>
    <n v="0"/>
    <n v="0"/>
    <n v="2"/>
    <n v="5"/>
    <n v="2"/>
    <n v="5"/>
  </r>
  <r>
    <m/>
    <m/>
    <x v="298"/>
    <x v="298"/>
    <n v="0"/>
    <n v="0"/>
    <n v="0"/>
    <n v="1"/>
    <n v="0"/>
    <n v="1"/>
  </r>
  <r>
    <m/>
    <m/>
    <x v="1146"/>
    <x v="1146"/>
    <n v="0"/>
    <n v="0"/>
    <n v="0"/>
    <n v="1"/>
    <n v="0"/>
    <n v="1"/>
  </r>
  <r>
    <m/>
    <m/>
    <x v="299"/>
    <x v="299"/>
    <n v="0"/>
    <n v="0"/>
    <n v="4"/>
    <n v="5"/>
    <n v="4"/>
    <n v="5"/>
  </r>
  <r>
    <m/>
    <m/>
    <x v="300"/>
    <x v="300"/>
    <n v="0"/>
    <n v="0"/>
    <n v="0"/>
    <n v="5"/>
    <n v="0"/>
    <n v="5"/>
  </r>
  <r>
    <m/>
    <m/>
    <x v="301"/>
    <x v="301"/>
    <n v="0"/>
    <n v="1"/>
    <n v="30350"/>
    <n v="33000"/>
    <n v="30350"/>
    <n v="33001"/>
  </r>
  <r>
    <m/>
    <m/>
    <x v="905"/>
    <x v="905"/>
    <n v="0"/>
    <n v="0"/>
    <n v="0"/>
    <n v="1"/>
    <n v="0"/>
    <n v="1"/>
  </r>
  <r>
    <m/>
    <m/>
    <x v="441"/>
    <x v="441"/>
    <n v="0"/>
    <n v="0"/>
    <n v="0"/>
    <n v="1"/>
    <n v="0"/>
    <n v="1"/>
  </r>
  <r>
    <m/>
    <m/>
    <x v="442"/>
    <x v="442"/>
    <n v="0"/>
    <n v="0"/>
    <n v="0"/>
    <n v="1"/>
    <n v="0"/>
    <n v="1"/>
  </r>
  <r>
    <m/>
    <m/>
    <x v="2199"/>
    <x v="2193"/>
    <n v="0"/>
    <n v="0"/>
    <n v="2"/>
    <n v="1"/>
    <n v="2"/>
    <n v="1"/>
  </r>
  <r>
    <m/>
    <m/>
    <x v="1951"/>
    <x v="1945"/>
    <n v="0"/>
    <n v="0"/>
    <n v="0"/>
    <n v="1"/>
    <n v="0"/>
    <n v="1"/>
  </r>
  <r>
    <m/>
    <m/>
    <x v="2200"/>
    <x v="2194"/>
    <n v="0"/>
    <n v="0"/>
    <n v="1"/>
    <n v="5"/>
    <n v="1"/>
    <n v="5"/>
  </r>
  <r>
    <m/>
    <m/>
    <x v="444"/>
    <x v="444"/>
    <n v="0"/>
    <n v="0"/>
    <n v="0"/>
    <n v="1"/>
    <n v="0"/>
    <n v="1"/>
  </r>
  <r>
    <m/>
    <m/>
    <x v="445"/>
    <x v="445"/>
    <n v="0"/>
    <n v="0"/>
    <n v="625"/>
    <n v="600"/>
    <n v="625"/>
    <n v="600"/>
  </r>
  <r>
    <m/>
    <m/>
    <x v="1718"/>
    <x v="1712"/>
    <n v="0"/>
    <n v="0"/>
    <n v="0"/>
    <n v="1"/>
    <n v="0"/>
    <n v="1"/>
  </r>
  <r>
    <m/>
    <m/>
    <x v="2661"/>
    <x v="2655"/>
    <n v="0"/>
    <n v="0"/>
    <n v="0"/>
    <n v="1"/>
    <n v="0"/>
    <n v="1"/>
  </r>
  <r>
    <m/>
    <m/>
    <x v="2662"/>
    <x v="2656"/>
    <n v="50"/>
    <n v="50"/>
    <n v="17"/>
    <n v="15"/>
    <n v="67"/>
    <n v="65"/>
  </r>
  <r>
    <m/>
    <m/>
    <x v="2220"/>
    <x v="2214"/>
    <n v="0"/>
    <n v="0"/>
    <n v="16"/>
    <n v="10"/>
    <n v="16"/>
    <n v="10"/>
  </r>
  <r>
    <m/>
    <m/>
    <x v="446"/>
    <x v="446"/>
    <n v="0"/>
    <n v="0"/>
    <n v="3"/>
    <n v="5"/>
    <n v="3"/>
    <n v="5"/>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Клиника за психијатрију"/>
    <m/>
    <x v="0"/>
    <x v="0"/>
    <m/>
    <m/>
    <m/>
    <m/>
    <m/>
    <m/>
  </r>
  <r>
    <m/>
    <s v="Специјалистички прегледи"/>
    <x v="0"/>
    <x v="0"/>
    <m/>
    <m/>
    <m/>
    <m/>
    <m/>
    <m/>
  </r>
  <r>
    <m/>
    <s v="Сви прегледи укупно"/>
    <x v="0"/>
    <x v="0"/>
    <n v="17899"/>
    <n v="19316"/>
    <n v="27143"/>
    <n v="28062"/>
    <n v="45042"/>
    <n v="47378"/>
  </r>
  <r>
    <m/>
    <m/>
    <x v="1"/>
    <x v="1"/>
    <n v="591"/>
    <n v="650"/>
    <n v="167"/>
    <n v="200"/>
    <n v="758"/>
    <n v="850"/>
  </r>
  <r>
    <m/>
    <m/>
    <x v="2"/>
    <x v="2"/>
    <n v="869"/>
    <n v="800"/>
    <n v="4"/>
    <n v="30"/>
    <n v="873"/>
    <n v="830"/>
  </r>
  <r>
    <m/>
    <m/>
    <x v="3"/>
    <x v="3"/>
    <n v="2"/>
    <n v="5"/>
    <n v="3"/>
    <n v="5"/>
    <n v="5"/>
    <n v="10"/>
  </r>
  <r>
    <m/>
    <m/>
    <x v="4"/>
    <x v="4"/>
    <n v="0"/>
    <n v="5"/>
    <n v="0"/>
    <n v="4"/>
    <n v="0"/>
    <n v="9"/>
  </r>
  <r>
    <m/>
    <m/>
    <x v="5"/>
    <x v="5"/>
    <n v="0"/>
    <n v="5"/>
    <n v="12"/>
    <n v="10"/>
    <n v="12"/>
    <n v="15"/>
  </r>
  <r>
    <m/>
    <m/>
    <x v="6"/>
    <x v="6"/>
    <n v="0"/>
    <n v="1"/>
    <n v="2"/>
    <n v="3"/>
    <n v="2"/>
    <n v="4"/>
  </r>
  <r>
    <m/>
    <m/>
    <x v="2663"/>
    <x v="2657"/>
    <n v="6587"/>
    <n v="7400"/>
    <n v="1782"/>
    <n v="2000"/>
    <n v="8369"/>
    <n v="9400"/>
  </r>
  <r>
    <m/>
    <m/>
    <x v="2664"/>
    <x v="2658"/>
    <n v="1421"/>
    <n v="1500"/>
    <n v="111"/>
    <n v="150"/>
    <n v="1532"/>
    <n v="1650"/>
  </r>
  <r>
    <m/>
    <m/>
    <x v="2665"/>
    <x v="2659"/>
    <n v="123"/>
    <n v="400"/>
    <n v="4"/>
    <n v="10"/>
    <n v="127"/>
    <n v="410"/>
  </r>
  <r>
    <m/>
    <m/>
    <x v="2666"/>
    <x v="2660"/>
    <n v="1423"/>
    <n v="1400"/>
    <n v="3476"/>
    <n v="4000"/>
    <n v="4899"/>
    <n v="5400"/>
  </r>
  <r>
    <m/>
    <m/>
    <x v="2667"/>
    <x v="2661"/>
    <n v="6799"/>
    <n v="7000"/>
    <n v="21434"/>
    <n v="21500"/>
    <n v="28233"/>
    <n v="28500"/>
  </r>
  <r>
    <m/>
    <m/>
    <x v="2668"/>
    <x v="2662"/>
    <n v="84"/>
    <n v="150"/>
    <n v="148"/>
    <n v="150"/>
    <n v="232"/>
    <n v="30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18514"/>
    <n v="19241"/>
    <n v="93427"/>
    <n v="99238"/>
    <n v="111941"/>
    <n v="118479"/>
  </r>
  <r>
    <m/>
    <s v="Остале услуге"/>
    <x v="0"/>
    <x v="0"/>
    <n v="18514"/>
    <n v="19241"/>
    <n v="93427"/>
    <n v="99238"/>
    <n v="111941"/>
    <n v="118479"/>
  </r>
  <r>
    <m/>
    <m/>
    <x v="2669"/>
    <x v="2663"/>
    <n v="0"/>
    <n v="0"/>
    <n v="0"/>
    <n v="5"/>
    <n v="0"/>
    <n v="5"/>
  </r>
  <r>
    <m/>
    <m/>
    <x v="1953"/>
    <x v="1947"/>
    <n v="0"/>
    <n v="2"/>
    <n v="1"/>
    <n v="4"/>
    <n v="1"/>
    <n v="6"/>
  </r>
  <r>
    <m/>
    <m/>
    <x v="2617"/>
    <x v="2611"/>
    <n v="0"/>
    <n v="2"/>
    <n v="0"/>
    <n v="2"/>
    <n v="0"/>
    <n v="4"/>
  </r>
  <r>
    <m/>
    <m/>
    <x v="2627"/>
    <x v="2621"/>
    <n v="0"/>
    <n v="2"/>
    <n v="0"/>
    <n v="2"/>
    <n v="0"/>
    <n v="4"/>
  </r>
  <r>
    <m/>
    <m/>
    <x v="2670"/>
    <x v="2664"/>
    <n v="1"/>
    <n v="10"/>
    <n v="0"/>
    <n v="10"/>
    <n v="1"/>
    <n v="20"/>
  </r>
  <r>
    <m/>
    <m/>
    <x v="2628"/>
    <x v="2622"/>
    <n v="92"/>
    <n v="90"/>
    <n v="9"/>
    <n v="30"/>
    <n v="101"/>
    <n v="120"/>
  </r>
  <r>
    <m/>
    <m/>
    <x v="2671"/>
    <x v="2665"/>
    <n v="0"/>
    <n v="15"/>
    <n v="0"/>
    <n v="30"/>
    <n v="0"/>
    <n v="45"/>
  </r>
  <r>
    <m/>
    <m/>
    <x v="2672"/>
    <x v="2666"/>
    <n v="0"/>
    <n v="5"/>
    <n v="0"/>
    <n v="5"/>
    <n v="0"/>
    <n v="10"/>
  </r>
  <r>
    <m/>
    <m/>
    <x v="2673"/>
    <x v="2667"/>
    <n v="0"/>
    <n v="5"/>
    <n v="706"/>
    <n v="800"/>
    <n v="706"/>
    <n v="805"/>
  </r>
  <r>
    <m/>
    <m/>
    <x v="314"/>
    <x v="314"/>
    <n v="0"/>
    <n v="10"/>
    <n v="93"/>
    <n v="100"/>
    <n v="93"/>
    <n v="110"/>
  </r>
  <r>
    <m/>
    <m/>
    <x v="1954"/>
    <x v="1948"/>
    <n v="0"/>
    <n v="15"/>
    <n v="0"/>
    <n v="15"/>
    <n v="0"/>
    <n v="30"/>
  </r>
  <r>
    <m/>
    <m/>
    <x v="2674"/>
    <x v="2668"/>
    <n v="0"/>
    <n v="0"/>
    <n v="0"/>
    <n v="5"/>
    <n v="0"/>
    <n v="5"/>
  </r>
  <r>
    <m/>
    <m/>
    <x v="2465"/>
    <x v="2459"/>
    <n v="0"/>
    <n v="0"/>
    <n v="0"/>
    <n v="3"/>
    <n v="0"/>
    <n v="3"/>
  </r>
  <r>
    <m/>
    <m/>
    <x v="315"/>
    <x v="315"/>
    <n v="7"/>
    <n v="11"/>
    <n v="172"/>
    <n v="160"/>
    <n v="179"/>
    <n v="171"/>
  </r>
  <r>
    <m/>
    <m/>
    <x v="2142"/>
    <x v="2136"/>
    <n v="959"/>
    <n v="1000"/>
    <n v="81"/>
    <n v="110"/>
    <n v="1040"/>
    <n v="1110"/>
  </r>
  <r>
    <m/>
    <m/>
    <x v="2629"/>
    <x v="2623"/>
    <n v="182"/>
    <n v="165"/>
    <n v="139"/>
    <n v="155"/>
    <n v="321"/>
    <n v="320"/>
  </r>
  <r>
    <m/>
    <m/>
    <x v="2630"/>
    <x v="2624"/>
    <n v="137"/>
    <n v="150"/>
    <n v="140"/>
    <n v="150"/>
    <n v="277"/>
    <n v="300"/>
  </r>
  <r>
    <m/>
    <m/>
    <x v="2631"/>
    <x v="2625"/>
    <n v="3"/>
    <n v="5"/>
    <n v="41"/>
    <n v="60"/>
    <n v="44"/>
    <n v="65"/>
  </r>
  <r>
    <m/>
    <m/>
    <x v="2632"/>
    <x v="2626"/>
    <n v="3"/>
    <n v="5"/>
    <n v="42"/>
    <n v="60"/>
    <n v="45"/>
    <n v="65"/>
  </r>
  <r>
    <m/>
    <m/>
    <x v="2633"/>
    <x v="2627"/>
    <n v="2"/>
    <n v="5"/>
    <n v="42"/>
    <n v="50"/>
    <n v="44"/>
    <n v="55"/>
  </r>
  <r>
    <m/>
    <m/>
    <x v="879"/>
    <x v="879"/>
    <n v="1009"/>
    <n v="1000"/>
    <n v="163"/>
    <n v="170"/>
    <n v="1172"/>
    <n v="1170"/>
  </r>
  <r>
    <m/>
    <m/>
    <x v="2634"/>
    <x v="2628"/>
    <n v="184"/>
    <n v="180"/>
    <n v="157"/>
    <n v="160"/>
    <n v="341"/>
    <n v="340"/>
  </r>
  <r>
    <m/>
    <m/>
    <x v="2675"/>
    <x v="2669"/>
    <n v="1"/>
    <n v="3"/>
    <n v="0"/>
    <n v="5"/>
    <n v="1"/>
    <n v="8"/>
  </r>
  <r>
    <m/>
    <m/>
    <x v="2574"/>
    <x v="2568"/>
    <n v="0"/>
    <n v="0"/>
    <n v="1520"/>
    <n v="1450"/>
    <n v="1520"/>
    <n v="1450"/>
  </r>
  <r>
    <m/>
    <m/>
    <x v="2635"/>
    <x v="2629"/>
    <n v="0"/>
    <n v="0"/>
    <n v="0"/>
    <n v="4"/>
    <n v="0"/>
    <n v="4"/>
  </r>
  <r>
    <m/>
    <m/>
    <x v="882"/>
    <x v="882"/>
    <n v="0"/>
    <n v="0"/>
    <n v="0"/>
    <n v="4"/>
    <n v="0"/>
    <n v="4"/>
  </r>
  <r>
    <m/>
    <m/>
    <x v="220"/>
    <x v="220"/>
    <n v="0"/>
    <n v="0"/>
    <n v="0"/>
    <n v="5"/>
    <n v="0"/>
    <n v="5"/>
  </r>
  <r>
    <m/>
    <m/>
    <x v="316"/>
    <x v="316"/>
    <n v="0"/>
    <n v="0"/>
    <n v="0"/>
    <n v="5"/>
    <n v="0"/>
    <n v="5"/>
  </r>
  <r>
    <m/>
    <m/>
    <x v="222"/>
    <x v="222"/>
    <n v="0"/>
    <n v="0"/>
    <n v="806"/>
    <n v="750"/>
    <n v="806"/>
    <n v="750"/>
  </r>
  <r>
    <m/>
    <m/>
    <x v="704"/>
    <x v="704"/>
    <n v="0"/>
    <n v="0"/>
    <n v="0"/>
    <n v="10"/>
    <n v="0"/>
    <n v="10"/>
  </r>
  <r>
    <m/>
    <m/>
    <x v="223"/>
    <x v="223"/>
    <n v="0"/>
    <n v="0"/>
    <n v="1"/>
    <n v="4"/>
    <n v="1"/>
    <n v="4"/>
  </r>
  <r>
    <m/>
    <m/>
    <x v="1070"/>
    <x v="1070"/>
    <n v="0"/>
    <n v="0"/>
    <n v="0"/>
    <n v="3"/>
    <n v="0"/>
    <n v="3"/>
  </r>
  <r>
    <m/>
    <m/>
    <x v="227"/>
    <x v="227"/>
    <n v="0"/>
    <n v="0"/>
    <n v="3"/>
    <n v="10"/>
    <n v="3"/>
    <n v="10"/>
  </r>
  <r>
    <m/>
    <m/>
    <x v="228"/>
    <x v="228"/>
    <n v="0"/>
    <n v="0"/>
    <n v="0"/>
    <n v="3"/>
    <n v="0"/>
    <n v="3"/>
  </r>
  <r>
    <m/>
    <m/>
    <x v="229"/>
    <x v="229"/>
    <n v="324"/>
    <n v="320"/>
    <n v="3341"/>
    <n v="3700"/>
    <n v="3665"/>
    <n v="4020"/>
  </r>
  <r>
    <m/>
    <m/>
    <x v="230"/>
    <x v="230"/>
    <n v="0"/>
    <n v="0"/>
    <n v="0"/>
    <n v="2"/>
    <n v="0"/>
    <n v="2"/>
  </r>
  <r>
    <m/>
    <m/>
    <x v="232"/>
    <x v="232"/>
    <n v="1"/>
    <n v="2"/>
    <n v="359"/>
    <n v="330"/>
    <n v="360"/>
    <n v="332"/>
  </r>
  <r>
    <m/>
    <m/>
    <x v="1774"/>
    <x v="1768"/>
    <n v="0"/>
    <n v="0"/>
    <n v="0"/>
    <n v="3"/>
    <n v="0"/>
    <n v="3"/>
  </r>
  <r>
    <m/>
    <m/>
    <x v="332"/>
    <x v="332"/>
    <n v="0"/>
    <n v="0"/>
    <n v="0"/>
    <n v="2"/>
    <n v="0"/>
    <n v="2"/>
  </r>
  <r>
    <m/>
    <m/>
    <x v="1646"/>
    <x v="1640"/>
    <n v="0"/>
    <n v="0"/>
    <n v="0"/>
    <n v="1"/>
    <n v="0"/>
    <n v="1"/>
  </r>
  <r>
    <m/>
    <m/>
    <x v="245"/>
    <x v="245"/>
    <n v="0"/>
    <n v="0"/>
    <n v="98"/>
    <n v="110"/>
    <n v="98"/>
    <n v="110"/>
  </r>
  <r>
    <m/>
    <m/>
    <x v="181"/>
    <x v="181"/>
    <n v="0"/>
    <n v="0"/>
    <n v="0"/>
    <n v="2"/>
    <n v="0"/>
    <n v="2"/>
  </r>
  <r>
    <m/>
    <m/>
    <x v="890"/>
    <x v="890"/>
    <n v="0"/>
    <n v="0"/>
    <n v="1"/>
    <n v="3"/>
    <n v="1"/>
    <n v="3"/>
  </r>
  <r>
    <m/>
    <m/>
    <x v="1101"/>
    <x v="1101"/>
    <n v="0"/>
    <n v="0"/>
    <n v="0"/>
    <n v="2"/>
    <n v="0"/>
    <n v="2"/>
  </r>
  <r>
    <m/>
    <m/>
    <x v="342"/>
    <x v="342"/>
    <n v="0"/>
    <n v="0"/>
    <n v="0"/>
    <n v="1"/>
    <n v="0"/>
    <n v="1"/>
  </r>
  <r>
    <m/>
    <m/>
    <x v="248"/>
    <x v="248"/>
    <n v="1"/>
    <n v="3"/>
    <n v="1241"/>
    <n v="1400"/>
    <n v="1242"/>
    <n v="1403"/>
  </r>
  <r>
    <m/>
    <m/>
    <x v="1302"/>
    <x v="1296"/>
    <n v="0"/>
    <n v="0"/>
    <n v="0"/>
    <n v="3"/>
    <n v="0"/>
    <n v="3"/>
  </r>
  <r>
    <m/>
    <m/>
    <x v="252"/>
    <x v="252"/>
    <n v="0"/>
    <n v="0"/>
    <n v="0"/>
    <n v="4"/>
    <n v="0"/>
    <n v="4"/>
  </r>
  <r>
    <m/>
    <m/>
    <x v="346"/>
    <x v="346"/>
    <n v="0"/>
    <n v="0"/>
    <n v="0"/>
    <n v="2"/>
    <n v="0"/>
    <n v="2"/>
  </r>
  <r>
    <m/>
    <m/>
    <x v="253"/>
    <x v="253"/>
    <n v="0"/>
    <n v="0"/>
    <n v="0"/>
    <n v="15"/>
    <n v="0"/>
    <n v="15"/>
  </r>
  <r>
    <m/>
    <m/>
    <x v="254"/>
    <x v="254"/>
    <n v="1"/>
    <n v="2"/>
    <n v="22"/>
    <n v="40"/>
    <n v="23"/>
    <n v="42"/>
  </r>
  <r>
    <m/>
    <m/>
    <x v="257"/>
    <x v="257"/>
    <n v="0"/>
    <n v="0"/>
    <n v="0"/>
    <n v="10"/>
    <n v="0"/>
    <n v="10"/>
  </r>
  <r>
    <m/>
    <m/>
    <x v="258"/>
    <x v="258"/>
    <n v="0"/>
    <n v="0"/>
    <n v="0"/>
    <n v="2"/>
    <n v="0"/>
    <n v="2"/>
  </r>
  <r>
    <m/>
    <m/>
    <x v="356"/>
    <x v="356"/>
    <n v="0"/>
    <n v="0"/>
    <n v="1"/>
    <n v="5"/>
    <n v="1"/>
    <n v="5"/>
  </r>
  <r>
    <m/>
    <m/>
    <x v="896"/>
    <x v="896"/>
    <n v="0"/>
    <n v="0"/>
    <n v="0"/>
    <n v="5"/>
    <n v="0"/>
    <n v="5"/>
  </r>
  <r>
    <m/>
    <m/>
    <x v="897"/>
    <x v="897"/>
    <n v="0"/>
    <n v="0"/>
    <n v="0"/>
    <n v="5"/>
    <n v="0"/>
    <n v="5"/>
  </r>
  <r>
    <m/>
    <m/>
    <x v="360"/>
    <x v="360"/>
    <n v="0"/>
    <n v="0"/>
    <n v="0"/>
    <n v="5"/>
    <n v="0"/>
    <n v="5"/>
  </r>
  <r>
    <m/>
    <m/>
    <x v="1842"/>
    <x v="1836"/>
    <n v="216"/>
    <n v="230"/>
    <n v="206"/>
    <n v="250"/>
    <n v="422"/>
    <n v="480"/>
  </r>
  <r>
    <m/>
    <m/>
    <x v="687"/>
    <x v="687"/>
    <n v="0"/>
    <n v="0"/>
    <n v="1"/>
    <n v="2"/>
    <n v="1"/>
    <n v="2"/>
  </r>
  <r>
    <m/>
    <m/>
    <x v="262"/>
    <x v="262"/>
    <n v="0"/>
    <n v="0"/>
    <n v="3"/>
    <n v="7"/>
    <n v="3"/>
    <n v="7"/>
  </r>
  <r>
    <m/>
    <m/>
    <x v="1337"/>
    <x v="1331"/>
    <n v="4"/>
    <n v="5"/>
    <n v="3"/>
    <n v="5"/>
    <n v="7"/>
    <n v="10"/>
  </r>
  <r>
    <m/>
    <m/>
    <x v="2588"/>
    <x v="2582"/>
    <n v="0"/>
    <n v="0"/>
    <n v="1516"/>
    <n v="1400"/>
    <n v="1516"/>
    <n v="1400"/>
  </r>
  <r>
    <m/>
    <m/>
    <x v="2589"/>
    <x v="2583"/>
    <n v="0"/>
    <n v="0"/>
    <n v="0"/>
    <n v="3"/>
    <n v="0"/>
    <n v="3"/>
  </r>
  <r>
    <m/>
    <m/>
    <x v="2174"/>
    <x v="2168"/>
    <n v="1306"/>
    <n v="1250"/>
    <n v="346"/>
    <n v="450"/>
    <n v="1652"/>
    <n v="1700"/>
  </r>
  <r>
    <m/>
    <m/>
    <x v="746"/>
    <x v="746"/>
    <n v="0"/>
    <n v="0"/>
    <n v="0"/>
    <n v="25"/>
    <n v="0"/>
    <n v="25"/>
  </r>
  <r>
    <m/>
    <m/>
    <x v="2590"/>
    <x v="2584"/>
    <n v="21"/>
    <n v="12"/>
    <n v="4"/>
    <n v="10"/>
    <n v="25"/>
    <n v="22"/>
  </r>
  <r>
    <m/>
    <m/>
    <x v="2177"/>
    <x v="2171"/>
    <n v="3"/>
    <n v="3"/>
    <n v="43"/>
    <n v="47"/>
    <n v="46"/>
    <n v="50"/>
  </r>
  <r>
    <m/>
    <m/>
    <x v="1962"/>
    <x v="1956"/>
    <n v="3"/>
    <n v="2"/>
    <n v="43"/>
    <n v="55"/>
    <n v="46"/>
    <n v="57"/>
  </r>
  <r>
    <m/>
    <m/>
    <x v="2178"/>
    <x v="2172"/>
    <n v="0"/>
    <n v="0"/>
    <n v="15"/>
    <n v="25"/>
    <n v="15"/>
    <n v="25"/>
  </r>
  <r>
    <m/>
    <m/>
    <x v="1963"/>
    <x v="1957"/>
    <n v="819"/>
    <n v="800"/>
    <n v="59"/>
    <n v="80"/>
    <n v="878"/>
    <n v="880"/>
  </r>
  <r>
    <m/>
    <m/>
    <x v="1338"/>
    <x v="1332"/>
    <n v="0"/>
    <n v="3"/>
    <n v="0"/>
    <n v="5"/>
    <n v="0"/>
    <n v="8"/>
  </r>
  <r>
    <m/>
    <m/>
    <x v="2650"/>
    <x v="2644"/>
    <n v="2"/>
    <n v="0"/>
    <n v="160"/>
    <n v="175"/>
    <n v="162"/>
    <n v="175"/>
  </r>
  <r>
    <m/>
    <m/>
    <x v="1844"/>
    <x v="1838"/>
    <n v="377"/>
    <n v="350"/>
    <n v="230"/>
    <n v="300"/>
    <n v="607"/>
    <n v="650"/>
  </r>
  <r>
    <m/>
    <m/>
    <x v="2179"/>
    <x v="2173"/>
    <n v="80"/>
    <n v="70"/>
    <n v="5"/>
    <n v="10"/>
    <n v="85"/>
    <n v="80"/>
  </r>
  <r>
    <m/>
    <m/>
    <x v="2651"/>
    <x v="2645"/>
    <n v="0"/>
    <n v="0"/>
    <n v="0"/>
    <n v="2"/>
    <n v="0"/>
    <n v="2"/>
  </r>
  <r>
    <m/>
    <m/>
    <x v="2652"/>
    <x v="2646"/>
    <n v="2"/>
    <n v="5"/>
    <n v="44"/>
    <n v="55"/>
    <n v="46"/>
    <n v="60"/>
  </r>
  <r>
    <m/>
    <m/>
    <x v="2653"/>
    <x v="2647"/>
    <n v="2"/>
    <n v="5"/>
    <n v="44"/>
    <n v="50"/>
    <n v="46"/>
    <n v="55"/>
  </r>
  <r>
    <m/>
    <m/>
    <x v="2654"/>
    <x v="2648"/>
    <n v="127"/>
    <n v="120"/>
    <n v="411"/>
    <n v="420"/>
    <n v="538"/>
    <n v="540"/>
  </r>
  <r>
    <m/>
    <m/>
    <x v="2655"/>
    <x v="2649"/>
    <n v="80"/>
    <n v="80"/>
    <n v="19"/>
    <n v="30"/>
    <n v="99"/>
    <n v="110"/>
  </r>
  <r>
    <m/>
    <m/>
    <x v="2180"/>
    <x v="2174"/>
    <n v="1369"/>
    <n v="1300"/>
    <n v="553"/>
    <n v="800"/>
    <n v="1922"/>
    <n v="2100"/>
  </r>
  <r>
    <m/>
    <m/>
    <x v="1131"/>
    <x v="1131"/>
    <n v="0"/>
    <n v="5"/>
    <n v="8"/>
    <n v="15"/>
    <n v="8"/>
    <n v="20"/>
  </r>
  <r>
    <m/>
    <m/>
    <x v="263"/>
    <x v="263"/>
    <n v="159"/>
    <n v="150"/>
    <n v="804"/>
    <n v="820"/>
    <n v="963"/>
    <n v="970"/>
  </r>
  <r>
    <m/>
    <m/>
    <x v="2186"/>
    <x v="2180"/>
    <n v="0"/>
    <n v="0"/>
    <n v="0"/>
    <n v="4"/>
    <n v="0"/>
    <n v="4"/>
  </r>
  <r>
    <m/>
    <m/>
    <x v="265"/>
    <x v="265"/>
    <n v="597"/>
    <n v="600"/>
    <n v="203"/>
    <n v="300"/>
    <n v="800"/>
    <n v="900"/>
  </r>
  <r>
    <m/>
    <m/>
    <x v="266"/>
    <x v="266"/>
    <n v="0"/>
    <n v="0"/>
    <n v="0"/>
    <n v="3"/>
    <n v="0"/>
    <n v="3"/>
  </r>
  <r>
    <m/>
    <m/>
    <x v="1845"/>
    <x v="1839"/>
    <n v="0"/>
    <n v="0"/>
    <n v="0"/>
    <n v="4"/>
    <n v="0"/>
    <n v="4"/>
  </r>
  <r>
    <m/>
    <m/>
    <x v="1846"/>
    <x v="1840"/>
    <n v="0"/>
    <n v="0"/>
    <n v="0"/>
    <n v="4"/>
    <n v="0"/>
    <n v="4"/>
  </r>
  <r>
    <m/>
    <m/>
    <x v="1847"/>
    <x v="1841"/>
    <n v="33"/>
    <n v="40"/>
    <n v="0"/>
    <n v="4"/>
    <n v="33"/>
    <n v="44"/>
  </r>
  <r>
    <m/>
    <m/>
    <x v="268"/>
    <x v="268"/>
    <n v="652"/>
    <n v="650"/>
    <n v="253"/>
    <n v="300"/>
    <n v="905"/>
    <n v="950"/>
  </r>
  <r>
    <m/>
    <m/>
    <x v="269"/>
    <x v="269"/>
    <n v="0"/>
    <n v="2"/>
    <n v="387"/>
    <n v="400"/>
    <n v="387"/>
    <n v="402"/>
  </r>
  <r>
    <m/>
    <m/>
    <x v="1848"/>
    <x v="1842"/>
    <n v="0"/>
    <n v="5"/>
    <n v="3"/>
    <n v="5"/>
    <n v="3"/>
    <n v="10"/>
  </r>
  <r>
    <m/>
    <m/>
    <x v="270"/>
    <x v="270"/>
    <n v="11"/>
    <n v="15"/>
    <n v="0"/>
    <n v="30"/>
    <n v="11"/>
    <n v="45"/>
  </r>
  <r>
    <m/>
    <m/>
    <x v="2656"/>
    <x v="2650"/>
    <n v="12"/>
    <n v="15"/>
    <n v="5"/>
    <n v="10"/>
    <n v="17"/>
    <n v="25"/>
  </r>
  <r>
    <m/>
    <m/>
    <x v="2557"/>
    <x v="2551"/>
    <n v="4"/>
    <n v="10"/>
    <n v="3"/>
    <n v="10"/>
    <n v="7"/>
    <n v="20"/>
  </r>
  <r>
    <m/>
    <m/>
    <x v="2657"/>
    <x v="2651"/>
    <n v="2"/>
    <n v="5"/>
    <n v="0"/>
    <n v="5"/>
    <n v="2"/>
    <n v="10"/>
  </r>
  <r>
    <m/>
    <m/>
    <x v="2189"/>
    <x v="2183"/>
    <n v="104"/>
    <n v="110"/>
    <n v="58"/>
    <n v="60"/>
    <n v="162"/>
    <n v="170"/>
  </r>
  <r>
    <m/>
    <m/>
    <x v="271"/>
    <x v="271"/>
    <n v="0"/>
    <n v="10"/>
    <n v="163"/>
    <n v="150"/>
    <n v="163"/>
    <n v="160"/>
  </r>
  <r>
    <m/>
    <m/>
    <x v="431"/>
    <x v="431"/>
    <n v="0"/>
    <n v="0"/>
    <n v="1"/>
    <n v="3"/>
    <n v="1"/>
    <n v="3"/>
  </r>
  <r>
    <m/>
    <m/>
    <x v="272"/>
    <x v="272"/>
    <n v="0"/>
    <n v="0"/>
    <n v="0"/>
    <n v="4"/>
    <n v="0"/>
    <n v="4"/>
  </r>
  <r>
    <m/>
    <m/>
    <x v="2676"/>
    <x v="2670"/>
    <n v="313"/>
    <n v="350"/>
    <n v="0"/>
    <n v="30"/>
    <n v="313"/>
    <n v="380"/>
  </r>
  <r>
    <m/>
    <m/>
    <x v="2190"/>
    <x v="2184"/>
    <n v="683"/>
    <n v="700"/>
    <n v="98"/>
    <n v="150"/>
    <n v="781"/>
    <n v="850"/>
  </r>
  <r>
    <m/>
    <m/>
    <x v="1849"/>
    <x v="1843"/>
    <n v="11"/>
    <n v="10"/>
    <n v="5"/>
    <n v="10"/>
    <n v="16"/>
    <n v="20"/>
  </r>
  <r>
    <m/>
    <m/>
    <x v="2677"/>
    <x v="2671"/>
    <n v="0"/>
    <n v="0"/>
    <n v="44"/>
    <n v="60"/>
    <n v="44"/>
    <n v="60"/>
  </r>
  <r>
    <m/>
    <m/>
    <x v="2658"/>
    <x v="2652"/>
    <n v="3"/>
    <n v="5"/>
    <n v="1"/>
    <n v="5"/>
    <n v="4"/>
    <n v="10"/>
  </r>
  <r>
    <m/>
    <m/>
    <x v="2591"/>
    <x v="2585"/>
    <n v="0"/>
    <n v="0"/>
    <n v="0"/>
    <n v="5"/>
    <n v="0"/>
    <n v="5"/>
  </r>
  <r>
    <m/>
    <m/>
    <x v="2659"/>
    <x v="2653"/>
    <n v="0"/>
    <n v="5"/>
    <n v="1"/>
    <n v="5"/>
    <n v="1"/>
    <n v="10"/>
  </r>
  <r>
    <m/>
    <m/>
    <x v="2592"/>
    <x v="2586"/>
    <n v="1"/>
    <n v="0"/>
    <n v="0"/>
    <n v="5"/>
    <n v="1"/>
    <n v="5"/>
  </r>
  <r>
    <m/>
    <m/>
    <x v="2195"/>
    <x v="2189"/>
    <n v="2"/>
    <n v="5"/>
    <n v="0"/>
    <n v="0"/>
    <n v="2"/>
    <n v="5"/>
  </r>
  <r>
    <m/>
    <m/>
    <x v="1143"/>
    <x v="1143"/>
    <n v="2"/>
    <n v="5"/>
    <n v="2"/>
    <n v="5"/>
    <n v="4"/>
    <n v="10"/>
  </r>
  <r>
    <m/>
    <m/>
    <x v="1965"/>
    <x v="1959"/>
    <n v="3"/>
    <n v="5"/>
    <n v="0"/>
    <n v="5"/>
    <n v="3"/>
    <n v="10"/>
  </r>
  <r>
    <m/>
    <m/>
    <x v="2678"/>
    <x v="2672"/>
    <n v="5"/>
    <n v="5"/>
    <n v="0"/>
    <n v="5"/>
    <n v="5"/>
    <n v="10"/>
  </r>
  <r>
    <m/>
    <m/>
    <x v="2602"/>
    <x v="2596"/>
    <n v="11"/>
    <n v="15"/>
    <n v="1497"/>
    <n v="1550"/>
    <n v="1508"/>
    <n v="1565"/>
  </r>
  <r>
    <m/>
    <m/>
    <x v="1872"/>
    <x v="1866"/>
    <n v="0"/>
    <n v="0"/>
    <n v="0"/>
    <n v="4"/>
    <n v="0"/>
    <n v="4"/>
  </r>
  <r>
    <m/>
    <m/>
    <x v="1873"/>
    <x v="1867"/>
    <n v="0"/>
    <n v="0"/>
    <n v="0"/>
    <n v="4"/>
    <n v="0"/>
    <n v="4"/>
  </r>
  <r>
    <m/>
    <m/>
    <x v="1947"/>
    <x v="1941"/>
    <n v="1"/>
    <n v="5"/>
    <n v="2"/>
    <n v="10"/>
    <n v="3"/>
    <n v="15"/>
  </r>
  <r>
    <m/>
    <m/>
    <x v="1967"/>
    <x v="1961"/>
    <n v="7"/>
    <n v="10"/>
    <n v="1"/>
    <n v="10"/>
    <n v="8"/>
    <n v="20"/>
  </r>
  <r>
    <m/>
    <m/>
    <x v="900"/>
    <x v="900"/>
    <n v="0"/>
    <n v="0"/>
    <n v="12"/>
    <n v="25"/>
    <n v="12"/>
    <n v="25"/>
  </r>
  <r>
    <m/>
    <m/>
    <x v="434"/>
    <x v="434"/>
    <n v="0"/>
    <n v="0"/>
    <n v="0"/>
    <n v="10"/>
    <n v="0"/>
    <n v="10"/>
  </r>
  <r>
    <m/>
    <m/>
    <x v="2196"/>
    <x v="2190"/>
    <n v="538"/>
    <n v="650"/>
    <n v="267"/>
    <n v="350"/>
    <n v="805"/>
    <n v="1000"/>
  </r>
  <r>
    <m/>
    <m/>
    <x v="274"/>
    <x v="274"/>
    <n v="25"/>
    <n v="40"/>
    <n v="19"/>
    <n v="35"/>
    <n v="44"/>
    <n v="75"/>
  </r>
  <r>
    <m/>
    <m/>
    <x v="2679"/>
    <x v="2673"/>
    <n v="25"/>
    <n v="35"/>
    <n v="5"/>
    <n v="10"/>
    <n v="30"/>
    <n v="45"/>
  </r>
  <r>
    <m/>
    <m/>
    <x v="2680"/>
    <x v="2674"/>
    <n v="3"/>
    <n v="6"/>
    <n v="0"/>
    <n v="5"/>
    <n v="3"/>
    <n v="11"/>
  </r>
  <r>
    <m/>
    <m/>
    <x v="2660"/>
    <x v="2654"/>
    <n v="19"/>
    <n v="25"/>
    <n v="1"/>
    <n v="10"/>
    <n v="20"/>
    <n v="35"/>
  </r>
  <r>
    <m/>
    <m/>
    <x v="2681"/>
    <x v="2675"/>
    <n v="0"/>
    <n v="5"/>
    <n v="170"/>
    <n v="450"/>
    <n v="170"/>
    <n v="455"/>
  </r>
  <r>
    <m/>
    <m/>
    <x v="2197"/>
    <x v="2191"/>
    <n v="130"/>
    <n v="125"/>
    <n v="7"/>
    <n v="26"/>
    <n v="137"/>
    <n v="151"/>
  </r>
  <r>
    <m/>
    <m/>
    <x v="2198"/>
    <x v="2192"/>
    <n v="131"/>
    <n v="150"/>
    <n v="0"/>
    <n v="20"/>
    <n v="131"/>
    <n v="170"/>
  </r>
  <r>
    <m/>
    <m/>
    <x v="901"/>
    <x v="901"/>
    <n v="0"/>
    <n v="0"/>
    <n v="1"/>
    <n v="4"/>
    <n v="1"/>
    <n v="4"/>
  </r>
  <r>
    <m/>
    <m/>
    <x v="275"/>
    <x v="275"/>
    <n v="0"/>
    <n v="0"/>
    <n v="61"/>
    <n v="75"/>
    <n v="61"/>
    <n v="75"/>
  </r>
  <r>
    <m/>
    <m/>
    <x v="276"/>
    <x v="276"/>
    <n v="0"/>
    <n v="0"/>
    <n v="0"/>
    <n v="20"/>
    <n v="0"/>
    <n v="20"/>
  </r>
  <r>
    <m/>
    <m/>
    <x v="278"/>
    <x v="278"/>
    <n v="0"/>
    <n v="0"/>
    <n v="9"/>
    <n v="10"/>
    <n v="9"/>
    <n v="10"/>
  </r>
  <r>
    <m/>
    <m/>
    <x v="902"/>
    <x v="902"/>
    <n v="0"/>
    <n v="3"/>
    <n v="2"/>
    <n v="10"/>
    <n v="2"/>
    <n v="13"/>
  </r>
  <r>
    <m/>
    <m/>
    <x v="280"/>
    <x v="280"/>
    <n v="2183"/>
    <n v="2200"/>
    <n v="2758"/>
    <n v="2700"/>
    <n v="4941"/>
    <n v="4900"/>
  </r>
  <r>
    <m/>
    <m/>
    <x v="283"/>
    <x v="283"/>
    <n v="0"/>
    <n v="0"/>
    <n v="132"/>
    <n v="120"/>
    <n v="132"/>
    <n v="120"/>
  </r>
  <r>
    <m/>
    <m/>
    <x v="436"/>
    <x v="436"/>
    <n v="0"/>
    <n v="0"/>
    <n v="0"/>
    <n v="5"/>
    <n v="0"/>
    <n v="5"/>
  </r>
  <r>
    <m/>
    <m/>
    <x v="437"/>
    <x v="437"/>
    <n v="0"/>
    <n v="0"/>
    <n v="0"/>
    <n v="5"/>
    <n v="0"/>
    <n v="5"/>
  </r>
  <r>
    <m/>
    <m/>
    <x v="284"/>
    <x v="284"/>
    <n v="0"/>
    <n v="0"/>
    <n v="0"/>
    <n v="5"/>
    <n v="0"/>
    <n v="5"/>
  </r>
  <r>
    <m/>
    <m/>
    <x v="285"/>
    <x v="285"/>
    <n v="0"/>
    <n v="10"/>
    <n v="3257"/>
    <n v="4000"/>
    <n v="3257"/>
    <n v="4010"/>
  </r>
  <r>
    <m/>
    <m/>
    <x v="286"/>
    <x v="286"/>
    <n v="4"/>
    <n v="5"/>
    <n v="1992"/>
    <n v="2100"/>
    <n v="1996"/>
    <n v="2105"/>
  </r>
  <r>
    <m/>
    <m/>
    <x v="287"/>
    <x v="287"/>
    <n v="0"/>
    <n v="0"/>
    <n v="1436"/>
    <n v="2200"/>
    <n v="1436"/>
    <n v="2200"/>
  </r>
  <r>
    <m/>
    <m/>
    <x v="288"/>
    <x v="288"/>
    <n v="0"/>
    <n v="0"/>
    <n v="9"/>
    <n v="35"/>
    <n v="9"/>
    <n v="35"/>
  </r>
  <r>
    <m/>
    <m/>
    <x v="438"/>
    <x v="438"/>
    <n v="0"/>
    <n v="5"/>
    <n v="167"/>
    <n v="250"/>
    <n v="167"/>
    <n v="255"/>
  </r>
  <r>
    <m/>
    <m/>
    <x v="904"/>
    <x v="904"/>
    <n v="0"/>
    <n v="0"/>
    <n v="0"/>
    <n v="10"/>
    <n v="0"/>
    <n v="10"/>
  </r>
  <r>
    <m/>
    <m/>
    <x v="291"/>
    <x v="291"/>
    <n v="0"/>
    <n v="0"/>
    <n v="189"/>
    <n v="210"/>
    <n v="189"/>
    <n v="210"/>
  </r>
  <r>
    <m/>
    <m/>
    <x v="440"/>
    <x v="440"/>
    <n v="0"/>
    <n v="0"/>
    <n v="1"/>
    <n v="3"/>
    <n v="1"/>
    <n v="3"/>
  </r>
  <r>
    <m/>
    <m/>
    <x v="293"/>
    <x v="293"/>
    <n v="0"/>
    <n v="3"/>
    <n v="2"/>
    <n v="10"/>
    <n v="2"/>
    <n v="13"/>
  </r>
  <r>
    <m/>
    <m/>
    <x v="294"/>
    <x v="294"/>
    <n v="0"/>
    <n v="0"/>
    <n v="55"/>
    <n v="77"/>
    <n v="55"/>
    <n v="77"/>
  </r>
  <r>
    <m/>
    <m/>
    <x v="295"/>
    <x v="295"/>
    <n v="0"/>
    <n v="0"/>
    <n v="0"/>
    <n v="5"/>
    <n v="0"/>
    <n v="5"/>
  </r>
  <r>
    <m/>
    <m/>
    <x v="296"/>
    <x v="296"/>
    <n v="0"/>
    <n v="0"/>
    <n v="64"/>
    <n v="100"/>
    <n v="64"/>
    <n v="100"/>
  </r>
  <r>
    <m/>
    <m/>
    <x v="297"/>
    <x v="297"/>
    <n v="0"/>
    <n v="0"/>
    <n v="14"/>
    <n v="21"/>
    <n v="14"/>
    <n v="21"/>
  </r>
  <r>
    <m/>
    <m/>
    <x v="298"/>
    <x v="298"/>
    <n v="0"/>
    <n v="0"/>
    <n v="0"/>
    <n v="3"/>
    <n v="0"/>
    <n v="3"/>
  </r>
  <r>
    <m/>
    <m/>
    <x v="1146"/>
    <x v="1146"/>
    <n v="0"/>
    <n v="0"/>
    <n v="0"/>
    <n v="3"/>
    <n v="0"/>
    <n v="3"/>
  </r>
  <r>
    <m/>
    <m/>
    <x v="299"/>
    <x v="299"/>
    <n v="0"/>
    <n v="0"/>
    <n v="12"/>
    <n v="10"/>
    <n v="12"/>
    <n v="10"/>
  </r>
  <r>
    <m/>
    <m/>
    <x v="300"/>
    <x v="300"/>
    <n v="0"/>
    <n v="0"/>
    <n v="77"/>
    <n v="100"/>
    <n v="77"/>
    <n v="100"/>
  </r>
  <r>
    <m/>
    <m/>
    <x v="301"/>
    <x v="301"/>
    <n v="5522"/>
    <n v="6000"/>
    <n v="66283"/>
    <n v="68000"/>
    <n v="71805"/>
    <n v="74000"/>
  </r>
  <r>
    <m/>
    <m/>
    <x v="442"/>
    <x v="442"/>
    <n v="0"/>
    <n v="0"/>
    <n v="0"/>
    <n v="4"/>
    <n v="0"/>
    <n v="4"/>
  </r>
  <r>
    <m/>
    <m/>
    <x v="1717"/>
    <x v="1711"/>
    <n v="0"/>
    <n v="0"/>
    <n v="1"/>
    <n v="5"/>
    <n v="1"/>
    <n v="5"/>
  </r>
  <r>
    <m/>
    <m/>
    <x v="2662"/>
    <x v="2656"/>
    <n v="0"/>
    <n v="0"/>
    <n v="1"/>
    <n v="5"/>
    <n v="1"/>
    <n v="5"/>
  </r>
  <r>
    <m/>
    <m/>
    <x v="303"/>
    <x v="303"/>
    <n v="0"/>
    <n v="0"/>
    <n v="0"/>
    <n v="1"/>
    <n v="0"/>
    <n v="1"/>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Центар за патологију и хистологију"/>
    <m/>
    <x v="0"/>
    <x v="0"/>
    <m/>
    <m/>
    <m/>
    <m/>
    <m/>
    <m/>
  </r>
  <r>
    <m/>
    <s v="Специјалистички прегледи"/>
    <x v="0"/>
    <x v="0"/>
    <m/>
    <m/>
    <m/>
    <m/>
    <m/>
    <m/>
  </r>
  <r>
    <m/>
    <s v="Сви прегледи укупно"/>
    <x v="0"/>
    <x v="0"/>
    <m/>
    <m/>
    <m/>
    <m/>
    <m/>
    <m/>
  </r>
  <r>
    <m/>
    <m/>
    <x v="0"/>
    <x v="0"/>
    <m/>
    <m/>
    <m/>
    <m/>
    <n v="0"/>
    <n v="0"/>
  </r>
  <r>
    <m/>
    <m/>
    <x v="0"/>
    <x v="0"/>
    <m/>
    <m/>
    <m/>
    <m/>
    <n v="0"/>
    <n v="0"/>
  </r>
  <r>
    <m/>
    <m/>
    <x v="0"/>
    <x v="0"/>
    <m/>
    <m/>
    <m/>
    <m/>
    <n v="0"/>
    <n v="0"/>
  </r>
  <r>
    <m/>
    <m/>
    <x v="0"/>
    <x v="0"/>
    <m/>
    <m/>
    <m/>
    <m/>
    <n v="0"/>
    <n v="0"/>
  </r>
  <r>
    <m/>
    <m/>
    <x v="0"/>
    <x v="0"/>
    <m/>
    <m/>
    <m/>
    <m/>
    <n v="0"/>
    <n v="0"/>
  </r>
  <r>
    <m/>
    <m/>
    <x v="0"/>
    <x v="0"/>
    <m/>
    <m/>
    <m/>
    <m/>
    <n v="0"/>
    <n v="0"/>
  </r>
  <r>
    <m/>
    <m/>
    <x v="0"/>
    <x v="0"/>
    <m/>
    <m/>
    <m/>
    <m/>
    <n v="0"/>
    <n v="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48"/>
    <n v="50"/>
    <n v="363"/>
    <n v="370"/>
    <n v="411"/>
    <n v="420"/>
  </r>
  <r>
    <m/>
    <s v="Остале услуге"/>
    <x v="0"/>
    <x v="0"/>
    <n v="48"/>
    <n v="50"/>
    <n v="363"/>
    <n v="370"/>
    <n v="411"/>
    <n v="420"/>
  </r>
  <r>
    <m/>
    <m/>
    <x v="2682"/>
    <x v="2676"/>
    <n v="48"/>
    <n v="50"/>
    <n v="363"/>
    <n v="370"/>
    <n v="411"/>
    <n v="420"/>
  </r>
  <r>
    <s v="Центар за лабораторијску медицину"/>
    <m/>
    <x v="0"/>
    <x v="0"/>
    <m/>
    <m/>
    <m/>
    <m/>
    <m/>
    <m/>
  </r>
  <r>
    <m/>
    <s v="Специјалистички прегледи"/>
    <x v="0"/>
    <x v="0"/>
    <m/>
    <m/>
    <m/>
    <m/>
    <m/>
    <m/>
  </r>
  <r>
    <m/>
    <s v="Сви прегледи укупно"/>
    <x v="0"/>
    <x v="0"/>
    <n v="3103"/>
    <n v="3200"/>
    <n v="186"/>
    <n v="325"/>
    <n v="3289"/>
    <n v="3525"/>
  </r>
  <r>
    <m/>
    <m/>
    <x v="1"/>
    <x v="1"/>
    <n v="1197"/>
    <n v="1200"/>
    <n v="121"/>
    <n v="120"/>
    <n v="1318"/>
    <n v="1320"/>
  </r>
  <r>
    <m/>
    <m/>
    <x v="2"/>
    <x v="2"/>
    <n v="364"/>
    <n v="400"/>
    <n v="11"/>
    <n v="5"/>
    <n v="375"/>
    <n v="405"/>
  </r>
  <r>
    <m/>
    <m/>
    <x v="3"/>
    <x v="3"/>
    <n v="804"/>
    <n v="800"/>
    <n v="35"/>
    <n v="50"/>
    <n v="839"/>
    <n v="850"/>
  </r>
  <r>
    <m/>
    <m/>
    <x v="4"/>
    <x v="4"/>
    <n v="221"/>
    <n v="200"/>
    <n v="4"/>
    <n v="50"/>
    <n v="225"/>
    <n v="250"/>
  </r>
  <r>
    <m/>
    <m/>
    <x v="5"/>
    <x v="5"/>
    <n v="373"/>
    <n v="500"/>
    <n v="11"/>
    <n v="50"/>
    <n v="384"/>
    <n v="550"/>
  </r>
  <r>
    <m/>
    <m/>
    <x v="6"/>
    <x v="6"/>
    <n v="144"/>
    <n v="100"/>
    <n v="4"/>
    <n v="50"/>
    <n v="148"/>
    <n v="15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3480"/>
    <n v="4197"/>
    <n v="191"/>
    <n v="265"/>
    <n v="3671"/>
    <n v="4462"/>
  </r>
  <r>
    <m/>
    <s v="Остале услуге"/>
    <x v="0"/>
    <x v="0"/>
    <n v="3480"/>
    <n v="4197"/>
    <n v="191"/>
    <n v="265"/>
    <n v="3671"/>
    <n v="4462"/>
  </r>
  <r>
    <m/>
    <m/>
    <x v="2683"/>
    <x v="2677"/>
    <n v="0"/>
    <n v="5"/>
    <n v="0"/>
    <n v="1"/>
    <n v="0"/>
    <n v="6"/>
  </r>
  <r>
    <m/>
    <m/>
    <x v="2684"/>
    <x v="2678"/>
    <n v="0"/>
    <n v="1"/>
    <n v="0"/>
    <n v="1"/>
    <n v="0"/>
    <n v="2"/>
  </r>
  <r>
    <m/>
    <m/>
    <x v="2685"/>
    <x v="2679"/>
    <n v="39"/>
    <n v="200"/>
    <n v="0"/>
    <n v="10"/>
    <n v="39"/>
    <n v="210"/>
  </r>
  <r>
    <m/>
    <m/>
    <x v="2686"/>
    <x v="2680"/>
    <n v="224"/>
    <n v="200"/>
    <n v="0"/>
    <n v="5"/>
    <n v="224"/>
    <n v="205"/>
  </r>
  <r>
    <m/>
    <m/>
    <x v="229"/>
    <x v="229"/>
    <n v="1"/>
    <n v="800"/>
    <n v="0"/>
    <n v="1"/>
    <n v="1"/>
    <n v="801"/>
  </r>
  <r>
    <m/>
    <m/>
    <x v="2687"/>
    <x v="2681"/>
    <n v="0"/>
    <n v="2"/>
    <n v="0"/>
    <n v="1"/>
    <n v="0"/>
    <n v="3"/>
  </r>
  <r>
    <m/>
    <m/>
    <x v="2688"/>
    <x v="2682"/>
    <n v="47"/>
    <n v="50"/>
    <n v="0"/>
    <n v="2"/>
    <n v="47"/>
    <n v="52"/>
  </r>
  <r>
    <m/>
    <m/>
    <x v="1347"/>
    <x v="1341"/>
    <n v="0"/>
    <n v="5"/>
    <n v="0"/>
    <n v="0"/>
    <n v="0"/>
    <n v="5"/>
  </r>
  <r>
    <m/>
    <m/>
    <x v="2689"/>
    <x v="2683"/>
    <n v="1091"/>
    <n v="950"/>
    <n v="39"/>
    <n v="30"/>
    <n v="1130"/>
    <n v="980"/>
  </r>
  <r>
    <m/>
    <m/>
    <x v="2690"/>
    <x v="2684"/>
    <n v="7"/>
    <n v="10"/>
    <n v="0"/>
    <n v="1"/>
    <n v="7"/>
    <n v="11"/>
  </r>
  <r>
    <m/>
    <m/>
    <x v="2691"/>
    <x v="2685"/>
    <n v="8"/>
    <n v="15"/>
    <n v="1"/>
    <n v="2"/>
    <n v="9"/>
    <n v="17"/>
  </r>
  <r>
    <m/>
    <m/>
    <x v="2692"/>
    <x v="2686"/>
    <n v="2"/>
    <n v="2"/>
    <n v="0"/>
    <n v="2"/>
    <n v="2"/>
    <n v="4"/>
  </r>
  <r>
    <m/>
    <m/>
    <x v="2693"/>
    <x v="2687"/>
    <n v="0"/>
    <n v="2"/>
    <n v="0"/>
    <n v="2"/>
    <n v="0"/>
    <n v="4"/>
  </r>
  <r>
    <m/>
    <m/>
    <x v="2694"/>
    <x v="2688"/>
    <n v="0"/>
    <n v="1"/>
    <n v="0"/>
    <n v="1"/>
    <n v="0"/>
    <n v="2"/>
  </r>
  <r>
    <m/>
    <m/>
    <x v="2695"/>
    <x v="2689"/>
    <n v="25"/>
    <n v="20"/>
    <n v="1"/>
    <n v="1"/>
    <n v="26"/>
    <n v="21"/>
  </r>
  <r>
    <m/>
    <m/>
    <x v="2696"/>
    <x v="2690"/>
    <n v="98"/>
    <n v="90"/>
    <n v="0"/>
    <n v="1"/>
    <n v="98"/>
    <n v="91"/>
  </r>
  <r>
    <m/>
    <m/>
    <x v="2697"/>
    <x v="2691"/>
    <n v="0"/>
    <n v="3"/>
    <n v="0"/>
    <n v="3"/>
    <n v="0"/>
    <n v="6"/>
  </r>
  <r>
    <m/>
    <m/>
    <x v="2698"/>
    <x v="2692"/>
    <m/>
    <n v="5"/>
    <m/>
    <n v="5"/>
    <n v="0"/>
    <n v="10"/>
  </r>
  <r>
    <m/>
    <m/>
    <x v="2699"/>
    <x v="2693"/>
    <n v="74"/>
    <n v="60"/>
    <n v="1"/>
    <n v="5"/>
    <n v="75"/>
    <n v="65"/>
  </r>
  <r>
    <m/>
    <m/>
    <x v="2700"/>
    <x v="2694"/>
    <n v="232"/>
    <n v="200"/>
    <n v="0"/>
    <n v="5"/>
    <n v="232"/>
    <n v="205"/>
  </r>
  <r>
    <m/>
    <m/>
    <x v="2701"/>
    <x v="2695"/>
    <n v="0"/>
    <n v="3"/>
    <n v="0"/>
    <n v="1"/>
    <n v="0"/>
    <n v="4"/>
  </r>
  <r>
    <m/>
    <m/>
    <x v="2702"/>
    <x v="2696"/>
    <n v="9"/>
    <n v="10"/>
    <n v="0"/>
    <n v="1"/>
    <n v="9"/>
    <n v="11"/>
  </r>
  <r>
    <m/>
    <m/>
    <x v="2703"/>
    <x v="2697"/>
    <n v="85"/>
    <n v="80"/>
    <n v="0"/>
    <n v="1"/>
    <n v="85"/>
    <n v="81"/>
  </r>
  <r>
    <m/>
    <m/>
    <x v="2704"/>
    <x v="2698"/>
    <n v="827"/>
    <n v="800"/>
    <n v="36"/>
    <n v="40"/>
    <n v="863"/>
    <n v="840"/>
  </r>
  <r>
    <m/>
    <m/>
    <x v="2705"/>
    <x v="2699"/>
    <n v="0"/>
    <n v="1"/>
    <n v="0"/>
    <n v="1"/>
    <n v="0"/>
    <n v="2"/>
  </r>
  <r>
    <m/>
    <m/>
    <x v="2706"/>
    <x v="2700"/>
    <n v="152"/>
    <n v="150"/>
    <n v="5"/>
    <n v="10"/>
    <n v="157"/>
    <n v="160"/>
  </r>
  <r>
    <m/>
    <m/>
    <x v="2707"/>
    <x v="2701"/>
    <n v="8"/>
    <n v="1"/>
    <n v="2"/>
    <n v="1"/>
    <n v="10"/>
    <n v="2"/>
  </r>
  <r>
    <m/>
    <m/>
    <x v="2708"/>
    <x v="2702"/>
    <n v="0"/>
    <n v="1"/>
    <n v="0"/>
    <n v="1"/>
    <n v="0"/>
    <n v="2"/>
  </r>
  <r>
    <m/>
    <m/>
    <x v="1330"/>
    <x v="1324"/>
    <n v="1"/>
    <n v="10"/>
    <n v="101"/>
    <n v="100"/>
    <n v="102"/>
    <n v="110"/>
  </r>
  <r>
    <m/>
    <m/>
    <x v="2709"/>
    <x v="2703"/>
    <n v="241"/>
    <n v="200"/>
    <n v="1"/>
    <n v="5"/>
    <n v="242"/>
    <n v="205"/>
  </r>
  <r>
    <m/>
    <m/>
    <x v="2710"/>
    <x v="2704"/>
    <n v="309"/>
    <n v="320"/>
    <n v="4"/>
    <n v="10"/>
    <n v="313"/>
    <n v="330"/>
  </r>
  <r>
    <m/>
    <m/>
    <x v="2711"/>
    <x v="2705"/>
    <n v="0"/>
    <n v="0"/>
    <n v="0"/>
    <n v="5"/>
    <n v="0"/>
    <n v="5"/>
  </r>
  <r>
    <m/>
    <m/>
    <x v="2712"/>
    <x v="2706"/>
    <n v="0"/>
    <n v="0"/>
    <n v="0"/>
    <n v="5"/>
    <n v="0"/>
    <n v="5"/>
  </r>
  <r>
    <m/>
    <m/>
    <x v="2713"/>
    <x v="2707"/>
    <n v="0"/>
    <n v="0"/>
    <n v="0"/>
    <n v="5"/>
    <n v="0"/>
    <n v="5"/>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Центар за радиологију"/>
    <m/>
    <x v="0"/>
    <x v="0"/>
    <m/>
    <m/>
    <m/>
    <m/>
    <m/>
    <m/>
  </r>
  <r>
    <m/>
    <s v="Специјалистички прегледи"/>
    <x v="0"/>
    <x v="0"/>
    <m/>
    <m/>
    <m/>
    <m/>
    <m/>
    <m/>
  </r>
  <r>
    <m/>
    <s v="Сви прегледи укупно"/>
    <x v="0"/>
    <x v="0"/>
    <n v="5193"/>
    <n v="72706"/>
    <n v="18"/>
    <n v="26"/>
    <n v="5211"/>
    <n v="72732"/>
  </r>
  <r>
    <m/>
    <m/>
    <x v="1"/>
    <x v="1"/>
    <n v="179"/>
    <n v="131"/>
    <n v="4"/>
    <n v="6"/>
    <n v="183"/>
    <n v="137"/>
  </r>
  <r>
    <m/>
    <m/>
    <x v="2"/>
    <x v="2"/>
    <n v="7"/>
    <n v="7"/>
    <n v="2"/>
    <n v="3"/>
    <n v="9"/>
    <n v="10"/>
  </r>
  <r>
    <m/>
    <m/>
    <x v="3"/>
    <x v="3"/>
    <n v="160"/>
    <n v="176"/>
    <n v="9"/>
    <n v="11"/>
    <n v="169"/>
    <n v="187"/>
  </r>
  <r>
    <m/>
    <m/>
    <x v="4"/>
    <x v="4"/>
    <n v="0"/>
    <n v="0"/>
    <n v="1"/>
    <n v="2"/>
    <n v="1"/>
    <n v="2"/>
  </r>
  <r>
    <m/>
    <m/>
    <x v="5"/>
    <x v="5"/>
    <n v="2"/>
    <n v="2"/>
    <n v="0"/>
    <n v="0"/>
    <n v="2"/>
    <n v="2"/>
  </r>
  <r>
    <m/>
    <m/>
    <x v="6"/>
    <x v="6"/>
    <n v="0"/>
    <n v="1"/>
    <n v="0"/>
    <n v="0"/>
    <n v="0"/>
    <n v="1"/>
  </r>
  <r>
    <m/>
    <m/>
    <x v="7"/>
    <x v="7"/>
    <n v="169"/>
    <n v="167"/>
    <n v="1"/>
    <n v="2"/>
    <n v="170"/>
    <n v="169"/>
  </r>
  <r>
    <m/>
    <m/>
    <x v="1148"/>
    <x v="1148"/>
    <n v="0"/>
    <n v="1"/>
    <n v="0"/>
    <n v="0"/>
    <n v="0"/>
    <n v="1"/>
  </r>
  <r>
    <m/>
    <m/>
    <x v="312"/>
    <x v="312"/>
    <n v="0"/>
    <n v="1"/>
    <n v="0"/>
    <n v="0"/>
    <n v="0"/>
    <n v="1"/>
  </r>
  <r>
    <m/>
    <s v="Број прегледа у оквиру организованог скрининга рака*"/>
    <x v="0"/>
    <x v="0"/>
    <n v="4676"/>
    <n v="72220"/>
    <n v="1"/>
    <n v="2"/>
    <n v="4677"/>
    <n v="72222"/>
  </r>
  <r>
    <m/>
    <m/>
    <x v="8"/>
    <x v="8"/>
    <n v="560"/>
    <n v="23170"/>
    <n v="0"/>
    <n v="0"/>
    <n v="560"/>
    <n v="23170"/>
  </r>
  <r>
    <m/>
    <m/>
    <x v="9"/>
    <x v="9"/>
    <n v="3592"/>
    <n v="43260"/>
    <n v="0"/>
    <n v="0"/>
    <n v="3592"/>
    <n v="43260"/>
  </r>
  <r>
    <m/>
    <m/>
    <x v="10"/>
    <x v="10"/>
    <n v="524"/>
    <n v="5790"/>
    <n v="1"/>
    <n v="2"/>
    <n v="525"/>
    <n v="5792"/>
  </r>
  <r>
    <m/>
    <m/>
    <x v="11"/>
    <x v="11"/>
    <m/>
    <m/>
    <m/>
    <m/>
    <n v="0"/>
    <n v="0"/>
  </r>
  <r>
    <m/>
    <m/>
    <x v="0"/>
    <x v="0"/>
    <m/>
    <m/>
    <m/>
    <m/>
    <m/>
    <m/>
  </r>
  <r>
    <m/>
    <s v="Здравствене услуге"/>
    <x v="0"/>
    <x v="0"/>
    <m/>
    <m/>
    <m/>
    <m/>
    <m/>
    <m/>
  </r>
  <r>
    <m/>
    <s v="Све услуге укупно"/>
    <x v="0"/>
    <x v="0"/>
    <n v="1571"/>
    <n v="3859"/>
    <n v="4165"/>
    <n v="4125"/>
    <n v="5736"/>
    <n v="7984"/>
  </r>
  <r>
    <m/>
    <s v="Остале услуге"/>
    <x v="0"/>
    <x v="0"/>
    <n v="1571"/>
    <n v="3859"/>
    <n v="4165"/>
    <n v="4125"/>
    <n v="5736"/>
    <n v="7984"/>
  </r>
  <r>
    <m/>
    <m/>
    <x v="220"/>
    <x v="220"/>
    <n v="65"/>
    <n v="64"/>
    <n v="99"/>
    <n v="102"/>
    <n v="164"/>
    <n v="166"/>
  </r>
  <r>
    <m/>
    <m/>
    <x v="1867"/>
    <x v="1861"/>
    <n v="0"/>
    <n v="0"/>
    <n v="22"/>
    <n v="24"/>
    <n v="22"/>
    <n v="24"/>
  </r>
  <r>
    <m/>
    <m/>
    <x v="14"/>
    <x v="14"/>
    <n v="8"/>
    <n v="8"/>
    <n v="5"/>
    <n v="4"/>
    <n v="13"/>
    <n v="12"/>
  </r>
  <r>
    <m/>
    <m/>
    <x v="233"/>
    <x v="233"/>
    <n v="0"/>
    <n v="0"/>
    <n v="0"/>
    <n v="1"/>
    <n v="0"/>
    <n v="1"/>
  </r>
  <r>
    <m/>
    <m/>
    <x v="17"/>
    <x v="17"/>
    <n v="4"/>
    <n v="3"/>
    <n v="1"/>
    <n v="2"/>
    <n v="5"/>
    <n v="5"/>
  </r>
  <r>
    <m/>
    <m/>
    <x v="18"/>
    <x v="18"/>
    <n v="0"/>
    <n v="0"/>
    <n v="0"/>
    <n v="1"/>
    <n v="0"/>
    <n v="1"/>
  </r>
  <r>
    <m/>
    <m/>
    <x v="1345"/>
    <x v="1339"/>
    <n v="16"/>
    <n v="16"/>
    <n v="20"/>
    <n v="20"/>
    <n v="36"/>
    <n v="36"/>
  </r>
  <r>
    <m/>
    <m/>
    <x v="1347"/>
    <x v="1341"/>
    <n v="7"/>
    <n v="1"/>
    <n v="0"/>
    <n v="0"/>
    <n v="7"/>
    <n v="1"/>
  </r>
  <r>
    <m/>
    <m/>
    <x v="1311"/>
    <x v="1305"/>
    <n v="0"/>
    <n v="1"/>
    <n v="0"/>
    <n v="0"/>
    <n v="0"/>
    <n v="1"/>
  </r>
  <r>
    <m/>
    <m/>
    <x v="1348"/>
    <x v="1342"/>
    <n v="1"/>
    <n v="2"/>
    <n v="18"/>
    <n v="22"/>
    <n v="19"/>
    <n v="24"/>
  </r>
  <r>
    <m/>
    <m/>
    <x v="1349"/>
    <x v="1343"/>
    <n v="0"/>
    <n v="0"/>
    <n v="2"/>
    <n v="3"/>
    <n v="2"/>
    <n v="3"/>
  </r>
  <r>
    <m/>
    <m/>
    <x v="51"/>
    <x v="51"/>
    <n v="5"/>
    <n v="4"/>
    <n v="52"/>
    <n v="52"/>
    <n v="57"/>
    <n v="56"/>
  </r>
  <r>
    <m/>
    <m/>
    <x v="61"/>
    <x v="61"/>
    <n v="45"/>
    <n v="47"/>
    <n v="62"/>
    <n v="63"/>
    <n v="107"/>
    <n v="110"/>
  </r>
  <r>
    <m/>
    <m/>
    <x v="2714"/>
    <x v="2708"/>
    <n v="13"/>
    <n v="11"/>
    <n v="20"/>
    <n v="22"/>
    <n v="33"/>
    <n v="33"/>
  </r>
  <r>
    <m/>
    <m/>
    <x v="2715"/>
    <x v="2709"/>
    <n v="33"/>
    <n v="31"/>
    <n v="49"/>
    <n v="44"/>
    <n v="82"/>
    <n v="75"/>
  </r>
  <r>
    <m/>
    <m/>
    <x v="2716"/>
    <x v="2710"/>
    <n v="0"/>
    <n v="1"/>
    <n v="0"/>
    <n v="0"/>
    <n v="0"/>
    <n v="1"/>
  </r>
  <r>
    <m/>
    <m/>
    <x v="2717"/>
    <x v="2711"/>
    <n v="0"/>
    <n v="0"/>
    <n v="0"/>
    <n v="1"/>
    <n v="0"/>
    <n v="1"/>
  </r>
  <r>
    <m/>
    <m/>
    <x v="2718"/>
    <x v="2712"/>
    <n v="0"/>
    <n v="0"/>
    <n v="0"/>
    <n v="1"/>
    <n v="0"/>
    <n v="1"/>
  </r>
  <r>
    <m/>
    <m/>
    <x v="2719"/>
    <x v="2713"/>
    <n v="0"/>
    <n v="0"/>
    <n v="0"/>
    <n v="1"/>
    <n v="0"/>
    <n v="1"/>
  </r>
  <r>
    <m/>
    <m/>
    <x v="2720"/>
    <x v="2714"/>
    <n v="0"/>
    <n v="0"/>
    <n v="0"/>
    <n v="1"/>
    <n v="0"/>
    <n v="1"/>
  </r>
  <r>
    <m/>
    <m/>
    <x v="304"/>
    <x v="304"/>
    <n v="244"/>
    <n v="235"/>
    <n v="9"/>
    <n v="10"/>
    <n v="253"/>
    <n v="245"/>
  </r>
  <r>
    <m/>
    <m/>
    <x v="162"/>
    <x v="162"/>
    <n v="0"/>
    <n v="1"/>
    <n v="0"/>
    <n v="0"/>
    <n v="0"/>
    <n v="1"/>
  </r>
  <r>
    <m/>
    <m/>
    <x v="1768"/>
    <x v="1762"/>
    <n v="0"/>
    <n v="0"/>
    <n v="49"/>
    <n v="43"/>
    <n v="49"/>
    <n v="43"/>
  </r>
  <r>
    <m/>
    <m/>
    <x v="1769"/>
    <x v="1763"/>
    <n v="0"/>
    <n v="0"/>
    <n v="0"/>
    <n v="1"/>
    <n v="0"/>
    <n v="1"/>
  </r>
  <r>
    <m/>
    <m/>
    <x v="1770"/>
    <x v="1764"/>
    <n v="0"/>
    <n v="0"/>
    <n v="0"/>
    <n v="1"/>
    <n v="0"/>
    <n v="1"/>
  </r>
  <r>
    <m/>
    <m/>
    <x v="1832"/>
    <x v="1826"/>
    <n v="0"/>
    <n v="0"/>
    <n v="0"/>
    <n v="1"/>
    <n v="0"/>
    <n v="1"/>
  </r>
  <r>
    <m/>
    <m/>
    <x v="1772"/>
    <x v="1766"/>
    <n v="0"/>
    <n v="0"/>
    <n v="0"/>
    <n v="1"/>
    <n v="0"/>
    <n v="1"/>
  </r>
  <r>
    <m/>
    <m/>
    <x v="1833"/>
    <x v="1827"/>
    <n v="0"/>
    <n v="0"/>
    <n v="0"/>
    <n v="1"/>
    <n v="0"/>
    <n v="1"/>
  </r>
  <r>
    <m/>
    <m/>
    <x v="1834"/>
    <x v="1828"/>
    <n v="0"/>
    <n v="0"/>
    <n v="0"/>
    <n v="1"/>
    <n v="0"/>
    <n v="1"/>
  </r>
  <r>
    <m/>
    <m/>
    <x v="1835"/>
    <x v="1829"/>
    <n v="0"/>
    <n v="0"/>
    <n v="0"/>
    <n v="1"/>
    <n v="0"/>
    <n v="1"/>
  </r>
  <r>
    <m/>
    <m/>
    <x v="1773"/>
    <x v="1767"/>
    <n v="0"/>
    <n v="0"/>
    <n v="0"/>
    <n v="1"/>
    <n v="0"/>
    <n v="1"/>
  </r>
  <r>
    <m/>
    <m/>
    <x v="1774"/>
    <x v="1768"/>
    <n v="0"/>
    <n v="0"/>
    <n v="0"/>
    <n v="1"/>
    <n v="0"/>
    <n v="1"/>
  </r>
  <r>
    <m/>
    <m/>
    <x v="1775"/>
    <x v="1769"/>
    <n v="0"/>
    <n v="0"/>
    <n v="0"/>
    <n v="1"/>
    <n v="0"/>
    <n v="1"/>
  </r>
  <r>
    <m/>
    <m/>
    <x v="1776"/>
    <x v="1770"/>
    <n v="0"/>
    <n v="0"/>
    <n v="0"/>
    <n v="1"/>
    <n v="0"/>
    <n v="1"/>
  </r>
  <r>
    <m/>
    <m/>
    <x v="1777"/>
    <x v="1771"/>
    <n v="0"/>
    <n v="0"/>
    <n v="0"/>
    <n v="1"/>
    <n v="0"/>
    <n v="1"/>
  </r>
  <r>
    <m/>
    <m/>
    <x v="2721"/>
    <x v="2715"/>
    <n v="0"/>
    <n v="0"/>
    <n v="23"/>
    <n v="23"/>
    <n v="23"/>
    <n v="23"/>
  </r>
  <r>
    <m/>
    <m/>
    <x v="1803"/>
    <x v="1797"/>
    <n v="0"/>
    <n v="0"/>
    <n v="54"/>
    <n v="52"/>
    <n v="54"/>
    <n v="52"/>
  </r>
  <r>
    <m/>
    <m/>
    <x v="1808"/>
    <x v="1802"/>
    <n v="1"/>
    <n v="0"/>
    <n v="205"/>
    <n v="238"/>
    <n v="206"/>
    <n v="238"/>
  </r>
  <r>
    <m/>
    <m/>
    <x v="1809"/>
    <x v="1803"/>
    <n v="0"/>
    <n v="0"/>
    <n v="46"/>
    <n v="47"/>
    <n v="46"/>
    <n v="47"/>
  </r>
  <r>
    <m/>
    <m/>
    <x v="1810"/>
    <x v="1804"/>
    <n v="0"/>
    <n v="0"/>
    <n v="62"/>
    <n v="62"/>
    <n v="62"/>
    <n v="62"/>
  </r>
  <r>
    <m/>
    <m/>
    <x v="1811"/>
    <x v="1805"/>
    <n v="0"/>
    <n v="0"/>
    <n v="23"/>
    <n v="22"/>
    <n v="23"/>
    <n v="22"/>
  </r>
  <r>
    <m/>
    <m/>
    <x v="2722"/>
    <x v="2716"/>
    <n v="0"/>
    <n v="0"/>
    <n v="13"/>
    <n v="16"/>
    <n v="13"/>
    <n v="16"/>
  </r>
  <r>
    <m/>
    <m/>
    <x v="1372"/>
    <x v="1366"/>
    <n v="0"/>
    <n v="0"/>
    <n v="0"/>
    <n v="1"/>
    <n v="0"/>
    <n v="1"/>
  </r>
  <r>
    <m/>
    <m/>
    <x v="1636"/>
    <x v="1630"/>
    <n v="23"/>
    <n v="27"/>
    <n v="4"/>
    <n v="6"/>
    <n v="27"/>
    <n v="33"/>
  </r>
  <r>
    <m/>
    <m/>
    <x v="1812"/>
    <x v="1806"/>
    <n v="0"/>
    <n v="0"/>
    <n v="1"/>
    <n v="2"/>
    <n v="1"/>
    <n v="2"/>
  </r>
  <r>
    <m/>
    <m/>
    <x v="2723"/>
    <x v="2717"/>
    <n v="0"/>
    <n v="0"/>
    <n v="0"/>
    <n v="1"/>
    <n v="0"/>
    <n v="1"/>
  </r>
  <r>
    <m/>
    <m/>
    <x v="2724"/>
    <x v="2718"/>
    <n v="0"/>
    <n v="0"/>
    <n v="0"/>
    <n v="1"/>
    <n v="0"/>
    <n v="1"/>
  </r>
  <r>
    <m/>
    <m/>
    <x v="762"/>
    <x v="762"/>
    <n v="0"/>
    <n v="0"/>
    <n v="84"/>
    <n v="80"/>
    <n v="84"/>
    <n v="80"/>
  </r>
  <r>
    <m/>
    <m/>
    <x v="1643"/>
    <x v="1637"/>
    <n v="3"/>
    <n v="4"/>
    <n v="24"/>
    <n v="26"/>
    <n v="27"/>
    <n v="30"/>
  </r>
  <r>
    <m/>
    <m/>
    <x v="1644"/>
    <x v="1638"/>
    <n v="0"/>
    <n v="0"/>
    <n v="52"/>
    <n v="54"/>
    <n v="52"/>
    <n v="54"/>
  </r>
  <r>
    <m/>
    <m/>
    <x v="1439"/>
    <x v="1433"/>
    <n v="0"/>
    <n v="0"/>
    <n v="0"/>
    <n v="1"/>
    <n v="0"/>
    <n v="1"/>
  </r>
  <r>
    <m/>
    <m/>
    <x v="1646"/>
    <x v="1640"/>
    <n v="29"/>
    <n v="24"/>
    <n v="720"/>
    <n v="648"/>
    <n v="749"/>
    <n v="672"/>
  </r>
  <r>
    <m/>
    <m/>
    <x v="1648"/>
    <x v="1642"/>
    <n v="1"/>
    <n v="2"/>
    <n v="0"/>
    <n v="0"/>
    <n v="1"/>
    <n v="2"/>
  </r>
  <r>
    <m/>
    <m/>
    <x v="1453"/>
    <x v="1447"/>
    <n v="0"/>
    <n v="0"/>
    <n v="17"/>
    <n v="19"/>
    <n v="17"/>
    <n v="19"/>
  </r>
  <r>
    <m/>
    <m/>
    <x v="1656"/>
    <x v="1650"/>
    <n v="0"/>
    <n v="0"/>
    <n v="65"/>
    <n v="56"/>
    <n v="65"/>
    <n v="56"/>
  </r>
  <r>
    <m/>
    <m/>
    <x v="1657"/>
    <x v="1651"/>
    <n v="0"/>
    <n v="0"/>
    <n v="9"/>
    <n v="6"/>
    <n v="9"/>
    <n v="6"/>
  </r>
  <r>
    <m/>
    <m/>
    <x v="1659"/>
    <x v="1653"/>
    <n v="0"/>
    <n v="0"/>
    <n v="0"/>
    <n v="1"/>
    <n v="0"/>
    <n v="1"/>
  </r>
  <r>
    <m/>
    <m/>
    <x v="1668"/>
    <x v="1662"/>
    <n v="10"/>
    <n v="90"/>
    <n v="0"/>
    <n v="6"/>
    <n v="10"/>
    <n v="96"/>
  </r>
  <r>
    <m/>
    <m/>
    <x v="1671"/>
    <x v="1665"/>
    <n v="409"/>
    <n v="402"/>
    <n v="9"/>
    <n v="11"/>
    <n v="418"/>
    <n v="413"/>
  </r>
  <r>
    <m/>
    <m/>
    <x v="734"/>
    <x v="734"/>
    <n v="0"/>
    <n v="0"/>
    <n v="0"/>
    <n v="1"/>
    <n v="0"/>
    <n v="1"/>
  </r>
  <r>
    <m/>
    <m/>
    <x v="2725"/>
    <x v="2719"/>
    <n v="0"/>
    <n v="0"/>
    <n v="5"/>
    <n v="6"/>
    <n v="5"/>
    <n v="6"/>
  </r>
  <r>
    <m/>
    <m/>
    <x v="2509"/>
    <x v="2503"/>
    <n v="0"/>
    <n v="0"/>
    <n v="0"/>
    <n v="1"/>
    <n v="0"/>
    <n v="1"/>
  </r>
  <r>
    <m/>
    <m/>
    <x v="2726"/>
    <x v="2720"/>
    <n v="0"/>
    <n v="0"/>
    <n v="1"/>
    <n v="2"/>
    <n v="1"/>
    <n v="2"/>
  </r>
  <r>
    <m/>
    <m/>
    <x v="2727"/>
    <x v="2721"/>
    <n v="0"/>
    <n v="0"/>
    <n v="45"/>
    <n v="48"/>
    <n v="45"/>
    <n v="48"/>
  </r>
  <r>
    <m/>
    <m/>
    <x v="2728"/>
    <x v="2722"/>
    <n v="0"/>
    <n v="0"/>
    <n v="0"/>
    <n v="1"/>
    <n v="0"/>
    <n v="1"/>
  </r>
  <r>
    <m/>
    <m/>
    <x v="2729"/>
    <x v="2723"/>
    <n v="1"/>
    <n v="2"/>
    <n v="221"/>
    <n v="218"/>
    <n v="222"/>
    <n v="220"/>
  </r>
  <r>
    <m/>
    <m/>
    <x v="2730"/>
    <x v="2724"/>
    <n v="0"/>
    <n v="0"/>
    <n v="0"/>
    <n v="1"/>
    <n v="0"/>
    <n v="1"/>
  </r>
  <r>
    <m/>
    <m/>
    <x v="2731"/>
    <x v="2725"/>
    <n v="0"/>
    <n v="0"/>
    <n v="8"/>
    <n v="6"/>
    <n v="8"/>
    <n v="6"/>
  </r>
  <r>
    <m/>
    <m/>
    <x v="2732"/>
    <x v="2726"/>
    <n v="14"/>
    <n v="15"/>
    <n v="138"/>
    <n v="140"/>
    <n v="152"/>
    <n v="155"/>
  </r>
  <r>
    <m/>
    <m/>
    <x v="2733"/>
    <x v="2727"/>
    <n v="2"/>
    <n v="3"/>
    <n v="3"/>
    <n v="4"/>
    <n v="5"/>
    <n v="7"/>
  </r>
  <r>
    <m/>
    <m/>
    <x v="2734"/>
    <x v="2728"/>
    <n v="9"/>
    <n v="11"/>
    <n v="17"/>
    <n v="18"/>
    <n v="26"/>
    <n v="29"/>
  </r>
  <r>
    <m/>
    <m/>
    <x v="2735"/>
    <x v="2729"/>
    <n v="0"/>
    <n v="0"/>
    <n v="11"/>
    <n v="14"/>
    <n v="11"/>
    <n v="14"/>
  </r>
  <r>
    <m/>
    <m/>
    <x v="2736"/>
    <x v="2730"/>
    <n v="0"/>
    <n v="0"/>
    <n v="53"/>
    <n v="50"/>
    <n v="53"/>
    <n v="50"/>
  </r>
  <r>
    <m/>
    <m/>
    <x v="2737"/>
    <x v="2731"/>
    <n v="0"/>
    <n v="0"/>
    <n v="12"/>
    <n v="14"/>
    <n v="12"/>
    <n v="14"/>
  </r>
  <r>
    <m/>
    <m/>
    <x v="2738"/>
    <x v="2732"/>
    <n v="0"/>
    <n v="0"/>
    <n v="4"/>
    <n v="4"/>
    <n v="4"/>
    <n v="4"/>
  </r>
  <r>
    <m/>
    <m/>
    <x v="2739"/>
    <x v="2733"/>
    <n v="0"/>
    <n v="0"/>
    <n v="77"/>
    <n v="84"/>
    <n v="77"/>
    <n v="84"/>
  </r>
  <r>
    <m/>
    <m/>
    <x v="2740"/>
    <x v="2734"/>
    <n v="0"/>
    <n v="0"/>
    <n v="107"/>
    <n v="118"/>
    <n v="107"/>
    <n v="118"/>
  </r>
  <r>
    <m/>
    <m/>
    <x v="2741"/>
    <x v="2735"/>
    <n v="0"/>
    <n v="1"/>
    <n v="0"/>
    <n v="0"/>
    <n v="0"/>
    <n v="1"/>
  </r>
  <r>
    <m/>
    <m/>
    <x v="2742"/>
    <x v="2736"/>
    <n v="0"/>
    <n v="1"/>
    <n v="0"/>
    <n v="0"/>
    <n v="0"/>
    <n v="1"/>
  </r>
  <r>
    <m/>
    <m/>
    <x v="2743"/>
    <x v="2737"/>
    <n v="0"/>
    <n v="1"/>
    <n v="0"/>
    <n v="0"/>
    <n v="0"/>
    <n v="1"/>
  </r>
  <r>
    <m/>
    <m/>
    <x v="2744"/>
    <x v="2738"/>
    <n v="0"/>
    <n v="1"/>
    <n v="0"/>
    <n v="0"/>
    <n v="0"/>
    <n v="1"/>
  </r>
  <r>
    <m/>
    <m/>
    <x v="2745"/>
    <x v="2739"/>
    <n v="9"/>
    <n v="11"/>
    <n v="2"/>
    <n v="2"/>
    <n v="11"/>
    <n v="13"/>
  </r>
  <r>
    <m/>
    <m/>
    <x v="2128"/>
    <x v="2122"/>
    <n v="0"/>
    <n v="0"/>
    <n v="0"/>
    <n v="1"/>
    <n v="0"/>
    <n v="1"/>
  </r>
  <r>
    <m/>
    <m/>
    <x v="1818"/>
    <x v="1812"/>
    <n v="0"/>
    <n v="0"/>
    <n v="19"/>
    <n v="19"/>
    <n v="19"/>
    <n v="19"/>
  </r>
  <r>
    <m/>
    <m/>
    <x v="2746"/>
    <x v="2740"/>
    <n v="0"/>
    <n v="0"/>
    <n v="0"/>
    <n v="1"/>
    <n v="0"/>
    <n v="1"/>
  </r>
  <r>
    <m/>
    <m/>
    <x v="351"/>
    <x v="351"/>
    <n v="0"/>
    <n v="1"/>
    <n v="0"/>
    <n v="0"/>
    <n v="0"/>
    <n v="1"/>
  </r>
  <r>
    <m/>
    <m/>
    <x v="400"/>
    <x v="400"/>
    <n v="550"/>
    <n v="538"/>
    <n v="1623"/>
    <n v="1562"/>
    <n v="2173"/>
    <n v="2100"/>
  </r>
  <r>
    <m/>
    <m/>
    <x v="401"/>
    <x v="401"/>
    <n v="0"/>
    <n v="0"/>
    <n v="0"/>
    <n v="1"/>
    <n v="0"/>
    <n v="1"/>
  </r>
  <r>
    <m/>
    <m/>
    <x v="405"/>
    <x v="405"/>
    <n v="0"/>
    <n v="0"/>
    <n v="0"/>
    <n v="1"/>
    <n v="0"/>
    <n v="1"/>
  </r>
  <r>
    <m/>
    <s v="Број услуга пружених у оквиру организованог скрининга рака**"/>
    <x v="0"/>
    <x v="0"/>
    <n v="69"/>
    <n v="2300"/>
    <n v="0"/>
    <n v="0"/>
    <n v="69"/>
    <n v="2300"/>
  </r>
  <r>
    <m/>
    <m/>
    <x v="304"/>
    <x v="304"/>
    <n v="55"/>
    <n v="1150"/>
    <n v="0"/>
    <n v="0"/>
    <n v="55"/>
    <n v="1150"/>
  </r>
  <r>
    <m/>
    <m/>
    <x v="305"/>
    <x v="305"/>
    <n v="14"/>
    <n v="1150"/>
    <n v="0"/>
    <n v="0"/>
    <n v="14"/>
    <n v="1150"/>
  </r>
  <r>
    <m/>
    <m/>
    <x v="306"/>
    <x v="306"/>
    <n v="0"/>
    <m/>
    <m/>
    <m/>
    <n v="0"/>
    <n v="0"/>
  </r>
  <r>
    <m/>
    <m/>
    <x v="307"/>
    <x v="307"/>
    <n v="0"/>
    <m/>
    <m/>
    <m/>
    <n v="0"/>
    <n v="0"/>
  </r>
  <r>
    <m/>
    <m/>
    <x v="308"/>
    <x v="308"/>
    <n v="0"/>
    <m/>
    <m/>
    <m/>
    <n v="0"/>
    <n v="0"/>
  </r>
  <r>
    <m/>
    <m/>
    <x v="309"/>
    <x v="309"/>
    <n v="0"/>
    <m/>
    <m/>
    <m/>
    <n v="0"/>
    <n v="0"/>
  </r>
  <r>
    <m/>
    <m/>
    <x v="310"/>
    <x v="310"/>
    <n v="0"/>
    <m/>
    <m/>
    <m/>
    <n v="0"/>
    <n v="0"/>
  </r>
  <r>
    <m/>
    <m/>
    <x v="311"/>
    <x v="311"/>
    <n v="0"/>
    <m/>
    <m/>
    <m/>
    <n v="0"/>
    <n v="0"/>
  </r>
  <r>
    <s v="Ургентни центар "/>
    <m/>
    <x v="0"/>
    <x v="0"/>
    <m/>
    <m/>
    <m/>
    <m/>
    <m/>
    <m/>
  </r>
  <r>
    <m/>
    <s v="Специјалистички прегледи"/>
    <x v="0"/>
    <x v="0"/>
    <m/>
    <m/>
    <m/>
    <m/>
    <m/>
    <m/>
  </r>
  <r>
    <m/>
    <s v="Сви прегледи укупно"/>
    <x v="0"/>
    <x v="0"/>
    <n v="75187"/>
    <n v="75360"/>
    <n v="19615"/>
    <n v="19590"/>
    <n v="94802"/>
    <n v="94950"/>
  </r>
  <r>
    <m/>
    <m/>
    <x v="1"/>
    <x v="1"/>
    <n v="63460"/>
    <n v="63397"/>
    <n v="10032"/>
    <n v="10047"/>
    <n v="73492"/>
    <n v="73444"/>
  </r>
  <r>
    <m/>
    <m/>
    <x v="2"/>
    <x v="2"/>
    <n v="1274"/>
    <n v="1203"/>
    <n v="87"/>
    <n v="87"/>
    <n v="1361"/>
    <n v="1290"/>
  </r>
  <r>
    <m/>
    <m/>
    <x v="3"/>
    <x v="3"/>
    <n v="4961"/>
    <n v="5281"/>
    <n v="282"/>
    <n v="275"/>
    <n v="5243"/>
    <n v="5556"/>
  </r>
  <r>
    <m/>
    <m/>
    <x v="4"/>
    <x v="4"/>
    <n v="116"/>
    <n v="107"/>
    <n v="0"/>
    <n v="0"/>
    <n v="116"/>
    <n v="107"/>
  </r>
  <r>
    <m/>
    <m/>
    <x v="5"/>
    <x v="5"/>
    <n v="2842"/>
    <n v="2864"/>
    <n v="161"/>
    <n v="152"/>
    <n v="3003"/>
    <n v="3016"/>
  </r>
  <r>
    <m/>
    <m/>
    <x v="6"/>
    <x v="6"/>
    <n v="24"/>
    <n v="24"/>
    <n v="0"/>
    <n v="0"/>
    <n v="24"/>
    <n v="24"/>
  </r>
  <r>
    <m/>
    <m/>
    <x v="7"/>
    <x v="7"/>
    <n v="2510"/>
    <n v="2484"/>
    <n v="9053"/>
    <n v="9029"/>
    <n v="11563"/>
    <n v="11513"/>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171320"/>
    <n v="171710"/>
    <n v="275408"/>
    <n v="281464"/>
    <n v="446728"/>
    <n v="453174"/>
  </r>
  <r>
    <m/>
    <s v="Операције"/>
    <x v="0"/>
    <x v="0"/>
    <n v="0"/>
    <n v="0"/>
    <n v="7391"/>
    <n v="7829"/>
    <n v="7391"/>
    <n v="7829"/>
  </r>
  <r>
    <m/>
    <m/>
    <x v="1150"/>
    <x v="1150"/>
    <m/>
    <m/>
    <n v="23"/>
    <n v="25"/>
    <n v="23"/>
    <n v="25"/>
  </r>
  <r>
    <m/>
    <m/>
    <x v="1151"/>
    <x v="1151"/>
    <m/>
    <m/>
    <n v="14"/>
    <n v="16"/>
    <n v="14"/>
    <n v="16"/>
  </r>
  <r>
    <m/>
    <m/>
    <x v="205"/>
    <x v="205"/>
    <m/>
    <m/>
    <n v="33"/>
    <n v="35"/>
    <n v="33"/>
    <n v="35"/>
  </r>
  <r>
    <m/>
    <m/>
    <x v="448"/>
    <x v="448"/>
    <m/>
    <m/>
    <n v="28"/>
    <n v="27"/>
    <n v="28"/>
    <n v="27"/>
  </r>
  <r>
    <m/>
    <m/>
    <x v="12"/>
    <x v="12"/>
    <m/>
    <m/>
    <n v="7"/>
    <n v="7"/>
    <n v="7"/>
    <n v="7"/>
  </r>
  <r>
    <m/>
    <m/>
    <x v="449"/>
    <x v="449"/>
    <m/>
    <m/>
    <n v="1"/>
    <n v="4"/>
    <n v="1"/>
    <n v="4"/>
  </r>
  <r>
    <m/>
    <m/>
    <x v="450"/>
    <x v="450"/>
    <m/>
    <m/>
    <n v="0"/>
    <n v="1"/>
    <n v="0"/>
    <n v="1"/>
  </r>
  <r>
    <m/>
    <m/>
    <x v="451"/>
    <x v="451"/>
    <m/>
    <m/>
    <n v="1"/>
    <n v="1"/>
    <n v="1"/>
    <n v="1"/>
  </r>
  <r>
    <m/>
    <m/>
    <x v="452"/>
    <x v="452"/>
    <m/>
    <m/>
    <n v="0"/>
    <n v="1"/>
    <n v="0"/>
    <n v="1"/>
  </r>
  <r>
    <m/>
    <m/>
    <x v="453"/>
    <x v="453"/>
    <m/>
    <m/>
    <n v="0"/>
    <n v="1"/>
    <n v="0"/>
    <n v="1"/>
  </r>
  <r>
    <m/>
    <m/>
    <x v="454"/>
    <x v="454"/>
    <m/>
    <m/>
    <n v="0"/>
    <n v="1"/>
    <n v="0"/>
    <n v="1"/>
  </r>
  <r>
    <m/>
    <m/>
    <x v="13"/>
    <x v="13"/>
    <m/>
    <m/>
    <n v="0"/>
    <n v="1"/>
    <n v="0"/>
    <n v="1"/>
  </r>
  <r>
    <m/>
    <m/>
    <x v="2155"/>
    <x v="2149"/>
    <m/>
    <m/>
    <n v="0"/>
    <n v="1"/>
    <n v="0"/>
    <n v="1"/>
  </r>
  <r>
    <m/>
    <m/>
    <x v="457"/>
    <x v="457"/>
    <m/>
    <m/>
    <n v="2"/>
    <n v="3"/>
    <n v="2"/>
    <n v="3"/>
  </r>
  <r>
    <m/>
    <m/>
    <x v="18"/>
    <x v="18"/>
    <m/>
    <m/>
    <n v="0"/>
    <n v="1"/>
    <n v="0"/>
    <n v="1"/>
  </r>
  <r>
    <m/>
    <m/>
    <x v="19"/>
    <x v="19"/>
    <m/>
    <m/>
    <n v="1"/>
    <n v="1"/>
    <n v="1"/>
    <n v="1"/>
  </r>
  <r>
    <m/>
    <m/>
    <x v="20"/>
    <x v="20"/>
    <m/>
    <m/>
    <n v="5"/>
    <n v="7"/>
    <n v="5"/>
    <n v="7"/>
  </r>
  <r>
    <m/>
    <m/>
    <x v="1945"/>
    <x v="1939"/>
    <m/>
    <m/>
    <n v="0"/>
    <n v="1"/>
    <n v="0"/>
    <n v="1"/>
  </r>
  <r>
    <m/>
    <m/>
    <x v="1946"/>
    <x v="1940"/>
    <m/>
    <m/>
    <n v="11"/>
    <n v="13"/>
    <n v="11"/>
    <n v="13"/>
  </r>
  <r>
    <m/>
    <m/>
    <x v="1628"/>
    <x v="1622"/>
    <m/>
    <m/>
    <n v="0"/>
    <n v="1"/>
    <n v="0"/>
    <n v="1"/>
  </r>
  <r>
    <m/>
    <m/>
    <x v="206"/>
    <x v="206"/>
    <m/>
    <m/>
    <n v="0"/>
    <n v="1"/>
    <n v="0"/>
    <n v="1"/>
  </r>
  <r>
    <m/>
    <m/>
    <x v="460"/>
    <x v="460"/>
    <m/>
    <m/>
    <n v="1"/>
    <n v="1"/>
    <n v="1"/>
    <n v="1"/>
  </r>
  <r>
    <m/>
    <m/>
    <x v="908"/>
    <x v="908"/>
    <m/>
    <m/>
    <n v="0"/>
    <n v="1"/>
    <n v="0"/>
    <n v="1"/>
  </r>
  <r>
    <m/>
    <m/>
    <x v="21"/>
    <x v="21"/>
    <m/>
    <m/>
    <n v="0"/>
    <n v="1"/>
    <n v="0"/>
    <n v="1"/>
  </r>
  <r>
    <m/>
    <m/>
    <x v="23"/>
    <x v="23"/>
    <m/>
    <m/>
    <n v="0"/>
    <n v="1"/>
    <n v="0"/>
    <n v="1"/>
  </r>
  <r>
    <m/>
    <m/>
    <x v="24"/>
    <x v="24"/>
    <m/>
    <m/>
    <n v="0"/>
    <n v="1"/>
    <n v="0"/>
    <n v="1"/>
  </r>
  <r>
    <m/>
    <m/>
    <x v="461"/>
    <x v="461"/>
    <m/>
    <m/>
    <n v="0"/>
    <n v="1"/>
    <n v="0"/>
    <n v="1"/>
  </r>
  <r>
    <m/>
    <m/>
    <x v="464"/>
    <x v="464"/>
    <m/>
    <m/>
    <n v="5"/>
    <n v="7"/>
    <n v="5"/>
    <n v="7"/>
  </r>
  <r>
    <m/>
    <m/>
    <x v="1311"/>
    <x v="1305"/>
    <m/>
    <m/>
    <n v="0"/>
    <n v="1"/>
    <n v="0"/>
    <n v="1"/>
  </r>
  <r>
    <m/>
    <m/>
    <x v="1349"/>
    <x v="1343"/>
    <m/>
    <m/>
    <n v="14"/>
    <n v="1"/>
    <n v="14"/>
    <n v="1"/>
  </r>
  <r>
    <m/>
    <m/>
    <x v="909"/>
    <x v="909"/>
    <m/>
    <m/>
    <n v="9"/>
    <n v="9"/>
    <n v="9"/>
    <n v="9"/>
  </r>
  <r>
    <m/>
    <m/>
    <x v="467"/>
    <x v="467"/>
    <m/>
    <m/>
    <n v="3"/>
    <n v="4"/>
    <n v="3"/>
    <n v="4"/>
  </r>
  <r>
    <m/>
    <m/>
    <x v="910"/>
    <x v="910"/>
    <m/>
    <m/>
    <n v="2"/>
    <n v="3"/>
    <n v="2"/>
    <n v="3"/>
  </r>
  <r>
    <m/>
    <m/>
    <x v="468"/>
    <x v="468"/>
    <m/>
    <m/>
    <n v="2"/>
    <n v="3"/>
    <n v="2"/>
    <n v="3"/>
  </r>
  <r>
    <m/>
    <m/>
    <x v="470"/>
    <x v="470"/>
    <m/>
    <m/>
    <n v="0"/>
    <n v="1"/>
    <n v="0"/>
    <n v="1"/>
  </r>
  <r>
    <m/>
    <m/>
    <x v="471"/>
    <x v="471"/>
    <m/>
    <m/>
    <n v="0"/>
    <n v="1"/>
    <n v="0"/>
    <n v="1"/>
  </r>
  <r>
    <m/>
    <m/>
    <x v="474"/>
    <x v="474"/>
    <m/>
    <m/>
    <n v="1"/>
    <n v="1"/>
    <n v="1"/>
    <n v="1"/>
  </r>
  <r>
    <m/>
    <m/>
    <x v="711"/>
    <x v="711"/>
    <m/>
    <m/>
    <n v="0"/>
    <n v="1"/>
    <n v="0"/>
    <n v="1"/>
  </r>
  <r>
    <m/>
    <m/>
    <x v="477"/>
    <x v="477"/>
    <m/>
    <m/>
    <n v="0"/>
    <n v="1"/>
    <n v="0"/>
    <n v="1"/>
  </r>
  <r>
    <m/>
    <m/>
    <x v="478"/>
    <x v="478"/>
    <m/>
    <m/>
    <n v="0"/>
    <n v="1"/>
    <n v="0"/>
    <n v="1"/>
  </r>
  <r>
    <m/>
    <m/>
    <x v="479"/>
    <x v="479"/>
    <m/>
    <m/>
    <n v="0"/>
    <n v="1"/>
    <n v="0"/>
    <n v="1"/>
  </r>
  <r>
    <m/>
    <m/>
    <x v="27"/>
    <x v="27"/>
    <m/>
    <m/>
    <n v="0"/>
    <n v="1"/>
    <n v="0"/>
    <n v="1"/>
  </r>
  <r>
    <m/>
    <m/>
    <x v="712"/>
    <x v="712"/>
    <m/>
    <m/>
    <n v="0"/>
    <n v="1"/>
    <n v="0"/>
    <n v="1"/>
  </r>
  <r>
    <m/>
    <m/>
    <x v="29"/>
    <x v="29"/>
    <m/>
    <m/>
    <n v="0"/>
    <n v="1"/>
    <n v="0"/>
    <n v="1"/>
  </r>
  <r>
    <m/>
    <m/>
    <x v="30"/>
    <x v="30"/>
    <m/>
    <m/>
    <n v="0"/>
    <n v="1"/>
    <n v="0"/>
    <n v="1"/>
  </r>
  <r>
    <m/>
    <m/>
    <x v="31"/>
    <x v="31"/>
    <m/>
    <m/>
    <n v="0"/>
    <n v="1"/>
    <n v="0"/>
    <n v="1"/>
  </r>
  <r>
    <m/>
    <m/>
    <x v="485"/>
    <x v="485"/>
    <m/>
    <m/>
    <n v="0"/>
    <n v="1"/>
    <n v="0"/>
    <n v="1"/>
  </r>
  <r>
    <m/>
    <m/>
    <x v="34"/>
    <x v="34"/>
    <m/>
    <m/>
    <n v="2"/>
    <n v="1"/>
    <n v="2"/>
    <n v="1"/>
  </r>
  <r>
    <m/>
    <m/>
    <x v="1155"/>
    <x v="1155"/>
    <m/>
    <m/>
    <n v="2"/>
    <n v="3"/>
    <n v="2"/>
    <n v="3"/>
  </r>
  <r>
    <m/>
    <m/>
    <x v="1156"/>
    <x v="1156"/>
    <m/>
    <m/>
    <n v="0"/>
    <n v="1"/>
    <n v="0"/>
    <n v="1"/>
  </r>
  <r>
    <m/>
    <m/>
    <x v="1158"/>
    <x v="1158"/>
    <m/>
    <m/>
    <n v="0"/>
    <n v="1"/>
    <n v="0"/>
    <n v="1"/>
  </r>
  <r>
    <m/>
    <m/>
    <x v="35"/>
    <x v="35"/>
    <m/>
    <m/>
    <n v="466"/>
    <n v="475"/>
    <n v="466"/>
    <n v="475"/>
  </r>
  <r>
    <m/>
    <m/>
    <x v="2747"/>
    <x v="2741"/>
    <m/>
    <m/>
    <n v="3"/>
    <n v="4"/>
    <n v="3"/>
    <n v="4"/>
  </r>
  <r>
    <m/>
    <m/>
    <x v="36"/>
    <x v="36"/>
    <m/>
    <m/>
    <n v="5"/>
    <n v="4"/>
    <n v="5"/>
    <n v="4"/>
  </r>
  <r>
    <m/>
    <m/>
    <x v="38"/>
    <x v="38"/>
    <m/>
    <m/>
    <n v="10"/>
    <n v="9"/>
    <n v="10"/>
    <n v="9"/>
  </r>
  <r>
    <m/>
    <m/>
    <x v="39"/>
    <x v="39"/>
    <m/>
    <m/>
    <n v="10"/>
    <n v="9"/>
    <n v="10"/>
    <n v="9"/>
  </r>
  <r>
    <m/>
    <m/>
    <x v="1350"/>
    <x v="1344"/>
    <m/>
    <m/>
    <n v="1"/>
    <n v="1"/>
    <n v="1"/>
    <n v="1"/>
  </r>
  <r>
    <m/>
    <m/>
    <x v="40"/>
    <x v="40"/>
    <m/>
    <m/>
    <n v="65"/>
    <n v="68"/>
    <n v="65"/>
    <n v="68"/>
  </r>
  <r>
    <m/>
    <m/>
    <x v="41"/>
    <x v="41"/>
    <m/>
    <m/>
    <n v="7"/>
    <n v="7"/>
    <n v="7"/>
    <n v="7"/>
  </r>
  <r>
    <m/>
    <m/>
    <x v="2748"/>
    <x v="2742"/>
    <m/>
    <m/>
    <n v="0"/>
    <n v="1"/>
    <n v="0"/>
    <n v="1"/>
  </r>
  <r>
    <m/>
    <m/>
    <x v="43"/>
    <x v="43"/>
    <m/>
    <m/>
    <n v="60"/>
    <n v="55"/>
    <n v="60"/>
    <n v="55"/>
  </r>
  <r>
    <m/>
    <m/>
    <x v="44"/>
    <x v="44"/>
    <m/>
    <m/>
    <n v="10"/>
    <n v="11"/>
    <n v="10"/>
    <n v="11"/>
  </r>
  <r>
    <m/>
    <m/>
    <x v="45"/>
    <x v="45"/>
    <m/>
    <m/>
    <n v="10"/>
    <n v="5"/>
    <n v="10"/>
    <n v="5"/>
  </r>
  <r>
    <m/>
    <m/>
    <x v="46"/>
    <x v="46"/>
    <m/>
    <m/>
    <n v="17"/>
    <n v="19"/>
    <n v="17"/>
    <n v="19"/>
  </r>
  <r>
    <m/>
    <m/>
    <x v="2749"/>
    <x v="2743"/>
    <m/>
    <m/>
    <n v="2"/>
    <n v="3"/>
    <n v="2"/>
    <n v="3"/>
  </r>
  <r>
    <m/>
    <m/>
    <x v="47"/>
    <x v="47"/>
    <m/>
    <m/>
    <n v="248"/>
    <n v="253"/>
    <n v="248"/>
    <n v="253"/>
  </r>
  <r>
    <m/>
    <m/>
    <x v="2750"/>
    <x v="2744"/>
    <m/>
    <m/>
    <n v="0"/>
    <n v="1"/>
    <n v="0"/>
    <n v="1"/>
  </r>
  <r>
    <m/>
    <m/>
    <x v="49"/>
    <x v="49"/>
    <m/>
    <m/>
    <n v="38"/>
    <n v="35"/>
    <n v="38"/>
    <n v="35"/>
  </r>
  <r>
    <m/>
    <m/>
    <x v="51"/>
    <x v="51"/>
    <m/>
    <m/>
    <n v="100"/>
    <n v="105"/>
    <n v="100"/>
    <n v="105"/>
  </r>
  <r>
    <m/>
    <m/>
    <x v="52"/>
    <x v="52"/>
    <m/>
    <m/>
    <n v="329"/>
    <n v="335"/>
    <n v="329"/>
    <n v="335"/>
  </r>
  <r>
    <m/>
    <m/>
    <x v="53"/>
    <x v="53"/>
    <m/>
    <m/>
    <n v="15"/>
    <n v="17"/>
    <n v="15"/>
    <n v="17"/>
  </r>
  <r>
    <m/>
    <m/>
    <x v="54"/>
    <x v="54"/>
    <m/>
    <m/>
    <n v="9"/>
    <n v="8"/>
    <n v="9"/>
    <n v="8"/>
  </r>
  <r>
    <m/>
    <m/>
    <x v="55"/>
    <x v="55"/>
    <m/>
    <m/>
    <n v="22"/>
    <n v="21"/>
    <n v="22"/>
    <n v="21"/>
  </r>
  <r>
    <m/>
    <m/>
    <x v="56"/>
    <x v="56"/>
    <m/>
    <m/>
    <n v="1"/>
    <n v="1"/>
    <n v="1"/>
    <n v="1"/>
  </r>
  <r>
    <m/>
    <m/>
    <x v="2751"/>
    <x v="2745"/>
    <m/>
    <m/>
    <n v="0"/>
    <n v="1"/>
    <n v="0"/>
    <n v="1"/>
  </r>
  <r>
    <m/>
    <m/>
    <x v="57"/>
    <x v="57"/>
    <m/>
    <m/>
    <n v="3"/>
    <n v="4"/>
    <n v="3"/>
    <n v="4"/>
  </r>
  <r>
    <m/>
    <m/>
    <x v="58"/>
    <x v="58"/>
    <m/>
    <m/>
    <n v="1"/>
    <n v="1"/>
    <n v="1"/>
    <n v="1"/>
  </r>
  <r>
    <m/>
    <m/>
    <x v="60"/>
    <x v="60"/>
    <m/>
    <m/>
    <n v="20"/>
    <n v="21"/>
    <n v="20"/>
    <n v="21"/>
  </r>
  <r>
    <m/>
    <m/>
    <x v="62"/>
    <x v="62"/>
    <m/>
    <m/>
    <n v="13"/>
    <n v="13"/>
    <n v="13"/>
    <n v="13"/>
  </r>
  <r>
    <m/>
    <m/>
    <x v="63"/>
    <x v="63"/>
    <m/>
    <m/>
    <n v="2"/>
    <n v="3"/>
    <n v="2"/>
    <n v="3"/>
  </r>
  <r>
    <m/>
    <m/>
    <x v="64"/>
    <x v="64"/>
    <m/>
    <m/>
    <n v="7"/>
    <n v="3"/>
    <n v="7"/>
    <n v="3"/>
  </r>
  <r>
    <m/>
    <m/>
    <x v="65"/>
    <x v="65"/>
    <m/>
    <m/>
    <n v="2"/>
    <n v="1"/>
    <n v="2"/>
    <n v="1"/>
  </r>
  <r>
    <m/>
    <m/>
    <x v="66"/>
    <x v="66"/>
    <m/>
    <m/>
    <n v="8"/>
    <n v="3"/>
    <n v="8"/>
    <n v="3"/>
  </r>
  <r>
    <m/>
    <m/>
    <x v="2752"/>
    <x v="2746"/>
    <m/>
    <m/>
    <n v="3"/>
    <n v="3"/>
    <n v="3"/>
    <n v="3"/>
  </r>
  <r>
    <m/>
    <m/>
    <x v="2753"/>
    <x v="2747"/>
    <m/>
    <m/>
    <n v="0"/>
    <n v="1"/>
    <n v="0"/>
    <n v="1"/>
  </r>
  <r>
    <m/>
    <m/>
    <x v="67"/>
    <x v="67"/>
    <m/>
    <m/>
    <n v="1"/>
    <n v="1"/>
    <n v="1"/>
    <n v="1"/>
  </r>
  <r>
    <m/>
    <m/>
    <x v="69"/>
    <x v="69"/>
    <m/>
    <m/>
    <n v="0"/>
    <n v="1"/>
    <n v="0"/>
    <n v="1"/>
  </r>
  <r>
    <m/>
    <m/>
    <x v="2715"/>
    <x v="2709"/>
    <m/>
    <m/>
    <n v="0"/>
    <n v="1"/>
    <n v="0"/>
    <n v="1"/>
  </r>
  <r>
    <m/>
    <m/>
    <x v="71"/>
    <x v="71"/>
    <m/>
    <m/>
    <n v="181"/>
    <n v="179"/>
    <n v="181"/>
    <n v="179"/>
  </r>
  <r>
    <m/>
    <m/>
    <x v="72"/>
    <x v="72"/>
    <m/>
    <m/>
    <n v="154"/>
    <n v="153"/>
    <n v="154"/>
    <n v="153"/>
  </r>
  <r>
    <m/>
    <m/>
    <x v="73"/>
    <x v="73"/>
    <m/>
    <m/>
    <n v="0"/>
    <n v="1"/>
    <n v="0"/>
    <n v="1"/>
  </r>
  <r>
    <m/>
    <m/>
    <x v="74"/>
    <x v="74"/>
    <m/>
    <m/>
    <n v="17"/>
    <n v="20"/>
    <n v="17"/>
    <n v="20"/>
  </r>
  <r>
    <m/>
    <m/>
    <x v="75"/>
    <x v="75"/>
    <m/>
    <m/>
    <n v="51"/>
    <n v="56"/>
    <n v="51"/>
    <n v="56"/>
  </r>
  <r>
    <m/>
    <m/>
    <x v="76"/>
    <x v="76"/>
    <m/>
    <m/>
    <n v="21"/>
    <n v="23"/>
    <n v="21"/>
    <n v="23"/>
  </r>
  <r>
    <m/>
    <m/>
    <x v="78"/>
    <x v="78"/>
    <m/>
    <m/>
    <n v="7"/>
    <n v="7"/>
    <n v="7"/>
    <n v="7"/>
  </r>
  <r>
    <m/>
    <m/>
    <x v="79"/>
    <x v="79"/>
    <m/>
    <m/>
    <n v="2"/>
    <n v="3"/>
    <n v="2"/>
    <n v="3"/>
  </r>
  <r>
    <m/>
    <m/>
    <x v="2754"/>
    <x v="2748"/>
    <m/>
    <m/>
    <n v="0"/>
    <n v="1"/>
    <n v="0"/>
    <n v="1"/>
  </r>
  <r>
    <m/>
    <m/>
    <x v="80"/>
    <x v="80"/>
    <m/>
    <m/>
    <n v="0"/>
    <n v="1"/>
    <n v="0"/>
    <n v="1"/>
  </r>
  <r>
    <m/>
    <m/>
    <x v="81"/>
    <x v="81"/>
    <m/>
    <m/>
    <n v="0"/>
    <n v="1"/>
    <n v="0"/>
    <n v="1"/>
  </r>
  <r>
    <m/>
    <m/>
    <x v="82"/>
    <x v="82"/>
    <m/>
    <m/>
    <n v="2"/>
    <n v="1"/>
    <n v="2"/>
    <n v="1"/>
  </r>
  <r>
    <m/>
    <m/>
    <x v="1893"/>
    <x v="1887"/>
    <m/>
    <m/>
    <n v="14"/>
    <n v="1"/>
    <n v="14"/>
    <n v="1"/>
  </r>
  <r>
    <m/>
    <m/>
    <x v="1899"/>
    <x v="1893"/>
    <m/>
    <m/>
    <n v="0"/>
    <n v="1"/>
    <n v="0"/>
    <n v="1"/>
  </r>
  <r>
    <m/>
    <m/>
    <x v="2755"/>
    <x v="2749"/>
    <m/>
    <m/>
    <n v="0"/>
    <n v="1"/>
    <n v="0"/>
    <n v="1"/>
  </r>
  <r>
    <m/>
    <m/>
    <x v="2756"/>
    <x v="2750"/>
    <m/>
    <m/>
    <n v="0"/>
    <n v="1"/>
    <n v="0"/>
    <n v="1"/>
  </r>
  <r>
    <m/>
    <m/>
    <x v="84"/>
    <x v="84"/>
    <m/>
    <m/>
    <n v="4"/>
    <n v="4"/>
    <n v="4"/>
    <n v="4"/>
  </r>
  <r>
    <m/>
    <m/>
    <x v="87"/>
    <x v="87"/>
    <m/>
    <m/>
    <n v="2"/>
    <n v="3"/>
    <n v="2"/>
    <n v="3"/>
  </r>
  <r>
    <m/>
    <m/>
    <x v="91"/>
    <x v="91"/>
    <m/>
    <m/>
    <n v="0"/>
    <n v="1"/>
    <n v="0"/>
    <n v="1"/>
  </r>
  <r>
    <m/>
    <m/>
    <x v="2757"/>
    <x v="2751"/>
    <m/>
    <m/>
    <n v="1"/>
    <n v="1"/>
    <n v="1"/>
    <n v="1"/>
  </r>
  <r>
    <m/>
    <m/>
    <x v="94"/>
    <x v="94"/>
    <m/>
    <m/>
    <n v="1"/>
    <n v="1"/>
    <n v="1"/>
    <n v="1"/>
  </r>
  <r>
    <m/>
    <m/>
    <x v="95"/>
    <x v="95"/>
    <m/>
    <m/>
    <n v="0"/>
    <n v="1"/>
    <n v="0"/>
    <n v="1"/>
  </r>
  <r>
    <m/>
    <m/>
    <x v="97"/>
    <x v="97"/>
    <m/>
    <m/>
    <n v="0"/>
    <n v="1"/>
    <n v="0"/>
    <n v="1"/>
  </r>
  <r>
    <m/>
    <m/>
    <x v="98"/>
    <x v="98"/>
    <m/>
    <m/>
    <n v="27"/>
    <n v="1"/>
    <n v="27"/>
    <n v="1"/>
  </r>
  <r>
    <m/>
    <m/>
    <x v="99"/>
    <x v="99"/>
    <m/>
    <m/>
    <n v="1"/>
    <n v="1"/>
    <n v="1"/>
    <n v="1"/>
  </r>
  <r>
    <m/>
    <m/>
    <x v="101"/>
    <x v="101"/>
    <m/>
    <m/>
    <n v="0"/>
    <n v="1"/>
    <n v="0"/>
    <n v="1"/>
  </r>
  <r>
    <m/>
    <m/>
    <x v="102"/>
    <x v="102"/>
    <m/>
    <m/>
    <n v="55"/>
    <n v="56"/>
    <n v="55"/>
    <n v="56"/>
  </r>
  <r>
    <m/>
    <m/>
    <x v="103"/>
    <x v="103"/>
    <m/>
    <m/>
    <n v="43"/>
    <n v="41"/>
    <n v="43"/>
    <n v="41"/>
  </r>
  <r>
    <m/>
    <m/>
    <x v="104"/>
    <x v="104"/>
    <m/>
    <m/>
    <n v="382"/>
    <n v="381"/>
    <n v="382"/>
    <n v="381"/>
  </r>
  <r>
    <m/>
    <m/>
    <x v="105"/>
    <x v="105"/>
    <m/>
    <m/>
    <n v="106"/>
    <n v="104"/>
    <n v="106"/>
    <n v="104"/>
  </r>
  <r>
    <m/>
    <m/>
    <x v="106"/>
    <x v="106"/>
    <m/>
    <m/>
    <n v="0"/>
    <n v="1"/>
    <n v="0"/>
    <n v="1"/>
  </r>
  <r>
    <m/>
    <m/>
    <x v="107"/>
    <x v="107"/>
    <m/>
    <m/>
    <n v="1"/>
    <n v="1"/>
    <n v="1"/>
    <n v="1"/>
  </r>
  <r>
    <m/>
    <m/>
    <x v="108"/>
    <x v="108"/>
    <m/>
    <m/>
    <n v="0"/>
    <n v="1"/>
    <n v="0"/>
    <n v="1"/>
  </r>
  <r>
    <m/>
    <m/>
    <x v="109"/>
    <x v="109"/>
    <m/>
    <m/>
    <n v="2"/>
    <n v="3"/>
    <n v="2"/>
    <n v="3"/>
  </r>
  <r>
    <m/>
    <m/>
    <x v="110"/>
    <x v="110"/>
    <m/>
    <m/>
    <n v="0"/>
    <n v="1"/>
    <n v="0"/>
    <n v="1"/>
  </r>
  <r>
    <m/>
    <m/>
    <x v="237"/>
    <x v="237"/>
    <m/>
    <m/>
    <n v="2"/>
    <n v="1"/>
    <n v="2"/>
    <n v="1"/>
  </r>
  <r>
    <m/>
    <m/>
    <x v="111"/>
    <x v="111"/>
    <m/>
    <m/>
    <n v="0"/>
    <n v="1"/>
    <n v="0"/>
    <n v="1"/>
  </r>
  <r>
    <m/>
    <m/>
    <x v="112"/>
    <x v="112"/>
    <m/>
    <m/>
    <n v="2"/>
    <n v="3"/>
    <n v="2"/>
    <n v="3"/>
  </r>
  <r>
    <m/>
    <m/>
    <x v="113"/>
    <x v="113"/>
    <m/>
    <m/>
    <n v="0"/>
    <n v="1"/>
    <n v="0"/>
    <n v="1"/>
  </r>
  <r>
    <m/>
    <m/>
    <x v="114"/>
    <x v="114"/>
    <m/>
    <m/>
    <n v="0"/>
    <n v="1"/>
    <n v="0"/>
    <n v="1"/>
  </r>
  <r>
    <m/>
    <m/>
    <x v="115"/>
    <x v="115"/>
    <m/>
    <m/>
    <n v="0"/>
    <n v="1"/>
    <n v="0"/>
    <n v="1"/>
  </r>
  <r>
    <m/>
    <m/>
    <x v="116"/>
    <x v="116"/>
    <m/>
    <m/>
    <n v="29"/>
    <n v="28"/>
    <n v="29"/>
    <n v="28"/>
  </r>
  <r>
    <m/>
    <m/>
    <x v="117"/>
    <x v="117"/>
    <m/>
    <m/>
    <n v="1"/>
    <n v="1"/>
    <n v="1"/>
    <n v="1"/>
  </r>
  <r>
    <m/>
    <m/>
    <x v="119"/>
    <x v="119"/>
    <m/>
    <m/>
    <n v="20"/>
    <n v="16"/>
    <n v="20"/>
    <n v="16"/>
  </r>
  <r>
    <m/>
    <m/>
    <x v="207"/>
    <x v="207"/>
    <m/>
    <m/>
    <n v="0"/>
    <n v="1"/>
    <n v="0"/>
    <n v="1"/>
  </r>
  <r>
    <m/>
    <m/>
    <x v="120"/>
    <x v="120"/>
    <m/>
    <m/>
    <n v="64"/>
    <n v="63"/>
    <n v="64"/>
    <n v="63"/>
  </r>
  <r>
    <m/>
    <m/>
    <x v="121"/>
    <x v="121"/>
    <m/>
    <m/>
    <n v="4"/>
    <n v="4"/>
    <n v="4"/>
    <n v="4"/>
  </r>
  <r>
    <m/>
    <m/>
    <x v="122"/>
    <x v="122"/>
    <m/>
    <m/>
    <n v="8"/>
    <n v="7"/>
    <n v="8"/>
    <n v="7"/>
  </r>
  <r>
    <m/>
    <m/>
    <x v="123"/>
    <x v="123"/>
    <m/>
    <m/>
    <n v="25"/>
    <n v="25"/>
    <n v="25"/>
    <n v="25"/>
  </r>
  <r>
    <m/>
    <m/>
    <x v="124"/>
    <x v="124"/>
    <m/>
    <m/>
    <n v="1"/>
    <n v="1"/>
    <n v="1"/>
    <n v="1"/>
  </r>
  <r>
    <m/>
    <m/>
    <x v="125"/>
    <x v="125"/>
    <m/>
    <m/>
    <n v="15"/>
    <n v="16"/>
    <n v="15"/>
    <n v="16"/>
  </r>
  <r>
    <m/>
    <m/>
    <x v="126"/>
    <x v="126"/>
    <m/>
    <m/>
    <n v="8"/>
    <n v="8"/>
    <n v="8"/>
    <n v="8"/>
  </r>
  <r>
    <m/>
    <m/>
    <x v="1353"/>
    <x v="1347"/>
    <m/>
    <m/>
    <n v="27"/>
    <n v="24"/>
    <n v="27"/>
    <n v="24"/>
  </r>
  <r>
    <m/>
    <m/>
    <x v="1354"/>
    <x v="1348"/>
    <m/>
    <m/>
    <n v="1"/>
    <n v="1"/>
    <n v="1"/>
    <n v="1"/>
  </r>
  <r>
    <m/>
    <m/>
    <x v="1358"/>
    <x v="1352"/>
    <m/>
    <m/>
    <n v="1"/>
    <n v="1"/>
    <n v="1"/>
    <n v="1"/>
  </r>
  <r>
    <m/>
    <m/>
    <x v="1632"/>
    <x v="1626"/>
    <m/>
    <m/>
    <n v="3"/>
    <n v="1"/>
    <n v="3"/>
    <n v="1"/>
  </r>
  <r>
    <m/>
    <m/>
    <x v="1359"/>
    <x v="1353"/>
    <m/>
    <m/>
    <n v="0"/>
    <n v="1"/>
    <n v="0"/>
    <n v="1"/>
  </r>
  <r>
    <m/>
    <m/>
    <x v="1360"/>
    <x v="1354"/>
    <m/>
    <m/>
    <n v="2"/>
    <n v="1"/>
    <n v="2"/>
    <n v="1"/>
  </r>
  <r>
    <m/>
    <m/>
    <x v="1362"/>
    <x v="1356"/>
    <m/>
    <m/>
    <n v="0"/>
    <n v="1"/>
    <n v="0"/>
    <n v="1"/>
  </r>
  <r>
    <m/>
    <m/>
    <x v="1367"/>
    <x v="1361"/>
    <m/>
    <m/>
    <n v="0"/>
    <n v="1"/>
    <n v="0"/>
    <n v="1"/>
  </r>
  <r>
    <m/>
    <m/>
    <x v="128"/>
    <x v="128"/>
    <m/>
    <m/>
    <n v="0"/>
    <n v="1"/>
    <n v="0"/>
    <n v="1"/>
  </r>
  <r>
    <m/>
    <m/>
    <x v="129"/>
    <x v="129"/>
    <m/>
    <m/>
    <n v="21"/>
    <n v="23"/>
    <n v="21"/>
    <n v="23"/>
  </r>
  <r>
    <m/>
    <m/>
    <x v="209"/>
    <x v="209"/>
    <m/>
    <m/>
    <n v="1"/>
    <n v="1"/>
    <n v="1"/>
    <n v="1"/>
  </r>
  <r>
    <m/>
    <m/>
    <x v="486"/>
    <x v="486"/>
    <m/>
    <m/>
    <n v="0"/>
    <n v="1"/>
    <n v="0"/>
    <n v="1"/>
  </r>
  <r>
    <m/>
    <m/>
    <x v="487"/>
    <x v="487"/>
    <m/>
    <m/>
    <n v="0"/>
    <n v="1"/>
    <n v="0"/>
    <n v="1"/>
  </r>
  <r>
    <m/>
    <m/>
    <x v="489"/>
    <x v="489"/>
    <m/>
    <m/>
    <n v="0"/>
    <n v="1"/>
    <n v="0"/>
    <n v="1"/>
  </r>
  <r>
    <m/>
    <m/>
    <x v="1014"/>
    <x v="1014"/>
    <m/>
    <m/>
    <n v="1"/>
    <n v="1"/>
    <n v="1"/>
    <n v="1"/>
  </r>
  <r>
    <m/>
    <m/>
    <x v="130"/>
    <x v="130"/>
    <m/>
    <m/>
    <n v="1"/>
    <n v="1"/>
    <n v="1"/>
    <n v="1"/>
  </r>
  <r>
    <m/>
    <m/>
    <x v="210"/>
    <x v="210"/>
    <m/>
    <m/>
    <n v="3"/>
    <n v="4"/>
    <n v="3"/>
    <n v="4"/>
  </r>
  <r>
    <m/>
    <m/>
    <x v="490"/>
    <x v="490"/>
    <m/>
    <m/>
    <n v="1"/>
    <n v="1"/>
    <n v="1"/>
    <n v="1"/>
  </r>
  <r>
    <m/>
    <m/>
    <x v="678"/>
    <x v="678"/>
    <m/>
    <m/>
    <n v="1"/>
    <n v="1"/>
    <n v="1"/>
    <n v="1"/>
  </r>
  <r>
    <m/>
    <m/>
    <x v="211"/>
    <x v="211"/>
    <m/>
    <m/>
    <n v="0"/>
    <n v="1"/>
    <n v="0"/>
    <n v="1"/>
  </r>
  <r>
    <m/>
    <m/>
    <x v="1015"/>
    <x v="1015"/>
    <m/>
    <m/>
    <n v="0"/>
    <n v="1"/>
    <n v="0"/>
    <n v="1"/>
  </r>
  <r>
    <m/>
    <m/>
    <x v="131"/>
    <x v="131"/>
    <m/>
    <m/>
    <n v="13"/>
    <n v="15"/>
    <n v="13"/>
    <n v="15"/>
  </r>
  <r>
    <m/>
    <m/>
    <x v="132"/>
    <x v="132"/>
    <m/>
    <m/>
    <n v="8"/>
    <n v="7"/>
    <n v="8"/>
    <n v="7"/>
  </r>
  <r>
    <m/>
    <m/>
    <x v="491"/>
    <x v="491"/>
    <m/>
    <m/>
    <n v="3"/>
    <n v="4"/>
    <n v="3"/>
    <n v="4"/>
  </r>
  <r>
    <m/>
    <m/>
    <x v="492"/>
    <x v="492"/>
    <m/>
    <m/>
    <n v="0"/>
    <n v="1"/>
    <n v="0"/>
    <n v="1"/>
  </r>
  <r>
    <m/>
    <m/>
    <x v="493"/>
    <x v="493"/>
    <m/>
    <m/>
    <n v="0"/>
    <n v="1"/>
    <n v="0"/>
    <n v="1"/>
  </r>
  <r>
    <m/>
    <m/>
    <x v="2758"/>
    <x v="2752"/>
    <m/>
    <m/>
    <n v="2"/>
    <n v="3"/>
    <n v="2"/>
    <n v="3"/>
  </r>
  <r>
    <m/>
    <m/>
    <x v="134"/>
    <x v="134"/>
    <m/>
    <m/>
    <n v="39"/>
    <n v="45"/>
    <n v="39"/>
    <n v="45"/>
  </r>
  <r>
    <m/>
    <m/>
    <x v="135"/>
    <x v="135"/>
    <m/>
    <m/>
    <n v="34"/>
    <n v="32"/>
    <n v="34"/>
    <n v="32"/>
  </r>
  <r>
    <m/>
    <m/>
    <x v="136"/>
    <x v="136"/>
    <m/>
    <m/>
    <n v="4"/>
    <n v="5"/>
    <n v="4"/>
    <n v="5"/>
  </r>
  <r>
    <m/>
    <m/>
    <x v="137"/>
    <x v="137"/>
    <m/>
    <m/>
    <n v="17"/>
    <n v="16"/>
    <n v="17"/>
    <n v="16"/>
  </r>
  <r>
    <m/>
    <m/>
    <x v="138"/>
    <x v="138"/>
    <m/>
    <m/>
    <n v="15"/>
    <n v="16"/>
    <n v="15"/>
    <n v="16"/>
  </r>
  <r>
    <m/>
    <m/>
    <x v="2759"/>
    <x v="2753"/>
    <m/>
    <m/>
    <n v="0"/>
    <n v="1"/>
    <n v="0"/>
    <n v="1"/>
  </r>
  <r>
    <m/>
    <m/>
    <x v="139"/>
    <x v="139"/>
    <m/>
    <m/>
    <n v="4"/>
    <n v="3"/>
    <n v="4"/>
    <n v="3"/>
  </r>
  <r>
    <m/>
    <m/>
    <x v="140"/>
    <x v="140"/>
    <m/>
    <m/>
    <n v="0"/>
    <n v="1"/>
    <n v="0"/>
    <n v="1"/>
  </r>
  <r>
    <m/>
    <m/>
    <x v="141"/>
    <x v="141"/>
    <m/>
    <m/>
    <n v="1"/>
    <n v="1"/>
    <n v="1"/>
    <n v="1"/>
  </r>
  <r>
    <m/>
    <m/>
    <x v="142"/>
    <x v="142"/>
    <m/>
    <m/>
    <n v="11"/>
    <n v="9"/>
    <n v="11"/>
    <n v="9"/>
  </r>
  <r>
    <m/>
    <m/>
    <x v="143"/>
    <x v="143"/>
    <m/>
    <m/>
    <n v="19"/>
    <n v="19"/>
    <n v="19"/>
    <n v="19"/>
  </r>
  <r>
    <m/>
    <m/>
    <x v="144"/>
    <x v="144"/>
    <m/>
    <m/>
    <n v="0"/>
    <n v="1"/>
    <n v="0"/>
    <n v="1"/>
  </r>
  <r>
    <m/>
    <m/>
    <x v="145"/>
    <x v="145"/>
    <m/>
    <m/>
    <n v="0"/>
    <n v="1"/>
    <n v="0"/>
    <n v="1"/>
  </r>
  <r>
    <m/>
    <m/>
    <x v="146"/>
    <x v="146"/>
    <m/>
    <m/>
    <n v="0"/>
    <n v="1"/>
    <n v="0"/>
    <n v="1"/>
  </r>
  <r>
    <m/>
    <m/>
    <x v="2760"/>
    <x v="2754"/>
    <m/>
    <m/>
    <n v="0"/>
    <n v="1"/>
    <n v="0"/>
    <n v="1"/>
  </r>
  <r>
    <m/>
    <m/>
    <x v="148"/>
    <x v="148"/>
    <m/>
    <m/>
    <n v="11"/>
    <n v="12"/>
    <n v="11"/>
    <n v="12"/>
  </r>
  <r>
    <m/>
    <m/>
    <x v="150"/>
    <x v="150"/>
    <m/>
    <m/>
    <n v="0"/>
    <n v="1"/>
    <n v="0"/>
    <n v="1"/>
  </r>
  <r>
    <m/>
    <m/>
    <x v="151"/>
    <x v="151"/>
    <m/>
    <m/>
    <n v="1"/>
    <n v="1"/>
    <n v="1"/>
    <n v="1"/>
  </r>
  <r>
    <m/>
    <m/>
    <x v="311"/>
    <x v="311"/>
    <m/>
    <m/>
    <n v="0"/>
    <n v="1"/>
    <n v="0"/>
    <n v="1"/>
  </r>
  <r>
    <m/>
    <m/>
    <x v="2761"/>
    <x v="2755"/>
    <m/>
    <m/>
    <n v="0"/>
    <n v="1"/>
    <n v="0"/>
    <n v="1"/>
  </r>
  <r>
    <m/>
    <m/>
    <x v="152"/>
    <x v="152"/>
    <m/>
    <m/>
    <n v="0"/>
    <n v="1"/>
    <n v="0"/>
    <n v="1"/>
  </r>
  <r>
    <m/>
    <m/>
    <x v="2762"/>
    <x v="2756"/>
    <m/>
    <m/>
    <n v="0"/>
    <n v="1"/>
    <n v="0"/>
    <n v="1"/>
  </r>
  <r>
    <m/>
    <m/>
    <x v="2763"/>
    <x v="2757"/>
    <m/>
    <m/>
    <n v="0"/>
    <n v="1"/>
    <n v="0"/>
    <n v="1"/>
  </r>
  <r>
    <m/>
    <m/>
    <x v="154"/>
    <x v="154"/>
    <m/>
    <m/>
    <n v="2"/>
    <n v="1"/>
    <n v="2"/>
    <n v="1"/>
  </r>
  <r>
    <m/>
    <m/>
    <x v="156"/>
    <x v="156"/>
    <m/>
    <m/>
    <n v="0"/>
    <n v="1"/>
    <n v="0"/>
    <n v="1"/>
  </r>
  <r>
    <m/>
    <m/>
    <x v="157"/>
    <x v="157"/>
    <m/>
    <m/>
    <n v="0"/>
    <n v="1"/>
    <n v="0"/>
    <n v="1"/>
  </r>
  <r>
    <m/>
    <m/>
    <x v="158"/>
    <x v="158"/>
    <m/>
    <m/>
    <n v="0"/>
    <n v="1"/>
    <n v="0"/>
    <n v="1"/>
  </r>
  <r>
    <m/>
    <m/>
    <x v="159"/>
    <x v="159"/>
    <m/>
    <m/>
    <n v="0"/>
    <n v="1"/>
    <n v="0"/>
    <n v="1"/>
  </r>
  <r>
    <m/>
    <m/>
    <x v="162"/>
    <x v="162"/>
    <m/>
    <m/>
    <n v="0"/>
    <n v="1"/>
    <n v="0"/>
    <n v="1"/>
  </r>
  <r>
    <m/>
    <m/>
    <x v="1721"/>
    <x v="1715"/>
    <m/>
    <m/>
    <n v="0"/>
    <n v="1"/>
    <n v="0"/>
    <n v="1"/>
  </r>
  <r>
    <m/>
    <m/>
    <x v="1824"/>
    <x v="1818"/>
    <m/>
    <m/>
    <n v="0"/>
    <n v="1"/>
    <n v="0"/>
    <n v="1"/>
  </r>
  <r>
    <m/>
    <m/>
    <x v="1722"/>
    <x v="1716"/>
    <m/>
    <m/>
    <n v="1"/>
    <n v="1"/>
    <n v="1"/>
    <n v="1"/>
  </r>
  <r>
    <m/>
    <m/>
    <x v="1723"/>
    <x v="1717"/>
    <m/>
    <m/>
    <n v="0"/>
    <n v="1"/>
    <n v="0"/>
    <n v="1"/>
  </r>
  <r>
    <m/>
    <m/>
    <x v="1726"/>
    <x v="1720"/>
    <m/>
    <m/>
    <n v="0"/>
    <n v="1"/>
    <n v="0"/>
    <n v="1"/>
  </r>
  <r>
    <m/>
    <m/>
    <x v="1728"/>
    <x v="1722"/>
    <m/>
    <m/>
    <n v="4"/>
    <n v="4"/>
    <n v="4"/>
    <n v="4"/>
  </r>
  <r>
    <m/>
    <m/>
    <x v="1368"/>
    <x v="1362"/>
    <m/>
    <m/>
    <n v="2"/>
    <n v="1"/>
    <n v="2"/>
    <n v="1"/>
  </r>
  <r>
    <m/>
    <m/>
    <x v="1729"/>
    <x v="1723"/>
    <m/>
    <m/>
    <n v="1"/>
    <n v="1"/>
    <n v="1"/>
    <n v="1"/>
  </r>
  <r>
    <m/>
    <m/>
    <x v="2764"/>
    <x v="2758"/>
    <m/>
    <m/>
    <n v="0"/>
    <n v="1"/>
    <n v="0"/>
    <n v="1"/>
  </r>
  <r>
    <m/>
    <m/>
    <x v="1730"/>
    <x v="1724"/>
    <m/>
    <m/>
    <n v="1"/>
    <n v="1"/>
    <n v="1"/>
    <n v="1"/>
  </r>
  <r>
    <m/>
    <m/>
    <x v="1731"/>
    <x v="1725"/>
    <m/>
    <m/>
    <n v="0"/>
    <n v="1"/>
    <n v="0"/>
    <n v="1"/>
  </r>
  <r>
    <m/>
    <m/>
    <x v="1732"/>
    <x v="1726"/>
    <m/>
    <m/>
    <n v="2"/>
    <n v="3"/>
    <n v="2"/>
    <n v="3"/>
  </r>
  <r>
    <m/>
    <m/>
    <x v="1733"/>
    <x v="1727"/>
    <m/>
    <m/>
    <n v="7"/>
    <n v="4"/>
    <n v="7"/>
    <n v="4"/>
  </r>
  <r>
    <m/>
    <m/>
    <x v="1826"/>
    <x v="1820"/>
    <m/>
    <m/>
    <n v="1"/>
    <n v="1"/>
    <n v="1"/>
    <n v="1"/>
  </r>
  <r>
    <m/>
    <m/>
    <x v="1827"/>
    <x v="1821"/>
    <m/>
    <m/>
    <n v="1"/>
    <n v="1"/>
    <n v="1"/>
    <n v="1"/>
  </r>
  <r>
    <m/>
    <m/>
    <x v="1734"/>
    <x v="1728"/>
    <m/>
    <m/>
    <n v="5"/>
    <n v="5"/>
    <n v="5"/>
    <n v="5"/>
  </r>
  <r>
    <m/>
    <m/>
    <x v="1735"/>
    <x v="1729"/>
    <m/>
    <m/>
    <n v="2"/>
    <n v="3"/>
    <n v="2"/>
    <n v="3"/>
  </r>
  <r>
    <m/>
    <m/>
    <x v="1736"/>
    <x v="1730"/>
    <m/>
    <m/>
    <n v="2"/>
    <n v="3"/>
    <n v="2"/>
    <n v="3"/>
  </r>
  <r>
    <m/>
    <m/>
    <x v="1737"/>
    <x v="1731"/>
    <m/>
    <m/>
    <n v="0"/>
    <n v="1"/>
    <n v="0"/>
    <n v="1"/>
  </r>
  <r>
    <m/>
    <m/>
    <x v="1738"/>
    <x v="1732"/>
    <m/>
    <m/>
    <n v="0"/>
    <n v="1"/>
    <n v="0"/>
    <n v="1"/>
  </r>
  <r>
    <m/>
    <m/>
    <x v="1740"/>
    <x v="1734"/>
    <m/>
    <m/>
    <n v="2"/>
    <n v="1"/>
    <n v="2"/>
    <n v="1"/>
  </r>
  <r>
    <m/>
    <m/>
    <x v="2765"/>
    <x v="2759"/>
    <m/>
    <m/>
    <n v="0"/>
    <n v="1"/>
    <n v="0"/>
    <n v="1"/>
  </r>
  <r>
    <m/>
    <m/>
    <x v="1741"/>
    <x v="1735"/>
    <m/>
    <m/>
    <n v="0"/>
    <n v="1"/>
    <n v="0"/>
    <n v="1"/>
  </r>
  <r>
    <m/>
    <m/>
    <x v="1828"/>
    <x v="1822"/>
    <m/>
    <m/>
    <n v="1"/>
    <n v="1"/>
    <n v="1"/>
    <n v="1"/>
  </r>
  <r>
    <m/>
    <m/>
    <x v="1747"/>
    <x v="1741"/>
    <m/>
    <m/>
    <n v="3"/>
    <n v="4"/>
    <n v="3"/>
    <n v="4"/>
  </r>
  <r>
    <m/>
    <m/>
    <x v="1750"/>
    <x v="1744"/>
    <m/>
    <m/>
    <n v="20"/>
    <n v="20"/>
    <n v="20"/>
    <n v="20"/>
  </r>
  <r>
    <m/>
    <m/>
    <x v="1752"/>
    <x v="1746"/>
    <m/>
    <m/>
    <n v="0"/>
    <n v="1"/>
    <n v="0"/>
    <n v="1"/>
  </r>
  <r>
    <m/>
    <m/>
    <x v="1829"/>
    <x v="1823"/>
    <m/>
    <m/>
    <n v="2"/>
    <n v="1"/>
    <n v="2"/>
    <n v="1"/>
  </r>
  <r>
    <m/>
    <m/>
    <x v="2766"/>
    <x v="2760"/>
    <m/>
    <m/>
    <n v="0"/>
    <n v="1"/>
    <n v="0"/>
    <n v="1"/>
  </r>
  <r>
    <m/>
    <m/>
    <x v="2767"/>
    <x v="2761"/>
    <m/>
    <m/>
    <n v="0"/>
    <n v="1"/>
    <n v="0"/>
    <n v="1"/>
  </r>
  <r>
    <m/>
    <m/>
    <x v="1754"/>
    <x v="1748"/>
    <m/>
    <m/>
    <n v="4"/>
    <n v="5"/>
    <n v="4"/>
    <n v="5"/>
  </r>
  <r>
    <m/>
    <m/>
    <x v="1756"/>
    <x v="1750"/>
    <m/>
    <m/>
    <n v="5"/>
    <n v="7"/>
    <n v="5"/>
    <n v="7"/>
  </r>
  <r>
    <m/>
    <m/>
    <x v="1758"/>
    <x v="1752"/>
    <m/>
    <m/>
    <n v="2"/>
    <n v="3"/>
    <n v="2"/>
    <n v="3"/>
  </r>
  <r>
    <m/>
    <m/>
    <x v="2768"/>
    <x v="2762"/>
    <m/>
    <m/>
    <n v="1"/>
    <n v="1"/>
    <n v="1"/>
    <n v="1"/>
  </r>
  <r>
    <m/>
    <m/>
    <x v="2769"/>
    <x v="2763"/>
    <m/>
    <m/>
    <n v="2"/>
    <n v="3"/>
    <n v="2"/>
    <n v="3"/>
  </r>
  <r>
    <m/>
    <m/>
    <x v="1759"/>
    <x v="1753"/>
    <m/>
    <m/>
    <n v="7"/>
    <n v="7"/>
    <n v="7"/>
    <n v="7"/>
  </r>
  <r>
    <m/>
    <m/>
    <x v="1765"/>
    <x v="1759"/>
    <m/>
    <m/>
    <n v="7"/>
    <n v="5"/>
    <n v="7"/>
    <n v="5"/>
  </r>
  <r>
    <m/>
    <m/>
    <x v="1766"/>
    <x v="1760"/>
    <m/>
    <m/>
    <n v="2"/>
    <n v="3"/>
    <n v="2"/>
    <n v="3"/>
  </r>
  <r>
    <m/>
    <m/>
    <x v="1831"/>
    <x v="1825"/>
    <m/>
    <m/>
    <n v="1"/>
    <n v="1"/>
    <n v="1"/>
    <n v="1"/>
  </r>
  <r>
    <m/>
    <m/>
    <x v="1768"/>
    <x v="1762"/>
    <m/>
    <m/>
    <n v="0"/>
    <n v="1"/>
    <n v="0"/>
    <n v="1"/>
  </r>
  <r>
    <m/>
    <m/>
    <x v="1769"/>
    <x v="1763"/>
    <m/>
    <m/>
    <n v="0"/>
    <n v="1"/>
    <n v="0"/>
    <n v="1"/>
  </r>
  <r>
    <m/>
    <m/>
    <x v="1771"/>
    <x v="1765"/>
    <m/>
    <m/>
    <n v="4"/>
    <n v="5"/>
    <n v="4"/>
    <n v="5"/>
  </r>
  <r>
    <m/>
    <m/>
    <x v="1832"/>
    <x v="1826"/>
    <m/>
    <m/>
    <n v="2"/>
    <n v="1"/>
    <n v="2"/>
    <n v="1"/>
  </r>
  <r>
    <m/>
    <m/>
    <x v="1772"/>
    <x v="1766"/>
    <m/>
    <m/>
    <n v="22"/>
    <n v="25"/>
    <n v="22"/>
    <n v="25"/>
  </r>
  <r>
    <m/>
    <m/>
    <x v="1833"/>
    <x v="1827"/>
    <m/>
    <m/>
    <n v="12"/>
    <n v="13"/>
    <n v="12"/>
    <n v="13"/>
  </r>
  <r>
    <m/>
    <m/>
    <x v="1834"/>
    <x v="1828"/>
    <m/>
    <m/>
    <n v="12"/>
    <n v="15"/>
    <n v="12"/>
    <n v="15"/>
  </r>
  <r>
    <m/>
    <m/>
    <x v="1773"/>
    <x v="1767"/>
    <m/>
    <m/>
    <n v="13"/>
    <n v="15"/>
    <n v="13"/>
    <n v="15"/>
  </r>
  <r>
    <m/>
    <m/>
    <x v="1774"/>
    <x v="1768"/>
    <m/>
    <m/>
    <n v="31"/>
    <n v="36"/>
    <n v="31"/>
    <n v="36"/>
  </r>
  <r>
    <m/>
    <m/>
    <x v="1775"/>
    <x v="1769"/>
    <m/>
    <m/>
    <n v="12"/>
    <n v="13"/>
    <n v="12"/>
    <n v="13"/>
  </r>
  <r>
    <m/>
    <m/>
    <x v="1777"/>
    <x v="1771"/>
    <m/>
    <m/>
    <n v="4"/>
    <n v="5"/>
    <n v="4"/>
    <n v="5"/>
  </r>
  <r>
    <m/>
    <m/>
    <x v="1778"/>
    <x v="1772"/>
    <m/>
    <m/>
    <n v="17"/>
    <n v="17"/>
    <n v="17"/>
    <n v="17"/>
  </r>
  <r>
    <m/>
    <m/>
    <x v="1779"/>
    <x v="1773"/>
    <m/>
    <m/>
    <n v="2"/>
    <n v="3"/>
    <n v="2"/>
    <n v="3"/>
  </r>
  <r>
    <m/>
    <m/>
    <x v="2770"/>
    <x v="2764"/>
    <m/>
    <m/>
    <n v="1"/>
    <n v="1"/>
    <n v="1"/>
    <n v="1"/>
  </r>
  <r>
    <m/>
    <m/>
    <x v="2771"/>
    <x v="2765"/>
    <m/>
    <m/>
    <n v="0"/>
    <n v="1"/>
    <n v="0"/>
    <n v="1"/>
  </r>
  <r>
    <m/>
    <m/>
    <x v="2772"/>
    <x v="2766"/>
    <m/>
    <m/>
    <n v="0"/>
    <n v="1"/>
    <n v="0"/>
    <n v="1"/>
  </r>
  <r>
    <m/>
    <m/>
    <x v="2773"/>
    <x v="2767"/>
    <m/>
    <m/>
    <n v="1"/>
    <n v="1"/>
    <n v="1"/>
    <n v="1"/>
  </r>
  <r>
    <m/>
    <m/>
    <x v="1780"/>
    <x v="1774"/>
    <m/>
    <m/>
    <n v="1"/>
    <n v="1"/>
    <n v="1"/>
    <n v="1"/>
  </r>
  <r>
    <m/>
    <m/>
    <x v="1781"/>
    <x v="1775"/>
    <m/>
    <m/>
    <n v="0"/>
    <n v="1"/>
    <n v="0"/>
    <n v="1"/>
  </r>
  <r>
    <m/>
    <m/>
    <x v="1782"/>
    <x v="1776"/>
    <m/>
    <m/>
    <n v="1"/>
    <n v="1"/>
    <n v="1"/>
    <n v="1"/>
  </r>
  <r>
    <m/>
    <m/>
    <x v="2774"/>
    <x v="2768"/>
    <m/>
    <m/>
    <n v="4"/>
    <n v="5"/>
    <n v="4"/>
    <n v="5"/>
  </r>
  <r>
    <m/>
    <m/>
    <x v="1165"/>
    <x v="1165"/>
    <m/>
    <m/>
    <n v="3"/>
    <n v="4"/>
    <n v="3"/>
    <n v="4"/>
  </r>
  <r>
    <m/>
    <m/>
    <x v="2775"/>
    <x v="2769"/>
    <m/>
    <m/>
    <n v="0"/>
    <n v="1"/>
    <n v="0"/>
    <n v="1"/>
  </r>
  <r>
    <m/>
    <m/>
    <x v="2776"/>
    <x v="2770"/>
    <m/>
    <m/>
    <n v="0"/>
    <n v="1"/>
    <n v="0"/>
    <n v="1"/>
  </r>
  <r>
    <m/>
    <m/>
    <x v="911"/>
    <x v="911"/>
    <m/>
    <m/>
    <n v="1"/>
    <n v="1"/>
    <n v="1"/>
    <n v="1"/>
  </r>
  <r>
    <m/>
    <m/>
    <x v="2777"/>
    <x v="2771"/>
    <m/>
    <m/>
    <n v="0"/>
    <n v="1"/>
    <n v="0"/>
    <n v="1"/>
  </r>
  <r>
    <m/>
    <m/>
    <x v="1783"/>
    <x v="1777"/>
    <m/>
    <m/>
    <n v="1"/>
    <n v="1"/>
    <n v="1"/>
    <n v="1"/>
  </r>
  <r>
    <m/>
    <m/>
    <x v="1784"/>
    <x v="1778"/>
    <m/>
    <m/>
    <n v="1"/>
    <n v="1"/>
    <n v="1"/>
    <n v="1"/>
  </r>
  <r>
    <m/>
    <m/>
    <x v="1785"/>
    <x v="1779"/>
    <m/>
    <m/>
    <n v="0"/>
    <n v="1"/>
    <n v="0"/>
    <n v="1"/>
  </r>
  <r>
    <m/>
    <m/>
    <x v="1369"/>
    <x v="1363"/>
    <m/>
    <m/>
    <n v="1"/>
    <n v="1"/>
    <n v="1"/>
    <n v="1"/>
  </r>
  <r>
    <m/>
    <m/>
    <x v="1371"/>
    <x v="1365"/>
    <m/>
    <m/>
    <n v="1"/>
    <n v="3"/>
    <n v="1"/>
    <n v="3"/>
  </r>
  <r>
    <m/>
    <m/>
    <x v="1786"/>
    <x v="1780"/>
    <m/>
    <m/>
    <n v="0"/>
    <n v="1"/>
    <n v="0"/>
    <n v="1"/>
  </r>
  <r>
    <m/>
    <m/>
    <x v="1788"/>
    <x v="1782"/>
    <m/>
    <m/>
    <n v="5"/>
    <n v="5"/>
    <n v="5"/>
    <n v="5"/>
  </r>
  <r>
    <m/>
    <m/>
    <x v="497"/>
    <x v="497"/>
    <m/>
    <m/>
    <n v="0"/>
    <n v="1"/>
    <n v="0"/>
    <n v="1"/>
  </r>
  <r>
    <m/>
    <m/>
    <x v="1790"/>
    <x v="1784"/>
    <m/>
    <m/>
    <n v="0"/>
    <n v="1"/>
    <n v="0"/>
    <n v="1"/>
  </r>
  <r>
    <m/>
    <m/>
    <x v="1791"/>
    <x v="1785"/>
    <m/>
    <m/>
    <n v="0"/>
    <n v="1"/>
    <n v="0"/>
    <n v="1"/>
  </r>
  <r>
    <m/>
    <m/>
    <x v="1793"/>
    <x v="1787"/>
    <m/>
    <m/>
    <n v="0"/>
    <n v="1"/>
    <n v="0"/>
    <n v="1"/>
  </r>
  <r>
    <m/>
    <m/>
    <x v="1794"/>
    <x v="1788"/>
    <m/>
    <m/>
    <n v="0"/>
    <n v="1"/>
    <n v="0"/>
    <n v="1"/>
  </r>
  <r>
    <m/>
    <m/>
    <x v="1795"/>
    <x v="1789"/>
    <m/>
    <m/>
    <n v="1"/>
    <n v="1"/>
    <n v="1"/>
    <n v="1"/>
  </r>
  <r>
    <m/>
    <m/>
    <x v="1796"/>
    <x v="1790"/>
    <m/>
    <m/>
    <n v="1"/>
    <n v="1"/>
    <n v="1"/>
    <n v="1"/>
  </r>
  <r>
    <m/>
    <m/>
    <x v="1797"/>
    <x v="1791"/>
    <m/>
    <m/>
    <n v="2"/>
    <n v="3"/>
    <n v="2"/>
    <n v="3"/>
  </r>
  <r>
    <m/>
    <m/>
    <x v="1798"/>
    <x v="1792"/>
    <m/>
    <m/>
    <n v="0"/>
    <n v="1"/>
    <n v="0"/>
    <n v="1"/>
  </r>
  <r>
    <m/>
    <m/>
    <x v="1166"/>
    <x v="1166"/>
    <m/>
    <m/>
    <n v="1"/>
    <n v="1"/>
    <n v="1"/>
    <n v="1"/>
  </r>
  <r>
    <m/>
    <m/>
    <x v="1801"/>
    <x v="1795"/>
    <m/>
    <m/>
    <n v="0"/>
    <n v="1"/>
    <n v="0"/>
    <n v="1"/>
  </r>
  <r>
    <m/>
    <m/>
    <x v="332"/>
    <x v="332"/>
    <m/>
    <m/>
    <n v="1403"/>
    <n v="1397"/>
    <n v="1403"/>
    <n v="1397"/>
  </r>
  <r>
    <m/>
    <m/>
    <x v="1803"/>
    <x v="1797"/>
    <m/>
    <m/>
    <n v="0"/>
    <n v="1"/>
    <n v="0"/>
    <n v="1"/>
  </r>
  <r>
    <m/>
    <m/>
    <x v="1804"/>
    <x v="1798"/>
    <m/>
    <m/>
    <n v="0"/>
    <n v="1"/>
    <n v="0"/>
    <n v="1"/>
  </r>
  <r>
    <m/>
    <m/>
    <x v="1805"/>
    <x v="1799"/>
    <m/>
    <m/>
    <n v="0"/>
    <n v="1"/>
    <n v="0"/>
    <n v="1"/>
  </r>
  <r>
    <m/>
    <m/>
    <x v="1807"/>
    <x v="1801"/>
    <m/>
    <m/>
    <n v="0"/>
    <n v="1"/>
    <n v="0"/>
    <n v="1"/>
  </r>
  <r>
    <m/>
    <m/>
    <x v="2723"/>
    <x v="2717"/>
    <m/>
    <m/>
    <n v="0"/>
    <n v="1"/>
    <n v="0"/>
    <n v="1"/>
  </r>
  <r>
    <m/>
    <m/>
    <x v="2724"/>
    <x v="2718"/>
    <m/>
    <m/>
    <n v="0"/>
    <n v="1"/>
    <n v="0"/>
    <n v="1"/>
  </r>
  <r>
    <m/>
    <m/>
    <x v="2374"/>
    <x v="2368"/>
    <m/>
    <m/>
    <n v="0"/>
    <n v="1"/>
    <n v="0"/>
    <n v="1"/>
  </r>
  <r>
    <m/>
    <m/>
    <x v="2378"/>
    <x v="2372"/>
    <m/>
    <m/>
    <n v="0"/>
    <n v="1"/>
    <n v="0"/>
    <n v="1"/>
  </r>
  <r>
    <m/>
    <m/>
    <x v="1374"/>
    <x v="1368"/>
    <m/>
    <m/>
    <n v="0"/>
    <n v="1"/>
    <n v="0"/>
    <n v="1"/>
  </r>
  <r>
    <m/>
    <m/>
    <x v="1375"/>
    <x v="1369"/>
    <m/>
    <m/>
    <n v="9"/>
    <n v="3"/>
    <n v="9"/>
    <n v="3"/>
  </r>
  <r>
    <m/>
    <m/>
    <x v="1376"/>
    <x v="1370"/>
    <m/>
    <m/>
    <n v="10"/>
    <n v="1"/>
    <n v="10"/>
    <n v="1"/>
  </r>
  <r>
    <m/>
    <m/>
    <x v="1378"/>
    <x v="1372"/>
    <m/>
    <m/>
    <n v="2"/>
    <n v="1"/>
    <n v="2"/>
    <n v="1"/>
  </r>
  <r>
    <m/>
    <m/>
    <x v="2394"/>
    <x v="2388"/>
    <m/>
    <m/>
    <n v="0"/>
    <n v="1"/>
    <n v="0"/>
    <n v="1"/>
  </r>
  <r>
    <m/>
    <m/>
    <x v="1641"/>
    <x v="1635"/>
    <m/>
    <m/>
    <n v="0"/>
    <n v="1"/>
    <n v="0"/>
    <n v="1"/>
  </r>
  <r>
    <m/>
    <m/>
    <x v="2403"/>
    <x v="2397"/>
    <m/>
    <m/>
    <n v="0"/>
    <n v="1"/>
    <n v="0"/>
    <n v="1"/>
  </r>
  <r>
    <m/>
    <m/>
    <x v="2404"/>
    <x v="2398"/>
    <m/>
    <m/>
    <n v="2"/>
    <n v="3"/>
    <n v="2"/>
    <n v="3"/>
  </r>
  <r>
    <m/>
    <m/>
    <x v="2405"/>
    <x v="2399"/>
    <m/>
    <m/>
    <n v="2"/>
    <n v="1"/>
    <n v="2"/>
    <n v="1"/>
  </r>
  <r>
    <m/>
    <m/>
    <x v="165"/>
    <x v="165"/>
    <m/>
    <m/>
    <n v="9"/>
    <n v="8"/>
    <n v="9"/>
    <n v="8"/>
  </r>
  <r>
    <m/>
    <m/>
    <x v="2408"/>
    <x v="2402"/>
    <m/>
    <m/>
    <n v="0"/>
    <n v="1"/>
    <n v="0"/>
    <n v="1"/>
  </r>
  <r>
    <m/>
    <m/>
    <x v="166"/>
    <x v="166"/>
    <m/>
    <m/>
    <n v="0"/>
    <n v="1"/>
    <n v="0"/>
    <n v="1"/>
  </r>
  <r>
    <m/>
    <m/>
    <x v="2410"/>
    <x v="2404"/>
    <m/>
    <m/>
    <n v="0"/>
    <n v="1"/>
    <n v="0"/>
    <n v="1"/>
  </r>
  <r>
    <m/>
    <m/>
    <x v="167"/>
    <x v="167"/>
    <m/>
    <m/>
    <n v="1"/>
    <n v="1"/>
    <n v="1"/>
    <n v="1"/>
  </r>
  <r>
    <m/>
    <m/>
    <x v="2421"/>
    <x v="2415"/>
    <m/>
    <m/>
    <n v="0"/>
    <n v="1"/>
    <n v="0"/>
    <n v="1"/>
  </r>
  <r>
    <m/>
    <m/>
    <x v="2422"/>
    <x v="2416"/>
    <m/>
    <m/>
    <n v="2"/>
    <n v="1"/>
    <n v="2"/>
    <n v="1"/>
  </r>
  <r>
    <m/>
    <m/>
    <x v="168"/>
    <x v="168"/>
    <m/>
    <m/>
    <n v="4"/>
    <n v="4"/>
    <n v="4"/>
    <n v="4"/>
  </r>
  <r>
    <m/>
    <m/>
    <x v="2423"/>
    <x v="2417"/>
    <m/>
    <m/>
    <n v="2"/>
    <n v="3"/>
    <n v="2"/>
    <n v="3"/>
  </r>
  <r>
    <m/>
    <m/>
    <x v="2424"/>
    <x v="2418"/>
    <m/>
    <m/>
    <n v="0"/>
    <n v="1"/>
    <n v="0"/>
    <n v="1"/>
  </r>
  <r>
    <m/>
    <m/>
    <x v="2425"/>
    <x v="2419"/>
    <m/>
    <m/>
    <n v="0"/>
    <n v="1"/>
    <n v="0"/>
    <n v="1"/>
  </r>
  <r>
    <m/>
    <m/>
    <x v="2427"/>
    <x v="2421"/>
    <m/>
    <m/>
    <n v="1"/>
    <n v="1"/>
    <n v="1"/>
    <n v="1"/>
  </r>
  <r>
    <m/>
    <m/>
    <x v="169"/>
    <x v="169"/>
    <m/>
    <m/>
    <n v="0"/>
    <n v="1"/>
    <n v="0"/>
    <n v="1"/>
  </r>
  <r>
    <m/>
    <m/>
    <x v="2428"/>
    <x v="2422"/>
    <m/>
    <m/>
    <n v="0"/>
    <n v="1"/>
    <n v="0"/>
    <n v="1"/>
  </r>
  <r>
    <m/>
    <m/>
    <x v="2429"/>
    <x v="2423"/>
    <m/>
    <m/>
    <n v="1"/>
    <n v="1"/>
    <n v="1"/>
    <n v="1"/>
  </r>
  <r>
    <m/>
    <m/>
    <x v="2430"/>
    <x v="2424"/>
    <m/>
    <m/>
    <n v="1"/>
    <n v="1"/>
    <n v="1"/>
    <n v="1"/>
  </r>
  <r>
    <m/>
    <m/>
    <x v="170"/>
    <x v="170"/>
    <m/>
    <m/>
    <n v="2"/>
    <n v="3"/>
    <n v="2"/>
    <n v="3"/>
  </r>
  <r>
    <m/>
    <m/>
    <x v="1381"/>
    <x v="1375"/>
    <m/>
    <m/>
    <n v="1"/>
    <n v="15"/>
    <n v="1"/>
    <n v="15"/>
  </r>
  <r>
    <m/>
    <m/>
    <x v="171"/>
    <x v="171"/>
    <m/>
    <m/>
    <n v="27"/>
    <n v="32"/>
    <n v="27"/>
    <n v="32"/>
  </r>
  <r>
    <m/>
    <m/>
    <x v="1383"/>
    <x v="1377"/>
    <m/>
    <m/>
    <n v="1"/>
    <n v="1"/>
    <n v="1"/>
    <n v="1"/>
  </r>
  <r>
    <m/>
    <m/>
    <x v="1386"/>
    <x v="1380"/>
    <m/>
    <m/>
    <n v="4"/>
    <n v="4"/>
    <n v="4"/>
    <n v="4"/>
  </r>
  <r>
    <m/>
    <m/>
    <x v="172"/>
    <x v="172"/>
    <m/>
    <m/>
    <n v="2"/>
    <n v="1"/>
    <n v="2"/>
    <n v="1"/>
  </r>
  <r>
    <m/>
    <m/>
    <x v="1389"/>
    <x v="1383"/>
    <m/>
    <m/>
    <n v="1"/>
    <n v="1"/>
    <n v="1"/>
    <n v="1"/>
  </r>
  <r>
    <m/>
    <m/>
    <x v="1390"/>
    <x v="1384"/>
    <m/>
    <m/>
    <n v="1"/>
    <n v="5"/>
    <n v="1"/>
    <n v="5"/>
  </r>
  <r>
    <m/>
    <m/>
    <x v="1391"/>
    <x v="1385"/>
    <m/>
    <m/>
    <n v="1"/>
    <n v="17"/>
    <n v="1"/>
    <n v="17"/>
  </r>
  <r>
    <m/>
    <m/>
    <x v="1393"/>
    <x v="1387"/>
    <m/>
    <m/>
    <n v="0"/>
    <n v="1"/>
    <n v="0"/>
    <n v="1"/>
  </r>
  <r>
    <m/>
    <m/>
    <x v="1394"/>
    <x v="1388"/>
    <m/>
    <m/>
    <n v="1"/>
    <n v="33"/>
    <n v="1"/>
    <n v="33"/>
  </r>
  <r>
    <m/>
    <m/>
    <x v="173"/>
    <x v="173"/>
    <m/>
    <m/>
    <n v="50"/>
    <n v="59"/>
    <n v="50"/>
    <n v="59"/>
  </r>
  <r>
    <m/>
    <m/>
    <x v="1395"/>
    <x v="1389"/>
    <m/>
    <m/>
    <n v="1"/>
    <n v="1"/>
    <n v="1"/>
    <n v="1"/>
  </r>
  <r>
    <m/>
    <m/>
    <x v="1396"/>
    <x v="1390"/>
    <m/>
    <m/>
    <n v="1"/>
    <n v="1"/>
    <n v="1"/>
    <n v="1"/>
  </r>
  <r>
    <m/>
    <m/>
    <x v="1397"/>
    <x v="1391"/>
    <m/>
    <m/>
    <n v="12"/>
    <n v="13"/>
    <n v="12"/>
    <n v="13"/>
  </r>
  <r>
    <m/>
    <m/>
    <x v="1399"/>
    <x v="1393"/>
    <m/>
    <m/>
    <n v="4"/>
    <n v="5"/>
    <n v="4"/>
    <n v="5"/>
  </r>
  <r>
    <m/>
    <m/>
    <x v="1642"/>
    <x v="1636"/>
    <m/>
    <m/>
    <n v="1"/>
    <n v="1"/>
    <n v="1"/>
    <n v="1"/>
  </r>
  <r>
    <m/>
    <m/>
    <x v="1400"/>
    <x v="1394"/>
    <m/>
    <m/>
    <n v="3"/>
    <n v="4"/>
    <n v="3"/>
    <n v="4"/>
  </r>
  <r>
    <m/>
    <m/>
    <x v="1401"/>
    <x v="1395"/>
    <m/>
    <m/>
    <n v="2"/>
    <n v="1"/>
    <n v="2"/>
    <n v="1"/>
  </r>
  <r>
    <m/>
    <m/>
    <x v="1403"/>
    <x v="1397"/>
    <m/>
    <m/>
    <n v="4"/>
    <n v="5"/>
    <n v="4"/>
    <n v="5"/>
  </r>
  <r>
    <m/>
    <m/>
    <x v="1404"/>
    <x v="1398"/>
    <m/>
    <m/>
    <n v="1"/>
    <n v="1"/>
    <n v="1"/>
    <n v="1"/>
  </r>
  <r>
    <m/>
    <m/>
    <x v="1405"/>
    <x v="1399"/>
    <m/>
    <m/>
    <n v="1"/>
    <n v="1"/>
    <n v="1"/>
    <n v="1"/>
  </r>
  <r>
    <m/>
    <m/>
    <x v="1407"/>
    <x v="1401"/>
    <m/>
    <m/>
    <n v="2"/>
    <n v="8"/>
    <n v="2"/>
    <n v="8"/>
  </r>
  <r>
    <m/>
    <m/>
    <x v="174"/>
    <x v="174"/>
    <m/>
    <m/>
    <n v="3"/>
    <n v="4"/>
    <n v="3"/>
    <n v="4"/>
  </r>
  <r>
    <m/>
    <m/>
    <x v="1643"/>
    <x v="1637"/>
    <m/>
    <m/>
    <n v="0"/>
    <n v="1"/>
    <n v="0"/>
    <n v="1"/>
  </r>
  <r>
    <m/>
    <m/>
    <x v="1409"/>
    <x v="1403"/>
    <m/>
    <m/>
    <n v="2"/>
    <n v="1"/>
    <n v="2"/>
    <n v="1"/>
  </r>
  <r>
    <m/>
    <m/>
    <x v="1410"/>
    <x v="1404"/>
    <m/>
    <m/>
    <n v="2"/>
    <n v="4"/>
    <n v="2"/>
    <n v="4"/>
  </r>
  <r>
    <m/>
    <m/>
    <x v="1411"/>
    <x v="1405"/>
    <m/>
    <m/>
    <n v="0"/>
    <n v="1"/>
    <n v="0"/>
    <n v="1"/>
  </r>
  <r>
    <m/>
    <m/>
    <x v="175"/>
    <x v="175"/>
    <m/>
    <m/>
    <n v="1"/>
    <n v="1"/>
    <n v="1"/>
    <n v="1"/>
  </r>
  <r>
    <m/>
    <m/>
    <x v="1419"/>
    <x v="1413"/>
    <m/>
    <m/>
    <n v="4"/>
    <n v="4"/>
    <n v="4"/>
    <n v="4"/>
  </r>
  <r>
    <m/>
    <m/>
    <x v="176"/>
    <x v="176"/>
    <m/>
    <m/>
    <n v="5"/>
    <n v="4"/>
    <n v="5"/>
    <n v="4"/>
  </r>
  <r>
    <m/>
    <m/>
    <x v="1421"/>
    <x v="1415"/>
    <m/>
    <m/>
    <n v="5"/>
    <n v="4"/>
    <n v="5"/>
    <n v="4"/>
  </r>
  <r>
    <m/>
    <m/>
    <x v="1422"/>
    <x v="1416"/>
    <m/>
    <m/>
    <n v="5"/>
    <n v="5"/>
    <n v="5"/>
    <n v="5"/>
  </r>
  <r>
    <m/>
    <m/>
    <x v="1424"/>
    <x v="1418"/>
    <m/>
    <m/>
    <n v="0"/>
    <n v="1"/>
    <n v="0"/>
    <n v="1"/>
  </r>
  <r>
    <m/>
    <m/>
    <x v="1426"/>
    <x v="1420"/>
    <m/>
    <m/>
    <n v="1"/>
    <n v="2"/>
    <n v="1"/>
    <n v="2"/>
  </r>
  <r>
    <m/>
    <m/>
    <x v="1429"/>
    <x v="1423"/>
    <m/>
    <m/>
    <n v="0"/>
    <n v="1"/>
    <n v="0"/>
    <n v="1"/>
  </r>
  <r>
    <m/>
    <m/>
    <x v="1432"/>
    <x v="1426"/>
    <m/>
    <m/>
    <n v="0"/>
    <n v="1"/>
    <n v="0"/>
    <n v="1"/>
  </r>
  <r>
    <m/>
    <m/>
    <x v="1435"/>
    <x v="1429"/>
    <m/>
    <m/>
    <n v="0"/>
    <n v="1"/>
    <n v="0"/>
    <n v="1"/>
  </r>
  <r>
    <m/>
    <m/>
    <x v="1436"/>
    <x v="1430"/>
    <m/>
    <m/>
    <n v="23"/>
    <n v="21"/>
    <n v="23"/>
    <n v="21"/>
  </r>
  <r>
    <m/>
    <m/>
    <x v="1438"/>
    <x v="1432"/>
    <m/>
    <m/>
    <n v="0"/>
    <n v="1"/>
    <n v="0"/>
    <n v="1"/>
  </r>
  <r>
    <m/>
    <m/>
    <x v="1445"/>
    <x v="1439"/>
    <m/>
    <m/>
    <n v="2"/>
    <n v="1"/>
    <n v="2"/>
    <n v="1"/>
  </r>
  <r>
    <m/>
    <m/>
    <x v="1649"/>
    <x v="1643"/>
    <m/>
    <m/>
    <n v="2"/>
    <n v="3"/>
    <n v="2"/>
    <n v="3"/>
  </r>
  <r>
    <m/>
    <m/>
    <x v="1454"/>
    <x v="1448"/>
    <m/>
    <m/>
    <n v="2"/>
    <n v="3"/>
    <n v="2"/>
    <n v="3"/>
  </r>
  <r>
    <m/>
    <m/>
    <x v="1652"/>
    <x v="1646"/>
    <m/>
    <m/>
    <n v="4"/>
    <n v="2"/>
    <n v="4"/>
    <n v="2"/>
  </r>
  <r>
    <m/>
    <m/>
    <x v="1460"/>
    <x v="1454"/>
    <m/>
    <m/>
    <n v="7"/>
    <n v="8"/>
    <n v="7"/>
    <n v="8"/>
  </r>
  <r>
    <m/>
    <m/>
    <x v="1659"/>
    <x v="1653"/>
    <m/>
    <m/>
    <n v="59"/>
    <n v="60"/>
    <n v="59"/>
    <n v="60"/>
  </r>
  <r>
    <m/>
    <m/>
    <x v="1466"/>
    <x v="1460"/>
    <m/>
    <m/>
    <n v="0"/>
    <n v="1"/>
    <n v="0"/>
    <n v="1"/>
  </r>
  <r>
    <m/>
    <m/>
    <x v="1660"/>
    <x v="1654"/>
    <m/>
    <m/>
    <n v="1"/>
    <n v="4"/>
    <n v="1"/>
    <n v="4"/>
  </r>
  <r>
    <m/>
    <m/>
    <x v="1467"/>
    <x v="1461"/>
    <m/>
    <m/>
    <n v="1"/>
    <n v="1"/>
    <n v="1"/>
    <n v="1"/>
  </r>
  <r>
    <m/>
    <m/>
    <x v="1470"/>
    <x v="1464"/>
    <m/>
    <m/>
    <n v="0"/>
    <n v="1"/>
    <n v="0"/>
    <n v="1"/>
  </r>
  <r>
    <m/>
    <m/>
    <x v="1471"/>
    <x v="1465"/>
    <m/>
    <m/>
    <n v="1"/>
    <n v="5"/>
    <n v="1"/>
    <n v="5"/>
  </r>
  <r>
    <m/>
    <m/>
    <x v="1472"/>
    <x v="1466"/>
    <m/>
    <m/>
    <n v="1"/>
    <n v="1"/>
    <n v="1"/>
    <n v="1"/>
  </r>
  <r>
    <m/>
    <m/>
    <x v="1473"/>
    <x v="1467"/>
    <m/>
    <m/>
    <n v="3"/>
    <n v="4"/>
    <n v="3"/>
    <n v="4"/>
  </r>
  <r>
    <m/>
    <m/>
    <x v="1474"/>
    <x v="1468"/>
    <m/>
    <m/>
    <n v="0"/>
    <n v="1"/>
    <n v="0"/>
    <n v="1"/>
  </r>
  <r>
    <m/>
    <m/>
    <x v="1475"/>
    <x v="1469"/>
    <m/>
    <m/>
    <n v="3"/>
    <n v="4"/>
    <n v="3"/>
    <n v="4"/>
  </r>
  <r>
    <m/>
    <m/>
    <x v="1476"/>
    <x v="1470"/>
    <m/>
    <m/>
    <n v="4"/>
    <n v="5"/>
    <n v="4"/>
    <n v="5"/>
  </r>
  <r>
    <m/>
    <m/>
    <x v="1477"/>
    <x v="1471"/>
    <m/>
    <m/>
    <n v="4"/>
    <n v="5"/>
    <n v="4"/>
    <n v="5"/>
  </r>
  <r>
    <m/>
    <m/>
    <x v="1479"/>
    <x v="1473"/>
    <m/>
    <m/>
    <n v="0"/>
    <n v="1"/>
    <n v="0"/>
    <n v="1"/>
  </r>
  <r>
    <m/>
    <m/>
    <x v="1481"/>
    <x v="1475"/>
    <m/>
    <m/>
    <n v="0"/>
    <n v="1"/>
    <n v="0"/>
    <n v="1"/>
  </r>
  <r>
    <m/>
    <m/>
    <x v="1486"/>
    <x v="1480"/>
    <m/>
    <m/>
    <n v="0"/>
    <n v="1"/>
    <n v="0"/>
    <n v="1"/>
  </r>
  <r>
    <m/>
    <m/>
    <x v="1487"/>
    <x v="1481"/>
    <m/>
    <m/>
    <n v="1"/>
    <n v="2"/>
    <n v="1"/>
    <n v="2"/>
  </r>
  <r>
    <m/>
    <m/>
    <x v="177"/>
    <x v="177"/>
    <m/>
    <m/>
    <n v="14"/>
    <n v="16"/>
    <n v="14"/>
    <n v="16"/>
  </r>
  <r>
    <m/>
    <m/>
    <x v="1490"/>
    <x v="1484"/>
    <m/>
    <m/>
    <n v="0"/>
    <n v="1"/>
    <n v="0"/>
    <n v="1"/>
  </r>
  <r>
    <m/>
    <m/>
    <x v="178"/>
    <x v="178"/>
    <m/>
    <m/>
    <n v="4"/>
    <n v="5"/>
    <n v="4"/>
    <n v="5"/>
  </r>
  <r>
    <m/>
    <m/>
    <x v="179"/>
    <x v="179"/>
    <m/>
    <m/>
    <n v="5"/>
    <n v="7"/>
    <n v="5"/>
    <n v="7"/>
  </r>
  <r>
    <m/>
    <m/>
    <x v="1493"/>
    <x v="1487"/>
    <m/>
    <m/>
    <n v="9"/>
    <n v="9"/>
    <n v="9"/>
    <n v="9"/>
  </r>
  <r>
    <m/>
    <m/>
    <x v="1498"/>
    <x v="1492"/>
    <m/>
    <m/>
    <n v="33"/>
    <n v="29"/>
    <n v="33"/>
    <n v="29"/>
  </r>
  <r>
    <m/>
    <m/>
    <x v="1500"/>
    <x v="1494"/>
    <m/>
    <m/>
    <n v="1"/>
    <n v="1"/>
    <n v="1"/>
    <n v="1"/>
  </r>
  <r>
    <m/>
    <m/>
    <x v="1503"/>
    <x v="1497"/>
    <m/>
    <m/>
    <n v="8"/>
    <n v="1"/>
    <n v="8"/>
    <n v="1"/>
  </r>
  <r>
    <m/>
    <m/>
    <x v="1504"/>
    <x v="1498"/>
    <m/>
    <m/>
    <n v="4"/>
    <n v="2"/>
    <n v="4"/>
    <n v="2"/>
  </r>
  <r>
    <m/>
    <m/>
    <x v="1506"/>
    <x v="1500"/>
    <m/>
    <m/>
    <n v="0"/>
    <n v="1"/>
    <n v="0"/>
    <n v="1"/>
  </r>
  <r>
    <m/>
    <m/>
    <x v="1666"/>
    <x v="1660"/>
    <m/>
    <m/>
    <n v="3"/>
    <n v="7"/>
    <n v="3"/>
    <n v="7"/>
  </r>
  <r>
    <m/>
    <m/>
    <x v="1509"/>
    <x v="1503"/>
    <m/>
    <m/>
    <n v="1"/>
    <n v="5"/>
    <n v="1"/>
    <n v="5"/>
  </r>
  <r>
    <m/>
    <m/>
    <x v="1515"/>
    <x v="1509"/>
    <m/>
    <m/>
    <n v="1"/>
    <n v="1"/>
    <n v="1"/>
    <n v="1"/>
  </r>
  <r>
    <m/>
    <m/>
    <x v="1518"/>
    <x v="1512"/>
    <m/>
    <m/>
    <n v="15"/>
    <n v="19"/>
    <n v="15"/>
    <n v="19"/>
  </r>
  <r>
    <m/>
    <m/>
    <x v="1521"/>
    <x v="1515"/>
    <m/>
    <m/>
    <n v="2"/>
    <n v="3"/>
    <n v="2"/>
    <n v="3"/>
  </r>
  <r>
    <m/>
    <m/>
    <x v="1528"/>
    <x v="1522"/>
    <m/>
    <m/>
    <n v="17"/>
    <n v="19"/>
    <n v="17"/>
    <n v="19"/>
  </r>
  <r>
    <m/>
    <m/>
    <x v="1530"/>
    <x v="1524"/>
    <m/>
    <m/>
    <n v="5"/>
    <n v="9"/>
    <n v="5"/>
    <n v="9"/>
  </r>
  <r>
    <m/>
    <m/>
    <x v="1531"/>
    <x v="1525"/>
    <m/>
    <m/>
    <n v="9"/>
    <n v="8"/>
    <n v="9"/>
    <n v="8"/>
  </r>
  <r>
    <m/>
    <m/>
    <x v="1532"/>
    <x v="1526"/>
    <m/>
    <m/>
    <n v="44"/>
    <n v="39"/>
    <n v="44"/>
    <n v="39"/>
  </r>
  <r>
    <m/>
    <m/>
    <x v="1533"/>
    <x v="1527"/>
    <m/>
    <m/>
    <n v="1"/>
    <n v="9"/>
    <n v="1"/>
    <n v="9"/>
  </r>
  <r>
    <m/>
    <m/>
    <x v="889"/>
    <x v="889"/>
    <m/>
    <m/>
    <n v="0"/>
    <n v="1"/>
    <n v="0"/>
    <n v="1"/>
  </r>
  <r>
    <m/>
    <m/>
    <x v="1674"/>
    <x v="1668"/>
    <m/>
    <m/>
    <n v="1"/>
    <n v="1"/>
    <n v="1"/>
    <n v="1"/>
  </r>
  <r>
    <m/>
    <m/>
    <x v="1675"/>
    <x v="1669"/>
    <m/>
    <m/>
    <n v="1"/>
    <n v="1"/>
    <n v="1"/>
    <n v="1"/>
  </r>
  <r>
    <m/>
    <m/>
    <x v="1676"/>
    <x v="1670"/>
    <m/>
    <m/>
    <n v="1"/>
    <n v="1"/>
    <n v="1"/>
    <n v="1"/>
  </r>
  <r>
    <m/>
    <m/>
    <x v="1537"/>
    <x v="1531"/>
    <m/>
    <m/>
    <n v="0"/>
    <n v="1"/>
    <n v="0"/>
    <n v="1"/>
  </r>
  <r>
    <m/>
    <m/>
    <x v="1677"/>
    <x v="1671"/>
    <m/>
    <m/>
    <n v="1"/>
    <n v="2"/>
    <n v="1"/>
    <n v="2"/>
  </r>
  <r>
    <m/>
    <m/>
    <x v="1544"/>
    <x v="1538"/>
    <m/>
    <m/>
    <n v="1"/>
    <n v="3"/>
    <n v="1"/>
    <n v="3"/>
  </r>
  <r>
    <m/>
    <m/>
    <x v="1545"/>
    <x v="1539"/>
    <m/>
    <m/>
    <n v="0"/>
    <n v="1"/>
    <n v="0"/>
    <n v="1"/>
  </r>
  <r>
    <m/>
    <m/>
    <x v="1548"/>
    <x v="1542"/>
    <m/>
    <m/>
    <n v="0"/>
    <n v="1"/>
    <n v="0"/>
    <n v="1"/>
  </r>
  <r>
    <m/>
    <m/>
    <x v="1554"/>
    <x v="1548"/>
    <m/>
    <m/>
    <n v="0"/>
    <n v="1"/>
    <n v="0"/>
    <n v="1"/>
  </r>
  <r>
    <m/>
    <m/>
    <x v="1562"/>
    <x v="1556"/>
    <m/>
    <m/>
    <n v="0"/>
    <n v="1"/>
    <n v="0"/>
    <n v="1"/>
  </r>
  <r>
    <m/>
    <m/>
    <x v="1563"/>
    <x v="1557"/>
    <m/>
    <m/>
    <n v="0"/>
    <n v="1"/>
    <n v="0"/>
    <n v="1"/>
  </r>
  <r>
    <m/>
    <m/>
    <x v="1681"/>
    <x v="1675"/>
    <m/>
    <m/>
    <n v="0"/>
    <n v="1"/>
    <n v="0"/>
    <n v="1"/>
  </r>
  <r>
    <m/>
    <m/>
    <x v="1569"/>
    <x v="1563"/>
    <m/>
    <m/>
    <n v="0"/>
    <n v="1"/>
    <n v="0"/>
    <n v="1"/>
  </r>
  <r>
    <m/>
    <m/>
    <x v="1573"/>
    <x v="1567"/>
    <m/>
    <m/>
    <n v="1"/>
    <n v="2"/>
    <n v="1"/>
    <n v="2"/>
  </r>
  <r>
    <m/>
    <m/>
    <x v="1574"/>
    <x v="1568"/>
    <m/>
    <m/>
    <n v="4"/>
    <n v="5"/>
    <n v="4"/>
    <n v="5"/>
  </r>
  <r>
    <m/>
    <m/>
    <x v="1684"/>
    <x v="1678"/>
    <m/>
    <m/>
    <n v="8"/>
    <n v="4"/>
    <n v="8"/>
    <n v="4"/>
  </r>
  <r>
    <m/>
    <m/>
    <x v="1685"/>
    <x v="1679"/>
    <m/>
    <m/>
    <n v="0"/>
    <n v="1"/>
    <n v="0"/>
    <n v="1"/>
  </r>
  <r>
    <m/>
    <m/>
    <x v="1578"/>
    <x v="1572"/>
    <m/>
    <m/>
    <n v="3"/>
    <n v="4"/>
    <n v="3"/>
    <n v="4"/>
  </r>
  <r>
    <m/>
    <m/>
    <x v="1579"/>
    <x v="1573"/>
    <m/>
    <m/>
    <n v="1"/>
    <n v="1"/>
    <n v="1"/>
    <n v="1"/>
  </r>
  <r>
    <m/>
    <m/>
    <x v="1686"/>
    <x v="1680"/>
    <m/>
    <m/>
    <n v="0"/>
    <n v="1"/>
    <n v="0"/>
    <n v="1"/>
  </r>
  <r>
    <m/>
    <m/>
    <x v="1582"/>
    <x v="1576"/>
    <m/>
    <m/>
    <n v="3"/>
    <n v="1"/>
    <n v="3"/>
    <n v="1"/>
  </r>
  <r>
    <m/>
    <m/>
    <x v="1583"/>
    <x v="1577"/>
    <m/>
    <m/>
    <n v="2"/>
    <n v="1"/>
    <n v="2"/>
    <n v="1"/>
  </r>
  <r>
    <m/>
    <m/>
    <x v="1688"/>
    <x v="1682"/>
    <m/>
    <m/>
    <n v="0"/>
    <n v="1"/>
    <n v="0"/>
    <n v="1"/>
  </r>
  <r>
    <m/>
    <m/>
    <x v="1592"/>
    <x v="1586"/>
    <m/>
    <m/>
    <n v="0"/>
    <n v="1"/>
    <n v="0"/>
    <n v="1"/>
  </r>
  <r>
    <m/>
    <m/>
    <x v="2778"/>
    <x v="2772"/>
    <m/>
    <m/>
    <n v="0"/>
    <n v="1"/>
    <n v="0"/>
    <n v="1"/>
  </r>
  <r>
    <m/>
    <m/>
    <x v="182"/>
    <x v="182"/>
    <m/>
    <m/>
    <n v="15"/>
    <n v="17"/>
    <n v="15"/>
    <n v="17"/>
  </r>
  <r>
    <m/>
    <m/>
    <x v="2779"/>
    <x v="2773"/>
    <m/>
    <m/>
    <n v="1"/>
    <n v="1"/>
    <n v="1"/>
    <n v="1"/>
  </r>
  <r>
    <m/>
    <m/>
    <x v="2780"/>
    <x v="2774"/>
    <m/>
    <m/>
    <n v="1"/>
    <n v="1"/>
    <n v="1"/>
    <n v="1"/>
  </r>
  <r>
    <m/>
    <m/>
    <x v="335"/>
    <x v="335"/>
    <m/>
    <m/>
    <n v="29"/>
    <n v="29"/>
    <n v="29"/>
    <n v="29"/>
  </r>
  <r>
    <m/>
    <m/>
    <x v="766"/>
    <x v="766"/>
    <m/>
    <m/>
    <n v="1"/>
    <n v="1"/>
    <n v="1"/>
    <n v="1"/>
  </r>
  <r>
    <m/>
    <m/>
    <x v="772"/>
    <x v="772"/>
    <m/>
    <m/>
    <n v="14"/>
    <n v="17"/>
    <n v="14"/>
    <n v="17"/>
  </r>
  <r>
    <m/>
    <m/>
    <x v="774"/>
    <x v="774"/>
    <m/>
    <m/>
    <n v="0"/>
    <n v="1"/>
    <n v="0"/>
    <n v="1"/>
  </r>
  <r>
    <m/>
    <m/>
    <x v="775"/>
    <x v="775"/>
    <m/>
    <m/>
    <n v="0"/>
    <n v="1"/>
    <n v="0"/>
    <n v="1"/>
  </r>
  <r>
    <m/>
    <m/>
    <x v="499"/>
    <x v="499"/>
    <m/>
    <m/>
    <n v="1"/>
    <n v="1"/>
    <n v="1"/>
    <n v="1"/>
  </r>
  <r>
    <m/>
    <m/>
    <x v="501"/>
    <x v="501"/>
    <m/>
    <m/>
    <n v="0"/>
    <n v="1"/>
    <n v="0"/>
    <n v="1"/>
  </r>
  <r>
    <m/>
    <m/>
    <x v="779"/>
    <x v="779"/>
    <m/>
    <m/>
    <n v="1"/>
    <n v="1"/>
    <n v="1"/>
    <n v="1"/>
  </r>
  <r>
    <m/>
    <m/>
    <x v="184"/>
    <x v="184"/>
    <m/>
    <m/>
    <n v="8"/>
    <n v="9"/>
    <n v="8"/>
    <n v="9"/>
  </r>
  <r>
    <m/>
    <m/>
    <x v="780"/>
    <x v="780"/>
    <m/>
    <m/>
    <n v="0"/>
    <n v="1"/>
    <n v="0"/>
    <n v="1"/>
  </r>
  <r>
    <m/>
    <m/>
    <x v="781"/>
    <x v="781"/>
    <m/>
    <m/>
    <n v="0"/>
    <n v="1"/>
    <n v="0"/>
    <n v="1"/>
  </r>
  <r>
    <m/>
    <m/>
    <x v="782"/>
    <x v="782"/>
    <m/>
    <m/>
    <n v="0"/>
    <n v="1"/>
    <n v="0"/>
    <n v="1"/>
  </r>
  <r>
    <m/>
    <m/>
    <x v="503"/>
    <x v="503"/>
    <m/>
    <m/>
    <n v="2"/>
    <n v="3"/>
    <n v="2"/>
    <n v="3"/>
  </r>
  <r>
    <m/>
    <m/>
    <x v="2781"/>
    <x v="2775"/>
    <m/>
    <m/>
    <n v="3"/>
    <n v="3"/>
    <n v="3"/>
    <n v="3"/>
  </r>
  <r>
    <m/>
    <m/>
    <x v="784"/>
    <x v="784"/>
    <m/>
    <m/>
    <n v="0"/>
    <n v="1"/>
    <n v="0"/>
    <n v="1"/>
  </r>
  <r>
    <m/>
    <m/>
    <x v="787"/>
    <x v="787"/>
    <m/>
    <m/>
    <n v="1"/>
    <n v="1"/>
    <n v="1"/>
    <n v="1"/>
  </r>
  <r>
    <m/>
    <m/>
    <x v="789"/>
    <x v="789"/>
    <m/>
    <m/>
    <n v="2"/>
    <n v="3"/>
    <n v="2"/>
    <n v="3"/>
  </r>
  <r>
    <m/>
    <m/>
    <x v="794"/>
    <x v="794"/>
    <m/>
    <m/>
    <n v="2"/>
    <n v="3"/>
    <n v="2"/>
    <n v="3"/>
  </r>
  <r>
    <m/>
    <m/>
    <x v="795"/>
    <x v="795"/>
    <m/>
    <m/>
    <n v="1"/>
    <n v="1"/>
    <n v="1"/>
    <n v="1"/>
  </r>
  <r>
    <m/>
    <m/>
    <x v="796"/>
    <x v="796"/>
    <m/>
    <m/>
    <n v="0"/>
    <n v="1"/>
    <n v="0"/>
    <n v="1"/>
  </r>
  <r>
    <m/>
    <m/>
    <x v="799"/>
    <x v="799"/>
    <m/>
    <m/>
    <n v="0"/>
    <n v="1"/>
    <n v="0"/>
    <n v="1"/>
  </r>
  <r>
    <m/>
    <m/>
    <x v="800"/>
    <x v="800"/>
    <m/>
    <m/>
    <n v="0"/>
    <n v="1"/>
    <n v="0"/>
    <n v="1"/>
  </r>
  <r>
    <m/>
    <m/>
    <x v="801"/>
    <x v="801"/>
    <m/>
    <m/>
    <n v="0"/>
    <n v="1"/>
    <n v="0"/>
    <n v="1"/>
  </r>
  <r>
    <m/>
    <m/>
    <x v="802"/>
    <x v="802"/>
    <m/>
    <m/>
    <n v="1"/>
    <n v="1"/>
    <n v="1"/>
    <n v="1"/>
  </r>
  <r>
    <m/>
    <m/>
    <x v="804"/>
    <x v="804"/>
    <m/>
    <m/>
    <n v="0"/>
    <n v="1"/>
    <n v="0"/>
    <n v="1"/>
  </r>
  <r>
    <m/>
    <m/>
    <x v="805"/>
    <x v="805"/>
    <m/>
    <m/>
    <n v="0"/>
    <n v="1"/>
    <n v="0"/>
    <n v="1"/>
  </r>
  <r>
    <m/>
    <m/>
    <x v="807"/>
    <x v="807"/>
    <m/>
    <m/>
    <n v="0"/>
    <n v="1"/>
    <n v="0"/>
    <n v="1"/>
  </r>
  <r>
    <m/>
    <m/>
    <x v="810"/>
    <x v="810"/>
    <m/>
    <m/>
    <n v="0"/>
    <n v="1"/>
    <n v="0"/>
    <n v="1"/>
  </r>
  <r>
    <m/>
    <m/>
    <x v="811"/>
    <x v="811"/>
    <m/>
    <m/>
    <n v="8"/>
    <n v="8"/>
    <n v="8"/>
    <n v="8"/>
  </r>
  <r>
    <m/>
    <m/>
    <x v="812"/>
    <x v="812"/>
    <m/>
    <m/>
    <n v="0"/>
    <n v="1"/>
    <n v="0"/>
    <n v="1"/>
  </r>
  <r>
    <m/>
    <m/>
    <x v="816"/>
    <x v="816"/>
    <m/>
    <m/>
    <n v="1"/>
    <n v="2"/>
    <n v="1"/>
    <n v="2"/>
  </r>
  <r>
    <m/>
    <m/>
    <x v="2782"/>
    <x v="2776"/>
    <m/>
    <m/>
    <n v="4"/>
    <n v="3"/>
    <n v="4"/>
    <n v="3"/>
  </r>
  <r>
    <m/>
    <m/>
    <x v="817"/>
    <x v="817"/>
    <m/>
    <m/>
    <n v="3"/>
    <n v="4"/>
    <n v="3"/>
    <n v="4"/>
  </r>
  <r>
    <m/>
    <m/>
    <x v="818"/>
    <x v="818"/>
    <m/>
    <m/>
    <n v="2"/>
    <n v="1"/>
    <n v="2"/>
    <n v="1"/>
  </r>
  <r>
    <m/>
    <m/>
    <x v="820"/>
    <x v="820"/>
    <m/>
    <m/>
    <n v="3"/>
    <n v="4"/>
    <n v="3"/>
    <n v="4"/>
  </r>
  <r>
    <m/>
    <m/>
    <x v="821"/>
    <x v="821"/>
    <m/>
    <m/>
    <n v="13"/>
    <n v="11"/>
    <n v="13"/>
    <n v="11"/>
  </r>
  <r>
    <m/>
    <m/>
    <x v="892"/>
    <x v="892"/>
    <m/>
    <m/>
    <n v="0"/>
    <n v="1"/>
    <n v="0"/>
    <n v="1"/>
  </r>
  <r>
    <m/>
    <m/>
    <x v="824"/>
    <x v="824"/>
    <m/>
    <m/>
    <n v="7"/>
    <n v="4"/>
    <n v="7"/>
    <n v="4"/>
  </r>
  <r>
    <m/>
    <m/>
    <x v="827"/>
    <x v="827"/>
    <m/>
    <m/>
    <n v="11"/>
    <n v="11"/>
    <n v="11"/>
    <n v="11"/>
  </r>
  <r>
    <m/>
    <m/>
    <x v="828"/>
    <x v="828"/>
    <m/>
    <m/>
    <n v="0"/>
    <n v="1"/>
    <n v="0"/>
    <n v="1"/>
  </r>
  <r>
    <m/>
    <m/>
    <x v="2783"/>
    <x v="2777"/>
    <m/>
    <m/>
    <n v="0"/>
    <n v="1"/>
    <n v="0"/>
    <n v="1"/>
  </r>
  <r>
    <m/>
    <m/>
    <x v="829"/>
    <x v="829"/>
    <m/>
    <m/>
    <n v="5"/>
    <n v="7"/>
    <n v="5"/>
    <n v="7"/>
  </r>
  <r>
    <m/>
    <m/>
    <x v="831"/>
    <x v="831"/>
    <m/>
    <m/>
    <n v="29"/>
    <n v="32"/>
    <n v="29"/>
    <n v="32"/>
  </r>
  <r>
    <m/>
    <m/>
    <x v="833"/>
    <x v="833"/>
    <m/>
    <m/>
    <n v="1"/>
    <n v="1"/>
    <n v="1"/>
    <n v="1"/>
  </r>
  <r>
    <m/>
    <m/>
    <x v="836"/>
    <x v="836"/>
    <m/>
    <m/>
    <n v="4"/>
    <n v="5"/>
    <n v="4"/>
    <n v="5"/>
  </r>
  <r>
    <m/>
    <m/>
    <x v="838"/>
    <x v="838"/>
    <m/>
    <m/>
    <n v="0"/>
    <n v="1"/>
    <n v="0"/>
    <n v="1"/>
  </r>
  <r>
    <m/>
    <m/>
    <x v="840"/>
    <x v="840"/>
    <m/>
    <m/>
    <n v="1"/>
    <n v="1"/>
    <n v="1"/>
    <n v="1"/>
  </r>
  <r>
    <m/>
    <m/>
    <x v="841"/>
    <x v="841"/>
    <m/>
    <m/>
    <n v="4"/>
    <n v="5"/>
    <n v="4"/>
    <n v="5"/>
  </r>
  <r>
    <m/>
    <m/>
    <x v="842"/>
    <x v="842"/>
    <m/>
    <m/>
    <n v="3"/>
    <n v="3"/>
    <n v="3"/>
    <n v="3"/>
  </r>
  <r>
    <m/>
    <m/>
    <x v="843"/>
    <x v="843"/>
    <m/>
    <m/>
    <n v="1"/>
    <n v="1"/>
    <n v="1"/>
    <n v="1"/>
  </r>
  <r>
    <m/>
    <m/>
    <x v="844"/>
    <x v="844"/>
    <m/>
    <m/>
    <n v="3"/>
    <n v="4"/>
    <n v="3"/>
    <n v="4"/>
  </r>
  <r>
    <m/>
    <m/>
    <x v="845"/>
    <x v="845"/>
    <m/>
    <m/>
    <n v="2"/>
    <n v="3"/>
    <n v="2"/>
    <n v="3"/>
  </r>
  <r>
    <m/>
    <m/>
    <x v="847"/>
    <x v="847"/>
    <m/>
    <m/>
    <n v="0"/>
    <n v="1"/>
    <n v="0"/>
    <n v="1"/>
  </r>
  <r>
    <m/>
    <m/>
    <x v="850"/>
    <x v="850"/>
    <m/>
    <m/>
    <n v="0"/>
    <n v="1"/>
    <n v="0"/>
    <n v="1"/>
  </r>
  <r>
    <m/>
    <m/>
    <x v="851"/>
    <x v="851"/>
    <m/>
    <m/>
    <n v="1"/>
    <n v="1"/>
    <n v="1"/>
    <n v="1"/>
  </r>
  <r>
    <m/>
    <m/>
    <x v="852"/>
    <x v="852"/>
    <m/>
    <m/>
    <n v="0"/>
    <n v="1"/>
    <n v="0"/>
    <n v="1"/>
  </r>
  <r>
    <m/>
    <m/>
    <x v="853"/>
    <x v="853"/>
    <m/>
    <m/>
    <n v="0"/>
    <n v="1"/>
    <n v="0"/>
    <n v="1"/>
  </r>
  <r>
    <m/>
    <m/>
    <x v="858"/>
    <x v="858"/>
    <m/>
    <m/>
    <n v="0"/>
    <n v="1"/>
    <n v="0"/>
    <n v="1"/>
  </r>
  <r>
    <m/>
    <m/>
    <x v="859"/>
    <x v="859"/>
    <m/>
    <m/>
    <n v="0"/>
    <n v="1"/>
    <n v="0"/>
    <n v="1"/>
  </r>
  <r>
    <m/>
    <m/>
    <x v="2784"/>
    <x v="2778"/>
    <m/>
    <m/>
    <n v="1"/>
    <n v="1"/>
    <n v="1"/>
    <n v="1"/>
  </r>
  <r>
    <m/>
    <m/>
    <x v="860"/>
    <x v="860"/>
    <m/>
    <m/>
    <n v="1"/>
    <n v="1"/>
    <n v="1"/>
    <n v="1"/>
  </r>
  <r>
    <m/>
    <m/>
    <x v="2028"/>
    <x v="2022"/>
    <m/>
    <m/>
    <n v="0"/>
    <n v="1"/>
    <n v="0"/>
    <n v="1"/>
  </r>
  <r>
    <m/>
    <m/>
    <x v="2031"/>
    <x v="2025"/>
    <m/>
    <m/>
    <n v="0"/>
    <n v="1"/>
    <n v="0"/>
    <n v="1"/>
  </r>
  <r>
    <m/>
    <m/>
    <x v="2054"/>
    <x v="2048"/>
    <m/>
    <m/>
    <n v="1"/>
    <n v="1"/>
    <n v="1"/>
    <n v="1"/>
  </r>
  <r>
    <m/>
    <m/>
    <x v="2056"/>
    <x v="2050"/>
    <m/>
    <m/>
    <n v="0"/>
    <n v="1"/>
    <n v="0"/>
    <n v="1"/>
  </r>
  <r>
    <m/>
    <m/>
    <x v="509"/>
    <x v="509"/>
    <m/>
    <m/>
    <n v="2"/>
    <n v="3"/>
    <n v="2"/>
    <n v="3"/>
  </r>
  <r>
    <m/>
    <m/>
    <x v="1958"/>
    <x v="1952"/>
    <m/>
    <m/>
    <n v="1"/>
    <n v="1"/>
    <n v="1"/>
    <n v="1"/>
  </r>
  <r>
    <m/>
    <m/>
    <x v="511"/>
    <x v="511"/>
    <m/>
    <m/>
    <n v="22"/>
    <n v="21"/>
    <n v="22"/>
    <n v="21"/>
  </r>
  <r>
    <m/>
    <m/>
    <x v="2069"/>
    <x v="2063"/>
    <m/>
    <m/>
    <n v="0"/>
    <n v="1"/>
    <n v="0"/>
    <n v="1"/>
  </r>
  <r>
    <m/>
    <m/>
    <x v="2070"/>
    <x v="2064"/>
    <m/>
    <m/>
    <n v="1"/>
    <n v="1"/>
    <n v="1"/>
    <n v="1"/>
  </r>
  <r>
    <m/>
    <m/>
    <x v="2072"/>
    <x v="2066"/>
    <m/>
    <m/>
    <n v="0"/>
    <n v="1"/>
    <n v="0"/>
    <n v="1"/>
  </r>
  <r>
    <m/>
    <m/>
    <x v="514"/>
    <x v="514"/>
    <m/>
    <m/>
    <n v="0"/>
    <n v="1"/>
    <n v="0"/>
    <n v="1"/>
  </r>
  <r>
    <m/>
    <m/>
    <x v="515"/>
    <x v="515"/>
    <m/>
    <m/>
    <n v="0"/>
    <n v="1"/>
    <n v="0"/>
    <n v="1"/>
  </r>
  <r>
    <m/>
    <m/>
    <x v="516"/>
    <x v="516"/>
    <m/>
    <m/>
    <n v="0"/>
    <n v="1"/>
    <n v="0"/>
    <n v="1"/>
  </r>
  <r>
    <m/>
    <m/>
    <x v="518"/>
    <x v="518"/>
    <m/>
    <m/>
    <n v="0"/>
    <n v="1"/>
    <n v="0"/>
    <n v="1"/>
  </r>
  <r>
    <m/>
    <m/>
    <x v="520"/>
    <x v="520"/>
    <m/>
    <m/>
    <n v="0"/>
    <n v="1"/>
    <n v="0"/>
    <n v="1"/>
  </r>
  <r>
    <m/>
    <m/>
    <x v="521"/>
    <x v="521"/>
    <m/>
    <m/>
    <n v="2"/>
    <n v="1"/>
    <n v="2"/>
    <n v="1"/>
  </r>
  <r>
    <m/>
    <m/>
    <x v="2082"/>
    <x v="2076"/>
    <m/>
    <m/>
    <n v="0"/>
    <n v="1"/>
    <n v="0"/>
    <n v="1"/>
  </r>
  <r>
    <m/>
    <m/>
    <x v="2086"/>
    <x v="2080"/>
    <m/>
    <m/>
    <n v="3"/>
    <n v="3"/>
    <n v="3"/>
    <n v="3"/>
  </r>
  <r>
    <m/>
    <m/>
    <x v="524"/>
    <x v="524"/>
    <m/>
    <m/>
    <n v="0"/>
    <n v="1"/>
    <n v="0"/>
    <n v="1"/>
  </r>
  <r>
    <m/>
    <m/>
    <x v="525"/>
    <x v="525"/>
    <m/>
    <m/>
    <n v="0"/>
    <n v="1"/>
    <n v="0"/>
    <n v="1"/>
  </r>
  <r>
    <m/>
    <m/>
    <x v="2096"/>
    <x v="2090"/>
    <m/>
    <m/>
    <n v="0"/>
    <n v="1"/>
    <n v="0"/>
    <n v="1"/>
  </r>
  <r>
    <m/>
    <m/>
    <x v="2102"/>
    <x v="2096"/>
    <m/>
    <m/>
    <n v="0"/>
    <n v="1"/>
    <n v="0"/>
    <n v="1"/>
  </r>
  <r>
    <m/>
    <m/>
    <x v="2103"/>
    <x v="2097"/>
    <m/>
    <m/>
    <n v="0"/>
    <n v="1"/>
    <n v="0"/>
    <n v="1"/>
  </r>
  <r>
    <m/>
    <m/>
    <x v="2105"/>
    <x v="2099"/>
    <m/>
    <m/>
    <n v="0"/>
    <n v="1"/>
    <n v="0"/>
    <n v="1"/>
  </r>
  <r>
    <m/>
    <m/>
    <x v="1920"/>
    <x v="1914"/>
    <m/>
    <m/>
    <n v="0"/>
    <n v="1"/>
    <n v="0"/>
    <n v="1"/>
  </r>
  <r>
    <m/>
    <m/>
    <x v="2138"/>
    <x v="2132"/>
    <m/>
    <m/>
    <n v="1"/>
    <n v="1"/>
    <n v="1"/>
    <n v="1"/>
  </r>
  <r>
    <m/>
    <m/>
    <x v="2109"/>
    <x v="2103"/>
    <m/>
    <m/>
    <n v="0"/>
    <n v="1"/>
    <n v="0"/>
    <n v="1"/>
  </r>
  <r>
    <m/>
    <m/>
    <x v="2113"/>
    <x v="2107"/>
    <m/>
    <m/>
    <n v="1"/>
    <n v="1"/>
    <n v="1"/>
    <n v="1"/>
  </r>
  <r>
    <m/>
    <m/>
    <x v="2115"/>
    <x v="2109"/>
    <m/>
    <m/>
    <n v="1"/>
    <n v="1"/>
    <n v="1"/>
    <n v="1"/>
  </r>
  <r>
    <m/>
    <m/>
    <x v="338"/>
    <x v="338"/>
    <m/>
    <m/>
    <n v="141"/>
    <n v="136"/>
    <n v="141"/>
    <n v="136"/>
  </r>
  <r>
    <m/>
    <m/>
    <x v="530"/>
    <x v="530"/>
    <m/>
    <m/>
    <n v="79"/>
    <n v="80"/>
    <n v="79"/>
    <n v="80"/>
  </r>
  <r>
    <m/>
    <m/>
    <x v="531"/>
    <x v="531"/>
    <m/>
    <m/>
    <n v="4"/>
    <n v="5"/>
    <n v="4"/>
    <n v="5"/>
  </r>
  <r>
    <m/>
    <m/>
    <x v="532"/>
    <x v="532"/>
    <m/>
    <m/>
    <n v="3"/>
    <n v="3"/>
    <n v="3"/>
    <n v="3"/>
  </r>
  <r>
    <m/>
    <m/>
    <x v="2116"/>
    <x v="2110"/>
    <m/>
    <m/>
    <n v="0"/>
    <n v="1"/>
    <n v="0"/>
    <n v="1"/>
  </r>
  <r>
    <m/>
    <m/>
    <x v="713"/>
    <x v="713"/>
    <m/>
    <m/>
    <n v="0"/>
    <n v="1"/>
    <n v="0"/>
    <n v="1"/>
  </r>
  <r>
    <m/>
    <m/>
    <x v="2256"/>
    <x v="2250"/>
    <m/>
    <m/>
    <n v="0"/>
    <n v="1"/>
    <n v="0"/>
    <n v="1"/>
  </r>
  <r>
    <m/>
    <m/>
    <x v="535"/>
    <x v="535"/>
    <m/>
    <m/>
    <n v="0"/>
    <n v="1"/>
    <n v="0"/>
    <n v="1"/>
  </r>
  <r>
    <m/>
    <m/>
    <x v="2267"/>
    <x v="2261"/>
    <m/>
    <m/>
    <n v="0"/>
    <n v="1"/>
    <n v="0"/>
    <n v="1"/>
  </r>
  <r>
    <m/>
    <m/>
    <x v="2268"/>
    <x v="2262"/>
    <m/>
    <m/>
    <n v="0"/>
    <n v="1"/>
    <n v="0"/>
    <n v="1"/>
  </r>
  <r>
    <m/>
    <m/>
    <x v="2785"/>
    <x v="2779"/>
    <m/>
    <m/>
    <n v="0"/>
    <n v="1"/>
    <n v="0"/>
    <n v="1"/>
  </r>
  <r>
    <m/>
    <m/>
    <x v="2786"/>
    <x v="2780"/>
    <m/>
    <m/>
    <n v="1"/>
    <n v="1"/>
    <n v="1"/>
    <n v="1"/>
  </r>
  <r>
    <m/>
    <m/>
    <x v="185"/>
    <x v="185"/>
    <m/>
    <m/>
    <n v="1"/>
    <n v="1"/>
    <n v="1"/>
    <n v="1"/>
  </r>
  <r>
    <m/>
    <m/>
    <x v="912"/>
    <x v="912"/>
    <m/>
    <m/>
    <n v="0"/>
    <n v="1"/>
    <n v="0"/>
    <n v="1"/>
  </r>
  <r>
    <m/>
    <m/>
    <x v="2787"/>
    <x v="2781"/>
    <m/>
    <m/>
    <n v="0"/>
    <n v="1"/>
    <n v="0"/>
    <n v="1"/>
  </r>
  <r>
    <m/>
    <m/>
    <x v="1072"/>
    <x v="1072"/>
    <m/>
    <m/>
    <n v="0"/>
    <n v="1"/>
    <n v="0"/>
    <n v="1"/>
  </r>
  <r>
    <m/>
    <m/>
    <x v="1813"/>
    <x v="1807"/>
    <m/>
    <m/>
    <n v="5"/>
    <n v="3"/>
    <n v="5"/>
    <n v="3"/>
  </r>
  <r>
    <m/>
    <m/>
    <x v="2788"/>
    <x v="2782"/>
    <m/>
    <m/>
    <n v="0"/>
    <n v="1"/>
    <n v="0"/>
    <n v="1"/>
  </r>
  <r>
    <m/>
    <m/>
    <x v="1169"/>
    <x v="1169"/>
    <m/>
    <m/>
    <n v="4"/>
    <n v="4"/>
    <n v="4"/>
    <n v="4"/>
  </r>
  <r>
    <m/>
    <m/>
    <x v="1814"/>
    <x v="1808"/>
    <m/>
    <m/>
    <n v="4"/>
    <n v="4"/>
    <n v="4"/>
    <n v="4"/>
  </r>
  <r>
    <m/>
    <m/>
    <x v="1815"/>
    <x v="1809"/>
    <m/>
    <m/>
    <n v="108"/>
    <n v="104"/>
    <n v="108"/>
    <n v="104"/>
  </r>
  <r>
    <m/>
    <m/>
    <x v="914"/>
    <x v="914"/>
    <m/>
    <m/>
    <n v="37"/>
    <n v="33"/>
    <n v="37"/>
    <n v="33"/>
  </r>
  <r>
    <m/>
    <m/>
    <x v="1816"/>
    <x v="1810"/>
    <m/>
    <m/>
    <n v="0"/>
    <n v="1"/>
    <n v="0"/>
    <n v="1"/>
  </r>
  <r>
    <m/>
    <m/>
    <x v="543"/>
    <x v="543"/>
    <m/>
    <m/>
    <n v="2"/>
    <n v="1"/>
    <n v="2"/>
    <n v="1"/>
  </r>
  <r>
    <m/>
    <m/>
    <x v="547"/>
    <x v="547"/>
    <m/>
    <m/>
    <n v="0"/>
    <n v="1"/>
    <n v="0"/>
    <n v="1"/>
  </r>
  <r>
    <m/>
    <m/>
    <x v="2789"/>
    <x v="2783"/>
    <m/>
    <m/>
    <n v="0"/>
    <n v="1"/>
    <n v="0"/>
    <n v="1"/>
  </r>
  <r>
    <m/>
    <m/>
    <x v="1170"/>
    <x v="1170"/>
    <m/>
    <m/>
    <n v="2"/>
    <n v="1"/>
    <n v="2"/>
    <n v="1"/>
  </r>
  <r>
    <m/>
    <m/>
    <x v="553"/>
    <x v="553"/>
    <m/>
    <m/>
    <n v="2"/>
    <n v="3"/>
    <n v="2"/>
    <n v="3"/>
  </r>
  <r>
    <m/>
    <m/>
    <x v="717"/>
    <x v="717"/>
    <m/>
    <m/>
    <n v="0"/>
    <n v="1"/>
    <n v="0"/>
    <n v="1"/>
  </r>
  <r>
    <m/>
    <m/>
    <x v="718"/>
    <x v="718"/>
    <m/>
    <m/>
    <n v="3"/>
    <n v="4"/>
    <n v="3"/>
    <n v="4"/>
  </r>
  <r>
    <m/>
    <m/>
    <x v="555"/>
    <x v="555"/>
    <m/>
    <m/>
    <n v="9"/>
    <n v="8"/>
    <n v="9"/>
    <n v="8"/>
  </r>
  <r>
    <m/>
    <m/>
    <x v="1173"/>
    <x v="1173"/>
    <m/>
    <m/>
    <n v="7"/>
    <n v="8"/>
    <n v="7"/>
    <n v="8"/>
  </r>
  <r>
    <m/>
    <m/>
    <x v="556"/>
    <x v="556"/>
    <m/>
    <m/>
    <n v="2"/>
    <n v="1"/>
    <n v="2"/>
    <n v="1"/>
  </r>
  <r>
    <m/>
    <m/>
    <x v="1174"/>
    <x v="1174"/>
    <m/>
    <m/>
    <n v="0"/>
    <n v="1"/>
    <n v="0"/>
    <n v="1"/>
  </r>
  <r>
    <m/>
    <m/>
    <x v="1175"/>
    <x v="1175"/>
    <m/>
    <m/>
    <n v="4"/>
    <n v="4"/>
    <n v="4"/>
    <n v="4"/>
  </r>
  <r>
    <m/>
    <m/>
    <x v="1176"/>
    <x v="1176"/>
    <m/>
    <m/>
    <n v="2"/>
    <n v="3"/>
    <n v="2"/>
    <n v="3"/>
  </r>
  <r>
    <m/>
    <m/>
    <x v="1177"/>
    <x v="1177"/>
    <m/>
    <m/>
    <n v="2"/>
    <n v="3"/>
    <n v="2"/>
    <n v="3"/>
  </r>
  <r>
    <m/>
    <m/>
    <x v="1179"/>
    <x v="1179"/>
    <m/>
    <m/>
    <n v="0"/>
    <n v="1"/>
    <n v="0"/>
    <n v="1"/>
  </r>
  <r>
    <m/>
    <m/>
    <x v="557"/>
    <x v="557"/>
    <m/>
    <m/>
    <n v="0"/>
    <n v="1"/>
    <n v="0"/>
    <n v="1"/>
  </r>
  <r>
    <m/>
    <m/>
    <x v="558"/>
    <x v="558"/>
    <m/>
    <m/>
    <n v="2"/>
    <n v="3"/>
    <n v="2"/>
    <n v="3"/>
  </r>
  <r>
    <m/>
    <m/>
    <x v="1181"/>
    <x v="1181"/>
    <m/>
    <m/>
    <n v="0"/>
    <n v="1"/>
    <n v="0"/>
    <n v="1"/>
  </r>
  <r>
    <m/>
    <m/>
    <x v="563"/>
    <x v="563"/>
    <m/>
    <m/>
    <n v="0"/>
    <n v="1"/>
    <n v="0"/>
    <n v="1"/>
  </r>
  <r>
    <m/>
    <m/>
    <x v="1185"/>
    <x v="1185"/>
    <m/>
    <m/>
    <n v="0"/>
    <n v="1"/>
    <n v="0"/>
    <n v="1"/>
  </r>
  <r>
    <m/>
    <m/>
    <x v="1186"/>
    <x v="1186"/>
    <m/>
    <m/>
    <n v="0"/>
    <n v="1"/>
    <n v="0"/>
    <n v="1"/>
  </r>
  <r>
    <m/>
    <m/>
    <x v="564"/>
    <x v="564"/>
    <m/>
    <m/>
    <n v="1"/>
    <n v="2"/>
    <n v="1"/>
    <n v="2"/>
  </r>
  <r>
    <m/>
    <m/>
    <x v="567"/>
    <x v="567"/>
    <m/>
    <m/>
    <n v="0"/>
    <n v="1"/>
    <n v="0"/>
    <n v="1"/>
  </r>
  <r>
    <m/>
    <m/>
    <x v="1187"/>
    <x v="1187"/>
    <m/>
    <m/>
    <n v="0"/>
    <n v="1"/>
    <n v="0"/>
    <n v="1"/>
  </r>
  <r>
    <m/>
    <m/>
    <x v="569"/>
    <x v="569"/>
    <m/>
    <m/>
    <n v="0"/>
    <n v="1"/>
    <n v="0"/>
    <n v="1"/>
  </r>
  <r>
    <m/>
    <m/>
    <x v="570"/>
    <x v="570"/>
    <m/>
    <m/>
    <n v="1"/>
    <n v="2"/>
    <n v="1"/>
    <n v="2"/>
  </r>
  <r>
    <m/>
    <m/>
    <x v="1205"/>
    <x v="1204"/>
    <m/>
    <m/>
    <n v="0"/>
    <n v="1"/>
    <n v="0"/>
    <n v="1"/>
  </r>
  <r>
    <m/>
    <m/>
    <x v="1218"/>
    <x v="1217"/>
    <m/>
    <m/>
    <n v="1"/>
    <n v="1"/>
    <n v="1"/>
    <n v="1"/>
  </r>
  <r>
    <m/>
    <m/>
    <x v="1221"/>
    <x v="1220"/>
    <m/>
    <m/>
    <n v="2"/>
    <n v="2"/>
    <n v="2"/>
    <n v="2"/>
  </r>
  <r>
    <m/>
    <m/>
    <x v="1222"/>
    <x v="1221"/>
    <m/>
    <m/>
    <n v="1"/>
    <n v="2"/>
    <n v="1"/>
    <n v="2"/>
  </r>
  <r>
    <m/>
    <m/>
    <x v="1223"/>
    <x v="1222"/>
    <m/>
    <m/>
    <n v="1"/>
    <n v="2"/>
    <n v="1"/>
    <n v="2"/>
  </r>
  <r>
    <m/>
    <m/>
    <x v="187"/>
    <x v="187"/>
    <m/>
    <m/>
    <n v="7"/>
    <n v="5"/>
    <n v="7"/>
    <n v="5"/>
  </r>
  <r>
    <m/>
    <m/>
    <x v="719"/>
    <x v="719"/>
    <m/>
    <m/>
    <n v="1"/>
    <n v="1"/>
    <n v="1"/>
    <n v="1"/>
  </r>
  <r>
    <m/>
    <m/>
    <x v="575"/>
    <x v="575"/>
    <m/>
    <m/>
    <n v="0"/>
    <n v="1"/>
    <n v="0"/>
    <n v="1"/>
  </r>
  <r>
    <m/>
    <m/>
    <x v="1229"/>
    <x v="1228"/>
    <m/>
    <m/>
    <n v="1"/>
    <n v="1"/>
    <n v="1"/>
    <n v="1"/>
  </r>
  <r>
    <m/>
    <m/>
    <x v="578"/>
    <x v="578"/>
    <m/>
    <m/>
    <n v="1"/>
    <n v="1"/>
    <n v="1"/>
    <n v="1"/>
  </r>
  <r>
    <m/>
    <m/>
    <x v="1258"/>
    <x v="1253"/>
    <m/>
    <m/>
    <n v="0"/>
    <n v="1"/>
    <n v="0"/>
    <n v="1"/>
  </r>
  <r>
    <m/>
    <m/>
    <x v="1259"/>
    <x v="1254"/>
    <m/>
    <m/>
    <n v="0"/>
    <n v="1"/>
    <n v="0"/>
    <n v="1"/>
  </r>
  <r>
    <m/>
    <m/>
    <x v="581"/>
    <x v="581"/>
    <m/>
    <m/>
    <n v="1"/>
    <n v="1"/>
    <n v="1"/>
    <n v="1"/>
  </r>
  <r>
    <m/>
    <m/>
    <x v="582"/>
    <x v="582"/>
    <m/>
    <m/>
    <n v="10"/>
    <n v="9"/>
    <n v="10"/>
    <n v="9"/>
  </r>
  <r>
    <m/>
    <m/>
    <x v="721"/>
    <x v="721"/>
    <m/>
    <m/>
    <n v="0"/>
    <n v="1"/>
    <n v="0"/>
    <n v="1"/>
  </r>
  <r>
    <m/>
    <m/>
    <x v="722"/>
    <x v="722"/>
    <m/>
    <m/>
    <n v="0"/>
    <n v="1"/>
    <n v="0"/>
    <n v="1"/>
  </r>
  <r>
    <m/>
    <m/>
    <x v="1268"/>
    <x v="1263"/>
    <m/>
    <m/>
    <n v="0"/>
    <n v="1"/>
    <n v="0"/>
    <n v="1"/>
  </r>
  <r>
    <m/>
    <m/>
    <x v="600"/>
    <x v="600"/>
    <m/>
    <m/>
    <n v="0"/>
    <n v="1"/>
    <n v="0"/>
    <n v="1"/>
  </r>
  <r>
    <m/>
    <m/>
    <x v="725"/>
    <x v="725"/>
    <m/>
    <m/>
    <n v="0"/>
    <n v="1"/>
    <n v="0"/>
    <n v="1"/>
  </r>
  <r>
    <m/>
    <m/>
    <x v="727"/>
    <x v="727"/>
    <m/>
    <m/>
    <n v="0"/>
    <n v="1"/>
    <n v="0"/>
    <n v="1"/>
  </r>
  <r>
    <m/>
    <m/>
    <x v="609"/>
    <x v="609"/>
    <m/>
    <m/>
    <n v="0"/>
    <n v="1"/>
    <n v="0"/>
    <n v="1"/>
  </r>
  <r>
    <m/>
    <m/>
    <x v="728"/>
    <x v="728"/>
    <m/>
    <m/>
    <n v="0"/>
    <n v="1"/>
    <n v="0"/>
    <n v="1"/>
  </r>
  <r>
    <m/>
    <m/>
    <x v="729"/>
    <x v="729"/>
    <m/>
    <m/>
    <n v="1"/>
    <n v="1"/>
    <n v="1"/>
    <n v="1"/>
  </r>
  <r>
    <m/>
    <m/>
    <x v="1016"/>
    <x v="1016"/>
    <m/>
    <m/>
    <n v="2"/>
    <n v="3"/>
    <n v="2"/>
    <n v="3"/>
  </r>
  <r>
    <m/>
    <m/>
    <x v="1017"/>
    <x v="1017"/>
    <m/>
    <m/>
    <n v="1"/>
    <n v="1"/>
    <n v="1"/>
    <n v="1"/>
  </r>
  <r>
    <m/>
    <m/>
    <x v="1018"/>
    <x v="1018"/>
    <m/>
    <m/>
    <n v="1"/>
    <n v="1"/>
    <n v="1"/>
    <n v="1"/>
  </r>
  <r>
    <m/>
    <m/>
    <x v="1020"/>
    <x v="1020"/>
    <m/>
    <m/>
    <n v="3"/>
    <n v="3"/>
    <n v="3"/>
    <n v="3"/>
  </r>
  <r>
    <m/>
    <m/>
    <x v="1021"/>
    <x v="1021"/>
    <m/>
    <m/>
    <n v="2"/>
    <n v="3"/>
    <n v="2"/>
    <n v="3"/>
  </r>
  <r>
    <m/>
    <m/>
    <x v="1318"/>
    <x v="1312"/>
    <m/>
    <m/>
    <n v="0"/>
    <n v="1"/>
    <n v="0"/>
    <n v="1"/>
  </r>
  <r>
    <m/>
    <m/>
    <x v="1022"/>
    <x v="1022"/>
    <m/>
    <m/>
    <n v="0"/>
    <n v="1"/>
    <n v="0"/>
    <n v="1"/>
  </r>
  <r>
    <m/>
    <m/>
    <x v="1321"/>
    <x v="1315"/>
    <m/>
    <m/>
    <n v="0"/>
    <n v="1"/>
    <n v="0"/>
    <n v="1"/>
  </r>
  <r>
    <m/>
    <m/>
    <x v="1322"/>
    <x v="1316"/>
    <m/>
    <m/>
    <n v="0"/>
    <n v="1"/>
    <n v="0"/>
    <n v="1"/>
  </r>
  <r>
    <m/>
    <m/>
    <x v="1323"/>
    <x v="1317"/>
    <m/>
    <m/>
    <n v="0"/>
    <n v="1"/>
    <n v="0"/>
    <n v="1"/>
  </r>
  <r>
    <m/>
    <m/>
    <x v="1279"/>
    <x v="1274"/>
    <m/>
    <m/>
    <n v="0"/>
    <n v="1"/>
    <n v="0"/>
    <n v="1"/>
  </r>
  <r>
    <m/>
    <m/>
    <x v="1024"/>
    <x v="1024"/>
    <m/>
    <m/>
    <n v="12"/>
    <n v="12"/>
    <n v="12"/>
    <n v="12"/>
  </r>
  <r>
    <m/>
    <m/>
    <x v="1280"/>
    <x v="1275"/>
    <m/>
    <m/>
    <n v="1"/>
    <n v="1"/>
    <n v="1"/>
    <n v="1"/>
  </r>
  <r>
    <m/>
    <m/>
    <x v="1281"/>
    <x v="1276"/>
    <m/>
    <m/>
    <n v="31"/>
    <n v="33"/>
    <n v="31"/>
    <n v="33"/>
  </r>
  <r>
    <m/>
    <m/>
    <x v="1282"/>
    <x v="1277"/>
    <m/>
    <m/>
    <n v="1"/>
    <n v="1"/>
    <n v="1"/>
    <n v="1"/>
  </r>
  <r>
    <m/>
    <m/>
    <x v="1283"/>
    <x v="1278"/>
    <m/>
    <m/>
    <n v="33"/>
    <n v="35"/>
    <n v="33"/>
    <n v="35"/>
  </r>
  <r>
    <m/>
    <m/>
    <x v="1284"/>
    <x v="1279"/>
    <m/>
    <m/>
    <n v="3"/>
    <n v="1"/>
    <n v="3"/>
    <n v="1"/>
  </r>
  <r>
    <m/>
    <m/>
    <x v="916"/>
    <x v="916"/>
    <m/>
    <m/>
    <n v="0"/>
    <n v="1"/>
    <n v="0"/>
    <n v="1"/>
  </r>
  <r>
    <m/>
    <m/>
    <x v="1285"/>
    <x v="1280"/>
    <m/>
    <m/>
    <n v="1"/>
    <n v="1"/>
    <n v="1"/>
    <n v="1"/>
  </r>
  <r>
    <m/>
    <m/>
    <x v="1286"/>
    <x v="1281"/>
    <m/>
    <m/>
    <n v="1"/>
    <n v="1"/>
    <n v="1"/>
    <n v="1"/>
  </r>
  <r>
    <m/>
    <m/>
    <x v="1288"/>
    <x v="1283"/>
    <m/>
    <m/>
    <n v="0"/>
    <n v="1"/>
    <n v="0"/>
    <n v="1"/>
  </r>
  <r>
    <m/>
    <m/>
    <x v="1074"/>
    <x v="1074"/>
    <m/>
    <m/>
    <n v="2"/>
    <n v="3"/>
    <n v="2"/>
    <n v="3"/>
  </r>
  <r>
    <m/>
    <m/>
    <x v="1076"/>
    <x v="1076"/>
    <m/>
    <m/>
    <n v="1"/>
    <n v="1"/>
    <n v="1"/>
    <n v="1"/>
  </r>
  <r>
    <m/>
    <m/>
    <x v="1078"/>
    <x v="1078"/>
    <m/>
    <m/>
    <n v="2"/>
    <n v="3"/>
    <n v="2"/>
    <n v="3"/>
  </r>
  <r>
    <m/>
    <m/>
    <x v="2790"/>
    <x v="2784"/>
    <m/>
    <m/>
    <n v="0"/>
    <n v="1"/>
    <n v="0"/>
    <n v="1"/>
  </r>
  <r>
    <m/>
    <m/>
    <x v="918"/>
    <x v="918"/>
    <m/>
    <m/>
    <n v="3"/>
    <n v="4"/>
    <n v="3"/>
    <n v="4"/>
  </r>
  <r>
    <m/>
    <m/>
    <x v="919"/>
    <x v="919"/>
    <m/>
    <m/>
    <n v="0"/>
    <n v="1"/>
    <n v="0"/>
    <n v="1"/>
  </r>
  <r>
    <m/>
    <m/>
    <x v="2791"/>
    <x v="2785"/>
    <m/>
    <m/>
    <n v="3"/>
    <n v="4"/>
    <n v="3"/>
    <n v="4"/>
  </r>
  <r>
    <m/>
    <m/>
    <x v="2792"/>
    <x v="2786"/>
    <m/>
    <m/>
    <n v="1"/>
    <n v="1"/>
    <n v="1"/>
    <n v="1"/>
  </r>
  <r>
    <m/>
    <m/>
    <x v="2793"/>
    <x v="2787"/>
    <m/>
    <m/>
    <n v="0"/>
    <n v="1"/>
    <n v="0"/>
    <n v="1"/>
  </r>
  <r>
    <m/>
    <m/>
    <x v="1033"/>
    <x v="1033"/>
    <m/>
    <m/>
    <n v="0"/>
    <n v="1"/>
    <n v="0"/>
    <n v="1"/>
  </r>
  <r>
    <m/>
    <m/>
    <x v="1081"/>
    <x v="1081"/>
    <m/>
    <m/>
    <n v="0"/>
    <n v="1"/>
    <n v="0"/>
    <n v="1"/>
  </r>
  <r>
    <m/>
    <m/>
    <x v="1035"/>
    <x v="1035"/>
    <m/>
    <m/>
    <n v="0"/>
    <n v="1"/>
    <n v="0"/>
    <n v="1"/>
  </r>
  <r>
    <m/>
    <m/>
    <x v="1036"/>
    <x v="1036"/>
    <m/>
    <m/>
    <n v="0"/>
    <n v="1"/>
    <n v="0"/>
    <n v="1"/>
  </r>
  <r>
    <m/>
    <m/>
    <x v="2794"/>
    <x v="2788"/>
    <m/>
    <m/>
    <n v="1"/>
    <n v="1"/>
    <n v="1"/>
    <n v="1"/>
  </r>
  <r>
    <m/>
    <m/>
    <x v="1037"/>
    <x v="1037"/>
    <m/>
    <m/>
    <n v="8"/>
    <n v="8"/>
    <n v="8"/>
    <n v="8"/>
  </r>
  <r>
    <m/>
    <m/>
    <x v="2795"/>
    <x v="2789"/>
    <m/>
    <m/>
    <n v="0"/>
    <n v="1"/>
    <n v="0"/>
    <n v="1"/>
  </r>
  <r>
    <m/>
    <m/>
    <x v="1038"/>
    <x v="1038"/>
    <m/>
    <m/>
    <n v="2"/>
    <n v="1"/>
    <n v="2"/>
    <n v="1"/>
  </r>
  <r>
    <m/>
    <m/>
    <x v="921"/>
    <x v="921"/>
    <m/>
    <m/>
    <n v="34"/>
    <n v="35"/>
    <n v="34"/>
    <n v="35"/>
  </r>
  <r>
    <m/>
    <m/>
    <x v="2796"/>
    <x v="2790"/>
    <m/>
    <m/>
    <n v="5"/>
    <n v="7"/>
    <n v="5"/>
    <n v="7"/>
  </r>
  <r>
    <m/>
    <m/>
    <x v="2797"/>
    <x v="2791"/>
    <m/>
    <m/>
    <n v="12"/>
    <n v="9"/>
    <n v="12"/>
    <n v="9"/>
  </r>
  <r>
    <m/>
    <m/>
    <x v="2798"/>
    <x v="2792"/>
    <m/>
    <m/>
    <n v="7"/>
    <n v="5"/>
    <n v="7"/>
    <n v="5"/>
  </r>
  <r>
    <m/>
    <m/>
    <x v="922"/>
    <x v="922"/>
    <m/>
    <m/>
    <n v="14"/>
    <n v="17"/>
    <n v="14"/>
    <n v="17"/>
  </r>
  <r>
    <m/>
    <m/>
    <x v="1039"/>
    <x v="1039"/>
    <m/>
    <m/>
    <n v="23"/>
    <n v="24"/>
    <n v="23"/>
    <n v="24"/>
  </r>
  <r>
    <m/>
    <m/>
    <x v="1088"/>
    <x v="1088"/>
    <m/>
    <m/>
    <n v="0"/>
    <n v="1"/>
    <n v="0"/>
    <n v="1"/>
  </r>
  <r>
    <m/>
    <m/>
    <x v="1090"/>
    <x v="1090"/>
    <m/>
    <m/>
    <n v="13"/>
    <n v="11"/>
    <n v="13"/>
    <n v="11"/>
  </r>
  <r>
    <m/>
    <m/>
    <x v="924"/>
    <x v="924"/>
    <m/>
    <m/>
    <n v="22"/>
    <n v="19"/>
    <n v="22"/>
    <n v="19"/>
  </r>
  <r>
    <m/>
    <m/>
    <x v="2799"/>
    <x v="2793"/>
    <m/>
    <m/>
    <n v="3"/>
    <n v="4"/>
    <n v="3"/>
    <n v="4"/>
  </r>
  <r>
    <m/>
    <m/>
    <x v="1092"/>
    <x v="1092"/>
    <m/>
    <m/>
    <n v="20"/>
    <n v="19"/>
    <n v="20"/>
    <n v="19"/>
  </r>
  <r>
    <m/>
    <m/>
    <x v="2800"/>
    <x v="2794"/>
    <m/>
    <m/>
    <n v="8"/>
    <n v="9"/>
    <n v="8"/>
    <n v="9"/>
  </r>
  <r>
    <m/>
    <m/>
    <x v="2801"/>
    <x v="2795"/>
    <m/>
    <m/>
    <n v="8"/>
    <n v="5"/>
    <n v="8"/>
    <n v="5"/>
  </r>
  <r>
    <m/>
    <m/>
    <x v="1093"/>
    <x v="1093"/>
    <m/>
    <m/>
    <n v="8"/>
    <n v="8"/>
    <n v="8"/>
    <n v="8"/>
  </r>
  <r>
    <m/>
    <m/>
    <x v="1095"/>
    <x v="1095"/>
    <m/>
    <m/>
    <n v="0"/>
    <n v="1"/>
    <n v="0"/>
    <n v="1"/>
  </r>
  <r>
    <m/>
    <m/>
    <x v="925"/>
    <x v="925"/>
    <m/>
    <m/>
    <n v="7"/>
    <n v="8"/>
    <n v="7"/>
    <n v="8"/>
  </r>
  <r>
    <m/>
    <m/>
    <x v="1096"/>
    <x v="1096"/>
    <m/>
    <m/>
    <n v="1"/>
    <n v="1"/>
    <n v="1"/>
    <n v="1"/>
  </r>
  <r>
    <m/>
    <m/>
    <x v="1097"/>
    <x v="1097"/>
    <m/>
    <m/>
    <n v="1"/>
    <n v="1"/>
    <n v="1"/>
    <n v="1"/>
  </r>
  <r>
    <m/>
    <m/>
    <x v="926"/>
    <x v="926"/>
    <m/>
    <m/>
    <n v="65"/>
    <n v="67"/>
    <n v="65"/>
    <n v="67"/>
  </r>
  <r>
    <m/>
    <m/>
    <x v="927"/>
    <x v="927"/>
    <m/>
    <m/>
    <n v="5"/>
    <n v="4"/>
    <n v="5"/>
    <n v="4"/>
  </r>
  <r>
    <m/>
    <m/>
    <x v="928"/>
    <x v="928"/>
    <m/>
    <m/>
    <n v="106"/>
    <n v="103"/>
    <n v="106"/>
    <n v="103"/>
  </r>
  <r>
    <m/>
    <m/>
    <x v="1098"/>
    <x v="1098"/>
    <m/>
    <m/>
    <n v="131"/>
    <n v="127"/>
    <n v="131"/>
    <n v="127"/>
  </r>
  <r>
    <m/>
    <m/>
    <x v="929"/>
    <x v="929"/>
    <m/>
    <m/>
    <n v="3"/>
    <n v="1"/>
    <n v="3"/>
    <n v="1"/>
  </r>
  <r>
    <m/>
    <m/>
    <x v="1104"/>
    <x v="1104"/>
    <m/>
    <m/>
    <n v="1"/>
    <n v="1"/>
    <n v="1"/>
    <n v="1"/>
  </r>
  <r>
    <m/>
    <m/>
    <x v="930"/>
    <x v="930"/>
    <m/>
    <m/>
    <n v="37"/>
    <n v="41"/>
    <n v="37"/>
    <n v="41"/>
  </r>
  <r>
    <m/>
    <m/>
    <x v="1105"/>
    <x v="1105"/>
    <m/>
    <m/>
    <n v="26"/>
    <n v="29"/>
    <n v="26"/>
    <n v="29"/>
  </r>
  <r>
    <m/>
    <m/>
    <x v="2802"/>
    <x v="2796"/>
    <m/>
    <m/>
    <n v="14"/>
    <n v="13"/>
    <n v="14"/>
    <n v="13"/>
  </r>
  <r>
    <m/>
    <m/>
    <x v="1040"/>
    <x v="1040"/>
    <m/>
    <m/>
    <n v="9"/>
    <n v="11"/>
    <n v="9"/>
    <n v="11"/>
  </r>
  <r>
    <m/>
    <m/>
    <x v="2803"/>
    <x v="2797"/>
    <m/>
    <m/>
    <n v="4"/>
    <n v="5"/>
    <n v="4"/>
    <n v="5"/>
  </r>
  <r>
    <m/>
    <m/>
    <x v="931"/>
    <x v="931"/>
    <m/>
    <m/>
    <n v="25"/>
    <n v="28"/>
    <n v="25"/>
    <n v="28"/>
  </r>
  <r>
    <m/>
    <m/>
    <x v="1108"/>
    <x v="1108"/>
    <m/>
    <m/>
    <n v="1"/>
    <n v="1"/>
    <n v="1"/>
    <n v="1"/>
  </r>
  <r>
    <m/>
    <m/>
    <x v="932"/>
    <x v="932"/>
    <m/>
    <m/>
    <n v="68"/>
    <n v="68"/>
    <n v="68"/>
    <n v="68"/>
  </r>
  <r>
    <m/>
    <m/>
    <x v="933"/>
    <x v="933"/>
    <m/>
    <m/>
    <n v="17"/>
    <n v="19"/>
    <n v="17"/>
    <n v="19"/>
  </r>
  <r>
    <m/>
    <m/>
    <x v="2804"/>
    <x v="2798"/>
    <m/>
    <m/>
    <n v="3"/>
    <n v="3"/>
    <n v="3"/>
    <n v="3"/>
  </r>
  <r>
    <m/>
    <m/>
    <x v="1110"/>
    <x v="1110"/>
    <m/>
    <m/>
    <n v="0"/>
    <n v="1"/>
    <n v="0"/>
    <n v="1"/>
  </r>
  <r>
    <m/>
    <m/>
    <x v="1111"/>
    <x v="1111"/>
    <m/>
    <m/>
    <n v="0"/>
    <n v="1"/>
    <n v="0"/>
    <n v="1"/>
  </r>
  <r>
    <m/>
    <m/>
    <x v="2805"/>
    <x v="2799"/>
    <m/>
    <m/>
    <n v="5"/>
    <n v="7"/>
    <n v="5"/>
    <n v="7"/>
  </r>
  <r>
    <m/>
    <m/>
    <x v="934"/>
    <x v="934"/>
    <m/>
    <m/>
    <n v="9"/>
    <n v="7"/>
    <n v="9"/>
    <n v="7"/>
  </r>
  <r>
    <m/>
    <m/>
    <x v="935"/>
    <x v="935"/>
    <m/>
    <m/>
    <n v="27"/>
    <n v="25"/>
    <n v="27"/>
    <n v="25"/>
  </r>
  <r>
    <m/>
    <m/>
    <x v="620"/>
    <x v="620"/>
    <m/>
    <m/>
    <n v="0"/>
    <n v="1"/>
    <n v="0"/>
    <n v="1"/>
  </r>
  <r>
    <m/>
    <m/>
    <x v="621"/>
    <x v="621"/>
    <m/>
    <m/>
    <n v="0"/>
    <n v="1"/>
    <n v="0"/>
    <n v="1"/>
  </r>
  <r>
    <m/>
    <m/>
    <x v="623"/>
    <x v="623"/>
    <m/>
    <m/>
    <n v="2"/>
    <n v="3"/>
    <n v="2"/>
    <n v="3"/>
  </r>
  <r>
    <m/>
    <m/>
    <x v="624"/>
    <x v="624"/>
    <m/>
    <m/>
    <n v="22"/>
    <n v="24"/>
    <n v="22"/>
    <n v="24"/>
  </r>
  <r>
    <m/>
    <m/>
    <x v="626"/>
    <x v="626"/>
    <m/>
    <m/>
    <n v="2"/>
    <n v="3"/>
    <n v="2"/>
    <n v="3"/>
  </r>
  <r>
    <m/>
    <m/>
    <x v="627"/>
    <x v="627"/>
    <m/>
    <m/>
    <n v="5"/>
    <n v="7"/>
    <n v="5"/>
    <n v="7"/>
  </r>
  <r>
    <m/>
    <m/>
    <x v="628"/>
    <x v="628"/>
    <m/>
    <m/>
    <n v="2"/>
    <n v="3"/>
    <n v="2"/>
    <n v="3"/>
  </r>
  <r>
    <m/>
    <m/>
    <x v="630"/>
    <x v="630"/>
    <m/>
    <m/>
    <n v="5"/>
    <n v="4"/>
    <n v="5"/>
    <n v="4"/>
  </r>
  <r>
    <m/>
    <m/>
    <x v="631"/>
    <x v="631"/>
    <m/>
    <m/>
    <n v="2"/>
    <n v="1"/>
    <n v="2"/>
    <n v="1"/>
  </r>
  <r>
    <m/>
    <m/>
    <x v="632"/>
    <x v="632"/>
    <m/>
    <m/>
    <n v="7"/>
    <n v="7"/>
    <n v="7"/>
    <n v="7"/>
  </r>
  <r>
    <m/>
    <m/>
    <x v="683"/>
    <x v="683"/>
    <m/>
    <m/>
    <n v="11"/>
    <n v="11"/>
    <n v="11"/>
    <n v="11"/>
  </r>
  <r>
    <m/>
    <m/>
    <x v="1043"/>
    <x v="1043"/>
    <m/>
    <m/>
    <n v="11"/>
    <n v="8"/>
    <n v="11"/>
    <n v="8"/>
  </r>
  <r>
    <m/>
    <m/>
    <x v="937"/>
    <x v="937"/>
    <m/>
    <m/>
    <n v="7"/>
    <n v="7"/>
    <n v="7"/>
    <n v="7"/>
  </r>
  <r>
    <m/>
    <m/>
    <x v="940"/>
    <x v="940"/>
    <m/>
    <m/>
    <n v="9"/>
    <n v="9"/>
    <n v="9"/>
    <n v="9"/>
  </r>
  <r>
    <m/>
    <m/>
    <x v="1113"/>
    <x v="1113"/>
    <m/>
    <m/>
    <n v="0"/>
    <n v="1"/>
    <n v="0"/>
    <n v="1"/>
  </r>
  <r>
    <m/>
    <m/>
    <x v="1044"/>
    <x v="1044"/>
    <m/>
    <m/>
    <n v="7"/>
    <n v="7"/>
    <n v="7"/>
    <n v="7"/>
  </r>
  <r>
    <m/>
    <m/>
    <x v="1296"/>
    <x v="1290"/>
    <m/>
    <m/>
    <n v="0"/>
    <n v="1"/>
    <n v="0"/>
    <n v="1"/>
  </r>
  <r>
    <m/>
    <m/>
    <x v="1817"/>
    <x v="1811"/>
    <m/>
    <m/>
    <n v="0"/>
    <n v="1"/>
    <n v="0"/>
    <n v="1"/>
  </r>
  <r>
    <m/>
    <m/>
    <x v="1114"/>
    <x v="1114"/>
    <m/>
    <m/>
    <n v="0"/>
    <n v="1"/>
    <n v="0"/>
    <n v="1"/>
  </r>
  <r>
    <m/>
    <m/>
    <x v="1298"/>
    <x v="1292"/>
    <m/>
    <m/>
    <n v="2"/>
    <n v="3"/>
    <n v="2"/>
    <n v="3"/>
  </r>
  <r>
    <m/>
    <m/>
    <x v="1115"/>
    <x v="1115"/>
    <m/>
    <m/>
    <n v="1"/>
    <n v="1"/>
    <n v="1"/>
    <n v="1"/>
  </r>
  <r>
    <m/>
    <m/>
    <x v="942"/>
    <x v="942"/>
    <m/>
    <m/>
    <n v="0"/>
    <n v="1"/>
    <n v="0"/>
    <n v="1"/>
  </r>
  <r>
    <m/>
    <m/>
    <x v="1118"/>
    <x v="1118"/>
    <m/>
    <m/>
    <n v="1"/>
    <n v="1"/>
    <n v="1"/>
    <n v="1"/>
  </r>
  <r>
    <m/>
    <m/>
    <x v="947"/>
    <x v="947"/>
    <m/>
    <m/>
    <n v="0"/>
    <n v="1"/>
    <n v="0"/>
    <n v="1"/>
  </r>
  <r>
    <m/>
    <m/>
    <x v="864"/>
    <x v="864"/>
    <m/>
    <m/>
    <n v="4"/>
    <n v="3"/>
    <n v="4"/>
    <n v="3"/>
  </r>
  <r>
    <m/>
    <m/>
    <x v="865"/>
    <x v="865"/>
    <m/>
    <m/>
    <n v="0"/>
    <n v="1"/>
    <n v="0"/>
    <n v="1"/>
  </r>
  <r>
    <m/>
    <m/>
    <x v="949"/>
    <x v="949"/>
    <m/>
    <m/>
    <n v="5"/>
    <n v="5"/>
    <n v="5"/>
    <n v="5"/>
  </r>
  <r>
    <m/>
    <m/>
    <x v="950"/>
    <x v="950"/>
    <m/>
    <m/>
    <n v="10"/>
    <n v="9"/>
    <n v="10"/>
    <n v="9"/>
  </r>
  <r>
    <m/>
    <m/>
    <x v="951"/>
    <x v="951"/>
    <m/>
    <m/>
    <n v="5"/>
    <n v="5"/>
    <n v="5"/>
    <n v="5"/>
  </r>
  <r>
    <m/>
    <m/>
    <x v="952"/>
    <x v="952"/>
    <m/>
    <m/>
    <n v="0"/>
    <n v="1"/>
    <n v="0"/>
    <n v="1"/>
  </r>
  <r>
    <m/>
    <m/>
    <x v="2806"/>
    <x v="2800"/>
    <m/>
    <m/>
    <n v="1"/>
    <n v="1"/>
    <n v="1"/>
    <n v="1"/>
  </r>
  <r>
    <m/>
    <m/>
    <x v="1052"/>
    <x v="1052"/>
    <m/>
    <m/>
    <n v="0"/>
    <n v="1"/>
    <n v="0"/>
    <n v="1"/>
  </r>
  <r>
    <m/>
    <m/>
    <x v="2807"/>
    <x v="2801"/>
    <m/>
    <m/>
    <n v="0"/>
    <n v="1"/>
    <n v="0"/>
    <n v="1"/>
  </r>
  <r>
    <m/>
    <m/>
    <x v="2808"/>
    <x v="2802"/>
    <m/>
    <m/>
    <n v="0"/>
    <n v="1"/>
    <n v="0"/>
    <n v="1"/>
  </r>
  <r>
    <m/>
    <m/>
    <x v="956"/>
    <x v="956"/>
    <m/>
    <m/>
    <n v="34"/>
    <n v="36"/>
    <n v="34"/>
    <n v="36"/>
  </r>
  <r>
    <m/>
    <m/>
    <x v="957"/>
    <x v="957"/>
    <m/>
    <m/>
    <n v="75"/>
    <n v="80"/>
    <n v="75"/>
    <n v="80"/>
  </r>
  <r>
    <m/>
    <m/>
    <x v="958"/>
    <x v="958"/>
    <m/>
    <m/>
    <n v="23"/>
    <n v="19"/>
    <n v="23"/>
    <n v="19"/>
  </r>
  <r>
    <m/>
    <m/>
    <x v="959"/>
    <x v="959"/>
    <m/>
    <m/>
    <n v="0"/>
    <n v="1"/>
    <n v="0"/>
    <n v="1"/>
  </r>
  <r>
    <m/>
    <m/>
    <x v="960"/>
    <x v="960"/>
    <m/>
    <m/>
    <n v="1"/>
    <n v="1"/>
    <n v="1"/>
    <n v="1"/>
  </r>
  <r>
    <m/>
    <m/>
    <x v="961"/>
    <x v="961"/>
    <m/>
    <m/>
    <n v="0"/>
    <n v="1"/>
    <n v="0"/>
    <n v="1"/>
  </r>
  <r>
    <m/>
    <m/>
    <x v="2809"/>
    <x v="2803"/>
    <m/>
    <m/>
    <n v="1"/>
    <n v="1"/>
    <n v="1"/>
    <n v="1"/>
  </r>
  <r>
    <m/>
    <m/>
    <x v="1055"/>
    <x v="1055"/>
    <m/>
    <m/>
    <n v="0"/>
    <n v="1"/>
    <n v="0"/>
    <n v="1"/>
  </r>
  <r>
    <m/>
    <m/>
    <x v="962"/>
    <x v="962"/>
    <m/>
    <m/>
    <n v="1"/>
    <n v="1"/>
    <n v="1"/>
    <n v="1"/>
  </r>
  <r>
    <m/>
    <m/>
    <x v="963"/>
    <x v="963"/>
    <m/>
    <m/>
    <n v="1"/>
    <n v="2"/>
    <n v="1"/>
    <n v="2"/>
  </r>
  <r>
    <m/>
    <m/>
    <x v="964"/>
    <x v="964"/>
    <m/>
    <m/>
    <n v="1"/>
    <n v="1"/>
    <n v="1"/>
    <n v="1"/>
  </r>
  <r>
    <m/>
    <m/>
    <x v="2810"/>
    <x v="2804"/>
    <m/>
    <m/>
    <n v="0"/>
    <n v="1"/>
    <n v="0"/>
    <n v="1"/>
  </r>
  <r>
    <m/>
    <m/>
    <x v="2811"/>
    <x v="2805"/>
    <m/>
    <m/>
    <n v="0"/>
    <n v="1"/>
    <n v="0"/>
    <n v="1"/>
  </r>
  <r>
    <m/>
    <m/>
    <x v="966"/>
    <x v="966"/>
    <m/>
    <m/>
    <n v="3"/>
    <n v="4"/>
    <n v="3"/>
    <n v="4"/>
  </r>
  <r>
    <m/>
    <m/>
    <x v="967"/>
    <x v="967"/>
    <m/>
    <m/>
    <n v="0"/>
    <n v="1"/>
    <n v="0"/>
    <n v="1"/>
  </r>
  <r>
    <m/>
    <m/>
    <x v="968"/>
    <x v="968"/>
    <m/>
    <m/>
    <n v="1"/>
    <n v="1"/>
    <n v="1"/>
    <n v="1"/>
  </r>
  <r>
    <m/>
    <m/>
    <x v="969"/>
    <x v="969"/>
    <m/>
    <m/>
    <n v="7"/>
    <n v="5"/>
    <n v="7"/>
    <n v="5"/>
  </r>
  <r>
    <m/>
    <m/>
    <x v="973"/>
    <x v="973"/>
    <m/>
    <m/>
    <n v="2"/>
    <n v="3"/>
    <n v="2"/>
    <n v="3"/>
  </r>
  <r>
    <m/>
    <m/>
    <x v="974"/>
    <x v="974"/>
    <m/>
    <m/>
    <n v="0"/>
    <n v="1"/>
    <n v="0"/>
    <n v="1"/>
  </r>
  <r>
    <m/>
    <m/>
    <x v="1057"/>
    <x v="1057"/>
    <m/>
    <m/>
    <n v="0"/>
    <n v="1"/>
    <n v="0"/>
    <n v="1"/>
  </r>
  <r>
    <m/>
    <m/>
    <x v="975"/>
    <x v="975"/>
    <m/>
    <m/>
    <n v="0"/>
    <n v="1"/>
    <n v="0"/>
    <n v="1"/>
  </r>
  <r>
    <m/>
    <m/>
    <x v="977"/>
    <x v="977"/>
    <m/>
    <m/>
    <n v="0"/>
    <n v="1"/>
    <n v="0"/>
    <n v="1"/>
  </r>
  <r>
    <m/>
    <m/>
    <x v="983"/>
    <x v="983"/>
    <m/>
    <m/>
    <n v="1"/>
    <n v="1"/>
    <n v="1"/>
    <n v="1"/>
  </r>
  <r>
    <m/>
    <m/>
    <x v="985"/>
    <x v="985"/>
    <m/>
    <m/>
    <n v="4"/>
    <n v="4"/>
    <n v="4"/>
    <n v="4"/>
  </r>
  <r>
    <m/>
    <m/>
    <x v="987"/>
    <x v="987"/>
    <m/>
    <m/>
    <n v="0"/>
    <n v="1"/>
    <n v="0"/>
    <n v="1"/>
  </r>
  <r>
    <m/>
    <m/>
    <x v="988"/>
    <x v="988"/>
    <m/>
    <m/>
    <n v="15"/>
    <n v="16"/>
    <n v="15"/>
    <n v="16"/>
  </r>
  <r>
    <m/>
    <m/>
    <x v="995"/>
    <x v="995"/>
    <m/>
    <m/>
    <n v="0"/>
    <n v="1"/>
    <n v="0"/>
    <n v="1"/>
  </r>
  <r>
    <m/>
    <m/>
    <x v="996"/>
    <x v="996"/>
    <m/>
    <m/>
    <n v="0"/>
    <n v="1"/>
    <n v="0"/>
    <n v="1"/>
  </r>
  <r>
    <m/>
    <m/>
    <x v="1300"/>
    <x v="1294"/>
    <m/>
    <m/>
    <n v="0"/>
    <n v="1"/>
    <n v="0"/>
    <n v="1"/>
  </r>
  <r>
    <m/>
    <m/>
    <x v="1059"/>
    <x v="1059"/>
    <m/>
    <m/>
    <n v="1"/>
    <n v="1"/>
    <n v="1"/>
    <n v="1"/>
  </r>
  <r>
    <m/>
    <m/>
    <x v="1125"/>
    <x v="1125"/>
    <m/>
    <m/>
    <n v="0"/>
    <n v="1"/>
    <n v="0"/>
    <n v="1"/>
  </r>
  <r>
    <m/>
    <m/>
    <x v="1126"/>
    <x v="1126"/>
    <m/>
    <m/>
    <n v="23"/>
    <n v="20"/>
    <n v="23"/>
    <n v="20"/>
  </r>
  <r>
    <m/>
    <m/>
    <x v="734"/>
    <x v="734"/>
    <m/>
    <m/>
    <n v="0"/>
    <n v="1"/>
    <n v="0"/>
    <n v="1"/>
  </r>
  <r>
    <m/>
    <m/>
    <x v="190"/>
    <x v="190"/>
    <m/>
    <m/>
    <n v="1"/>
    <n v="1"/>
    <n v="1"/>
    <n v="1"/>
  </r>
  <r>
    <m/>
    <m/>
    <x v="2812"/>
    <x v="2806"/>
    <m/>
    <m/>
    <n v="0"/>
    <n v="1"/>
    <n v="0"/>
    <n v="1"/>
  </r>
  <r>
    <m/>
    <m/>
    <x v="643"/>
    <x v="643"/>
    <m/>
    <m/>
    <n v="1"/>
    <n v="1"/>
    <n v="1"/>
    <n v="1"/>
  </r>
  <r>
    <m/>
    <m/>
    <x v="644"/>
    <x v="644"/>
    <m/>
    <m/>
    <n v="9"/>
    <n v="7"/>
    <n v="9"/>
    <n v="7"/>
  </r>
  <r>
    <m/>
    <m/>
    <x v="872"/>
    <x v="872"/>
    <m/>
    <m/>
    <n v="1"/>
    <n v="2"/>
    <n v="1"/>
    <n v="2"/>
  </r>
  <r>
    <m/>
    <m/>
    <x v="873"/>
    <x v="873"/>
    <m/>
    <m/>
    <n v="37"/>
    <n v="40"/>
    <n v="37"/>
    <n v="40"/>
  </r>
  <r>
    <m/>
    <m/>
    <x v="874"/>
    <x v="874"/>
    <m/>
    <m/>
    <n v="10"/>
    <n v="9"/>
    <n v="10"/>
    <n v="9"/>
  </r>
  <r>
    <m/>
    <m/>
    <x v="2323"/>
    <x v="2317"/>
    <m/>
    <m/>
    <n v="1"/>
    <n v="3"/>
    <n v="1"/>
    <n v="3"/>
  </r>
  <r>
    <m/>
    <m/>
    <x v="645"/>
    <x v="645"/>
    <m/>
    <m/>
    <n v="2"/>
    <n v="3"/>
    <n v="2"/>
    <n v="3"/>
  </r>
  <r>
    <m/>
    <m/>
    <x v="2330"/>
    <x v="2324"/>
    <m/>
    <m/>
    <n v="0"/>
    <n v="1"/>
    <n v="0"/>
    <n v="1"/>
  </r>
  <r>
    <m/>
    <m/>
    <x v="2331"/>
    <x v="2325"/>
    <m/>
    <m/>
    <n v="0"/>
    <n v="1"/>
    <n v="0"/>
    <n v="1"/>
  </r>
  <r>
    <m/>
    <m/>
    <x v="648"/>
    <x v="648"/>
    <m/>
    <m/>
    <n v="0"/>
    <n v="1"/>
    <n v="0"/>
    <n v="1"/>
  </r>
  <r>
    <m/>
    <m/>
    <x v="651"/>
    <x v="651"/>
    <m/>
    <m/>
    <n v="0"/>
    <n v="1"/>
    <n v="0"/>
    <n v="1"/>
  </r>
  <r>
    <m/>
    <m/>
    <x v="2813"/>
    <x v="2807"/>
    <m/>
    <m/>
    <n v="1"/>
    <n v="1"/>
    <n v="1"/>
    <n v="1"/>
  </r>
  <r>
    <m/>
    <m/>
    <x v="2814"/>
    <x v="2808"/>
    <m/>
    <m/>
    <n v="0"/>
    <n v="1"/>
    <n v="0"/>
    <n v="1"/>
  </r>
  <r>
    <m/>
    <m/>
    <x v="192"/>
    <x v="192"/>
    <m/>
    <m/>
    <n v="15"/>
    <n v="15"/>
    <n v="15"/>
    <n v="15"/>
  </r>
  <r>
    <m/>
    <m/>
    <x v="193"/>
    <x v="193"/>
    <m/>
    <m/>
    <n v="21"/>
    <n v="19"/>
    <n v="21"/>
    <n v="19"/>
  </r>
  <r>
    <m/>
    <m/>
    <x v="1602"/>
    <x v="1596"/>
    <m/>
    <m/>
    <n v="0"/>
    <n v="1"/>
    <n v="0"/>
    <n v="1"/>
  </r>
  <r>
    <m/>
    <m/>
    <x v="1693"/>
    <x v="1687"/>
    <m/>
    <m/>
    <n v="2"/>
    <n v="3"/>
    <n v="2"/>
    <n v="3"/>
  </r>
  <r>
    <m/>
    <m/>
    <x v="194"/>
    <x v="194"/>
    <m/>
    <m/>
    <n v="1"/>
    <n v="1"/>
    <n v="1"/>
    <n v="1"/>
  </r>
  <r>
    <m/>
    <m/>
    <x v="2815"/>
    <x v="2809"/>
    <m/>
    <m/>
    <n v="0"/>
    <n v="1"/>
    <n v="0"/>
    <n v="1"/>
  </r>
  <r>
    <m/>
    <m/>
    <x v="1603"/>
    <x v="1597"/>
    <m/>
    <m/>
    <n v="0"/>
    <n v="1"/>
    <n v="0"/>
    <n v="1"/>
  </r>
  <r>
    <m/>
    <m/>
    <x v="1695"/>
    <x v="1689"/>
    <m/>
    <m/>
    <n v="2"/>
    <n v="3"/>
    <n v="2"/>
    <n v="3"/>
  </r>
  <r>
    <m/>
    <m/>
    <x v="1604"/>
    <x v="1598"/>
    <m/>
    <m/>
    <n v="1"/>
    <n v="1"/>
    <n v="1"/>
    <n v="1"/>
  </r>
  <r>
    <m/>
    <m/>
    <x v="1605"/>
    <x v="1599"/>
    <m/>
    <m/>
    <n v="24"/>
    <n v="25"/>
    <n v="24"/>
    <n v="25"/>
  </r>
  <r>
    <m/>
    <m/>
    <x v="1702"/>
    <x v="1696"/>
    <m/>
    <m/>
    <n v="1"/>
    <n v="3"/>
    <n v="1"/>
    <n v="3"/>
  </r>
  <r>
    <m/>
    <m/>
    <x v="1619"/>
    <x v="1613"/>
    <m/>
    <m/>
    <n v="0"/>
    <n v="1"/>
    <n v="0"/>
    <n v="1"/>
  </r>
  <r>
    <m/>
    <m/>
    <x v="2438"/>
    <x v="2432"/>
    <m/>
    <m/>
    <n v="0"/>
    <n v="1"/>
    <n v="0"/>
    <n v="1"/>
  </r>
  <r>
    <m/>
    <m/>
    <x v="737"/>
    <x v="737"/>
    <m/>
    <m/>
    <n v="1"/>
    <n v="4"/>
    <n v="1"/>
    <n v="4"/>
  </r>
  <r>
    <m/>
    <m/>
    <x v="1303"/>
    <x v="1297"/>
    <m/>
    <m/>
    <n v="2"/>
    <n v="3"/>
    <n v="2"/>
    <n v="3"/>
  </r>
  <r>
    <m/>
    <m/>
    <x v="1305"/>
    <x v="1299"/>
    <m/>
    <m/>
    <n v="1"/>
    <n v="1"/>
    <n v="1"/>
    <n v="1"/>
  </r>
  <r>
    <m/>
    <m/>
    <x v="1007"/>
    <x v="1007"/>
    <m/>
    <m/>
    <n v="1"/>
    <n v="1"/>
    <n v="1"/>
    <n v="1"/>
  </r>
  <r>
    <m/>
    <m/>
    <x v="1008"/>
    <x v="1008"/>
    <m/>
    <m/>
    <n v="9"/>
    <n v="9"/>
    <n v="9"/>
    <n v="9"/>
  </r>
  <r>
    <m/>
    <m/>
    <x v="1009"/>
    <x v="1009"/>
    <m/>
    <m/>
    <n v="1"/>
    <n v="1"/>
    <n v="1"/>
    <n v="1"/>
  </r>
  <r>
    <m/>
    <m/>
    <x v="2816"/>
    <x v="2810"/>
    <m/>
    <m/>
    <n v="0"/>
    <n v="1"/>
    <n v="0"/>
    <n v="1"/>
  </r>
  <r>
    <m/>
    <m/>
    <x v="661"/>
    <x v="661"/>
    <m/>
    <m/>
    <n v="2"/>
    <n v="3"/>
    <n v="2"/>
    <n v="3"/>
  </r>
  <r>
    <m/>
    <m/>
    <x v="743"/>
    <x v="743"/>
    <m/>
    <m/>
    <n v="2"/>
    <n v="1"/>
    <n v="2"/>
    <n v="1"/>
  </r>
  <r>
    <m/>
    <m/>
    <x v="665"/>
    <x v="665"/>
    <m/>
    <m/>
    <n v="0"/>
    <n v="1"/>
    <n v="0"/>
    <n v="1"/>
  </r>
  <r>
    <m/>
    <m/>
    <x v="201"/>
    <x v="201"/>
    <m/>
    <m/>
    <n v="3"/>
    <n v="4"/>
    <n v="3"/>
    <n v="4"/>
  </r>
  <r>
    <m/>
    <m/>
    <x v="347"/>
    <x v="347"/>
    <m/>
    <m/>
    <n v="57"/>
    <n v="60"/>
    <n v="57"/>
    <n v="60"/>
  </r>
  <r>
    <m/>
    <m/>
    <x v="2817"/>
    <x v="2811"/>
    <m/>
    <m/>
    <n v="0"/>
    <n v="1"/>
    <n v="0"/>
    <n v="1"/>
  </r>
  <r>
    <m/>
    <m/>
    <x v="1620"/>
    <x v="1614"/>
    <m/>
    <m/>
    <n v="1"/>
    <n v="1"/>
    <n v="1"/>
    <n v="1"/>
  </r>
  <r>
    <m/>
    <m/>
    <x v="669"/>
    <x v="669"/>
    <m/>
    <m/>
    <n v="4"/>
    <n v="4"/>
    <n v="4"/>
    <n v="4"/>
  </r>
  <r>
    <m/>
    <m/>
    <x v="753"/>
    <x v="753"/>
    <m/>
    <m/>
    <n v="1"/>
    <n v="5"/>
    <n v="1"/>
    <n v="5"/>
  </r>
  <r>
    <m/>
    <m/>
    <x v="671"/>
    <x v="671"/>
    <m/>
    <m/>
    <n v="1"/>
    <n v="1"/>
    <n v="1"/>
    <n v="1"/>
  </r>
  <r>
    <m/>
    <m/>
    <x v="754"/>
    <x v="754"/>
    <m/>
    <m/>
    <n v="0"/>
    <n v="1"/>
    <n v="0"/>
    <n v="1"/>
  </r>
  <r>
    <m/>
    <m/>
    <x v="672"/>
    <x v="672"/>
    <m/>
    <m/>
    <n v="1"/>
    <n v="1"/>
    <n v="1"/>
    <n v="1"/>
  </r>
  <r>
    <m/>
    <m/>
    <x v="674"/>
    <x v="674"/>
    <m/>
    <m/>
    <n v="1"/>
    <n v="2"/>
    <n v="1"/>
    <n v="2"/>
  </r>
  <r>
    <m/>
    <m/>
    <x v="759"/>
    <x v="759"/>
    <m/>
    <m/>
    <n v="1"/>
    <n v="6"/>
    <n v="1"/>
    <n v="6"/>
  </r>
  <r>
    <m/>
    <s v="Остале услуге"/>
    <x v="0"/>
    <x v="0"/>
    <n v="171320"/>
    <n v="171710"/>
    <n v="268017"/>
    <n v="273635"/>
    <n v="439337"/>
    <n v="445345"/>
  </r>
  <r>
    <m/>
    <m/>
    <x v="691"/>
    <x v="691"/>
    <n v="0"/>
    <n v="0"/>
    <n v="0"/>
    <n v="1"/>
    <n v="0"/>
    <n v="1"/>
  </r>
  <r>
    <m/>
    <m/>
    <x v="692"/>
    <x v="692"/>
    <n v="0"/>
    <n v="0"/>
    <n v="7"/>
    <n v="5"/>
    <n v="7"/>
    <n v="5"/>
  </r>
  <r>
    <m/>
    <m/>
    <x v="693"/>
    <x v="693"/>
    <n v="0"/>
    <n v="0"/>
    <n v="0"/>
    <n v="1"/>
    <n v="0"/>
    <n v="1"/>
  </r>
  <r>
    <m/>
    <m/>
    <x v="695"/>
    <x v="695"/>
    <n v="5"/>
    <n v="7"/>
    <n v="18"/>
    <n v="16"/>
    <n v="23"/>
    <n v="23"/>
  </r>
  <r>
    <m/>
    <m/>
    <x v="696"/>
    <x v="696"/>
    <n v="1"/>
    <n v="1"/>
    <n v="0"/>
    <n v="0"/>
    <n v="1"/>
    <n v="1"/>
  </r>
  <r>
    <m/>
    <m/>
    <x v="697"/>
    <x v="697"/>
    <n v="0"/>
    <n v="0"/>
    <n v="1"/>
    <n v="1"/>
    <n v="1"/>
    <n v="1"/>
  </r>
  <r>
    <m/>
    <m/>
    <x v="698"/>
    <x v="698"/>
    <n v="0"/>
    <n v="0"/>
    <n v="1"/>
    <n v="1"/>
    <n v="1"/>
    <n v="1"/>
  </r>
  <r>
    <m/>
    <m/>
    <x v="215"/>
    <x v="215"/>
    <n v="1"/>
    <n v="1"/>
    <n v="64"/>
    <n v="63"/>
    <n v="65"/>
    <n v="64"/>
  </r>
  <r>
    <m/>
    <m/>
    <x v="702"/>
    <x v="702"/>
    <n v="0"/>
    <n v="0"/>
    <n v="0"/>
    <n v="1"/>
    <n v="0"/>
    <n v="1"/>
  </r>
  <r>
    <m/>
    <m/>
    <x v="2818"/>
    <x v="2812"/>
    <n v="0"/>
    <n v="0"/>
    <n v="0"/>
    <n v="1"/>
    <n v="0"/>
    <n v="1"/>
  </r>
  <r>
    <m/>
    <m/>
    <x v="1852"/>
    <x v="1846"/>
    <n v="0"/>
    <n v="0"/>
    <n v="0"/>
    <n v="1"/>
    <n v="0"/>
    <n v="1"/>
  </r>
  <r>
    <m/>
    <m/>
    <x v="216"/>
    <x v="216"/>
    <n v="0"/>
    <n v="0"/>
    <n v="0"/>
    <n v="1"/>
    <n v="0"/>
    <n v="1"/>
  </r>
  <r>
    <m/>
    <m/>
    <x v="217"/>
    <x v="217"/>
    <n v="0"/>
    <n v="0"/>
    <n v="3"/>
    <n v="4"/>
    <n v="3"/>
    <n v="4"/>
  </r>
  <r>
    <m/>
    <m/>
    <x v="1863"/>
    <x v="1857"/>
    <n v="0"/>
    <n v="0"/>
    <n v="0"/>
    <n v="1"/>
    <n v="0"/>
    <n v="1"/>
  </r>
  <r>
    <m/>
    <m/>
    <x v="1953"/>
    <x v="1947"/>
    <n v="0"/>
    <n v="0"/>
    <n v="0"/>
    <n v="1"/>
    <n v="0"/>
    <n v="1"/>
  </r>
  <r>
    <m/>
    <m/>
    <x v="2617"/>
    <x v="2611"/>
    <n v="0"/>
    <n v="0"/>
    <n v="1"/>
    <n v="1"/>
    <n v="1"/>
    <n v="1"/>
  </r>
  <r>
    <m/>
    <m/>
    <x v="2620"/>
    <x v="2614"/>
    <n v="0"/>
    <n v="0"/>
    <n v="0"/>
    <n v="1"/>
    <n v="0"/>
    <n v="1"/>
  </r>
  <r>
    <m/>
    <m/>
    <x v="2623"/>
    <x v="2617"/>
    <n v="0"/>
    <n v="0"/>
    <n v="0"/>
    <n v="1"/>
    <n v="0"/>
    <n v="1"/>
  </r>
  <r>
    <m/>
    <m/>
    <x v="2624"/>
    <x v="2618"/>
    <n v="2"/>
    <n v="3"/>
    <n v="0"/>
    <n v="0"/>
    <n v="2"/>
    <n v="3"/>
  </r>
  <r>
    <m/>
    <m/>
    <x v="313"/>
    <x v="313"/>
    <n v="0"/>
    <n v="0"/>
    <n v="1"/>
    <n v="1"/>
    <n v="1"/>
    <n v="1"/>
  </r>
  <r>
    <m/>
    <m/>
    <x v="1970"/>
    <x v="1964"/>
    <n v="0"/>
    <n v="0"/>
    <n v="0"/>
    <n v="1"/>
    <n v="0"/>
    <n v="1"/>
  </r>
  <r>
    <m/>
    <m/>
    <x v="1864"/>
    <x v="1858"/>
    <n v="0"/>
    <n v="0"/>
    <n v="0"/>
    <n v="1"/>
    <n v="0"/>
    <n v="1"/>
  </r>
  <r>
    <m/>
    <m/>
    <x v="1954"/>
    <x v="1948"/>
    <n v="0"/>
    <n v="0"/>
    <n v="0"/>
    <n v="1"/>
    <n v="0"/>
    <n v="1"/>
  </r>
  <r>
    <m/>
    <m/>
    <x v="2465"/>
    <x v="2459"/>
    <n v="0"/>
    <n v="0"/>
    <n v="0"/>
    <n v="1"/>
    <n v="0"/>
    <n v="1"/>
  </r>
  <r>
    <m/>
    <m/>
    <x v="315"/>
    <x v="315"/>
    <n v="4"/>
    <n v="5"/>
    <n v="36"/>
    <n v="31"/>
    <n v="40"/>
    <n v="36"/>
  </r>
  <r>
    <m/>
    <m/>
    <x v="2567"/>
    <x v="2561"/>
    <n v="0"/>
    <n v="0"/>
    <n v="0"/>
    <n v="1"/>
    <n v="0"/>
    <n v="1"/>
  </r>
  <r>
    <m/>
    <m/>
    <x v="1976"/>
    <x v="1970"/>
    <n v="0"/>
    <n v="0"/>
    <n v="0"/>
    <n v="1"/>
    <n v="0"/>
    <n v="1"/>
  </r>
  <r>
    <m/>
    <m/>
    <x v="2635"/>
    <x v="2629"/>
    <n v="0"/>
    <n v="0"/>
    <n v="21"/>
    <n v="21"/>
    <n v="21"/>
    <n v="21"/>
  </r>
  <r>
    <m/>
    <m/>
    <x v="2586"/>
    <x v="2580"/>
    <n v="0"/>
    <n v="0"/>
    <n v="0"/>
    <n v="1"/>
    <n v="0"/>
    <n v="1"/>
  </r>
  <r>
    <m/>
    <m/>
    <x v="2641"/>
    <x v="2635"/>
    <n v="0"/>
    <n v="0"/>
    <n v="0"/>
    <n v="1"/>
    <n v="0"/>
    <n v="1"/>
  </r>
  <r>
    <m/>
    <m/>
    <x v="881"/>
    <x v="881"/>
    <n v="0"/>
    <n v="0"/>
    <n v="0"/>
    <n v="1"/>
    <n v="0"/>
    <n v="1"/>
  </r>
  <r>
    <m/>
    <m/>
    <x v="882"/>
    <x v="882"/>
    <n v="0"/>
    <n v="0"/>
    <n v="0"/>
    <n v="1"/>
    <n v="0"/>
    <n v="1"/>
  </r>
  <r>
    <m/>
    <m/>
    <x v="2302"/>
    <x v="2296"/>
    <n v="0"/>
    <n v="0"/>
    <n v="0"/>
    <n v="1"/>
    <n v="0"/>
    <n v="1"/>
  </r>
  <r>
    <m/>
    <m/>
    <x v="2303"/>
    <x v="2297"/>
    <n v="0"/>
    <n v="0"/>
    <n v="0"/>
    <n v="1"/>
    <n v="0"/>
    <n v="1"/>
  </r>
  <r>
    <m/>
    <m/>
    <x v="2152"/>
    <x v="2146"/>
    <n v="0"/>
    <n v="0"/>
    <n v="1"/>
    <n v="1"/>
    <n v="1"/>
    <n v="1"/>
  </r>
  <r>
    <m/>
    <m/>
    <x v="1955"/>
    <x v="1949"/>
    <n v="0"/>
    <n v="0"/>
    <n v="0"/>
    <n v="1"/>
    <n v="0"/>
    <n v="1"/>
  </r>
  <r>
    <m/>
    <m/>
    <x v="1069"/>
    <x v="1069"/>
    <n v="0"/>
    <n v="0"/>
    <n v="0"/>
    <n v="1"/>
    <n v="0"/>
    <n v="1"/>
  </r>
  <r>
    <m/>
    <m/>
    <x v="1624"/>
    <x v="1618"/>
    <n v="0"/>
    <n v="0"/>
    <n v="0"/>
    <n v="1"/>
    <n v="0"/>
    <n v="1"/>
  </r>
  <r>
    <m/>
    <m/>
    <x v="219"/>
    <x v="219"/>
    <n v="0"/>
    <n v="0"/>
    <n v="2684"/>
    <n v="2757"/>
    <n v="2684"/>
    <n v="2757"/>
  </r>
  <r>
    <m/>
    <m/>
    <x v="220"/>
    <x v="220"/>
    <n v="0"/>
    <n v="0"/>
    <n v="3188"/>
    <n v="3284"/>
    <n v="3188"/>
    <n v="3284"/>
  </r>
  <r>
    <m/>
    <m/>
    <x v="2643"/>
    <x v="2637"/>
    <n v="74"/>
    <n v="75"/>
    <n v="11"/>
    <n v="9"/>
    <n v="85"/>
    <n v="84"/>
  </r>
  <r>
    <m/>
    <m/>
    <x v="316"/>
    <x v="316"/>
    <n v="0"/>
    <n v="0"/>
    <n v="11564"/>
    <n v="11652"/>
    <n v="11564"/>
    <n v="11652"/>
  </r>
  <r>
    <m/>
    <m/>
    <x v="222"/>
    <x v="222"/>
    <n v="11802"/>
    <n v="11789"/>
    <n v="9939"/>
    <n v="10123"/>
    <n v="21741"/>
    <n v="21912"/>
  </r>
  <r>
    <m/>
    <m/>
    <x v="704"/>
    <x v="704"/>
    <n v="0"/>
    <n v="0"/>
    <n v="1"/>
    <n v="1"/>
    <n v="1"/>
    <n v="1"/>
  </r>
  <r>
    <m/>
    <m/>
    <x v="223"/>
    <x v="223"/>
    <n v="0"/>
    <n v="0"/>
    <n v="13"/>
    <n v="5"/>
    <n v="13"/>
    <n v="5"/>
  </r>
  <r>
    <m/>
    <m/>
    <x v="317"/>
    <x v="317"/>
    <n v="0"/>
    <n v="0"/>
    <n v="3241"/>
    <n v="3361"/>
    <n v="3241"/>
    <n v="3361"/>
  </r>
  <r>
    <m/>
    <m/>
    <x v="224"/>
    <x v="224"/>
    <n v="0"/>
    <n v="0"/>
    <n v="1"/>
    <n v="1"/>
    <n v="1"/>
    <n v="1"/>
  </r>
  <r>
    <m/>
    <m/>
    <x v="1979"/>
    <x v="1973"/>
    <n v="1"/>
    <n v="1"/>
    <n v="0"/>
    <n v="0"/>
    <n v="1"/>
    <n v="1"/>
  </r>
  <r>
    <m/>
    <m/>
    <x v="1980"/>
    <x v="1974"/>
    <n v="0"/>
    <n v="0"/>
    <n v="0"/>
    <n v="1"/>
    <n v="0"/>
    <n v="1"/>
  </r>
  <r>
    <m/>
    <m/>
    <x v="225"/>
    <x v="225"/>
    <n v="0"/>
    <n v="0"/>
    <n v="15"/>
    <n v="17"/>
    <n v="15"/>
    <n v="17"/>
  </r>
  <r>
    <m/>
    <m/>
    <x v="1625"/>
    <x v="1619"/>
    <n v="0"/>
    <n v="0"/>
    <n v="2"/>
    <n v="3"/>
    <n v="2"/>
    <n v="3"/>
  </r>
  <r>
    <m/>
    <m/>
    <x v="226"/>
    <x v="226"/>
    <n v="0"/>
    <n v="0"/>
    <n v="3"/>
    <n v="1"/>
    <n v="3"/>
    <n v="1"/>
  </r>
  <r>
    <m/>
    <m/>
    <x v="2468"/>
    <x v="2462"/>
    <n v="0"/>
    <n v="0"/>
    <n v="0"/>
    <n v="1"/>
    <n v="0"/>
    <n v="1"/>
  </r>
  <r>
    <m/>
    <m/>
    <x v="2469"/>
    <x v="2463"/>
    <n v="0"/>
    <n v="0"/>
    <n v="0"/>
    <n v="1"/>
    <n v="0"/>
    <n v="1"/>
  </r>
  <r>
    <m/>
    <m/>
    <x v="2476"/>
    <x v="2470"/>
    <n v="0"/>
    <n v="0"/>
    <n v="0"/>
    <n v="1"/>
    <n v="0"/>
    <n v="1"/>
  </r>
  <r>
    <m/>
    <m/>
    <x v="318"/>
    <x v="318"/>
    <n v="0"/>
    <n v="0"/>
    <n v="1"/>
    <n v="1"/>
    <n v="1"/>
    <n v="1"/>
  </r>
  <r>
    <m/>
    <m/>
    <x v="1938"/>
    <x v="1932"/>
    <n v="0"/>
    <n v="0"/>
    <n v="0"/>
    <n v="1"/>
    <n v="0"/>
    <n v="1"/>
  </r>
  <r>
    <m/>
    <m/>
    <x v="319"/>
    <x v="319"/>
    <n v="0"/>
    <n v="0"/>
    <n v="0"/>
    <n v="1"/>
    <n v="0"/>
    <n v="1"/>
  </r>
  <r>
    <m/>
    <m/>
    <x v="227"/>
    <x v="227"/>
    <n v="1"/>
    <n v="1"/>
    <n v="2810"/>
    <n v="2808"/>
    <n v="2811"/>
    <n v="2809"/>
  </r>
  <r>
    <m/>
    <m/>
    <x v="228"/>
    <x v="228"/>
    <n v="0"/>
    <n v="0"/>
    <n v="390"/>
    <n v="391"/>
    <n v="390"/>
    <n v="391"/>
  </r>
  <r>
    <m/>
    <m/>
    <x v="320"/>
    <x v="320"/>
    <n v="0"/>
    <n v="0"/>
    <n v="40"/>
    <n v="44"/>
    <n v="40"/>
    <n v="44"/>
  </r>
  <r>
    <m/>
    <m/>
    <x v="2819"/>
    <x v="2813"/>
    <n v="0"/>
    <n v="0"/>
    <n v="0"/>
    <n v="1"/>
    <n v="0"/>
    <n v="1"/>
  </r>
  <r>
    <m/>
    <m/>
    <x v="321"/>
    <x v="321"/>
    <n v="0"/>
    <n v="0"/>
    <n v="935"/>
    <n v="935"/>
    <n v="935"/>
    <n v="935"/>
  </r>
  <r>
    <m/>
    <m/>
    <x v="322"/>
    <x v="322"/>
    <n v="0"/>
    <n v="0"/>
    <n v="7"/>
    <n v="8"/>
    <n v="7"/>
    <n v="8"/>
  </r>
  <r>
    <m/>
    <m/>
    <x v="229"/>
    <x v="229"/>
    <n v="2236"/>
    <n v="2245"/>
    <n v="2097"/>
    <n v="2157"/>
    <n v="4333"/>
    <n v="4402"/>
  </r>
  <r>
    <m/>
    <m/>
    <x v="1867"/>
    <x v="1861"/>
    <n v="0"/>
    <n v="0"/>
    <n v="0"/>
    <n v="1"/>
    <n v="0"/>
    <n v="1"/>
  </r>
  <r>
    <m/>
    <m/>
    <x v="230"/>
    <x v="230"/>
    <n v="1"/>
    <n v="0"/>
    <n v="1222"/>
    <n v="1247"/>
    <n v="1223"/>
    <n v="1247"/>
  </r>
  <r>
    <m/>
    <m/>
    <x v="323"/>
    <x v="323"/>
    <n v="2"/>
    <n v="3"/>
    <n v="697"/>
    <n v="651"/>
    <n v="699"/>
    <n v="654"/>
  </r>
  <r>
    <m/>
    <m/>
    <x v="324"/>
    <x v="324"/>
    <n v="0"/>
    <n v="0"/>
    <n v="212"/>
    <n v="217"/>
    <n v="212"/>
    <n v="217"/>
  </r>
  <r>
    <m/>
    <m/>
    <x v="325"/>
    <x v="325"/>
    <n v="0"/>
    <n v="0"/>
    <n v="236"/>
    <n v="232"/>
    <n v="236"/>
    <n v="232"/>
  </r>
  <r>
    <m/>
    <m/>
    <x v="884"/>
    <x v="884"/>
    <n v="0"/>
    <n v="0"/>
    <n v="0"/>
    <n v="1"/>
    <n v="0"/>
    <n v="1"/>
  </r>
  <r>
    <m/>
    <m/>
    <x v="885"/>
    <x v="885"/>
    <n v="0"/>
    <n v="0"/>
    <n v="0"/>
    <n v="1"/>
    <n v="0"/>
    <n v="1"/>
  </r>
  <r>
    <m/>
    <m/>
    <x v="2479"/>
    <x v="2473"/>
    <n v="94"/>
    <n v="95"/>
    <n v="111"/>
    <n v="113"/>
    <n v="205"/>
    <n v="208"/>
  </r>
  <r>
    <m/>
    <m/>
    <x v="1626"/>
    <x v="1620"/>
    <n v="1"/>
    <n v="1"/>
    <n v="0"/>
    <n v="0"/>
    <n v="1"/>
    <n v="1"/>
  </r>
  <r>
    <m/>
    <m/>
    <x v="328"/>
    <x v="328"/>
    <n v="0"/>
    <n v="0"/>
    <n v="0"/>
    <n v="1"/>
    <n v="0"/>
    <n v="1"/>
  </r>
  <r>
    <m/>
    <m/>
    <x v="329"/>
    <x v="329"/>
    <n v="0"/>
    <n v="0"/>
    <n v="5"/>
    <n v="7"/>
    <n v="5"/>
    <n v="7"/>
  </r>
  <r>
    <m/>
    <m/>
    <x v="705"/>
    <x v="705"/>
    <n v="0"/>
    <n v="0"/>
    <n v="3"/>
    <n v="3"/>
    <n v="3"/>
    <n v="3"/>
  </r>
  <r>
    <m/>
    <m/>
    <x v="886"/>
    <x v="886"/>
    <n v="0"/>
    <n v="0"/>
    <n v="1"/>
    <n v="1"/>
    <n v="1"/>
    <n v="1"/>
  </r>
  <r>
    <m/>
    <m/>
    <x v="330"/>
    <x v="330"/>
    <n v="13"/>
    <n v="12"/>
    <n v="3655"/>
    <n v="3631"/>
    <n v="3668"/>
    <n v="3643"/>
  </r>
  <r>
    <m/>
    <m/>
    <x v="331"/>
    <x v="331"/>
    <n v="10"/>
    <n v="11"/>
    <n v="1521"/>
    <n v="1488"/>
    <n v="1531"/>
    <n v="1499"/>
  </r>
  <r>
    <m/>
    <m/>
    <x v="231"/>
    <x v="231"/>
    <n v="304"/>
    <n v="313"/>
    <n v="45"/>
    <n v="48"/>
    <n v="349"/>
    <n v="361"/>
  </r>
  <r>
    <m/>
    <m/>
    <x v="1149"/>
    <x v="1149"/>
    <n v="4"/>
    <n v="5"/>
    <n v="186"/>
    <n v="187"/>
    <n v="190"/>
    <n v="192"/>
  </r>
  <r>
    <m/>
    <m/>
    <x v="232"/>
    <x v="232"/>
    <n v="12343"/>
    <n v="12380"/>
    <n v="11872"/>
    <n v="12106"/>
    <n v="24215"/>
    <n v="24486"/>
  </r>
  <r>
    <m/>
    <m/>
    <x v="456"/>
    <x v="456"/>
    <n v="207"/>
    <n v="216"/>
    <n v="15"/>
    <n v="16"/>
    <n v="222"/>
    <n v="232"/>
  </r>
  <r>
    <m/>
    <m/>
    <x v="706"/>
    <x v="706"/>
    <n v="15"/>
    <n v="12"/>
    <n v="5"/>
    <n v="5"/>
    <n v="20"/>
    <n v="17"/>
  </r>
  <r>
    <m/>
    <m/>
    <x v="14"/>
    <x v="14"/>
    <n v="1"/>
    <n v="1"/>
    <n v="13"/>
    <n v="15"/>
    <n v="14"/>
    <n v="16"/>
  </r>
  <r>
    <m/>
    <m/>
    <x v="233"/>
    <x v="233"/>
    <n v="0"/>
    <n v="0"/>
    <n v="24"/>
    <n v="28"/>
    <n v="24"/>
    <n v="28"/>
  </r>
  <r>
    <m/>
    <m/>
    <x v="2007"/>
    <x v="2001"/>
    <n v="0"/>
    <n v="0"/>
    <n v="0"/>
    <n v="1"/>
    <n v="0"/>
    <n v="1"/>
  </r>
  <r>
    <m/>
    <m/>
    <x v="761"/>
    <x v="761"/>
    <n v="0"/>
    <n v="0"/>
    <n v="0"/>
    <n v="1"/>
    <n v="0"/>
    <n v="1"/>
  </r>
  <r>
    <m/>
    <m/>
    <x v="1627"/>
    <x v="1621"/>
    <n v="0"/>
    <n v="0"/>
    <n v="2"/>
    <n v="3"/>
    <n v="2"/>
    <n v="3"/>
  </r>
  <r>
    <m/>
    <m/>
    <x v="2820"/>
    <x v="2814"/>
    <n v="0"/>
    <n v="0"/>
    <n v="7"/>
    <n v="7"/>
    <n v="7"/>
    <n v="7"/>
  </r>
  <r>
    <m/>
    <m/>
    <x v="234"/>
    <x v="234"/>
    <n v="0"/>
    <n v="0"/>
    <n v="1"/>
    <n v="1"/>
    <n v="1"/>
    <n v="1"/>
  </r>
  <r>
    <m/>
    <m/>
    <x v="16"/>
    <x v="16"/>
    <n v="0"/>
    <n v="0"/>
    <n v="1"/>
    <n v="1"/>
    <n v="1"/>
    <n v="1"/>
  </r>
  <r>
    <m/>
    <m/>
    <x v="17"/>
    <x v="17"/>
    <n v="0"/>
    <n v="0"/>
    <n v="1"/>
    <n v="1"/>
    <n v="1"/>
    <n v="1"/>
  </r>
  <r>
    <m/>
    <m/>
    <x v="707"/>
    <x v="707"/>
    <n v="0"/>
    <n v="0"/>
    <n v="0"/>
    <n v="1"/>
    <n v="0"/>
    <n v="1"/>
  </r>
  <r>
    <m/>
    <m/>
    <x v="709"/>
    <x v="709"/>
    <n v="0"/>
    <n v="0"/>
    <n v="0"/>
    <n v="1"/>
    <n v="0"/>
    <n v="1"/>
  </r>
  <r>
    <m/>
    <m/>
    <x v="676"/>
    <x v="676"/>
    <n v="0"/>
    <n v="0"/>
    <n v="0"/>
    <n v="1"/>
    <n v="0"/>
    <n v="1"/>
  </r>
  <r>
    <m/>
    <m/>
    <x v="459"/>
    <x v="459"/>
    <n v="0"/>
    <n v="0"/>
    <n v="0"/>
    <n v="1"/>
    <n v="0"/>
    <n v="1"/>
  </r>
  <r>
    <m/>
    <m/>
    <x v="1342"/>
    <x v="1336"/>
    <n v="0"/>
    <n v="0"/>
    <n v="21"/>
    <n v="15"/>
    <n v="21"/>
    <n v="15"/>
  </r>
  <r>
    <m/>
    <m/>
    <x v="1344"/>
    <x v="1338"/>
    <n v="0"/>
    <n v="0"/>
    <n v="50"/>
    <n v="33"/>
    <n v="50"/>
    <n v="33"/>
  </r>
  <r>
    <m/>
    <m/>
    <x v="1012"/>
    <x v="1012"/>
    <n v="8"/>
    <n v="8"/>
    <n v="0"/>
    <n v="0"/>
    <n v="8"/>
    <n v="8"/>
  </r>
  <r>
    <m/>
    <m/>
    <x v="462"/>
    <x v="462"/>
    <n v="0"/>
    <n v="0"/>
    <n v="0"/>
    <n v="1"/>
    <n v="0"/>
    <n v="1"/>
  </r>
  <r>
    <m/>
    <m/>
    <x v="463"/>
    <x v="463"/>
    <n v="92"/>
    <n v="96"/>
    <n v="33"/>
    <n v="32"/>
    <n v="125"/>
    <n v="128"/>
  </r>
  <r>
    <m/>
    <m/>
    <x v="465"/>
    <x v="465"/>
    <n v="1"/>
    <n v="0"/>
    <n v="6"/>
    <n v="7"/>
    <n v="7"/>
    <n v="7"/>
  </r>
  <r>
    <m/>
    <m/>
    <x v="26"/>
    <x v="26"/>
    <n v="5"/>
    <n v="5"/>
    <n v="10"/>
    <n v="11"/>
    <n v="15"/>
    <n v="16"/>
  </r>
  <r>
    <m/>
    <m/>
    <x v="235"/>
    <x v="235"/>
    <n v="204"/>
    <n v="204"/>
    <n v="68"/>
    <n v="69"/>
    <n v="272"/>
    <n v="273"/>
  </r>
  <r>
    <m/>
    <m/>
    <x v="466"/>
    <x v="466"/>
    <n v="1333"/>
    <n v="1335"/>
    <n v="54"/>
    <n v="59"/>
    <n v="1387"/>
    <n v="1394"/>
  </r>
  <r>
    <m/>
    <m/>
    <x v="236"/>
    <x v="236"/>
    <n v="55"/>
    <n v="53"/>
    <n v="48"/>
    <n v="47"/>
    <n v="103"/>
    <n v="100"/>
  </r>
  <r>
    <m/>
    <m/>
    <x v="1348"/>
    <x v="1342"/>
    <n v="0"/>
    <n v="0"/>
    <n v="0"/>
    <n v="1"/>
    <n v="0"/>
    <n v="1"/>
  </r>
  <r>
    <m/>
    <m/>
    <x v="476"/>
    <x v="476"/>
    <n v="0"/>
    <n v="0"/>
    <n v="1"/>
    <n v="1"/>
    <n v="1"/>
    <n v="1"/>
  </r>
  <r>
    <m/>
    <m/>
    <x v="480"/>
    <x v="480"/>
    <n v="0"/>
    <n v="0"/>
    <n v="0"/>
    <n v="1"/>
    <n v="0"/>
    <n v="1"/>
  </r>
  <r>
    <m/>
    <m/>
    <x v="481"/>
    <x v="481"/>
    <n v="0"/>
    <n v="0"/>
    <n v="0"/>
    <n v="1"/>
    <n v="0"/>
    <n v="1"/>
  </r>
  <r>
    <m/>
    <m/>
    <x v="33"/>
    <x v="33"/>
    <n v="0"/>
    <n v="0"/>
    <n v="0"/>
    <n v="1"/>
    <n v="0"/>
    <n v="1"/>
  </r>
  <r>
    <m/>
    <m/>
    <x v="37"/>
    <x v="37"/>
    <n v="0"/>
    <n v="0"/>
    <n v="15"/>
    <n v="19"/>
    <n v="15"/>
    <n v="19"/>
  </r>
  <r>
    <m/>
    <m/>
    <x v="48"/>
    <x v="48"/>
    <n v="0"/>
    <n v="0"/>
    <n v="40"/>
    <n v="43"/>
    <n v="40"/>
    <n v="43"/>
  </r>
  <r>
    <m/>
    <m/>
    <x v="50"/>
    <x v="50"/>
    <n v="0"/>
    <n v="0"/>
    <n v="9"/>
    <n v="5"/>
    <n v="9"/>
    <n v="5"/>
  </r>
  <r>
    <m/>
    <m/>
    <x v="61"/>
    <x v="61"/>
    <n v="0"/>
    <n v="0"/>
    <n v="0"/>
    <n v="1"/>
    <n v="0"/>
    <n v="1"/>
  </r>
  <r>
    <m/>
    <m/>
    <x v="68"/>
    <x v="68"/>
    <n v="0"/>
    <n v="0"/>
    <n v="0"/>
    <n v="1"/>
    <n v="0"/>
    <n v="1"/>
  </r>
  <r>
    <m/>
    <m/>
    <x v="70"/>
    <x v="70"/>
    <n v="0"/>
    <n v="0"/>
    <n v="74"/>
    <n v="76"/>
    <n v="74"/>
    <n v="76"/>
  </r>
  <r>
    <m/>
    <m/>
    <x v="1889"/>
    <x v="1883"/>
    <n v="0"/>
    <n v="0"/>
    <n v="0"/>
    <n v="1"/>
    <n v="0"/>
    <n v="1"/>
  </r>
  <r>
    <m/>
    <m/>
    <x v="1890"/>
    <x v="1884"/>
    <n v="1"/>
    <n v="1"/>
    <n v="0"/>
    <n v="0"/>
    <n v="1"/>
    <n v="1"/>
  </r>
  <r>
    <m/>
    <m/>
    <x v="2821"/>
    <x v="2815"/>
    <n v="0"/>
    <n v="0"/>
    <n v="0"/>
    <n v="1"/>
    <n v="0"/>
    <n v="1"/>
  </r>
  <r>
    <m/>
    <m/>
    <x v="1891"/>
    <x v="1885"/>
    <n v="112"/>
    <n v="107"/>
    <n v="297"/>
    <n v="287"/>
    <n v="409"/>
    <n v="394"/>
  </r>
  <r>
    <m/>
    <m/>
    <x v="1892"/>
    <x v="1886"/>
    <n v="332"/>
    <n v="317"/>
    <n v="114"/>
    <n v="111"/>
    <n v="446"/>
    <n v="428"/>
  </r>
  <r>
    <m/>
    <m/>
    <x v="1896"/>
    <x v="1890"/>
    <n v="0"/>
    <n v="0"/>
    <n v="1"/>
    <n v="1"/>
    <n v="1"/>
    <n v="1"/>
  </r>
  <r>
    <m/>
    <m/>
    <x v="1897"/>
    <x v="1891"/>
    <n v="0"/>
    <n v="0"/>
    <n v="0"/>
    <n v="1"/>
    <n v="0"/>
    <n v="1"/>
  </r>
  <r>
    <m/>
    <m/>
    <x v="1898"/>
    <x v="1892"/>
    <n v="1"/>
    <n v="1"/>
    <n v="0"/>
    <n v="0"/>
    <n v="1"/>
    <n v="1"/>
  </r>
  <r>
    <m/>
    <m/>
    <x v="2822"/>
    <x v="2816"/>
    <n v="0"/>
    <n v="0"/>
    <n v="0"/>
    <n v="1"/>
    <n v="0"/>
    <n v="1"/>
  </r>
  <r>
    <m/>
    <m/>
    <x v="1902"/>
    <x v="1896"/>
    <n v="1"/>
    <n v="1"/>
    <n v="0"/>
    <n v="0"/>
    <n v="1"/>
    <n v="1"/>
  </r>
  <r>
    <m/>
    <m/>
    <x v="2823"/>
    <x v="2817"/>
    <n v="0"/>
    <n v="0"/>
    <n v="0"/>
    <n v="1"/>
    <n v="0"/>
    <n v="1"/>
  </r>
  <r>
    <m/>
    <m/>
    <x v="1904"/>
    <x v="1898"/>
    <n v="0"/>
    <n v="0"/>
    <n v="0"/>
    <n v="1"/>
    <n v="0"/>
    <n v="1"/>
  </r>
  <r>
    <m/>
    <m/>
    <x v="1905"/>
    <x v="1899"/>
    <n v="0"/>
    <n v="0"/>
    <n v="0"/>
    <n v="1"/>
    <n v="0"/>
    <n v="1"/>
  </r>
  <r>
    <m/>
    <m/>
    <x v="1906"/>
    <x v="1900"/>
    <n v="4"/>
    <n v="4"/>
    <n v="9"/>
    <n v="12"/>
    <n v="13"/>
    <n v="16"/>
  </r>
  <r>
    <m/>
    <m/>
    <x v="1907"/>
    <x v="1901"/>
    <n v="0"/>
    <n v="0"/>
    <n v="0"/>
    <n v="1"/>
    <n v="0"/>
    <n v="1"/>
  </r>
  <r>
    <m/>
    <m/>
    <x v="1908"/>
    <x v="1902"/>
    <n v="0"/>
    <n v="0"/>
    <n v="1"/>
    <n v="1"/>
    <n v="1"/>
    <n v="1"/>
  </r>
  <r>
    <m/>
    <m/>
    <x v="2824"/>
    <x v="2818"/>
    <n v="0"/>
    <n v="0"/>
    <n v="0"/>
    <n v="1"/>
    <n v="0"/>
    <n v="1"/>
  </r>
  <r>
    <m/>
    <m/>
    <x v="1913"/>
    <x v="1907"/>
    <n v="0"/>
    <n v="0"/>
    <n v="0"/>
    <n v="1"/>
    <n v="0"/>
    <n v="1"/>
  </r>
  <r>
    <m/>
    <m/>
    <x v="1914"/>
    <x v="1908"/>
    <n v="0"/>
    <n v="0"/>
    <n v="0"/>
    <n v="1"/>
    <n v="0"/>
    <n v="1"/>
  </r>
  <r>
    <m/>
    <m/>
    <x v="2825"/>
    <x v="2819"/>
    <n v="0"/>
    <n v="0"/>
    <n v="0"/>
    <n v="1"/>
    <n v="0"/>
    <n v="1"/>
  </r>
  <r>
    <m/>
    <m/>
    <x v="83"/>
    <x v="83"/>
    <n v="0"/>
    <n v="0"/>
    <n v="7"/>
    <n v="8"/>
    <n v="7"/>
    <n v="8"/>
  </r>
  <r>
    <m/>
    <m/>
    <x v="85"/>
    <x v="85"/>
    <n v="0"/>
    <n v="0"/>
    <n v="2"/>
    <n v="1"/>
    <n v="2"/>
    <n v="1"/>
  </r>
  <r>
    <m/>
    <m/>
    <x v="86"/>
    <x v="86"/>
    <n v="0"/>
    <n v="0"/>
    <n v="0"/>
    <n v="1"/>
    <n v="0"/>
    <n v="1"/>
  </r>
  <r>
    <m/>
    <m/>
    <x v="88"/>
    <x v="88"/>
    <n v="0"/>
    <n v="0"/>
    <n v="0"/>
    <n v="1"/>
    <n v="0"/>
    <n v="1"/>
  </r>
  <r>
    <m/>
    <m/>
    <x v="92"/>
    <x v="92"/>
    <n v="0"/>
    <n v="0"/>
    <n v="1"/>
    <n v="1"/>
    <n v="1"/>
    <n v="1"/>
  </r>
  <r>
    <m/>
    <m/>
    <x v="1361"/>
    <x v="1355"/>
    <n v="0"/>
    <n v="0"/>
    <n v="0"/>
    <n v="1"/>
    <n v="0"/>
    <n v="1"/>
  </r>
  <r>
    <m/>
    <m/>
    <x v="127"/>
    <x v="127"/>
    <n v="0"/>
    <n v="0"/>
    <n v="0"/>
    <n v="1"/>
    <n v="0"/>
    <n v="1"/>
  </r>
  <r>
    <m/>
    <m/>
    <x v="1915"/>
    <x v="1909"/>
    <n v="0"/>
    <n v="0"/>
    <n v="0"/>
    <n v="1"/>
    <n v="0"/>
    <n v="1"/>
  </r>
  <r>
    <m/>
    <m/>
    <x v="208"/>
    <x v="208"/>
    <n v="34"/>
    <n v="25"/>
    <n v="1"/>
    <n v="1"/>
    <n v="35"/>
    <n v="26"/>
  </r>
  <r>
    <m/>
    <m/>
    <x v="488"/>
    <x v="488"/>
    <n v="0"/>
    <n v="0"/>
    <n v="0"/>
    <n v="1"/>
    <n v="0"/>
    <n v="1"/>
  </r>
  <r>
    <m/>
    <m/>
    <x v="133"/>
    <x v="133"/>
    <n v="0"/>
    <n v="0"/>
    <n v="1"/>
    <n v="1"/>
    <n v="1"/>
    <n v="1"/>
  </r>
  <r>
    <m/>
    <m/>
    <x v="149"/>
    <x v="149"/>
    <n v="0"/>
    <n v="0"/>
    <n v="0"/>
    <n v="1"/>
    <n v="0"/>
    <n v="1"/>
  </r>
  <r>
    <m/>
    <m/>
    <x v="1928"/>
    <x v="1922"/>
    <n v="0"/>
    <n v="0"/>
    <n v="0"/>
    <n v="1"/>
    <n v="0"/>
    <n v="1"/>
  </r>
  <r>
    <m/>
    <m/>
    <x v="1929"/>
    <x v="1923"/>
    <n v="9"/>
    <n v="11"/>
    <n v="0"/>
    <n v="0"/>
    <n v="9"/>
    <n v="11"/>
  </r>
  <r>
    <m/>
    <m/>
    <x v="309"/>
    <x v="309"/>
    <n v="178"/>
    <n v="163"/>
    <n v="29"/>
    <n v="32"/>
    <n v="207"/>
    <n v="195"/>
  </r>
  <r>
    <m/>
    <m/>
    <x v="1930"/>
    <x v="1924"/>
    <n v="211"/>
    <n v="191"/>
    <n v="25"/>
    <n v="25"/>
    <n v="236"/>
    <n v="216"/>
  </r>
  <r>
    <m/>
    <m/>
    <x v="310"/>
    <x v="310"/>
    <n v="14"/>
    <n v="15"/>
    <n v="0"/>
    <n v="0"/>
    <n v="14"/>
    <n v="15"/>
  </r>
  <r>
    <m/>
    <m/>
    <x v="153"/>
    <x v="153"/>
    <n v="0"/>
    <n v="0"/>
    <n v="0"/>
    <n v="1"/>
    <n v="0"/>
    <n v="1"/>
  </r>
  <r>
    <m/>
    <m/>
    <x v="2826"/>
    <x v="2820"/>
    <n v="0"/>
    <n v="0"/>
    <n v="0"/>
    <n v="1"/>
    <n v="0"/>
    <n v="1"/>
  </r>
  <r>
    <m/>
    <m/>
    <x v="242"/>
    <x v="242"/>
    <n v="0"/>
    <n v="0"/>
    <n v="0"/>
    <n v="1"/>
    <n v="0"/>
    <n v="1"/>
  </r>
  <r>
    <m/>
    <m/>
    <x v="212"/>
    <x v="212"/>
    <n v="0"/>
    <n v="0"/>
    <n v="1"/>
    <n v="1"/>
    <n v="1"/>
    <n v="1"/>
  </r>
  <r>
    <m/>
    <m/>
    <x v="161"/>
    <x v="161"/>
    <n v="8"/>
    <n v="9"/>
    <n v="2"/>
    <n v="3"/>
    <n v="10"/>
    <n v="12"/>
  </r>
  <r>
    <m/>
    <m/>
    <x v="244"/>
    <x v="244"/>
    <n v="2847"/>
    <n v="2836"/>
    <n v="1203"/>
    <n v="1184"/>
    <n v="4050"/>
    <n v="4020"/>
  </r>
  <r>
    <m/>
    <m/>
    <x v="163"/>
    <x v="163"/>
    <n v="26"/>
    <n v="27"/>
    <n v="2"/>
    <n v="1"/>
    <n v="28"/>
    <n v="28"/>
  </r>
  <r>
    <m/>
    <m/>
    <x v="2827"/>
    <x v="2821"/>
    <n v="0"/>
    <n v="0"/>
    <n v="7"/>
    <n v="4"/>
    <n v="7"/>
    <n v="4"/>
  </r>
  <r>
    <m/>
    <m/>
    <x v="1727"/>
    <x v="1721"/>
    <n v="0"/>
    <n v="0"/>
    <n v="5"/>
    <n v="7"/>
    <n v="5"/>
    <n v="7"/>
  </r>
  <r>
    <m/>
    <m/>
    <x v="1825"/>
    <x v="1819"/>
    <n v="0"/>
    <n v="0"/>
    <n v="0"/>
    <n v="1"/>
    <n v="0"/>
    <n v="1"/>
  </r>
  <r>
    <m/>
    <m/>
    <x v="1739"/>
    <x v="1733"/>
    <n v="0"/>
    <n v="0"/>
    <n v="12"/>
    <n v="11"/>
    <n v="12"/>
    <n v="11"/>
  </r>
  <r>
    <m/>
    <m/>
    <x v="1743"/>
    <x v="1737"/>
    <n v="0"/>
    <n v="0"/>
    <n v="0"/>
    <n v="1"/>
    <n v="0"/>
    <n v="1"/>
  </r>
  <r>
    <m/>
    <m/>
    <x v="1744"/>
    <x v="1738"/>
    <n v="0"/>
    <n v="0"/>
    <n v="1"/>
    <n v="1"/>
    <n v="1"/>
    <n v="1"/>
  </r>
  <r>
    <m/>
    <m/>
    <x v="1749"/>
    <x v="1743"/>
    <n v="0"/>
    <n v="0"/>
    <n v="13"/>
    <n v="12"/>
    <n v="13"/>
    <n v="12"/>
  </r>
  <r>
    <m/>
    <m/>
    <x v="1751"/>
    <x v="1745"/>
    <n v="0"/>
    <n v="0"/>
    <n v="1"/>
    <n v="1"/>
    <n v="1"/>
    <n v="1"/>
  </r>
  <r>
    <m/>
    <m/>
    <x v="1753"/>
    <x v="1747"/>
    <n v="0"/>
    <n v="0"/>
    <n v="0"/>
    <n v="1"/>
    <n v="0"/>
    <n v="1"/>
  </r>
  <r>
    <m/>
    <m/>
    <x v="1755"/>
    <x v="1749"/>
    <n v="0"/>
    <n v="0"/>
    <n v="24"/>
    <n v="20"/>
    <n v="24"/>
    <n v="20"/>
  </r>
  <r>
    <m/>
    <m/>
    <x v="1757"/>
    <x v="1751"/>
    <n v="0"/>
    <n v="0"/>
    <n v="3"/>
    <n v="3"/>
    <n v="3"/>
    <n v="3"/>
  </r>
  <r>
    <m/>
    <m/>
    <x v="1760"/>
    <x v="1754"/>
    <n v="0"/>
    <n v="0"/>
    <n v="4"/>
    <n v="4"/>
    <n v="4"/>
    <n v="4"/>
  </r>
  <r>
    <m/>
    <m/>
    <x v="1762"/>
    <x v="1756"/>
    <n v="0"/>
    <n v="0"/>
    <n v="0"/>
    <n v="1"/>
    <n v="0"/>
    <n v="1"/>
  </r>
  <r>
    <m/>
    <m/>
    <x v="1763"/>
    <x v="1757"/>
    <n v="0"/>
    <n v="0"/>
    <n v="9"/>
    <n v="5"/>
    <n v="9"/>
    <n v="5"/>
  </r>
  <r>
    <m/>
    <m/>
    <x v="1767"/>
    <x v="1761"/>
    <n v="0"/>
    <n v="0"/>
    <n v="9"/>
    <n v="8"/>
    <n v="9"/>
    <n v="8"/>
  </r>
  <r>
    <m/>
    <m/>
    <x v="1776"/>
    <x v="1770"/>
    <n v="0"/>
    <n v="0"/>
    <n v="9"/>
    <n v="9"/>
    <n v="9"/>
    <n v="9"/>
  </r>
  <r>
    <m/>
    <m/>
    <x v="1635"/>
    <x v="1629"/>
    <n v="0"/>
    <n v="0"/>
    <n v="2"/>
    <n v="3"/>
    <n v="2"/>
    <n v="3"/>
  </r>
  <r>
    <m/>
    <m/>
    <x v="1164"/>
    <x v="1164"/>
    <n v="0"/>
    <n v="0"/>
    <n v="1"/>
    <n v="1"/>
    <n v="1"/>
    <n v="1"/>
  </r>
  <r>
    <m/>
    <m/>
    <x v="2721"/>
    <x v="2715"/>
    <n v="0"/>
    <n v="0"/>
    <n v="0"/>
    <n v="1"/>
    <n v="0"/>
    <n v="1"/>
  </r>
  <r>
    <m/>
    <m/>
    <x v="1787"/>
    <x v="1781"/>
    <n v="0"/>
    <n v="0"/>
    <n v="0"/>
    <n v="1"/>
    <n v="0"/>
    <n v="1"/>
  </r>
  <r>
    <m/>
    <m/>
    <x v="494"/>
    <x v="494"/>
    <n v="0"/>
    <n v="0"/>
    <n v="3"/>
    <n v="1"/>
    <n v="3"/>
    <n v="1"/>
  </r>
  <r>
    <m/>
    <m/>
    <x v="495"/>
    <x v="495"/>
    <n v="0"/>
    <n v="0"/>
    <n v="2"/>
    <n v="3"/>
    <n v="2"/>
    <n v="3"/>
  </r>
  <r>
    <m/>
    <m/>
    <x v="496"/>
    <x v="496"/>
    <n v="0"/>
    <n v="0"/>
    <n v="0"/>
    <n v="1"/>
    <n v="0"/>
    <n v="1"/>
  </r>
  <r>
    <m/>
    <m/>
    <x v="2828"/>
    <x v="2822"/>
    <n v="0"/>
    <n v="0"/>
    <n v="0"/>
    <n v="1"/>
    <n v="0"/>
    <n v="1"/>
  </r>
  <r>
    <m/>
    <m/>
    <x v="498"/>
    <x v="498"/>
    <n v="0"/>
    <n v="0"/>
    <n v="3"/>
    <n v="4"/>
    <n v="3"/>
    <n v="4"/>
  </r>
  <r>
    <m/>
    <m/>
    <x v="333"/>
    <x v="333"/>
    <n v="0"/>
    <n v="0"/>
    <n v="435"/>
    <n v="443"/>
    <n v="435"/>
    <n v="443"/>
  </r>
  <r>
    <m/>
    <m/>
    <x v="334"/>
    <x v="334"/>
    <n v="0"/>
    <n v="0"/>
    <n v="137"/>
    <n v="144"/>
    <n v="137"/>
    <n v="144"/>
  </r>
  <r>
    <m/>
    <m/>
    <x v="1808"/>
    <x v="1802"/>
    <n v="0"/>
    <n v="0"/>
    <n v="0"/>
    <n v="1"/>
    <n v="0"/>
    <n v="1"/>
  </r>
  <r>
    <m/>
    <m/>
    <x v="1809"/>
    <x v="1803"/>
    <n v="0"/>
    <n v="0"/>
    <n v="0"/>
    <n v="1"/>
    <n v="0"/>
    <n v="1"/>
  </r>
  <r>
    <m/>
    <m/>
    <x v="1372"/>
    <x v="1366"/>
    <n v="0"/>
    <n v="0"/>
    <n v="0"/>
    <n v="1"/>
    <n v="0"/>
    <n v="1"/>
  </r>
  <r>
    <m/>
    <m/>
    <x v="2829"/>
    <x v="2823"/>
    <n v="0"/>
    <n v="0"/>
    <n v="0"/>
    <n v="1"/>
    <n v="0"/>
    <n v="1"/>
  </r>
  <r>
    <m/>
    <m/>
    <x v="2388"/>
    <x v="2382"/>
    <n v="0"/>
    <n v="0"/>
    <n v="0"/>
    <n v="1"/>
    <n v="0"/>
    <n v="1"/>
  </r>
  <r>
    <m/>
    <m/>
    <x v="2419"/>
    <x v="2413"/>
    <n v="0"/>
    <n v="0"/>
    <n v="1"/>
    <n v="1"/>
    <n v="1"/>
    <n v="1"/>
  </r>
  <r>
    <m/>
    <m/>
    <x v="2420"/>
    <x v="2414"/>
    <n v="0"/>
    <n v="0"/>
    <n v="0"/>
    <n v="1"/>
    <n v="0"/>
    <n v="1"/>
  </r>
  <r>
    <m/>
    <m/>
    <x v="1447"/>
    <x v="1441"/>
    <n v="0"/>
    <n v="0"/>
    <n v="5"/>
    <n v="5"/>
    <n v="5"/>
    <n v="5"/>
  </r>
  <r>
    <m/>
    <m/>
    <x v="1646"/>
    <x v="1640"/>
    <n v="0"/>
    <n v="0"/>
    <n v="0"/>
    <n v="1"/>
    <n v="0"/>
    <n v="1"/>
  </r>
  <r>
    <m/>
    <m/>
    <x v="1648"/>
    <x v="1642"/>
    <n v="26"/>
    <n v="29"/>
    <n v="8"/>
    <n v="7"/>
    <n v="34"/>
    <n v="36"/>
  </r>
  <r>
    <m/>
    <m/>
    <x v="1453"/>
    <x v="1447"/>
    <n v="0"/>
    <n v="0"/>
    <n v="0"/>
    <n v="1"/>
    <n v="0"/>
    <n v="1"/>
  </r>
  <r>
    <m/>
    <m/>
    <x v="245"/>
    <x v="245"/>
    <n v="2265"/>
    <n v="2276"/>
    <n v="3287"/>
    <n v="3323"/>
    <n v="5552"/>
    <n v="5599"/>
  </r>
  <r>
    <m/>
    <m/>
    <x v="887"/>
    <x v="887"/>
    <n v="1"/>
    <n v="1"/>
    <n v="1"/>
    <n v="0"/>
    <n v="2"/>
    <n v="1"/>
  </r>
  <r>
    <m/>
    <m/>
    <x v="1653"/>
    <x v="1647"/>
    <n v="2"/>
    <n v="1"/>
    <n v="0"/>
    <n v="0"/>
    <n v="2"/>
    <n v="1"/>
  </r>
  <r>
    <m/>
    <m/>
    <x v="1455"/>
    <x v="1449"/>
    <n v="0"/>
    <n v="0"/>
    <n v="10"/>
    <n v="11"/>
    <n v="10"/>
    <n v="11"/>
  </r>
  <r>
    <m/>
    <m/>
    <x v="1655"/>
    <x v="1649"/>
    <n v="0"/>
    <n v="0"/>
    <n v="10"/>
    <n v="9"/>
    <n v="10"/>
    <n v="9"/>
  </r>
  <r>
    <m/>
    <m/>
    <x v="1662"/>
    <x v="1656"/>
    <n v="0"/>
    <n v="0"/>
    <n v="8"/>
    <n v="7"/>
    <n v="8"/>
    <n v="7"/>
  </r>
  <r>
    <m/>
    <m/>
    <x v="1497"/>
    <x v="1491"/>
    <n v="22"/>
    <n v="21"/>
    <n v="4"/>
    <n v="4"/>
    <n v="26"/>
    <n v="25"/>
  </r>
  <r>
    <m/>
    <m/>
    <x v="1669"/>
    <x v="1663"/>
    <n v="0"/>
    <n v="0"/>
    <n v="1"/>
    <n v="1"/>
    <n v="1"/>
    <n v="1"/>
  </r>
  <r>
    <m/>
    <m/>
    <x v="1535"/>
    <x v="1529"/>
    <n v="0"/>
    <n v="0"/>
    <n v="0"/>
    <n v="1"/>
    <n v="0"/>
    <n v="1"/>
  </r>
  <r>
    <m/>
    <m/>
    <x v="1561"/>
    <x v="1555"/>
    <n v="0"/>
    <n v="0"/>
    <n v="1"/>
    <n v="1"/>
    <n v="1"/>
    <n v="1"/>
  </r>
  <r>
    <m/>
    <m/>
    <x v="1622"/>
    <x v="1616"/>
    <n v="0"/>
    <n v="0"/>
    <n v="0"/>
    <n v="1"/>
    <n v="0"/>
    <n v="1"/>
  </r>
  <r>
    <m/>
    <m/>
    <x v="1591"/>
    <x v="1585"/>
    <n v="0"/>
    <n v="0"/>
    <n v="2"/>
    <n v="3"/>
    <n v="2"/>
    <n v="3"/>
  </r>
  <r>
    <m/>
    <m/>
    <x v="2830"/>
    <x v="2824"/>
    <n v="0"/>
    <n v="0"/>
    <n v="0"/>
    <n v="1"/>
    <n v="0"/>
    <n v="1"/>
  </r>
  <r>
    <m/>
    <m/>
    <x v="1869"/>
    <x v="1863"/>
    <n v="0"/>
    <n v="0"/>
    <n v="0"/>
    <n v="1"/>
    <n v="0"/>
    <n v="1"/>
  </r>
  <r>
    <m/>
    <m/>
    <x v="246"/>
    <x v="246"/>
    <n v="11"/>
    <n v="11"/>
    <n v="244"/>
    <n v="259"/>
    <n v="255"/>
    <n v="270"/>
  </r>
  <r>
    <m/>
    <m/>
    <x v="890"/>
    <x v="890"/>
    <n v="35"/>
    <n v="37"/>
    <n v="128"/>
    <n v="121"/>
    <n v="163"/>
    <n v="158"/>
  </r>
  <r>
    <m/>
    <m/>
    <x v="763"/>
    <x v="763"/>
    <n v="0"/>
    <n v="0"/>
    <n v="0"/>
    <n v="1"/>
    <n v="0"/>
    <n v="1"/>
  </r>
  <r>
    <m/>
    <m/>
    <x v="764"/>
    <x v="764"/>
    <n v="0"/>
    <n v="0"/>
    <n v="0"/>
    <n v="1"/>
    <n v="0"/>
    <n v="1"/>
  </r>
  <r>
    <m/>
    <m/>
    <x v="2831"/>
    <x v="2825"/>
    <n v="0"/>
    <n v="0"/>
    <n v="1"/>
    <n v="1"/>
    <n v="1"/>
    <n v="1"/>
  </r>
  <r>
    <m/>
    <m/>
    <x v="773"/>
    <x v="773"/>
    <n v="0"/>
    <n v="0"/>
    <n v="0"/>
    <n v="1"/>
    <n v="0"/>
    <n v="1"/>
  </r>
  <r>
    <m/>
    <m/>
    <x v="2014"/>
    <x v="2008"/>
    <n v="0"/>
    <n v="0"/>
    <n v="0"/>
    <n v="1"/>
    <n v="0"/>
    <n v="1"/>
  </r>
  <r>
    <m/>
    <m/>
    <x v="2832"/>
    <x v="2826"/>
    <n v="0"/>
    <n v="0"/>
    <n v="0"/>
    <n v="1"/>
    <n v="0"/>
    <n v="1"/>
  </r>
  <r>
    <m/>
    <m/>
    <x v="783"/>
    <x v="783"/>
    <n v="0"/>
    <n v="0"/>
    <n v="12"/>
    <n v="1"/>
    <n v="12"/>
    <n v="1"/>
  </r>
  <r>
    <m/>
    <m/>
    <x v="502"/>
    <x v="502"/>
    <n v="0"/>
    <n v="0"/>
    <n v="1"/>
    <n v="1"/>
    <n v="1"/>
    <n v="1"/>
  </r>
  <r>
    <m/>
    <m/>
    <x v="504"/>
    <x v="504"/>
    <n v="0"/>
    <n v="0"/>
    <n v="0"/>
    <n v="1"/>
    <n v="0"/>
    <n v="1"/>
  </r>
  <r>
    <m/>
    <m/>
    <x v="785"/>
    <x v="785"/>
    <n v="0"/>
    <n v="0"/>
    <n v="0"/>
    <n v="1"/>
    <n v="0"/>
    <n v="1"/>
  </r>
  <r>
    <m/>
    <m/>
    <x v="786"/>
    <x v="786"/>
    <n v="0"/>
    <n v="0"/>
    <n v="0"/>
    <n v="1"/>
    <n v="0"/>
    <n v="1"/>
  </r>
  <r>
    <m/>
    <m/>
    <x v="798"/>
    <x v="798"/>
    <n v="0"/>
    <n v="0"/>
    <n v="0"/>
    <n v="1"/>
    <n v="0"/>
    <n v="1"/>
  </r>
  <r>
    <m/>
    <m/>
    <x v="803"/>
    <x v="803"/>
    <n v="0"/>
    <n v="0"/>
    <n v="5"/>
    <n v="1"/>
    <n v="5"/>
    <n v="1"/>
  </r>
  <r>
    <m/>
    <m/>
    <x v="505"/>
    <x v="505"/>
    <n v="0"/>
    <n v="0"/>
    <n v="13"/>
    <n v="12"/>
    <n v="13"/>
    <n v="12"/>
  </r>
  <r>
    <m/>
    <m/>
    <x v="808"/>
    <x v="808"/>
    <n v="0"/>
    <n v="0"/>
    <n v="12"/>
    <n v="7"/>
    <n v="12"/>
    <n v="7"/>
  </r>
  <r>
    <m/>
    <m/>
    <x v="2833"/>
    <x v="2827"/>
    <n v="1"/>
    <n v="0"/>
    <n v="0"/>
    <n v="1"/>
    <n v="1"/>
    <n v="1"/>
  </r>
  <r>
    <m/>
    <m/>
    <x v="823"/>
    <x v="823"/>
    <n v="0"/>
    <n v="0"/>
    <n v="1"/>
    <n v="1"/>
    <n v="1"/>
    <n v="1"/>
  </r>
  <r>
    <m/>
    <m/>
    <x v="830"/>
    <x v="830"/>
    <n v="0"/>
    <n v="0"/>
    <n v="0"/>
    <n v="1"/>
    <n v="0"/>
    <n v="1"/>
  </r>
  <r>
    <m/>
    <m/>
    <x v="832"/>
    <x v="832"/>
    <n v="0"/>
    <n v="0"/>
    <n v="0"/>
    <n v="1"/>
    <n v="0"/>
    <n v="1"/>
  </r>
  <r>
    <m/>
    <m/>
    <x v="835"/>
    <x v="835"/>
    <n v="0"/>
    <n v="0"/>
    <n v="4"/>
    <n v="5"/>
    <n v="4"/>
    <n v="5"/>
  </r>
  <r>
    <m/>
    <m/>
    <x v="846"/>
    <x v="846"/>
    <n v="0"/>
    <n v="0"/>
    <n v="0"/>
    <n v="1"/>
    <n v="0"/>
    <n v="1"/>
  </r>
  <r>
    <m/>
    <m/>
    <x v="861"/>
    <x v="861"/>
    <n v="0"/>
    <n v="0"/>
    <n v="2"/>
    <n v="3"/>
    <n v="2"/>
    <n v="3"/>
  </r>
  <r>
    <m/>
    <m/>
    <x v="862"/>
    <x v="862"/>
    <n v="0"/>
    <n v="0"/>
    <n v="0"/>
    <n v="1"/>
    <n v="0"/>
    <n v="1"/>
  </r>
  <r>
    <m/>
    <m/>
    <x v="2162"/>
    <x v="2156"/>
    <n v="0"/>
    <n v="0"/>
    <n v="1"/>
    <n v="1"/>
    <n v="1"/>
    <n v="1"/>
  </r>
  <r>
    <m/>
    <m/>
    <x v="2077"/>
    <x v="2071"/>
    <n v="0"/>
    <n v="0"/>
    <n v="1"/>
    <n v="1"/>
    <n v="1"/>
    <n v="1"/>
  </r>
  <r>
    <m/>
    <m/>
    <x v="522"/>
    <x v="522"/>
    <n v="0"/>
    <n v="0"/>
    <n v="0"/>
    <n v="1"/>
    <n v="0"/>
    <n v="1"/>
  </r>
  <r>
    <m/>
    <m/>
    <x v="2081"/>
    <x v="2075"/>
    <n v="0"/>
    <n v="0"/>
    <n v="1"/>
    <n v="1"/>
    <n v="1"/>
    <n v="1"/>
  </r>
  <r>
    <m/>
    <m/>
    <x v="2087"/>
    <x v="2081"/>
    <n v="0"/>
    <n v="0"/>
    <n v="3"/>
    <n v="3"/>
    <n v="3"/>
    <n v="3"/>
  </r>
  <r>
    <m/>
    <m/>
    <x v="2099"/>
    <x v="2093"/>
    <n v="0"/>
    <n v="0"/>
    <n v="0"/>
    <n v="1"/>
    <n v="0"/>
    <n v="1"/>
  </r>
  <r>
    <m/>
    <m/>
    <x v="528"/>
    <x v="528"/>
    <n v="0"/>
    <n v="0"/>
    <n v="0"/>
    <n v="1"/>
    <n v="0"/>
    <n v="1"/>
  </r>
  <r>
    <m/>
    <m/>
    <x v="339"/>
    <x v="339"/>
    <n v="0"/>
    <n v="0"/>
    <n v="3"/>
    <n v="4"/>
    <n v="3"/>
    <n v="4"/>
  </r>
  <r>
    <m/>
    <m/>
    <x v="2119"/>
    <x v="2113"/>
    <n v="0"/>
    <n v="0"/>
    <n v="1"/>
    <n v="1"/>
    <n v="1"/>
    <n v="1"/>
  </r>
  <r>
    <m/>
    <m/>
    <x v="340"/>
    <x v="340"/>
    <n v="0"/>
    <n v="0"/>
    <n v="286"/>
    <n v="299"/>
    <n v="286"/>
    <n v="299"/>
  </r>
  <r>
    <m/>
    <m/>
    <x v="2123"/>
    <x v="2117"/>
    <n v="0"/>
    <n v="0"/>
    <n v="1"/>
    <n v="1"/>
    <n v="1"/>
    <n v="1"/>
  </r>
  <r>
    <m/>
    <m/>
    <x v="2273"/>
    <x v="2267"/>
    <n v="0"/>
    <n v="0"/>
    <n v="0"/>
    <n v="1"/>
    <n v="0"/>
    <n v="1"/>
  </r>
  <r>
    <m/>
    <m/>
    <x v="913"/>
    <x v="913"/>
    <n v="72"/>
    <n v="79"/>
    <n v="28"/>
    <n v="31"/>
    <n v="100"/>
    <n v="110"/>
  </r>
  <r>
    <m/>
    <m/>
    <x v="915"/>
    <x v="915"/>
    <n v="10"/>
    <n v="11"/>
    <n v="3"/>
    <n v="4"/>
    <n v="13"/>
    <n v="15"/>
  </r>
  <r>
    <m/>
    <m/>
    <x v="542"/>
    <x v="542"/>
    <n v="0"/>
    <n v="0"/>
    <n v="1"/>
    <n v="1"/>
    <n v="1"/>
    <n v="1"/>
  </r>
  <r>
    <m/>
    <m/>
    <x v="544"/>
    <x v="544"/>
    <n v="0"/>
    <n v="0"/>
    <n v="0"/>
    <n v="1"/>
    <n v="0"/>
    <n v="1"/>
  </r>
  <r>
    <m/>
    <m/>
    <x v="680"/>
    <x v="680"/>
    <n v="0"/>
    <n v="0"/>
    <n v="6"/>
    <n v="5"/>
    <n v="6"/>
    <n v="5"/>
  </r>
  <r>
    <m/>
    <m/>
    <x v="548"/>
    <x v="548"/>
    <n v="0"/>
    <n v="0"/>
    <n v="0"/>
    <n v="1"/>
    <n v="0"/>
    <n v="1"/>
  </r>
  <r>
    <m/>
    <m/>
    <x v="549"/>
    <x v="549"/>
    <n v="0"/>
    <n v="0"/>
    <n v="0"/>
    <n v="1"/>
    <n v="0"/>
    <n v="1"/>
  </r>
  <r>
    <m/>
    <m/>
    <x v="550"/>
    <x v="550"/>
    <n v="0"/>
    <n v="0"/>
    <n v="1"/>
    <n v="1"/>
    <n v="1"/>
    <n v="1"/>
  </r>
  <r>
    <m/>
    <m/>
    <x v="551"/>
    <x v="551"/>
    <n v="0"/>
    <n v="0"/>
    <n v="0"/>
    <n v="1"/>
    <n v="0"/>
    <n v="1"/>
  </r>
  <r>
    <m/>
    <m/>
    <x v="552"/>
    <x v="552"/>
    <n v="0"/>
    <n v="0"/>
    <n v="1"/>
    <n v="1"/>
    <n v="1"/>
    <n v="1"/>
  </r>
  <r>
    <m/>
    <m/>
    <x v="1171"/>
    <x v="1171"/>
    <n v="0"/>
    <n v="0"/>
    <n v="0"/>
    <n v="1"/>
    <n v="0"/>
    <n v="1"/>
  </r>
  <r>
    <m/>
    <m/>
    <x v="681"/>
    <x v="681"/>
    <n v="0"/>
    <n v="0"/>
    <n v="0"/>
    <n v="1"/>
    <n v="0"/>
    <n v="1"/>
  </r>
  <r>
    <m/>
    <m/>
    <x v="186"/>
    <x v="186"/>
    <n v="0"/>
    <n v="0"/>
    <n v="0"/>
    <n v="1"/>
    <n v="0"/>
    <n v="1"/>
  </r>
  <r>
    <m/>
    <m/>
    <x v="2834"/>
    <x v="2828"/>
    <n v="0"/>
    <n v="0"/>
    <n v="3"/>
    <n v="3"/>
    <n v="3"/>
    <n v="3"/>
  </r>
  <r>
    <m/>
    <m/>
    <x v="1178"/>
    <x v="1178"/>
    <n v="0"/>
    <n v="0"/>
    <n v="3"/>
    <n v="1"/>
    <n v="3"/>
    <n v="1"/>
  </r>
  <r>
    <m/>
    <m/>
    <x v="576"/>
    <x v="576"/>
    <n v="0"/>
    <n v="0"/>
    <n v="1"/>
    <n v="1"/>
    <n v="1"/>
    <n v="1"/>
  </r>
  <r>
    <m/>
    <m/>
    <x v="577"/>
    <x v="577"/>
    <n v="0"/>
    <n v="0"/>
    <n v="7"/>
    <n v="7"/>
    <n v="7"/>
    <n v="7"/>
  </r>
  <r>
    <m/>
    <m/>
    <x v="1227"/>
    <x v="1226"/>
    <n v="0"/>
    <n v="0"/>
    <n v="0"/>
    <n v="1"/>
    <n v="0"/>
    <n v="1"/>
  </r>
  <r>
    <m/>
    <m/>
    <x v="188"/>
    <x v="188"/>
    <n v="0"/>
    <n v="0"/>
    <n v="3"/>
    <n v="3"/>
    <n v="3"/>
    <n v="3"/>
  </r>
  <r>
    <m/>
    <m/>
    <x v="611"/>
    <x v="611"/>
    <n v="0"/>
    <n v="0"/>
    <n v="0"/>
    <n v="1"/>
    <n v="0"/>
    <n v="1"/>
  </r>
  <r>
    <m/>
    <m/>
    <x v="617"/>
    <x v="617"/>
    <n v="0"/>
    <n v="0"/>
    <n v="0"/>
    <n v="1"/>
    <n v="0"/>
    <n v="1"/>
  </r>
  <r>
    <m/>
    <m/>
    <x v="618"/>
    <x v="618"/>
    <n v="0"/>
    <n v="0"/>
    <n v="0"/>
    <n v="1"/>
    <n v="0"/>
    <n v="1"/>
  </r>
  <r>
    <m/>
    <m/>
    <x v="2835"/>
    <x v="2829"/>
    <n v="0"/>
    <n v="0"/>
    <n v="0"/>
    <n v="1"/>
    <n v="0"/>
    <n v="1"/>
  </r>
  <r>
    <m/>
    <m/>
    <x v="1025"/>
    <x v="1025"/>
    <n v="13"/>
    <n v="16"/>
    <n v="0"/>
    <n v="0"/>
    <n v="13"/>
    <n v="16"/>
  </r>
  <r>
    <m/>
    <m/>
    <x v="1287"/>
    <x v="1282"/>
    <n v="87"/>
    <n v="65"/>
    <n v="0"/>
    <n v="0"/>
    <n v="87"/>
    <n v="65"/>
  </r>
  <r>
    <m/>
    <m/>
    <x v="1029"/>
    <x v="1029"/>
    <n v="15"/>
    <n v="13"/>
    <n v="0"/>
    <n v="0"/>
    <n v="15"/>
    <n v="13"/>
  </r>
  <r>
    <m/>
    <m/>
    <x v="1030"/>
    <x v="1030"/>
    <n v="82"/>
    <n v="83"/>
    <n v="0"/>
    <n v="0"/>
    <n v="82"/>
    <n v="83"/>
  </r>
  <r>
    <m/>
    <m/>
    <x v="619"/>
    <x v="619"/>
    <n v="1"/>
    <n v="0"/>
    <n v="0"/>
    <n v="1"/>
    <n v="1"/>
    <n v="1"/>
  </r>
  <r>
    <m/>
    <m/>
    <x v="1075"/>
    <x v="1075"/>
    <n v="192"/>
    <n v="189"/>
    <n v="9"/>
    <n v="9"/>
    <n v="201"/>
    <n v="198"/>
  </r>
  <r>
    <m/>
    <m/>
    <x v="2836"/>
    <x v="2830"/>
    <n v="0"/>
    <n v="0"/>
    <n v="0"/>
    <n v="1"/>
    <n v="0"/>
    <n v="1"/>
  </r>
  <r>
    <m/>
    <m/>
    <x v="2837"/>
    <x v="2831"/>
    <n v="26"/>
    <n v="27"/>
    <n v="3"/>
    <n v="3"/>
    <n v="29"/>
    <n v="30"/>
  </r>
  <r>
    <m/>
    <m/>
    <x v="2838"/>
    <x v="2832"/>
    <n v="1"/>
    <n v="1"/>
    <n v="1"/>
    <n v="1"/>
    <n v="2"/>
    <n v="2"/>
  </r>
  <r>
    <m/>
    <m/>
    <x v="917"/>
    <x v="917"/>
    <n v="0"/>
    <n v="0"/>
    <n v="2"/>
    <n v="3"/>
    <n v="2"/>
    <n v="3"/>
  </r>
  <r>
    <m/>
    <m/>
    <x v="1077"/>
    <x v="1077"/>
    <n v="0"/>
    <n v="0"/>
    <n v="0"/>
    <n v="1"/>
    <n v="0"/>
    <n v="1"/>
  </r>
  <r>
    <m/>
    <m/>
    <x v="1079"/>
    <x v="1079"/>
    <n v="4"/>
    <n v="5"/>
    <n v="0"/>
    <n v="0"/>
    <n v="4"/>
    <n v="5"/>
  </r>
  <r>
    <m/>
    <m/>
    <x v="2839"/>
    <x v="2833"/>
    <n v="19"/>
    <n v="19"/>
    <n v="0"/>
    <n v="0"/>
    <n v="19"/>
    <n v="19"/>
  </r>
  <r>
    <m/>
    <m/>
    <x v="2840"/>
    <x v="2834"/>
    <n v="11"/>
    <n v="9"/>
    <n v="0"/>
    <n v="0"/>
    <n v="11"/>
    <n v="9"/>
  </r>
  <r>
    <m/>
    <m/>
    <x v="2841"/>
    <x v="2835"/>
    <n v="0"/>
    <n v="0"/>
    <n v="0"/>
    <n v="1"/>
    <n v="0"/>
    <n v="1"/>
  </r>
  <r>
    <m/>
    <m/>
    <x v="1080"/>
    <x v="1080"/>
    <n v="33"/>
    <n v="33"/>
    <n v="4"/>
    <n v="5"/>
    <n v="37"/>
    <n v="38"/>
  </r>
  <r>
    <m/>
    <m/>
    <x v="2842"/>
    <x v="2836"/>
    <n v="3"/>
    <n v="4"/>
    <n v="2"/>
    <n v="3"/>
    <n v="5"/>
    <n v="7"/>
  </r>
  <r>
    <m/>
    <m/>
    <x v="2843"/>
    <x v="2837"/>
    <n v="5"/>
    <n v="7"/>
    <n v="0"/>
    <n v="0"/>
    <n v="5"/>
    <n v="7"/>
  </r>
  <r>
    <m/>
    <m/>
    <x v="920"/>
    <x v="920"/>
    <n v="1"/>
    <n v="0"/>
    <n v="10"/>
    <n v="12"/>
    <n v="11"/>
    <n v="12"/>
  </r>
  <r>
    <m/>
    <m/>
    <x v="2844"/>
    <x v="2838"/>
    <n v="5"/>
    <n v="5"/>
    <n v="0"/>
    <n v="0"/>
    <n v="5"/>
    <n v="5"/>
  </r>
  <r>
    <m/>
    <m/>
    <x v="2845"/>
    <x v="2839"/>
    <n v="7"/>
    <n v="8"/>
    <n v="1"/>
    <n v="1"/>
    <n v="8"/>
    <n v="9"/>
  </r>
  <r>
    <m/>
    <m/>
    <x v="2846"/>
    <x v="2840"/>
    <n v="1"/>
    <n v="1"/>
    <n v="0"/>
    <n v="0"/>
    <n v="1"/>
    <n v="1"/>
  </r>
  <r>
    <m/>
    <m/>
    <x v="1034"/>
    <x v="1034"/>
    <n v="0"/>
    <n v="0"/>
    <n v="1"/>
    <n v="1"/>
    <n v="1"/>
    <n v="1"/>
  </r>
  <r>
    <m/>
    <m/>
    <x v="1082"/>
    <x v="1082"/>
    <n v="106"/>
    <n v="111"/>
    <n v="2"/>
    <n v="3"/>
    <n v="108"/>
    <n v="114"/>
  </r>
  <r>
    <m/>
    <m/>
    <x v="1294"/>
    <x v="1288"/>
    <n v="19"/>
    <n v="20"/>
    <n v="1"/>
    <n v="1"/>
    <n v="20"/>
    <n v="21"/>
  </r>
  <r>
    <m/>
    <m/>
    <x v="2847"/>
    <x v="2841"/>
    <n v="15"/>
    <n v="17"/>
    <n v="0"/>
    <n v="0"/>
    <n v="15"/>
    <n v="17"/>
  </r>
  <r>
    <m/>
    <m/>
    <x v="1084"/>
    <x v="1084"/>
    <n v="2"/>
    <n v="1"/>
    <n v="0"/>
    <n v="0"/>
    <n v="2"/>
    <n v="1"/>
  </r>
  <r>
    <m/>
    <m/>
    <x v="1085"/>
    <x v="1085"/>
    <n v="596"/>
    <n v="603"/>
    <n v="41"/>
    <n v="44"/>
    <n v="637"/>
    <n v="647"/>
  </r>
  <r>
    <m/>
    <m/>
    <x v="1086"/>
    <x v="1086"/>
    <n v="1"/>
    <n v="1"/>
    <n v="1"/>
    <n v="0"/>
    <n v="2"/>
    <n v="1"/>
  </r>
  <r>
    <m/>
    <m/>
    <x v="2848"/>
    <x v="2842"/>
    <n v="0"/>
    <n v="0"/>
    <n v="2"/>
    <n v="3"/>
    <n v="2"/>
    <n v="3"/>
  </r>
  <r>
    <m/>
    <m/>
    <x v="2849"/>
    <x v="2843"/>
    <n v="0"/>
    <n v="0"/>
    <n v="0"/>
    <n v="1"/>
    <n v="0"/>
    <n v="1"/>
  </r>
  <r>
    <m/>
    <m/>
    <x v="2850"/>
    <x v="2844"/>
    <n v="0"/>
    <n v="0"/>
    <n v="0"/>
    <n v="1"/>
    <n v="0"/>
    <n v="1"/>
  </r>
  <r>
    <m/>
    <m/>
    <x v="1087"/>
    <x v="1087"/>
    <n v="9"/>
    <n v="9"/>
    <n v="0"/>
    <n v="0"/>
    <n v="9"/>
    <n v="9"/>
  </r>
  <r>
    <m/>
    <m/>
    <x v="1295"/>
    <x v="1289"/>
    <n v="0"/>
    <n v="0"/>
    <n v="0"/>
    <n v="1"/>
    <n v="0"/>
    <n v="1"/>
  </r>
  <r>
    <m/>
    <m/>
    <x v="2851"/>
    <x v="2845"/>
    <n v="5"/>
    <n v="1"/>
    <n v="1"/>
    <n v="1"/>
    <n v="6"/>
    <n v="2"/>
  </r>
  <r>
    <m/>
    <m/>
    <x v="2852"/>
    <x v="2846"/>
    <n v="7"/>
    <n v="7"/>
    <n v="0"/>
    <n v="0"/>
    <n v="7"/>
    <n v="7"/>
  </r>
  <r>
    <m/>
    <m/>
    <x v="923"/>
    <x v="923"/>
    <n v="0"/>
    <n v="0"/>
    <n v="1"/>
    <n v="1"/>
    <n v="1"/>
    <n v="1"/>
  </r>
  <r>
    <m/>
    <m/>
    <x v="2853"/>
    <x v="2847"/>
    <n v="0"/>
    <n v="0"/>
    <n v="1"/>
    <n v="1"/>
    <n v="1"/>
    <n v="1"/>
  </r>
  <r>
    <m/>
    <m/>
    <x v="1089"/>
    <x v="1089"/>
    <n v="2"/>
    <n v="3"/>
    <n v="2"/>
    <n v="3"/>
    <n v="4"/>
    <n v="6"/>
  </r>
  <r>
    <m/>
    <m/>
    <x v="2854"/>
    <x v="2848"/>
    <n v="0"/>
    <n v="0"/>
    <n v="0"/>
    <n v="1"/>
    <n v="0"/>
    <n v="1"/>
  </r>
  <r>
    <m/>
    <m/>
    <x v="2855"/>
    <x v="2849"/>
    <n v="0"/>
    <n v="0"/>
    <n v="0"/>
    <n v="1"/>
    <n v="0"/>
    <n v="1"/>
  </r>
  <r>
    <m/>
    <m/>
    <x v="1091"/>
    <x v="1091"/>
    <n v="4"/>
    <n v="5"/>
    <n v="3"/>
    <n v="4"/>
    <n v="7"/>
    <n v="9"/>
  </r>
  <r>
    <m/>
    <m/>
    <x v="1094"/>
    <x v="1094"/>
    <n v="0"/>
    <n v="0"/>
    <n v="5"/>
    <n v="5"/>
    <n v="5"/>
    <n v="5"/>
  </r>
  <r>
    <m/>
    <m/>
    <x v="2856"/>
    <x v="2850"/>
    <n v="0"/>
    <n v="0"/>
    <n v="1"/>
    <n v="1"/>
    <n v="1"/>
    <n v="1"/>
  </r>
  <r>
    <m/>
    <m/>
    <x v="2857"/>
    <x v="2851"/>
    <n v="0"/>
    <n v="0"/>
    <n v="33"/>
    <n v="29"/>
    <n v="33"/>
    <n v="29"/>
  </r>
  <r>
    <m/>
    <m/>
    <x v="1099"/>
    <x v="1099"/>
    <n v="0"/>
    <n v="0"/>
    <n v="0"/>
    <n v="1"/>
    <n v="0"/>
    <n v="1"/>
  </r>
  <r>
    <m/>
    <m/>
    <x v="1100"/>
    <x v="1100"/>
    <n v="0"/>
    <n v="0"/>
    <n v="0"/>
    <n v="1"/>
    <n v="0"/>
    <n v="1"/>
  </r>
  <r>
    <m/>
    <m/>
    <x v="1102"/>
    <x v="1102"/>
    <n v="1"/>
    <n v="1"/>
    <n v="1"/>
    <n v="1"/>
    <n v="2"/>
    <n v="2"/>
  </r>
  <r>
    <m/>
    <m/>
    <x v="2858"/>
    <x v="2852"/>
    <n v="0"/>
    <n v="0"/>
    <n v="0"/>
    <n v="1"/>
    <n v="0"/>
    <n v="1"/>
  </r>
  <r>
    <m/>
    <m/>
    <x v="1103"/>
    <x v="1103"/>
    <n v="0"/>
    <n v="0"/>
    <n v="1"/>
    <n v="1"/>
    <n v="1"/>
    <n v="1"/>
  </r>
  <r>
    <m/>
    <m/>
    <x v="2859"/>
    <x v="2853"/>
    <n v="0"/>
    <n v="0"/>
    <n v="0"/>
    <n v="1"/>
    <n v="0"/>
    <n v="1"/>
  </r>
  <r>
    <m/>
    <m/>
    <x v="2860"/>
    <x v="2854"/>
    <n v="0"/>
    <n v="0"/>
    <n v="14"/>
    <n v="12"/>
    <n v="14"/>
    <n v="12"/>
  </r>
  <r>
    <m/>
    <m/>
    <x v="2861"/>
    <x v="2855"/>
    <n v="1"/>
    <n v="1"/>
    <n v="2"/>
    <n v="1"/>
    <n v="3"/>
    <n v="2"/>
  </r>
  <r>
    <m/>
    <m/>
    <x v="2862"/>
    <x v="2856"/>
    <n v="0"/>
    <n v="0"/>
    <n v="0"/>
    <n v="1"/>
    <n v="0"/>
    <n v="1"/>
  </r>
  <r>
    <m/>
    <m/>
    <x v="2863"/>
    <x v="2857"/>
    <n v="0"/>
    <n v="0"/>
    <n v="0"/>
    <n v="1"/>
    <n v="0"/>
    <n v="1"/>
  </r>
  <r>
    <m/>
    <m/>
    <x v="2864"/>
    <x v="2858"/>
    <n v="0"/>
    <n v="0"/>
    <n v="2"/>
    <n v="3"/>
    <n v="2"/>
    <n v="3"/>
  </r>
  <r>
    <m/>
    <m/>
    <x v="1107"/>
    <x v="1107"/>
    <n v="41"/>
    <n v="33"/>
    <n v="23"/>
    <n v="23"/>
    <n v="64"/>
    <n v="56"/>
  </r>
  <r>
    <m/>
    <m/>
    <x v="2865"/>
    <x v="2859"/>
    <n v="0"/>
    <n v="0"/>
    <n v="1"/>
    <n v="1"/>
    <n v="1"/>
    <n v="1"/>
  </r>
  <r>
    <m/>
    <m/>
    <x v="2866"/>
    <x v="2860"/>
    <n v="1"/>
    <n v="1"/>
    <n v="0"/>
    <n v="0"/>
    <n v="1"/>
    <n v="1"/>
  </r>
  <r>
    <m/>
    <m/>
    <x v="1109"/>
    <x v="1109"/>
    <n v="0"/>
    <n v="0"/>
    <n v="1"/>
    <n v="1"/>
    <n v="1"/>
    <n v="1"/>
  </r>
  <r>
    <m/>
    <m/>
    <x v="2867"/>
    <x v="2861"/>
    <n v="0"/>
    <n v="0"/>
    <n v="0"/>
    <n v="1"/>
    <n v="0"/>
    <n v="1"/>
  </r>
  <r>
    <m/>
    <m/>
    <x v="1112"/>
    <x v="1112"/>
    <n v="2"/>
    <n v="3"/>
    <n v="1"/>
    <n v="1"/>
    <n v="3"/>
    <n v="4"/>
  </r>
  <r>
    <m/>
    <m/>
    <x v="2165"/>
    <x v="2159"/>
    <n v="0"/>
    <n v="0"/>
    <n v="0"/>
    <n v="1"/>
    <n v="0"/>
    <n v="1"/>
  </r>
  <r>
    <m/>
    <m/>
    <x v="622"/>
    <x v="622"/>
    <n v="0"/>
    <n v="0"/>
    <n v="1"/>
    <n v="1"/>
    <n v="1"/>
    <n v="1"/>
  </r>
  <r>
    <m/>
    <m/>
    <x v="625"/>
    <x v="625"/>
    <n v="0"/>
    <n v="0"/>
    <n v="4"/>
    <n v="3"/>
    <n v="4"/>
    <n v="3"/>
  </r>
  <r>
    <m/>
    <m/>
    <x v="1041"/>
    <x v="1041"/>
    <n v="38"/>
    <n v="27"/>
    <n v="0"/>
    <n v="0"/>
    <n v="38"/>
    <n v="27"/>
  </r>
  <r>
    <m/>
    <m/>
    <x v="247"/>
    <x v="247"/>
    <n v="71"/>
    <n v="75"/>
    <n v="1"/>
    <n v="0"/>
    <n v="72"/>
    <n v="75"/>
  </r>
  <r>
    <m/>
    <m/>
    <x v="936"/>
    <x v="936"/>
    <n v="0"/>
    <n v="0"/>
    <n v="10"/>
    <n v="9"/>
    <n v="10"/>
    <n v="9"/>
  </r>
  <r>
    <m/>
    <m/>
    <x v="732"/>
    <x v="732"/>
    <n v="3"/>
    <n v="4"/>
    <n v="0"/>
    <n v="0"/>
    <n v="3"/>
    <n v="4"/>
  </r>
  <r>
    <m/>
    <m/>
    <x v="941"/>
    <x v="941"/>
    <n v="0"/>
    <n v="0"/>
    <n v="0"/>
    <n v="1"/>
    <n v="0"/>
    <n v="1"/>
  </r>
  <r>
    <m/>
    <m/>
    <x v="944"/>
    <x v="944"/>
    <n v="0"/>
    <n v="0"/>
    <n v="0"/>
    <n v="1"/>
    <n v="0"/>
    <n v="1"/>
  </r>
  <r>
    <m/>
    <m/>
    <x v="634"/>
    <x v="634"/>
    <n v="0"/>
    <n v="0"/>
    <n v="2"/>
    <n v="3"/>
    <n v="2"/>
    <n v="3"/>
  </r>
  <r>
    <m/>
    <m/>
    <x v="945"/>
    <x v="945"/>
    <n v="0"/>
    <n v="0"/>
    <n v="2"/>
    <n v="3"/>
    <n v="2"/>
    <n v="3"/>
  </r>
  <r>
    <m/>
    <m/>
    <x v="946"/>
    <x v="946"/>
    <n v="0"/>
    <n v="0"/>
    <n v="0"/>
    <n v="1"/>
    <n v="0"/>
    <n v="1"/>
  </r>
  <r>
    <m/>
    <m/>
    <x v="953"/>
    <x v="953"/>
    <n v="0"/>
    <n v="0"/>
    <n v="0"/>
    <n v="1"/>
    <n v="0"/>
    <n v="1"/>
  </r>
  <r>
    <m/>
    <m/>
    <x v="954"/>
    <x v="954"/>
    <n v="0"/>
    <n v="0"/>
    <n v="2"/>
    <n v="3"/>
    <n v="2"/>
    <n v="3"/>
  </r>
  <r>
    <m/>
    <m/>
    <x v="955"/>
    <x v="955"/>
    <n v="0"/>
    <n v="0"/>
    <n v="1"/>
    <n v="1"/>
    <n v="1"/>
    <n v="1"/>
  </r>
  <r>
    <m/>
    <m/>
    <x v="189"/>
    <x v="189"/>
    <n v="0"/>
    <n v="0"/>
    <n v="8"/>
    <n v="7"/>
    <n v="8"/>
    <n v="7"/>
  </r>
  <r>
    <m/>
    <m/>
    <x v="1122"/>
    <x v="1122"/>
    <n v="0"/>
    <n v="0"/>
    <n v="3"/>
    <n v="4"/>
    <n v="3"/>
    <n v="4"/>
  </r>
  <r>
    <m/>
    <m/>
    <x v="978"/>
    <x v="978"/>
    <n v="0"/>
    <n v="0"/>
    <n v="1"/>
    <n v="1"/>
    <n v="1"/>
    <n v="1"/>
  </r>
  <r>
    <m/>
    <m/>
    <x v="984"/>
    <x v="984"/>
    <n v="0"/>
    <n v="0"/>
    <n v="4"/>
    <n v="3"/>
    <n v="4"/>
    <n v="3"/>
  </r>
  <r>
    <m/>
    <m/>
    <x v="2868"/>
    <x v="2862"/>
    <n v="0"/>
    <n v="0"/>
    <n v="0"/>
    <n v="1"/>
    <n v="0"/>
    <n v="1"/>
  </r>
  <r>
    <m/>
    <m/>
    <x v="990"/>
    <x v="990"/>
    <n v="0"/>
    <n v="0"/>
    <n v="2"/>
    <n v="3"/>
    <n v="2"/>
    <n v="3"/>
  </r>
  <r>
    <m/>
    <m/>
    <x v="1060"/>
    <x v="1060"/>
    <n v="0"/>
    <n v="0"/>
    <n v="1"/>
    <n v="1"/>
    <n v="1"/>
    <n v="1"/>
  </r>
  <r>
    <m/>
    <m/>
    <x v="1002"/>
    <x v="1002"/>
    <n v="0"/>
    <n v="0"/>
    <n v="4"/>
    <n v="5"/>
    <n v="4"/>
    <n v="5"/>
  </r>
  <r>
    <m/>
    <m/>
    <x v="1124"/>
    <x v="1124"/>
    <n v="2"/>
    <n v="3"/>
    <n v="0"/>
    <n v="0"/>
    <n v="2"/>
    <n v="3"/>
  </r>
  <r>
    <m/>
    <m/>
    <x v="2869"/>
    <x v="2863"/>
    <n v="0"/>
    <n v="0"/>
    <n v="0"/>
    <n v="1"/>
    <n v="0"/>
    <n v="1"/>
  </r>
  <r>
    <m/>
    <m/>
    <x v="636"/>
    <x v="636"/>
    <n v="1"/>
    <n v="0"/>
    <n v="14"/>
    <n v="12"/>
    <n v="15"/>
    <n v="12"/>
  </r>
  <r>
    <m/>
    <m/>
    <x v="637"/>
    <x v="637"/>
    <n v="0"/>
    <n v="0"/>
    <n v="0"/>
    <n v="1"/>
    <n v="0"/>
    <n v="1"/>
  </r>
  <r>
    <m/>
    <m/>
    <x v="642"/>
    <x v="642"/>
    <n v="0"/>
    <n v="0"/>
    <n v="5"/>
    <n v="5"/>
    <n v="5"/>
    <n v="5"/>
  </r>
  <r>
    <m/>
    <m/>
    <x v="686"/>
    <x v="686"/>
    <n v="0"/>
    <n v="0"/>
    <n v="3"/>
    <n v="3"/>
    <n v="3"/>
    <n v="3"/>
  </r>
  <r>
    <m/>
    <m/>
    <x v="191"/>
    <x v="191"/>
    <n v="0"/>
    <n v="0"/>
    <n v="16"/>
    <n v="15"/>
    <n v="16"/>
    <n v="15"/>
  </r>
  <r>
    <m/>
    <m/>
    <x v="2726"/>
    <x v="2720"/>
    <n v="0"/>
    <n v="0"/>
    <n v="0"/>
    <n v="1"/>
    <n v="0"/>
    <n v="1"/>
  </r>
  <r>
    <m/>
    <m/>
    <x v="2727"/>
    <x v="2721"/>
    <n v="0"/>
    <n v="0"/>
    <n v="0"/>
    <n v="1"/>
    <n v="0"/>
    <n v="1"/>
  </r>
  <r>
    <m/>
    <m/>
    <x v="2728"/>
    <x v="2722"/>
    <n v="0"/>
    <n v="0"/>
    <n v="0"/>
    <n v="1"/>
    <n v="0"/>
    <n v="1"/>
  </r>
  <r>
    <m/>
    <m/>
    <x v="2729"/>
    <x v="2723"/>
    <n v="0"/>
    <n v="0"/>
    <n v="0"/>
    <n v="1"/>
    <n v="0"/>
    <n v="1"/>
  </r>
  <r>
    <m/>
    <m/>
    <x v="2733"/>
    <x v="2727"/>
    <n v="0"/>
    <n v="0"/>
    <n v="0"/>
    <n v="1"/>
    <n v="0"/>
    <n v="1"/>
  </r>
  <r>
    <m/>
    <m/>
    <x v="2734"/>
    <x v="2728"/>
    <n v="0"/>
    <n v="0"/>
    <n v="0"/>
    <n v="1"/>
    <n v="0"/>
    <n v="1"/>
  </r>
  <r>
    <m/>
    <m/>
    <x v="870"/>
    <x v="870"/>
    <n v="0"/>
    <n v="0"/>
    <n v="3"/>
    <n v="4"/>
    <n v="3"/>
    <n v="4"/>
  </r>
  <r>
    <m/>
    <m/>
    <x v="871"/>
    <x v="871"/>
    <n v="0"/>
    <n v="0"/>
    <n v="0"/>
    <n v="1"/>
    <n v="0"/>
    <n v="1"/>
  </r>
  <r>
    <m/>
    <m/>
    <x v="2646"/>
    <x v="2640"/>
    <n v="0"/>
    <n v="0"/>
    <n v="0"/>
    <n v="1"/>
    <n v="0"/>
    <n v="1"/>
  </r>
  <r>
    <m/>
    <m/>
    <x v="341"/>
    <x v="341"/>
    <n v="1"/>
    <n v="1"/>
    <n v="13"/>
    <n v="13"/>
    <n v="14"/>
    <n v="14"/>
  </r>
  <r>
    <m/>
    <m/>
    <x v="342"/>
    <x v="342"/>
    <n v="0"/>
    <n v="0"/>
    <n v="0"/>
    <n v="1"/>
    <n v="0"/>
    <n v="1"/>
  </r>
  <r>
    <m/>
    <m/>
    <x v="875"/>
    <x v="875"/>
    <n v="0"/>
    <n v="0"/>
    <n v="0"/>
    <n v="1"/>
    <n v="0"/>
    <n v="1"/>
  </r>
  <r>
    <m/>
    <m/>
    <x v="876"/>
    <x v="876"/>
    <n v="0"/>
    <n v="0"/>
    <n v="0"/>
    <n v="1"/>
    <n v="0"/>
    <n v="1"/>
  </r>
  <r>
    <m/>
    <m/>
    <x v="735"/>
    <x v="735"/>
    <n v="0"/>
    <n v="0"/>
    <n v="10"/>
    <n v="7"/>
    <n v="10"/>
    <n v="7"/>
  </r>
  <r>
    <m/>
    <m/>
    <x v="736"/>
    <x v="736"/>
    <n v="1"/>
    <n v="1"/>
    <n v="5"/>
    <n v="4"/>
    <n v="6"/>
    <n v="5"/>
  </r>
  <r>
    <m/>
    <m/>
    <x v="894"/>
    <x v="894"/>
    <n v="0"/>
    <n v="0"/>
    <n v="1"/>
    <n v="1"/>
    <n v="1"/>
    <n v="1"/>
  </r>
  <r>
    <m/>
    <m/>
    <x v="654"/>
    <x v="654"/>
    <n v="0"/>
    <n v="0"/>
    <n v="0"/>
    <n v="1"/>
    <n v="0"/>
    <n v="1"/>
  </r>
  <r>
    <m/>
    <m/>
    <x v="2167"/>
    <x v="2161"/>
    <n v="0"/>
    <n v="0"/>
    <n v="0"/>
    <n v="1"/>
    <n v="0"/>
    <n v="1"/>
  </r>
  <r>
    <m/>
    <m/>
    <x v="1331"/>
    <x v="1325"/>
    <n v="0"/>
    <n v="0"/>
    <n v="0"/>
    <n v="1"/>
    <n v="0"/>
    <n v="1"/>
  </r>
  <r>
    <m/>
    <m/>
    <x v="343"/>
    <x v="343"/>
    <n v="0"/>
    <n v="0"/>
    <n v="0"/>
    <n v="1"/>
    <n v="0"/>
    <n v="1"/>
  </r>
  <r>
    <m/>
    <m/>
    <x v="344"/>
    <x v="344"/>
    <n v="0"/>
    <n v="0"/>
    <n v="330"/>
    <n v="344"/>
    <n v="330"/>
    <n v="344"/>
  </r>
  <r>
    <m/>
    <m/>
    <x v="2870"/>
    <x v="2864"/>
    <n v="0"/>
    <n v="0"/>
    <n v="0"/>
    <n v="1"/>
    <n v="0"/>
    <n v="1"/>
  </r>
  <r>
    <m/>
    <m/>
    <x v="1818"/>
    <x v="1812"/>
    <n v="0"/>
    <n v="0"/>
    <n v="0"/>
    <n v="1"/>
    <n v="0"/>
    <n v="1"/>
  </r>
  <r>
    <m/>
    <m/>
    <x v="248"/>
    <x v="248"/>
    <n v="2799"/>
    <n v="2872"/>
    <n v="3169"/>
    <n v="3181"/>
    <n v="5968"/>
    <n v="6053"/>
  </r>
  <r>
    <m/>
    <m/>
    <x v="2871"/>
    <x v="2865"/>
    <n v="0"/>
    <n v="0"/>
    <n v="0"/>
    <n v="1"/>
    <n v="0"/>
    <n v="1"/>
  </r>
  <r>
    <m/>
    <m/>
    <x v="1840"/>
    <x v="1834"/>
    <n v="0"/>
    <n v="0"/>
    <n v="7"/>
    <n v="4"/>
    <n v="7"/>
    <n v="4"/>
  </r>
  <r>
    <m/>
    <m/>
    <x v="2872"/>
    <x v="2866"/>
    <n v="0"/>
    <n v="0"/>
    <n v="0"/>
    <n v="1"/>
    <n v="0"/>
    <n v="1"/>
  </r>
  <r>
    <m/>
    <m/>
    <x v="195"/>
    <x v="195"/>
    <n v="0"/>
    <n v="0"/>
    <n v="0"/>
    <n v="1"/>
    <n v="0"/>
    <n v="1"/>
  </r>
  <r>
    <m/>
    <m/>
    <x v="196"/>
    <x v="196"/>
    <n v="0"/>
    <n v="0"/>
    <n v="4"/>
    <n v="4"/>
    <n v="4"/>
    <n v="4"/>
  </r>
  <r>
    <m/>
    <m/>
    <x v="2873"/>
    <x v="2867"/>
    <n v="0"/>
    <n v="0"/>
    <n v="0"/>
    <n v="1"/>
    <n v="0"/>
    <n v="1"/>
  </r>
  <r>
    <m/>
    <m/>
    <x v="1606"/>
    <x v="1600"/>
    <n v="0"/>
    <n v="0"/>
    <n v="0"/>
    <n v="1"/>
    <n v="0"/>
    <n v="1"/>
  </r>
  <r>
    <m/>
    <m/>
    <x v="1302"/>
    <x v="1296"/>
    <n v="0"/>
    <n v="0"/>
    <n v="0"/>
    <n v="1"/>
    <n v="0"/>
    <n v="1"/>
  </r>
  <r>
    <m/>
    <m/>
    <x v="1610"/>
    <x v="1604"/>
    <n v="0"/>
    <n v="0"/>
    <n v="2"/>
    <n v="1"/>
    <n v="2"/>
    <n v="1"/>
  </r>
  <r>
    <m/>
    <m/>
    <x v="1933"/>
    <x v="1927"/>
    <n v="0"/>
    <n v="0"/>
    <n v="0"/>
    <n v="1"/>
    <n v="0"/>
    <n v="1"/>
  </r>
  <r>
    <m/>
    <m/>
    <x v="1611"/>
    <x v="1605"/>
    <n v="0"/>
    <n v="0"/>
    <n v="0"/>
    <n v="1"/>
    <n v="0"/>
    <n v="1"/>
  </r>
  <r>
    <m/>
    <m/>
    <x v="1699"/>
    <x v="1693"/>
    <n v="0"/>
    <n v="0"/>
    <n v="0"/>
    <n v="1"/>
    <n v="0"/>
    <n v="1"/>
  </r>
  <r>
    <m/>
    <m/>
    <x v="1703"/>
    <x v="1697"/>
    <n v="0"/>
    <n v="0"/>
    <n v="0"/>
    <n v="1"/>
    <n v="0"/>
    <n v="1"/>
  </r>
  <r>
    <m/>
    <m/>
    <x v="1704"/>
    <x v="1698"/>
    <n v="0"/>
    <n v="0"/>
    <n v="0"/>
    <n v="1"/>
    <n v="0"/>
    <n v="1"/>
  </r>
  <r>
    <m/>
    <m/>
    <x v="1705"/>
    <x v="1699"/>
    <n v="0"/>
    <n v="0"/>
    <n v="0"/>
    <n v="1"/>
    <n v="0"/>
    <n v="1"/>
  </r>
  <r>
    <m/>
    <m/>
    <x v="198"/>
    <x v="198"/>
    <n v="0"/>
    <n v="0"/>
    <n v="0"/>
    <n v="1"/>
    <n v="0"/>
    <n v="1"/>
  </r>
  <r>
    <m/>
    <m/>
    <x v="657"/>
    <x v="657"/>
    <n v="0"/>
    <n v="0"/>
    <n v="8"/>
    <n v="8"/>
    <n v="8"/>
    <n v="8"/>
  </r>
  <r>
    <m/>
    <m/>
    <x v="658"/>
    <x v="658"/>
    <n v="1"/>
    <n v="1"/>
    <n v="23"/>
    <n v="21"/>
    <n v="24"/>
    <n v="22"/>
  </r>
  <r>
    <m/>
    <m/>
    <x v="1312"/>
    <x v="1306"/>
    <n v="0"/>
    <n v="0"/>
    <n v="0"/>
    <n v="1"/>
    <n v="0"/>
    <n v="1"/>
  </r>
  <r>
    <m/>
    <m/>
    <x v="1332"/>
    <x v="1326"/>
    <n v="0"/>
    <n v="0"/>
    <n v="3"/>
    <n v="1"/>
    <n v="3"/>
    <n v="1"/>
  </r>
  <r>
    <m/>
    <m/>
    <x v="2874"/>
    <x v="2868"/>
    <n v="0"/>
    <n v="0"/>
    <n v="0"/>
    <n v="1"/>
    <n v="0"/>
    <n v="1"/>
  </r>
  <r>
    <m/>
    <m/>
    <x v="1005"/>
    <x v="1005"/>
    <n v="0"/>
    <n v="0"/>
    <n v="1"/>
    <n v="1"/>
    <n v="1"/>
    <n v="1"/>
  </r>
  <r>
    <m/>
    <m/>
    <x v="1006"/>
    <x v="1006"/>
    <n v="0"/>
    <n v="0"/>
    <n v="9"/>
    <n v="4"/>
    <n v="9"/>
    <n v="4"/>
  </r>
  <r>
    <m/>
    <m/>
    <x v="1129"/>
    <x v="1129"/>
    <n v="0"/>
    <n v="0"/>
    <n v="1"/>
    <n v="1"/>
    <n v="1"/>
    <n v="1"/>
  </r>
  <r>
    <m/>
    <m/>
    <x v="738"/>
    <x v="738"/>
    <n v="0"/>
    <n v="0"/>
    <n v="1"/>
    <n v="1"/>
    <n v="1"/>
    <n v="1"/>
  </r>
  <r>
    <m/>
    <m/>
    <x v="249"/>
    <x v="249"/>
    <n v="0"/>
    <n v="0"/>
    <n v="4"/>
    <n v="5"/>
    <n v="4"/>
    <n v="5"/>
  </r>
  <r>
    <m/>
    <m/>
    <x v="2534"/>
    <x v="2528"/>
    <n v="14"/>
    <n v="13"/>
    <n v="1"/>
    <n v="0"/>
    <n v="15"/>
    <n v="13"/>
  </r>
  <r>
    <m/>
    <m/>
    <x v="250"/>
    <x v="250"/>
    <n v="2"/>
    <n v="3"/>
    <n v="12"/>
    <n v="12"/>
    <n v="14"/>
    <n v="15"/>
  </r>
  <r>
    <m/>
    <m/>
    <x v="199"/>
    <x v="199"/>
    <n v="0"/>
    <n v="0"/>
    <n v="0"/>
    <n v="1"/>
    <n v="0"/>
    <n v="1"/>
  </r>
  <r>
    <m/>
    <m/>
    <x v="200"/>
    <x v="200"/>
    <n v="0"/>
    <n v="0"/>
    <n v="7"/>
    <n v="7"/>
    <n v="7"/>
    <n v="7"/>
  </r>
  <r>
    <m/>
    <m/>
    <x v="739"/>
    <x v="739"/>
    <n v="0"/>
    <n v="0"/>
    <n v="24"/>
    <n v="25"/>
    <n v="24"/>
    <n v="25"/>
  </r>
  <r>
    <m/>
    <m/>
    <x v="659"/>
    <x v="659"/>
    <n v="219"/>
    <n v="219"/>
    <n v="32"/>
    <n v="31"/>
    <n v="251"/>
    <n v="250"/>
  </r>
  <r>
    <m/>
    <m/>
    <x v="740"/>
    <x v="740"/>
    <n v="27"/>
    <n v="23"/>
    <n v="22"/>
    <n v="25"/>
    <n v="49"/>
    <n v="48"/>
  </r>
  <r>
    <m/>
    <m/>
    <x v="1306"/>
    <x v="1300"/>
    <n v="0"/>
    <n v="0"/>
    <n v="0"/>
    <n v="1"/>
    <n v="0"/>
    <n v="1"/>
  </r>
  <r>
    <m/>
    <m/>
    <x v="1308"/>
    <x v="1302"/>
    <n v="1"/>
    <n v="1"/>
    <n v="0"/>
    <n v="0"/>
    <n v="1"/>
    <n v="1"/>
  </r>
  <r>
    <m/>
    <m/>
    <x v="742"/>
    <x v="742"/>
    <n v="3"/>
    <n v="4"/>
    <n v="22"/>
    <n v="24"/>
    <n v="25"/>
    <n v="28"/>
  </r>
  <r>
    <m/>
    <m/>
    <x v="2875"/>
    <x v="2869"/>
    <n v="0"/>
    <n v="0"/>
    <n v="0"/>
    <n v="1"/>
    <n v="0"/>
    <n v="1"/>
  </r>
  <r>
    <m/>
    <m/>
    <x v="1333"/>
    <x v="1327"/>
    <n v="0"/>
    <n v="0"/>
    <n v="1"/>
    <n v="1"/>
    <n v="1"/>
    <n v="1"/>
  </r>
  <r>
    <m/>
    <m/>
    <x v="214"/>
    <x v="214"/>
    <n v="2"/>
    <n v="1"/>
    <n v="2"/>
    <n v="3"/>
    <n v="4"/>
    <n v="4"/>
  </r>
  <r>
    <m/>
    <m/>
    <x v="660"/>
    <x v="660"/>
    <n v="206"/>
    <n v="196"/>
    <n v="100"/>
    <n v="108"/>
    <n v="306"/>
    <n v="304"/>
  </r>
  <r>
    <m/>
    <m/>
    <x v="251"/>
    <x v="251"/>
    <n v="0"/>
    <n v="0"/>
    <n v="0"/>
    <n v="1"/>
    <n v="0"/>
    <n v="1"/>
  </r>
  <r>
    <m/>
    <m/>
    <x v="1334"/>
    <x v="1328"/>
    <n v="0"/>
    <n v="0"/>
    <n v="11"/>
    <n v="12"/>
    <n v="11"/>
    <n v="12"/>
  </r>
  <r>
    <m/>
    <m/>
    <x v="666"/>
    <x v="666"/>
    <n v="6225"/>
    <n v="6233"/>
    <n v="520"/>
    <n v="519"/>
    <n v="6745"/>
    <n v="6752"/>
  </r>
  <r>
    <m/>
    <m/>
    <x v="744"/>
    <x v="744"/>
    <n v="0"/>
    <n v="0"/>
    <n v="1"/>
    <n v="1"/>
    <n v="1"/>
    <n v="1"/>
  </r>
  <r>
    <m/>
    <m/>
    <x v="2648"/>
    <x v="2642"/>
    <n v="0"/>
    <n v="0"/>
    <n v="0"/>
    <n v="1"/>
    <n v="0"/>
    <n v="1"/>
  </r>
  <r>
    <m/>
    <m/>
    <x v="1937"/>
    <x v="1931"/>
    <n v="0"/>
    <n v="0"/>
    <n v="0"/>
    <n v="1"/>
    <n v="0"/>
    <n v="1"/>
  </r>
  <r>
    <m/>
    <m/>
    <x v="2168"/>
    <x v="2162"/>
    <n v="0"/>
    <n v="0"/>
    <n v="0"/>
    <n v="1"/>
    <n v="0"/>
    <n v="1"/>
  </r>
  <r>
    <m/>
    <m/>
    <x v="668"/>
    <x v="668"/>
    <n v="0"/>
    <n v="0"/>
    <n v="1"/>
    <n v="1"/>
    <n v="1"/>
    <n v="1"/>
  </r>
  <r>
    <m/>
    <m/>
    <x v="345"/>
    <x v="345"/>
    <n v="0"/>
    <n v="0"/>
    <n v="3"/>
    <n v="4"/>
    <n v="3"/>
    <n v="4"/>
  </r>
  <r>
    <m/>
    <m/>
    <x v="2171"/>
    <x v="2165"/>
    <n v="0"/>
    <n v="0"/>
    <n v="74"/>
    <n v="73"/>
    <n v="74"/>
    <n v="73"/>
  </r>
  <r>
    <m/>
    <m/>
    <x v="252"/>
    <x v="252"/>
    <n v="156"/>
    <n v="152"/>
    <n v="1631"/>
    <n v="1641"/>
    <n v="1787"/>
    <n v="1793"/>
  </r>
  <r>
    <m/>
    <m/>
    <x v="346"/>
    <x v="346"/>
    <n v="0"/>
    <n v="0"/>
    <n v="2"/>
    <n v="3"/>
    <n v="2"/>
    <n v="3"/>
  </r>
  <r>
    <m/>
    <m/>
    <x v="1959"/>
    <x v="1953"/>
    <n v="0"/>
    <n v="0"/>
    <n v="0"/>
    <n v="1"/>
    <n v="0"/>
    <n v="1"/>
  </r>
  <r>
    <m/>
    <m/>
    <x v="253"/>
    <x v="253"/>
    <n v="85"/>
    <n v="81"/>
    <n v="824"/>
    <n v="836"/>
    <n v="909"/>
    <n v="917"/>
  </r>
  <r>
    <m/>
    <m/>
    <x v="254"/>
    <x v="254"/>
    <n v="136"/>
    <n v="132"/>
    <n v="5164"/>
    <n v="5281"/>
    <n v="5300"/>
    <n v="5413"/>
  </r>
  <r>
    <m/>
    <m/>
    <x v="1924"/>
    <x v="1918"/>
    <n v="0"/>
    <n v="0"/>
    <n v="0"/>
    <n v="1"/>
    <n v="0"/>
    <n v="1"/>
  </r>
  <r>
    <m/>
    <m/>
    <x v="348"/>
    <x v="348"/>
    <n v="0"/>
    <n v="0"/>
    <n v="9"/>
    <n v="11"/>
    <n v="9"/>
    <n v="11"/>
  </r>
  <r>
    <m/>
    <m/>
    <x v="349"/>
    <x v="349"/>
    <n v="0"/>
    <n v="0"/>
    <n v="2"/>
    <n v="3"/>
    <n v="2"/>
    <n v="3"/>
  </r>
  <r>
    <m/>
    <m/>
    <x v="255"/>
    <x v="255"/>
    <n v="12"/>
    <n v="12"/>
    <n v="237"/>
    <n v="233"/>
    <n v="249"/>
    <n v="245"/>
  </r>
  <r>
    <m/>
    <m/>
    <x v="350"/>
    <x v="350"/>
    <n v="0"/>
    <n v="0"/>
    <n v="26"/>
    <n v="32"/>
    <n v="26"/>
    <n v="32"/>
  </r>
  <r>
    <m/>
    <m/>
    <x v="2876"/>
    <x v="2870"/>
    <n v="0"/>
    <n v="0"/>
    <n v="0"/>
    <n v="1"/>
    <n v="0"/>
    <n v="1"/>
  </r>
  <r>
    <m/>
    <m/>
    <x v="351"/>
    <x v="351"/>
    <n v="0"/>
    <n v="0"/>
    <n v="3110"/>
    <n v="3196"/>
    <n v="3110"/>
    <n v="3196"/>
  </r>
  <r>
    <m/>
    <m/>
    <x v="352"/>
    <x v="352"/>
    <n v="0"/>
    <n v="0"/>
    <n v="167"/>
    <n v="164"/>
    <n v="167"/>
    <n v="164"/>
  </r>
  <r>
    <m/>
    <m/>
    <x v="256"/>
    <x v="256"/>
    <n v="0"/>
    <n v="0"/>
    <n v="0"/>
    <n v="1"/>
    <n v="0"/>
    <n v="1"/>
  </r>
  <r>
    <m/>
    <m/>
    <x v="257"/>
    <x v="257"/>
    <n v="0"/>
    <n v="0"/>
    <n v="858"/>
    <n v="824"/>
    <n v="858"/>
    <n v="824"/>
  </r>
  <r>
    <m/>
    <m/>
    <x v="258"/>
    <x v="258"/>
    <n v="0"/>
    <n v="0"/>
    <n v="1"/>
    <n v="1"/>
    <n v="1"/>
    <n v="1"/>
  </r>
  <r>
    <m/>
    <m/>
    <x v="259"/>
    <x v="259"/>
    <n v="0"/>
    <n v="0"/>
    <n v="399"/>
    <n v="448"/>
    <n v="399"/>
    <n v="448"/>
  </r>
  <r>
    <m/>
    <m/>
    <x v="353"/>
    <x v="353"/>
    <n v="0"/>
    <n v="0"/>
    <n v="0"/>
    <n v="1"/>
    <n v="0"/>
    <n v="1"/>
  </r>
  <r>
    <m/>
    <m/>
    <x v="2877"/>
    <x v="2871"/>
    <n v="3"/>
    <n v="4"/>
    <n v="0"/>
    <n v="0"/>
    <n v="3"/>
    <n v="4"/>
  </r>
  <r>
    <m/>
    <m/>
    <x v="2878"/>
    <x v="2872"/>
    <n v="0"/>
    <n v="0"/>
    <n v="0"/>
    <n v="1"/>
    <n v="0"/>
    <n v="1"/>
  </r>
  <r>
    <m/>
    <m/>
    <x v="1926"/>
    <x v="1920"/>
    <n v="325"/>
    <n v="317"/>
    <n v="34"/>
    <n v="27"/>
    <n v="359"/>
    <n v="344"/>
  </r>
  <r>
    <m/>
    <m/>
    <x v="260"/>
    <x v="260"/>
    <n v="1397"/>
    <n v="1415"/>
    <n v="1020"/>
    <n v="1024"/>
    <n v="2417"/>
    <n v="2439"/>
  </r>
  <r>
    <m/>
    <m/>
    <x v="354"/>
    <x v="354"/>
    <n v="0"/>
    <n v="0"/>
    <n v="4"/>
    <n v="5"/>
    <n v="4"/>
    <n v="5"/>
  </r>
  <r>
    <m/>
    <m/>
    <x v="202"/>
    <x v="202"/>
    <n v="1"/>
    <n v="0"/>
    <n v="0"/>
    <n v="1"/>
    <n v="1"/>
    <n v="1"/>
  </r>
  <r>
    <m/>
    <m/>
    <x v="2879"/>
    <x v="2873"/>
    <n v="1"/>
    <n v="1"/>
    <n v="0"/>
    <n v="0"/>
    <n v="1"/>
    <n v="1"/>
  </r>
  <r>
    <m/>
    <m/>
    <x v="895"/>
    <x v="895"/>
    <n v="105"/>
    <n v="109"/>
    <n v="13"/>
    <n v="13"/>
    <n v="118"/>
    <n v="122"/>
  </r>
  <r>
    <m/>
    <m/>
    <x v="355"/>
    <x v="355"/>
    <n v="0"/>
    <n v="0"/>
    <n v="0"/>
    <n v="1"/>
    <n v="0"/>
    <n v="1"/>
  </r>
  <r>
    <m/>
    <m/>
    <x v="356"/>
    <x v="356"/>
    <n v="0"/>
    <n v="0"/>
    <n v="1"/>
    <n v="1"/>
    <n v="1"/>
    <n v="1"/>
  </r>
  <r>
    <m/>
    <m/>
    <x v="357"/>
    <x v="357"/>
    <n v="4"/>
    <n v="5"/>
    <n v="0"/>
    <n v="0"/>
    <n v="4"/>
    <n v="5"/>
  </r>
  <r>
    <m/>
    <m/>
    <x v="2539"/>
    <x v="2533"/>
    <n v="0"/>
    <n v="0"/>
    <n v="0"/>
    <n v="1"/>
    <n v="0"/>
    <n v="1"/>
  </r>
  <r>
    <m/>
    <m/>
    <x v="896"/>
    <x v="896"/>
    <n v="0"/>
    <n v="0"/>
    <n v="0"/>
    <n v="1"/>
    <n v="0"/>
    <n v="1"/>
  </r>
  <r>
    <m/>
    <m/>
    <x v="1711"/>
    <x v="1705"/>
    <n v="0"/>
    <n v="0"/>
    <n v="0"/>
    <n v="1"/>
    <n v="0"/>
    <n v="1"/>
  </r>
  <r>
    <m/>
    <m/>
    <x v="359"/>
    <x v="359"/>
    <n v="0"/>
    <n v="0"/>
    <n v="45"/>
    <n v="33"/>
    <n v="45"/>
    <n v="33"/>
  </r>
  <r>
    <m/>
    <m/>
    <x v="360"/>
    <x v="360"/>
    <n v="472"/>
    <n v="467"/>
    <n v="120"/>
    <n v="131"/>
    <n v="592"/>
    <n v="598"/>
  </r>
  <r>
    <m/>
    <m/>
    <x v="261"/>
    <x v="261"/>
    <n v="163"/>
    <n v="160"/>
    <n v="8"/>
    <n v="8"/>
    <n v="171"/>
    <n v="168"/>
  </r>
  <r>
    <m/>
    <m/>
    <x v="687"/>
    <x v="687"/>
    <n v="0"/>
    <n v="0"/>
    <n v="0"/>
    <n v="1"/>
    <n v="0"/>
    <n v="1"/>
  </r>
  <r>
    <m/>
    <m/>
    <x v="203"/>
    <x v="203"/>
    <n v="0"/>
    <n v="0"/>
    <n v="3"/>
    <n v="4"/>
    <n v="3"/>
    <n v="4"/>
  </r>
  <r>
    <m/>
    <m/>
    <x v="361"/>
    <x v="361"/>
    <n v="0"/>
    <n v="0"/>
    <n v="88"/>
    <n v="89"/>
    <n v="88"/>
    <n v="89"/>
  </r>
  <r>
    <m/>
    <m/>
    <x v="362"/>
    <x v="362"/>
    <n v="0"/>
    <n v="0"/>
    <n v="16"/>
    <n v="20"/>
    <n v="16"/>
    <n v="20"/>
  </r>
  <r>
    <m/>
    <m/>
    <x v="363"/>
    <x v="363"/>
    <n v="0"/>
    <n v="0"/>
    <n v="4"/>
    <n v="5"/>
    <n v="4"/>
    <n v="5"/>
  </r>
  <r>
    <m/>
    <m/>
    <x v="364"/>
    <x v="364"/>
    <n v="29"/>
    <n v="32"/>
    <n v="444"/>
    <n v="467"/>
    <n v="473"/>
    <n v="499"/>
  </r>
  <r>
    <m/>
    <m/>
    <x v="365"/>
    <x v="365"/>
    <n v="0"/>
    <n v="0"/>
    <n v="27"/>
    <n v="33"/>
    <n v="27"/>
    <n v="33"/>
  </r>
  <r>
    <m/>
    <m/>
    <x v="366"/>
    <x v="366"/>
    <n v="121"/>
    <n v="141"/>
    <n v="2688"/>
    <n v="2691"/>
    <n v="2809"/>
    <n v="2832"/>
  </r>
  <r>
    <m/>
    <m/>
    <x v="2548"/>
    <x v="2542"/>
    <n v="0"/>
    <n v="0"/>
    <n v="1"/>
    <n v="1"/>
    <n v="1"/>
    <n v="1"/>
  </r>
  <r>
    <m/>
    <m/>
    <x v="2550"/>
    <x v="2544"/>
    <n v="0"/>
    <n v="0"/>
    <n v="2"/>
    <n v="1"/>
    <n v="2"/>
    <n v="1"/>
  </r>
  <r>
    <m/>
    <m/>
    <x v="2552"/>
    <x v="2546"/>
    <n v="0"/>
    <n v="0"/>
    <n v="1"/>
    <n v="1"/>
    <n v="1"/>
    <n v="1"/>
  </r>
  <r>
    <m/>
    <m/>
    <x v="367"/>
    <x v="367"/>
    <n v="0"/>
    <n v="0"/>
    <n v="15"/>
    <n v="17"/>
    <n v="15"/>
    <n v="17"/>
  </r>
  <r>
    <m/>
    <m/>
    <x v="368"/>
    <x v="368"/>
    <n v="0"/>
    <n v="0"/>
    <n v="15"/>
    <n v="12"/>
    <n v="15"/>
    <n v="12"/>
  </r>
  <r>
    <m/>
    <m/>
    <x v="369"/>
    <x v="369"/>
    <n v="0"/>
    <n v="0"/>
    <n v="55"/>
    <n v="59"/>
    <n v="55"/>
    <n v="59"/>
  </r>
  <r>
    <m/>
    <m/>
    <x v="370"/>
    <x v="370"/>
    <n v="0"/>
    <n v="0"/>
    <n v="85"/>
    <n v="83"/>
    <n v="85"/>
    <n v="83"/>
  </r>
  <r>
    <m/>
    <m/>
    <x v="371"/>
    <x v="371"/>
    <n v="0"/>
    <n v="0"/>
    <n v="73"/>
    <n v="76"/>
    <n v="73"/>
    <n v="76"/>
  </r>
  <r>
    <m/>
    <m/>
    <x v="372"/>
    <x v="372"/>
    <n v="0"/>
    <n v="0"/>
    <n v="84"/>
    <n v="89"/>
    <n v="84"/>
    <n v="89"/>
  </r>
  <r>
    <m/>
    <m/>
    <x v="2554"/>
    <x v="2548"/>
    <n v="0"/>
    <n v="0"/>
    <n v="4"/>
    <n v="4"/>
    <n v="4"/>
    <n v="4"/>
  </r>
  <r>
    <m/>
    <m/>
    <x v="373"/>
    <x v="373"/>
    <n v="0"/>
    <n v="0"/>
    <n v="0"/>
    <n v="1"/>
    <n v="0"/>
    <n v="1"/>
  </r>
  <r>
    <m/>
    <m/>
    <x v="375"/>
    <x v="375"/>
    <n v="0"/>
    <n v="0"/>
    <n v="1"/>
    <n v="1"/>
    <n v="1"/>
    <n v="1"/>
  </r>
  <r>
    <m/>
    <m/>
    <x v="380"/>
    <x v="380"/>
    <n v="0"/>
    <n v="0"/>
    <n v="0"/>
    <n v="1"/>
    <n v="0"/>
    <n v="1"/>
  </r>
  <r>
    <m/>
    <m/>
    <x v="381"/>
    <x v="381"/>
    <n v="0"/>
    <n v="0"/>
    <n v="1"/>
    <n v="1"/>
    <n v="1"/>
    <n v="1"/>
  </r>
  <r>
    <m/>
    <m/>
    <x v="382"/>
    <x v="382"/>
    <n v="0"/>
    <n v="0"/>
    <n v="1"/>
    <n v="1"/>
    <n v="1"/>
    <n v="1"/>
  </r>
  <r>
    <m/>
    <m/>
    <x v="383"/>
    <x v="383"/>
    <n v="0"/>
    <n v="0"/>
    <n v="2"/>
    <n v="3"/>
    <n v="2"/>
    <n v="3"/>
  </r>
  <r>
    <m/>
    <m/>
    <x v="384"/>
    <x v="384"/>
    <n v="0"/>
    <n v="0"/>
    <n v="19"/>
    <n v="20"/>
    <n v="19"/>
    <n v="20"/>
  </r>
  <r>
    <m/>
    <m/>
    <x v="385"/>
    <x v="385"/>
    <n v="0"/>
    <n v="0"/>
    <n v="26"/>
    <n v="27"/>
    <n v="26"/>
    <n v="27"/>
  </r>
  <r>
    <m/>
    <m/>
    <x v="386"/>
    <x v="386"/>
    <n v="0"/>
    <n v="0"/>
    <n v="33"/>
    <n v="33"/>
    <n v="33"/>
    <n v="33"/>
  </r>
  <r>
    <m/>
    <m/>
    <x v="387"/>
    <x v="387"/>
    <n v="0"/>
    <n v="0"/>
    <n v="52"/>
    <n v="47"/>
    <n v="52"/>
    <n v="47"/>
  </r>
  <r>
    <m/>
    <m/>
    <x v="388"/>
    <x v="388"/>
    <n v="0"/>
    <n v="0"/>
    <n v="20"/>
    <n v="20"/>
    <n v="20"/>
    <n v="20"/>
  </r>
  <r>
    <m/>
    <m/>
    <x v="389"/>
    <x v="389"/>
    <n v="0"/>
    <n v="0"/>
    <n v="31"/>
    <n v="33"/>
    <n v="31"/>
    <n v="33"/>
  </r>
  <r>
    <m/>
    <m/>
    <x v="390"/>
    <x v="390"/>
    <n v="0"/>
    <n v="0"/>
    <n v="0"/>
    <n v="1"/>
    <n v="0"/>
    <n v="1"/>
  </r>
  <r>
    <m/>
    <m/>
    <x v="391"/>
    <x v="391"/>
    <n v="0"/>
    <n v="0"/>
    <n v="0"/>
    <n v="1"/>
    <n v="0"/>
    <n v="1"/>
  </r>
  <r>
    <m/>
    <m/>
    <x v="392"/>
    <x v="392"/>
    <n v="0"/>
    <n v="0"/>
    <n v="11"/>
    <n v="12"/>
    <n v="11"/>
    <n v="12"/>
  </r>
  <r>
    <m/>
    <m/>
    <x v="393"/>
    <x v="393"/>
    <n v="0"/>
    <n v="0"/>
    <n v="21"/>
    <n v="15"/>
    <n v="21"/>
    <n v="15"/>
  </r>
  <r>
    <m/>
    <m/>
    <x v="394"/>
    <x v="394"/>
    <n v="0"/>
    <n v="0"/>
    <n v="22"/>
    <n v="23"/>
    <n v="22"/>
    <n v="23"/>
  </r>
  <r>
    <m/>
    <m/>
    <x v="395"/>
    <x v="395"/>
    <n v="0"/>
    <n v="0"/>
    <n v="64"/>
    <n v="57"/>
    <n v="64"/>
    <n v="57"/>
  </r>
  <r>
    <m/>
    <m/>
    <x v="396"/>
    <x v="396"/>
    <n v="0"/>
    <n v="0"/>
    <n v="36"/>
    <n v="39"/>
    <n v="36"/>
    <n v="39"/>
  </r>
  <r>
    <m/>
    <m/>
    <x v="397"/>
    <x v="397"/>
    <n v="0"/>
    <n v="0"/>
    <n v="60"/>
    <n v="60"/>
    <n v="60"/>
    <n v="60"/>
  </r>
  <r>
    <m/>
    <m/>
    <x v="398"/>
    <x v="398"/>
    <n v="0"/>
    <n v="0"/>
    <n v="3"/>
    <n v="3"/>
    <n v="3"/>
    <n v="3"/>
  </r>
  <r>
    <m/>
    <m/>
    <x v="399"/>
    <x v="399"/>
    <n v="0"/>
    <n v="0"/>
    <n v="1"/>
    <n v="1"/>
    <n v="1"/>
    <n v="1"/>
  </r>
  <r>
    <m/>
    <m/>
    <x v="400"/>
    <x v="400"/>
    <n v="7042"/>
    <n v="7069"/>
    <n v="458"/>
    <n v="441"/>
    <n v="7500"/>
    <n v="7510"/>
  </r>
  <r>
    <m/>
    <m/>
    <x v="401"/>
    <x v="401"/>
    <n v="1"/>
    <n v="0"/>
    <n v="51"/>
    <n v="48"/>
    <n v="52"/>
    <n v="48"/>
  </r>
  <r>
    <m/>
    <m/>
    <x v="402"/>
    <x v="402"/>
    <n v="0"/>
    <n v="0"/>
    <n v="8"/>
    <n v="9"/>
    <n v="8"/>
    <n v="9"/>
  </r>
  <r>
    <m/>
    <m/>
    <x v="403"/>
    <x v="403"/>
    <n v="0"/>
    <n v="0"/>
    <n v="1"/>
    <n v="1"/>
    <n v="1"/>
    <n v="1"/>
  </r>
  <r>
    <m/>
    <m/>
    <x v="404"/>
    <x v="404"/>
    <n v="0"/>
    <n v="0"/>
    <n v="1"/>
    <n v="1"/>
    <n v="1"/>
    <n v="1"/>
  </r>
  <r>
    <m/>
    <m/>
    <x v="405"/>
    <x v="405"/>
    <n v="0"/>
    <n v="0"/>
    <n v="0"/>
    <n v="1"/>
    <n v="0"/>
    <n v="1"/>
  </r>
  <r>
    <m/>
    <m/>
    <x v="406"/>
    <x v="406"/>
    <n v="0"/>
    <n v="0"/>
    <n v="0"/>
    <n v="1"/>
    <n v="0"/>
    <n v="1"/>
  </r>
  <r>
    <m/>
    <m/>
    <x v="408"/>
    <x v="408"/>
    <n v="16"/>
    <n v="20"/>
    <n v="279"/>
    <n v="293"/>
    <n v="295"/>
    <n v="313"/>
  </r>
  <r>
    <m/>
    <m/>
    <x v="409"/>
    <x v="409"/>
    <n v="26"/>
    <n v="21"/>
    <n v="115"/>
    <n v="115"/>
    <n v="141"/>
    <n v="136"/>
  </r>
  <r>
    <m/>
    <m/>
    <x v="410"/>
    <x v="410"/>
    <n v="39"/>
    <n v="48"/>
    <n v="651"/>
    <n v="623"/>
    <n v="690"/>
    <n v="671"/>
  </r>
  <r>
    <m/>
    <m/>
    <x v="411"/>
    <x v="411"/>
    <n v="94"/>
    <n v="76"/>
    <n v="413"/>
    <n v="380"/>
    <n v="507"/>
    <n v="456"/>
  </r>
  <r>
    <m/>
    <m/>
    <x v="412"/>
    <x v="412"/>
    <n v="21"/>
    <n v="23"/>
    <n v="1341"/>
    <n v="1368"/>
    <n v="1362"/>
    <n v="1391"/>
  </r>
  <r>
    <m/>
    <m/>
    <x v="413"/>
    <x v="413"/>
    <n v="59"/>
    <n v="48"/>
    <n v="1132"/>
    <n v="1141"/>
    <n v="1191"/>
    <n v="1189"/>
  </r>
  <r>
    <m/>
    <m/>
    <x v="414"/>
    <x v="414"/>
    <n v="1"/>
    <n v="1"/>
    <n v="553"/>
    <n v="545"/>
    <n v="554"/>
    <n v="546"/>
  </r>
  <r>
    <m/>
    <m/>
    <x v="415"/>
    <x v="415"/>
    <n v="1"/>
    <n v="1"/>
    <n v="121"/>
    <n v="120"/>
    <n v="122"/>
    <n v="121"/>
  </r>
  <r>
    <m/>
    <m/>
    <x v="416"/>
    <x v="416"/>
    <n v="0"/>
    <n v="0"/>
    <n v="44"/>
    <n v="44"/>
    <n v="44"/>
    <n v="44"/>
  </r>
  <r>
    <m/>
    <m/>
    <x v="417"/>
    <x v="417"/>
    <n v="0"/>
    <n v="0"/>
    <n v="2"/>
    <n v="3"/>
    <n v="2"/>
    <n v="3"/>
  </r>
  <r>
    <m/>
    <m/>
    <x v="418"/>
    <x v="418"/>
    <n v="0"/>
    <n v="0"/>
    <n v="2"/>
    <n v="1"/>
    <n v="2"/>
    <n v="1"/>
  </r>
  <r>
    <m/>
    <m/>
    <x v="419"/>
    <x v="419"/>
    <n v="0"/>
    <n v="0"/>
    <n v="13"/>
    <n v="15"/>
    <n v="13"/>
    <n v="15"/>
  </r>
  <r>
    <m/>
    <m/>
    <x v="420"/>
    <x v="420"/>
    <n v="9"/>
    <n v="4"/>
    <n v="14"/>
    <n v="13"/>
    <n v="23"/>
    <n v="17"/>
  </r>
  <r>
    <m/>
    <m/>
    <x v="421"/>
    <x v="421"/>
    <n v="4"/>
    <n v="4"/>
    <n v="31"/>
    <n v="33"/>
    <n v="35"/>
    <n v="37"/>
  </r>
  <r>
    <m/>
    <m/>
    <x v="422"/>
    <x v="422"/>
    <n v="11"/>
    <n v="13"/>
    <n v="51"/>
    <n v="45"/>
    <n v="62"/>
    <n v="58"/>
  </r>
  <r>
    <m/>
    <m/>
    <x v="423"/>
    <x v="423"/>
    <n v="1"/>
    <n v="1"/>
    <n v="95"/>
    <n v="100"/>
    <n v="96"/>
    <n v="101"/>
  </r>
  <r>
    <m/>
    <m/>
    <x v="424"/>
    <x v="424"/>
    <n v="9"/>
    <n v="9"/>
    <n v="129"/>
    <n v="139"/>
    <n v="138"/>
    <n v="148"/>
  </r>
  <r>
    <m/>
    <m/>
    <x v="425"/>
    <x v="425"/>
    <n v="0"/>
    <n v="0"/>
    <n v="27"/>
    <n v="21"/>
    <n v="27"/>
    <n v="21"/>
  </r>
  <r>
    <m/>
    <m/>
    <x v="426"/>
    <x v="426"/>
    <n v="0"/>
    <n v="0"/>
    <n v="13"/>
    <n v="13"/>
    <n v="13"/>
    <n v="13"/>
  </r>
  <r>
    <m/>
    <m/>
    <x v="427"/>
    <x v="427"/>
    <n v="1"/>
    <n v="1"/>
    <n v="190"/>
    <n v="197"/>
    <n v="191"/>
    <n v="198"/>
  </r>
  <r>
    <m/>
    <m/>
    <x v="262"/>
    <x v="262"/>
    <n v="2"/>
    <n v="0"/>
    <n v="5552"/>
    <n v="5604"/>
    <n v="5554"/>
    <n v="5604"/>
  </r>
  <r>
    <m/>
    <m/>
    <x v="428"/>
    <x v="428"/>
    <n v="0"/>
    <n v="0"/>
    <n v="1"/>
    <n v="1"/>
    <n v="1"/>
    <n v="1"/>
  </r>
  <r>
    <m/>
    <m/>
    <x v="429"/>
    <x v="429"/>
    <n v="0"/>
    <n v="0"/>
    <n v="2"/>
    <n v="1"/>
    <n v="2"/>
    <n v="1"/>
  </r>
  <r>
    <m/>
    <m/>
    <x v="898"/>
    <x v="898"/>
    <n v="0"/>
    <n v="0"/>
    <n v="0"/>
    <n v="1"/>
    <n v="0"/>
    <n v="1"/>
  </r>
  <r>
    <m/>
    <m/>
    <x v="746"/>
    <x v="746"/>
    <n v="0"/>
    <n v="0"/>
    <n v="0"/>
    <n v="1"/>
    <n v="0"/>
    <n v="1"/>
  </r>
  <r>
    <m/>
    <m/>
    <x v="899"/>
    <x v="899"/>
    <n v="6701"/>
    <n v="6596"/>
    <n v="1811"/>
    <n v="1800"/>
    <n v="8512"/>
    <n v="8396"/>
  </r>
  <r>
    <m/>
    <m/>
    <x v="1962"/>
    <x v="1956"/>
    <n v="0"/>
    <n v="0"/>
    <n v="0"/>
    <n v="1"/>
    <n v="0"/>
    <n v="1"/>
  </r>
  <r>
    <m/>
    <m/>
    <x v="2179"/>
    <x v="2173"/>
    <n v="0"/>
    <n v="0"/>
    <n v="0"/>
    <n v="1"/>
    <n v="0"/>
    <n v="1"/>
  </r>
  <r>
    <m/>
    <m/>
    <x v="430"/>
    <x v="430"/>
    <n v="0"/>
    <n v="0"/>
    <n v="3101"/>
    <n v="3196"/>
    <n v="3101"/>
    <n v="3196"/>
  </r>
  <r>
    <m/>
    <m/>
    <x v="1132"/>
    <x v="1132"/>
    <n v="0"/>
    <n v="0"/>
    <n v="0"/>
    <n v="1"/>
    <n v="0"/>
    <n v="1"/>
  </r>
  <r>
    <m/>
    <m/>
    <x v="265"/>
    <x v="265"/>
    <n v="1"/>
    <n v="1"/>
    <n v="0"/>
    <n v="0"/>
    <n v="1"/>
    <n v="1"/>
  </r>
  <r>
    <m/>
    <m/>
    <x v="1846"/>
    <x v="1840"/>
    <n v="0"/>
    <n v="0"/>
    <n v="0"/>
    <n v="1"/>
    <n v="0"/>
    <n v="1"/>
  </r>
  <r>
    <m/>
    <m/>
    <x v="269"/>
    <x v="269"/>
    <n v="0"/>
    <n v="0"/>
    <n v="0"/>
    <n v="1"/>
    <n v="0"/>
    <n v="1"/>
  </r>
  <r>
    <m/>
    <m/>
    <x v="2189"/>
    <x v="2183"/>
    <n v="0"/>
    <n v="0"/>
    <n v="0"/>
    <n v="1"/>
    <n v="0"/>
    <n v="1"/>
  </r>
  <r>
    <m/>
    <m/>
    <x v="2880"/>
    <x v="2874"/>
    <n v="5846"/>
    <n v="5847"/>
    <n v="1045"/>
    <n v="1039"/>
    <n v="6891"/>
    <n v="6886"/>
  </r>
  <r>
    <m/>
    <m/>
    <x v="431"/>
    <x v="431"/>
    <n v="0"/>
    <n v="0"/>
    <n v="33"/>
    <n v="37"/>
    <n v="33"/>
    <n v="37"/>
  </r>
  <r>
    <m/>
    <m/>
    <x v="272"/>
    <x v="272"/>
    <n v="0"/>
    <n v="0"/>
    <n v="1654"/>
    <n v="1779"/>
    <n v="1654"/>
    <n v="1779"/>
  </r>
  <r>
    <m/>
    <m/>
    <x v="273"/>
    <x v="273"/>
    <n v="0"/>
    <n v="0"/>
    <n v="541"/>
    <n v="571"/>
    <n v="541"/>
    <n v="571"/>
  </r>
  <r>
    <m/>
    <m/>
    <x v="2591"/>
    <x v="2585"/>
    <n v="0"/>
    <n v="0"/>
    <n v="0"/>
    <n v="1"/>
    <n v="0"/>
    <n v="1"/>
  </r>
  <r>
    <m/>
    <m/>
    <x v="1870"/>
    <x v="1864"/>
    <n v="0"/>
    <n v="0"/>
    <n v="0"/>
    <n v="1"/>
    <n v="0"/>
    <n v="1"/>
  </r>
  <r>
    <m/>
    <m/>
    <x v="2599"/>
    <x v="2593"/>
    <n v="0"/>
    <n v="0"/>
    <n v="0"/>
    <n v="1"/>
    <n v="0"/>
    <n v="1"/>
  </r>
  <r>
    <m/>
    <m/>
    <x v="1138"/>
    <x v="1138"/>
    <n v="0"/>
    <n v="0"/>
    <n v="0"/>
    <n v="1"/>
    <n v="0"/>
    <n v="1"/>
  </r>
  <r>
    <m/>
    <m/>
    <x v="1871"/>
    <x v="1865"/>
    <n v="0"/>
    <n v="0"/>
    <n v="0"/>
    <n v="1"/>
    <n v="0"/>
    <n v="1"/>
  </r>
  <r>
    <m/>
    <m/>
    <x v="1141"/>
    <x v="1141"/>
    <n v="0"/>
    <n v="0"/>
    <n v="0"/>
    <n v="1"/>
    <n v="0"/>
    <n v="1"/>
  </r>
  <r>
    <m/>
    <m/>
    <x v="2193"/>
    <x v="2187"/>
    <n v="0"/>
    <n v="0"/>
    <n v="0"/>
    <n v="1"/>
    <n v="0"/>
    <n v="1"/>
  </r>
  <r>
    <m/>
    <m/>
    <x v="432"/>
    <x v="432"/>
    <n v="0"/>
    <n v="0"/>
    <n v="6"/>
    <n v="8"/>
    <n v="6"/>
    <n v="8"/>
  </r>
  <r>
    <m/>
    <m/>
    <x v="1144"/>
    <x v="1144"/>
    <n v="0"/>
    <n v="0"/>
    <n v="0"/>
    <n v="1"/>
    <n v="0"/>
    <n v="1"/>
  </r>
  <r>
    <m/>
    <m/>
    <x v="1872"/>
    <x v="1866"/>
    <n v="0"/>
    <n v="0"/>
    <n v="0"/>
    <n v="1"/>
    <n v="0"/>
    <n v="1"/>
  </r>
  <r>
    <m/>
    <m/>
    <x v="433"/>
    <x v="433"/>
    <n v="9"/>
    <n v="11"/>
    <n v="7156"/>
    <n v="7540"/>
    <n v="7165"/>
    <n v="7551"/>
  </r>
  <r>
    <m/>
    <m/>
    <x v="1873"/>
    <x v="1867"/>
    <n v="0"/>
    <n v="0"/>
    <n v="0"/>
    <n v="1"/>
    <n v="0"/>
    <n v="1"/>
  </r>
  <r>
    <m/>
    <m/>
    <x v="434"/>
    <x v="434"/>
    <n v="0"/>
    <n v="0"/>
    <n v="8"/>
    <n v="9"/>
    <n v="8"/>
    <n v="9"/>
  </r>
  <r>
    <m/>
    <m/>
    <x v="274"/>
    <x v="274"/>
    <n v="0"/>
    <n v="0"/>
    <n v="1"/>
    <n v="1"/>
    <n v="1"/>
    <n v="1"/>
  </r>
  <r>
    <m/>
    <m/>
    <x v="204"/>
    <x v="204"/>
    <n v="0"/>
    <n v="0"/>
    <n v="20"/>
    <n v="17"/>
    <n v="20"/>
    <n v="17"/>
  </r>
  <r>
    <m/>
    <m/>
    <x v="1713"/>
    <x v="1707"/>
    <n v="0"/>
    <n v="0"/>
    <n v="0"/>
    <n v="1"/>
    <n v="0"/>
    <n v="1"/>
  </r>
  <r>
    <m/>
    <m/>
    <x v="1714"/>
    <x v="1708"/>
    <n v="0"/>
    <n v="0"/>
    <n v="0"/>
    <n v="1"/>
    <n v="0"/>
    <n v="1"/>
  </r>
  <r>
    <m/>
    <m/>
    <x v="1145"/>
    <x v="1145"/>
    <n v="0"/>
    <n v="0"/>
    <n v="0"/>
    <n v="1"/>
    <n v="0"/>
    <n v="1"/>
  </r>
  <r>
    <m/>
    <m/>
    <x v="901"/>
    <x v="901"/>
    <n v="1"/>
    <n v="1"/>
    <n v="0"/>
    <n v="0"/>
    <n v="1"/>
    <n v="1"/>
  </r>
  <r>
    <m/>
    <m/>
    <x v="275"/>
    <x v="275"/>
    <n v="0"/>
    <n v="0"/>
    <n v="0"/>
    <n v="1"/>
    <n v="0"/>
    <n v="1"/>
  </r>
  <r>
    <m/>
    <m/>
    <x v="276"/>
    <x v="276"/>
    <n v="0"/>
    <n v="0"/>
    <n v="3"/>
    <n v="3"/>
    <n v="3"/>
    <n v="3"/>
  </r>
  <r>
    <m/>
    <m/>
    <x v="277"/>
    <x v="277"/>
    <n v="0"/>
    <n v="0"/>
    <n v="1"/>
    <n v="1"/>
    <n v="1"/>
    <n v="1"/>
  </r>
  <r>
    <m/>
    <m/>
    <x v="278"/>
    <x v="278"/>
    <n v="0"/>
    <n v="0"/>
    <n v="1"/>
    <n v="1"/>
    <n v="1"/>
    <n v="1"/>
  </r>
  <r>
    <m/>
    <m/>
    <x v="750"/>
    <x v="750"/>
    <n v="0"/>
    <n v="0"/>
    <n v="0"/>
    <n v="1"/>
    <n v="0"/>
    <n v="1"/>
  </r>
  <r>
    <m/>
    <m/>
    <x v="279"/>
    <x v="279"/>
    <n v="0"/>
    <n v="0"/>
    <n v="0"/>
    <n v="1"/>
    <n v="0"/>
    <n v="1"/>
  </r>
  <r>
    <m/>
    <m/>
    <x v="902"/>
    <x v="902"/>
    <n v="0"/>
    <n v="0"/>
    <n v="1"/>
    <n v="1"/>
    <n v="1"/>
    <n v="1"/>
  </r>
  <r>
    <m/>
    <m/>
    <x v="280"/>
    <x v="280"/>
    <n v="7026"/>
    <n v="7111"/>
    <n v="4452"/>
    <n v="4757"/>
    <n v="11478"/>
    <n v="11868"/>
  </r>
  <r>
    <m/>
    <m/>
    <x v="1716"/>
    <x v="1710"/>
    <n v="0"/>
    <n v="0"/>
    <n v="1"/>
    <n v="1"/>
    <n v="1"/>
    <n v="1"/>
  </r>
  <r>
    <m/>
    <m/>
    <x v="281"/>
    <x v="281"/>
    <n v="1"/>
    <n v="0"/>
    <n v="3"/>
    <n v="4"/>
    <n v="4"/>
    <n v="4"/>
  </r>
  <r>
    <m/>
    <m/>
    <x v="282"/>
    <x v="282"/>
    <n v="0"/>
    <n v="0"/>
    <n v="132"/>
    <n v="125"/>
    <n v="132"/>
    <n v="125"/>
  </r>
  <r>
    <m/>
    <m/>
    <x v="283"/>
    <x v="283"/>
    <n v="3"/>
    <n v="4"/>
    <n v="23825"/>
    <n v="24625"/>
    <n v="23828"/>
    <n v="24629"/>
  </r>
  <r>
    <m/>
    <m/>
    <x v="435"/>
    <x v="435"/>
    <n v="0"/>
    <n v="0"/>
    <n v="0"/>
    <n v="1"/>
    <n v="0"/>
    <n v="1"/>
  </r>
  <r>
    <m/>
    <m/>
    <x v="436"/>
    <x v="436"/>
    <n v="0"/>
    <n v="0"/>
    <n v="24"/>
    <n v="16"/>
    <n v="24"/>
    <n v="16"/>
  </r>
  <r>
    <m/>
    <m/>
    <x v="437"/>
    <x v="437"/>
    <n v="0"/>
    <n v="0"/>
    <n v="23"/>
    <n v="21"/>
    <n v="23"/>
    <n v="21"/>
  </r>
  <r>
    <m/>
    <m/>
    <x v="284"/>
    <x v="284"/>
    <n v="0"/>
    <n v="0"/>
    <n v="3198"/>
    <n v="3325"/>
    <n v="3198"/>
    <n v="3325"/>
  </r>
  <r>
    <m/>
    <m/>
    <x v="285"/>
    <x v="285"/>
    <n v="11885"/>
    <n v="11885"/>
    <n v="27834"/>
    <n v="27936"/>
    <n v="39719"/>
    <n v="39821"/>
  </r>
  <r>
    <m/>
    <m/>
    <x v="286"/>
    <x v="286"/>
    <n v="14460"/>
    <n v="14592"/>
    <n v="55858"/>
    <n v="57369"/>
    <n v="70318"/>
    <n v="71961"/>
  </r>
  <r>
    <m/>
    <m/>
    <x v="903"/>
    <x v="903"/>
    <n v="0"/>
    <n v="0"/>
    <n v="0"/>
    <n v="1"/>
    <n v="0"/>
    <n v="1"/>
  </r>
  <r>
    <m/>
    <m/>
    <x v="287"/>
    <x v="287"/>
    <n v="1"/>
    <n v="1"/>
    <n v="4733"/>
    <n v="4707"/>
    <n v="4734"/>
    <n v="4708"/>
  </r>
  <r>
    <m/>
    <m/>
    <x v="288"/>
    <x v="288"/>
    <n v="0"/>
    <n v="0"/>
    <n v="5"/>
    <n v="7"/>
    <n v="5"/>
    <n v="7"/>
  </r>
  <r>
    <m/>
    <m/>
    <x v="289"/>
    <x v="289"/>
    <n v="0"/>
    <n v="0"/>
    <n v="1"/>
    <n v="1"/>
    <n v="1"/>
    <n v="1"/>
  </r>
  <r>
    <m/>
    <m/>
    <x v="438"/>
    <x v="438"/>
    <n v="440"/>
    <n v="433"/>
    <n v="318"/>
    <n v="347"/>
    <n v="758"/>
    <n v="780"/>
  </r>
  <r>
    <m/>
    <m/>
    <x v="904"/>
    <x v="904"/>
    <n v="0"/>
    <n v="0"/>
    <n v="0"/>
    <n v="1"/>
    <n v="0"/>
    <n v="1"/>
  </r>
  <r>
    <m/>
    <m/>
    <x v="291"/>
    <x v="291"/>
    <n v="17"/>
    <n v="19"/>
    <n v="1188"/>
    <n v="1245"/>
    <n v="1205"/>
    <n v="1264"/>
  </r>
  <r>
    <m/>
    <m/>
    <x v="292"/>
    <x v="292"/>
    <n v="0"/>
    <n v="0"/>
    <n v="1"/>
    <n v="1"/>
    <n v="1"/>
    <n v="1"/>
  </r>
  <r>
    <m/>
    <m/>
    <x v="439"/>
    <x v="439"/>
    <n v="0"/>
    <n v="0"/>
    <n v="6"/>
    <n v="8"/>
    <n v="6"/>
    <n v="8"/>
  </r>
  <r>
    <m/>
    <m/>
    <x v="440"/>
    <x v="440"/>
    <n v="0"/>
    <n v="0"/>
    <n v="3"/>
    <n v="4"/>
    <n v="3"/>
    <n v="4"/>
  </r>
  <r>
    <m/>
    <m/>
    <x v="293"/>
    <x v="293"/>
    <n v="2"/>
    <n v="0"/>
    <n v="33"/>
    <n v="36"/>
    <n v="35"/>
    <n v="36"/>
  </r>
  <r>
    <m/>
    <m/>
    <x v="294"/>
    <x v="294"/>
    <n v="0"/>
    <n v="0"/>
    <n v="3"/>
    <n v="4"/>
    <n v="3"/>
    <n v="4"/>
  </r>
  <r>
    <m/>
    <m/>
    <x v="295"/>
    <x v="295"/>
    <n v="0"/>
    <n v="0"/>
    <n v="0"/>
    <n v="1"/>
    <n v="0"/>
    <n v="1"/>
  </r>
  <r>
    <m/>
    <m/>
    <x v="296"/>
    <x v="296"/>
    <n v="0"/>
    <n v="0"/>
    <n v="17"/>
    <n v="21"/>
    <n v="17"/>
    <n v="21"/>
  </r>
  <r>
    <m/>
    <m/>
    <x v="297"/>
    <x v="297"/>
    <n v="0"/>
    <n v="0"/>
    <n v="0"/>
    <n v="1"/>
    <n v="0"/>
    <n v="1"/>
  </r>
  <r>
    <m/>
    <m/>
    <x v="299"/>
    <x v="299"/>
    <n v="0"/>
    <n v="0"/>
    <n v="1"/>
    <n v="1"/>
    <n v="1"/>
    <n v="1"/>
  </r>
  <r>
    <m/>
    <m/>
    <x v="300"/>
    <x v="300"/>
    <n v="0"/>
    <n v="0"/>
    <n v="2"/>
    <n v="3"/>
    <n v="2"/>
    <n v="3"/>
  </r>
  <r>
    <m/>
    <m/>
    <x v="301"/>
    <x v="301"/>
    <n v="406"/>
    <n v="379"/>
    <n v="2044"/>
    <n v="2247"/>
    <n v="2450"/>
    <n v="2626"/>
  </r>
  <r>
    <m/>
    <m/>
    <x v="905"/>
    <x v="905"/>
    <n v="0"/>
    <n v="0"/>
    <n v="55"/>
    <n v="63"/>
    <n v="55"/>
    <n v="63"/>
  </r>
  <r>
    <m/>
    <m/>
    <x v="441"/>
    <x v="441"/>
    <n v="0"/>
    <n v="0"/>
    <n v="1"/>
    <n v="1"/>
    <n v="1"/>
    <n v="1"/>
  </r>
  <r>
    <m/>
    <m/>
    <x v="442"/>
    <x v="442"/>
    <n v="2229"/>
    <n v="2165"/>
    <n v="8208"/>
    <n v="8491"/>
    <n v="10437"/>
    <n v="10656"/>
  </r>
  <r>
    <m/>
    <m/>
    <x v="2199"/>
    <x v="2193"/>
    <n v="0"/>
    <n v="0"/>
    <n v="0"/>
    <n v="1"/>
    <n v="0"/>
    <n v="1"/>
  </r>
  <r>
    <m/>
    <m/>
    <x v="1951"/>
    <x v="1945"/>
    <n v="0"/>
    <n v="0"/>
    <n v="0"/>
    <n v="1"/>
    <n v="0"/>
    <n v="1"/>
  </r>
  <r>
    <m/>
    <m/>
    <x v="1147"/>
    <x v="1147"/>
    <n v="0"/>
    <n v="0"/>
    <n v="0"/>
    <n v="1"/>
    <n v="0"/>
    <n v="1"/>
  </r>
  <r>
    <m/>
    <m/>
    <x v="443"/>
    <x v="443"/>
    <n v="0"/>
    <n v="0"/>
    <n v="0"/>
    <n v="1"/>
    <n v="0"/>
    <n v="1"/>
  </r>
  <r>
    <m/>
    <m/>
    <x v="444"/>
    <x v="444"/>
    <n v="0"/>
    <n v="0"/>
    <n v="2165"/>
    <n v="2256"/>
    <n v="2165"/>
    <n v="2256"/>
  </r>
  <r>
    <m/>
    <m/>
    <x v="445"/>
    <x v="445"/>
    <n v="0"/>
    <n v="0"/>
    <n v="2513"/>
    <n v="2567"/>
    <n v="2513"/>
    <n v="2567"/>
  </r>
  <r>
    <m/>
    <m/>
    <x v="751"/>
    <x v="751"/>
    <n v="0"/>
    <n v="0"/>
    <n v="2"/>
    <n v="3"/>
    <n v="2"/>
    <n v="3"/>
  </r>
  <r>
    <m/>
    <m/>
    <x v="752"/>
    <x v="752"/>
    <n v="1"/>
    <n v="1"/>
    <n v="5"/>
    <n v="4"/>
    <n v="6"/>
    <n v="5"/>
  </r>
  <r>
    <m/>
    <m/>
    <x v="670"/>
    <x v="670"/>
    <n v="0"/>
    <n v="0"/>
    <n v="4"/>
    <n v="4"/>
    <n v="4"/>
    <n v="4"/>
  </r>
  <r>
    <m/>
    <m/>
    <x v="755"/>
    <x v="755"/>
    <n v="0"/>
    <n v="0"/>
    <n v="0"/>
    <n v="1"/>
    <n v="0"/>
    <n v="1"/>
  </r>
  <r>
    <m/>
    <m/>
    <x v="756"/>
    <x v="756"/>
    <n v="0"/>
    <n v="0"/>
    <n v="0"/>
    <n v="1"/>
    <n v="0"/>
    <n v="1"/>
  </r>
  <r>
    <m/>
    <m/>
    <x v="673"/>
    <x v="673"/>
    <n v="0"/>
    <n v="0"/>
    <n v="0"/>
    <n v="1"/>
    <n v="0"/>
    <n v="1"/>
  </r>
  <r>
    <m/>
    <m/>
    <x v="757"/>
    <x v="757"/>
    <n v="0"/>
    <n v="0"/>
    <n v="1"/>
    <n v="1"/>
    <n v="1"/>
    <n v="1"/>
  </r>
  <r>
    <m/>
    <m/>
    <x v="688"/>
    <x v="688"/>
    <n v="0"/>
    <n v="0"/>
    <n v="0"/>
    <n v="1"/>
    <n v="0"/>
    <n v="1"/>
  </r>
  <r>
    <m/>
    <m/>
    <x v="1718"/>
    <x v="1712"/>
    <n v="1"/>
    <n v="1"/>
    <n v="0"/>
    <n v="0"/>
    <n v="1"/>
    <n v="1"/>
  </r>
  <r>
    <m/>
    <m/>
    <x v="2662"/>
    <x v="2656"/>
    <n v="0"/>
    <n v="0"/>
    <n v="0"/>
    <n v="1"/>
    <n v="0"/>
    <n v="1"/>
  </r>
  <r>
    <m/>
    <m/>
    <x v="1719"/>
    <x v="1713"/>
    <n v="0"/>
    <n v="0"/>
    <n v="0"/>
    <n v="1"/>
    <n v="0"/>
    <n v="1"/>
  </r>
  <r>
    <m/>
    <m/>
    <x v="2345"/>
    <x v="2339"/>
    <n v="0"/>
    <n v="0"/>
    <n v="0"/>
    <n v="1"/>
    <n v="0"/>
    <n v="1"/>
  </r>
  <r>
    <m/>
    <m/>
    <x v="2351"/>
    <x v="2345"/>
    <n v="0"/>
    <n v="0"/>
    <n v="0"/>
    <n v="1"/>
    <n v="0"/>
    <n v="1"/>
  </r>
  <r>
    <m/>
    <m/>
    <x v="2355"/>
    <x v="2349"/>
    <n v="0"/>
    <n v="0"/>
    <n v="0"/>
    <n v="1"/>
    <n v="0"/>
    <n v="1"/>
  </r>
  <r>
    <m/>
    <m/>
    <x v="2360"/>
    <x v="2354"/>
    <n v="0"/>
    <n v="0"/>
    <n v="0"/>
    <n v="1"/>
    <n v="0"/>
    <n v="1"/>
  </r>
  <r>
    <m/>
    <m/>
    <x v="2210"/>
    <x v="2204"/>
    <n v="0"/>
    <n v="0"/>
    <n v="0"/>
    <n v="1"/>
    <n v="0"/>
    <n v="1"/>
  </r>
  <r>
    <m/>
    <m/>
    <x v="2212"/>
    <x v="2206"/>
    <n v="0"/>
    <n v="0"/>
    <n v="0"/>
    <n v="1"/>
    <n v="0"/>
    <n v="1"/>
  </r>
  <r>
    <m/>
    <m/>
    <x v="2214"/>
    <x v="2208"/>
    <n v="0"/>
    <n v="0"/>
    <n v="0"/>
    <n v="1"/>
    <n v="0"/>
    <n v="1"/>
  </r>
  <r>
    <m/>
    <m/>
    <x v="2220"/>
    <x v="2214"/>
    <n v="0"/>
    <n v="0"/>
    <n v="1"/>
    <n v="1"/>
    <n v="1"/>
    <n v="1"/>
  </r>
  <r>
    <m/>
    <m/>
    <x v="446"/>
    <x v="446"/>
    <n v="65966"/>
    <n v="66265"/>
    <n v="18465"/>
    <n v="18556"/>
    <n v="84431"/>
    <n v="84821"/>
  </r>
  <r>
    <m/>
    <m/>
    <x v="447"/>
    <x v="447"/>
    <n v="0"/>
    <n v="0"/>
    <n v="1"/>
    <n v="1"/>
    <n v="1"/>
    <n v="1"/>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s v="Центар за трансплантацију органа, ћелија и ткива"/>
    <m/>
    <x v="0"/>
    <x v="0"/>
    <m/>
    <m/>
    <m/>
    <m/>
    <m/>
    <m/>
  </r>
  <r>
    <m/>
    <s v="Специјалистички прегледи"/>
    <x v="0"/>
    <x v="0"/>
    <m/>
    <m/>
    <m/>
    <m/>
    <m/>
    <m/>
  </r>
  <r>
    <m/>
    <s v="Сви прегледи укупно"/>
    <x v="0"/>
    <x v="0"/>
    <m/>
    <m/>
    <m/>
    <m/>
    <m/>
    <m/>
  </r>
  <r>
    <m/>
    <m/>
    <x v="0"/>
    <x v="0"/>
    <m/>
    <m/>
    <m/>
    <m/>
    <n v="0"/>
    <n v="0"/>
  </r>
  <r>
    <m/>
    <m/>
    <x v="0"/>
    <x v="0"/>
    <m/>
    <m/>
    <m/>
    <m/>
    <n v="0"/>
    <n v="0"/>
  </r>
  <r>
    <m/>
    <m/>
    <x v="0"/>
    <x v="0"/>
    <m/>
    <m/>
    <m/>
    <m/>
    <n v="0"/>
    <n v="0"/>
  </r>
  <r>
    <m/>
    <m/>
    <x v="0"/>
    <x v="0"/>
    <m/>
    <m/>
    <m/>
    <m/>
    <n v="0"/>
    <n v="0"/>
  </r>
  <r>
    <m/>
    <m/>
    <x v="0"/>
    <x v="0"/>
    <m/>
    <m/>
    <m/>
    <m/>
    <n v="0"/>
    <n v="0"/>
  </r>
  <r>
    <m/>
    <m/>
    <x v="0"/>
    <x v="0"/>
    <m/>
    <m/>
    <m/>
    <m/>
    <n v="0"/>
    <n v="0"/>
  </r>
  <r>
    <m/>
    <m/>
    <x v="0"/>
    <x v="0"/>
    <m/>
    <m/>
    <m/>
    <m/>
    <n v="0"/>
    <n v="0"/>
  </r>
  <r>
    <m/>
    <s v="Број прегледа у оквиру организованог скрининга рака*"/>
    <x v="0"/>
    <x v="0"/>
    <m/>
    <m/>
    <m/>
    <m/>
    <m/>
    <m/>
  </r>
  <r>
    <m/>
    <m/>
    <x v="8"/>
    <x v="8"/>
    <m/>
    <m/>
    <m/>
    <m/>
    <n v="0"/>
    <n v="0"/>
  </r>
  <r>
    <m/>
    <m/>
    <x v="9"/>
    <x v="9"/>
    <m/>
    <m/>
    <m/>
    <m/>
    <n v="0"/>
    <n v="0"/>
  </r>
  <r>
    <m/>
    <m/>
    <x v="10"/>
    <x v="10"/>
    <m/>
    <m/>
    <m/>
    <m/>
    <n v="0"/>
    <n v="0"/>
  </r>
  <r>
    <m/>
    <m/>
    <x v="11"/>
    <x v="11"/>
    <m/>
    <m/>
    <m/>
    <m/>
    <n v="0"/>
    <n v="0"/>
  </r>
  <r>
    <m/>
    <m/>
    <x v="0"/>
    <x v="0"/>
    <m/>
    <m/>
    <m/>
    <m/>
    <m/>
    <m/>
  </r>
  <r>
    <m/>
    <s v="Здравствене услуге"/>
    <x v="0"/>
    <x v="0"/>
    <m/>
    <m/>
    <m/>
    <m/>
    <m/>
    <m/>
  </r>
  <r>
    <m/>
    <s v="Све услуге укупно"/>
    <x v="0"/>
    <x v="0"/>
    <n v="0"/>
    <n v="0"/>
    <n v="5060"/>
    <n v="6292"/>
    <n v="5060"/>
    <n v="6292"/>
  </r>
  <r>
    <m/>
    <s v="Операције"/>
    <x v="0"/>
    <x v="0"/>
    <n v="0"/>
    <n v="0"/>
    <n v="15"/>
    <n v="25"/>
    <n v="15"/>
    <n v="25"/>
  </r>
  <r>
    <m/>
    <m/>
    <x v="2881"/>
    <x v="2875"/>
    <n v="0"/>
    <n v="0"/>
    <n v="12"/>
    <n v="20"/>
    <n v="12"/>
    <n v="20"/>
  </r>
  <r>
    <m/>
    <m/>
    <x v="1385"/>
    <x v="1379"/>
    <n v="0"/>
    <n v="0"/>
    <n v="3"/>
    <n v="5"/>
    <n v="3"/>
    <n v="5"/>
  </r>
  <r>
    <m/>
    <s v="Остале услуге"/>
    <x v="0"/>
    <x v="0"/>
    <n v="0"/>
    <n v="0"/>
    <n v="5045"/>
    <n v="6267"/>
    <n v="5045"/>
    <n v="6267"/>
  </r>
  <r>
    <m/>
    <m/>
    <x v="315"/>
    <x v="315"/>
    <m/>
    <m/>
    <n v="7"/>
    <n v="0"/>
    <n v="7"/>
    <n v="0"/>
  </r>
  <r>
    <m/>
    <m/>
    <x v="219"/>
    <x v="219"/>
    <m/>
    <m/>
    <n v="72"/>
    <n v="100"/>
    <n v="72"/>
    <n v="100"/>
  </r>
  <r>
    <m/>
    <m/>
    <x v="220"/>
    <x v="220"/>
    <m/>
    <m/>
    <n v="302"/>
    <n v="350"/>
    <n v="302"/>
    <n v="350"/>
  </r>
  <r>
    <m/>
    <m/>
    <x v="316"/>
    <x v="316"/>
    <m/>
    <m/>
    <n v="293"/>
    <n v="350"/>
    <n v="293"/>
    <n v="350"/>
  </r>
  <r>
    <m/>
    <m/>
    <x v="223"/>
    <x v="223"/>
    <m/>
    <m/>
    <n v="28"/>
    <n v="25"/>
    <n v="28"/>
    <n v="25"/>
  </r>
  <r>
    <m/>
    <m/>
    <x v="227"/>
    <x v="227"/>
    <m/>
    <m/>
    <n v="43"/>
    <n v="60"/>
    <n v="43"/>
    <n v="60"/>
  </r>
  <r>
    <m/>
    <m/>
    <x v="321"/>
    <x v="321"/>
    <m/>
    <m/>
    <n v="0"/>
    <n v="1"/>
    <n v="0"/>
    <n v="1"/>
  </r>
  <r>
    <m/>
    <m/>
    <x v="229"/>
    <x v="229"/>
    <m/>
    <m/>
    <n v="219"/>
    <n v="300"/>
    <n v="219"/>
    <n v="300"/>
  </r>
  <r>
    <m/>
    <m/>
    <x v="232"/>
    <x v="232"/>
    <m/>
    <m/>
    <n v="263"/>
    <n v="280"/>
    <n v="263"/>
    <n v="280"/>
  </r>
  <r>
    <m/>
    <m/>
    <x v="332"/>
    <x v="332"/>
    <m/>
    <m/>
    <n v="0"/>
    <n v="1"/>
    <n v="0"/>
    <n v="1"/>
  </r>
  <r>
    <m/>
    <m/>
    <x v="245"/>
    <x v="245"/>
    <m/>
    <m/>
    <n v="1"/>
    <n v="1"/>
    <n v="1"/>
    <n v="1"/>
  </r>
  <r>
    <m/>
    <m/>
    <x v="252"/>
    <x v="252"/>
    <m/>
    <m/>
    <n v="0"/>
    <n v="1"/>
    <n v="0"/>
    <n v="1"/>
  </r>
  <r>
    <m/>
    <m/>
    <x v="254"/>
    <x v="254"/>
    <m/>
    <m/>
    <n v="13"/>
    <n v="10"/>
    <n v="13"/>
    <n v="10"/>
  </r>
  <r>
    <m/>
    <m/>
    <x v="257"/>
    <x v="257"/>
    <m/>
    <m/>
    <n v="0"/>
    <n v="1"/>
    <n v="0"/>
    <n v="1"/>
  </r>
  <r>
    <m/>
    <m/>
    <x v="259"/>
    <x v="259"/>
    <m/>
    <m/>
    <n v="0"/>
    <n v="1"/>
    <n v="0"/>
    <n v="1"/>
  </r>
  <r>
    <m/>
    <m/>
    <x v="364"/>
    <x v="364"/>
    <m/>
    <m/>
    <n v="0"/>
    <n v="1"/>
    <n v="0"/>
    <n v="1"/>
  </r>
  <r>
    <m/>
    <m/>
    <x v="280"/>
    <x v="280"/>
    <m/>
    <m/>
    <n v="12"/>
    <n v="100"/>
    <n v="12"/>
    <n v="100"/>
  </r>
  <r>
    <m/>
    <m/>
    <x v="283"/>
    <x v="283"/>
    <m/>
    <m/>
    <n v="561"/>
    <n v="600"/>
    <n v="561"/>
    <n v="600"/>
  </r>
  <r>
    <m/>
    <m/>
    <x v="284"/>
    <x v="284"/>
    <m/>
    <m/>
    <n v="35"/>
    <n v="30"/>
    <n v="35"/>
    <n v="30"/>
  </r>
  <r>
    <m/>
    <m/>
    <x v="285"/>
    <x v="285"/>
    <m/>
    <m/>
    <n v="96"/>
    <n v="100"/>
    <n v="96"/>
    <n v="100"/>
  </r>
  <r>
    <m/>
    <m/>
    <x v="286"/>
    <x v="286"/>
    <m/>
    <m/>
    <n v="605"/>
    <n v="500"/>
    <n v="605"/>
    <n v="500"/>
  </r>
  <r>
    <m/>
    <m/>
    <x v="287"/>
    <x v="287"/>
    <m/>
    <m/>
    <n v="305"/>
    <n v="400"/>
    <n v="305"/>
    <n v="400"/>
  </r>
  <r>
    <m/>
    <m/>
    <x v="291"/>
    <x v="291"/>
    <m/>
    <m/>
    <n v="28"/>
    <n v="30"/>
    <n v="28"/>
    <n v="30"/>
  </r>
  <r>
    <m/>
    <m/>
    <x v="295"/>
    <x v="295"/>
    <m/>
    <m/>
    <n v="22"/>
    <n v="25"/>
    <n v="22"/>
    <n v="25"/>
  </r>
  <r>
    <m/>
    <m/>
    <x v="301"/>
    <x v="301"/>
    <m/>
    <m/>
    <n v="2140"/>
    <n v="3000"/>
    <n v="2140"/>
    <n v="3000"/>
  </r>
  <r>
    <m/>
    <s v="Број услуга пружених у оквиру организованог скрининга рака**"/>
    <x v="0"/>
    <x v="0"/>
    <m/>
    <m/>
    <m/>
    <m/>
    <m/>
    <m/>
  </r>
  <r>
    <m/>
    <m/>
    <x v="304"/>
    <x v="304"/>
    <m/>
    <m/>
    <m/>
    <m/>
    <n v="0"/>
    <n v="0"/>
  </r>
  <r>
    <m/>
    <m/>
    <x v="305"/>
    <x v="305"/>
    <m/>
    <m/>
    <m/>
    <m/>
    <n v="0"/>
    <n v="0"/>
  </r>
  <r>
    <m/>
    <m/>
    <x v="306"/>
    <x v="306"/>
    <m/>
    <m/>
    <m/>
    <m/>
    <n v="0"/>
    <n v="0"/>
  </r>
  <r>
    <m/>
    <m/>
    <x v="307"/>
    <x v="307"/>
    <m/>
    <m/>
    <m/>
    <m/>
    <n v="0"/>
    <n v="0"/>
  </r>
  <r>
    <m/>
    <m/>
    <x v="308"/>
    <x v="308"/>
    <m/>
    <m/>
    <m/>
    <m/>
    <n v="0"/>
    <n v="0"/>
  </r>
  <r>
    <m/>
    <m/>
    <x v="309"/>
    <x v="309"/>
    <m/>
    <m/>
    <m/>
    <m/>
    <n v="0"/>
    <n v="0"/>
  </r>
  <r>
    <m/>
    <m/>
    <x v="310"/>
    <x v="310"/>
    <m/>
    <m/>
    <m/>
    <m/>
    <n v="0"/>
    <n v="0"/>
  </r>
  <r>
    <m/>
    <m/>
    <x v="311"/>
    <x v="311"/>
    <m/>
    <m/>
    <m/>
    <m/>
    <n v="0"/>
    <n v="0"/>
  </r>
  <r>
    <m/>
    <m/>
    <x v="0"/>
    <x v="0"/>
    <m/>
    <m/>
    <m/>
    <m/>
    <m/>
    <m/>
  </r>
  <r>
    <m/>
    <m/>
    <x v="0"/>
    <x v="0"/>
    <m/>
    <m/>
    <m/>
    <m/>
    <m/>
    <m/>
  </r>
  <r>
    <m/>
    <s v="Дијагностичке процедуре са снимањем"/>
    <x v="0"/>
    <x v="0"/>
    <m/>
    <m/>
    <m/>
    <m/>
    <m/>
    <m/>
  </r>
  <r>
    <m/>
    <s v="Укупно свих дијагностичких процедура са снимањем"/>
    <x v="0"/>
    <x v="0"/>
    <n v="380683"/>
    <n v="380435"/>
    <n v="116109"/>
    <n v="118867"/>
    <n v="496792"/>
    <n v="499302"/>
  </r>
  <r>
    <m/>
    <s v="Укупан број прегледаних пацијената"/>
    <x v="0"/>
    <x v="0"/>
    <n v="168288"/>
    <n v="170727"/>
    <n v="70556"/>
    <n v="72958"/>
    <n v="238844"/>
    <n v="243685"/>
  </r>
  <r>
    <m/>
    <s v="Рендген дијагностика (уписати број апарата и број смена)"/>
    <x v="0"/>
    <x v="2876"/>
    <m/>
    <m/>
    <m/>
    <m/>
    <m/>
    <m/>
  </r>
  <r>
    <m/>
    <s v="Број прегледаних пацијената"/>
    <x v="0"/>
    <x v="0"/>
    <n v="55586"/>
    <n v="58000"/>
    <n v="23883"/>
    <n v="23900"/>
    <n v="79469"/>
    <n v="81900"/>
  </r>
  <r>
    <m/>
    <s v="Укупан број услуга"/>
    <x v="0"/>
    <x v="0"/>
    <n v="162506"/>
    <n v="161783"/>
    <n v="33138"/>
    <n v="33362"/>
    <n v="195644"/>
    <n v="195145"/>
  </r>
  <r>
    <m/>
    <m/>
    <x v="2882"/>
    <x v="2877"/>
    <n v="1"/>
    <n v="1"/>
    <n v="76"/>
    <n v="77"/>
    <n v="77"/>
    <n v="78"/>
  </r>
  <r>
    <m/>
    <m/>
    <x v="2883"/>
    <x v="2877"/>
    <n v="897"/>
    <n v="926"/>
    <n v="0"/>
    <n v="0"/>
    <n v="897"/>
    <n v="926"/>
  </r>
  <r>
    <m/>
    <m/>
    <x v="2884"/>
    <x v="2878"/>
    <n v="894"/>
    <n v="924"/>
    <n v="47"/>
    <n v="48"/>
    <n v="941"/>
    <n v="972"/>
  </r>
  <r>
    <m/>
    <m/>
    <x v="2885"/>
    <x v="2879"/>
    <n v="0"/>
    <n v="0"/>
    <n v="233"/>
    <n v="240"/>
    <n v="233"/>
    <n v="240"/>
  </r>
  <r>
    <m/>
    <m/>
    <x v="2886"/>
    <x v="2879"/>
    <n v="2483"/>
    <n v="2495"/>
    <n v="0"/>
    <n v="0"/>
    <n v="2483"/>
    <n v="2495"/>
  </r>
  <r>
    <m/>
    <m/>
    <x v="2887"/>
    <x v="2880"/>
    <n v="2478"/>
    <n v="2488"/>
    <n v="147"/>
    <n v="159"/>
    <n v="2625"/>
    <n v="2647"/>
  </r>
  <r>
    <m/>
    <m/>
    <x v="2888"/>
    <x v="2881"/>
    <n v="0"/>
    <n v="0"/>
    <n v="15"/>
    <n v="15"/>
    <n v="15"/>
    <n v="15"/>
  </r>
  <r>
    <m/>
    <m/>
    <x v="2889"/>
    <x v="2881"/>
    <n v="32"/>
    <n v="38"/>
    <n v="1"/>
    <n v="3"/>
    <n v="33"/>
    <n v="41"/>
  </r>
  <r>
    <m/>
    <m/>
    <x v="2890"/>
    <x v="2882"/>
    <n v="32"/>
    <n v="38"/>
    <n v="2"/>
    <n v="3"/>
    <n v="34"/>
    <n v="41"/>
  </r>
  <r>
    <m/>
    <m/>
    <x v="2891"/>
    <x v="2883"/>
    <n v="2"/>
    <n v="3"/>
    <n v="262"/>
    <n v="269"/>
    <n v="264"/>
    <n v="272"/>
  </r>
  <r>
    <m/>
    <m/>
    <x v="2892"/>
    <x v="2883"/>
    <n v="5811"/>
    <n v="5830"/>
    <n v="0"/>
    <n v="0"/>
    <n v="5811"/>
    <n v="5830"/>
  </r>
  <r>
    <m/>
    <m/>
    <x v="2893"/>
    <x v="2884"/>
    <n v="5782"/>
    <n v="5798"/>
    <n v="156"/>
    <n v="160"/>
    <n v="5938"/>
    <n v="5958"/>
  </r>
  <r>
    <m/>
    <m/>
    <x v="2894"/>
    <x v="2885"/>
    <n v="1"/>
    <n v="1"/>
    <n v="327"/>
    <n v="323"/>
    <n v="328"/>
    <n v="324"/>
  </r>
  <r>
    <m/>
    <m/>
    <x v="2895"/>
    <x v="2885"/>
    <n v="7223"/>
    <n v="7046"/>
    <n v="0"/>
    <n v="0"/>
    <n v="7223"/>
    <n v="7046"/>
  </r>
  <r>
    <m/>
    <m/>
    <x v="2896"/>
    <x v="2886"/>
    <n v="7196"/>
    <n v="7015"/>
    <n v="198"/>
    <n v="192"/>
    <n v="7394"/>
    <n v="7207"/>
  </r>
  <r>
    <m/>
    <m/>
    <x v="2897"/>
    <x v="2887"/>
    <n v="0"/>
    <n v="0"/>
    <n v="110"/>
    <n v="124"/>
    <n v="110"/>
    <n v="124"/>
  </r>
  <r>
    <m/>
    <m/>
    <x v="2898"/>
    <x v="2887"/>
    <n v="970"/>
    <n v="990"/>
    <n v="0"/>
    <n v="0"/>
    <n v="970"/>
    <n v="990"/>
  </r>
  <r>
    <m/>
    <m/>
    <x v="2899"/>
    <x v="2888"/>
    <n v="967"/>
    <n v="989"/>
    <n v="70"/>
    <n v="81"/>
    <n v="1037"/>
    <n v="1070"/>
  </r>
  <r>
    <m/>
    <m/>
    <x v="2900"/>
    <x v="2889"/>
    <n v="1"/>
    <n v="1"/>
    <n v="233"/>
    <n v="220"/>
    <n v="234"/>
    <n v="221"/>
  </r>
  <r>
    <m/>
    <m/>
    <x v="2901"/>
    <x v="2889"/>
    <n v="736"/>
    <n v="734"/>
    <n v="0"/>
    <n v="0"/>
    <n v="736"/>
    <n v="734"/>
  </r>
  <r>
    <m/>
    <m/>
    <x v="2902"/>
    <x v="2890"/>
    <n v="735"/>
    <n v="733"/>
    <n v="112"/>
    <n v="104"/>
    <n v="847"/>
    <n v="837"/>
  </r>
  <r>
    <m/>
    <m/>
    <x v="2903"/>
    <x v="2891"/>
    <n v="2"/>
    <n v="3"/>
    <n v="1223"/>
    <n v="1263"/>
    <n v="1225"/>
    <n v="1266"/>
  </r>
  <r>
    <m/>
    <m/>
    <x v="2904"/>
    <x v="2891"/>
    <n v="7302"/>
    <n v="7093"/>
    <n v="0"/>
    <n v="0"/>
    <n v="7302"/>
    <n v="7093"/>
  </r>
  <r>
    <m/>
    <m/>
    <x v="2905"/>
    <x v="2892"/>
    <n v="7023"/>
    <n v="6784"/>
    <n v="266"/>
    <n v="267"/>
    <n v="7289"/>
    <n v="7051"/>
  </r>
  <r>
    <m/>
    <m/>
    <x v="2906"/>
    <x v="2893"/>
    <n v="0"/>
    <n v="0"/>
    <n v="5"/>
    <n v="5"/>
    <n v="5"/>
    <n v="5"/>
  </r>
  <r>
    <m/>
    <m/>
    <x v="2907"/>
    <x v="2893"/>
    <n v="24"/>
    <n v="22"/>
    <n v="5"/>
    <n v="7"/>
    <n v="29"/>
    <n v="29"/>
  </r>
  <r>
    <m/>
    <m/>
    <x v="2908"/>
    <x v="2894"/>
    <n v="24"/>
    <n v="22"/>
    <n v="3"/>
    <n v="5"/>
    <n v="27"/>
    <n v="27"/>
  </r>
  <r>
    <m/>
    <m/>
    <x v="2909"/>
    <x v="2895"/>
    <n v="0"/>
    <n v="0"/>
    <n v="372"/>
    <n v="378"/>
    <n v="372"/>
    <n v="378"/>
  </r>
  <r>
    <m/>
    <m/>
    <x v="2910"/>
    <x v="2895"/>
    <n v="6171"/>
    <n v="6267"/>
    <n v="0"/>
    <n v="0"/>
    <n v="6171"/>
    <n v="6267"/>
  </r>
  <r>
    <m/>
    <m/>
    <x v="2911"/>
    <x v="2896"/>
    <n v="6157"/>
    <n v="6250"/>
    <n v="193"/>
    <n v="201"/>
    <n v="6350"/>
    <n v="6451"/>
  </r>
  <r>
    <m/>
    <m/>
    <x v="2912"/>
    <x v="2897"/>
    <n v="0"/>
    <n v="0"/>
    <n v="347"/>
    <n v="355"/>
    <n v="347"/>
    <n v="355"/>
  </r>
  <r>
    <m/>
    <m/>
    <x v="2913"/>
    <x v="2897"/>
    <n v="7266"/>
    <n v="7433"/>
    <n v="0"/>
    <n v="0"/>
    <n v="7266"/>
    <n v="7433"/>
  </r>
  <r>
    <m/>
    <m/>
    <x v="2914"/>
    <x v="2898"/>
    <n v="7225"/>
    <n v="7387"/>
    <n v="178"/>
    <n v="179"/>
    <n v="7403"/>
    <n v="7566"/>
  </r>
  <r>
    <m/>
    <m/>
    <x v="2915"/>
    <x v="2899"/>
    <n v="0"/>
    <n v="0"/>
    <n v="0"/>
    <n v="1"/>
    <n v="0"/>
    <n v="1"/>
  </r>
  <r>
    <m/>
    <m/>
    <x v="2916"/>
    <x v="2899"/>
    <n v="0"/>
    <n v="1"/>
    <n v="0"/>
    <n v="0"/>
    <n v="0"/>
    <n v="1"/>
  </r>
  <r>
    <m/>
    <m/>
    <x v="2917"/>
    <x v="2900"/>
    <n v="0"/>
    <n v="1"/>
    <n v="0"/>
    <n v="1"/>
    <n v="0"/>
    <n v="2"/>
  </r>
  <r>
    <m/>
    <m/>
    <x v="2918"/>
    <x v="2901"/>
    <n v="0"/>
    <n v="0"/>
    <n v="13"/>
    <n v="14"/>
    <n v="13"/>
    <n v="14"/>
  </r>
  <r>
    <m/>
    <m/>
    <x v="2919"/>
    <x v="2901"/>
    <n v="11"/>
    <n v="8"/>
    <n v="0"/>
    <n v="0"/>
    <n v="11"/>
    <n v="8"/>
  </r>
  <r>
    <m/>
    <m/>
    <x v="2920"/>
    <x v="2902"/>
    <n v="11"/>
    <n v="8"/>
    <n v="0"/>
    <n v="0"/>
    <n v="11"/>
    <n v="8"/>
  </r>
  <r>
    <m/>
    <m/>
    <x v="2921"/>
    <x v="2903"/>
    <n v="1"/>
    <n v="1"/>
    <n v="217"/>
    <n v="216"/>
    <n v="218"/>
    <n v="217"/>
  </r>
  <r>
    <m/>
    <m/>
    <x v="2922"/>
    <x v="2903"/>
    <n v="1574"/>
    <n v="1560"/>
    <n v="0"/>
    <n v="0"/>
    <n v="1574"/>
    <n v="1560"/>
  </r>
  <r>
    <m/>
    <m/>
    <x v="2923"/>
    <x v="2904"/>
    <n v="1561"/>
    <n v="1546"/>
    <n v="122"/>
    <n v="122"/>
    <n v="1683"/>
    <n v="1668"/>
  </r>
  <r>
    <m/>
    <m/>
    <x v="2924"/>
    <x v="2905"/>
    <n v="0"/>
    <n v="0"/>
    <n v="0"/>
    <n v="1"/>
    <n v="0"/>
    <n v="1"/>
  </r>
  <r>
    <m/>
    <m/>
    <x v="2925"/>
    <x v="2905"/>
    <n v="0"/>
    <n v="1"/>
    <n v="0"/>
    <n v="0"/>
    <n v="0"/>
    <n v="1"/>
  </r>
  <r>
    <m/>
    <m/>
    <x v="2926"/>
    <x v="2906"/>
    <n v="0"/>
    <n v="1"/>
    <n v="0"/>
    <n v="1"/>
    <n v="0"/>
    <n v="2"/>
  </r>
  <r>
    <m/>
    <m/>
    <x v="2927"/>
    <x v="2907"/>
    <n v="0"/>
    <n v="0"/>
    <n v="0"/>
    <n v="1"/>
    <n v="0"/>
    <n v="1"/>
  </r>
  <r>
    <m/>
    <m/>
    <x v="2928"/>
    <x v="2907"/>
    <n v="0"/>
    <n v="1"/>
    <n v="0"/>
    <n v="0"/>
    <n v="0"/>
    <n v="1"/>
  </r>
  <r>
    <m/>
    <m/>
    <x v="2929"/>
    <x v="2908"/>
    <n v="0"/>
    <n v="1"/>
    <n v="0"/>
    <n v="1"/>
    <n v="0"/>
    <n v="2"/>
  </r>
  <r>
    <m/>
    <m/>
    <x v="2930"/>
    <x v="2909"/>
    <n v="0"/>
    <n v="0"/>
    <n v="312"/>
    <n v="295"/>
    <n v="312"/>
    <n v="295"/>
  </r>
  <r>
    <m/>
    <m/>
    <x v="2931"/>
    <x v="2909"/>
    <n v="5183"/>
    <n v="5081"/>
    <n v="0"/>
    <n v="0"/>
    <n v="5183"/>
    <n v="5081"/>
  </r>
  <r>
    <m/>
    <m/>
    <x v="2932"/>
    <x v="2910"/>
    <n v="5166"/>
    <n v="5063"/>
    <n v="163"/>
    <n v="153"/>
    <n v="5329"/>
    <n v="5216"/>
  </r>
  <r>
    <m/>
    <m/>
    <x v="2933"/>
    <x v="2911"/>
    <n v="0"/>
    <n v="0"/>
    <n v="2"/>
    <n v="4"/>
    <n v="2"/>
    <n v="4"/>
  </r>
  <r>
    <m/>
    <m/>
    <x v="2934"/>
    <x v="2911"/>
    <n v="6"/>
    <n v="8"/>
    <n v="0"/>
    <n v="0"/>
    <n v="6"/>
    <n v="8"/>
  </r>
  <r>
    <m/>
    <m/>
    <x v="2935"/>
    <x v="2912"/>
    <n v="6"/>
    <n v="8"/>
    <n v="0"/>
    <n v="0"/>
    <n v="6"/>
    <n v="8"/>
  </r>
  <r>
    <m/>
    <m/>
    <x v="2936"/>
    <x v="2913"/>
    <n v="1"/>
    <n v="1"/>
    <n v="1078"/>
    <n v="1069"/>
    <n v="1079"/>
    <n v="1070"/>
  </r>
  <r>
    <m/>
    <m/>
    <x v="2937"/>
    <x v="2913"/>
    <n v="1593"/>
    <n v="1483"/>
    <n v="0"/>
    <n v="0"/>
    <n v="1593"/>
    <n v="1483"/>
  </r>
  <r>
    <m/>
    <m/>
    <x v="2938"/>
    <x v="2914"/>
    <n v="1555"/>
    <n v="1442"/>
    <n v="83"/>
    <n v="83"/>
    <n v="1638"/>
    <n v="1525"/>
  </r>
  <r>
    <m/>
    <m/>
    <x v="2939"/>
    <x v="2915"/>
    <n v="2"/>
    <n v="3"/>
    <n v="941"/>
    <n v="953"/>
    <n v="943"/>
    <n v="956"/>
  </r>
  <r>
    <m/>
    <m/>
    <x v="2940"/>
    <x v="2915"/>
    <n v="3765"/>
    <n v="3618"/>
    <n v="0"/>
    <n v="0"/>
    <n v="3765"/>
    <n v="3618"/>
  </r>
  <r>
    <m/>
    <m/>
    <x v="2941"/>
    <x v="2916"/>
    <n v="3764"/>
    <n v="3617"/>
    <n v="504"/>
    <n v="509"/>
    <n v="4268"/>
    <n v="4126"/>
  </r>
  <r>
    <m/>
    <m/>
    <x v="2942"/>
    <x v="2917"/>
    <n v="0"/>
    <n v="0"/>
    <n v="54"/>
    <n v="53"/>
    <n v="54"/>
    <n v="53"/>
  </r>
  <r>
    <m/>
    <m/>
    <x v="2943"/>
    <x v="2917"/>
    <n v="919"/>
    <n v="947"/>
    <n v="0"/>
    <n v="0"/>
    <n v="919"/>
    <n v="947"/>
  </r>
  <r>
    <m/>
    <m/>
    <x v="2944"/>
    <x v="2918"/>
    <n v="916"/>
    <n v="946"/>
    <n v="13"/>
    <n v="11"/>
    <n v="929"/>
    <n v="957"/>
  </r>
  <r>
    <m/>
    <m/>
    <x v="2945"/>
    <x v="2919"/>
    <n v="0"/>
    <n v="0"/>
    <n v="52"/>
    <n v="52"/>
    <n v="52"/>
    <n v="52"/>
  </r>
  <r>
    <m/>
    <m/>
    <x v="2946"/>
    <x v="2919"/>
    <n v="87"/>
    <n v="79"/>
    <n v="0"/>
    <n v="0"/>
    <n v="87"/>
    <n v="79"/>
  </r>
  <r>
    <m/>
    <m/>
    <x v="2947"/>
    <x v="2920"/>
    <n v="87"/>
    <n v="79"/>
    <n v="0"/>
    <n v="0"/>
    <n v="87"/>
    <n v="79"/>
  </r>
  <r>
    <m/>
    <m/>
    <x v="2948"/>
    <x v="2921"/>
    <n v="0"/>
    <n v="0"/>
    <n v="0"/>
    <n v="1"/>
    <n v="0"/>
    <n v="1"/>
  </r>
  <r>
    <m/>
    <m/>
    <x v="2949"/>
    <x v="2921"/>
    <n v="0"/>
    <n v="1"/>
    <n v="0"/>
    <n v="0"/>
    <n v="0"/>
    <n v="1"/>
  </r>
  <r>
    <m/>
    <m/>
    <x v="2950"/>
    <x v="2922"/>
    <n v="0"/>
    <n v="1"/>
    <n v="0"/>
    <n v="1"/>
    <n v="0"/>
    <n v="2"/>
  </r>
  <r>
    <m/>
    <m/>
    <x v="2951"/>
    <x v="2923"/>
    <n v="0"/>
    <n v="0"/>
    <n v="0"/>
    <n v="1"/>
    <n v="0"/>
    <n v="1"/>
  </r>
  <r>
    <m/>
    <m/>
    <x v="2952"/>
    <x v="2923"/>
    <n v="0"/>
    <n v="1"/>
    <n v="0"/>
    <n v="0"/>
    <n v="0"/>
    <n v="1"/>
  </r>
  <r>
    <m/>
    <m/>
    <x v="2953"/>
    <x v="2924"/>
    <n v="0"/>
    <n v="1"/>
    <n v="0"/>
    <n v="1"/>
    <n v="0"/>
    <n v="2"/>
  </r>
  <r>
    <m/>
    <m/>
    <x v="2954"/>
    <x v="2925"/>
    <n v="0"/>
    <n v="0"/>
    <n v="60"/>
    <n v="65"/>
    <n v="60"/>
    <n v="65"/>
  </r>
  <r>
    <m/>
    <m/>
    <x v="2955"/>
    <x v="2925"/>
    <n v="350"/>
    <n v="369"/>
    <n v="0"/>
    <n v="0"/>
    <n v="350"/>
    <n v="369"/>
  </r>
  <r>
    <m/>
    <m/>
    <x v="2956"/>
    <x v="2926"/>
    <n v="347"/>
    <n v="365"/>
    <n v="12"/>
    <n v="16"/>
    <n v="359"/>
    <n v="381"/>
  </r>
  <r>
    <m/>
    <m/>
    <x v="2957"/>
    <x v="2927"/>
    <n v="0"/>
    <n v="0"/>
    <n v="1"/>
    <n v="2"/>
    <n v="1"/>
    <n v="2"/>
  </r>
  <r>
    <m/>
    <m/>
    <x v="2958"/>
    <x v="2927"/>
    <n v="16"/>
    <n v="20"/>
    <n v="0"/>
    <n v="0"/>
    <n v="16"/>
    <n v="20"/>
  </r>
  <r>
    <m/>
    <m/>
    <x v="2959"/>
    <x v="2928"/>
    <n v="16"/>
    <n v="20"/>
    <n v="0"/>
    <n v="1"/>
    <n v="16"/>
    <n v="21"/>
  </r>
  <r>
    <m/>
    <m/>
    <x v="2960"/>
    <x v="2929"/>
    <n v="0"/>
    <n v="0"/>
    <n v="4"/>
    <n v="5"/>
    <n v="4"/>
    <n v="5"/>
  </r>
  <r>
    <m/>
    <m/>
    <x v="2961"/>
    <x v="2929"/>
    <n v="164"/>
    <n v="160"/>
    <n v="0"/>
    <n v="0"/>
    <n v="164"/>
    <n v="160"/>
  </r>
  <r>
    <m/>
    <m/>
    <x v="2962"/>
    <x v="2930"/>
    <n v="164"/>
    <n v="160"/>
    <n v="2"/>
    <n v="2"/>
    <n v="166"/>
    <n v="162"/>
  </r>
  <r>
    <m/>
    <m/>
    <x v="2963"/>
    <x v="2931"/>
    <n v="0"/>
    <n v="0"/>
    <n v="0"/>
    <n v="1"/>
    <n v="0"/>
    <n v="1"/>
  </r>
  <r>
    <m/>
    <m/>
    <x v="2964"/>
    <x v="2931"/>
    <n v="22"/>
    <n v="21"/>
    <n v="0"/>
    <n v="0"/>
    <n v="22"/>
    <n v="21"/>
  </r>
  <r>
    <m/>
    <m/>
    <x v="2965"/>
    <x v="2932"/>
    <n v="22"/>
    <n v="21"/>
    <n v="0"/>
    <n v="0"/>
    <n v="22"/>
    <n v="21"/>
  </r>
  <r>
    <m/>
    <m/>
    <x v="2966"/>
    <x v="2933"/>
    <n v="1"/>
    <n v="1"/>
    <n v="161"/>
    <n v="170"/>
    <n v="162"/>
    <n v="171"/>
  </r>
  <r>
    <m/>
    <m/>
    <x v="2967"/>
    <x v="2933"/>
    <n v="2939"/>
    <n v="2758"/>
    <n v="0"/>
    <n v="0"/>
    <n v="2939"/>
    <n v="2758"/>
  </r>
  <r>
    <m/>
    <m/>
    <x v="2968"/>
    <x v="2934"/>
    <n v="2938"/>
    <n v="2757"/>
    <n v="54"/>
    <n v="56"/>
    <n v="2992"/>
    <n v="2813"/>
  </r>
  <r>
    <m/>
    <m/>
    <x v="2969"/>
    <x v="2935"/>
    <n v="0"/>
    <n v="0"/>
    <n v="65"/>
    <n v="70"/>
    <n v="65"/>
    <n v="70"/>
  </r>
  <r>
    <m/>
    <m/>
    <x v="2970"/>
    <x v="2935"/>
    <n v="787"/>
    <n v="759"/>
    <n v="0"/>
    <n v="0"/>
    <n v="787"/>
    <n v="759"/>
  </r>
  <r>
    <m/>
    <m/>
    <x v="2971"/>
    <x v="2936"/>
    <n v="787"/>
    <n v="759"/>
    <n v="22"/>
    <n v="24"/>
    <n v="809"/>
    <n v="783"/>
  </r>
  <r>
    <m/>
    <m/>
    <x v="2972"/>
    <x v="2937"/>
    <n v="0"/>
    <n v="0"/>
    <n v="208"/>
    <n v="203"/>
    <n v="208"/>
    <n v="203"/>
  </r>
  <r>
    <m/>
    <m/>
    <x v="2973"/>
    <x v="2937"/>
    <n v="3295"/>
    <n v="3101"/>
    <n v="0"/>
    <n v="0"/>
    <n v="3295"/>
    <n v="3101"/>
  </r>
  <r>
    <m/>
    <m/>
    <x v="2974"/>
    <x v="2938"/>
    <n v="3294"/>
    <n v="3100"/>
    <n v="101"/>
    <n v="96"/>
    <n v="3395"/>
    <n v="3196"/>
  </r>
  <r>
    <m/>
    <m/>
    <x v="2975"/>
    <x v="2939"/>
    <n v="0"/>
    <n v="0"/>
    <n v="14"/>
    <n v="18"/>
    <n v="14"/>
    <n v="18"/>
  </r>
  <r>
    <m/>
    <m/>
    <x v="2976"/>
    <x v="2939"/>
    <n v="126"/>
    <n v="123"/>
    <n v="3"/>
    <n v="3"/>
    <n v="129"/>
    <n v="126"/>
  </r>
  <r>
    <m/>
    <m/>
    <x v="2977"/>
    <x v="2940"/>
    <n v="126"/>
    <n v="123"/>
    <n v="3"/>
    <n v="3"/>
    <n v="129"/>
    <n v="126"/>
  </r>
  <r>
    <m/>
    <m/>
    <x v="2978"/>
    <x v="2941"/>
    <n v="0"/>
    <n v="0"/>
    <n v="0"/>
    <n v="1"/>
    <n v="0"/>
    <n v="1"/>
  </r>
  <r>
    <m/>
    <m/>
    <x v="2979"/>
    <x v="2941"/>
    <n v="0"/>
    <n v="1"/>
    <n v="0"/>
    <n v="0"/>
    <n v="0"/>
    <n v="1"/>
  </r>
  <r>
    <m/>
    <m/>
    <x v="2980"/>
    <x v="2942"/>
    <n v="0"/>
    <n v="1"/>
    <n v="0"/>
    <n v="1"/>
    <n v="0"/>
    <n v="2"/>
  </r>
  <r>
    <m/>
    <m/>
    <x v="2981"/>
    <x v="2943"/>
    <n v="8"/>
    <n v="10"/>
    <n v="15051"/>
    <n v="15059"/>
    <n v="15059"/>
    <n v="15069"/>
  </r>
  <r>
    <m/>
    <m/>
    <x v="2982"/>
    <x v="2943"/>
    <n v="4888"/>
    <n v="4740"/>
    <n v="0"/>
    <n v="0"/>
    <n v="4888"/>
    <n v="4740"/>
  </r>
  <r>
    <m/>
    <m/>
    <x v="2983"/>
    <x v="2944"/>
    <n v="4887"/>
    <n v="4737"/>
    <n v="1302"/>
    <n v="1341"/>
    <n v="6189"/>
    <n v="6078"/>
  </r>
  <r>
    <m/>
    <m/>
    <x v="2984"/>
    <x v="2945"/>
    <n v="0"/>
    <n v="0"/>
    <n v="4"/>
    <n v="6"/>
    <n v="4"/>
    <n v="6"/>
  </r>
  <r>
    <m/>
    <m/>
    <x v="2985"/>
    <x v="2945"/>
    <n v="48"/>
    <n v="50"/>
    <n v="0"/>
    <n v="0"/>
    <n v="48"/>
    <n v="50"/>
  </r>
  <r>
    <m/>
    <m/>
    <x v="2986"/>
    <x v="2946"/>
    <n v="48"/>
    <n v="50"/>
    <n v="0"/>
    <n v="0"/>
    <n v="48"/>
    <n v="50"/>
  </r>
  <r>
    <m/>
    <m/>
    <x v="2987"/>
    <x v="2947"/>
    <n v="0"/>
    <n v="0"/>
    <n v="19"/>
    <n v="21"/>
    <n v="19"/>
    <n v="21"/>
  </r>
  <r>
    <m/>
    <m/>
    <x v="2988"/>
    <x v="2947"/>
    <n v="278"/>
    <n v="265"/>
    <n v="0"/>
    <n v="0"/>
    <n v="278"/>
    <n v="265"/>
  </r>
  <r>
    <m/>
    <m/>
    <x v="2989"/>
    <x v="2948"/>
    <n v="278"/>
    <n v="265"/>
    <n v="8"/>
    <n v="8"/>
    <n v="286"/>
    <n v="273"/>
  </r>
  <r>
    <m/>
    <m/>
    <x v="2990"/>
    <x v="2949"/>
    <n v="0"/>
    <n v="0"/>
    <n v="125"/>
    <n v="120"/>
    <n v="125"/>
    <n v="120"/>
  </r>
  <r>
    <m/>
    <m/>
    <x v="2991"/>
    <x v="2949"/>
    <n v="2456"/>
    <n v="2408"/>
    <n v="0"/>
    <n v="0"/>
    <n v="2456"/>
    <n v="2408"/>
  </r>
  <r>
    <m/>
    <m/>
    <x v="2992"/>
    <x v="2950"/>
    <n v="2444"/>
    <n v="2396"/>
    <n v="123"/>
    <n v="118"/>
    <n v="2567"/>
    <n v="2514"/>
  </r>
  <r>
    <m/>
    <m/>
    <x v="2993"/>
    <x v="2951"/>
    <n v="0"/>
    <n v="0"/>
    <n v="337"/>
    <n v="332"/>
    <n v="337"/>
    <n v="332"/>
  </r>
  <r>
    <m/>
    <m/>
    <x v="2994"/>
    <x v="2951"/>
    <n v="3694"/>
    <n v="3663"/>
    <n v="0"/>
    <n v="0"/>
    <n v="3694"/>
    <n v="3663"/>
  </r>
  <r>
    <m/>
    <m/>
    <x v="2995"/>
    <x v="2952"/>
    <n v="3693"/>
    <n v="3663"/>
    <n v="268"/>
    <n v="267"/>
    <n v="3961"/>
    <n v="3930"/>
  </r>
  <r>
    <m/>
    <m/>
    <x v="2996"/>
    <x v="2953"/>
    <n v="0"/>
    <n v="0"/>
    <n v="0"/>
    <n v="1"/>
    <n v="0"/>
    <n v="1"/>
  </r>
  <r>
    <m/>
    <m/>
    <x v="2997"/>
    <x v="2953"/>
    <n v="0"/>
    <n v="1"/>
    <n v="0"/>
    <n v="0"/>
    <n v="0"/>
    <n v="1"/>
  </r>
  <r>
    <m/>
    <m/>
    <x v="2998"/>
    <x v="2954"/>
    <n v="0"/>
    <n v="1"/>
    <n v="0"/>
    <n v="1"/>
    <n v="0"/>
    <n v="2"/>
  </r>
  <r>
    <m/>
    <m/>
    <x v="2999"/>
    <x v="2955"/>
    <n v="0"/>
    <n v="0"/>
    <n v="0"/>
    <n v="1"/>
    <n v="0"/>
    <n v="1"/>
  </r>
  <r>
    <m/>
    <m/>
    <x v="3000"/>
    <x v="2955"/>
    <n v="1"/>
    <n v="2"/>
    <n v="0"/>
    <n v="0"/>
    <n v="1"/>
    <n v="2"/>
  </r>
  <r>
    <m/>
    <m/>
    <x v="3001"/>
    <x v="2956"/>
    <n v="1"/>
    <n v="2"/>
    <n v="0"/>
    <n v="1"/>
    <n v="1"/>
    <n v="3"/>
  </r>
  <r>
    <m/>
    <m/>
    <x v="3002"/>
    <x v="2957"/>
    <n v="2"/>
    <n v="3"/>
    <n v="863"/>
    <n v="858"/>
    <n v="865"/>
    <n v="861"/>
  </r>
  <r>
    <m/>
    <m/>
    <x v="3003"/>
    <x v="2957"/>
    <n v="716"/>
    <n v="695"/>
    <n v="0"/>
    <n v="0"/>
    <n v="716"/>
    <n v="695"/>
  </r>
  <r>
    <m/>
    <m/>
    <x v="3004"/>
    <x v="2958"/>
    <n v="712"/>
    <n v="690"/>
    <n v="83"/>
    <n v="83"/>
    <n v="795"/>
    <n v="773"/>
  </r>
  <r>
    <m/>
    <m/>
    <x v="3005"/>
    <x v="2959"/>
    <n v="0"/>
    <n v="0"/>
    <n v="4"/>
    <n v="4"/>
    <n v="4"/>
    <n v="4"/>
  </r>
  <r>
    <m/>
    <m/>
    <x v="3006"/>
    <x v="2960"/>
    <n v="165"/>
    <n v="170"/>
    <n v="0"/>
    <n v="0"/>
    <n v="165"/>
    <n v="170"/>
  </r>
  <r>
    <m/>
    <m/>
    <x v="3007"/>
    <x v="2961"/>
    <n v="165"/>
    <n v="170"/>
    <n v="0"/>
    <n v="0"/>
    <n v="165"/>
    <n v="170"/>
  </r>
  <r>
    <m/>
    <m/>
    <x v="3008"/>
    <x v="2962"/>
    <n v="0"/>
    <n v="0"/>
    <n v="488"/>
    <n v="401"/>
    <n v="488"/>
    <n v="401"/>
  </r>
  <r>
    <m/>
    <m/>
    <x v="3009"/>
    <x v="2962"/>
    <n v="11"/>
    <n v="12"/>
    <n v="0"/>
    <n v="0"/>
    <n v="11"/>
    <n v="12"/>
  </r>
  <r>
    <m/>
    <m/>
    <x v="3010"/>
    <x v="2963"/>
    <n v="21"/>
    <n v="26"/>
    <n v="0"/>
    <n v="0"/>
    <n v="21"/>
    <n v="26"/>
  </r>
  <r>
    <m/>
    <m/>
    <x v="3011"/>
    <x v="2964"/>
    <n v="0"/>
    <n v="0"/>
    <n v="6"/>
    <n v="5"/>
    <n v="6"/>
    <n v="5"/>
  </r>
  <r>
    <m/>
    <m/>
    <x v="3012"/>
    <x v="2965"/>
    <n v="0"/>
    <n v="0"/>
    <n v="58"/>
    <n v="60"/>
    <n v="58"/>
    <n v="60"/>
  </r>
  <r>
    <m/>
    <m/>
    <x v="3013"/>
    <x v="2966"/>
    <n v="0"/>
    <n v="0"/>
    <n v="5"/>
    <n v="4"/>
    <n v="5"/>
    <n v="4"/>
  </r>
  <r>
    <m/>
    <m/>
    <x v="3014"/>
    <x v="2967"/>
    <n v="0"/>
    <n v="0"/>
    <n v="62"/>
    <n v="55"/>
    <n v="62"/>
    <n v="55"/>
  </r>
  <r>
    <m/>
    <m/>
    <x v="3015"/>
    <x v="2968"/>
    <n v="0"/>
    <n v="0"/>
    <n v="3963"/>
    <n v="4069"/>
    <n v="3963"/>
    <n v="4069"/>
  </r>
  <r>
    <m/>
    <m/>
    <x v="3016"/>
    <x v="2968"/>
    <n v="6525"/>
    <n v="6527"/>
    <n v="0"/>
    <n v="0"/>
    <n v="6525"/>
    <n v="6527"/>
  </r>
  <r>
    <m/>
    <m/>
    <x v="3017"/>
    <x v="2969"/>
    <n v="6487"/>
    <n v="6485"/>
    <n v="1400"/>
    <n v="1423"/>
    <n v="7887"/>
    <n v="7908"/>
  </r>
  <r>
    <m/>
    <m/>
    <x v="3018"/>
    <x v="2970"/>
    <n v="0"/>
    <n v="0"/>
    <n v="59"/>
    <n v="59"/>
    <n v="59"/>
    <n v="59"/>
  </r>
  <r>
    <m/>
    <m/>
    <x v="3019"/>
    <x v="2970"/>
    <n v="320"/>
    <n v="311"/>
    <n v="0"/>
    <n v="0"/>
    <n v="320"/>
    <n v="311"/>
  </r>
  <r>
    <m/>
    <m/>
    <x v="3020"/>
    <x v="2971"/>
    <n v="321"/>
    <n v="312"/>
    <n v="15"/>
    <n v="16"/>
    <n v="336"/>
    <n v="328"/>
  </r>
  <r>
    <m/>
    <m/>
    <x v="3021"/>
    <x v="2972"/>
    <n v="0"/>
    <n v="1"/>
    <n v="0"/>
    <n v="0"/>
    <n v="0"/>
    <n v="1"/>
  </r>
  <r>
    <m/>
    <m/>
    <x v="3022"/>
    <x v="2973"/>
    <n v="0"/>
    <n v="0"/>
    <n v="0"/>
    <n v="1"/>
    <n v="0"/>
    <n v="1"/>
  </r>
  <r>
    <m/>
    <m/>
    <x v="3023"/>
    <x v="2974"/>
    <n v="0"/>
    <n v="0"/>
    <n v="26"/>
    <n v="28"/>
    <n v="26"/>
    <n v="28"/>
  </r>
  <r>
    <m/>
    <m/>
    <x v="3024"/>
    <x v="2974"/>
    <n v="20"/>
    <n v="25"/>
    <n v="2"/>
    <n v="3"/>
    <n v="22"/>
    <n v="28"/>
  </r>
  <r>
    <m/>
    <m/>
    <x v="3025"/>
    <x v="2975"/>
    <n v="20"/>
    <n v="25"/>
    <n v="3"/>
    <n v="5"/>
    <n v="23"/>
    <n v="30"/>
  </r>
  <r>
    <m/>
    <m/>
    <x v="3026"/>
    <x v="2976"/>
    <n v="0"/>
    <n v="0"/>
    <n v="12"/>
    <n v="14"/>
    <n v="12"/>
    <n v="14"/>
  </r>
  <r>
    <m/>
    <m/>
    <x v="3027"/>
    <x v="2976"/>
    <n v="1710"/>
    <n v="1718"/>
    <n v="0"/>
    <n v="2"/>
    <n v="1710"/>
    <n v="1720"/>
  </r>
  <r>
    <m/>
    <m/>
    <x v="3028"/>
    <x v="2977"/>
    <n v="2469"/>
    <n v="2376"/>
    <n v="1"/>
    <n v="2"/>
    <n v="2470"/>
    <n v="2378"/>
  </r>
  <r>
    <m/>
    <m/>
    <x v="3029"/>
    <x v="2978"/>
    <n v="0"/>
    <n v="0"/>
    <n v="0"/>
    <n v="1"/>
    <n v="0"/>
    <n v="1"/>
  </r>
  <r>
    <m/>
    <m/>
    <x v="3030"/>
    <x v="2978"/>
    <n v="151"/>
    <n v="0"/>
    <n v="0"/>
    <n v="0"/>
    <n v="151"/>
    <n v="0"/>
  </r>
  <r>
    <m/>
    <m/>
    <x v="3031"/>
    <x v="2979"/>
    <n v="151"/>
    <n v="0"/>
    <n v="0"/>
    <n v="0"/>
    <n v="151"/>
    <n v="0"/>
  </r>
  <r>
    <m/>
    <m/>
    <x v="3032"/>
    <x v="2980"/>
    <n v="0"/>
    <n v="8"/>
    <n v="0"/>
    <n v="0"/>
    <n v="0"/>
    <n v="8"/>
  </r>
  <r>
    <m/>
    <m/>
    <x v="3033"/>
    <x v="2981"/>
    <n v="0"/>
    <n v="8"/>
    <n v="0"/>
    <n v="0"/>
    <n v="0"/>
    <n v="8"/>
  </r>
  <r>
    <m/>
    <m/>
    <x v="3034"/>
    <x v="2982"/>
    <n v="0"/>
    <n v="100"/>
    <n v="0"/>
    <n v="10"/>
    <n v="0"/>
    <n v="110"/>
  </r>
  <r>
    <m/>
    <m/>
    <x v="3035"/>
    <x v="2983"/>
    <n v="0"/>
    <n v="100"/>
    <n v="0"/>
    <n v="10"/>
    <n v="0"/>
    <n v="110"/>
  </r>
  <r>
    <m/>
    <m/>
    <x v="3036"/>
    <x v="2984"/>
    <n v="2"/>
    <n v="3"/>
    <n v="0"/>
    <n v="0"/>
    <n v="2"/>
    <n v="3"/>
  </r>
  <r>
    <m/>
    <m/>
    <x v="3037"/>
    <x v="2985"/>
    <n v="2"/>
    <n v="3"/>
    <n v="0"/>
    <n v="0"/>
    <n v="2"/>
    <n v="3"/>
  </r>
  <r>
    <m/>
    <m/>
    <x v="3038"/>
    <x v="2986"/>
    <n v="0"/>
    <n v="0"/>
    <n v="0"/>
    <n v="1"/>
    <n v="0"/>
    <n v="1"/>
  </r>
  <r>
    <m/>
    <m/>
    <x v="3039"/>
    <x v="2986"/>
    <n v="0"/>
    <n v="1"/>
    <n v="0"/>
    <n v="0"/>
    <n v="0"/>
    <n v="1"/>
  </r>
  <r>
    <m/>
    <m/>
    <x v="3040"/>
    <x v="2987"/>
    <n v="0"/>
    <n v="1"/>
    <n v="0"/>
    <n v="1"/>
    <n v="0"/>
    <n v="2"/>
  </r>
  <r>
    <m/>
    <m/>
    <x v="3041"/>
    <x v="2988"/>
    <n v="0"/>
    <n v="0"/>
    <n v="0"/>
    <n v="1"/>
    <n v="0"/>
    <n v="1"/>
  </r>
  <r>
    <m/>
    <m/>
    <x v="3042"/>
    <x v="2988"/>
    <n v="0"/>
    <n v="1"/>
    <n v="0"/>
    <n v="0"/>
    <n v="0"/>
    <n v="1"/>
  </r>
  <r>
    <m/>
    <m/>
    <x v="3043"/>
    <x v="2989"/>
    <n v="0"/>
    <n v="1"/>
    <n v="0"/>
    <n v="1"/>
    <n v="0"/>
    <n v="2"/>
  </r>
  <r>
    <m/>
    <m/>
    <x v="3044"/>
    <x v="2990"/>
    <n v="0"/>
    <n v="0"/>
    <n v="0"/>
    <n v="1"/>
    <n v="0"/>
    <n v="1"/>
  </r>
  <r>
    <m/>
    <m/>
    <x v="3045"/>
    <x v="2990"/>
    <n v="0"/>
    <n v="1"/>
    <n v="0"/>
    <n v="0"/>
    <n v="0"/>
    <n v="1"/>
  </r>
  <r>
    <m/>
    <m/>
    <x v="3046"/>
    <x v="2991"/>
    <n v="0"/>
    <n v="1"/>
    <n v="0"/>
    <n v="1"/>
    <n v="0"/>
    <n v="2"/>
  </r>
  <r>
    <m/>
    <m/>
    <x v="3047"/>
    <x v="2992"/>
    <n v="0"/>
    <n v="0"/>
    <n v="6"/>
    <n v="6"/>
    <n v="6"/>
    <n v="6"/>
  </r>
  <r>
    <m/>
    <m/>
    <x v="3048"/>
    <x v="2992"/>
    <n v="8"/>
    <n v="8"/>
    <n v="0"/>
    <n v="0"/>
    <n v="8"/>
    <n v="8"/>
  </r>
  <r>
    <m/>
    <m/>
    <x v="3049"/>
    <x v="2993"/>
    <n v="8"/>
    <n v="8"/>
    <n v="0"/>
    <n v="0"/>
    <n v="8"/>
    <n v="8"/>
  </r>
  <r>
    <m/>
    <m/>
    <x v="3050"/>
    <x v="2994"/>
    <n v="0"/>
    <n v="0"/>
    <n v="0"/>
    <n v="1"/>
    <n v="0"/>
    <n v="1"/>
  </r>
  <r>
    <m/>
    <m/>
    <x v="3051"/>
    <x v="2994"/>
    <n v="0"/>
    <n v="1"/>
    <n v="0"/>
    <n v="0"/>
    <n v="0"/>
    <n v="1"/>
  </r>
  <r>
    <m/>
    <m/>
    <x v="3052"/>
    <x v="2995"/>
    <n v="0"/>
    <n v="1"/>
    <n v="0"/>
    <n v="1"/>
    <n v="0"/>
    <n v="2"/>
  </r>
  <r>
    <m/>
    <s v="Услуге у оквиру организованог скрининга рака**"/>
    <x v="0"/>
    <x v="0"/>
    <n v="759"/>
    <n v="2300"/>
    <n v="0"/>
    <n v="0"/>
    <n v="759"/>
    <n v="2300"/>
  </r>
  <r>
    <m/>
    <m/>
    <x v="3026"/>
    <x v="2976"/>
    <n v="759"/>
    <n v="2300"/>
    <n v="0"/>
    <n v="0"/>
    <n v="759"/>
    <n v="2300"/>
  </r>
  <r>
    <m/>
    <m/>
    <x v="0"/>
    <x v="0"/>
    <m/>
    <m/>
    <m/>
    <m/>
    <n v="0"/>
    <n v="0"/>
  </r>
  <r>
    <m/>
    <s v="Ултразвучна дијагностика (уписати број апарата и број смена)"/>
    <x v="0"/>
    <x v="2996"/>
    <m/>
    <m/>
    <m/>
    <m/>
    <m/>
    <m/>
  </r>
  <r>
    <m/>
    <s v="Број прегледаних пацијената"/>
    <x v="0"/>
    <x v="0"/>
    <n v="56850"/>
    <n v="60000"/>
    <n v="29632"/>
    <n v="32200"/>
    <n v="86482"/>
    <n v="92200"/>
  </r>
  <r>
    <m/>
    <s v="Укупан број услуга"/>
    <x v="0"/>
    <x v="0"/>
    <n v="69055"/>
    <n v="74070"/>
    <n v="37495"/>
    <n v="40956"/>
    <n v="106550"/>
    <n v="115026"/>
  </r>
  <r>
    <m/>
    <m/>
    <x v="3053"/>
    <x v="2997"/>
    <n v="0"/>
    <n v="0"/>
    <n v="541"/>
    <n v="606"/>
    <n v="541"/>
    <n v="606"/>
  </r>
  <r>
    <m/>
    <m/>
    <x v="2689"/>
    <x v="2683"/>
    <n v="1439"/>
    <n v="1424"/>
    <n v="196"/>
    <n v="202"/>
    <n v="1635"/>
    <n v="1626"/>
  </r>
  <r>
    <m/>
    <m/>
    <x v="3054"/>
    <x v="2998"/>
    <n v="23476"/>
    <n v="23168"/>
    <n v="8601"/>
    <n v="8477"/>
    <n v="32077"/>
    <n v="31645"/>
  </r>
  <r>
    <m/>
    <m/>
    <x v="3055"/>
    <x v="2999"/>
    <n v="40"/>
    <n v="34"/>
    <n v="0"/>
    <n v="0"/>
    <n v="40"/>
    <n v="34"/>
  </r>
  <r>
    <m/>
    <m/>
    <x v="3056"/>
    <x v="3000"/>
    <n v="982"/>
    <n v="902"/>
    <n v="235"/>
    <n v="233"/>
    <n v="1217"/>
    <n v="1135"/>
  </r>
  <r>
    <m/>
    <m/>
    <x v="3057"/>
    <x v="3001"/>
    <n v="0"/>
    <n v="1"/>
    <n v="0"/>
    <n v="0"/>
    <n v="0"/>
    <n v="1"/>
  </r>
  <r>
    <m/>
    <m/>
    <x v="3058"/>
    <x v="3002"/>
    <n v="611"/>
    <n v="585"/>
    <n v="105"/>
    <n v="106"/>
    <n v="716"/>
    <n v="691"/>
  </r>
  <r>
    <m/>
    <m/>
    <x v="3059"/>
    <x v="3003"/>
    <n v="1"/>
    <n v="3"/>
    <n v="0"/>
    <n v="0"/>
    <n v="1"/>
    <n v="3"/>
  </r>
  <r>
    <m/>
    <m/>
    <x v="3060"/>
    <x v="3004"/>
    <n v="1719"/>
    <n v="1625"/>
    <n v="50"/>
    <n v="50"/>
    <n v="1769"/>
    <n v="1675"/>
  </r>
  <r>
    <m/>
    <m/>
    <x v="3061"/>
    <x v="3005"/>
    <n v="1"/>
    <n v="1"/>
    <n v="0"/>
    <n v="1"/>
    <n v="1"/>
    <n v="2"/>
  </r>
  <r>
    <m/>
    <m/>
    <x v="3062"/>
    <x v="3006"/>
    <n v="7"/>
    <n v="1001"/>
    <n v="12"/>
    <n v="2500"/>
    <n v="19"/>
    <n v="3501"/>
  </r>
  <r>
    <m/>
    <m/>
    <x v="3063"/>
    <x v="3007"/>
    <n v="805"/>
    <n v="815"/>
    <n v="12"/>
    <n v="14"/>
    <n v="817"/>
    <n v="829"/>
  </r>
  <r>
    <m/>
    <m/>
    <x v="3064"/>
    <x v="3008"/>
    <n v="5009"/>
    <n v="5001"/>
    <n v="475"/>
    <n v="601"/>
    <n v="5484"/>
    <n v="5602"/>
  </r>
  <r>
    <m/>
    <m/>
    <x v="3065"/>
    <x v="3009"/>
    <n v="14209"/>
    <n v="13000"/>
    <n v="11207"/>
    <n v="12001"/>
    <n v="25416"/>
    <n v="25001"/>
  </r>
  <r>
    <m/>
    <m/>
    <x v="3066"/>
    <x v="3010"/>
    <n v="3756"/>
    <n v="3500"/>
    <n v="1342"/>
    <n v="1301"/>
    <n v="5098"/>
    <n v="4801"/>
  </r>
  <r>
    <m/>
    <m/>
    <x v="3067"/>
    <x v="3011"/>
    <n v="2364"/>
    <n v="2500"/>
    <n v="5482"/>
    <n v="5501"/>
    <n v="7846"/>
    <n v="8001"/>
  </r>
  <r>
    <m/>
    <m/>
    <x v="3068"/>
    <x v="3012"/>
    <n v="12409"/>
    <n v="13000"/>
    <n v="7869"/>
    <n v="8001"/>
    <n v="20278"/>
    <n v="21001"/>
  </r>
  <r>
    <m/>
    <m/>
    <x v="3069"/>
    <x v="3013"/>
    <n v="87"/>
    <n v="78"/>
    <n v="1"/>
    <n v="2"/>
    <n v="88"/>
    <n v="80"/>
  </r>
  <r>
    <m/>
    <m/>
    <x v="3070"/>
    <x v="3014"/>
    <n v="32"/>
    <n v="22"/>
    <n v="13"/>
    <n v="12"/>
    <n v="45"/>
    <n v="34"/>
  </r>
  <r>
    <m/>
    <m/>
    <x v="3071"/>
    <x v="3015"/>
    <n v="220"/>
    <n v="202"/>
    <n v="242"/>
    <n v="216"/>
    <n v="462"/>
    <n v="418"/>
  </r>
  <r>
    <m/>
    <m/>
    <x v="3072"/>
    <x v="3016"/>
    <n v="105"/>
    <n v="96"/>
    <n v="636"/>
    <n v="628"/>
    <n v="741"/>
    <n v="724"/>
  </r>
  <r>
    <m/>
    <m/>
    <x v="3073"/>
    <x v="3017"/>
    <n v="0"/>
    <n v="0"/>
    <n v="7"/>
    <n v="9"/>
    <n v="7"/>
    <n v="9"/>
  </r>
  <r>
    <m/>
    <m/>
    <x v="3074"/>
    <x v="3018"/>
    <n v="130"/>
    <n v="125"/>
    <n v="95"/>
    <n v="107"/>
    <n v="225"/>
    <n v="232"/>
  </r>
  <r>
    <m/>
    <m/>
    <x v="3075"/>
    <x v="3019"/>
    <n v="0"/>
    <n v="0"/>
    <n v="25"/>
    <n v="31"/>
    <n v="25"/>
    <n v="31"/>
  </r>
  <r>
    <m/>
    <m/>
    <x v="3076"/>
    <x v="3020"/>
    <n v="0"/>
    <n v="1"/>
    <n v="0"/>
    <n v="0"/>
    <n v="0"/>
    <n v="1"/>
  </r>
  <r>
    <m/>
    <m/>
    <x v="3077"/>
    <x v="3021"/>
    <n v="88"/>
    <n v="70"/>
    <n v="63"/>
    <n v="55"/>
    <n v="151"/>
    <n v="125"/>
  </r>
  <r>
    <m/>
    <m/>
    <x v="3078"/>
    <x v="3022"/>
    <n v="0"/>
    <n v="0"/>
    <n v="10"/>
    <n v="11"/>
    <n v="10"/>
    <n v="11"/>
  </r>
  <r>
    <m/>
    <m/>
    <x v="3079"/>
    <x v="3023"/>
    <n v="65"/>
    <n v="67"/>
    <n v="6"/>
    <n v="6"/>
    <n v="71"/>
    <n v="73"/>
  </r>
  <r>
    <m/>
    <m/>
    <x v="3080"/>
    <x v="3024"/>
    <n v="159"/>
    <n v="144"/>
    <n v="20"/>
    <n v="15"/>
    <n v="179"/>
    <n v="159"/>
  </r>
  <r>
    <m/>
    <m/>
    <x v="3081"/>
    <x v="3025"/>
    <n v="0"/>
    <n v="0"/>
    <n v="250"/>
    <n v="270"/>
    <n v="250"/>
    <n v="270"/>
  </r>
  <r>
    <m/>
    <m/>
    <x v="3082"/>
    <x v="3026"/>
    <n v="844"/>
    <n v="891"/>
    <n v="0"/>
    <n v="0"/>
    <n v="844"/>
    <n v="891"/>
  </r>
  <r>
    <m/>
    <m/>
    <x v="3083"/>
    <x v="3027"/>
    <n v="27"/>
    <n v="24"/>
    <n v="0"/>
    <n v="0"/>
    <n v="27"/>
    <n v="24"/>
  </r>
  <r>
    <m/>
    <s v="Услуге у оквиру организованог скрининга рака**"/>
    <x v="0"/>
    <x v="0"/>
    <n v="470"/>
    <n v="5790"/>
    <n v="0"/>
    <n v="0"/>
    <n v="470"/>
    <n v="5790"/>
  </r>
  <r>
    <m/>
    <m/>
    <x v="3060"/>
    <x v="3004"/>
    <n v="470"/>
    <n v="5790"/>
    <n v="0"/>
    <n v="0"/>
    <n v="470"/>
    <n v="5790"/>
  </r>
  <r>
    <m/>
    <m/>
    <x v="0"/>
    <x v="0"/>
    <m/>
    <m/>
    <m/>
    <m/>
    <n v="0"/>
    <n v="0"/>
  </r>
  <r>
    <m/>
    <m/>
    <x v="0"/>
    <x v="0"/>
    <m/>
    <m/>
    <m/>
    <m/>
    <n v="0"/>
    <n v="0"/>
  </r>
  <r>
    <m/>
    <s v="Доплер* (уписати број апарата и број смена)"/>
    <x v="0"/>
    <x v="3028"/>
    <m/>
    <m/>
    <m/>
    <m/>
    <m/>
    <m/>
  </r>
  <r>
    <m/>
    <s v="Број прегледаних пацијената"/>
    <x v="0"/>
    <x v="0"/>
    <n v="4004"/>
    <n v="3100"/>
    <n v="2015"/>
    <n v="1700"/>
    <n v="6019"/>
    <n v="4800"/>
  </r>
  <r>
    <m/>
    <s v="Укупан број услуга"/>
    <x v="0"/>
    <x v="0"/>
    <n v="8655"/>
    <n v="6664"/>
    <n v="2401"/>
    <n v="2023"/>
    <n v="11056"/>
    <n v="8687"/>
  </r>
  <r>
    <m/>
    <m/>
    <x v="3084"/>
    <x v="3029"/>
    <n v="10"/>
    <n v="11"/>
    <n v="6"/>
    <n v="6"/>
    <n v="16"/>
    <n v="17"/>
  </r>
  <r>
    <m/>
    <m/>
    <x v="3085"/>
    <x v="3030"/>
    <n v="722"/>
    <n v="549"/>
    <n v="159"/>
    <n v="154"/>
    <n v="881"/>
    <n v="703"/>
  </r>
  <r>
    <m/>
    <m/>
    <x v="3086"/>
    <x v="3031"/>
    <n v="11"/>
    <n v="11"/>
    <n v="8"/>
    <n v="7"/>
    <n v="19"/>
    <n v="18"/>
  </r>
  <r>
    <m/>
    <m/>
    <x v="3087"/>
    <x v="3032"/>
    <n v="1580"/>
    <n v="1267"/>
    <n v="304"/>
    <n v="300"/>
    <n v="1884"/>
    <n v="1567"/>
  </r>
  <r>
    <m/>
    <m/>
    <x v="3088"/>
    <x v="3033"/>
    <n v="8"/>
    <n v="8"/>
    <n v="2"/>
    <n v="3"/>
    <n v="10"/>
    <n v="11"/>
  </r>
  <r>
    <m/>
    <m/>
    <x v="3089"/>
    <x v="3034"/>
    <n v="71"/>
    <n v="61"/>
    <n v="36"/>
    <n v="36"/>
    <n v="107"/>
    <n v="97"/>
  </r>
  <r>
    <m/>
    <m/>
    <x v="3090"/>
    <x v="3035"/>
    <n v="11"/>
    <n v="12"/>
    <n v="4"/>
    <n v="6"/>
    <n v="15"/>
    <n v="18"/>
  </r>
  <r>
    <m/>
    <m/>
    <x v="3091"/>
    <x v="3036"/>
    <n v="81"/>
    <n v="72"/>
    <n v="59"/>
    <n v="59"/>
    <n v="140"/>
    <n v="131"/>
  </r>
  <r>
    <m/>
    <m/>
    <x v="3092"/>
    <x v="3037"/>
    <n v="1935"/>
    <n v="1827"/>
    <n v="820"/>
    <n v="866"/>
    <n v="2755"/>
    <n v="2693"/>
  </r>
  <r>
    <m/>
    <m/>
    <x v="3093"/>
    <x v="3038"/>
    <n v="109"/>
    <n v="92"/>
    <n v="59"/>
    <n v="59"/>
    <n v="168"/>
    <n v="151"/>
  </r>
  <r>
    <m/>
    <m/>
    <x v="3094"/>
    <x v="3039"/>
    <n v="141"/>
    <n v="140"/>
    <n v="28"/>
    <n v="23"/>
    <n v="169"/>
    <n v="163"/>
  </r>
  <r>
    <m/>
    <m/>
    <x v="3095"/>
    <x v="3040"/>
    <n v="146"/>
    <n v="150"/>
    <n v="11"/>
    <n v="16"/>
    <n v="157"/>
    <n v="166"/>
  </r>
  <r>
    <m/>
    <m/>
    <x v="3096"/>
    <x v="3041"/>
    <n v="0"/>
    <n v="1"/>
    <n v="0"/>
    <n v="0"/>
    <n v="0"/>
    <n v="1"/>
  </r>
  <r>
    <m/>
    <m/>
    <x v="3097"/>
    <x v="3042"/>
    <n v="56"/>
    <n v="50"/>
    <n v="10"/>
    <n v="11"/>
    <n v="66"/>
    <n v="61"/>
  </r>
  <r>
    <m/>
    <m/>
    <x v="3098"/>
    <x v="3043"/>
    <n v="290"/>
    <n v="199"/>
    <n v="23"/>
    <n v="26"/>
    <n v="313"/>
    <n v="225"/>
  </r>
  <r>
    <m/>
    <m/>
    <x v="3099"/>
    <x v="3044"/>
    <n v="1142"/>
    <n v="910"/>
    <n v="166"/>
    <n v="166"/>
    <n v="1308"/>
    <n v="1076"/>
  </r>
  <r>
    <m/>
    <m/>
    <x v="3100"/>
    <x v="3045"/>
    <n v="1481"/>
    <n v="1228"/>
    <n v="287"/>
    <n v="275"/>
    <n v="1768"/>
    <n v="1503"/>
  </r>
  <r>
    <m/>
    <m/>
    <x v="3101"/>
    <x v="3046"/>
    <n v="0"/>
    <n v="0"/>
    <n v="0"/>
    <n v="1"/>
    <n v="0"/>
    <n v="1"/>
  </r>
  <r>
    <m/>
    <m/>
    <x v="2643"/>
    <x v="2637"/>
    <n v="861"/>
    <n v="76"/>
    <n v="419"/>
    <n v="9"/>
    <n v="1280"/>
    <n v="85"/>
  </r>
  <r>
    <m/>
    <s v="ЦТ Скенер (уписати број апарата и број смена)"/>
    <x v="0"/>
    <x v="3047"/>
    <m/>
    <m/>
    <m/>
    <m/>
    <m/>
    <m/>
  </r>
  <r>
    <m/>
    <s v="Број прегледаних пацијената"/>
    <x v="0"/>
    <x v="0"/>
    <n v="33050"/>
    <n v="31500"/>
    <n v="11359"/>
    <n v="11500"/>
    <n v="44409"/>
    <n v="43000"/>
  </r>
  <r>
    <m/>
    <s v="Укупан број услуга"/>
    <x v="0"/>
    <x v="0"/>
    <n v="94352"/>
    <n v="92632"/>
    <n v="38997"/>
    <n v="38509"/>
    <n v="133349"/>
    <n v="131141"/>
  </r>
  <r>
    <m/>
    <m/>
    <x v="3102"/>
    <x v="3048"/>
    <n v="1"/>
    <n v="1"/>
    <n v="4990"/>
    <n v="4955"/>
    <n v="4991"/>
    <n v="4956"/>
  </r>
  <r>
    <m/>
    <m/>
    <x v="3103"/>
    <x v="3049"/>
    <n v="11815"/>
    <n v="11638"/>
    <n v="2688"/>
    <n v="2646"/>
    <n v="14503"/>
    <n v="14284"/>
  </r>
  <r>
    <m/>
    <m/>
    <x v="3104"/>
    <x v="3050"/>
    <n v="0"/>
    <n v="0"/>
    <n v="281"/>
    <n v="288"/>
    <n v="281"/>
    <n v="288"/>
  </r>
  <r>
    <m/>
    <m/>
    <x v="3105"/>
    <x v="3051"/>
    <n v="829"/>
    <n v="835"/>
    <n v="123"/>
    <n v="120"/>
    <n v="952"/>
    <n v="955"/>
  </r>
  <r>
    <m/>
    <m/>
    <x v="3106"/>
    <x v="3052"/>
    <n v="12409"/>
    <n v="12232"/>
    <n v="2694"/>
    <n v="2653"/>
    <n v="15103"/>
    <n v="14885"/>
  </r>
  <r>
    <m/>
    <m/>
    <x v="3107"/>
    <x v="3053"/>
    <n v="0"/>
    <n v="0"/>
    <n v="43"/>
    <n v="43"/>
    <n v="43"/>
    <n v="43"/>
  </r>
  <r>
    <m/>
    <m/>
    <x v="3108"/>
    <x v="3054"/>
    <n v="55"/>
    <n v="54"/>
    <n v="4"/>
    <n v="6"/>
    <n v="59"/>
    <n v="60"/>
  </r>
  <r>
    <m/>
    <m/>
    <x v="3109"/>
    <x v="3055"/>
    <n v="0"/>
    <n v="1"/>
    <n v="0"/>
    <n v="0"/>
    <n v="0"/>
    <n v="1"/>
  </r>
  <r>
    <m/>
    <m/>
    <x v="3110"/>
    <x v="3056"/>
    <n v="0"/>
    <n v="1"/>
    <n v="0"/>
    <n v="0"/>
    <n v="0"/>
    <n v="1"/>
  </r>
  <r>
    <m/>
    <m/>
    <x v="3111"/>
    <x v="3057"/>
    <n v="0"/>
    <n v="0"/>
    <n v="8"/>
    <n v="7"/>
    <n v="8"/>
    <n v="7"/>
  </r>
  <r>
    <m/>
    <m/>
    <x v="3112"/>
    <x v="3058"/>
    <n v="23"/>
    <n v="26"/>
    <n v="0"/>
    <n v="0"/>
    <n v="23"/>
    <n v="26"/>
  </r>
  <r>
    <m/>
    <m/>
    <x v="3113"/>
    <x v="3059"/>
    <n v="77"/>
    <n v="79"/>
    <n v="4"/>
    <n v="6"/>
    <n v="81"/>
    <n v="85"/>
  </r>
  <r>
    <m/>
    <m/>
    <x v="3114"/>
    <x v="3060"/>
    <n v="0"/>
    <n v="0"/>
    <n v="12"/>
    <n v="12"/>
    <n v="12"/>
    <n v="12"/>
  </r>
  <r>
    <m/>
    <m/>
    <x v="3115"/>
    <x v="3061"/>
    <n v="63"/>
    <n v="58"/>
    <n v="0"/>
    <n v="0"/>
    <n v="63"/>
    <n v="58"/>
  </r>
  <r>
    <m/>
    <m/>
    <x v="3116"/>
    <x v="3062"/>
    <n v="0"/>
    <n v="0"/>
    <n v="2"/>
    <n v="3"/>
    <n v="2"/>
    <n v="3"/>
  </r>
  <r>
    <m/>
    <m/>
    <x v="3117"/>
    <x v="3063"/>
    <n v="15"/>
    <n v="16"/>
    <n v="0"/>
    <n v="0"/>
    <n v="15"/>
    <n v="16"/>
  </r>
  <r>
    <m/>
    <m/>
    <x v="3118"/>
    <x v="3064"/>
    <n v="79"/>
    <n v="74"/>
    <n v="0"/>
    <n v="0"/>
    <n v="79"/>
    <n v="74"/>
  </r>
  <r>
    <m/>
    <m/>
    <x v="3119"/>
    <x v="3065"/>
    <n v="0"/>
    <n v="0"/>
    <n v="87"/>
    <n v="87"/>
    <n v="87"/>
    <n v="87"/>
  </r>
  <r>
    <m/>
    <m/>
    <x v="3120"/>
    <x v="3066"/>
    <n v="3340"/>
    <n v="3152"/>
    <n v="712"/>
    <n v="671"/>
    <n v="4052"/>
    <n v="3823"/>
  </r>
  <r>
    <m/>
    <m/>
    <x v="3121"/>
    <x v="3067"/>
    <n v="0"/>
    <n v="0"/>
    <n v="41"/>
    <n v="37"/>
    <n v="41"/>
    <n v="37"/>
  </r>
  <r>
    <m/>
    <m/>
    <x v="3122"/>
    <x v="3068"/>
    <n v="391"/>
    <n v="341"/>
    <n v="2"/>
    <n v="3"/>
    <n v="393"/>
    <n v="344"/>
  </r>
  <r>
    <m/>
    <m/>
    <x v="3123"/>
    <x v="3069"/>
    <n v="3346"/>
    <n v="3158"/>
    <n v="712"/>
    <n v="671"/>
    <n v="4058"/>
    <n v="3829"/>
  </r>
  <r>
    <m/>
    <m/>
    <x v="3124"/>
    <x v="3070"/>
    <n v="0"/>
    <n v="0"/>
    <n v="1"/>
    <n v="2"/>
    <n v="1"/>
    <n v="2"/>
  </r>
  <r>
    <m/>
    <m/>
    <x v="3125"/>
    <x v="3071"/>
    <n v="14"/>
    <n v="15"/>
    <n v="4"/>
    <n v="5"/>
    <n v="18"/>
    <n v="20"/>
  </r>
  <r>
    <m/>
    <m/>
    <x v="3126"/>
    <x v="3072"/>
    <n v="0"/>
    <n v="0"/>
    <n v="10"/>
    <n v="10"/>
    <n v="10"/>
    <n v="10"/>
  </r>
  <r>
    <m/>
    <m/>
    <x v="3127"/>
    <x v="3073"/>
    <n v="60"/>
    <n v="52"/>
    <n v="0"/>
    <n v="0"/>
    <n v="60"/>
    <n v="52"/>
  </r>
  <r>
    <m/>
    <m/>
    <x v="3128"/>
    <x v="3074"/>
    <n v="447"/>
    <n v="390"/>
    <n v="2"/>
    <n v="3"/>
    <n v="449"/>
    <n v="393"/>
  </r>
  <r>
    <m/>
    <m/>
    <x v="3129"/>
    <x v="3075"/>
    <n v="0"/>
    <n v="0"/>
    <n v="0"/>
    <n v="1"/>
    <n v="0"/>
    <n v="1"/>
  </r>
  <r>
    <m/>
    <m/>
    <x v="3130"/>
    <x v="3076"/>
    <n v="858"/>
    <n v="821"/>
    <n v="546"/>
    <n v="542"/>
    <n v="1404"/>
    <n v="1363"/>
  </r>
  <r>
    <m/>
    <m/>
    <x v="3131"/>
    <x v="3077"/>
    <n v="765"/>
    <n v="722"/>
    <n v="473"/>
    <n v="480"/>
    <n v="1238"/>
    <n v="1202"/>
  </r>
  <r>
    <m/>
    <m/>
    <x v="3132"/>
    <x v="3078"/>
    <n v="799"/>
    <n v="755"/>
    <n v="162"/>
    <n v="153"/>
    <n v="961"/>
    <n v="908"/>
  </r>
  <r>
    <m/>
    <m/>
    <x v="3133"/>
    <x v="3079"/>
    <n v="92"/>
    <n v="91"/>
    <n v="63"/>
    <n v="55"/>
    <n v="155"/>
    <n v="146"/>
  </r>
  <r>
    <m/>
    <m/>
    <x v="3134"/>
    <x v="3080"/>
    <n v="335"/>
    <n v="339"/>
    <n v="114"/>
    <n v="96"/>
    <n v="449"/>
    <n v="435"/>
  </r>
  <r>
    <m/>
    <m/>
    <x v="3135"/>
    <x v="3081"/>
    <n v="4"/>
    <n v="1"/>
    <n v="0"/>
    <n v="1"/>
    <n v="4"/>
    <n v="2"/>
  </r>
  <r>
    <m/>
    <m/>
    <x v="3136"/>
    <x v="3082"/>
    <n v="3"/>
    <n v="3"/>
    <n v="1"/>
    <n v="2"/>
    <n v="4"/>
    <n v="5"/>
  </r>
  <r>
    <m/>
    <m/>
    <x v="3137"/>
    <x v="3083"/>
    <n v="3"/>
    <n v="3"/>
    <n v="6"/>
    <n v="7"/>
    <n v="9"/>
    <n v="10"/>
  </r>
  <r>
    <m/>
    <m/>
    <x v="3138"/>
    <x v="3084"/>
    <n v="0"/>
    <n v="0"/>
    <n v="0"/>
    <n v="1"/>
    <n v="0"/>
    <n v="1"/>
  </r>
  <r>
    <m/>
    <m/>
    <x v="3139"/>
    <x v="3085"/>
    <n v="0"/>
    <n v="0"/>
    <n v="0"/>
    <n v="1"/>
    <n v="0"/>
    <n v="1"/>
  </r>
  <r>
    <m/>
    <m/>
    <x v="3140"/>
    <x v="3086"/>
    <n v="0"/>
    <n v="0"/>
    <n v="2046"/>
    <n v="2035"/>
    <n v="2046"/>
    <n v="2035"/>
  </r>
  <r>
    <m/>
    <m/>
    <x v="3141"/>
    <x v="3087"/>
    <n v="5430"/>
    <n v="5375"/>
    <n v="414"/>
    <n v="403"/>
    <n v="5844"/>
    <n v="5778"/>
  </r>
  <r>
    <m/>
    <m/>
    <x v="3142"/>
    <x v="3088"/>
    <n v="0"/>
    <n v="0"/>
    <n v="0"/>
    <n v="1"/>
    <n v="0"/>
    <n v="1"/>
  </r>
  <r>
    <m/>
    <m/>
    <x v="3143"/>
    <x v="3089"/>
    <n v="0"/>
    <n v="0"/>
    <n v="1476"/>
    <n v="1471"/>
    <n v="1476"/>
    <n v="1471"/>
  </r>
  <r>
    <m/>
    <m/>
    <x v="3144"/>
    <x v="3090"/>
    <n v="4528"/>
    <n v="4466"/>
    <n v="365"/>
    <n v="353"/>
    <n v="4893"/>
    <n v="4819"/>
  </r>
  <r>
    <m/>
    <m/>
    <x v="3145"/>
    <x v="3091"/>
    <n v="9672"/>
    <n v="9575"/>
    <n v="420"/>
    <n v="407"/>
    <n v="10092"/>
    <n v="9982"/>
  </r>
  <r>
    <m/>
    <m/>
    <x v="3146"/>
    <x v="3092"/>
    <n v="0"/>
    <n v="0"/>
    <n v="0"/>
    <n v="1"/>
    <n v="0"/>
    <n v="1"/>
  </r>
  <r>
    <m/>
    <m/>
    <x v="3147"/>
    <x v="3093"/>
    <n v="2"/>
    <n v="2"/>
    <n v="3052"/>
    <n v="3053"/>
    <n v="3054"/>
    <n v="3055"/>
  </r>
  <r>
    <m/>
    <m/>
    <x v="3148"/>
    <x v="3094"/>
    <n v="5097"/>
    <n v="4996"/>
    <n v="96"/>
    <n v="96"/>
    <n v="5193"/>
    <n v="5092"/>
  </r>
  <r>
    <m/>
    <m/>
    <x v="3149"/>
    <x v="3095"/>
    <n v="2"/>
    <n v="2"/>
    <n v="2202"/>
    <n v="2172"/>
    <n v="2204"/>
    <n v="2174"/>
  </r>
  <r>
    <m/>
    <m/>
    <x v="3150"/>
    <x v="3096"/>
    <n v="4680"/>
    <n v="4603"/>
    <n v="50"/>
    <n v="44"/>
    <n v="4730"/>
    <n v="4647"/>
  </r>
  <r>
    <m/>
    <m/>
    <x v="3151"/>
    <x v="3097"/>
    <n v="2085"/>
    <n v="1994"/>
    <n v="89"/>
    <n v="91"/>
    <n v="2174"/>
    <n v="2085"/>
  </r>
  <r>
    <m/>
    <m/>
    <x v="3152"/>
    <x v="3098"/>
    <n v="815"/>
    <n v="816"/>
    <n v="5"/>
    <n v="3"/>
    <n v="820"/>
    <n v="819"/>
  </r>
  <r>
    <m/>
    <m/>
    <x v="3153"/>
    <x v="3099"/>
    <n v="133"/>
    <n v="131"/>
    <n v="1"/>
    <n v="2"/>
    <n v="134"/>
    <n v="133"/>
  </r>
  <r>
    <m/>
    <m/>
    <x v="3154"/>
    <x v="3100"/>
    <n v="1"/>
    <n v="0"/>
    <n v="2752"/>
    <n v="2726"/>
    <n v="2753"/>
    <n v="2726"/>
  </r>
  <r>
    <m/>
    <m/>
    <x v="3155"/>
    <x v="3101"/>
    <n v="4349"/>
    <n v="4294"/>
    <n v="8"/>
    <n v="7"/>
    <n v="4357"/>
    <n v="4301"/>
  </r>
  <r>
    <m/>
    <m/>
    <x v="3156"/>
    <x v="3102"/>
    <n v="1"/>
    <n v="0"/>
    <n v="2036"/>
    <n v="1997"/>
    <n v="2037"/>
    <n v="1997"/>
  </r>
  <r>
    <m/>
    <m/>
    <x v="3157"/>
    <x v="3103"/>
    <n v="4022"/>
    <n v="3980"/>
    <n v="5"/>
    <n v="3"/>
    <n v="4027"/>
    <n v="3983"/>
  </r>
  <r>
    <m/>
    <m/>
    <x v="3158"/>
    <x v="3104"/>
    <n v="2"/>
    <n v="1"/>
    <n v="770"/>
    <n v="782"/>
    <n v="772"/>
    <n v="783"/>
  </r>
  <r>
    <m/>
    <m/>
    <x v="3159"/>
    <x v="3105"/>
    <n v="1195"/>
    <n v="1194"/>
    <n v="1595"/>
    <n v="1579"/>
    <n v="2790"/>
    <n v="2773"/>
  </r>
  <r>
    <m/>
    <m/>
    <x v="3160"/>
    <x v="3106"/>
    <n v="2"/>
    <n v="1"/>
    <n v="595"/>
    <n v="616"/>
    <n v="597"/>
    <n v="617"/>
  </r>
  <r>
    <m/>
    <m/>
    <x v="3161"/>
    <x v="3107"/>
    <n v="964"/>
    <n v="962"/>
    <n v="1321"/>
    <n v="1315"/>
    <n v="2285"/>
    <n v="2277"/>
  </r>
  <r>
    <m/>
    <m/>
    <x v="3162"/>
    <x v="3108"/>
    <n v="10557"/>
    <n v="10445"/>
    <n v="1618"/>
    <n v="1593"/>
    <n v="12175"/>
    <n v="12038"/>
  </r>
  <r>
    <m/>
    <m/>
    <x v="3163"/>
    <x v="3109"/>
    <n v="0"/>
    <n v="0"/>
    <n v="5"/>
    <n v="7"/>
    <n v="5"/>
    <n v="7"/>
  </r>
  <r>
    <m/>
    <m/>
    <x v="3164"/>
    <x v="3110"/>
    <n v="236"/>
    <n v="215"/>
    <n v="0"/>
    <n v="0"/>
    <n v="236"/>
    <n v="215"/>
  </r>
  <r>
    <m/>
    <m/>
    <x v="3165"/>
    <x v="3111"/>
    <n v="236"/>
    <n v="215"/>
    <n v="0"/>
    <n v="0"/>
    <n v="236"/>
    <n v="215"/>
  </r>
  <r>
    <m/>
    <m/>
    <x v="3166"/>
    <x v="3112"/>
    <n v="0"/>
    <n v="0"/>
    <n v="496"/>
    <n v="515"/>
    <n v="496"/>
    <n v="515"/>
  </r>
  <r>
    <m/>
    <m/>
    <x v="3167"/>
    <x v="3113"/>
    <n v="316"/>
    <n v="307"/>
    <n v="82"/>
    <n v="77"/>
    <n v="398"/>
    <n v="384"/>
  </r>
  <r>
    <m/>
    <m/>
    <x v="3168"/>
    <x v="3114"/>
    <n v="0"/>
    <n v="0"/>
    <n v="39"/>
    <n v="44"/>
    <n v="39"/>
    <n v="44"/>
  </r>
  <r>
    <m/>
    <m/>
    <x v="3169"/>
    <x v="3115"/>
    <n v="0"/>
    <n v="0"/>
    <n v="0"/>
    <n v="1"/>
    <n v="0"/>
    <n v="1"/>
  </r>
  <r>
    <m/>
    <m/>
    <x v="3170"/>
    <x v="3116"/>
    <n v="0"/>
    <n v="0"/>
    <n v="0"/>
    <n v="1"/>
    <n v="0"/>
    <n v="1"/>
  </r>
  <r>
    <m/>
    <m/>
    <x v="3171"/>
    <x v="3117"/>
    <n v="35"/>
    <n v="36"/>
    <n v="10"/>
    <n v="11"/>
    <n v="45"/>
    <n v="47"/>
  </r>
  <r>
    <m/>
    <m/>
    <x v="3172"/>
    <x v="3118"/>
    <n v="307"/>
    <n v="303"/>
    <n v="27"/>
    <n v="23"/>
    <n v="334"/>
    <n v="326"/>
  </r>
  <r>
    <m/>
    <m/>
    <x v="3173"/>
    <x v="3119"/>
    <n v="24"/>
    <n v="24"/>
    <n v="0"/>
    <n v="0"/>
    <n v="24"/>
    <n v="24"/>
  </r>
  <r>
    <m/>
    <m/>
    <x v="3174"/>
    <x v="3120"/>
    <n v="1"/>
    <n v="2"/>
    <n v="0"/>
    <n v="0"/>
    <n v="1"/>
    <n v="2"/>
  </r>
  <r>
    <m/>
    <m/>
    <x v="3175"/>
    <x v="3121"/>
    <n v="4"/>
    <n v="6"/>
    <n v="3"/>
    <n v="3"/>
    <n v="7"/>
    <n v="9"/>
  </r>
  <r>
    <m/>
    <m/>
    <x v="3176"/>
    <x v="3122"/>
    <n v="0"/>
    <n v="1"/>
    <n v="0"/>
    <n v="0"/>
    <n v="0"/>
    <n v="1"/>
  </r>
  <r>
    <m/>
    <m/>
    <x v="3177"/>
    <x v="3123"/>
    <n v="0"/>
    <n v="1"/>
    <n v="0"/>
    <n v="0"/>
    <n v="0"/>
    <n v="1"/>
  </r>
  <r>
    <m/>
    <m/>
    <x v="3178"/>
    <x v="3124"/>
    <n v="0"/>
    <n v="1"/>
    <n v="0"/>
    <n v="0"/>
    <n v="0"/>
    <n v="1"/>
  </r>
  <r>
    <m/>
    <m/>
    <x v="3179"/>
    <x v="3125"/>
    <n v="0"/>
    <n v="1"/>
    <n v="0"/>
    <n v="0"/>
    <n v="0"/>
    <n v="1"/>
  </r>
  <r>
    <m/>
    <m/>
    <x v="3180"/>
    <x v="3126"/>
    <n v="1144"/>
    <n v="1138"/>
    <n v="595"/>
    <n v="571"/>
    <n v="1739"/>
    <n v="1709"/>
  </r>
  <r>
    <m/>
    <m/>
    <x v="3181"/>
    <x v="3127"/>
    <n v="1144"/>
    <n v="1138"/>
    <n v="595"/>
    <n v="571"/>
    <n v="1739"/>
    <n v="1709"/>
  </r>
  <r>
    <m/>
    <m/>
    <x v="3182"/>
    <x v="3128"/>
    <n v="0"/>
    <n v="0"/>
    <n v="652"/>
    <n v="652"/>
    <n v="652"/>
    <n v="652"/>
  </r>
  <r>
    <m/>
    <m/>
    <x v="3183"/>
    <x v="3129"/>
    <n v="0"/>
    <n v="0"/>
    <n v="7"/>
    <n v="8"/>
    <n v="7"/>
    <n v="8"/>
  </r>
  <r>
    <m/>
    <m/>
    <x v="3184"/>
    <x v="3130"/>
    <n v="10"/>
    <n v="9"/>
    <n v="7"/>
    <n v="8"/>
    <n v="17"/>
    <n v="17"/>
  </r>
  <r>
    <m/>
    <m/>
    <x v="3185"/>
    <x v="3131"/>
    <n v="10"/>
    <n v="9"/>
    <n v="7"/>
    <n v="8"/>
    <n v="17"/>
    <n v="17"/>
  </r>
  <r>
    <m/>
    <m/>
    <x v="3186"/>
    <x v="3132"/>
    <n v="0"/>
    <n v="0"/>
    <n v="307"/>
    <n v="307"/>
    <n v="307"/>
    <n v="307"/>
  </r>
  <r>
    <m/>
    <m/>
    <x v="3187"/>
    <x v="3133"/>
    <n v="118"/>
    <n v="116"/>
    <n v="14"/>
    <n v="15"/>
    <n v="132"/>
    <n v="131"/>
  </r>
  <r>
    <m/>
    <m/>
    <x v="3188"/>
    <x v="3134"/>
    <n v="117"/>
    <n v="115"/>
    <n v="14"/>
    <n v="15"/>
    <n v="131"/>
    <n v="130"/>
  </r>
  <r>
    <m/>
    <m/>
    <x v="3189"/>
    <x v="3135"/>
    <n v="0"/>
    <n v="0"/>
    <n v="436"/>
    <n v="402"/>
    <n v="436"/>
    <n v="402"/>
  </r>
  <r>
    <m/>
    <m/>
    <x v="3190"/>
    <x v="3136"/>
    <n v="280"/>
    <n v="277"/>
    <n v="36"/>
    <n v="39"/>
    <n v="316"/>
    <n v="316"/>
  </r>
  <r>
    <m/>
    <m/>
    <x v="3191"/>
    <x v="3137"/>
    <n v="281"/>
    <n v="278"/>
    <n v="36"/>
    <n v="39"/>
    <n v="317"/>
    <n v="317"/>
  </r>
  <r>
    <m/>
    <m/>
    <x v="3192"/>
    <x v="3138"/>
    <n v="0"/>
    <n v="0"/>
    <n v="305"/>
    <n v="264"/>
    <n v="305"/>
    <n v="264"/>
  </r>
  <r>
    <m/>
    <m/>
    <x v="3193"/>
    <x v="3139"/>
    <n v="178"/>
    <n v="182"/>
    <n v="4"/>
    <n v="5"/>
    <n v="182"/>
    <n v="187"/>
  </r>
  <r>
    <m/>
    <m/>
    <x v="3194"/>
    <x v="3140"/>
    <n v="178"/>
    <n v="182"/>
    <n v="4"/>
    <n v="5"/>
    <n v="182"/>
    <n v="187"/>
  </r>
  <r>
    <m/>
    <m/>
    <x v="3195"/>
    <x v="3141"/>
    <n v="0"/>
    <n v="0"/>
    <n v="513"/>
    <n v="502"/>
    <n v="513"/>
    <n v="502"/>
  </r>
  <r>
    <m/>
    <m/>
    <x v="3196"/>
    <x v="3142"/>
    <n v="186"/>
    <n v="190"/>
    <n v="51"/>
    <n v="49"/>
    <n v="237"/>
    <n v="239"/>
  </r>
  <r>
    <m/>
    <m/>
    <x v="3197"/>
    <x v="3143"/>
    <n v="187"/>
    <n v="191"/>
    <n v="51"/>
    <n v="49"/>
    <n v="238"/>
    <n v="240"/>
  </r>
  <r>
    <m/>
    <m/>
    <x v="3198"/>
    <x v="3144"/>
    <n v="0"/>
    <n v="0"/>
    <n v="0"/>
    <n v="1"/>
    <n v="0"/>
    <n v="1"/>
  </r>
  <r>
    <m/>
    <s v="Магнетна резонанца (уписати број апарата и број смена)"/>
    <x v="0"/>
    <x v="3145"/>
    <m/>
    <m/>
    <m/>
    <m/>
    <m/>
    <m/>
  </r>
  <r>
    <m/>
    <s v="Број прегледаних пацијената"/>
    <x v="0"/>
    <x v="0"/>
    <n v="12834"/>
    <n v="12000"/>
    <n v="2269"/>
    <n v="2400"/>
    <n v="15103"/>
    <n v="14400"/>
  </r>
  <r>
    <m/>
    <s v="Укупан број услуга"/>
    <x v="0"/>
    <x v="0"/>
    <n v="40151"/>
    <n v="39159"/>
    <n v="2680"/>
    <n v="2759"/>
    <n v="42831"/>
    <n v="41918"/>
  </r>
  <r>
    <m/>
    <m/>
    <x v="3199"/>
    <x v="3146"/>
    <n v="0"/>
    <n v="0"/>
    <n v="951"/>
    <n v="951"/>
    <n v="951"/>
    <n v="951"/>
  </r>
  <r>
    <m/>
    <m/>
    <x v="3200"/>
    <x v="3147"/>
    <n v="0"/>
    <n v="0"/>
    <n v="1"/>
    <n v="2"/>
    <n v="1"/>
    <n v="2"/>
  </r>
  <r>
    <m/>
    <m/>
    <x v="3201"/>
    <x v="3148"/>
    <n v="0"/>
    <n v="0"/>
    <n v="5"/>
    <n v="4"/>
    <n v="5"/>
    <n v="4"/>
  </r>
  <r>
    <m/>
    <m/>
    <x v="3202"/>
    <x v="3149"/>
    <n v="0"/>
    <n v="0"/>
    <n v="376"/>
    <n v="378"/>
    <n v="376"/>
    <n v="378"/>
  </r>
  <r>
    <m/>
    <m/>
    <x v="3203"/>
    <x v="3150"/>
    <n v="0"/>
    <n v="0"/>
    <n v="243"/>
    <n v="251"/>
    <n v="243"/>
    <n v="251"/>
  </r>
  <r>
    <m/>
    <m/>
    <x v="3204"/>
    <x v="3151"/>
    <n v="0"/>
    <n v="0"/>
    <n v="76"/>
    <n v="76"/>
    <n v="76"/>
    <n v="76"/>
  </r>
  <r>
    <m/>
    <m/>
    <x v="3205"/>
    <x v="3152"/>
    <n v="0"/>
    <n v="0"/>
    <n v="24"/>
    <n v="23"/>
    <n v="24"/>
    <n v="23"/>
  </r>
  <r>
    <m/>
    <m/>
    <x v="3206"/>
    <x v="3153"/>
    <n v="0"/>
    <n v="0"/>
    <n v="921"/>
    <n v="935"/>
    <n v="921"/>
    <n v="935"/>
  </r>
  <r>
    <m/>
    <m/>
    <x v="3207"/>
    <x v="3154"/>
    <n v="0"/>
    <n v="0"/>
    <n v="0"/>
    <n v="1"/>
    <n v="0"/>
    <n v="1"/>
  </r>
  <r>
    <m/>
    <m/>
    <x v="3208"/>
    <x v="3155"/>
    <n v="0"/>
    <n v="0"/>
    <n v="0"/>
    <n v="1"/>
    <n v="0"/>
    <n v="1"/>
  </r>
  <r>
    <m/>
    <m/>
    <x v="3209"/>
    <x v="3156"/>
    <n v="0"/>
    <n v="0"/>
    <n v="0"/>
    <n v="1"/>
    <n v="0"/>
    <n v="1"/>
  </r>
  <r>
    <m/>
    <m/>
    <x v="3210"/>
    <x v="3157"/>
    <n v="0"/>
    <n v="0"/>
    <n v="0"/>
    <n v="1"/>
    <n v="0"/>
    <n v="1"/>
  </r>
  <r>
    <m/>
    <m/>
    <x v="3211"/>
    <x v="3158"/>
    <n v="0"/>
    <n v="0"/>
    <n v="0"/>
    <n v="1"/>
    <n v="0"/>
    <n v="1"/>
  </r>
  <r>
    <m/>
    <m/>
    <x v="3212"/>
    <x v="3159"/>
    <n v="0"/>
    <n v="1"/>
    <n v="0"/>
    <n v="0"/>
    <n v="0"/>
    <n v="1"/>
  </r>
  <r>
    <m/>
    <m/>
    <x v="3213"/>
    <x v="3160"/>
    <n v="2672"/>
    <n v="2560"/>
    <n v="0"/>
    <n v="0"/>
    <n v="2672"/>
    <n v="2560"/>
  </r>
  <r>
    <m/>
    <m/>
    <x v="3214"/>
    <x v="3161"/>
    <n v="2672"/>
    <n v="2560"/>
    <n v="0"/>
    <n v="0"/>
    <n v="2672"/>
    <n v="2560"/>
  </r>
  <r>
    <m/>
    <m/>
    <x v="3215"/>
    <x v="3162"/>
    <n v="0"/>
    <n v="1"/>
    <n v="0"/>
    <n v="0"/>
    <n v="0"/>
    <n v="1"/>
  </r>
  <r>
    <m/>
    <m/>
    <x v="3216"/>
    <x v="3163"/>
    <n v="0"/>
    <n v="1"/>
    <n v="0"/>
    <n v="0"/>
    <n v="0"/>
    <n v="1"/>
  </r>
  <r>
    <m/>
    <m/>
    <x v="3217"/>
    <x v="3164"/>
    <n v="0"/>
    <n v="1"/>
    <n v="0"/>
    <n v="0"/>
    <n v="0"/>
    <n v="1"/>
  </r>
  <r>
    <m/>
    <m/>
    <x v="3218"/>
    <x v="3165"/>
    <n v="0"/>
    <n v="1"/>
    <n v="0"/>
    <n v="0"/>
    <n v="0"/>
    <n v="1"/>
  </r>
  <r>
    <m/>
    <m/>
    <x v="3219"/>
    <x v="3166"/>
    <n v="0"/>
    <n v="1"/>
    <n v="0"/>
    <n v="0"/>
    <n v="0"/>
    <n v="1"/>
  </r>
  <r>
    <m/>
    <m/>
    <x v="3220"/>
    <x v="3167"/>
    <n v="0"/>
    <n v="1"/>
    <n v="0"/>
    <n v="0"/>
    <n v="0"/>
    <n v="1"/>
  </r>
  <r>
    <m/>
    <m/>
    <x v="3221"/>
    <x v="3168"/>
    <n v="1"/>
    <n v="2"/>
    <n v="0"/>
    <n v="0"/>
    <n v="1"/>
    <n v="2"/>
  </r>
  <r>
    <m/>
    <m/>
    <x v="3222"/>
    <x v="3169"/>
    <n v="1"/>
    <n v="2"/>
    <n v="0"/>
    <n v="0"/>
    <n v="1"/>
    <n v="2"/>
  </r>
  <r>
    <m/>
    <m/>
    <x v="3223"/>
    <x v="3170"/>
    <n v="1"/>
    <n v="2"/>
    <n v="0"/>
    <n v="0"/>
    <n v="1"/>
    <n v="2"/>
  </r>
  <r>
    <m/>
    <m/>
    <x v="3224"/>
    <x v="3171"/>
    <n v="1"/>
    <n v="2"/>
    <n v="0"/>
    <n v="0"/>
    <n v="1"/>
    <n v="2"/>
  </r>
  <r>
    <m/>
    <m/>
    <x v="3225"/>
    <x v="3172"/>
    <n v="0"/>
    <n v="0"/>
    <n v="0"/>
    <n v="1"/>
    <n v="0"/>
    <n v="1"/>
  </r>
  <r>
    <m/>
    <m/>
    <x v="3226"/>
    <x v="3173"/>
    <n v="1"/>
    <n v="2"/>
    <n v="0"/>
    <n v="0"/>
    <n v="1"/>
    <n v="2"/>
  </r>
  <r>
    <m/>
    <m/>
    <x v="3227"/>
    <x v="3174"/>
    <n v="0"/>
    <n v="0"/>
    <n v="0"/>
    <n v="1"/>
    <n v="0"/>
    <n v="1"/>
  </r>
  <r>
    <m/>
    <m/>
    <x v="3228"/>
    <x v="3175"/>
    <n v="0"/>
    <n v="0"/>
    <n v="0"/>
    <n v="1"/>
    <n v="0"/>
    <n v="1"/>
  </r>
  <r>
    <m/>
    <m/>
    <x v="3229"/>
    <x v="3176"/>
    <n v="0"/>
    <n v="0"/>
    <n v="0"/>
    <n v="1"/>
    <n v="0"/>
    <n v="1"/>
  </r>
  <r>
    <m/>
    <m/>
    <x v="3230"/>
    <x v="3177"/>
    <n v="0"/>
    <n v="0"/>
    <n v="0"/>
    <n v="1"/>
    <n v="0"/>
    <n v="1"/>
  </r>
  <r>
    <m/>
    <m/>
    <x v="3231"/>
    <x v="3178"/>
    <n v="1"/>
    <n v="2"/>
    <n v="0"/>
    <n v="0"/>
    <n v="1"/>
    <n v="2"/>
  </r>
  <r>
    <m/>
    <m/>
    <x v="3232"/>
    <x v="3179"/>
    <n v="1"/>
    <n v="2"/>
    <n v="0"/>
    <n v="0"/>
    <n v="1"/>
    <n v="2"/>
  </r>
  <r>
    <m/>
    <m/>
    <x v="3233"/>
    <x v="3180"/>
    <n v="1"/>
    <n v="2"/>
    <n v="0"/>
    <n v="0"/>
    <n v="1"/>
    <n v="2"/>
  </r>
  <r>
    <m/>
    <m/>
    <x v="3234"/>
    <x v="3181"/>
    <n v="1"/>
    <n v="2"/>
    <n v="0"/>
    <n v="0"/>
    <n v="1"/>
    <n v="2"/>
  </r>
  <r>
    <m/>
    <m/>
    <x v="3235"/>
    <x v="3182"/>
    <n v="0"/>
    <n v="0"/>
    <n v="0"/>
    <n v="1"/>
    <n v="0"/>
    <n v="1"/>
  </r>
  <r>
    <m/>
    <m/>
    <x v="3236"/>
    <x v="3183"/>
    <n v="0"/>
    <n v="0"/>
    <n v="0"/>
    <n v="1"/>
    <n v="0"/>
    <n v="1"/>
  </r>
  <r>
    <m/>
    <m/>
    <x v="3237"/>
    <x v="3184"/>
    <n v="0"/>
    <n v="0"/>
    <n v="0"/>
    <n v="1"/>
    <n v="0"/>
    <n v="1"/>
  </r>
  <r>
    <m/>
    <m/>
    <x v="3238"/>
    <x v="3185"/>
    <n v="0"/>
    <n v="0"/>
    <n v="0"/>
    <n v="1"/>
    <n v="0"/>
    <n v="1"/>
  </r>
  <r>
    <m/>
    <m/>
    <x v="3239"/>
    <x v="3186"/>
    <n v="1"/>
    <n v="0"/>
    <n v="0"/>
    <n v="1"/>
    <n v="1"/>
    <n v="1"/>
  </r>
  <r>
    <m/>
    <m/>
    <x v="3240"/>
    <x v="3187"/>
    <n v="1"/>
    <n v="0"/>
    <n v="0"/>
    <n v="1"/>
    <n v="1"/>
    <n v="1"/>
  </r>
  <r>
    <m/>
    <m/>
    <x v="3241"/>
    <x v="3188"/>
    <n v="1"/>
    <n v="0"/>
    <n v="0"/>
    <n v="1"/>
    <n v="1"/>
    <n v="1"/>
  </r>
  <r>
    <m/>
    <m/>
    <x v="3242"/>
    <x v="3189"/>
    <n v="1"/>
    <n v="0"/>
    <n v="0"/>
    <n v="1"/>
    <n v="1"/>
    <n v="1"/>
  </r>
  <r>
    <m/>
    <m/>
    <x v="3243"/>
    <x v="3190"/>
    <n v="1"/>
    <n v="2"/>
    <n v="0"/>
    <n v="0"/>
    <n v="1"/>
    <n v="2"/>
  </r>
  <r>
    <m/>
    <m/>
    <x v="3244"/>
    <x v="3191"/>
    <n v="1"/>
    <n v="2"/>
    <n v="0"/>
    <n v="0"/>
    <n v="1"/>
    <n v="2"/>
  </r>
  <r>
    <m/>
    <m/>
    <x v="3245"/>
    <x v="3192"/>
    <n v="1"/>
    <n v="2"/>
    <n v="0"/>
    <n v="0"/>
    <n v="1"/>
    <n v="2"/>
  </r>
  <r>
    <m/>
    <m/>
    <x v="3246"/>
    <x v="3193"/>
    <n v="1"/>
    <n v="2"/>
    <n v="0"/>
    <n v="0"/>
    <n v="1"/>
    <n v="2"/>
  </r>
  <r>
    <m/>
    <m/>
    <x v="3247"/>
    <x v="3194"/>
    <n v="0"/>
    <n v="0"/>
    <n v="4"/>
    <n v="4"/>
    <n v="4"/>
    <n v="4"/>
  </r>
  <r>
    <m/>
    <m/>
    <x v="3248"/>
    <x v="3195"/>
    <n v="2"/>
    <n v="2"/>
    <n v="0"/>
    <n v="0"/>
    <n v="2"/>
    <n v="2"/>
  </r>
  <r>
    <m/>
    <m/>
    <x v="3249"/>
    <x v="3196"/>
    <n v="2"/>
    <n v="2"/>
    <n v="0"/>
    <n v="0"/>
    <n v="2"/>
    <n v="2"/>
  </r>
  <r>
    <m/>
    <m/>
    <x v="3250"/>
    <x v="3197"/>
    <n v="2"/>
    <n v="2"/>
    <n v="0"/>
    <n v="0"/>
    <n v="2"/>
    <n v="2"/>
  </r>
  <r>
    <m/>
    <m/>
    <x v="3251"/>
    <x v="3198"/>
    <n v="2"/>
    <n v="2"/>
    <n v="0"/>
    <n v="0"/>
    <n v="2"/>
    <n v="2"/>
  </r>
  <r>
    <m/>
    <m/>
    <x v="3252"/>
    <x v="3199"/>
    <n v="0"/>
    <n v="0"/>
    <n v="0"/>
    <n v="1"/>
    <n v="0"/>
    <n v="1"/>
  </r>
  <r>
    <m/>
    <m/>
    <x v="3253"/>
    <x v="3200"/>
    <n v="0"/>
    <n v="0"/>
    <n v="0"/>
    <n v="1"/>
    <n v="0"/>
    <n v="1"/>
  </r>
  <r>
    <m/>
    <m/>
    <x v="3254"/>
    <x v="3201"/>
    <n v="0"/>
    <n v="0"/>
    <n v="0"/>
    <n v="1"/>
    <n v="0"/>
    <n v="1"/>
  </r>
  <r>
    <m/>
    <m/>
    <x v="3255"/>
    <x v="3202"/>
    <n v="0"/>
    <n v="0"/>
    <n v="0"/>
    <n v="1"/>
    <n v="0"/>
    <n v="1"/>
  </r>
  <r>
    <m/>
    <m/>
    <x v="3256"/>
    <x v="3203"/>
    <n v="0"/>
    <n v="1"/>
    <n v="0"/>
    <n v="0"/>
    <n v="0"/>
    <n v="1"/>
  </r>
  <r>
    <m/>
    <m/>
    <x v="3257"/>
    <x v="3204"/>
    <n v="3"/>
    <n v="2"/>
    <n v="0"/>
    <n v="0"/>
    <n v="3"/>
    <n v="2"/>
  </r>
  <r>
    <m/>
    <m/>
    <x v="3258"/>
    <x v="3205"/>
    <n v="3"/>
    <n v="2"/>
    <n v="0"/>
    <n v="0"/>
    <n v="3"/>
    <n v="2"/>
  </r>
  <r>
    <m/>
    <m/>
    <x v="3259"/>
    <x v="3206"/>
    <n v="3"/>
    <n v="2"/>
    <n v="0"/>
    <n v="0"/>
    <n v="3"/>
    <n v="2"/>
  </r>
  <r>
    <m/>
    <m/>
    <x v="3260"/>
    <x v="3207"/>
    <n v="3"/>
    <n v="2"/>
    <n v="0"/>
    <n v="0"/>
    <n v="3"/>
    <n v="2"/>
  </r>
  <r>
    <m/>
    <m/>
    <x v="3261"/>
    <x v="3208"/>
    <n v="0"/>
    <n v="1"/>
    <n v="0"/>
    <n v="0"/>
    <n v="0"/>
    <n v="1"/>
  </r>
  <r>
    <m/>
    <m/>
    <x v="3262"/>
    <x v="3209"/>
    <n v="0"/>
    <n v="1"/>
    <n v="0"/>
    <n v="0"/>
    <n v="0"/>
    <n v="1"/>
  </r>
  <r>
    <m/>
    <m/>
    <x v="3263"/>
    <x v="3210"/>
    <n v="0"/>
    <n v="0"/>
    <n v="0"/>
    <n v="1"/>
    <n v="0"/>
    <n v="1"/>
  </r>
  <r>
    <m/>
    <m/>
    <x v="3264"/>
    <x v="3211"/>
    <n v="0"/>
    <n v="0"/>
    <n v="0"/>
    <n v="1"/>
    <n v="0"/>
    <n v="1"/>
  </r>
  <r>
    <m/>
    <m/>
    <x v="3265"/>
    <x v="3212"/>
    <n v="0"/>
    <n v="0"/>
    <n v="1"/>
    <n v="1"/>
    <n v="1"/>
    <n v="1"/>
  </r>
  <r>
    <m/>
    <m/>
    <x v="3266"/>
    <x v="3213"/>
    <n v="7"/>
    <n v="6"/>
    <n v="0"/>
    <n v="0"/>
    <n v="7"/>
    <n v="6"/>
  </r>
  <r>
    <m/>
    <m/>
    <x v="3267"/>
    <x v="3214"/>
    <n v="7"/>
    <n v="6"/>
    <n v="0"/>
    <n v="0"/>
    <n v="7"/>
    <n v="6"/>
  </r>
  <r>
    <m/>
    <m/>
    <x v="3268"/>
    <x v="3215"/>
    <n v="7"/>
    <n v="6"/>
    <n v="0"/>
    <n v="0"/>
    <n v="7"/>
    <n v="6"/>
  </r>
  <r>
    <m/>
    <m/>
    <x v="3269"/>
    <x v="3216"/>
    <n v="8"/>
    <n v="7"/>
    <n v="0"/>
    <n v="0"/>
    <n v="8"/>
    <n v="7"/>
  </r>
  <r>
    <m/>
    <m/>
    <x v="3270"/>
    <x v="3217"/>
    <n v="1"/>
    <n v="2"/>
    <n v="0"/>
    <n v="0"/>
    <n v="1"/>
    <n v="2"/>
  </r>
  <r>
    <m/>
    <m/>
    <x v="3271"/>
    <x v="3218"/>
    <n v="1"/>
    <n v="2"/>
    <n v="0"/>
    <n v="0"/>
    <n v="1"/>
    <n v="2"/>
  </r>
  <r>
    <m/>
    <m/>
    <x v="3272"/>
    <x v="3219"/>
    <n v="1"/>
    <n v="2"/>
    <n v="0"/>
    <n v="0"/>
    <n v="1"/>
    <n v="2"/>
  </r>
  <r>
    <m/>
    <m/>
    <x v="3273"/>
    <x v="3220"/>
    <n v="1"/>
    <n v="2"/>
    <n v="0"/>
    <n v="0"/>
    <n v="1"/>
    <n v="2"/>
  </r>
  <r>
    <m/>
    <m/>
    <x v="3274"/>
    <x v="3221"/>
    <n v="0"/>
    <n v="0"/>
    <n v="4"/>
    <n v="4"/>
    <n v="4"/>
    <n v="4"/>
  </r>
  <r>
    <m/>
    <m/>
    <x v="3275"/>
    <x v="3222"/>
    <n v="0"/>
    <n v="0"/>
    <n v="0"/>
    <n v="1"/>
    <n v="0"/>
    <n v="1"/>
  </r>
  <r>
    <m/>
    <m/>
    <x v="3276"/>
    <x v="3223"/>
    <n v="0"/>
    <n v="0"/>
    <n v="0"/>
    <n v="1"/>
    <n v="0"/>
    <n v="1"/>
  </r>
  <r>
    <m/>
    <m/>
    <x v="3277"/>
    <x v="3224"/>
    <n v="0"/>
    <n v="1"/>
    <n v="0"/>
    <n v="0"/>
    <n v="0"/>
    <n v="1"/>
  </r>
  <r>
    <m/>
    <m/>
    <x v="3278"/>
    <x v="3225"/>
    <n v="0"/>
    <n v="1"/>
    <n v="0"/>
    <n v="0"/>
    <n v="0"/>
    <n v="1"/>
  </r>
  <r>
    <m/>
    <m/>
    <x v="3279"/>
    <x v="3226"/>
    <n v="0"/>
    <n v="1"/>
    <n v="0"/>
    <n v="0"/>
    <n v="0"/>
    <n v="1"/>
  </r>
  <r>
    <m/>
    <m/>
    <x v="3280"/>
    <x v="3227"/>
    <n v="0"/>
    <n v="1"/>
    <n v="0"/>
    <n v="0"/>
    <n v="0"/>
    <n v="1"/>
  </r>
  <r>
    <m/>
    <m/>
    <x v="3281"/>
    <x v="3228"/>
    <n v="0"/>
    <n v="0"/>
    <n v="0"/>
    <n v="1"/>
    <n v="0"/>
    <n v="1"/>
  </r>
  <r>
    <m/>
    <m/>
    <x v="3282"/>
    <x v="3229"/>
    <n v="0"/>
    <n v="0"/>
    <n v="0"/>
    <n v="1"/>
    <n v="0"/>
    <n v="1"/>
  </r>
  <r>
    <m/>
    <m/>
    <x v="3283"/>
    <x v="3230"/>
    <n v="4471"/>
    <n v="4312"/>
    <n v="6"/>
    <n v="6"/>
    <n v="4477"/>
    <n v="4318"/>
  </r>
  <r>
    <m/>
    <m/>
    <x v="3284"/>
    <x v="3231"/>
    <n v="4466"/>
    <n v="4307"/>
    <n v="6"/>
    <n v="6"/>
    <n v="4472"/>
    <n v="4313"/>
  </r>
  <r>
    <m/>
    <m/>
    <x v="3285"/>
    <x v="3232"/>
    <n v="2179"/>
    <n v="2096"/>
    <n v="3"/>
    <n v="2"/>
    <n v="2182"/>
    <n v="2098"/>
  </r>
  <r>
    <m/>
    <m/>
    <x v="3286"/>
    <x v="3233"/>
    <n v="2173"/>
    <n v="2091"/>
    <n v="3"/>
    <n v="2"/>
    <n v="2176"/>
    <n v="2093"/>
  </r>
  <r>
    <m/>
    <m/>
    <x v="3287"/>
    <x v="3234"/>
    <n v="0"/>
    <n v="1"/>
    <n v="0"/>
    <n v="0"/>
    <n v="0"/>
    <n v="1"/>
  </r>
  <r>
    <m/>
    <m/>
    <x v="3288"/>
    <x v="3235"/>
    <n v="0"/>
    <n v="1"/>
    <n v="0"/>
    <n v="0"/>
    <n v="0"/>
    <n v="1"/>
  </r>
  <r>
    <m/>
    <m/>
    <x v="3289"/>
    <x v="3236"/>
    <n v="0"/>
    <n v="1"/>
    <n v="0"/>
    <n v="0"/>
    <n v="0"/>
    <n v="1"/>
  </r>
  <r>
    <m/>
    <m/>
    <x v="3290"/>
    <x v="3237"/>
    <n v="0"/>
    <n v="1"/>
    <n v="0"/>
    <n v="0"/>
    <n v="0"/>
    <n v="1"/>
  </r>
  <r>
    <m/>
    <m/>
    <x v="3291"/>
    <x v="3238"/>
    <n v="187"/>
    <n v="178"/>
    <n v="0"/>
    <n v="0"/>
    <n v="187"/>
    <n v="178"/>
  </r>
  <r>
    <m/>
    <m/>
    <x v="3292"/>
    <x v="3239"/>
    <n v="187"/>
    <n v="178"/>
    <n v="0"/>
    <n v="0"/>
    <n v="187"/>
    <n v="178"/>
  </r>
  <r>
    <m/>
    <m/>
    <x v="3293"/>
    <x v="3240"/>
    <n v="1"/>
    <n v="2"/>
    <n v="0"/>
    <n v="0"/>
    <n v="1"/>
    <n v="2"/>
  </r>
  <r>
    <m/>
    <m/>
    <x v="3294"/>
    <x v="3241"/>
    <n v="1"/>
    <n v="2"/>
    <n v="0"/>
    <n v="0"/>
    <n v="1"/>
    <n v="2"/>
  </r>
  <r>
    <m/>
    <m/>
    <x v="3295"/>
    <x v="3242"/>
    <n v="0"/>
    <n v="1"/>
    <n v="0"/>
    <n v="0"/>
    <n v="0"/>
    <n v="1"/>
  </r>
  <r>
    <m/>
    <m/>
    <x v="3296"/>
    <x v="3243"/>
    <n v="0"/>
    <n v="1"/>
    <n v="0"/>
    <n v="0"/>
    <n v="0"/>
    <n v="1"/>
  </r>
  <r>
    <m/>
    <m/>
    <x v="3297"/>
    <x v="3244"/>
    <n v="2"/>
    <n v="2"/>
    <n v="0"/>
    <n v="0"/>
    <n v="2"/>
    <n v="2"/>
  </r>
  <r>
    <m/>
    <m/>
    <x v="3298"/>
    <x v="3245"/>
    <n v="2"/>
    <n v="2"/>
    <n v="0"/>
    <n v="0"/>
    <n v="2"/>
    <n v="2"/>
  </r>
  <r>
    <m/>
    <m/>
    <x v="3299"/>
    <x v="3246"/>
    <n v="2"/>
    <n v="2"/>
    <n v="0"/>
    <n v="0"/>
    <n v="2"/>
    <n v="2"/>
  </r>
  <r>
    <m/>
    <m/>
    <x v="3300"/>
    <x v="3247"/>
    <n v="2"/>
    <n v="2"/>
    <n v="0"/>
    <n v="0"/>
    <n v="2"/>
    <n v="2"/>
  </r>
  <r>
    <m/>
    <m/>
    <x v="3301"/>
    <x v="3248"/>
    <n v="3"/>
    <n v="3"/>
    <n v="0"/>
    <n v="0"/>
    <n v="3"/>
    <n v="3"/>
  </r>
  <r>
    <m/>
    <m/>
    <x v="3302"/>
    <x v="3249"/>
    <n v="3"/>
    <n v="3"/>
    <n v="0"/>
    <n v="0"/>
    <n v="3"/>
    <n v="3"/>
  </r>
  <r>
    <m/>
    <m/>
    <x v="3303"/>
    <x v="3250"/>
    <n v="2"/>
    <n v="3"/>
    <n v="0"/>
    <n v="0"/>
    <n v="2"/>
    <n v="3"/>
  </r>
  <r>
    <m/>
    <m/>
    <x v="3304"/>
    <x v="3251"/>
    <n v="2"/>
    <n v="3"/>
    <n v="0"/>
    <n v="0"/>
    <n v="2"/>
    <n v="3"/>
  </r>
  <r>
    <m/>
    <m/>
    <x v="3305"/>
    <x v="3252"/>
    <n v="0"/>
    <n v="0"/>
    <n v="0"/>
    <n v="1"/>
    <n v="0"/>
    <n v="1"/>
  </r>
  <r>
    <m/>
    <m/>
    <x v="3306"/>
    <x v="3253"/>
    <n v="0"/>
    <n v="0"/>
    <n v="0"/>
    <n v="1"/>
    <n v="0"/>
    <n v="1"/>
  </r>
  <r>
    <m/>
    <m/>
    <x v="3307"/>
    <x v="3254"/>
    <n v="0"/>
    <n v="0"/>
    <n v="0"/>
    <n v="1"/>
    <n v="0"/>
    <n v="1"/>
  </r>
  <r>
    <m/>
    <m/>
    <x v="3308"/>
    <x v="3255"/>
    <n v="0"/>
    <n v="0"/>
    <n v="0"/>
    <n v="1"/>
    <n v="0"/>
    <n v="1"/>
  </r>
  <r>
    <m/>
    <m/>
    <x v="3309"/>
    <x v="3256"/>
    <n v="7"/>
    <n v="8"/>
    <n v="0"/>
    <n v="0"/>
    <n v="7"/>
    <n v="8"/>
  </r>
  <r>
    <m/>
    <m/>
    <x v="3310"/>
    <x v="3257"/>
    <n v="7"/>
    <n v="8"/>
    <n v="0"/>
    <n v="0"/>
    <n v="7"/>
    <n v="8"/>
  </r>
  <r>
    <m/>
    <m/>
    <x v="3311"/>
    <x v="3258"/>
    <n v="1"/>
    <n v="2"/>
    <n v="0"/>
    <n v="0"/>
    <n v="1"/>
    <n v="2"/>
  </r>
  <r>
    <m/>
    <m/>
    <x v="3312"/>
    <x v="3259"/>
    <n v="1"/>
    <n v="2"/>
    <n v="0"/>
    <n v="0"/>
    <n v="1"/>
    <n v="2"/>
  </r>
  <r>
    <m/>
    <m/>
    <x v="3313"/>
    <x v="3260"/>
    <n v="1"/>
    <n v="1"/>
    <n v="0"/>
    <n v="0"/>
    <n v="1"/>
    <n v="1"/>
  </r>
  <r>
    <m/>
    <m/>
    <x v="3314"/>
    <x v="3261"/>
    <n v="0"/>
    <n v="1"/>
    <n v="0"/>
    <n v="0"/>
    <n v="0"/>
    <n v="1"/>
  </r>
  <r>
    <m/>
    <m/>
    <x v="3315"/>
    <x v="3262"/>
    <n v="3"/>
    <n v="4"/>
    <n v="0"/>
    <n v="0"/>
    <n v="3"/>
    <n v="4"/>
  </r>
  <r>
    <m/>
    <m/>
    <x v="3316"/>
    <x v="3263"/>
    <n v="3"/>
    <n v="4"/>
    <n v="0"/>
    <n v="0"/>
    <n v="3"/>
    <n v="4"/>
  </r>
  <r>
    <m/>
    <m/>
    <x v="3317"/>
    <x v="3264"/>
    <n v="0"/>
    <n v="1"/>
    <n v="0"/>
    <n v="0"/>
    <n v="0"/>
    <n v="1"/>
  </r>
  <r>
    <m/>
    <m/>
    <x v="3318"/>
    <x v="3265"/>
    <n v="0"/>
    <n v="1"/>
    <n v="0"/>
    <n v="0"/>
    <n v="0"/>
    <n v="1"/>
  </r>
  <r>
    <m/>
    <m/>
    <x v="3319"/>
    <x v="3266"/>
    <n v="1"/>
    <n v="2"/>
    <n v="0"/>
    <n v="0"/>
    <n v="1"/>
    <n v="2"/>
  </r>
  <r>
    <m/>
    <m/>
    <x v="3320"/>
    <x v="3267"/>
    <n v="1"/>
    <n v="2"/>
    <n v="0"/>
    <n v="0"/>
    <n v="1"/>
    <n v="2"/>
  </r>
  <r>
    <m/>
    <m/>
    <x v="3321"/>
    <x v="3268"/>
    <n v="11"/>
    <n v="12"/>
    <n v="0"/>
    <n v="0"/>
    <n v="11"/>
    <n v="12"/>
  </r>
  <r>
    <m/>
    <m/>
    <x v="3322"/>
    <x v="3269"/>
    <n v="11"/>
    <n v="12"/>
    <n v="0"/>
    <n v="0"/>
    <n v="11"/>
    <n v="12"/>
  </r>
  <r>
    <m/>
    <m/>
    <x v="3323"/>
    <x v="3270"/>
    <n v="128"/>
    <n v="122"/>
    <n v="0"/>
    <n v="0"/>
    <n v="128"/>
    <n v="122"/>
  </r>
  <r>
    <m/>
    <m/>
    <x v="3324"/>
    <x v="3271"/>
    <n v="128"/>
    <n v="122"/>
    <n v="0"/>
    <n v="0"/>
    <n v="128"/>
    <n v="122"/>
  </r>
  <r>
    <m/>
    <m/>
    <x v="3325"/>
    <x v="3272"/>
    <n v="123"/>
    <n v="119"/>
    <n v="0"/>
    <n v="0"/>
    <n v="123"/>
    <n v="119"/>
  </r>
  <r>
    <m/>
    <m/>
    <x v="3326"/>
    <x v="3273"/>
    <n v="123"/>
    <n v="119"/>
    <n v="0"/>
    <n v="0"/>
    <n v="123"/>
    <n v="119"/>
  </r>
  <r>
    <m/>
    <m/>
    <x v="3327"/>
    <x v="3274"/>
    <n v="1572"/>
    <n v="1498"/>
    <n v="4"/>
    <n v="3"/>
    <n v="1576"/>
    <n v="1501"/>
  </r>
  <r>
    <m/>
    <m/>
    <x v="3328"/>
    <x v="3275"/>
    <n v="1572"/>
    <n v="1498"/>
    <n v="4"/>
    <n v="3"/>
    <n v="1576"/>
    <n v="1501"/>
  </r>
  <r>
    <m/>
    <m/>
    <x v="3329"/>
    <x v="3276"/>
    <n v="149"/>
    <n v="140"/>
    <n v="1"/>
    <n v="0"/>
    <n v="150"/>
    <n v="140"/>
  </r>
  <r>
    <m/>
    <m/>
    <x v="3330"/>
    <x v="3277"/>
    <n v="149"/>
    <n v="140"/>
    <n v="1"/>
    <n v="0"/>
    <n v="150"/>
    <n v="140"/>
  </r>
  <r>
    <m/>
    <m/>
    <x v="3331"/>
    <x v="3278"/>
    <n v="296"/>
    <n v="295"/>
    <n v="1"/>
    <n v="0"/>
    <n v="297"/>
    <n v="295"/>
  </r>
  <r>
    <m/>
    <m/>
    <x v="3332"/>
    <x v="3279"/>
    <n v="296"/>
    <n v="295"/>
    <n v="1"/>
    <n v="0"/>
    <n v="297"/>
    <n v="295"/>
  </r>
  <r>
    <m/>
    <m/>
    <x v="3333"/>
    <x v="3280"/>
    <n v="111"/>
    <n v="112"/>
    <n v="1"/>
    <n v="0"/>
    <n v="112"/>
    <n v="112"/>
  </r>
  <r>
    <m/>
    <m/>
    <x v="3334"/>
    <x v="3281"/>
    <n v="111"/>
    <n v="112"/>
    <n v="1"/>
    <n v="0"/>
    <n v="112"/>
    <n v="112"/>
  </r>
  <r>
    <m/>
    <m/>
    <x v="3335"/>
    <x v="3282"/>
    <n v="2532"/>
    <n v="2430"/>
    <n v="10"/>
    <n v="11"/>
    <n v="2542"/>
    <n v="2441"/>
  </r>
  <r>
    <m/>
    <m/>
    <x v="3336"/>
    <x v="3283"/>
    <n v="2532"/>
    <n v="2428"/>
    <n v="10"/>
    <n v="11"/>
    <n v="2542"/>
    <n v="2439"/>
  </r>
  <r>
    <m/>
    <m/>
    <x v="3337"/>
    <x v="3284"/>
    <n v="187"/>
    <n v="180"/>
    <n v="1"/>
    <n v="2"/>
    <n v="188"/>
    <n v="182"/>
  </r>
  <r>
    <m/>
    <m/>
    <x v="3338"/>
    <x v="3285"/>
    <n v="187"/>
    <n v="180"/>
    <n v="1"/>
    <n v="2"/>
    <n v="188"/>
    <n v="182"/>
  </r>
  <r>
    <m/>
    <m/>
    <x v="3339"/>
    <x v="3286"/>
    <n v="0"/>
    <n v="0"/>
    <n v="0"/>
    <n v="1"/>
    <n v="0"/>
    <n v="1"/>
  </r>
  <r>
    <m/>
    <m/>
    <x v="3340"/>
    <x v="3287"/>
    <n v="0"/>
    <n v="0"/>
    <n v="0"/>
    <n v="1"/>
    <n v="0"/>
    <n v="1"/>
  </r>
  <r>
    <m/>
    <m/>
    <x v="3341"/>
    <x v="3288"/>
    <n v="0"/>
    <n v="1"/>
    <n v="0"/>
    <n v="0"/>
    <n v="0"/>
    <n v="1"/>
  </r>
  <r>
    <m/>
    <m/>
    <x v="3342"/>
    <x v="3289"/>
    <n v="0"/>
    <n v="1"/>
    <n v="0"/>
    <n v="0"/>
    <n v="0"/>
    <n v="1"/>
  </r>
  <r>
    <m/>
    <m/>
    <x v="3343"/>
    <x v="3290"/>
    <n v="0"/>
    <n v="0"/>
    <n v="0"/>
    <n v="1"/>
    <n v="0"/>
    <n v="1"/>
  </r>
  <r>
    <m/>
    <m/>
    <x v="3344"/>
    <x v="3291"/>
    <n v="0"/>
    <n v="0"/>
    <n v="0"/>
    <n v="1"/>
    <n v="0"/>
    <n v="1"/>
  </r>
  <r>
    <m/>
    <m/>
    <x v="3345"/>
    <x v="3292"/>
    <n v="0"/>
    <n v="0"/>
    <n v="0"/>
    <n v="1"/>
    <n v="0"/>
    <n v="1"/>
  </r>
  <r>
    <m/>
    <m/>
    <x v="3346"/>
    <x v="3293"/>
    <n v="0"/>
    <n v="0"/>
    <n v="0"/>
    <n v="1"/>
    <n v="0"/>
    <n v="1"/>
  </r>
  <r>
    <m/>
    <m/>
    <x v="3347"/>
    <x v="3294"/>
    <n v="121"/>
    <n v="122"/>
    <n v="0"/>
    <n v="0"/>
    <n v="121"/>
    <n v="122"/>
  </r>
  <r>
    <m/>
    <m/>
    <x v="3348"/>
    <x v="3295"/>
    <n v="121"/>
    <n v="122"/>
    <n v="0"/>
    <n v="0"/>
    <n v="121"/>
    <n v="122"/>
  </r>
  <r>
    <m/>
    <m/>
    <x v="3349"/>
    <x v="3296"/>
    <n v="890"/>
    <n v="880"/>
    <n v="3"/>
    <n v="4"/>
    <n v="893"/>
    <n v="884"/>
  </r>
  <r>
    <m/>
    <m/>
    <x v="3350"/>
    <x v="3297"/>
    <n v="890"/>
    <n v="880"/>
    <n v="3"/>
    <n v="4"/>
    <n v="893"/>
    <n v="884"/>
  </r>
  <r>
    <m/>
    <m/>
    <x v="3351"/>
    <x v="3298"/>
    <n v="873"/>
    <n v="860"/>
    <n v="3"/>
    <n v="4"/>
    <n v="876"/>
    <n v="864"/>
  </r>
  <r>
    <m/>
    <m/>
    <x v="3352"/>
    <x v="3299"/>
    <n v="873"/>
    <n v="860"/>
    <n v="3"/>
    <n v="4"/>
    <n v="876"/>
    <n v="864"/>
  </r>
  <r>
    <m/>
    <m/>
    <x v="3353"/>
    <x v="3300"/>
    <n v="299"/>
    <n v="288"/>
    <n v="2"/>
    <n v="3"/>
    <n v="301"/>
    <n v="291"/>
  </r>
  <r>
    <m/>
    <m/>
    <x v="3354"/>
    <x v="3301"/>
    <n v="299"/>
    <n v="288"/>
    <n v="2"/>
    <n v="3"/>
    <n v="301"/>
    <n v="291"/>
  </r>
  <r>
    <m/>
    <m/>
    <x v="3355"/>
    <x v="3302"/>
    <n v="183"/>
    <n v="179"/>
    <n v="2"/>
    <n v="2"/>
    <n v="185"/>
    <n v="181"/>
  </r>
  <r>
    <m/>
    <m/>
    <x v="3356"/>
    <x v="3303"/>
    <n v="183"/>
    <n v="179"/>
    <n v="2"/>
    <n v="2"/>
    <n v="185"/>
    <n v="181"/>
  </r>
  <r>
    <m/>
    <m/>
    <x v="3357"/>
    <x v="3304"/>
    <n v="0"/>
    <n v="1"/>
    <n v="0"/>
    <n v="0"/>
    <n v="0"/>
    <n v="1"/>
  </r>
  <r>
    <m/>
    <m/>
    <x v="3358"/>
    <x v="3305"/>
    <n v="0"/>
    <n v="1"/>
    <n v="0"/>
    <n v="0"/>
    <n v="0"/>
    <n v="1"/>
  </r>
  <r>
    <m/>
    <m/>
    <x v="3359"/>
    <x v="3306"/>
    <n v="751"/>
    <n v="755"/>
    <n v="0"/>
    <n v="0"/>
    <n v="751"/>
    <n v="755"/>
  </r>
  <r>
    <m/>
    <m/>
    <x v="3360"/>
    <x v="3307"/>
    <n v="752"/>
    <n v="755"/>
    <n v="0"/>
    <n v="0"/>
    <n v="752"/>
    <n v="755"/>
  </r>
  <r>
    <m/>
    <m/>
    <x v="3361"/>
    <x v="3308"/>
    <n v="500"/>
    <n v="502"/>
    <n v="0"/>
    <n v="0"/>
    <n v="500"/>
    <n v="502"/>
  </r>
  <r>
    <m/>
    <m/>
    <x v="3362"/>
    <x v="3309"/>
    <n v="500"/>
    <n v="502"/>
    <n v="0"/>
    <n v="0"/>
    <n v="500"/>
    <n v="502"/>
  </r>
  <r>
    <m/>
    <m/>
    <x v="3363"/>
    <x v="3310"/>
    <n v="1"/>
    <n v="2"/>
    <n v="0"/>
    <n v="0"/>
    <n v="1"/>
    <n v="2"/>
  </r>
  <r>
    <m/>
    <m/>
    <x v="3364"/>
    <x v="3311"/>
    <n v="1"/>
    <n v="2"/>
    <n v="0"/>
    <n v="0"/>
    <n v="1"/>
    <n v="2"/>
  </r>
  <r>
    <m/>
    <m/>
    <x v="3365"/>
    <x v="3312"/>
    <n v="214"/>
    <n v="272"/>
    <n v="0"/>
    <n v="6"/>
    <n v="214"/>
    <n v="278"/>
  </r>
  <r>
    <m/>
    <m/>
    <x v="3366"/>
    <x v="3313"/>
    <n v="214"/>
    <n v="272"/>
    <n v="0"/>
    <n v="6"/>
    <n v="214"/>
    <n v="278"/>
  </r>
  <r>
    <m/>
    <m/>
    <x v="3367"/>
    <x v="3314"/>
    <n v="2"/>
    <n v="3"/>
    <n v="0"/>
    <n v="0"/>
    <n v="2"/>
    <n v="3"/>
  </r>
  <r>
    <m/>
    <m/>
    <x v="3368"/>
    <x v="3315"/>
    <n v="2"/>
    <n v="3"/>
    <n v="0"/>
    <n v="0"/>
    <n v="2"/>
    <n v="3"/>
  </r>
  <r>
    <m/>
    <m/>
    <x v="3369"/>
    <x v="3316"/>
    <n v="11"/>
    <n v="10"/>
    <n v="0"/>
    <n v="0"/>
    <n v="11"/>
    <n v="10"/>
  </r>
  <r>
    <m/>
    <m/>
    <x v="3370"/>
    <x v="3317"/>
    <n v="11"/>
    <n v="10"/>
    <n v="0"/>
    <n v="0"/>
    <n v="11"/>
    <n v="10"/>
  </r>
  <r>
    <m/>
    <m/>
    <x v="3371"/>
    <x v="3318"/>
    <n v="3"/>
    <n v="2"/>
    <n v="0"/>
    <n v="0"/>
    <n v="3"/>
    <n v="2"/>
  </r>
  <r>
    <m/>
    <m/>
    <x v="3372"/>
    <x v="3319"/>
    <n v="3"/>
    <n v="2"/>
    <n v="0"/>
    <n v="0"/>
    <n v="3"/>
    <n v="2"/>
  </r>
  <r>
    <m/>
    <m/>
    <x v="3373"/>
    <x v="3320"/>
    <n v="14"/>
    <n v="16"/>
    <n v="0"/>
    <n v="0"/>
    <n v="14"/>
    <n v="16"/>
  </r>
  <r>
    <m/>
    <m/>
    <x v="3374"/>
    <x v="3321"/>
    <n v="14"/>
    <n v="16"/>
    <n v="0"/>
    <n v="0"/>
    <n v="14"/>
    <n v="16"/>
  </r>
  <r>
    <m/>
    <m/>
    <x v="3375"/>
    <x v="3322"/>
    <n v="4"/>
    <n v="6"/>
    <n v="0"/>
    <n v="0"/>
    <n v="4"/>
    <n v="6"/>
  </r>
  <r>
    <m/>
    <m/>
    <x v="3376"/>
    <x v="3323"/>
    <n v="4"/>
    <n v="6"/>
    <n v="0"/>
    <n v="0"/>
    <n v="4"/>
    <n v="6"/>
  </r>
  <r>
    <m/>
    <m/>
    <x v="3377"/>
    <x v="3324"/>
    <n v="37"/>
    <n v="38"/>
    <n v="0"/>
    <n v="0"/>
    <n v="37"/>
    <n v="38"/>
  </r>
  <r>
    <m/>
    <m/>
    <x v="3378"/>
    <x v="3325"/>
    <n v="38"/>
    <n v="39"/>
    <n v="0"/>
    <n v="0"/>
    <n v="38"/>
    <n v="39"/>
  </r>
  <r>
    <m/>
    <m/>
    <x v="3379"/>
    <x v="3326"/>
    <n v="7"/>
    <n v="7"/>
    <n v="0"/>
    <n v="0"/>
    <n v="7"/>
    <n v="7"/>
  </r>
  <r>
    <m/>
    <m/>
    <x v="3380"/>
    <x v="3327"/>
    <n v="7"/>
    <n v="7"/>
    <n v="0"/>
    <n v="0"/>
    <n v="7"/>
    <n v="7"/>
  </r>
  <r>
    <m/>
    <m/>
    <x v="3381"/>
    <x v="3328"/>
    <n v="37"/>
    <n v="34"/>
    <n v="0"/>
    <n v="0"/>
    <n v="37"/>
    <n v="34"/>
  </r>
  <r>
    <m/>
    <m/>
    <x v="3382"/>
    <x v="3329"/>
    <n v="37"/>
    <n v="34"/>
    <n v="0"/>
    <n v="0"/>
    <n v="37"/>
    <n v="34"/>
  </r>
  <r>
    <m/>
    <m/>
    <x v="3383"/>
    <x v="3330"/>
    <n v="26"/>
    <n v="23"/>
    <n v="0"/>
    <n v="0"/>
    <n v="26"/>
    <n v="23"/>
  </r>
  <r>
    <m/>
    <m/>
    <x v="3384"/>
    <x v="3331"/>
    <n v="26"/>
    <n v="23"/>
    <n v="0"/>
    <n v="0"/>
    <n v="26"/>
    <n v="23"/>
  </r>
  <r>
    <m/>
    <m/>
    <x v="3385"/>
    <x v="3332"/>
    <n v="26"/>
    <n v="28"/>
    <n v="0"/>
    <n v="0"/>
    <n v="26"/>
    <n v="28"/>
  </r>
  <r>
    <m/>
    <m/>
    <x v="3386"/>
    <x v="3333"/>
    <n v="26"/>
    <n v="28"/>
    <n v="0"/>
    <n v="0"/>
    <n v="26"/>
    <n v="28"/>
  </r>
  <r>
    <m/>
    <m/>
    <x v="3387"/>
    <x v="3334"/>
    <n v="14"/>
    <n v="16"/>
    <n v="0"/>
    <n v="0"/>
    <n v="14"/>
    <n v="16"/>
  </r>
  <r>
    <m/>
    <m/>
    <x v="3388"/>
    <x v="3335"/>
    <n v="14"/>
    <n v="16"/>
    <n v="0"/>
    <n v="0"/>
    <n v="14"/>
    <n v="16"/>
  </r>
  <r>
    <m/>
    <m/>
    <x v="3389"/>
    <x v="3336"/>
    <n v="59"/>
    <n v="58"/>
    <n v="0"/>
    <n v="0"/>
    <n v="59"/>
    <n v="58"/>
  </r>
  <r>
    <m/>
    <m/>
    <x v="3390"/>
    <x v="3337"/>
    <n v="59"/>
    <n v="58"/>
    <n v="0"/>
    <n v="0"/>
    <n v="59"/>
    <n v="58"/>
  </r>
  <r>
    <m/>
    <m/>
    <x v="3391"/>
    <x v="3338"/>
    <n v="12"/>
    <n v="15"/>
    <n v="0"/>
    <n v="0"/>
    <n v="12"/>
    <n v="15"/>
  </r>
  <r>
    <m/>
    <m/>
    <x v="3392"/>
    <x v="3339"/>
    <n v="12"/>
    <n v="15"/>
    <n v="0"/>
    <n v="0"/>
    <n v="12"/>
    <n v="15"/>
  </r>
  <r>
    <m/>
    <m/>
    <x v="3393"/>
    <x v="3340"/>
    <n v="280"/>
    <n v="270"/>
    <n v="0"/>
    <n v="0"/>
    <n v="280"/>
    <n v="270"/>
  </r>
  <r>
    <m/>
    <m/>
    <x v="3394"/>
    <x v="3341"/>
    <n v="280"/>
    <n v="270"/>
    <n v="0"/>
    <n v="0"/>
    <n v="280"/>
    <n v="270"/>
  </r>
  <r>
    <m/>
    <m/>
    <x v="3395"/>
    <x v="3342"/>
    <n v="20"/>
    <n v="22"/>
    <n v="0"/>
    <n v="0"/>
    <n v="20"/>
    <n v="22"/>
  </r>
  <r>
    <m/>
    <m/>
    <x v="3396"/>
    <x v="3343"/>
    <n v="20"/>
    <n v="22"/>
    <n v="0"/>
    <n v="0"/>
    <n v="20"/>
    <n v="22"/>
  </r>
  <r>
    <m/>
    <m/>
    <x v="3397"/>
    <x v="3344"/>
    <n v="21"/>
    <n v="24"/>
    <n v="0"/>
    <n v="0"/>
    <n v="21"/>
    <n v="24"/>
  </r>
  <r>
    <m/>
    <m/>
    <x v="3398"/>
    <x v="3345"/>
    <n v="21"/>
    <n v="24"/>
    <n v="0"/>
    <n v="0"/>
    <n v="21"/>
    <n v="24"/>
  </r>
  <r>
    <m/>
    <m/>
    <x v="3399"/>
    <x v="3346"/>
    <n v="2"/>
    <n v="3"/>
    <n v="0"/>
    <n v="0"/>
    <n v="2"/>
    <n v="3"/>
  </r>
  <r>
    <m/>
    <m/>
    <x v="3400"/>
    <x v="3347"/>
    <n v="2"/>
    <n v="3"/>
    <n v="0"/>
    <n v="0"/>
    <n v="2"/>
    <n v="3"/>
  </r>
  <r>
    <m/>
    <m/>
    <x v="3401"/>
    <x v="3348"/>
    <n v="33"/>
    <n v="28"/>
    <n v="0"/>
    <n v="0"/>
    <n v="33"/>
    <n v="28"/>
  </r>
  <r>
    <m/>
    <m/>
    <x v="3402"/>
    <x v="3349"/>
    <n v="33"/>
    <n v="28"/>
    <n v="0"/>
    <n v="0"/>
    <n v="33"/>
    <n v="28"/>
  </r>
  <r>
    <m/>
    <m/>
    <x v="3403"/>
    <x v="3350"/>
    <n v="3"/>
    <n v="3"/>
    <n v="0"/>
    <n v="0"/>
    <n v="3"/>
    <n v="3"/>
  </r>
  <r>
    <m/>
    <m/>
    <x v="3404"/>
    <x v="3351"/>
    <n v="3"/>
    <n v="3"/>
    <n v="0"/>
    <n v="0"/>
    <n v="3"/>
    <n v="3"/>
  </r>
  <r>
    <m/>
    <m/>
    <x v="3405"/>
    <x v="3352"/>
    <n v="65"/>
    <n v="62"/>
    <n v="0"/>
    <n v="0"/>
    <n v="65"/>
    <n v="62"/>
  </r>
  <r>
    <m/>
    <m/>
    <x v="3406"/>
    <x v="3353"/>
    <n v="67"/>
    <n v="62"/>
    <n v="0"/>
    <n v="0"/>
    <n v="67"/>
    <n v="62"/>
  </r>
  <r>
    <m/>
    <m/>
    <x v="3407"/>
    <x v="3354"/>
    <n v="2"/>
    <n v="0"/>
    <n v="0"/>
    <n v="1"/>
    <n v="2"/>
    <n v="1"/>
  </r>
  <r>
    <m/>
    <m/>
    <x v="3408"/>
    <x v="3355"/>
    <n v="2"/>
    <n v="0"/>
    <n v="0"/>
    <n v="1"/>
    <n v="2"/>
    <n v="1"/>
  </r>
  <r>
    <m/>
    <m/>
    <x v="3409"/>
    <x v="3356"/>
    <n v="765"/>
    <n v="786"/>
    <n v="0"/>
    <n v="0"/>
    <n v="765"/>
    <n v="786"/>
  </r>
  <r>
    <m/>
    <m/>
    <x v="3410"/>
    <x v="3357"/>
    <n v="770"/>
    <n v="792"/>
    <n v="0"/>
    <n v="0"/>
    <n v="770"/>
    <n v="792"/>
  </r>
  <r>
    <m/>
    <m/>
    <x v="3411"/>
    <x v="3358"/>
    <n v="16"/>
    <n v="18"/>
    <n v="0"/>
    <n v="0"/>
    <n v="16"/>
    <n v="18"/>
  </r>
  <r>
    <m/>
    <m/>
    <x v="3412"/>
    <x v="3359"/>
    <n v="16"/>
    <n v="18"/>
    <n v="0"/>
    <n v="0"/>
    <n v="16"/>
    <n v="18"/>
  </r>
  <r>
    <m/>
    <m/>
    <x v="3413"/>
    <x v="3360"/>
    <n v="80"/>
    <n v="79"/>
    <n v="0"/>
    <n v="0"/>
    <n v="80"/>
    <n v="79"/>
  </r>
  <r>
    <m/>
    <m/>
    <x v="3414"/>
    <x v="3361"/>
    <n v="80"/>
    <n v="79"/>
    <n v="0"/>
    <n v="0"/>
    <n v="80"/>
    <n v="79"/>
  </r>
  <r>
    <m/>
    <m/>
    <x v="3415"/>
    <x v="3362"/>
    <n v="2"/>
    <n v="3"/>
    <n v="0"/>
    <n v="0"/>
    <n v="2"/>
    <n v="3"/>
  </r>
  <r>
    <m/>
    <m/>
    <x v="3416"/>
    <x v="3363"/>
    <n v="10"/>
    <n v="12"/>
    <n v="0"/>
    <n v="0"/>
    <n v="10"/>
    <n v="12"/>
  </r>
  <r>
    <m/>
    <m/>
    <x v="3417"/>
    <x v="3364"/>
    <n v="0"/>
    <n v="0"/>
    <n v="0"/>
    <n v="1"/>
    <n v="0"/>
    <n v="1"/>
  </r>
  <r>
    <m/>
    <m/>
    <x v="3418"/>
    <x v="3365"/>
    <n v="0"/>
    <n v="0"/>
    <n v="0"/>
    <n v="1"/>
    <n v="0"/>
    <n v="1"/>
  </r>
  <r>
    <m/>
    <m/>
    <x v="3419"/>
    <x v="3366"/>
    <n v="0"/>
    <n v="1"/>
    <n v="0"/>
    <n v="0"/>
    <n v="0"/>
    <n v="1"/>
  </r>
  <r>
    <m/>
    <m/>
    <x v="3420"/>
    <x v="3367"/>
    <n v="0"/>
    <n v="1"/>
    <n v="0"/>
    <n v="0"/>
    <n v="0"/>
    <n v="1"/>
  </r>
  <r>
    <m/>
    <m/>
    <x v="3421"/>
    <x v="3368"/>
    <n v="0"/>
    <n v="0"/>
    <n v="0"/>
    <n v="1"/>
    <n v="0"/>
    <n v="1"/>
  </r>
  <r>
    <m/>
    <m/>
    <x v="3422"/>
    <x v="3369"/>
    <n v="0"/>
    <n v="0"/>
    <n v="0"/>
    <n v="1"/>
    <n v="0"/>
    <n v="1"/>
  </r>
  <r>
    <m/>
    <m/>
    <x v="3423"/>
    <x v="3370"/>
    <n v="24"/>
    <n v="27"/>
    <n v="0"/>
    <n v="0"/>
    <n v="24"/>
    <n v="27"/>
  </r>
  <r>
    <m/>
    <m/>
    <x v="3424"/>
    <x v="3371"/>
    <n v="24"/>
    <n v="27"/>
    <n v="0"/>
    <n v="0"/>
    <n v="24"/>
    <n v="27"/>
  </r>
  <r>
    <m/>
    <m/>
    <x v="3425"/>
    <x v="3372"/>
    <n v="0"/>
    <n v="1"/>
    <n v="0"/>
    <n v="0"/>
    <n v="0"/>
    <n v="1"/>
  </r>
  <r>
    <m/>
    <m/>
    <x v="3426"/>
    <x v="3373"/>
    <n v="0"/>
    <n v="1"/>
    <n v="0"/>
    <n v="0"/>
    <n v="0"/>
    <n v="1"/>
  </r>
  <r>
    <m/>
    <m/>
    <x v="3427"/>
    <x v="3374"/>
    <n v="0"/>
    <n v="1"/>
    <n v="0"/>
    <n v="0"/>
    <n v="0"/>
    <n v="1"/>
  </r>
  <r>
    <m/>
    <m/>
    <x v="3428"/>
    <x v="3375"/>
    <n v="0"/>
    <n v="1"/>
    <n v="0"/>
    <n v="0"/>
    <n v="0"/>
    <n v="1"/>
  </r>
  <r>
    <m/>
    <s v="Дензитометрија(уписати број апарата и број смена)"/>
    <x v="0"/>
    <x v="3376"/>
    <m/>
    <m/>
    <m/>
    <m/>
    <m/>
    <m/>
  </r>
  <r>
    <m/>
    <s v="Број прегледаних пацијената"/>
    <x v="0"/>
    <x v="0"/>
    <n v="5964"/>
    <n v="6127"/>
    <n v="1398"/>
    <n v="1258"/>
    <n v="7362"/>
    <n v="7385"/>
  </r>
  <r>
    <m/>
    <s v="Укупан број услуга"/>
    <x v="0"/>
    <x v="0"/>
    <n v="5964"/>
    <n v="6127"/>
    <n v="1398"/>
    <n v="1258"/>
    <n v="7362"/>
    <n v="7385"/>
  </r>
  <r>
    <m/>
    <m/>
    <x v="3429"/>
    <x v="3377"/>
    <n v="5964"/>
    <n v="6127"/>
    <n v="1392"/>
    <n v="1253"/>
    <n v="7356"/>
    <n v="7380"/>
  </r>
  <r>
    <m/>
    <m/>
    <x v="3430"/>
    <x v="3378"/>
    <n v="0"/>
    <n v="0"/>
    <n v="6"/>
    <n v="5"/>
    <n v="6"/>
    <n v="5"/>
  </r>
  <r>
    <m/>
    <m/>
    <x v="0"/>
    <x v="0"/>
    <m/>
    <m/>
    <m/>
    <m/>
    <m/>
    <m/>
  </r>
  <r>
    <m/>
    <s v="Лабораторијска дијагностика"/>
    <x v="0"/>
    <x v="0"/>
    <m/>
    <m/>
    <m/>
    <m/>
    <m/>
    <m/>
  </r>
  <r>
    <m/>
    <s v="БРОЈ ПАЦИЈЕНАТА-УКУПНО"/>
    <x v="0"/>
    <x v="0"/>
    <n v="172823"/>
    <n v="180000"/>
    <n v="38301"/>
    <n v="40000"/>
    <n v="211124"/>
    <n v="220000"/>
  </r>
  <r>
    <m/>
    <s v="БРОЈ ПРЕГЛЕДАНИХ УЗОРАКА-УКУПНО"/>
    <x v="0"/>
    <x v="0"/>
    <m/>
    <m/>
    <m/>
    <m/>
    <m/>
    <m/>
  </r>
  <r>
    <m/>
    <s v="ЛАБОРАТОРИЈСКЕ АНАЛИЗЕ -УКУПНО"/>
    <x v="0"/>
    <x v="0"/>
    <n v="1673721"/>
    <n v="1808667.2999999993"/>
    <n v="2509123"/>
    <n v="2580566.0260000005"/>
    <n v="4182844"/>
    <n v="4389233.3260000004"/>
  </r>
  <r>
    <m/>
    <s v="Број пацијената "/>
    <x v="0"/>
    <x v="0"/>
    <m/>
    <m/>
    <m/>
    <m/>
    <m/>
    <m/>
  </r>
  <r>
    <m/>
    <s v="Број прегледаних узорака"/>
    <x v="0"/>
    <x v="0"/>
    <m/>
    <m/>
    <m/>
    <m/>
    <m/>
    <m/>
  </r>
  <r>
    <m/>
    <s v="А. Биохемијске и хематолошке анализе укупно"/>
    <x v="0"/>
    <x v="0"/>
    <n v="1188245"/>
    <n v="1308786.9999999995"/>
    <n v="1870453"/>
    <n v="1874757.5260000003"/>
    <n v="3058698"/>
    <n v="3183544.526000001"/>
  </r>
  <r>
    <m/>
    <m/>
    <x v="3431"/>
    <x v="3379"/>
    <n v="7173"/>
    <n v="5744"/>
    <n v="18027"/>
    <n v="16303"/>
    <n v="25200"/>
    <n v="22047"/>
  </r>
  <r>
    <m/>
    <m/>
    <x v="3432"/>
    <x v="3380"/>
    <n v="117815"/>
    <n v="122716"/>
    <n v="34136"/>
    <n v="31106"/>
    <n v="151951"/>
    <n v="153822"/>
  </r>
  <r>
    <m/>
    <m/>
    <x v="3433"/>
    <x v="3381"/>
    <n v="17775"/>
    <n v="17759"/>
    <n v="9757"/>
    <n v="8312"/>
    <n v="27532"/>
    <n v="26071"/>
  </r>
  <r>
    <m/>
    <m/>
    <x v="3434"/>
    <x v="3382"/>
    <n v="134446"/>
    <n v="135000"/>
    <n v="261383"/>
    <n v="257000"/>
    <n v="395829"/>
    <n v="392000"/>
  </r>
  <r>
    <m/>
    <m/>
    <x v="3435"/>
    <x v="3383"/>
    <n v="0"/>
    <n v="1"/>
    <n v="1"/>
    <n v="1"/>
    <n v="1"/>
    <n v="2"/>
  </r>
  <r>
    <m/>
    <m/>
    <x v="3436"/>
    <x v="3384"/>
    <n v="1147"/>
    <n v="1440"/>
    <n v="47621"/>
    <n v="51000"/>
    <n v="48768"/>
    <n v="52440"/>
  </r>
  <r>
    <m/>
    <m/>
    <x v="3437"/>
    <x v="3385"/>
    <n v="3"/>
    <n v="0"/>
    <n v="9398"/>
    <n v="10000"/>
    <n v="9401"/>
    <n v="10000"/>
  </r>
  <r>
    <m/>
    <m/>
    <x v="3438"/>
    <x v="3386"/>
    <n v="494"/>
    <n v="520"/>
    <n v="277"/>
    <n v="260"/>
    <n v="771"/>
    <n v="780"/>
  </r>
  <r>
    <m/>
    <m/>
    <x v="3439"/>
    <x v="3387"/>
    <n v="2931"/>
    <n v="5470.3"/>
    <n v="70006"/>
    <n v="73300"/>
    <n v="72937"/>
    <n v="78770.3"/>
  </r>
  <r>
    <m/>
    <m/>
    <x v="3440"/>
    <x v="3388"/>
    <n v="417"/>
    <n v="420"/>
    <n v="230"/>
    <n v="220"/>
    <n v="647"/>
    <n v="640"/>
  </r>
  <r>
    <m/>
    <m/>
    <x v="3441"/>
    <x v="3389"/>
    <n v="29726"/>
    <n v="29000"/>
    <n v="5043"/>
    <n v="5350"/>
    <n v="34769"/>
    <n v="34350"/>
  </r>
  <r>
    <m/>
    <m/>
    <x v="3442"/>
    <x v="3390"/>
    <n v="27113"/>
    <n v="33100"/>
    <n v="45910"/>
    <n v="44600"/>
    <n v="73023"/>
    <n v="77700"/>
  </r>
  <r>
    <m/>
    <m/>
    <x v="3443"/>
    <x v="3391"/>
    <n v="6151"/>
    <n v="8200"/>
    <n v="18444"/>
    <n v="17470"/>
    <n v="24595"/>
    <n v="25670"/>
  </r>
  <r>
    <m/>
    <m/>
    <x v="3444"/>
    <x v="3392"/>
    <n v="820"/>
    <n v="795"/>
    <n v="523"/>
    <n v="530"/>
    <n v="1343"/>
    <n v="1325"/>
  </r>
  <r>
    <m/>
    <m/>
    <x v="3445"/>
    <x v="3393"/>
    <n v="11559"/>
    <n v="14880"/>
    <n v="11220"/>
    <n v="9270"/>
    <n v="22779"/>
    <n v="24150"/>
  </r>
  <r>
    <m/>
    <m/>
    <x v="3446"/>
    <x v="3394"/>
    <n v="8049"/>
    <n v="7741.5"/>
    <n v="1938"/>
    <n v="1856.4"/>
    <n v="9987"/>
    <n v="9597.9"/>
  </r>
  <r>
    <m/>
    <m/>
    <x v="3447"/>
    <x v="3395"/>
    <n v="10744"/>
    <n v="10940"/>
    <n v="14674"/>
    <n v="15460"/>
    <n v="25418"/>
    <n v="26400"/>
  </r>
  <r>
    <m/>
    <m/>
    <x v="3448"/>
    <x v="3396"/>
    <n v="871"/>
    <n v="824.2"/>
    <n v="823"/>
    <n v="785.2"/>
    <n v="1694"/>
    <n v="1609.4"/>
  </r>
  <r>
    <m/>
    <m/>
    <x v="3449"/>
    <x v="3397"/>
    <n v="487"/>
    <n v="452.40000000000003"/>
    <n v="166"/>
    <n v="159.9"/>
    <n v="653"/>
    <n v="612.30000000000007"/>
  </r>
  <r>
    <m/>
    <m/>
    <x v="3450"/>
    <x v="3398"/>
    <n v="401"/>
    <n v="388.7"/>
    <n v="131"/>
    <n v="109.2"/>
    <n v="532"/>
    <n v="497.9"/>
  </r>
  <r>
    <m/>
    <m/>
    <x v="3451"/>
    <x v="3399"/>
    <n v="27133"/>
    <n v="33100"/>
    <n v="45915"/>
    <n v="44600"/>
    <n v="73048"/>
    <n v="77700"/>
  </r>
  <r>
    <m/>
    <m/>
    <x v="3452"/>
    <x v="3400"/>
    <n v="1043"/>
    <n v="985.4"/>
    <n v="1377"/>
    <n v="1336.4"/>
    <n v="2420"/>
    <n v="2321.8000000000002"/>
  </r>
  <r>
    <m/>
    <m/>
    <x v="3453"/>
    <x v="3401"/>
    <n v="1320"/>
    <n v="1540"/>
    <n v="10"/>
    <n v="10"/>
    <n v="1330"/>
    <n v="1550"/>
  </r>
  <r>
    <m/>
    <m/>
    <x v="3454"/>
    <x v="3402"/>
    <n v="24532"/>
    <n v="32200"/>
    <n v="46502"/>
    <n v="44600"/>
    <n v="71034"/>
    <n v="76800"/>
  </r>
  <r>
    <m/>
    <m/>
    <x v="3455"/>
    <x v="3403"/>
    <n v="24557"/>
    <n v="32200"/>
    <n v="47670"/>
    <n v="45700"/>
    <n v="72227"/>
    <n v="77900"/>
  </r>
  <r>
    <m/>
    <m/>
    <x v="3456"/>
    <x v="3404"/>
    <n v="1071"/>
    <n v="1230"/>
    <n v="1811"/>
    <n v="1995"/>
    <n v="2882"/>
    <n v="3225"/>
  </r>
  <r>
    <m/>
    <m/>
    <x v="3457"/>
    <x v="3405"/>
    <n v="616"/>
    <n v="575.9"/>
    <n v="173"/>
    <n v="152.126"/>
    <n v="789"/>
    <n v="728.02599999999995"/>
  </r>
  <r>
    <m/>
    <m/>
    <x v="3458"/>
    <x v="3406"/>
    <n v="11339"/>
    <n v="11747.4"/>
    <n v="3473"/>
    <n v="4304.7000000000007"/>
    <n v="14812"/>
    <n v="16052.1"/>
  </r>
  <r>
    <m/>
    <m/>
    <x v="3459"/>
    <x v="3407"/>
    <n v="11536"/>
    <n v="10480"/>
    <n v="15329"/>
    <n v="17320"/>
    <n v="26865"/>
    <n v="27800"/>
  </r>
  <r>
    <m/>
    <m/>
    <x v="3460"/>
    <x v="3408"/>
    <n v="24597"/>
    <n v="29000"/>
    <n v="44955"/>
    <n v="43300"/>
    <n v="69552"/>
    <n v="72300"/>
  </r>
  <r>
    <m/>
    <m/>
    <x v="3461"/>
    <x v="3409"/>
    <n v="54712"/>
    <n v="59600"/>
    <n v="66499"/>
    <n v="71000"/>
    <n v="121211"/>
    <n v="130600"/>
  </r>
  <r>
    <m/>
    <m/>
    <x v="3462"/>
    <x v="3410"/>
    <n v="9843"/>
    <n v="10103.5"/>
    <n v="5479"/>
    <n v="6523"/>
    <n v="15322"/>
    <n v="16626.5"/>
  </r>
  <r>
    <m/>
    <m/>
    <x v="3463"/>
    <x v="3411"/>
    <n v="573"/>
    <n v="536.9"/>
    <n v="657"/>
    <n v="601.9"/>
    <n v="1230"/>
    <n v="1138.8"/>
  </r>
  <r>
    <m/>
    <m/>
    <x v="3464"/>
    <x v="3412"/>
    <n v="1115"/>
    <n v="1049.1000000000001"/>
    <n v="257"/>
    <n v="266.5"/>
    <n v="1372"/>
    <n v="1315.6000000000001"/>
  </r>
  <r>
    <m/>
    <m/>
    <x v="3465"/>
    <x v="3413"/>
    <n v="39537"/>
    <n v="46000"/>
    <n v="80375"/>
    <n v="74200"/>
    <n v="119912"/>
    <n v="120200"/>
  </r>
  <r>
    <m/>
    <m/>
    <x v="3466"/>
    <x v="3414"/>
    <n v="9025"/>
    <n v="9104.6"/>
    <n v="7392"/>
    <n v="7964.2"/>
    <n v="16417"/>
    <n v="17068.8"/>
  </r>
  <r>
    <m/>
    <m/>
    <x v="3467"/>
    <x v="3415"/>
    <n v="117"/>
    <n v="117"/>
    <n v="202"/>
    <n v="170.3"/>
    <n v="319"/>
    <n v="287.3"/>
  </r>
  <r>
    <m/>
    <m/>
    <x v="3468"/>
    <x v="3416"/>
    <n v="35"/>
    <n v="32.5"/>
    <n v="19"/>
    <n v="20.8"/>
    <n v="54"/>
    <n v="53.3"/>
  </r>
  <r>
    <m/>
    <m/>
    <x v="3469"/>
    <x v="3417"/>
    <n v="3700"/>
    <n v="3508.7000000000003"/>
    <n v="2771"/>
    <n v="2615.6"/>
    <n v="6471"/>
    <n v="6124.3"/>
  </r>
  <r>
    <m/>
    <m/>
    <x v="3470"/>
    <x v="3418"/>
    <n v="3447"/>
    <n v="3265.6"/>
    <n v="2660"/>
    <n v="2506.4"/>
    <n v="6107"/>
    <n v="5772"/>
  </r>
  <r>
    <m/>
    <m/>
    <x v="3471"/>
    <x v="3419"/>
    <n v="245"/>
    <n v="244"/>
    <n v="352"/>
    <n v="375"/>
    <n v="597"/>
    <n v="619"/>
  </r>
  <r>
    <m/>
    <m/>
    <x v="3472"/>
    <x v="3420"/>
    <n v="3309"/>
    <n v="3127.8"/>
    <n v="2645"/>
    <n v="2496"/>
    <n v="5954"/>
    <n v="5623.8"/>
  </r>
  <r>
    <m/>
    <m/>
    <x v="3473"/>
    <x v="3421"/>
    <n v="6257"/>
    <n v="6056.7"/>
    <n v="1809"/>
    <n v="1736.8"/>
    <n v="8066"/>
    <n v="7793.5"/>
  </r>
  <r>
    <m/>
    <m/>
    <x v="3474"/>
    <x v="3422"/>
    <n v="14221"/>
    <n v="13380"/>
    <n v="22435"/>
    <n v="23050"/>
    <n v="36656"/>
    <n v="36430"/>
  </r>
  <r>
    <m/>
    <m/>
    <x v="3475"/>
    <x v="3423"/>
    <n v="3220"/>
    <n v="3014.7000000000003"/>
    <n v="231"/>
    <n v="215.8"/>
    <n v="3451"/>
    <n v="3230.5000000000005"/>
  </r>
  <r>
    <m/>
    <m/>
    <x v="3476"/>
    <x v="3424"/>
    <n v="41944"/>
    <n v="48100"/>
    <n v="81294"/>
    <n v="74400"/>
    <n v="123238"/>
    <n v="122500"/>
  </r>
  <r>
    <m/>
    <m/>
    <x v="3477"/>
    <x v="3425"/>
    <n v="4149"/>
    <n v="3941.6"/>
    <n v="1884"/>
    <n v="1770.6000000000001"/>
    <n v="6033"/>
    <n v="5712.2"/>
  </r>
  <r>
    <m/>
    <m/>
    <x v="3478"/>
    <x v="3426"/>
    <n v="4139"/>
    <n v="3932.5"/>
    <n v="1878"/>
    <n v="1764.1000000000001"/>
    <n v="6017"/>
    <n v="5696.6"/>
  </r>
  <r>
    <m/>
    <m/>
    <x v="3479"/>
    <x v="3427"/>
    <n v="2300"/>
    <n v="3460.5"/>
    <n v="3961"/>
    <n v="5100"/>
    <n v="6261"/>
    <n v="8560.5"/>
  </r>
  <r>
    <m/>
    <m/>
    <x v="3480"/>
    <x v="3428"/>
    <n v="1316"/>
    <n v="2180"/>
    <n v="4551"/>
    <n v="5150"/>
    <n v="5867"/>
    <n v="7330"/>
  </r>
  <r>
    <m/>
    <m/>
    <x v="3481"/>
    <x v="3429"/>
    <n v="48369"/>
    <n v="60600"/>
    <n v="74920"/>
    <n v="70600"/>
    <n v="123289"/>
    <n v="131200"/>
  </r>
  <r>
    <m/>
    <m/>
    <x v="3482"/>
    <x v="3430"/>
    <n v="757"/>
    <n v="805"/>
    <n v="477"/>
    <n v="490"/>
    <n v="1234"/>
    <n v="1295"/>
  </r>
  <r>
    <m/>
    <m/>
    <x v="3483"/>
    <x v="3431"/>
    <n v="872"/>
    <n v="960"/>
    <n v="542"/>
    <n v="600"/>
    <n v="1414"/>
    <n v="1560"/>
  </r>
  <r>
    <m/>
    <m/>
    <x v="3484"/>
    <x v="3432"/>
    <n v="877"/>
    <n v="960"/>
    <n v="505"/>
    <n v="600"/>
    <n v="1382"/>
    <n v="1560"/>
  </r>
  <r>
    <m/>
    <m/>
    <x v="3485"/>
    <x v="3433"/>
    <n v="8379"/>
    <n v="8030"/>
    <n v="18054"/>
    <n v="20270"/>
    <n v="26433"/>
    <n v="28300"/>
  </r>
  <r>
    <m/>
    <m/>
    <x v="3486"/>
    <x v="3434"/>
    <n v="3415"/>
    <n v="5680"/>
    <n v="5085"/>
    <n v="4590"/>
    <n v="8500"/>
    <n v="10270"/>
  </r>
  <r>
    <m/>
    <m/>
    <x v="3487"/>
    <x v="3435"/>
    <n v="423"/>
    <n v="396.5"/>
    <n v="439"/>
    <n v="405.6"/>
    <n v="862"/>
    <n v="802.1"/>
  </r>
  <r>
    <m/>
    <m/>
    <x v="3488"/>
    <x v="3436"/>
    <n v="307"/>
    <n v="327.3"/>
    <n v="423"/>
    <n v="476.5"/>
    <n v="730"/>
    <n v="803.8"/>
  </r>
  <r>
    <m/>
    <m/>
    <x v="3489"/>
    <x v="3437"/>
    <n v="14231"/>
    <n v="18500"/>
    <n v="57202"/>
    <n v="60125"/>
    <n v="71433"/>
    <n v="78625"/>
  </r>
  <r>
    <m/>
    <m/>
    <x v="3490"/>
    <x v="3438"/>
    <n v="0"/>
    <n v="0"/>
    <n v="22"/>
    <n v="18.2"/>
    <n v="22"/>
    <n v="18.2"/>
  </r>
  <r>
    <m/>
    <m/>
    <x v="3491"/>
    <x v="3439"/>
    <n v="11705"/>
    <n v="10560"/>
    <n v="16622"/>
    <n v="19640"/>
    <n v="28327"/>
    <n v="30200"/>
  </r>
  <r>
    <m/>
    <m/>
    <x v="3492"/>
    <x v="3440"/>
    <n v="41827"/>
    <n v="46200"/>
    <n v="81035"/>
    <n v="74500"/>
    <n v="122862"/>
    <n v="120700"/>
  </r>
  <r>
    <m/>
    <m/>
    <x v="3493"/>
    <x v="3441"/>
    <n v="84"/>
    <n v="100"/>
    <n v="336"/>
    <n v="280"/>
    <n v="420"/>
    <n v="380"/>
  </r>
  <r>
    <m/>
    <m/>
    <x v="3494"/>
    <x v="3442"/>
    <n v="9967"/>
    <n v="9518.6"/>
    <n v="2442"/>
    <n v="2271.1"/>
    <n v="12409"/>
    <n v="11789.7"/>
  </r>
  <r>
    <m/>
    <m/>
    <x v="3495"/>
    <x v="3443"/>
    <n v="1320"/>
    <n v="1540"/>
    <n v="9"/>
    <n v="10"/>
    <n v="1329"/>
    <n v="1550"/>
  </r>
  <r>
    <m/>
    <m/>
    <x v="3496"/>
    <x v="3444"/>
    <n v="45"/>
    <n v="80"/>
    <n v="45"/>
    <n v="50"/>
    <n v="90"/>
    <n v="130"/>
  </r>
  <r>
    <m/>
    <m/>
    <x v="3497"/>
    <x v="3445"/>
    <n v="483"/>
    <n v="1135"/>
    <n v="4064"/>
    <n v="4806"/>
    <n v="4547"/>
    <n v="5941"/>
  </r>
  <r>
    <m/>
    <m/>
    <x v="3498"/>
    <x v="3446"/>
    <n v="1740"/>
    <n v="2520"/>
    <n v="23057"/>
    <n v="25180"/>
    <n v="24797"/>
    <n v="27700"/>
  </r>
  <r>
    <m/>
    <m/>
    <x v="3499"/>
    <x v="3447"/>
    <n v="3070"/>
    <n v="3020"/>
    <n v="2028"/>
    <n v="2015"/>
    <n v="5098"/>
    <n v="5035"/>
  </r>
  <r>
    <m/>
    <m/>
    <x v="3500"/>
    <x v="3448"/>
    <n v="10512"/>
    <n v="9920"/>
    <n v="19687"/>
    <n v="23580"/>
    <n v="30199"/>
    <n v="33500"/>
  </r>
  <r>
    <m/>
    <m/>
    <x v="3501"/>
    <x v="3449"/>
    <n v="880"/>
    <n v="1035"/>
    <n v="397"/>
    <n v="415"/>
    <n v="1277"/>
    <n v="1450"/>
  </r>
  <r>
    <m/>
    <m/>
    <x v="3502"/>
    <x v="3450"/>
    <n v="2904"/>
    <n v="2797.6"/>
    <n v="859"/>
    <n v="834.6"/>
    <n v="3763"/>
    <n v="3632.2"/>
  </r>
  <r>
    <m/>
    <m/>
    <x v="3503"/>
    <x v="3451"/>
    <n v="288"/>
    <n v="287"/>
    <n v="436"/>
    <n v="405"/>
    <n v="724"/>
    <n v="692"/>
  </r>
  <r>
    <m/>
    <m/>
    <x v="3504"/>
    <x v="3452"/>
    <n v="398"/>
    <n v="369.2"/>
    <n v="219"/>
    <n v="196.3"/>
    <n v="617"/>
    <n v="565.5"/>
  </r>
  <r>
    <m/>
    <m/>
    <x v="3505"/>
    <x v="3453"/>
    <n v="828"/>
    <n v="776.1"/>
    <n v="394"/>
    <n v="414.7"/>
    <n v="1222"/>
    <n v="1190.8"/>
  </r>
  <r>
    <m/>
    <m/>
    <x v="3506"/>
    <x v="3454"/>
    <n v="6542"/>
    <n v="6999.1"/>
    <n v="2056"/>
    <n v="2767.6000000000004"/>
    <n v="8598"/>
    <n v="9766.7000000000007"/>
  </r>
  <r>
    <m/>
    <m/>
    <x v="3507"/>
    <x v="3455"/>
    <n v="1568"/>
    <n v="2170"/>
    <n v="4557"/>
    <n v="5130"/>
    <n v="6125"/>
    <n v="7300"/>
  </r>
  <r>
    <m/>
    <m/>
    <x v="3508"/>
    <x v="3456"/>
    <n v="0"/>
    <n v="0"/>
    <n v="1"/>
    <n v="0"/>
    <n v="1"/>
    <n v="0"/>
  </r>
  <r>
    <m/>
    <m/>
    <x v="3509"/>
    <x v="3457"/>
    <n v="816"/>
    <n v="764.4"/>
    <n v="344"/>
    <n v="356.2"/>
    <n v="1160"/>
    <n v="1120.5999999999999"/>
  </r>
  <r>
    <m/>
    <m/>
    <x v="3510"/>
    <x v="3458"/>
    <n v="48761"/>
    <n v="62300"/>
    <n v="74721"/>
    <n v="70400"/>
    <n v="123482"/>
    <n v="132700"/>
  </r>
  <r>
    <m/>
    <m/>
    <x v="3511"/>
    <x v="3459"/>
    <n v="2182"/>
    <n v="2106"/>
    <n v="1834"/>
    <n v="1699.1000000000001"/>
    <n v="4016"/>
    <n v="3805.1000000000004"/>
  </r>
  <r>
    <m/>
    <m/>
    <x v="3512"/>
    <x v="3460"/>
    <n v="20203"/>
    <n v="16020"/>
    <n v="18582"/>
    <n v="22780"/>
    <n v="38785"/>
    <n v="38800"/>
  </r>
  <r>
    <m/>
    <m/>
    <x v="3513"/>
    <x v="3461"/>
    <n v="22493"/>
    <n v="26525"/>
    <n v="19068"/>
    <n v="18485"/>
    <n v="41561"/>
    <n v="45010"/>
  </r>
  <r>
    <m/>
    <m/>
    <x v="3514"/>
    <x v="3462"/>
    <n v="582"/>
    <n v="605"/>
    <n v="1260"/>
    <n v="1302"/>
    <n v="1842"/>
    <n v="1907"/>
  </r>
  <r>
    <m/>
    <m/>
    <x v="3515"/>
    <x v="3463"/>
    <n v="811"/>
    <n v="761.80000000000007"/>
    <n v="213"/>
    <n v="158.6"/>
    <n v="1024"/>
    <n v="920.40000000000009"/>
  </r>
  <r>
    <m/>
    <m/>
    <x v="3516"/>
    <x v="3464"/>
    <n v="3"/>
    <n v="3.9000000000000004"/>
    <n v="32"/>
    <n v="32.5"/>
    <n v="35"/>
    <n v="36.4"/>
  </r>
  <r>
    <m/>
    <m/>
    <x v="3517"/>
    <x v="3465"/>
    <n v="41"/>
    <n v="50"/>
    <n v="60"/>
    <n v="80"/>
    <n v="101"/>
    <n v="130"/>
  </r>
  <r>
    <m/>
    <m/>
    <x v="3518"/>
    <x v="3466"/>
    <n v="25"/>
    <n v="30"/>
    <n v="0"/>
    <n v="10"/>
    <n v="25"/>
    <n v="40"/>
  </r>
  <r>
    <m/>
    <m/>
    <x v="3519"/>
    <x v="3467"/>
    <n v="77"/>
    <n v="154"/>
    <n v="45"/>
    <n v="71"/>
    <n v="122"/>
    <n v="225"/>
  </r>
  <r>
    <m/>
    <m/>
    <x v="3520"/>
    <x v="3468"/>
    <n v="12044"/>
    <n v="7500"/>
    <n v="7154"/>
    <n v="5000"/>
    <n v="19198"/>
    <n v="12500"/>
  </r>
  <r>
    <m/>
    <m/>
    <x v="3521"/>
    <x v="3469"/>
    <n v="118"/>
    <n v="165"/>
    <n v="258"/>
    <n v="450"/>
    <n v="376"/>
    <n v="615"/>
  </r>
  <r>
    <m/>
    <m/>
    <x v="3522"/>
    <x v="3470"/>
    <n v="73"/>
    <n v="76.7"/>
    <n v="19"/>
    <n v="20.8"/>
    <n v="92"/>
    <n v="97.5"/>
  </r>
  <r>
    <m/>
    <m/>
    <x v="3523"/>
    <x v="3471"/>
    <n v="2051"/>
    <n v="2078.6000000000004"/>
    <n v="1779"/>
    <n v="1846.5"/>
    <n v="3830"/>
    <n v="3925.1000000000004"/>
  </r>
  <r>
    <m/>
    <m/>
    <x v="3524"/>
    <x v="3472"/>
    <n v="45"/>
    <n v="39"/>
    <n v="26"/>
    <n v="24.7"/>
    <n v="71"/>
    <n v="63.7"/>
  </r>
  <r>
    <m/>
    <m/>
    <x v="3525"/>
    <x v="3473"/>
    <n v="13"/>
    <n v="10.4"/>
    <n v="31"/>
    <n v="31.200000000000003"/>
    <n v="44"/>
    <n v="41.6"/>
  </r>
  <r>
    <m/>
    <m/>
    <x v="3526"/>
    <x v="3474"/>
    <n v="79"/>
    <n v="0"/>
    <n v="0"/>
    <n v="0"/>
    <n v="79"/>
    <n v="0"/>
  </r>
  <r>
    <m/>
    <m/>
    <x v="3527"/>
    <x v="3475"/>
    <n v="588"/>
    <n v="585"/>
    <n v="170"/>
    <n v="152.1"/>
    <n v="758"/>
    <n v="737.1"/>
  </r>
  <r>
    <m/>
    <m/>
    <x v="3528"/>
    <x v="3476"/>
    <n v="33"/>
    <n v="29.900000000000002"/>
    <n v="66"/>
    <n v="68.38"/>
    <n v="99"/>
    <n v="98.28"/>
  </r>
  <r>
    <m/>
    <m/>
    <x v="3529"/>
    <x v="3477"/>
    <n v="1287"/>
    <n v="1277.9000000000001"/>
    <n v="337"/>
    <n v="321.10000000000002"/>
    <n v="1624"/>
    <n v="1599"/>
  </r>
  <r>
    <m/>
    <m/>
    <x v="3530"/>
    <x v="3478"/>
    <n v="1811"/>
    <n v="1838.1000000000001"/>
    <n v="1790"/>
    <n v="1863.4"/>
    <n v="3601"/>
    <n v="3701.5"/>
  </r>
  <r>
    <m/>
    <m/>
    <x v="3531"/>
    <x v="3479"/>
    <n v="51"/>
    <n v="200"/>
    <n v="23"/>
    <n v="250"/>
    <n v="74"/>
    <n v="450"/>
  </r>
  <r>
    <m/>
    <m/>
    <x v="3532"/>
    <x v="3480"/>
    <n v="23"/>
    <n v="20.8"/>
    <n v="26"/>
    <n v="24.7"/>
    <n v="49"/>
    <n v="45.5"/>
  </r>
  <r>
    <m/>
    <m/>
    <x v="3533"/>
    <x v="3481"/>
    <n v="2173"/>
    <n v="2400"/>
    <n v="15679"/>
    <n v="15800"/>
    <n v="17852"/>
    <n v="18200"/>
  </r>
  <r>
    <m/>
    <m/>
    <x v="3534"/>
    <x v="3482"/>
    <n v="1126"/>
    <n v="1092"/>
    <n v="581"/>
    <n v="543.4"/>
    <n v="1707"/>
    <n v="1635.4"/>
  </r>
  <r>
    <m/>
    <m/>
    <x v="3535"/>
    <x v="3483"/>
    <n v="42"/>
    <n v="101.6"/>
    <n v="214"/>
    <n v="281.52"/>
    <n v="256"/>
    <n v="383.12"/>
  </r>
  <r>
    <m/>
    <m/>
    <x v="3536"/>
    <x v="3484"/>
    <n v="1126"/>
    <n v="1092"/>
    <n v="581"/>
    <n v="543.4"/>
    <n v="1707"/>
    <n v="1635.4"/>
  </r>
  <r>
    <m/>
    <m/>
    <x v="3537"/>
    <x v="3485"/>
    <n v="77"/>
    <n v="90"/>
    <n v="339"/>
    <n v="350"/>
    <n v="416"/>
    <n v="440"/>
  </r>
  <r>
    <m/>
    <m/>
    <x v="3538"/>
    <x v="3486"/>
    <n v="1516"/>
    <n v="1485.9"/>
    <n v="427"/>
    <n v="408.2"/>
    <n v="1943"/>
    <n v="1894.1000000000001"/>
  </r>
  <r>
    <m/>
    <m/>
    <x v="3539"/>
    <x v="3487"/>
    <n v="587"/>
    <n v="570"/>
    <n v="9"/>
    <n v="85"/>
    <n v="596"/>
    <n v="655"/>
  </r>
  <r>
    <m/>
    <m/>
    <x v="3540"/>
    <x v="3488"/>
    <n v="8"/>
    <n v="24"/>
    <n v="462"/>
    <n v="526"/>
    <n v="470"/>
    <n v="550"/>
  </r>
  <r>
    <m/>
    <m/>
    <x v="3541"/>
    <x v="3489"/>
    <n v="84"/>
    <n v="156"/>
    <n v="988"/>
    <n v="1404"/>
    <n v="1072"/>
    <n v="1560"/>
  </r>
  <r>
    <m/>
    <m/>
    <x v="3542"/>
    <x v="3490"/>
    <n v="84"/>
    <n v="156"/>
    <n v="990"/>
    <n v="1404"/>
    <n v="1074"/>
    <n v="1560"/>
  </r>
  <r>
    <m/>
    <m/>
    <x v="3543"/>
    <x v="3491"/>
    <n v="84"/>
    <n v="156"/>
    <n v="986"/>
    <n v="1404"/>
    <n v="1070"/>
    <n v="1560"/>
  </r>
  <r>
    <m/>
    <m/>
    <x v="3544"/>
    <x v="3492"/>
    <n v="4"/>
    <n v="13"/>
    <n v="233"/>
    <n v="255"/>
    <n v="237"/>
    <n v="268"/>
  </r>
  <r>
    <m/>
    <m/>
    <x v="3545"/>
    <x v="3493"/>
    <n v="0"/>
    <n v="0"/>
    <n v="0"/>
    <n v="1560"/>
    <n v="0"/>
    <n v="1560"/>
  </r>
  <r>
    <m/>
    <m/>
    <x v="3546"/>
    <x v="3494"/>
    <n v="84"/>
    <n v="156"/>
    <n v="989"/>
    <n v="1404"/>
    <n v="1073"/>
    <n v="1560"/>
  </r>
  <r>
    <m/>
    <m/>
    <x v="3547"/>
    <x v="3495"/>
    <n v="84"/>
    <n v="156"/>
    <n v="987"/>
    <n v="1404"/>
    <n v="1071"/>
    <n v="1560"/>
  </r>
  <r>
    <m/>
    <m/>
    <x v="3548"/>
    <x v="3496"/>
    <n v="279"/>
    <n v="420"/>
    <n v="199"/>
    <n v="300"/>
    <n v="478"/>
    <n v="720"/>
  </r>
  <r>
    <m/>
    <m/>
    <x v="3549"/>
    <x v="3497"/>
    <n v="6691"/>
    <n v="5899.4000000000005"/>
    <n v="3821"/>
    <n v="3649.1"/>
    <n v="10512"/>
    <n v="9548.5"/>
  </r>
  <r>
    <m/>
    <m/>
    <x v="3550"/>
    <x v="3498"/>
    <n v="819"/>
    <n v="778.7"/>
    <n v="523"/>
    <n v="483.6"/>
    <n v="1342"/>
    <n v="1262.3000000000002"/>
  </r>
  <r>
    <m/>
    <m/>
    <x v="3551"/>
    <x v="3499"/>
    <n v="59352"/>
    <n v="65520"/>
    <n v="119532"/>
    <n v="124217"/>
    <n v="178884"/>
    <n v="189737"/>
  </r>
  <r>
    <m/>
    <m/>
    <x v="3552"/>
    <x v="3500"/>
    <n v="22"/>
    <n v="50"/>
    <n v="11087"/>
    <n v="12950"/>
    <n v="11109"/>
    <n v="13000"/>
  </r>
  <r>
    <m/>
    <m/>
    <x v="3553"/>
    <x v="3501"/>
    <n v="921"/>
    <n v="800"/>
    <n v="951"/>
    <n v="1354"/>
    <n v="1872"/>
    <n v="2154"/>
  </r>
  <r>
    <m/>
    <m/>
    <x v="3554"/>
    <x v="3502"/>
    <n v="38"/>
    <n v="211"/>
    <n v="60"/>
    <n v="69"/>
    <n v="98"/>
    <n v="280"/>
  </r>
  <r>
    <m/>
    <m/>
    <x v="3555"/>
    <x v="3503"/>
    <n v="17"/>
    <n v="15"/>
    <n v="102"/>
    <n v="205"/>
    <n v="119"/>
    <n v="220"/>
  </r>
  <r>
    <m/>
    <m/>
    <x v="3556"/>
    <x v="3504"/>
    <n v="2303"/>
    <n v="2076"/>
    <n v="973"/>
    <n v="1486"/>
    <n v="3276"/>
    <n v="3562"/>
  </r>
  <r>
    <m/>
    <m/>
    <x v="3557"/>
    <x v="3505"/>
    <n v="9"/>
    <n v="10"/>
    <n v="11"/>
    <n v="20"/>
    <n v="20"/>
    <n v="30"/>
  </r>
  <r>
    <m/>
    <m/>
    <x v="3558"/>
    <x v="3506"/>
    <n v="8"/>
    <n v="10"/>
    <n v="21"/>
    <n v="20"/>
    <n v="29"/>
    <n v="30"/>
  </r>
  <r>
    <m/>
    <m/>
    <x v="3559"/>
    <x v="3507"/>
    <n v="269"/>
    <n v="281"/>
    <n v="234"/>
    <n v="299"/>
    <n v="503"/>
    <n v="580"/>
  </r>
  <r>
    <m/>
    <m/>
    <x v="3560"/>
    <x v="3508"/>
    <n v="212"/>
    <n v="229"/>
    <n v="325"/>
    <n v="342"/>
    <n v="537"/>
    <n v="571"/>
  </r>
  <r>
    <m/>
    <m/>
    <x v="3561"/>
    <x v="3509"/>
    <n v="185"/>
    <n v="202"/>
    <n v="305"/>
    <n v="317"/>
    <n v="490"/>
    <n v="519"/>
  </r>
  <r>
    <m/>
    <m/>
    <x v="3562"/>
    <x v="3510"/>
    <n v="0"/>
    <n v="150"/>
    <n v="0"/>
    <n v="200"/>
    <n v="0"/>
    <n v="350"/>
  </r>
  <r>
    <m/>
    <m/>
    <x v="3563"/>
    <x v="3511"/>
    <n v="0"/>
    <n v="150"/>
    <n v="0"/>
    <n v="200"/>
    <n v="0"/>
    <n v="350"/>
  </r>
  <r>
    <m/>
    <m/>
    <x v="3564"/>
    <x v="3512"/>
    <n v="0"/>
    <n v="150"/>
    <n v="0"/>
    <n v="200"/>
    <n v="0"/>
    <n v="350"/>
  </r>
  <r>
    <m/>
    <m/>
    <x v="3565"/>
    <x v="3513"/>
    <n v="0"/>
    <n v="50"/>
    <n v="0"/>
    <n v="50"/>
    <n v="0"/>
    <n v="100"/>
  </r>
  <r>
    <m/>
    <m/>
    <x v="3566"/>
    <x v="3514"/>
    <n v="21406"/>
    <n v="29500"/>
    <n v="69885"/>
    <n v="68520"/>
    <n v="91291"/>
    <n v="98020"/>
  </r>
  <r>
    <m/>
    <m/>
    <x v="3567"/>
    <x v="3515"/>
    <n v="8"/>
    <n v="5"/>
    <n v="6"/>
    <n v="15"/>
    <n v="14"/>
    <n v="20"/>
  </r>
  <r>
    <m/>
    <m/>
    <x v="3568"/>
    <x v="3516"/>
    <n v="893"/>
    <n v="925"/>
    <n v="312"/>
    <n v="413"/>
    <n v="1205"/>
    <n v="1338"/>
  </r>
  <r>
    <m/>
    <m/>
    <x v="3569"/>
    <x v="3517"/>
    <n v="0"/>
    <n v="0"/>
    <n v="7"/>
    <n v="6"/>
    <n v="7"/>
    <n v="6"/>
  </r>
  <r>
    <m/>
    <m/>
    <x v="3570"/>
    <x v="3518"/>
    <n v="6574"/>
    <n v="7220"/>
    <n v="12529"/>
    <n v="14954"/>
    <n v="19103"/>
    <n v="22174"/>
  </r>
  <r>
    <m/>
    <m/>
    <x v="3571"/>
    <x v="3519"/>
    <n v="47"/>
    <n v="44"/>
    <n v="18"/>
    <n v="26"/>
    <n v="65"/>
    <n v="70"/>
  </r>
  <r>
    <m/>
    <m/>
    <x v="3572"/>
    <x v="3520"/>
    <n v="116"/>
    <n v="151"/>
    <n v="103"/>
    <n v="146"/>
    <n v="219"/>
    <n v="297"/>
  </r>
  <r>
    <m/>
    <m/>
    <x v="3573"/>
    <x v="3521"/>
    <n v="37"/>
    <n v="37"/>
    <n v="9"/>
    <n v="15"/>
    <n v="46"/>
    <n v="52"/>
  </r>
  <r>
    <m/>
    <m/>
    <x v="3574"/>
    <x v="3522"/>
    <n v="72"/>
    <n v="71"/>
    <n v="26"/>
    <n v="32"/>
    <n v="98"/>
    <n v="103"/>
  </r>
  <r>
    <m/>
    <m/>
    <x v="3575"/>
    <x v="3523"/>
    <n v="40"/>
    <n v="36"/>
    <n v="18"/>
    <n v="22"/>
    <n v="58"/>
    <n v="58"/>
  </r>
  <r>
    <m/>
    <m/>
    <x v="3576"/>
    <x v="3524"/>
    <n v="26"/>
    <n v="26"/>
    <n v="10"/>
    <n v="15"/>
    <n v="36"/>
    <n v="41"/>
  </r>
  <r>
    <m/>
    <m/>
    <x v="3577"/>
    <x v="3525"/>
    <n v="48"/>
    <n v="49"/>
    <n v="13"/>
    <n v="20"/>
    <n v="61"/>
    <n v="69"/>
  </r>
  <r>
    <m/>
    <m/>
    <x v="3578"/>
    <x v="3526"/>
    <n v="55"/>
    <n v="49"/>
    <n v="14"/>
    <n v="22"/>
    <n v="69"/>
    <n v="71"/>
  </r>
  <r>
    <m/>
    <m/>
    <x v="3579"/>
    <x v="3527"/>
    <n v="36"/>
    <n v="11"/>
    <n v="32"/>
    <n v="11"/>
    <n v="68"/>
    <n v="22"/>
  </r>
  <r>
    <m/>
    <m/>
    <x v="3580"/>
    <x v="3528"/>
    <n v="7012"/>
    <n v="11863"/>
    <n v="44129"/>
    <n v="43210"/>
    <n v="51141"/>
    <n v="55073"/>
  </r>
  <r>
    <m/>
    <m/>
    <x v="3581"/>
    <x v="3529"/>
    <n v="10"/>
    <n v="5"/>
    <n v="9"/>
    <n v="5"/>
    <n v="19"/>
    <n v="10"/>
  </r>
  <r>
    <m/>
    <m/>
    <x v="3582"/>
    <x v="3530"/>
    <n v="4067"/>
    <n v="3600"/>
    <n v="89"/>
    <n v="120"/>
    <n v="4156"/>
    <n v="3720"/>
  </r>
  <r>
    <m/>
    <m/>
    <x v="3583"/>
    <x v="3531"/>
    <n v="131"/>
    <n v="129"/>
    <n v="194"/>
    <n v="201"/>
    <n v="325"/>
    <n v="330"/>
  </r>
  <r>
    <m/>
    <m/>
    <x v="3584"/>
    <x v="3532"/>
    <n v="225"/>
    <n v="97"/>
    <n v="41"/>
    <n v="59"/>
    <n v="266"/>
    <n v="156"/>
  </r>
  <r>
    <m/>
    <m/>
    <x v="3585"/>
    <x v="3533"/>
    <n v="151"/>
    <n v="144"/>
    <n v="403"/>
    <n v="513"/>
    <n v="554"/>
    <n v="657"/>
  </r>
  <r>
    <m/>
    <m/>
    <x v="3586"/>
    <x v="3534"/>
    <n v="7"/>
    <n v="2"/>
    <n v="1"/>
    <n v="3"/>
    <n v="8"/>
    <n v="5"/>
  </r>
  <r>
    <m/>
    <m/>
    <x v="3587"/>
    <x v="3535"/>
    <n v="16"/>
    <n v="8"/>
    <n v="4"/>
    <n v="3"/>
    <n v="20"/>
    <n v="11"/>
  </r>
  <r>
    <m/>
    <m/>
    <x v="3588"/>
    <x v="3536"/>
    <n v="11"/>
    <n v="5"/>
    <n v="6"/>
    <n v="16"/>
    <n v="17"/>
    <n v="21"/>
  </r>
  <r>
    <m/>
    <m/>
    <x v="3589"/>
    <x v="3537"/>
    <n v="951"/>
    <n v="917"/>
    <n v="148"/>
    <n v="261"/>
    <n v="1099"/>
    <n v="1178"/>
  </r>
  <r>
    <m/>
    <m/>
    <x v="3590"/>
    <x v="3538"/>
    <n v="932"/>
    <n v="901"/>
    <n v="143"/>
    <n v="255"/>
    <n v="1075"/>
    <n v="1156"/>
  </r>
  <r>
    <m/>
    <m/>
    <x v="3591"/>
    <x v="3539"/>
    <n v="13350"/>
    <n v="1600"/>
    <n v="45443"/>
    <n v="3471"/>
    <n v="58793"/>
    <n v="5071"/>
  </r>
  <r>
    <m/>
    <m/>
    <x v="3592"/>
    <x v="3540"/>
    <n v="10203"/>
    <n v="29429"/>
    <n v="25531"/>
    <n v="68200"/>
    <n v="35734"/>
    <n v="97629"/>
  </r>
  <r>
    <m/>
    <m/>
    <x v="3593"/>
    <x v="3541"/>
    <n v="557"/>
    <n v="602"/>
    <n v="1623"/>
    <n v="1708"/>
    <n v="2180"/>
    <n v="2310"/>
  </r>
  <r>
    <m/>
    <m/>
    <x v="3594"/>
    <x v="3542"/>
    <n v="709"/>
    <n v="650"/>
    <n v="140"/>
    <n v="226"/>
    <n v="849"/>
    <n v="876"/>
  </r>
  <r>
    <m/>
    <m/>
    <x v="3595"/>
    <x v="3543"/>
    <n v="12"/>
    <n v="7"/>
    <n v="2"/>
    <n v="4"/>
    <n v="14"/>
    <n v="11"/>
  </r>
  <r>
    <m/>
    <m/>
    <x v="3596"/>
    <x v="3544"/>
    <n v="79"/>
    <n v="66"/>
    <n v="35"/>
    <n v="48"/>
    <n v="114"/>
    <n v="114"/>
  </r>
  <r>
    <m/>
    <m/>
    <x v="3597"/>
    <x v="3545"/>
    <n v="1252"/>
    <n v="1230"/>
    <n v="222"/>
    <n v="363"/>
    <n v="1474"/>
    <n v="1593"/>
  </r>
  <r>
    <m/>
    <m/>
    <x v="3598"/>
    <x v="3546"/>
    <n v="146"/>
    <n v="97"/>
    <n v="41"/>
    <n v="59"/>
    <n v="187"/>
    <n v="156"/>
  </r>
  <r>
    <m/>
    <m/>
    <x v="3599"/>
    <x v="3547"/>
    <n v="2423"/>
    <n v="3878"/>
    <n v="8784"/>
    <n v="11533"/>
    <n v="11207"/>
    <n v="15411"/>
  </r>
  <r>
    <m/>
    <m/>
    <x v="3600"/>
    <x v="3548"/>
    <n v="145"/>
    <n v="139"/>
    <n v="44"/>
    <n v="63"/>
    <n v="189"/>
    <n v="202"/>
  </r>
  <r>
    <m/>
    <m/>
    <x v="3601"/>
    <x v="3549"/>
    <n v="144"/>
    <n v="139"/>
    <n v="46"/>
    <n v="63"/>
    <n v="190"/>
    <n v="202"/>
  </r>
  <r>
    <m/>
    <m/>
    <x v="3602"/>
    <x v="3550"/>
    <n v="59"/>
    <n v="72"/>
    <n v="37"/>
    <n v="168"/>
    <n v="96"/>
    <n v="240"/>
  </r>
  <r>
    <m/>
    <m/>
    <x v="3603"/>
    <x v="3551"/>
    <n v="422"/>
    <n v="383"/>
    <n v="345"/>
    <n v="392"/>
    <n v="767"/>
    <n v="775"/>
  </r>
  <r>
    <m/>
    <m/>
    <x v="3604"/>
    <x v="3552"/>
    <n v="115"/>
    <n v="120"/>
    <n v="440"/>
    <n v="460"/>
    <n v="555"/>
    <n v="580"/>
  </r>
  <r>
    <m/>
    <m/>
    <x v="3605"/>
    <x v="3553"/>
    <n v="2582"/>
    <n v="2400"/>
    <n v="1217"/>
    <n v="1300"/>
    <n v="3799"/>
    <n v="3700"/>
  </r>
  <r>
    <m/>
    <m/>
    <x v="3606"/>
    <x v="3554"/>
    <n v="3446"/>
    <n v="3300"/>
    <n v="265"/>
    <n v="350"/>
    <n v="3711"/>
    <n v="3650"/>
  </r>
  <r>
    <m/>
    <m/>
    <x v="3607"/>
    <x v="3555"/>
    <n v="1967"/>
    <n v="2250"/>
    <n v="1296"/>
    <n v="1350"/>
    <n v="3263"/>
    <n v="3600"/>
  </r>
  <r>
    <m/>
    <m/>
    <x v="3608"/>
    <x v="3556"/>
    <n v="1927"/>
    <n v="2000"/>
    <n v="627"/>
    <n v="700"/>
    <n v="2554"/>
    <n v="2700"/>
  </r>
  <r>
    <m/>
    <m/>
    <x v="3609"/>
    <x v="3557"/>
    <n v="1929"/>
    <n v="2000"/>
    <n v="624"/>
    <n v="700"/>
    <n v="2553"/>
    <n v="2700"/>
  </r>
  <r>
    <m/>
    <m/>
    <x v="3610"/>
    <x v="3558"/>
    <n v="2366"/>
    <n v="2300"/>
    <n v="279"/>
    <n v="350"/>
    <n v="2645"/>
    <n v="2650"/>
  </r>
  <r>
    <m/>
    <m/>
    <x v="3611"/>
    <x v="3559"/>
    <n v="1277"/>
    <n v="1350"/>
    <n v="194"/>
    <n v="200"/>
    <n v="1471"/>
    <n v="1550"/>
  </r>
  <r>
    <m/>
    <m/>
    <x v="3612"/>
    <x v="3560"/>
    <n v="1104"/>
    <n v="1000"/>
    <n v="100"/>
    <n v="150"/>
    <n v="1204"/>
    <n v="1150"/>
  </r>
  <r>
    <m/>
    <m/>
    <x v="3613"/>
    <x v="3561"/>
    <n v="89"/>
    <n v="95"/>
    <n v="77"/>
    <n v="90"/>
    <n v="166"/>
    <n v="185"/>
  </r>
  <r>
    <m/>
    <m/>
    <x v="3614"/>
    <x v="3562"/>
    <n v="1981"/>
    <n v="2000"/>
    <n v="612"/>
    <n v="700"/>
    <n v="2593"/>
    <n v="2700"/>
  </r>
  <r>
    <m/>
    <m/>
    <x v="3615"/>
    <x v="3563"/>
    <n v="1983"/>
    <n v="2000"/>
    <n v="612"/>
    <n v="700"/>
    <n v="2595"/>
    <n v="2700"/>
  </r>
  <r>
    <m/>
    <m/>
    <x v="3616"/>
    <x v="3564"/>
    <n v="328"/>
    <n v="290"/>
    <n v="161"/>
    <n v="170"/>
    <n v="489"/>
    <n v="460"/>
  </r>
  <r>
    <m/>
    <m/>
    <x v="3617"/>
    <x v="3565"/>
    <n v="300"/>
    <n v="250"/>
    <n v="148"/>
    <n v="150"/>
    <n v="448"/>
    <n v="400"/>
  </r>
  <r>
    <m/>
    <m/>
    <x v="3618"/>
    <x v="3566"/>
    <n v="15835"/>
    <n v="15544.1"/>
    <n v="1257"/>
    <n v="1163.5"/>
    <n v="17092"/>
    <n v="16707.599999999999"/>
  </r>
  <r>
    <m/>
    <m/>
    <x v="3619"/>
    <x v="3567"/>
    <n v="1831"/>
    <n v="1752.4"/>
    <n v="156"/>
    <n v="145.6"/>
    <n v="1987"/>
    <n v="1898"/>
  </r>
  <r>
    <m/>
    <m/>
    <x v="3620"/>
    <x v="3568"/>
    <n v="1823"/>
    <n v="1949"/>
    <n v="358"/>
    <n v="368"/>
    <n v="2181"/>
    <n v="2317"/>
  </r>
  <r>
    <m/>
    <m/>
    <x v="3621"/>
    <x v="3569"/>
    <n v="1447"/>
    <n v="1384.5"/>
    <n v="743"/>
    <n v="712.4"/>
    <n v="2190"/>
    <n v="2096.9"/>
  </r>
  <r>
    <m/>
    <m/>
    <x v="3622"/>
    <x v="3570"/>
    <n v="10"/>
    <n v="14"/>
    <n v="110"/>
    <n v="120"/>
    <n v="120"/>
    <n v="134"/>
  </r>
  <r>
    <m/>
    <m/>
    <x v="3623"/>
    <x v="3571"/>
    <n v="132"/>
    <n v="150"/>
    <n v="1059"/>
    <n v="1050"/>
    <n v="1191"/>
    <n v="1200"/>
  </r>
  <r>
    <m/>
    <m/>
    <x v="3624"/>
    <x v="3572"/>
    <n v="34"/>
    <n v="30"/>
    <n v="9"/>
    <n v="10"/>
    <n v="43"/>
    <n v="40"/>
  </r>
  <r>
    <m/>
    <m/>
    <x v="3625"/>
    <x v="3573"/>
    <n v="32"/>
    <n v="30"/>
    <n v="5"/>
    <n v="10"/>
    <n v="37"/>
    <n v="40"/>
  </r>
  <r>
    <m/>
    <m/>
    <x v="3626"/>
    <x v="3574"/>
    <n v="60"/>
    <n v="66"/>
    <n v="28"/>
    <n v="37"/>
    <n v="88"/>
    <n v="103"/>
  </r>
  <r>
    <m/>
    <m/>
    <x v="3627"/>
    <x v="3575"/>
    <n v="0"/>
    <n v="100"/>
    <n v="0"/>
    <n v="100"/>
    <n v="0"/>
    <n v="200"/>
  </r>
  <r>
    <m/>
    <m/>
    <x v="3628"/>
    <x v="3576"/>
    <n v="0"/>
    <n v="0"/>
    <n v="0"/>
    <n v="140"/>
    <n v="0"/>
    <n v="140"/>
  </r>
  <r>
    <m/>
    <m/>
    <x v="3629"/>
    <x v="3577"/>
    <n v="0"/>
    <n v="30"/>
    <n v="0"/>
    <n v="70"/>
    <n v="0"/>
    <n v="100"/>
  </r>
  <r>
    <m/>
    <m/>
    <x v="3630"/>
    <x v="3578"/>
    <n v="0"/>
    <n v="10"/>
    <n v="0"/>
    <n v="130"/>
    <n v="0"/>
    <n v="140"/>
  </r>
  <r>
    <m/>
    <s v="Број пацијената"/>
    <x v="0"/>
    <x v="0"/>
    <m/>
    <m/>
    <m/>
    <m/>
    <m/>
    <m/>
  </r>
  <r>
    <m/>
    <s v="Број прегледаних узорака"/>
    <x v="0"/>
    <x v="0"/>
    <m/>
    <m/>
    <m/>
    <m/>
    <m/>
    <m/>
  </r>
  <r>
    <m/>
    <s v="Б. Микробиолошке и паразитолошке анализе укупно"/>
    <x v="0"/>
    <x v="0"/>
    <n v="21762"/>
    <n v="17478"/>
    <n v="212732"/>
    <n v="249803"/>
    <n v="234494"/>
    <n v="267281"/>
  </r>
  <r>
    <m/>
    <m/>
    <x v="3631"/>
    <x v="3579"/>
    <n v="87"/>
    <n v="85"/>
    <n v="12"/>
    <n v="25"/>
    <n v="99"/>
    <n v="110"/>
  </r>
  <r>
    <m/>
    <m/>
    <x v="3632"/>
    <x v="3580"/>
    <n v="49"/>
    <n v="0"/>
    <n v="1806"/>
    <n v="2400"/>
    <n v="1855"/>
    <n v="2400"/>
  </r>
  <r>
    <m/>
    <m/>
    <x v="3633"/>
    <x v="3581"/>
    <n v="0"/>
    <n v="0"/>
    <n v="741"/>
    <n v="900"/>
    <n v="741"/>
    <n v="900"/>
  </r>
  <r>
    <m/>
    <m/>
    <x v="3634"/>
    <x v="3582"/>
    <n v="26"/>
    <n v="0"/>
    <n v="2868"/>
    <n v="3400"/>
    <n v="2894"/>
    <n v="3400"/>
  </r>
  <r>
    <m/>
    <m/>
    <x v="3635"/>
    <x v="3583"/>
    <n v="64"/>
    <n v="0"/>
    <n v="1378"/>
    <n v="1600"/>
    <n v="1442"/>
    <n v="1600"/>
  </r>
  <r>
    <m/>
    <m/>
    <x v="3636"/>
    <x v="3584"/>
    <n v="51"/>
    <n v="0"/>
    <n v="1473"/>
    <n v="2000"/>
    <n v="1524"/>
    <n v="2000"/>
  </r>
  <r>
    <m/>
    <m/>
    <x v="3637"/>
    <x v="3585"/>
    <n v="0"/>
    <n v="0"/>
    <n v="722"/>
    <n v="900"/>
    <n v="722"/>
    <n v="900"/>
  </r>
  <r>
    <m/>
    <m/>
    <x v="3638"/>
    <x v="3586"/>
    <n v="32"/>
    <n v="0"/>
    <n v="2191"/>
    <n v="2700"/>
    <n v="2223"/>
    <n v="2700"/>
  </r>
  <r>
    <m/>
    <m/>
    <x v="3639"/>
    <x v="3587"/>
    <n v="0"/>
    <n v="0"/>
    <n v="3"/>
    <n v="10"/>
    <n v="3"/>
    <n v="10"/>
  </r>
  <r>
    <m/>
    <m/>
    <x v="3640"/>
    <x v="3588"/>
    <n v="23"/>
    <n v="0"/>
    <n v="307"/>
    <n v="350"/>
    <n v="330"/>
    <n v="350"/>
  </r>
  <r>
    <m/>
    <m/>
    <x v="3641"/>
    <x v="3589"/>
    <n v="22"/>
    <n v="0"/>
    <n v="299"/>
    <n v="350"/>
    <n v="321"/>
    <n v="350"/>
  </r>
  <r>
    <m/>
    <m/>
    <x v="3642"/>
    <x v="3590"/>
    <n v="1"/>
    <n v="0"/>
    <n v="1460"/>
    <n v="1800"/>
    <n v="1461"/>
    <n v="1800"/>
  </r>
  <r>
    <m/>
    <m/>
    <x v="3643"/>
    <x v="3591"/>
    <n v="2"/>
    <n v="0"/>
    <n v="414"/>
    <n v="500"/>
    <n v="416"/>
    <n v="500"/>
  </r>
  <r>
    <m/>
    <m/>
    <x v="3644"/>
    <x v="3592"/>
    <n v="26"/>
    <n v="0"/>
    <n v="42"/>
    <n v="80"/>
    <n v="68"/>
    <n v="80"/>
  </r>
  <r>
    <m/>
    <m/>
    <x v="3645"/>
    <x v="3593"/>
    <n v="0"/>
    <n v="0"/>
    <n v="35"/>
    <n v="80"/>
    <n v="35"/>
    <n v="80"/>
  </r>
  <r>
    <m/>
    <m/>
    <x v="3646"/>
    <x v="3594"/>
    <n v="39"/>
    <n v="0"/>
    <n v="1703"/>
    <n v="2000"/>
    <n v="1742"/>
    <n v="2000"/>
  </r>
  <r>
    <m/>
    <m/>
    <x v="3647"/>
    <x v="3595"/>
    <n v="1"/>
    <n v="0"/>
    <n v="16"/>
    <n v="20"/>
    <n v="17"/>
    <n v="20"/>
  </r>
  <r>
    <m/>
    <m/>
    <x v="3648"/>
    <x v="3596"/>
    <n v="17"/>
    <n v="0"/>
    <n v="308"/>
    <n v="400"/>
    <n v="325"/>
    <n v="400"/>
  </r>
  <r>
    <m/>
    <m/>
    <x v="3649"/>
    <x v="3597"/>
    <n v="1"/>
    <n v="0"/>
    <n v="298"/>
    <n v="400"/>
    <n v="299"/>
    <n v="400"/>
  </r>
  <r>
    <m/>
    <m/>
    <x v="3650"/>
    <x v="3598"/>
    <n v="0"/>
    <n v="0"/>
    <n v="0"/>
    <n v="10"/>
    <n v="0"/>
    <n v="10"/>
  </r>
  <r>
    <m/>
    <m/>
    <x v="3651"/>
    <x v="3599"/>
    <n v="0"/>
    <n v="0"/>
    <n v="3"/>
    <n v="10"/>
    <n v="3"/>
    <n v="10"/>
  </r>
  <r>
    <m/>
    <m/>
    <x v="3652"/>
    <x v="3600"/>
    <n v="9"/>
    <n v="0"/>
    <n v="56"/>
    <n v="80"/>
    <n v="65"/>
    <n v="80"/>
  </r>
  <r>
    <m/>
    <m/>
    <x v="3653"/>
    <x v="3601"/>
    <n v="531"/>
    <n v="550"/>
    <n v="62"/>
    <n v="65"/>
    <n v="593"/>
    <n v="615"/>
  </r>
  <r>
    <m/>
    <m/>
    <x v="3654"/>
    <x v="3602"/>
    <n v="0"/>
    <n v="0"/>
    <n v="0"/>
    <n v="200"/>
    <n v="0"/>
    <n v="200"/>
  </r>
  <r>
    <m/>
    <m/>
    <x v="3655"/>
    <x v="3603"/>
    <n v="0"/>
    <n v="0"/>
    <n v="4"/>
    <n v="10"/>
    <n v="4"/>
    <n v="10"/>
  </r>
  <r>
    <m/>
    <m/>
    <x v="3656"/>
    <x v="3604"/>
    <n v="154"/>
    <n v="0"/>
    <n v="2441"/>
    <n v="3000"/>
    <n v="2595"/>
    <n v="3000"/>
  </r>
  <r>
    <m/>
    <m/>
    <x v="3657"/>
    <x v="3605"/>
    <n v="20"/>
    <n v="0"/>
    <n v="686"/>
    <n v="750"/>
    <n v="706"/>
    <n v="750"/>
  </r>
  <r>
    <m/>
    <m/>
    <x v="3658"/>
    <x v="3606"/>
    <n v="45"/>
    <n v="0"/>
    <n v="2523"/>
    <n v="3000"/>
    <n v="2568"/>
    <n v="3000"/>
  </r>
  <r>
    <m/>
    <m/>
    <x v="3659"/>
    <x v="3607"/>
    <n v="0"/>
    <n v="0"/>
    <n v="27"/>
    <n v="100"/>
    <n v="27"/>
    <n v="100"/>
  </r>
  <r>
    <m/>
    <m/>
    <x v="3660"/>
    <x v="3608"/>
    <n v="40"/>
    <n v="0"/>
    <n v="1329"/>
    <n v="1500"/>
    <n v="1369"/>
    <n v="1500"/>
  </r>
  <r>
    <m/>
    <m/>
    <x v="3661"/>
    <x v="3609"/>
    <n v="41"/>
    <n v="0"/>
    <n v="1327"/>
    <n v="1500"/>
    <n v="1368"/>
    <n v="1500"/>
  </r>
  <r>
    <m/>
    <m/>
    <x v="3662"/>
    <x v="3610"/>
    <n v="9"/>
    <n v="0"/>
    <n v="8520"/>
    <n v="9000"/>
    <n v="8529"/>
    <n v="9000"/>
  </r>
  <r>
    <m/>
    <m/>
    <x v="3663"/>
    <x v="3611"/>
    <n v="9"/>
    <n v="0"/>
    <n v="7663"/>
    <n v="8000"/>
    <n v="7672"/>
    <n v="8000"/>
  </r>
  <r>
    <m/>
    <m/>
    <x v="3664"/>
    <x v="3612"/>
    <n v="0"/>
    <n v="0"/>
    <n v="2"/>
    <n v="10"/>
    <n v="2"/>
    <n v="10"/>
  </r>
  <r>
    <m/>
    <m/>
    <x v="3665"/>
    <x v="3613"/>
    <n v="388"/>
    <n v="0"/>
    <n v="13101"/>
    <n v="14000"/>
    <n v="13489"/>
    <n v="14000"/>
  </r>
  <r>
    <m/>
    <m/>
    <x v="3666"/>
    <x v="3614"/>
    <n v="1"/>
    <n v="0"/>
    <n v="31"/>
    <n v="10"/>
    <n v="32"/>
    <n v="10"/>
  </r>
  <r>
    <m/>
    <m/>
    <x v="3667"/>
    <x v="3615"/>
    <n v="15"/>
    <n v="0"/>
    <n v="397"/>
    <n v="10"/>
    <n v="412"/>
    <n v="10"/>
  </r>
  <r>
    <m/>
    <m/>
    <x v="3668"/>
    <x v="3616"/>
    <n v="1"/>
    <n v="0"/>
    <n v="14"/>
    <n v="50"/>
    <n v="15"/>
    <n v="50"/>
  </r>
  <r>
    <m/>
    <m/>
    <x v="3669"/>
    <x v="3617"/>
    <n v="8"/>
    <n v="0"/>
    <n v="585"/>
    <n v="1000"/>
    <n v="593"/>
    <n v="1000"/>
  </r>
  <r>
    <m/>
    <m/>
    <x v="3670"/>
    <x v="3618"/>
    <n v="361"/>
    <n v="0"/>
    <n v="10588"/>
    <n v="11000"/>
    <n v="10949"/>
    <n v="11000"/>
  </r>
  <r>
    <m/>
    <m/>
    <x v="3671"/>
    <x v="3619"/>
    <n v="362"/>
    <n v="0"/>
    <n v="11091"/>
    <n v="12000"/>
    <n v="11453"/>
    <n v="12000"/>
  </r>
  <r>
    <m/>
    <m/>
    <x v="3672"/>
    <x v="3620"/>
    <n v="0"/>
    <n v="0"/>
    <n v="1"/>
    <n v="100"/>
    <n v="1"/>
    <n v="100"/>
  </r>
  <r>
    <m/>
    <m/>
    <x v="3673"/>
    <x v="3621"/>
    <n v="0"/>
    <n v="0"/>
    <n v="4"/>
    <n v="10"/>
    <n v="4"/>
    <n v="10"/>
  </r>
  <r>
    <m/>
    <m/>
    <x v="3674"/>
    <x v="3622"/>
    <n v="0"/>
    <n v="0"/>
    <n v="76"/>
    <n v="100"/>
    <n v="76"/>
    <n v="100"/>
  </r>
  <r>
    <m/>
    <m/>
    <x v="3675"/>
    <x v="3623"/>
    <n v="396"/>
    <n v="0"/>
    <n v="15915"/>
    <n v="18000"/>
    <n v="16311"/>
    <n v="18000"/>
  </r>
  <r>
    <m/>
    <m/>
    <x v="3676"/>
    <x v="3624"/>
    <n v="0"/>
    <n v="0"/>
    <n v="257"/>
    <n v="250"/>
    <n v="257"/>
    <n v="250"/>
  </r>
  <r>
    <m/>
    <m/>
    <x v="3677"/>
    <x v="3625"/>
    <n v="1378"/>
    <n v="0"/>
    <n v="44380"/>
    <n v="45000"/>
    <n v="45758"/>
    <n v="45000"/>
  </r>
  <r>
    <m/>
    <m/>
    <x v="3678"/>
    <x v="3626"/>
    <n v="314"/>
    <n v="0"/>
    <n v="11606"/>
    <n v="13000"/>
    <n v="11920"/>
    <n v="13000"/>
  </r>
  <r>
    <m/>
    <m/>
    <x v="3679"/>
    <x v="3627"/>
    <n v="0"/>
    <n v="0"/>
    <n v="55"/>
    <n v="10"/>
    <n v="55"/>
    <n v="10"/>
  </r>
  <r>
    <m/>
    <m/>
    <x v="3680"/>
    <x v="3628"/>
    <n v="0"/>
    <n v="0"/>
    <n v="40"/>
    <n v="50"/>
    <n v="40"/>
    <n v="50"/>
  </r>
  <r>
    <m/>
    <m/>
    <x v="3681"/>
    <x v="3629"/>
    <n v="0"/>
    <n v="0"/>
    <n v="39"/>
    <n v="50"/>
    <n v="39"/>
    <n v="50"/>
  </r>
  <r>
    <m/>
    <m/>
    <x v="3682"/>
    <x v="3630"/>
    <n v="0"/>
    <n v="0"/>
    <n v="0"/>
    <n v="5"/>
    <n v="0"/>
    <n v="5"/>
  </r>
  <r>
    <m/>
    <m/>
    <x v="3683"/>
    <x v="3631"/>
    <n v="0"/>
    <n v="0"/>
    <n v="1"/>
    <n v="10"/>
    <n v="1"/>
    <n v="10"/>
  </r>
  <r>
    <m/>
    <m/>
    <x v="3684"/>
    <x v="3632"/>
    <n v="867"/>
    <n v="0"/>
    <n v="9098"/>
    <n v="10000"/>
    <n v="9965"/>
    <n v="10000"/>
  </r>
  <r>
    <m/>
    <m/>
    <x v="3685"/>
    <x v="3633"/>
    <n v="21"/>
    <n v="0"/>
    <n v="59"/>
    <n v="60"/>
    <n v="80"/>
    <n v="60"/>
  </r>
  <r>
    <m/>
    <m/>
    <x v="3686"/>
    <x v="3634"/>
    <n v="1235"/>
    <n v="1246"/>
    <n v="2440"/>
    <n v="2555"/>
    <n v="3675"/>
    <n v="3801"/>
  </r>
  <r>
    <m/>
    <m/>
    <x v="3687"/>
    <x v="3635"/>
    <n v="989"/>
    <n v="1005"/>
    <n v="1823"/>
    <n v="1896"/>
    <n v="2812"/>
    <n v="2901"/>
  </r>
  <r>
    <m/>
    <m/>
    <x v="3688"/>
    <x v="3636"/>
    <n v="1203"/>
    <n v="934"/>
    <n v="2537"/>
    <n v="2791"/>
    <n v="3740"/>
    <n v="3725"/>
  </r>
  <r>
    <m/>
    <m/>
    <x v="3689"/>
    <x v="3637"/>
    <n v="22"/>
    <n v="20"/>
    <n v="60"/>
    <n v="52"/>
    <n v="82"/>
    <n v="72"/>
  </r>
  <r>
    <m/>
    <m/>
    <x v="3690"/>
    <x v="3638"/>
    <n v="967"/>
    <n v="1000"/>
    <n v="2732"/>
    <n v="2754"/>
    <n v="3699"/>
    <n v="3754"/>
  </r>
  <r>
    <m/>
    <m/>
    <x v="3691"/>
    <x v="3639"/>
    <n v="961"/>
    <n v="990"/>
    <n v="2313"/>
    <n v="2345"/>
    <n v="3274"/>
    <n v="3335"/>
  </r>
  <r>
    <m/>
    <m/>
    <x v="3692"/>
    <x v="3640"/>
    <n v="755"/>
    <n v="720"/>
    <n v="3111"/>
    <n v="6660"/>
    <n v="3866"/>
    <n v="7380"/>
  </r>
  <r>
    <m/>
    <m/>
    <x v="3693"/>
    <x v="3641"/>
    <n v="476"/>
    <n v="464"/>
    <n v="3037"/>
    <n v="6412"/>
    <n v="3513"/>
    <n v="6876"/>
  </r>
  <r>
    <m/>
    <m/>
    <x v="3694"/>
    <x v="3642"/>
    <n v="306"/>
    <n v="262"/>
    <n v="2632"/>
    <n v="3034"/>
    <n v="2938"/>
    <n v="3296"/>
  </r>
  <r>
    <m/>
    <m/>
    <x v="3695"/>
    <x v="3643"/>
    <n v="305"/>
    <n v="262"/>
    <n v="2636"/>
    <n v="3034"/>
    <n v="2941"/>
    <n v="3296"/>
  </r>
  <r>
    <m/>
    <m/>
    <x v="3696"/>
    <x v="3644"/>
    <n v="10"/>
    <n v="0"/>
    <n v="21"/>
    <n v="0"/>
    <n v="31"/>
    <n v="0"/>
  </r>
  <r>
    <m/>
    <m/>
    <x v="3697"/>
    <x v="3645"/>
    <n v="21"/>
    <n v="16"/>
    <n v="11"/>
    <n v="13"/>
    <n v="32"/>
    <n v="29"/>
  </r>
  <r>
    <m/>
    <m/>
    <x v="3698"/>
    <x v="3646"/>
    <n v="8"/>
    <n v="6"/>
    <n v="10"/>
    <n v="10"/>
    <n v="18"/>
    <n v="16"/>
  </r>
  <r>
    <m/>
    <m/>
    <x v="3699"/>
    <x v="3647"/>
    <n v="208"/>
    <n v="213"/>
    <n v="334"/>
    <n v="341"/>
    <n v="542"/>
    <n v="554"/>
  </r>
  <r>
    <m/>
    <m/>
    <x v="3700"/>
    <x v="3648"/>
    <n v="8"/>
    <n v="0"/>
    <n v="572"/>
    <n v="100"/>
    <n v="580"/>
    <n v="100"/>
  </r>
  <r>
    <m/>
    <m/>
    <x v="3701"/>
    <x v="3649"/>
    <n v="0"/>
    <n v="0"/>
    <n v="0"/>
    <n v="100"/>
    <n v="0"/>
    <n v="100"/>
  </r>
  <r>
    <m/>
    <m/>
    <x v="3702"/>
    <x v="3650"/>
    <n v="0"/>
    <n v="0"/>
    <n v="0"/>
    <n v="100"/>
    <n v="0"/>
    <n v="100"/>
  </r>
  <r>
    <m/>
    <m/>
    <x v="3703"/>
    <x v="3651"/>
    <n v="0"/>
    <n v="0"/>
    <n v="0"/>
    <n v="20"/>
    <n v="0"/>
    <n v="20"/>
  </r>
  <r>
    <m/>
    <m/>
    <x v="3704"/>
    <x v="3652"/>
    <n v="22"/>
    <n v="0"/>
    <n v="1434"/>
    <n v="1400"/>
    <n v="1456"/>
    <n v="1400"/>
  </r>
  <r>
    <m/>
    <m/>
    <x v="3705"/>
    <x v="3653"/>
    <n v="0"/>
    <n v="0"/>
    <n v="0"/>
    <n v="200"/>
    <n v="0"/>
    <n v="200"/>
  </r>
  <r>
    <m/>
    <m/>
    <x v="3706"/>
    <x v="3654"/>
    <n v="0"/>
    <n v="0"/>
    <n v="0"/>
    <n v="200"/>
    <n v="0"/>
    <n v="200"/>
  </r>
  <r>
    <m/>
    <m/>
    <x v="3707"/>
    <x v="3655"/>
    <n v="168"/>
    <n v="0"/>
    <n v="5634"/>
    <n v="6000"/>
    <n v="5802"/>
    <n v="6000"/>
  </r>
  <r>
    <m/>
    <m/>
    <x v="3708"/>
    <x v="3656"/>
    <n v="777"/>
    <n v="0"/>
    <n v="7747"/>
    <n v="8000"/>
    <n v="8524"/>
    <n v="8000"/>
  </r>
  <r>
    <m/>
    <m/>
    <x v="3709"/>
    <x v="3657"/>
    <n v="851"/>
    <n v="1229"/>
    <n v="1136"/>
    <n v="6782"/>
    <n v="1987"/>
    <n v="8011"/>
  </r>
  <r>
    <m/>
    <m/>
    <x v="3710"/>
    <x v="3658"/>
    <n v="65"/>
    <n v="0"/>
    <n v="1008"/>
    <n v="1500"/>
    <n v="1073"/>
    <n v="1500"/>
  </r>
  <r>
    <m/>
    <m/>
    <x v="3711"/>
    <x v="3659"/>
    <n v="0"/>
    <n v="0"/>
    <n v="1"/>
    <n v="10"/>
    <n v="1"/>
    <n v="10"/>
  </r>
  <r>
    <m/>
    <m/>
    <x v="3712"/>
    <x v="3660"/>
    <n v="2"/>
    <n v="0"/>
    <n v="17"/>
    <n v="350"/>
    <n v="19"/>
    <n v="350"/>
  </r>
  <r>
    <m/>
    <m/>
    <x v="3713"/>
    <x v="3661"/>
    <n v="2"/>
    <n v="0"/>
    <n v="85"/>
    <n v="150"/>
    <n v="87"/>
    <n v="150"/>
  </r>
  <r>
    <m/>
    <m/>
    <x v="3714"/>
    <x v="3662"/>
    <n v="0"/>
    <n v="0"/>
    <n v="0"/>
    <n v="5"/>
    <n v="0"/>
    <n v="5"/>
  </r>
  <r>
    <m/>
    <m/>
    <x v="3715"/>
    <x v="3663"/>
    <n v="72"/>
    <n v="0"/>
    <n v="4128"/>
    <n v="6000"/>
    <n v="4200"/>
    <n v="6000"/>
  </r>
  <r>
    <m/>
    <m/>
    <x v="3716"/>
    <x v="3664"/>
    <n v="0"/>
    <n v="0"/>
    <n v="761"/>
    <n v="1000"/>
    <n v="761"/>
    <n v="1000"/>
  </r>
  <r>
    <m/>
    <m/>
    <x v="3717"/>
    <x v="3665"/>
    <n v="0"/>
    <n v="0"/>
    <n v="769"/>
    <n v="1000"/>
    <n v="769"/>
    <n v="1000"/>
  </r>
  <r>
    <m/>
    <m/>
    <x v="3718"/>
    <x v="3666"/>
    <n v="0"/>
    <n v="0"/>
    <n v="1"/>
    <n v="100"/>
    <n v="1"/>
    <n v="100"/>
  </r>
  <r>
    <m/>
    <m/>
    <x v="3719"/>
    <x v="3667"/>
    <n v="1"/>
    <n v="0"/>
    <n v="14"/>
    <n v="10"/>
    <n v="15"/>
    <n v="10"/>
  </r>
  <r>
    <m/>
    <m/>
    <x v="3720"/>
    <x v="3668"/>
    <n v="304"/>
    <n v="1029"/>
    <n v="2304"/>
    <n v="5089"/>
    <n v="2608"/>
    <n v="6118"/>
  </r>
  <r>
    <m/>
    <m/>
    <x v="3721"/>
    <x v="3669"/>
    <n v="1"/>
    <n v="0"/>
    <n v="5"/>
    <n v="0"/>
    <n v="6"/>
    <n v="0"/>
  </r>
  <r>
    <m/>
    <m/>
    <x v="3722"/>
    <x v="3670"/>
    <n v="912"/>
    <n v="1261"/>
    <n v="1240"/>
    <n v="2549"/>
    <n v="2152"/>
    <n v="3810"/>
  </r>
  <r>
    <m/>
    <m/>
    <x v="3723"/>
    <x v="3671"/>
    <n v="898"/>
    <n v="1224"/>
    <n v="1157"/>
    <n v="1842"/>
    <n v="2055"/>
    <n v="3066"/>
  </r>
  <r>
    <m/>
    <m/>
    <x v="3724"/>
    <x v="3672"/>
    <n v="1"/>
    <n v="0"/>
    <n v="588"/>
    <n v="700"/>
    <n v="589"/>
    <n v="700"/>
  </r>
  <r>
    <m/>
    <m/>
    <x v="3725"/>
    <x v="3673"/>
    <n v="555"/>
    <n v="541"/>
    <n v="2"/>
    <n v="2"/>
    <n v="557"/>
    <n v="543"/>
  </r>
  <r>
    <m/>
    <m/>
    <x v="3726"/>
    <x v="3674"/>
    <n v="0"/>
    <n v="1"/>
    <n v="0"/>
    <n v="1"/>
    <n v="0"/>
    <n v="2"/>
  </r>
  <r>
    <m/>
    <m/>
    <x v="3727"/>
    <x v="3675"/>
    <n v="0"/>
    <n v="1"/>
    <n v="0"/>
    <n v="1"/>
    <n v="0"/>
    <n v="2"/>
  </r>
  <r>
    <m/>
    <m/>
    <x v="3728"/>
    <x v="3676"/>
    <n v="325"/>
    <n v="398"/>
    <n v="25"/>
    <n v="30"/>
    <n v="350"/>
    <n v="428"/>
  </r>
  <r>
    <m/>
    <m/>
    <x v="3729"/>
    <x v="3677"/>
    <n v="1270"/>
    <n v="1300"/>
    <n v="23"/>
    <n v="24"/>
    <n v="1293"/>
    <n v="1324"/>
  </r>
  <r>
    <m/>
    <m/>
    <x v="3730"/>
    <x v="3678"/>
    <n v="1240"/>
    <n v="1270"/>
    <n v="23"/>
    <n v="30"/>
    <n v="1263"/>
    <n v="1300"/>
  </r>
  <r>
    <m/>
    <m/>
    <x v="3731"/>
    <x v="3679"/>
    <n v="1253"/>
    <n v="1270"/>
    <n v="28"/>
    <n v="30"/>
    <n v="1281"/>
    <n v="1300"/>
  </r>
  <r>
    <m/>
    <m/>
    <x v="3732"/>
    <x v="3680"/>
    <n v="0"/>
    <n v="1"/>
    <n v="0"/>
    <n v="1"/>
    <n v="0"/>
    <n v="2"/>
  </r>
  <r>
    <m/>
    <m/>
    <x v="3733"/>
    <x v="3681"/>
    <n v="0"/>
    <n v="1"/>
    <n v="0"/>
    <n v="1"/>
    <n v="0"/>
    <n v="2"/>
  </r>
  <r>
    <m/>
    <m/>
    <x v="3734"/>
    <x v="3682"/>
    <n v="112"/>
    <n v="139"/>
    <n v="1927"/>
    <n v="2173"/>
    <n v="2039"/>
    <n v="2312"/>
  </r>
  <r>
    <m/>
    <m/>
    <x v="3735"/>
    <x v="3683"/>
    <n v="46"/>
    <n v="40"/>
    <n v="349"/>
    <n v="541"/>
    <n v="395"/>
    <n v="581"/>
  </r>
  <r>
    <m/>
    <s v="Број пацијената"/>
    <x v="0"/>
    <x v="0"/>
    <m/>
    <m/>
    <m/>
    <m/>
    <m/>
    <m/>
  </r>
  <r>
    <m/>
    <s v="Број прегледаних узорака"/>
    <x v="0"/>
    <x v="0"/>
    <m/>
    <m/>
    <m/>
    <m/>
    <m/>
    <m/>
  </r>
  <r>
    <m/>
    <s v="В. Патохистолошке анализе укупно"/>
    <x v="0"/>
    <x v="0"/>
    <n v="88029"/>
    <n v="98008"/>
    <n v="233249"/>
    <n v="256593"/>
    <n v="321278"/>
    <n v="354601"/>
  </r>
  <r>
    <m/>
    <m/>
    <x v="2542"/>
    <x v="2536"/>
    <n v="96"/>
    <n v="105"/>
    <n v="47"/>
    <n v="51"/>
    <n v="143"/>
    <n v="156"/>
  </r>
  <r>
    <m/>
    <m/>
    <x v="3736"/>
    <x v="3684"/>
    <n v="317"/>
    <n v="348"/>
    <n v="23"/>
    <n v="25"/>
    <n v="340"/>
    <n v="373"/>
  </r>
  <r>
    <m/>
    <m/>
    <x v="3737"/>
    <x v="3685"/>
    <n v="0"/>
    <n v="1"/>
    <n v="0"/>
    <n v="1"/>
    <n v="0"/>
    <n v="2"/>
  </r>
  <r>
    <m/>
    <m/>
    <x v="3738"/>
    <x v="3686"/>
    <n v="16011"/>
    <n v="17612"/>
    <n v="59619"/>
    <n v="65580"/>
    <n v="75630"/>
    <n v="83192"/>
  </r>
  <r>
    <m/>
    <m/>
    <x v="3739"/>
    <x v="3687"/>
    <n v="0"/>
    <n v="1"/>
    <n v="0"/>
    <n v="1"/>
    <n v="0"/>
    <n v="2"/>
  </r>
  <r>
    <m/>
    <m/>
    <x v="3740"/>
    <x v="3688"/>
    <n v="15962"/>
    <n v="17558"/>
    <n v="62122"/>
    <n v="68334"/>
    <n v="78084"/>
    <n v="85892"/>
  </r>
  <r>
    <m/>
    <m/>
    <x v="3741"/>
    <x v="3689"/>
    <n v="10"/>
    <n v="11"/>
    <n v="777"/>
    <n v="854"/>
    <n v="787"/>
    <n v="865"/>
  </r>
  <r>
    <m/>
    <m/>
    <x v="3742"/>
    <x v="3690"/>
    <n v="17529"/>
    <n v="19281"/>
    <n v="62950"/>
    <n v="69245"/>
    <n v="80479"/>
    <n v="88526"/>
  </r>
  <r>
    <m/>
    <m/>
    <x v="3743"/>
    <x v="3691"/>
    <n v="0"/>
    <n v="1"/>
    <n v="0"/>
    <n v="1"/>
    <n v="0"/>
    <n v="2"/>
  </r>
  <r>
    <m/>
    <m/>
    <x v="3744"/>
    <x v="3692"/>
    <n v="8"/>
    <n v="9"/>
    <n v="24"/>
    <n v="26"/>
    <n v="32"/>
    <n v="35"/>
  </r>
  <r>
    <m/>
    <m/>
    <x v="3745"/>
    <x v="3693"/>
    <n v="2"/>
    <n v="3"/>
    <n v="4"/>
    <n v="5"/>
    <n v="6"/>
    <n v="8"/>
  </r>
  <r>
    <m/>
    <m/>
    <x v="3746"/>
    <x v="3694"/>
    <n v="34"/>
    <n v="37"/>
    <n v="104"/>
    <n v="114"/>
    <n v="138"/>
    <n v="151"/>
  </r>
  <r>
    <m/>
    <m/>
    <x v="3747"/>
    <x v="3695"/>
    <n v="0"/>
    <n v="1"/>
    <n v="2"/>
    <n v="3"/>
    <n v="2"/>
    <n v="4"/>
  </r>
  <r>
    <m/>
    <m/>
    <x v="3748"/>
    <x v="3696"/>
    <n v="86"/>
    <n v="94"/>
    <n v="77"/>
    <n v="84"/>
    <n v="163"/>
    <n v="178"/>
  </r>
  <r>
    <m/>
    <m/>
    <x v="3749"/>
    <x v="3697"/>
    <n v="14"/>
    <n v="15"/>
    <n v="8"/>
    <n v="9"/>
    <n v="22"/>
    <n v="24"/>
  </r>
  <r>
    <m/>
    <m/>
    <x v="3750"/>
    <x v="3698"/>
    <n v="34"/>
    <n v="37"/>
    <n v="68"/>
    <n v="94"/>
    <n v="102"/>
    <n v="131"/>
  </r>
  <r>
    <m/>
    <m/>
    <x v="3751"/>
    <x v="3699"/>
    <n v="11"/>
    <n v="12"/>
    <n v="5"/>
    <n v="6"/>
    <n v="16"/>
    <n v="18"/>
  </r>
  <r>
    <m/>
    <m/>
    <x v="3752"/>
    <x v="3700"/>
    <n v="4"/>
    <n v="5"/>
    <n v="166"/>
    <n v="182"/>
    <n v="170"/>
    <n v="187"/>
  </r>
  <r>
    <m/>
    <m/>
    <x v="3753"/>
    <x v="3701"/>
    <n v="1"/>
    <n v="2"/>
    <n v="47"/>
    <n v="51"/>
    <n v="48"/>
    <n v="53"/>
  </r>
  <r>
    <m/>
    <m/>
    <x v="3754"/>
    <x v="3702"/>
    <n v="15"/>
    <n v="16"/>
    <n v="466"/>
    <n v="512"/>
    <n v="481"/>
    <n v="528"/>
  </r>
  <r>
    <m/>
    <m/>
    <x v="3755"/>
    <x v="3703"/>
    <n v="4"/>
    <n v="5"/>
    <n v="170"/>
    <n v="184"/>
    <n v="174"/>
    <n v="189"/>
  </r>
  <r>
    <m/>
    <m/>
    <x v="3756"/>
    <x v="3704"/>
    <n v="15"/>
    <n v="16"/>
    <n v="77"/>
    <n v="84"/>
    <n v="92"/>
    <n v="100"/>
  </r>
  <r>
    <m/>
    <m/>
    <x v="3757"/>
    <x v="3705"/>
    <n v="2"/>
    <n v="3"/>
    <n v="46"/>
    <n v="50"/>
    <n v="48"/>
    <n v="53"/>
  </r>
  <r>
    <m/>
    <m/>
    <x v="3758"/>
    <x v="3706"/>
    <n v="8"/>
    <n v="9"/>
    <n v="62"/>
    <n v="68"/>
    <n v="70"/>
    <n v="77"/>
  </r>
  <r>
    <m/>
    <m/>
    <x v="3759"/>
    <x v="3707"/>
    <n v="1"/>
    <n v="2"/>
    <n v="286"/>
    <n v="314"/>
    <n v="287"/>
    <n v="316"/>
  </r>
  <r>
    <m/>
    <m/>
    <x v="3760"/>
    <x v="3708"/>
    <n v="1"/>
    <n v="2"/>
    <n v="67"/>
    <n v="73"/>
    <n v="68"/>
    <n v="75"/>
  </r>
  <r>
    <m/>
    <m/>
    <x v="3761"/>
    <x v="3709"/>
    <n v="0"/>
    <n v="1"/>
    <n v="11"/>
    <n v="12"/>
    <n v="11"/>
    <n v="13"/>
  </r>
  <r>
    <m/>
    <m/>
    <x v="3762"/>
    <x v="3710"/>
    <n v="0"/>
    <n v="1"/>
    <n v="20"/>
    <n v="24"/>
    <n v="20"/>
    <n v="25"/>
  </r>
  <r>
    <m/>
    <m/>
    <x v="3763"/>
    <x v="3711"/>
    <n v="2"/>
    <n v="3"/>
    <n v="58"/>
    <n v="63"/>
    <n v="60"/>
    <n v="66"/>
  </r>
  <r>
    <m/>
    <m/>
    <x v="3764"/>
    <x v="3712"/>
    <n v="0"/>
    <n v="1"/>
    <n v="86"/>
    <n v="94"/>
    <n v="86"/>
    <n v="95"/>
  </r>
  <r>
    <m/>
    <m/>
    <x v="3765"/>
    <x v="3713"/>
    <n v="1"/>
    <n v="2"/>
    <n v="7"/>
    <n v="8"/>
    <n v="8"/>
    <n v="10"/>
  </r>
  <r>
    <m/>
    <m/>
    <x v="3766"/>
    <x v="3714"/>
    <n v="0"/>
    <n v="1"/>
    <n v="48"/>
    <n v="52"/>
    <n v="48"/>
    <n v="53"/>
  </r>
  <r>
    <m/>
    <m/>
    <x v="3767"/>
    <x v="3715"/>
    <n v="1"/>
    <n v="2"/>
    <n v="2"/>
    <n v="3"/>
    <n v="3"/>
    <n v="5"/>
  </r>
  <r>
    <m/>
    <m/>
    <x v="3768"/>
    <x v="3716"/>
    <n v="0"/>
    <n v="1"/>
    <n v="0"/>
    <n v="1"/>
    <n v="0"/>
    <n v="2"/>
  </r>
  <r>
    <m/>
    <m/>
    <x v="3769"/>
    <x v="3717"/>
    <n v="39"/>
    <n v="42"/>
    <n v="494"/>
    <n v="543"/>
    <n v="533"/>
    <n v="585"/>
  </r>
  <r>
    <m/>
    <m/>
    <x v="3770"/>
    <x v="3718"/>
    <n v="5"/>
    <n v="6"/>
    <n v="525"/>
    <n v="577"/>
    <n v="530"/>
    <n v="583"/>
  </r>
  <r>
    <m/>
    <m/>
    <x v="3771"/>
    <x v="3719"/>
    <n v="0"/>
    <n v="1"/>
    <n v="0"/>
    <n v="1"/>
    <n v="0"/>
    <n v="2"/>
  </r>
  <r>
    <m/>
    <m/>
    <x v="3772"/>
    <x v="3720"/>
    <n v="0"/>
    <n v="1"/>
    <n v="417"/>
    <n v="458"/>
    <n v="417"/>
    <n v="459"/>
  </r>
  <r>
    <m/>
    <m/>
    <x v="3773"/>
    <x v="3721"/>
    <n v="1"/>
    <n v="2"/>
    <n v="38"/>
    <n v="41"/>
    <n v="39"/>
    <n v="43"/>
  </r>
  <r>
    <m/>
    <m/>
    <x v="3774"/>
    <x v="3722"/>
    <n v="3"/>
    <n v="4"/>
    <n v="29"/>
    <n v="29"/>
    <n v="32"/>
    <n v="33"/>
  </r>
  <r>
    <m/>
    <m/>
    <x v="3775"/>
    <x v="3723"/>
    <n v="1"/>
    <n v="2"/>
    <n v="22"/>
    <n v="24"/>
    <n v="23"/>
    <n v="26"/>
  </r>
  <r>
    <m/>
    <m/>
    <x v="3776"/>
    <x v="3724"/>
    <n v="1"/>
    <n v="2"/>
    <n v="28"/>
    <n v="30"/>
    <n v="29"/>
    <n v="32"/>
  </r>
  <r>
    <m/>
    <m/>
    <x v="3777"/>
    <x v="3725"/>
    <n v="0"/>
    <n v="1"/>
    <n v="1"/>
    <n v="2"/>
    <n v="1"/>
    <n v="3"/>
  </r>
  <r>
    <m/>
    <m/>
    <x v="3778"/>
    <x v="3726"/>
    <n v="0"/>
    <n v="1"/>
    <n v="2"/>
    <n v="3"/>
    <n v="2"/>
    <n v="4"/>
  </r>
  <r>
    <m/>
    <m/>
    <x v="3779"/>
    <x v="3727"/>
    <n v="6484"/>
    <n v="7132"/>
    <n v="2467"/>
    <n v="2714"/>
    <n v="8951"/>
    <n v="9846"/>
  </r>
  <r>
    <m/>
    <m/>
    <x v="3780"/>
    <x v="3728"/>
    <n v="693"/>
    <n v="762"/>
    <n v="285"/>
    <n v="313"/>
    <n v="978"/>
    <n v="1075"/>
  </r>
  <r>
    <m/>
    <m/>
    <x v="3781"/>
    <x v="3729"/>
    <n v="7"/>
    <n v="8"/>
    <n v="13"/>
    <n v="14"/>
    <n v="20"/>
    <n v="22"/>
  </r>
  <r>
    <m/>
    <m/>
    <x v="3782"/>
    <x v="3730"/>
    <n v="1"/>
    <n v="2"/>
    <n v="29"/>
    <n v="29"/>
    <n v="30"/>
    <n v="31"/>
  </r>
  <r>
    <m/>
    <m/>
    <x v="3783"/>
    <x v="3731"/>
    <n v="0"/>
    <n v="1"/>
    <n v="10"/>
    <n v="11"/>
    <n v="10"/>
    <n v="12"/>
  </r>
  <r>
    <m/>
    <m/>
    <x v="3784"/>
    <x v="3732"/>
    <n v="0"/>
    <n v="1"/>
    <n v="2"/>
    <n v="3"/>
    <n v="2"/>
    <n v="4"/>
  </r>
  <r>
    <m/>
    <m/>
    <x v="3785"/>
    <x v="3733"/>
    <n v="0"/>
    <n v="1"/>
    <n v="2"/>
    <n v="3"/>
    <n v="2"/>
    <n v="4"/>
  </r>
  <r>
    <m/>
    <m/>
    <x v="3786"/>
    <x v="3734"/>
    <n v="31"/>
    <n v="34"/>
    <n v="199"/>
    <n v="219"/>
    <n v="230"/>
    <n v="253"/>
  </r>
  <r>
    <m/>
    <m/>
    <x v="3787"/>
    <x v="3735"/>
    <n v="27"/>
    <n v="29"/>
    <n v="392"/>
    <n v="431"/>
    <n v="419"/>
    <n v="460"/>
  </r>
  <r>
    <m/>
    <m/>
    <x v="3788"/>
    <x v="3736"/>
    <n v="13"/>
    <n v="14"/>
    <n v="27"/>
    <n v="29"/>
    <n v="40"/>
    <n v="43"/>
  </r>
  <r>
    <m/>
    <m/>
    <x v="3789"/>
    <x v="3737"/>
    <n v="6"/>
    <n v="7"/>
    <n v="29"/>
    <n v="31"/>
    <n v="35"/>
    <n v="38"/>
  </r>
  <r>
    <m/>
    <m/>
    <x v="3790"/>
    <x v="3738"/>
    <n v="11"/>
    <n v="12"/>
    <n v="68"/>
    <n v="74"/>
    <n v="79"/>
    <n v="86"/>
  </r>
  <r>
    <m/>
    <m/>
    <x v="3791"/>
    <x v="3739"/>
    <n v="2"/>
    <n v="3"/>
    <n v="106"/>
    <n v="116"/>
    <n v="108"/>
    <n v="119"/>
  </r>
  <r>
    <m/>
    <m/>
    <x v="3792"/>
    <x v="3740"/>
    <n v="0"/>
    <n v="1"/>
    <n v="0"/>
    <n v="1"/>
    <n v="0"/>
    <n v="2"/>
  </r>
  <r>
    <m/>
    <m/>
    <x v="3793"/>
    <x v="3741"/>
    <n v="4"/>
    <n v="5"/>
    <n v="1029"/>
    <n v="1132"/>
    <n v="1033"/>
    <n v="1137"/>
  </r>
  <r>
    <m/>
    <m/>
    <x v="3794"/>
    <x v="3742"/>
    <n v="0"/>
    <n v="1"/>
    <n v="52"/>
    <n v="57"/>
    <n v="52"/>
    <n v="58"/>
  </r>
  <r>
    <m/>
    <m/>
    <x v="3795"/>
    <x v="3743"/>
    <n v="238"/>
    <n v="261"/>
    <n v="612"/>
    <n v="673"/>
    <n v="850"/>
    <n v="934"/>
  </r>
  <r>
    <m/>
    <m/>
    <x v="3796"/>
    <x v="3744"/>
    <n v="2"/>
    <n v="3"/>
    <n v="16"/>
    <n v="17"/>
    <n v="18"/>
    <n v="20"/>
  </r>
  <r>
    <m/>
    <m/>
    <x v="3797"/>
    <x v="3745"/>
    <n v="3"/>
    <n v="4"/>
    <n v="52"/>
    <n v="57"/>
    <n v="55"/>
    <n v="61"/>
  </r>
  <r>
    <m/>
    <m/>
    <x v="3798"/>
    <x v="3746"/>
    <n v="1"/>
    <n v="2"/>
    <n v="91"/>
    <n v="100"/>
    <n v="92"/>
    <n v="102"/>
  </r>
  <r>
    <m/>
    <m/>
    <x v="3799"/>
    <x v="3747"/>
    <n v="5"/>
    <n v="6"/>
    <n v="53"/>
    <n v="58"/>
    <n v="58"/>
    <n v="64"/>
  </r>
  <r>
    <m/>
    <m/>
    <x v="3800"/>
    <x v="3748"/>
    <n v="0"/>
    <n v="1"/>
    <n v="0"/>
    <n v="1"/>
    <n v="0"/>
    <n v="2"/>
  </r>
  <r>
    <m/>
    <m/>
    <x v="3801"/>
    <x v="3749"/>
    <n v="929"/>
    <n v="1022"/>
    <n v="1308"/>
    <n v="1438"/>
    <n v="2237"/>
    <n v="2460"/>
  </r>
  <r>
    <m/>
    <m/>
    <x v="3802"/>
    <x v="3750"/>
    <n v="359"/>
    <n v="395"/>
    <n v="2323"/>
    <n v="2555"/>
    <n v="2682"/>
    <n v="2950"/>
  </r>
  <r>
    <m/>
    <m/>
    <x v="3803"/>
    <x v="3751"/>
    <n v="12"/>
    <n v="13"/>
    <n v="225"/>
    <n v="247"/>
    <n v="237"/>
    <n v="260"/>
  </r>
  <r>
    <m/>
    <m/>
    <x v="3804"/>
    <x v="3752"/>
    <n v="0"/>
    <n v="1"/>
    <n v="10"/>
    <n v="11"/>
    <n v="10"/>
    <n v="12"/>
  </r>
  <r>
    <m/>
    <m/>
    <x v="3805"/>
    <x v="3753"/>
    <n v="148"/>
    <n v="163"/>
    <n v="847"/>
    <n v="931"/>
    <n v="995"/>
    <n v="1094"/>
  </r>
  <r>
    <m/>
    <m/>
    <x v="3806"/>
    <x v="3754"/>
    <n v="13"/>
    <n v="14"/>
    <n v="66"/>
    <n v="72"/>
    <n v="79"/>
    <n v="86"/>
  </r>
  <r>
    <m/>
    <m/>
    <x v="3807"/>
    <x v="3755"/>
    <n v="0"/>
    <n v="1"/>
    <n v="1"/>
    <n v="2"/>
    <n v="1"/>
    <n v="3"/>
  </r>
  <r>
    <m/>
    <m/>
    <x v="3808"/>
    <x v="3756"/>
    <n v="0"/>
    <n v="1"/>
    <n v="0"/>
    <n v="1"/>
    <n v="0"/>
    <n v="2"/>
  </r>
  <r>
    <m/>
    <m/>
    <x v="3809"/>
    <x v="3757"/>
    <n v="0"/>
    <n v="1"/>
    <n v="6"/>
    <n v="7"/>
    <n v="6"/>
    <n v="8"/>
  </r>
  <r>
    <m/>
    <m/>
    <x v="3810"/>
    <x v="3758"/>
    <n v="603"/>
    <n v="663"/>
    <n v="190"/>
    <n v="209"/>
    <n v="793"/>
    <n v="872"/>
  </r>
  <r>
    <m/>
    <m/>
    <x v="3811"/>
    <x v="3759"/>
    <n v="2"/>
    <n v="3"/>
    <n v="9"/>
    <n v="10"/>
    <n v="11"/>
    <n v="13"/>
  </r>
  <r>
    <m/>
    <m/>
    <x v="3812"/>
    <x v="3760"/>
    <n v="0"/>
    <n v="1"/>
    <n v="0"/>
    <n v="1"/>
    <n v="0"/>
    <n v="2"/>
  </r>
  <r>
    <m/>
    <m/>
    <x v="3813"/>
    <x v="3761"/>
    <n v="0"/>
    <n v="1"/>
    <n v="1"/>
    <n v="2"/>
    <n v="1"/>
    <n v="3"/>
  </r>
  <r>
    <m/>
    <m/>
    <x v="3814"/>
    <x v="3762"/>
    <n v="13"/>
    <n v="14"/>
    <n v="78"/>
    <n v="85"/>
    <n v="91"/>
    <n v="99"/>
  </r>
  <r>
    <m/>
    <m/>
    <x v="3815"/>
    <x v="3763"/>
    <n v="0"/>
    <n v="1"/>
    <n v="1"/>
    <n v="2"/>
    <n v="1"/>
    <n v="3"/>
  </r>
  <r>
    <m/>
    <m/>
    <x v="3816"/>
    <x v="3764"/>
    <n v="5"/>
    <n v="6"/>
    <n v="36"/>
    <n v="39"/>
    <n v="41"/>
    <n v="45"/>
  </r>
  <r>
    <m/>
    <m/>
    <x v="3817"/>
    <x v="3765"/>
    <n v="0"/>
    <n v="1"/>
    <n v="9"/>
    <n v="10"/>
    <n v="9"/>
    <n v="11"/>
  </r>
  <r>
    <m/>
    <m/>
    <x v="3818"/>
    <x v="3766"/>
    <n v="0"/>
    <n v="1"/>
    <n v="0"/>
    <n v="1"/>
    <n v="0"/>
    <n v="2"/>
  </r>
  <r>
    <m/>
    <m/>
    <x v="3819"/>
    <x v="3767"/>
    <n v="0"/>
    <n v="1"/>
    <n v="7"/>
    <n v="8"/>
    <n v="7"/>
    <n v="9"/>
  </r>
  <r>
    <m/>
    <m/>
    <x v="3820"/>
    <x v="3768"/>
    <n v="0"/>
    <n v="1"/>
    <n v="13"/>
    <n v="14"/>
    <n v="13"/>
    <n v="15"/>
  </r>
  <r>
    <m/>
    <m/>
    <x v="3821"/>
    <x v="3769"/>
    <n v="1"/>
    <n v="2"/>
    <n v="21"/>
    <n v="23"/>
    <n v="22"/>
    <n v="25"/>
  </r>
  <r>
    <m/>
    <m/>
    <x v="3822"/>
    <x v="3770"/>
    <n v="0"/>
    <n v="1"/>
    <n v="1"/>
    <n v="2"/>
    <n v="1"/>
    <n v="3"/>
  </r>
  <r>
    <m/>
    <m/>
    <x v="3823"/>
    <x v="3771"/>
    <n v="0"/>
    <n v="1"/>
    <n v="65"/>
    <n v="71"/>
    <n v="65"/>
    <n v="72"/>
  </r>
  <r>
    <m/>
    <m/>
    <x v="3824"/>
    <x v="3772"/>
    <n v="0"/>
    <n v="1"/>
    <n v="1"/>
    <n v="2"/>
    <n v="1"/>
    <n v="3"/>
  </r>
  <r>
    <m/>
    <m/>
    <x v="3825"/>
    <x v="3773"/>
    <n v="2"/>
    <n v="3"/>
    <n v="5"/>
    <n v="6"/>
    <n v="7"/>
    <n v="9"/>
  </r>
  <r>
    <m/>
    <m/>
    <x v="3826"/>
    <x v="3774"/>
    <n v="4"/>
    <n v="5"/>
    <n v="4"/>
    <n v="5"/>
    <n v="8"/>
    <n v="10"/>
  </r>
  <r>
    <m/>
    <m/>
    <x v="3827"/>
    <x v="3775"/>
    <n v="1"/>
    <n v="2"/>
    <n v="20"/>
    <n v="22"/>
    <n v="21"/>
    <n v="24"/>
  </r>
  <r>
    <m/>
    <m/>
    <x v="3828"/>
    <x v="3776"/>
    <n v="9"/>
    <n v="10"/>
    <n v="51"/>
    <n v="56"/>
    <n v="60"/>
    <n v="66"/>
  </r>
  <r>
    <m/>
    <m/>
    <x v="3829"/>
    <x v="3777"/>
    <n v="0"/>
    <n v="1"/>
    <n v="1"/>
    <n v="2"/>
    <n v="1"/>
    <n v="3"/>
  </r>
  <r>
    <m/>
    <m/>
    <x v="3830"/>
    <x v="3778"/>
    <n v="0"/>
    <n v="1"/>
    <n v="2"/>
    <n v="3"/>
    <n v="2"/>
    <n v="4"/>
  </r>
  <r>
    <m/>
    <m/>
    <x v="3831"/>
    <x v="3779"/>
    <n v="1804"/>
    <n v="1984"/>
    <n v="121"/>
    <n v="133"/>
    <n v="1925"/>
    <n v="2117"/>
  </r>
  <r>
    <m/>
    <m/>
    <x v="3832"/>
    <x v="3780"/>
    <n v="0"/>
    <n v="1"/>
    <n v="12"/>
    <n v="13"/>
    <n v="12"/>
    <n v="14"/>
  </r>
  <r>
    <m/>
    <m/>
    <x v="3833"/>
    <x v="3781"/>
    <n v="5"/>
    <n v="6"/>
    <n v="72"/>
    <n v="79"/>
    <n v="77"/>
    <n v="85"/>
  </r>
  <r>
    <m/>
    <m/>
    <x v="3834"/>
    <x v="3782"/>
    <n v="0"/>
    <n v="1"/>
    <n v="23"/>
    <n v="25"/>
    <n v="23"/>
    <n v="26"/>
  </r>
  <r>
    <m/>
    <m/>
    <x v="3835"/>
    <x v="3783"/>
    <n v="0"/>
    <n v="1"/>
    <n v="81"/>
    <n v="89"/>
    <n v="81"/>
    <n v="90"/>
  </r>
  <r>
    <m/>
    <m/>
    <x v="3836"/>
    <x v="3784"/>
    <n v="9"/>
    <n v="10"/>
    <n v="448"/>
    <n v="493"/>
    <n v="457"/>
    <n v="503"/>
  </r>
  <r>
    <m/>
    <m/>
    <x v="3837"/>
    <x v="3785"/>
    <n v="0"/>
    <n v="1"/>
    <n v="80"/>
    <n v="88"/>
    <n v="80"/>
    <n v="89"/>
  </r>
  <r>
    <m/>
    <m/>
    <x v="3838"/>
    <x v="3786"/>
    <n v="0"/>
    <n v="1"/>
    <n v="27"/>
    <n v="29"/>
    <n v="27"/>
    <n v="30"/>
  </r>
  <r>
    <m/>
    <m/>
    <x v="3839"/>
    <x v="3787"/>
    <n v="1"/>
    <n v="2"/>
    <n v="33"/>
    <n v="36"/>
    <n v="34"/>
    <n v="38"/>
  </r>
  <r>
    <m/>
    <m/>
    <x v="3840"/>
    <x v="3788"/>
    <n v="1"/>
    <n v="2"/>
    <n v="733"/>
    <n v="806"/>
    <n v="734"/>
    <n v="808"/>
  </r>
  <r>
    <m/>
    <m/>
    <x v="3841"/>
    <x v="3789"/>
    <n v="0"/>
    <n v="1"/>
    <n v="20"/>
    <n v="22"/>
    <n v="20"/>
    <n v="23"/>
  </r>
  <r>
    <m/>
    <m/>
    <x v="3842"/>
    <x v="3790"/>
    <n v="0"/>
    <n v="1"/>
    <n v="4"/>
    <n v="5"/>
    <n v="4"/>
    <n v="6"/>
  </r>
  <r>
    <m/>
    <m/>
    <x v="3843"/>
    <x v="3791"/>
    <n v="0"/>
    <n v="1"/>
    <n v="80"/>
    <n v="88"/>
    <n v="80"/>
    <n v="89"/>
  </r>
  <r>
    <m/>
    <m/>
    <x v="3844"/>
    <x v="3792"/>
    <n v="0"/>
    <n v="1"/>
    <n v="85"/>
    <n v="93"/>
    <n v="85"/>
    <n v="94"/>
  </r>
  <r>
    <m/>
    <m/>
    <x v="3845"/>
    <x v="3793"/>
    <n v="1"/>
    <n v="2"/>
    <n v="89"/>
    <n v="97"/>
    <n v="90"/>
    <n v="99"/>
  </r>
  <r>
    <m/>
    <m/>
    <x v="3846"/>
    <x v="3794"/>
    <n v="8"/>
    <n v="9"/>
    <n v="138"/>
    <n v="151"/>
    <n v="146"/>
    <n v="160"/>
  </r>
  <r>
    <m/>
    <m/>
    <x v="3847"/>
    <x v="3795"/>
    <n v="0"/>
    <n v="1"/>
    <n v="1"/>
    <n v="2"/>
    <n v="1"/>
    <n v="3"/>
  </r>
  <r>
    <m/>
    <m/>
    <x v="3848"/>
    <x v="3796"/>
    <n v="0"/>
    <n v="1"/>
    <n v="3"/>
    <n v="4"/>
    <n v="3"/>
    <n v="5"/>
  </r>
  <r>
    <m/>
    <m/>
    <x v="3849"/>
    <x v="3797"/>
    <n v="7"/>
    <n v="8"/>
    <n v="67"/>
    <n v="73"/>
    <n v="74"/>
    <n v="81"/>
  </r>
  <r>
    <m/>
    <m/>
    <x v="3850"/>
    <x v="3798"/>
    <n v="8"/>
    <n v="9"/>
    <n v="41"/>
    <n v="45"/>
    <n v="49"/>
    <n v="54"/>
  </r>
  <r>
    <m/>
    <m/>
    <x v="3851"/>
    <x v="3799"/>
    <n v="238"/>
    <n v="261"/>
    <n v="242"/>
    <n v="266"/>
    <n v="480"/>
    <n v="527"/>
  </r>
  <r>
    <m/>
    <m/>
    <x v="3852"/>
    <x v="3800"/>
    <n v="2"/>
    <n v="3"/>
    <n v="30"/>
    <n v="33"/>
    <n v="32"/>
    <n v="36"/>
  </r>
  <r>
    <m/>
    <m/>
    <x v="3853"/>
    <x v="3801"/>
    <n v="0"/>
    <n v="1"/>
    <n v="39"/>
    <n v="42"/>
    <n v="39"/>
    <n v="43"/>
  </r>
  <r>
    <m/>
    <m/>
    <x v="3854"/>
    <x v="3802"/>
    <n v="0"/>
    <n v="1"/>
    <n v="10"/>
    <n v="11"/>
    <n v="10"/>
    <n v="12"/>
  </r>
  <r>
    <m/>
    <m/>
    <x v="3855"/>
    <x v="3803"/>
    <n v="624"/>
    <n v="686"/>
    <n v="2755"/>
    <n v="3030"/>
    <n v="3379"/>
    <n v="3716"/>
  </r>
  <r>
    <m/>
    <m/>
    <x v="3856"/>
    <x v="3804"/>
    <n v="1"/>
    <n v="2"/>
    <n v="408"/>
    <n v="448"/>
    <n v="409"/>
    <n v="450"/>
  </r>
  <r>
    <m/>
    <m/>
    <x v="3857"/>
    <x v="3805"/>
    <n v="0"/>
    <n v="1"/>
    <n v="79"/>
    <n v="86"/>
    <n v="79"/>
    <n v="87"/>
  </r>
  <r>
    <m/>
    <m/>
    <x v="3858"/>
    <x v="3806"/>
    <n v="0"/>
    <n v="1"/>
    <n v="178"/>
    <n v="195"/>
    <n v="178"/>
    <n v="196"/>
  </r>
  <r>
    <m/>
    <m/>
    <x v="3859"/>
    <x v="3807"/>
    <n v="0"/>
    <n v="1"/>
    <n v="19"/>
    <n v="20"/>
    <n v="19"/>
    <n v="21"/>
  </r>
  <r>
    <m/>
    <m/>
    <x v="3860"/>
    <x v="3808"/>
    <n v="0"/>
    <n v="1"/>
    <n v="119"/>
    <n v="131"/>
    <n v="119"/>
    <n v="132"/>
  </r>
  <r>
    <m/>
    <m/>
    <x v="3861"/>
    <x v="3809"/>
    <n v="0"/>
    <n v="1"/>
    <n v="6"/>
    <n v="7"/>
    <n v="6"/>
    <n v="8"/>
  </r>
  <r>
    <m/>
    <m/>
    <x v="3862"/>
    <x v="3810"/>
    <n v="4"/>
    <n v="5"/>
    <n v="158"/>
    <n v="173"/>
    <n v="162"/>
    <n v="178"/>
  </r>
  <r>
    <m/>
    <m/>
    <x v="3863"/>
    <x v="3811"/>
    <n v="24"/>
    <n v="26"/>
    <n v="676"/>
    <n v="743"/>
    <n v="700"/>
    <n v="769"/>
  </r>
  <r>
    <m/>
    <m/>
    <x v="3864"/>
    <x v="3812"/>
    <n v="0"/>
    <n v="1"/>
    <n v="567"/>
    <n v="623"/>
    <n v="567"/>
    <n v="624"/>
  </r>
  <r>
    <m/>
    <m/>
    <x v="3865"/>
    <x v="3813"/>
    <n v="11"/>
    <n v="12"/>
    <n v="233"/>
    <n v="256"/>
    <n v="244"/>
    <n v="268"/>
  </r>
  <r>
    <m/>
    <m/>
    <x v="3866"/>
    <x v="3814"/>
    <n v="0"/>
    <n v="1"/>
    <n v="11"/>
    <n v="12"/>
    <n v="11"/>
    <n v="13"/>
  </r>
  <r>
    <m/>
    <m/>
    <x v="3867"/>
    <x v="3815"/>
    <n v="0"/>
    <n v="1"/>
    <n v="4"/>
    <n v="5"/>
    <n v="4"/>
    <n v="6"/>
  </r>
  <r>
    <m/>
    <m/>
    <x v="3868"/>
    <x v="3816"/>
    <n v="4"/>
    <n v="5"/>
    <n v="228"/>
    <n v="250"/>
    <n v="232"/>
    <n v="255"/>
  </r>
  <r>
    <m/>
    <m/>
    <x v="3869"/>
    <x v="3817"/>
    <n v="0"/>
    <n v="1"/>
    <n v="1"/>
    <n v="2"/>
    <n v="1"/>
    <n v="3"/>
  </r>
  <r>
    <m/>
    <m/>
    <x v="3870"/>
    <x v="3818"/>
    <n v="0"/>
    <n v="1"/>
    <n v="256"/>
    <n v="281"/>
    <n v="256"/>
    <n v="282"/>
  </r>
  <r>
    <m/>
    <m/>
    <x v="3871"/>
    <x v="3819"/>
    <n v="3"/>
    <n v="4"/>
    <n v="132"/>
    <n v="145"/>
    <n v="135"/>
    <n v="149"/>
  </r>
  <r>
    <m/>
    <m/>
    <x v="3872"/>
    <x v="3820"/>
    <n v="12"/>
    <n v="13"/>
    <n v="13"/>
    <n v="14"/>
    <n v="25"/>
    <n v="27"/>
  </r>
  <r>
    <m/>
    <m/>
    <x v="3873"/>
    <x v="3821"/>
    <n v="0"/>
    <n v="1"/>
    <n v="11"/>
    <n v="12"/>
    <n v="11"/>
    <n v="13"/>
  </r>
  <r>
    <m/>
    <m/>
    <x v="3874"/>
    <x v="3822"/>
    <n v="0"/>
    <n v="1"/>
    <n v="33"/>
    <n v="36"/>
    <n v="33"/>
    <n v="37"/>
  </r>
  <r>
    <m/>
    <m/>
    <x v="3875"/>
    <x v="3823"/>
    <n v="186"/>
    <n v="204"/>
    <n v="487"/>
    <n v="535"/>
    <n v="673"/>
    <n v="739"/>
  </r>
  <r>
    <m/>
    <m/>
    <x v="3876"/>
    <x v="3824"/>
    <n v="389"/>
    <n v="427"/>
    <n v="10"/>
    <n v="11"/>
    <n v="399"/>
    <n v="438"/>
  </r>
  <r>
    <m/>
    <m/>
    <x v="3877"/>
    <x v="3825"/>
    <n v="37"/>
    <n v="40"/>
    <n v="151"/>
    <n v="166"/>
    <n v="188"/>
    <n v="206"/>
  </r>
  <r>
    <m/>
    <m/>
    <x v="3878"/>
    <x v="3826"/>
    <n v="0"/>
    <n v="1"/>
    <n v="0"/>
    <n v="1"/>
    <n v="0"/>
    <n v="2"/>
  </r>
  <r>
    <m/>
    <m/>
    <x v="3879"/>
    <x v="3827"/>
    <n v="0"/>
    <n v="1"/>
    <n v="0"/>
    <n v="1"/>
    <n v="0"/>
    <n v="2"/>
  </r>
  <r>
    <m/>
    <m/>
    <x v="3880"/>
    <x v="3828"/>
    <n v="8236"/>
    <n v="9060"/>
    <n v="9901"/>
    <n v="10891"/>
    <n v="18137"/>
    <n v="19951"/>
  </r>
  <r>
    <m/>
    <m/>
    <x v="3881"/>
    <x v="3829"/>
    <n v="8247"/>
    <n v="9072"/>
    <n v="9907"/>
    <n v="10897"/>
    <n v="18154"/>
    <n v="19969"/>
  </r>
  <r>
    <m/>
    <m/>
    <x v="3882"/>
    <x v="3830"/>
    <n v="4597"/>
    <n v="5056"/>
    <n v="1800"/>
    <n v="1980"/>
    <n v="6397"/>
    <n v="7036"/>
  </r>
  <r>
    <m/>
    <m/>
    <x v="3883"/>
    <x v="3831"/>
    <n v="12"/>
    <n v="13"/>
    <n v="82"/>
    <n v="90"/>
    <n v="94"/>
    <n v="103"/>
  </r>
  <r>
    <m/>
    <m/>
    <x v="3884"/>
    <x v="3832"/>
    <n v="13"/>
    <n v="14"/>
    <n v="84"/>
    <n v="92"/>
    <n v="97"/>
    <n v="106"/>
  </r>
  <r>
    <m/>
    <m/>
    <x v="3885"/>
    <x v="3833"/>
    <n v="725"/>
    <n v="797"/>
    <n v="519"/>
    <n v="570"/>
    <n v="1244"/>
    <n v="1367"/>
  </r>
  <r>
    <m/>
    <m/>
    <x v="3886"/>
    <x v="3834"/>
    <n v="2"/>
    <n v="3"/>
    <n v="76"/>
    <n v="83"/>
    <n v="78"/>
    <n v="86"/>
  </r>
  <r>
    <m/>
    <m/>
    <x v="3887"/>
    <x v="3835"/>
    <n v="0"/>
    <n v="1"/>
    <n v="0"/>
    <n v="1"/>
    <n v="0"/>
    <n v="2"/>
  </r>
  <r>
    <m/>
    <m/>
    <x v="3888"/>
    <x v="3836"/>
    <n v="70"/>
    <n v="77"/>
    <n v="313"/>
    <n v="344"/>
    <n v="383"/>
    <n v="421"/>
  </r>
  <r>
    <m/>
    <m/>
    <x v="3889"/>
    <x v="3837"/>
    <n v="11"/>
    <n v="12"/>
    <n v="67"/>
    <n v="73"/>
    <n v="78"/>
    <n v="85"/>
  </r>
  <r>
    <m/>
    <m/>
    <x v="3890"/>
    <x v="3838"/>
    <n v="813"/>
    <n v="894"/>
    <n v="460"/>
    <n v="506"/>
    <n v="1273"/>
    <n v="1400"/>
  </r>
  <r>
    <m/>
    <m/>
    <x v="3891"/>
    <x v="3839"/>
    <n v="0"/>
    <n v="1"/>
    <n v="0"/>
    <n v="1"/>
    <n v="0"/>
    <n v="2"/>
  </r>
  <r>
    <m/>
    <m/>
    <x v="3892"/>
    <x v="3840"/>
    <n v="830"/>
    <n v="913"/>
    <n v="546"/>
    <n v="600"/>
    <n v="1376"/>
    <n v="1513"/>
  </r>
  <r>
    <m/>
    <m/>
    <x v="3893"/>
    <x v="3841"/>
    <n v="694"/>
    <n v="763"/>
    <n v="305"/>
    <n v="335"/>
    <n v="999"/>
    <n v="1098"/>
  </r>
  <r>
    <m/>
    <m/>
    <x v="3894"/>
    <x v="3842"/>
    <n v="14"/>
    <n v="15"/>
    <n v="195"/>
    <n v="214"/>
    <n v="209"/>
    <n v="229"/>
  </r>
  <r>
    <m/>
    <m/>
    <x v="3895"/>
    <x v="3843"/>
    <n v="15"/>
    <n v="16"/>
    <n v="129"/>
    <n v="141"/>
    <n v="144"/>
    <n v="157"/>
  </r>
  <r>
    <m/>
    <m/>
    <x v="3896"/>
    <x v="3844"/>
    <n v="19"/>
    <n v="20"/>
    <n v="0"/>
    <n v="1"/>
    <n v="19"/>
    <n v="21"/>
  </r>
  <r>
    <m/>
    <m/>
    <x v="3897"/>
    <x v="3845"/>
    <n v="0"/>
    <n v="1"/>
    <n v="0"/>
    <n v="1"/>
    <n v="0"/>
    <n v="2"/>
  </r>
  <r>
    <m/>
    <m/>
    <x v="3898"/>
    <x v="3846"/>
    <n v="0"/>
    <n v="1"/>
    <n v="0"/>
    <n v="3"/>
    <n v="0"/>
    <n v="4"/>
  </r>
  <r>
    <m/>
    <m/>
    <x v="3899"/>
    <x v="3847"/>
    <n v="0"/>
    <n v="1"/>
    <n v="0"/>
    <n v="3"/>
    <n v="0"/>
    <n v="4"/>
  </r>
  <r>
    <m/>
    <m/>
    <x v="3900"/>
    <x v="3848"/>
    <n v="0"/>
    <n v="2"/>
    <n v="0"/>
    <n v="6"/>
    <n v="0"/>
    <n v="8"/>
  </r>
  <r>
    <m/>
    <m/>
    <x v="3901"/>
    <x v="3849"/>
    <n v="0"/>
    <n v="2"/>
    <n v="0"/>
    <n v="6"/>
    <n v="0"/>
    <n v="8"/>
  </r>
  <r>
    <m/>
    <m/>
    <x v="3902"/>
    <x v="3850"/>
    <n v="0"/>
    <n v="1"/>
    <n v="0"/>
    <n v="1"/>
    <n v="0"/>
    <n v="2"/>
  </r>
  <r>
    <m/>
    <m/>
    <x v="3903"/>
    <x v="3851"/>
    <n v="450"/>
    <n v="495"/>
    <n v="11"/>
    <n v="12"/>
    <n v="461"/>
    <n v="507"/>
  </r>
  <r>
    <m/>
    <s v="Број пацијената"/>
    <x v="0"/>
    <x v="0"/>
    <m/>
    <m/>
    <m/>
    <m/>
    <m/>
    <m/>
  </r>
  <r>
    <m/>
    <s v="Број прегледаних узорака"/>
    <x v="0"/>
    <x v="0"/>
    <m/>
    <m/>
    <m/>
    <m/>
    <m/>
    <m/>
  </r>
  <r>
    <m/>
    <s v="В1 АНАЛИЗЕ ОРГАНИЗОВАНОГ СКРИНИНГА  РАКА*"/>
    <x v="0"/>
    <x v="0"/>
    <n v="54"/>
    <n v="1150"/>
    <n v="0"/>
    <n v="0"/>
    <n v="54"/>
    <n v="1150"/>
  </r>
  <r>
    <m/>
    <m/>
    <x v="3903"/>
    <x v="3851"/>
    <n v="54"/>
    <n v="1150"/>
    <n v="0"/>
    <n v="0"/>
    <n v="54"/>
    <n v="1150"/>
  </r>
  <r>
    <m/>
    <m/>
    <x v="3771"/>
    <x v="3719"/>
    <m/>
    <m/>
    <m/>
    <m/>
    <n v="0"/>
    <n v="0"/>
  </r>
  <r>
    <m/>
    <m/>
    <x v="3741"/>
    <x v="3689"/>
    <m/>
    <m/>
    <m/>
    <m/>
    <n v="0"/>
    <n v="0"/>
  </r>
  <r>
    <m/>
    <m/>
    <x v="3780"/>
    <x v="3728"/>
    <m/>
    <m/>
    <m/>
    <m/>
    <n v="0"/>
    <n v="0"/>
  </r>
  <r>
    <m/>
    <m/>
    <x v="3779"/>
    <x v="3727"/>
    <m/>
    <m/>
    <m/>
    <m/>
    <n v="0"/>
    <n v="0"/>
  </r>
  <r>
    <m/>
    <s v="Број пацијената"/>
    <x v="0"/>
    <x v="0"/>
    <m/>
    <m/>
    <m/>
    <m/>
    <m/>
    <m/>
  </r>
  <r>
    <m/>
    <s v="Број прегледаних узорака"/>
    <x v="0"/>
    <x v="0"/>
    <m/>
    <m/>
    <m/>
    <m/>
    <m/>
    <m/>
  </r>
  <r>
    <m/>
    <s v="Г. ЦИТОЛОШКА ЛАБОРАТОРИЈА-АНАЛИЗЕ ОРГАНИЗОВАНОГ СКРИНИНГА  РАКА  ГРЛИЋА МАТЕРИЦЕ**"/>
    <x v="0"/>
    <x v="0"/>
    <m/>
    <m/>
    <m/>
    <m/>
    <m/>
    <m/>
  </r>
  <r>
    <m/>
    <m/>
    <x v="3904"/>
    <x v="3852"/>
    <m/>
    <m/>
    <m/>
    <m/>
    <n v="0"/>
    <n v="0"/>
  </r>
  <r>
    <m/>
    <m/>
    <x v="3852"/>
    <x v="3800"/>
    <m/>
    <m/>
    <m/>
    <m/>
    <n v="0"/>
    <n v="0"/>
  </r>
  <r>
    <m/>
    <m/>
    <x v="3853"/>
    <x v="3801"/>
    <m/>
    <m/>
    <m/>
    <m/>
    <n v="0"/>
    <n v="0"/>
  </r>
  <r>
    <m/>
    <s v="Број пацијената"/>
    <x v="0"/>
    <x v="0"/>
    <m/>
    <m/>
    <m/>
    <m/>
    <m/>
    <m/>
  </r>
  <r>
    <m/>
    <s v="Број прегледаних узорака"/>
    <x v="0"/>
    <x v="0"/>
    <m/>
    <m/>
    <m/>
    <m/>
    <m/>
    <m/>
  </r>
  <r>
    <m/>
    <s v="Д. ЦИТОГЕНЕТСКА ЛАБОРАТОРИЈА АНАЛИЗЕ УКУПНО"/>
    <x v="0"/>
    <x v="0"/>
    <m/>
    <m/>
    <m/>
    <m/>
    <m/>
    <m/>
  </r>
  <r>
    <m/>
    <m/>
    <x v="0"/>
    <x v="0"/>
    <m/>
    <m/>
    <m/>
    <m/>
    <n v="0"/>
    <n v="0"/>
  </r>
  <r>
    <m/>
    <m/>
    <x v="0"/>
    <x v="0"/>
    <m/>
    <m/>
    <m/>
    <m/>
    <n v="0"/>
    <n v="0"/>
  </r>
  <r>
    <m/>
    <m/>
    <x v="0"/>
    <x v="0"/>
    <m/>
    <m/>
    <m/>
    <m/>
    <n v="0"/>
    <n v="0"/>
  </r>
  <r>
    <m/>
    <m/>
    <x v="0"/>
    <x v="0"/>
    <m/>
    <m/>
    <m/>
    <m/>
    <n v="0"/>
    <n v="0"/>
  </r>
  <r>
    <m/>
    <s v="БРОЈ ПАЦИЈЕНАТА"/>
    <x v="0"/>
    <x v="0"/>
    <m/>
    <m/>
    <m/>
    <m/>
    <m/>
    <m/>
  </r>
  <r>
    <m/>
    <s v="БРОЈ ПРЕГЛЕДАНИХ УЗОРАКА"/>
    <x v="0"/>
    <x v="0"/>
    <m/>
    <m/>
    <m/>
    <m/>
    <m/>
    <m/>
  </r>
  <r>
    <m/>
    <s v="Ђ.   ОСТАЛЕ ЛАБОРАТОРИЈЕ ____________________   (навести које)"/>
    <x v="0"/>
    <x v="3853"/>
    <n v="283164"/>
    <n v="290872.40000000002"/>
    <n v="116395"/>
    <n v="115544.3"/>
    <n v="399559"/>
    <n v="406416.7"/>
  </r>
  <r>
    <m/>
    <m/>
    <x v="3905"/>
    <x v="3854"/>
    <n v="2815"/>
    <n v="2689.7000000000003"/>
    <n v="256"/>
    <n v="215.8"/>
    <n v="3071"/>
    <n v="2905.5000000000005"/>
  </r>
  <r>
    <m/>
    <m/>
    <x v="3906"/>
    <x v="3855"/>
    <n v="10748"/>
    <n v="10244"/>
    <n v="2604"/>
    <n v="2447.9"/>
    <n v="13352"/>
    <n v="12691.9"/>
  </r>
  <r>
    <m/>
    <m/>
    <x v="3907"/>
    <x v="3856"/>
    <n v="879"/>
    <n v="907.30000000000007"/>
    <n v="782"/>
    <n v="1346.2"/>
    <n v="1661"/>
    <n v="2253.5"/>
  </r>
  <r>
    <m/>
    <m/>
    <x v="3908"/>
    <x v="3857"/>
    <n v="584"/>
    <n v="561.6"/>
    <n v="421"/>
    <n v="400.40000000000003"/>
    <n v="1005"/>
    <n v="962"/>
  </r>
  <r>
    <m/>
    <m/>
    <x v="3909"/>
    <x v="3858"/>
    <n v="41944"/>
    <n v="50100"/>
    <n v="74229"/>
    <n v="72300"/>
    <n v="116173"/>
    <n v="122400"/>
  </r>
  <r>
    <m/>
    <m/>
    <x v="3910"/>
    <x v="3859"/>
    <n v="4310"/>
    <n v="4126.2"/>
    <n v="676"/>
    <n v="621.4"/>
    <n v="4986"/>
    <n v="4747.5999999999995"/>
  </r>
  <r>
    <m/>
    <m/>
    <x v="3911"/>
    <x v="3860"/>
    <n v="4526"/>
    <n v="4318.6000000000004"/>
    <n v="891"/>
    <n v="820.30000000000007"/>
    <n v="5417"/>
    <n v="5138.9000000000005"/>
  </r>
  <r>
    <m/>
    <m/>
    <x v="3912"/>
    <x v="3861"/>
    <n v="221"/>
    <n v="255"/>
    <n v="630"/>
    <n v="605"/>
    <n v="851"/>
    <n v="860"/>
  </r>
  <r>
    <m/>
    <m/>
    <x v="3913"/>
    <x v="3862"/>
    <n v="1190"/>
    <n v="1201"/>
    <n v="557"/>
    <n v="525"/>
    <n v="1747"/>
    <n v="1726"/>
  </r>
  <r>
    <m/>
    <m/>
    <x v="3914"/>
    <x v="3863"/>
    <n v="11579"/>
    <n v="11540"/>
    <n v="2286"/>
    <n v="2300"/>
    <n v="13865"/>
    <n v="13840"/>
  </r>
  <r>
    <m/>
    <m/>
    <x v="3915"/>
    <x v="3864"/>
    <n v="2691"/>
    <n v="2720"/>
    <n v="981"/>
    <n v="1005"/>
    <n v="3672"/>
    <n v="3725"/>
  </r>
  <r>
    <m/>
    <m/>
    <x v="3916"/>
    <x v="3865"/>
    <n v="1439"/>
    <n v="1420"/>
    <n v="656"/>
    <n v="705"/>
    <n v="2095"/>
    <n v="2125"/>
  </r>
  <r>
    <m/>
    <m/>
    <x v="3917"/>
    <x v="3866"/>
    <n v="10992"/>
    <n v="11550"/>
    <n v="1953"/>
    <n v="1820"/>
    <n v="12945"/>
    <n v="13370"/>
  </r>
  <r>
    <m/>
    <m/>
    <x v="3918"/>
    <x v="3867"/>
    <n v="2254"/>
    <n v="2350"/>
    <n v="1616"/>
    <n v="1491.1000000000001"/>
    <n v="3870"/>
    <n v="3841.1000000000004"/>
  </r>
  <r>
    <m/>
    <m/>
    <x v="3919"/>
    <x v="3868"/>
    <n v="4355"/>
    <n v="4350"/>
    <n v="866"/>
    <n v="793"/>
    <n v="5221"/>
    <n v="5143"/>
  </r>
  <r>
    <m/>
    <m/>
    <x v="3920"/>
    <x v="3869"/>
    <n v="16564"/>
    <n v="16345.6"/>
    <n v="3990"/>
    <n v="4923.3"/>
    <n v="20554"/>
    <n v="21268.9"/>
  </r>
  <r>
    <m/>
    <m/>
    <x v="3921"/>
    <x v="3870"/>
    <n v="2"/>
    <n v="10"/>
    <n v="76"/>
    <n v="120"/>
    <n v="78"/>
    <n v="130"/>
  </r>
  <r>
    <m/>
    <m/>
    <x v="3922"/>
    <x v="3871"/>
    <n v="3361"/>
    <n v="3320"/>
    <n v="514"/>
    <n v="520"/>
    <n v="3875"/>
    <n v="3840"/>
  </r>
  <r>
    <m/>
    <m/>
    <x v="3923"/>
    <x v="3872"/>
    <n v="4144"/>
    <n v="4050"/>
    <n v="638"/>
    <n v="705"/>
    <n v="4782"/>
    <n v="4755"/>
  </r>
  <r>
    <m/>
    <m/>
    <x v="3924"/>
    <x v="3873"/>
    <n v="2836"/>
    <n v="2850"/>
    <n v="258"/>
    <n v="285"/>
    <n v="3094"/>
    <n v="3135"/>
  </r>
  <r>
    <m/>
    <m/>
    <x v="3925"/>
    <x v="3874"/>
    <n v="12465"/>
    <n v="12680"/>
    <n v="1397"/>
    <n v="1450"/>
    <n v="13862"/>
    <n v="14130"/>
  </r>
  <r>
    <m/>
    <m/>
    <x v="3926"/>
    <x v="3875"/>
    <n v="131"/>
    <n v="150"/>
    <n v="172"/>
    <n v="190"/>
    <n v="303"/>
    <n v="340"/>
  </r>
  <r>
    <m/>
    <m/>
    <x v="3927"/>
    <x v="3876"/>
    <n v="2"/>
    <n v="10"/>
    <n v="68"/>
    <n v="220"/>
    <n v="70"/>
    <n v="230"/>
  </r>
  <r>
    <m/>
    <m/>
    <x v="3928"/>
    <x v="3877"/>
    <n v="4492"/>
    <n v="4325.1000000000004"/>
    <n v="729"/>
    <n v="682.5"/>
    <n v="5221"/>
    <n v="5007.6000000000004"/>
  </r>
  <r>
    <m/>
    <m/>
    <x v="3929"/>
    <x v="3878"/>
    <n v="45261"/>
    <n v="45100"/>
    <n v="6670"/>
    <n v="6850"/>
    <n v="51931"/>
    <n v="51950"/>
  </r>
  <r>
    <m/>
    <m/>
    <x v="3930"/>
    <x v="3879"/>
    <n v="1215"/>
    <n v="1201"/>
    <n v="88"/>
    <n v="105"/>
    <n v="1303"/>
    <n v="1306"/>
  </r>
  <r>
    <m/>
    <m/>
    <x v="3931"/>
    <x v="3880"/>
    <n v="35755"/>
    <n v="35655"/>
    <n v="6366"/>
    <n v="6214.4000000000005"/>
    <n v="42121"/>
    <n v="41869.4"/>
  </r>
  <r>
    <m/>
    <m/>
    <x v="3932"/>
    <x v="3881"/>
    <n v="6672"/>
    <n v="7150"/>
    <n v="118"/>
    <n v="113.10000000000001"/>
    <n v="6790"/>
    <n v="7263.1"/>
  </r>
  <r>
    <m/>
    <m/>
    <x v="3933"/>
    <x v="3882"/>
    <n v="25849"/>
    <n v="24998.3"/>
    <n v="4117"/>
    <n v="4101.8999999999996"/>
    <n v="29966"/>
    <n v="29100.199999999997"/>
  </r>
  <r>
    <m/>
    <m/>
    <x v="3934"/>
    <x v="3883"/>
    <n v="6501"/>
    <n v="7102"/>
    <n v="115"/>
    <n v="107.9"/>
    <n v="6616"/>
    <n v="7209.9"/>
  </r>
  <r>
    <m/>
    <m/>
    <x v="3935"/>
    <x v="3884"/>
    <n v="34"/>
    <n v="42"/>
    <n v="109"/>
    <n v="95"/>
    <n v="143"/>
    <n v="137"/>
  </r>
  <r>
    <m/>
    <m/>
    <x v="3936"/>
    <x v="3885"/>
    <n v="17353"/>
    <n v="17550"/>
    <n v="1566"/>
    <n v="1465.1000000000001"/>
    <n v="18919"/>
    <n v="19015.099999999999"/>
  </r>
  <r>
    <m/>
    <m/>
    <x v="0"/>
    <x v="0"/>
    <m/>
    <m/>
    <m/>
    <m/>
    <m/>
    <m/>
  </r>
  <r>
    <m/>
    <s v="БРОЈ ПАЦИЈЕНАТА"/>
    <x v="0"/>
    <x v="0"/>
    <m/>
    <m/>
    <m/>
    <m/>
    <m/>
    <m/>
  </r>
  <r>
    <m/>
    <s v="БРОЈ ПРЕГЛЕДАНИХ УЗОРАКА"/>
    <x v="0"/>
    <x v="0"/>
    <m/>
    <m/>
    <m/>
    <m/>
    <m/>
    <m/>
  </r>
  <r>
    <m/>
    <s v="Ђ.   ОСТАЛЕ ЛАБОРАТОРИЈЕ ____________________   (навести које)"/>
    <x v="0"/>
    <x v="3886"/>
    <n v="92521"/>
    <n v="93521.900000000009"/>
    <n v="76294"/>
    <n v="83868.2"/>
    <n v="168815"/>
    <n v="177390.1"/>
  </r>
  <r>
    <m/>
    <m/>
    <x v="3937"/>
    <x v="3887"/>
    <n v="59"/>
    <n v="70"/>
    <n v="31"/>
    <n v="50"/>
    <n v="90"/>
    <n v="120"/>
  </r>
  <r>
    <m/>
    <m/>
    <x v="3938"/>
    <x v="3888"/>
    <n v="157"/>
    <n v="265"/>
    <n v="40"/>
    <n v="30"/>
    <n v="197"/>
    <n v="295"/>
  </r>
  <r>
    <m/>
    <m/>
    <x v="3939"/>
    <x v="3889"/>
    <n v="1"/>
    <n v="10"/>
    <n v="202"/>
    <n v="390"/>
    <n v="203"/>
    <n v="400"/>
  </r>
  <r>
    <m/>
    <m/>
    <x v="3940"/>
    <x v="3890"/>
    <n v="845"/>
    <n v="850"/>
    <n v="155"/>
    <n v="153.4"/>
    <n v="1000"/>
    <n v="1003.4"/>
  </r>
  <r>
    <m/>
    <m/>
    <x v="3941"/>
    <x v="3891"/>
    <n v="8980"/>
    <n v="8518.1"/>
    <n v="3078"/>
    <n v="3040.6"/>
    <n v="12058"/>
    <n v="11558.7"/>
  </r>
  <r>
    <m/>
    <m/>
    <x v="3942"/>
    <x v="3892"/>
    <n v="19"/>
    <n v="50"/>
    <n v="13"/>
    <n v="50"/>
    <n v="32"/>
    <n v="100"/>
  </r>
  <r>
    <m/>
    <m/>
    <x v="3943"/>
    <x v="3893"/>
    <n v="431"/>
    <n v="391.3"/>
    <n v="442"/>
    <n v="405.6"/>
    <n v="873"/>
    <n v="796.90000000000009"/>
  </r>
  <r>
    <m/>
    <m/>
    <x v="3944"/>
    <x v="3894"/>
    <n v="443"/>
    <n v="425"/>
    <n v="444"/>
    <n v="425"/>
    <n v="887"/>
    <n v="850"/>
  </r>
  <r>
    <m/>
    <m/>
    <x v="3945"/>
    <x v="3895"/>
    <n v="1"/>
    <n v="100"/>
    <n v="1"/>
    <n v="100"/>
    <n v="2"/>
    <n v="200"/>
  </r>
  <r>
    <m/>
    <m/>
    <x v="3946"/>
    <x v="3896"/>
    <n v="452"/>
    <n v="425"/>
    <n v="451"/>
    <n v="425"/>
    <n v="903"/>
    <n v="850"/>
  </r>
  <r>
    <m/>
    <m/>
    <x v="3947"/>
    <x v="3897"/>
    <n v="1"/>
    <n v="100"/>
    <n v="11"/>
    <n v="100"/>
    <n v="12"/>
    <n v="200"/>
  </r>
  <r>
    <m/>
    <m/>
    <x v="3948"/>
    <x v="3898"/>
    <n v="1"/>
    <n v="126"/>
    <n v="1"/>
    <n v="126"/>
    <n v="2"/>
    <n v="252"/>
  </r>
  <r>
    <m/>
    <m/>
    <x v="3949"/>
    <x v="3899"/>
    <n v="370"/>
    <n v="365.3"/>
    <n v="213"/>
    <n v="189.8"/>
    <n v="583"/>
    <n v="555.1"/>
  </r>
  <r>
    <m/>
    <m/>
    <x v="3950"/>
    <x v="3900"/>
    <n v="178"/>
    <n v="165"/>
    <n v="549"/>
    <n v="575"/>
    <n v="727"/>
    <n v="740"/>
  </r>
  <r>
    <m/>
    <m/>
    <x v="3951"/>
    <x v="3901"/>
    <n v="1"/>
    <n v="1.3"/>
    <n v="0"/>
    <n v="1"/>
    <n v="1"/>
    <n v="2.2999999999999998"/>
  </r>
  <r>
    <m/>
    <m/>
    <x v="3952"/>
    <x v="3902"/>
    <n v="217"/>
    <n v="225"/>
    <n v="8"/>
    <n v="10"/>
    <n v="225"/>
    <n v="235"/>
  </r>
  <r>
    <m/>
    <m/>
    <x v="3953"/>
    <x v="3903"/>
    <n v="7700"/>
    <n v="7371.5"/>
    <n v="2888"/>
    <n v="2845.6"/>
    <n v="10588"/>
    <n v="10217.1"/>
  </r>
  <r>
    <m/>
    <m/>
    <x v="3954"/>
    <x v="3904"/>
    <n v="9180"/>
    <n v="9264.5"/>
    <n v="7864"/>
    <n v="8436.1"/>
    <n v="17044"/>
    <n v="17700.599999999999"/>
  </r>
  <r>
    <m/>
    <m/>
    <x v="3955"/>
    <x v="3905"/>
    <n v="9082"/>
    <n v="9164.4"/>
    <n v="7434"/>
    <n v="8007.1"/>
    <n v="16516"/>
    <n v="17171.5"/>
  </r>
  <r>
    <m/>
    <m/>
    <x v="3956"/>
    <x v="3906"/>
    <n v="9080"/>
    <n v="9159.2000000000007"/>
    <n v="7414"/>
    <n v="7986.3"/>
    <n v="16494"/>
    <n v="17145.5"/>
  </r>
  <r>
    <m/>
    <m/>
    <x v="3957"/>
    <x v="3907"/>
    <n v="9107"/>
    <n v="9176.1"/>
    <n v="7447"/>
    <n v="8020.1"/>
    <n v="16554"/>
    <n v="17196.2"/>
  </r>
  <r>
    <m/>
    <m/>
    <x v="3958"/>
    <x v="3908"/>
    <n v="137"/>
    <n v="143"/>
    <n v="172"/>
    <n v="166.4"/>
    <n v="309"/>
    <n v="309.39999999999998"/>
  </r>
  <r>
    <m/>
    <m/>
    <x v="3959"/>
    <x v="3909"/>
    <n v="1153"/>
    <n v="1201"/>
    <n v="181"/>
    <n v="199"/>
    <n v="1334"/>
    <n v="1400"/>
  </r>
  <r>
    <m/>
    <m/>
    <x v="3960"/>
    <x v="3910"/>
    <n v="175"/>
    <n v="252"/>
    <n v="101"/>
    <n v="126"/>
    <n v="276"/>
    <n v="378"/>
  </r>
  <r>
    <m/>
    <m/>
    <x v="3961"/>
    <x v="3911"/>
    <n v="1"/>
    <n v="12"/>
    <n v="233"/>
    <n v="255"/>
    <n v="234"/>
    <n v="267"/>
  </r>
  <r>
    <m/>
    <m/>
    <x v="3962"/>
    <x v="3912"/>
    <n v="1"/>
    <n v="18"/>
    <n v="238"/>
    <n v="256"/>
    <n v="239"/>
    <n v="274"/>
  </r>
  <r>
    <m/>
    <m/>
    <x v="3963"/>
    <x v="3913"/>
    <n v="1"/>
    <n v="12"/>
    <n v="233"/>
    <n v="255"/>
    <n v="234"/>
    <n v="267"/>
  </r>
  <r>
    <m/>
    <m/>
    <x v="3964"/>
    <x v="3914"/>
    <n v="9"/>
    <n v="14"/>
    <n v="603"/>
    <n v="620"/>
    <n v="612"/>
    <n v="634"/>
  </r>
  <r>
    <m/>
    <m/>
    <x v="3965"/>
    <x v="3915"/>
    <n v="0"/>
    <n v="0"/>
    <n v="28"/>
    <n v="26"/>
    <n v="28"/>
    <n v="26"/>
  </r>
  <r>
    <m/>
    <m/>
    <x v="3966"/>
    <x v="3916"/>
    <n v="0"/>
    <n v="0"/>
    <n v="2"/>
    <n v="5"/>
    <n v="2"/>
    <n v="5"/>
  </r>
  <r>
    <m/>
    <m/>
    <x v="3967"/>
    <x v="3917"/>
    <n v="0"/>
    <n v="0"/>
    <n v="1"/>
    <n v="2"/>
    <n v="1"/>
    <n v="2"/>
  </r>
  <r>
    <m/>
    <m/>
    <x v="3968"/>
    <x v="3918"/>
    <n v="0"/>
    <n v="0"/>
    <n v="5"/>
    <n v="2.6"/>
    <n v="5"/>
    <n v="2.6"/>
  </r>
  <r>
    <m/>
    <m/>
    <x v="3969"/>
    <x v="3919"/>
    <n v="16"/>
    <n v="13"/>
    <n v="184"/>
    <n v="210.6"/>
    <n v="200"/>
    <n v="223.6"/>
  </r>
  <r>
    <m/>
    <m/>
    <x v="3970"/>
    <x v="3920"/>
    <n v="348"/>
    <n v="335"/>
    <n v="334"/>
    <n v="340"/>
    <n v="682"/>
    <n v="675"/>
  </r>
  <r>
    <m/>
    <m/>
    <x v="3971"/>
    <x v="3921"/>
    <n v="0"/>
    <n v="0"/>
    <n v="0"/>
    <n v="1"/>
    <n v="0"/>
    <n v="1"/>
  </r>
  <r>
    <m/>
    <m/>
    <x v="3972"/>
    <x v="3922"/>
    <n v="184"/>
    <n v="201"/>
    <n v="560"/>
    <n v="555"/>
    <n v="744"/>
    <n v="756"/>
  </r>
  <r>
    <m/>
    <m/>
    <x v="3973"/>
    <x v="3923"/>
    <n v="9185"/>
    <n v="9273.6"/>
    <n v="7962"/>
    <n v="8540.1"/>
    <n v="17147"/>
    <n v="17813.7"/>
  </r>
  <r>
    <m/>
    <m/>
    <x v="3974"/>
    <x v="3924"/>
    <n v="58"/>
    <n v="65"/>
    <n v="96"/>
    <n v="95"/>
    <n v="154"/>
    <n v="160"/>
  </r>
  <r>
    <m/>
    <m/>
    <x v="3975"/>
    <x v="3925"/>
    <n v="1"/>
    <n v="1.3"/>
    <n v="103"/>
    <n v="110"/>
    <n v="104"/>
    <n v="111.3"/>
  </r>
  <r>
    <m/>
    <m/>
    <x v="3976"/>
    <x v="3926"/>
    <n v="271"/>
    <n v="275"/>
    <n v="384"/>
    <n v="363"/>
    <n v="655"/>
    <n v="638"/>
  </r>
  <r>
    <m/>
    <m/>
    <x v="3977"/>
    <x v="3927"/>
    <n v="161"/>
    <n v="140.4"/>
    <n v="478"/>
    <n v="455"/>
    <n v="639"/>
    <n v="595.4"/>
  </r>
  <r>
    <m/>
    <m/>
    <x v="3978"/>
    <x v="3928"/>
    <n v="380"/>
    <n v="366"/>
    <n v="323"/>
    <n v="315"/>
    <n v="703"/>
    <n v="681"/>
  </r>
  <r>
    <m/>
    <m/>
    <x v="3979"/>
    <x v="3929"/>
    <n v="788"/>
    <n v="774.80000000000007"/>
    <n v="736"/>
    <n v="695.5"/>
    <n v="1524"/>
    <n v="1470.3000000000002"/>
  </r>
  <r>
    <m/>
    <m/>
    <x v="3980"/>
    <x v="3930"/>
    <n v="1"/>
    <n v="0"/>
    <n v="0"/>
    <n v="0"/>
    <n v="1"/>
    <n v="0"/>
  </r>
  <r>
    <m/>
    <m/>
    <x v="3981"/>
    <x v="3931"/>
    <n v="0"/>
    <n v="0"/>
    <n v="59"/>
    <n v="55.9"/>
    <n v="59"/>
    <n v="55.9"/>
  </r>
  <r>
    <m/>
    <m/>
    <x v="3982"/>
    <x v="3932"/>
    <n v="48"/>
    <n v="120"/>
    <n v="896"/>
    <n v="1080"/>
    <n v="944"/>
    <n v="1200"/>
  </r>
  <r>
    <m/>
    <m/>
    <x v="3983"/>
    <x v="3933"/>
    <n v="0"/>
    <n v="0"/>
    <n v="0"/>
    <n v="3"/>
    <n v="0"/>
    <n v="3"/>
  </r>
  <r>
    <m/>
    <m/>
    <x v="3984"/>
    <x v="3934"/>
    <n v="242"/>
    <n v="232.70000000000002"/>
    <n v="189"/>
    <n v="201"/>
    <n v="431"/>
    <n v="433.70000000000005"/>
  </r>
  <r>
    <m/>
    <m/>
    <x v="3985"/>
    <x v="3935"/>
    <n v="265"/>
    <n v="250.9"/>
    <n v="380"/>
    <n v="299"/>
    <n v="645"/>
    <n v="549.9"/>
  </r>
  <r>
    <m/>
    <m/>
    <x v="3986"/>
    <x v="3936"/>
    <n v="31"/>
    <n v="27.3"/>
    <n v="1105"/>
    <n v="982.80000000000007"/>
    <n v="1136"/>
    <n v="1010.1"/>
  </r>
  <r>
    <m/>
    <m/>
    <x v="3987"/>
    <x v="3937"/>
    <n v="29"/>
    <n v="10.4"/>
    <n v="187"/>
    <n v="202"/>
    <n v="216"/>
    <n v="212.4"/>
  </r>
  <r>
    <m/>
    <m/>
    <x v="3988"/>
    <x v="3938"/>
    <n v="7"/>
    <n v="315"/>
    <n v="5"/>
    <n v="525"/>
    <n v="12"/>
    <n v="840"/>
  </r>
  <r>
    <m/>
    <m/>
    <x v="3989"/>
    <x v="3939"/>
    <n v="21"/>
    <n v="23"/>
    <n v="2"/>
    <n v="6"/>
    <n v="23"/>
    <n v="29"/>
  </r>
  <r>
    <m/>
    <m/>
    <x v="3990"/>
    <x v="3940"/>
    <n v="0"/>
    <n v="10"/>
    <n v="1"/>
    <n v="40"/>
    <n v="1"/>
    <n v="50"/>
  </r>
  <r>
    <m/>
    <m/>
    <x v="3991"/>
    <x v="3941"/>
    <n v="11"/>
    <n v="150"/>
    <n v="173"/>
    <n v="600"/>
    <n v="184"/>
    <n v="750"/>
  </r>
  <r>
    <m/>
    <m/>
    <x v="3992"/>
    <x v="3942"/>
    <n v="0"/>
    <n v="0"/>
    <n v="8"/>
    <n v="6.5"/>
    <n v="8"/>
    <n v="6.5"/>
  </r>
  <r>
    <m/>
    <m/>
    <x v="3993"/>
    <x v="3942"/>
    <n v="0"/>
    <n v="0"/>
    <n v="0"/>
    <n v="7"/>
    <n v="0"/>
    <n v="7"/>
  </r>
  <r>
    <m/>
    <m/>
    <x v="3994"/>
    <x v="3943"/>
    <n v="106"/>
    <n v="100"/>
    <n v="19"/>
    <n v="25"/>
    <n v="125"/>
    <n v="125"/>
  </r>
  <r>
    <m/>
    <m/>
    <x v="3995"/>
    <x v="3944"/>
    <n v="2"/>
    <n v="2.6"/>
    <n v="20"/>
    <n v="18.2"/>
    <n v="22"/>
    <n v="20.8"/>
  </r>
  <r>
    <m/>
    <m/>
    <x v="3996"/>
    <x v="3945"/>
    <n v="0"/>
    <n v="11"/>
    <n v="224"/>
    <n v="256"/>
    <n v="224"/>
    <n v="267"/>
  </r>
  <r>
    <m/>
    <m/>
    <x v="3997"/>
    <x v="3946"/>
    <n v="2"/>
    <n v="2.6"/>
    <n v="51"/>
    <n v="60"/>
    <n v="53"/>
    <n v="62.6"/>
  </r>
  <r>
    <m/>
    <m/>
    <x v="3998"/>
    <x v="3947"/>
    <n v="0"/>
    <n v="10"/>
    <n v="0"/>
    <n v="50"/>
    <n v="0"/>
    <n v="60"/>
  </r>
  <r>
    <m/>
    <m/>
    <x v="3999"/>
    <x v="3948"/>
    <n v="233"/>
    <n v="300"/>
    <n v="536"/>
    <n v="610"/>
    <n v="769"/>
    <n v="910"/>
  </r>
  <r>
    <m/>
    <m/>
    <x v="4000"/>
    <x v="3949"/>
    <n v="1"/>
    <n v="11"/>
    <n v="225"/>
    <n v="255"/>
    <n v="226"/>
    <n v="266"/>
  </r>
  <r>
    <m/>
    <m/>
    <x v="4001"/>
    <x v="3950"/>
    <n v="11"/>
    <n v="44"/>
    <n v="242"/>
    <n v="269"/>
    <n v="253"/>
    <n v="313"/>
  </r>
  <r>
    <m/>
    <m/>
    <x v="4002"/>
    <x v="3951"/>
    <n v="4"/>
    <n v="13"/>
    <n v="233"/>
    <n v="255"/>
    <n v="237"/>
    <n v="268"/>
  </r>
  <r>
    <m/>
    <m/>
    <x v="4003"/>
    <x v="3952"/>
    <n v="2"/>
    <n v="2.6"/>
    <n v="51"/>
    <n v="60"/>
    <n v="53"/>
    <n v="62.6"/>
  </r>
  <r>
    <m/>
    <m/>
    <x v="4004"/>
    <x v="3953"/>
    <n v="2"/>
    <n v="2.6"/>
    <n v="51"/>
    <n v="60"/>
    <n v="53"/>
    <n v="62.6"/>
  </r>
  <r>
    <m/>
    <m/>
    <x v="4005"/>
    <x v="3954"/>
    <n v="13"/>
    <n v="50"/>
    <n v="3"/>
    <n v="50"/>
    <n v="16"/>
    <n v="100"/>
  </r>
  <r>
    <m/>
    <m/>
    <x v="4006"/>
    <x v="3955"/>
    <n v="337"/>
    <n v="350"/>
    <n v="322"/>
    <n v="366"/>
    <n v="659"/>
    <n v="716"/>
  </r>
  <r>
    <m/>
    <m/>
    <x v="4007"/>
    <x v="3956"/>
    <n v="15"/>
    <n v="25"/>
    <n v="3"/>
    <n v="10"/>
    <n v="18"/>
    <n v="35"/>
  </r>
  <r>
    <m/>
    <m/>
    <x v="4008"/>
    <x v="3957"/>
    <n v="3215"/>
    <n v="3300"/>
    <n v="2096"/>
    <n v="2500"/>
    <n v="5311"/>
    <n v="5800"/>
  </r>
  <r>
    <m/>
    <m/>
    <x v="4009"/>
    <x v="3958"/>
    <n v="0"/>
    <n v="0"/>
    <n v="0"/>
    <n v="2"/>
    <n v="0"/>
    <n v="2"/>
  </r>
  <r>
    <m/>
    <m/>
    <x v="4010"/>
    <x v="3959"/>
    <n v="86"/>
    <n v="85"/>
    <n v="12"/>
    <n v="25"/>
    <n v="98"/>
    <n v="110"/>
  </r>
  <r>
    <m/>
    <m/>
    <x v="4011"/>
    <x v="3960"/>
    <n v="88"/>
    <n v="85"/>
    <n v="13"/>
    <n v="25"/>
    <n v="101"/>
    <n v="110"/>
  </r>
  <r>
    <m/>
    <m/>
    <x v="4012"/>
    <x v="3961"/>
    <n v="187"/>
    <n v="155"/>
    <n v="31"/>
    <n v="25"/>
    <n v="218"/>
    <n v="180"/>
  </r>
  <r>
    <m/>
    <m/>
    <x v="4013"/>
    <x v="3962"/>
    <n v="947"/>
    <n v="1000"/>
    <n v="74"/>
    <n v="125"/>
    <n v="1021"/>
    <n v="1125"/>
  </r>
  <r>
    <m/>
    <m/>
    <x v="4014"/>
    <x v="3963"/>
    <n v="0"/>
    <n v="0"/>
    <n v="0"/>
    <n v="1"/>
    <n v="0"/>
    <n v="1"/>
  </r>
  <r>
    <m/>
    <m/>
    <x v="4015"/>
    <x v="3964"/>
    <n v="696"/>
    <n v="450"/>
    <n v="795"/>
    <n v="1100"/>
    <n v="1491"/>
    <n v="1550"/>
  </r>
  <r>
    <m/>
    <m/>
    <x v="4016"/>
    <x v="3965"/>
    <n v="8"/>
    <n v="2"/>
    <n v="2"/>
    <n v="6"/>
    <n v="10"/>
    <n v="8"/>
  </r>
  <r>
    <m/>
    <m/>
    <x v="4017"/>
    <x v="3966"/>
    <n v="22"/>
    <n v="20"/>
    <n v="19"/>
    <n v="20"/>
    <n v="41"/>
    <n v="40"/>
  </r>
  <r>
    <m/>
    <m/>
    <x v="4018"/>
    <x v="3967"/>
    <n v="0"/>
    <n v="0"/>
    <n v="444"/>
    <n v="720"/>
    <n v="444"/>
    <n v="720"/>
  </r>
  <r>
    <m/>
    <m/>
    <x v="4019"/>
    <x v="3968"/>
    <n v="24"/>
    <n v="20"/>
    <n v="39"/>
    <n v="90"/>
    <n v="63"/>
    <n v="110"/>
  </r>
  <r>
    <m/>
    <m/>
    <x v="4020"/>
    <x v="3969"/>
    <n v="11"/>
    <n v="5"/>
    <n v="1"/>
    <n v="15"/>
    <n v="12"/>
    <n v="20"/>
  </r>
  <r>
    <m/>
    <m/>
    <x v="4021"/>
    <x v="3970"/>
    <n v="15"/>
    <n v="15"/>
    <n v="38"/>
    <n v="80"/>
    <n v="53"/>
    <n v="95"/>
  </r>
  <r>
    <m/>
    <m/>
    <x v="4022"/>
    <x v="3971"/>
    <n v="14"/>
    <n v="15"/>
    <n v="38"/>
    <n v="80"/>
    <n v="52"/>
    <n v="95"/>
  </r>
  <r>
    <m/>
    <m/>
    <x v="4023"/>
    <x v="3972"/>
    <n v="36"/>
    <n v="10"/>
    <n v="8"/>
    <n v="40"/>
    <n v="44"/>
    <n v="50"/>
  </r>
  <r>
    <m/>
    <m/>
    <x v="4024"/>
    <x v="3973"/>
    <n v="0"/>
    <n v="0"/>
    <n v="1"/>
    <n v="10"/>
    <n v="1"/>
    <n v="10"/>
  </r>
  <r>
    <m/>
    <m/>
    <x v="4025"/>
    <x v="3974"/>
    <n v="1418"/>
    <n v="1100"/>
    <n v="1275"/>
    <n v="1200"/>
    <n v="2693"/>
    <n v="2300"/>
  </r>
  <r>
    <m/>
    <m/>
    <x v="4026"/>
    <x v="3975"/>
    <n v="22"/>
    <n v="0"/>
    <n v="212"/>
    <n v="300"/>
    <n v="234"/>
    <n v="300"/>
  </r>
  <r>
    <m/>
    <m/>
    <x v="4027"/>
    <x v="3976"/>
    <n v="6024"/>
    <n v="5000"/>
    <n v="6188"/>
    <n v="6000"/>
    <n v="12212"/>
    <n v="11000"/>
  </r>
  <r>
    <m/>
    <m/>
    <x v="4028"/>
    <x v="3977"/>
    <n v="1519"/>
    <n v="1350"/>
    <n v="1458"/>
    <n v="1350"/>
    <n v="2977"/>
    <n v="2700"/>
  </r>
  <r>
    <m/>
    <m/>
    <x v="4029"/>
    <x v="3978"/>
    <n v="556"/>
    <n v="501"/>
    <n v="625"/>
    <n v="650"/>
    <n v="1181"/>
    <n v="1151"/>
  </r>
  <r>
    <m/>
    <m/>
    <x v="4030"/>
    <x v="3979"/>
    <n v="284"/>
    <n v="250"/>
    <n v="350"/>
    <n v="350"/>
    <n v="634"/>
    <n v="600"/>
  </r>
  <r>
    <m/>
    <m/>
    <x v="4031"/>
    <x v="3980"/>
    <n v="36"/>
    <n v="45"/>
    <n v="194"/>
    <n v="205"/>
    <n v="230"/>
    <n v="250"/>
  </r>
  <r>
    <m/>
    <m/>
    <x v="4032"/>
    <x v="3981"/>
    <n v="29"/>
    <n v="40"/>
    <n v="10"/>
    <n v="12"/>
    <n v="39"/>
    <n v="52"/>
  </r>
  <r>
    <m/>
    <m/>
    <x v="4033"/>
    <x v="3982"/>
    <n v="36"/>
    <n v="35"/>
    <n v="198"/>
    <n v="160"/>
    <n v="234"/>
    <n v="195"/>
  </r>
  <r>
    <m/>
    <m/>
    <x v="4034"/>
    <x v="3983"/>
    <n v="572"/>
    <n v="220"/>
    <n v="84"/>
    <n v="50"/>
    <n v="656"/>
    <n v="270"/>
  </r>
  <r>
    <m/>
    <m/>
    <x v="4035"/>
    <x v="3984"/>
    <n v="320"/>
    <n v="460"/>
    <n v="31"/>
    <n v="60"/>
    <n v="351"/>
    <n v="520"/>
  </r>
  <r>
    <m/>
    <m/>
    <x v="4036"/>
    <x v="3985"/>
    <n v="44"/>
    <n v="35"/>
    <n v="26"/>
    <n v="25"/>
    <n v="70"/>
    <n v="60"/>
  </r>
  <r>
    <m/>
    <m/>
    <x v="4037"/>
    <x v="3986"/>
    <n v="52"/>
    <n v="500"/>
    <n v="157"/>
    <n v="500"/>
    <n v="209"/>
    <n v="1000"/>
  </r>
  <r>
    <m/>
    <m/>
    <x v="4038"/>
    <x v="3987"/>
    <n v="0"/>
    <n v="150"/>
    <n v="2"/>
    <n v="100"/>
    <n v="2"/>
    <n v="250"/>
  </r>
  <r>
    <m/>
    <m/>
    <x v="4039"/>
    <x v="3988"/>
    <n v="76"/>
    <n v="70"/>
    <n v="211"/>
    <n v="200"/>
    <n v="287"/>
    <n v="270"/>
  </r>
  <r>
    <m/>
    <m/>
    <x v="4040"/>
    <x v="3989"/>
    <n v="314"/>
    <n v="110"/>
    <n v="75"/>
    <n v="50"/>
    <n v="389"/>
    <n v="160"/>
  </r>
  <r>
    <m/>
    <m/>
    <x v="4041"/>
    <x v="3990"/>
    <n v="91"/>
    <n v="90"/>
    <n v="62"/>
    <n v="60"/>
    <n v="153"/>
    <n v="150"/>
  </r>
  <r>
    <m/>
    <m/>
    <x v="4042"/>
    <x v="3991"/>
    <n v="0"/>
    <n v="1300"/>
    <n v="0"/>
    <n v="500"/>
    <n v="0"/>
    <n v="1800"/>
  </r>
  <r>
    <m/>
    <m/>
    <x v="4043"/>
    <x v="3992"/>
    <n v="129"/>
    <n v="142"/>
    <n v="197"/>
    <n v="197"/>
    <n v="326"/>
    <n v="339"/>
  </r>
  <r>
    <m/>
    <m/>
    <x v="4044"/>
    <x v="3993"/>
    <n v="129"/>
    <n v="142"/>
    <n v="197"/>
    <n v="197"/>
    <n v="326"/>
    <n v="339"/>
  </r>
  <r>
    <m/>
    <m/>
    <x v="4045"/>
    <x v="3994"/>
    <n v="23"/>
    <n v="19"/>
    <n v="130"/>
    <n v="109"/>
    <n v="153"/>
    <n v="128"/>
  </r>
  <r>
    <m/>
    <m/>
    <x v="4046"/>
    <x v="3995"/>
    <n v="436"/>
    <n v="399"/>
    <n v="1518"/>
    <n v="1568"/>
    <n v="1954"/>
    <n v="1967"/>
  </r>
  <r>
    <m/>
    <m/>
    <x v="4047"/>
    <x v="3996"/>
    <n v="26"/>
    <n v="23"/>
    <n v="131"/>
    <n v="109"/>
    <n v="157"/>
    <n v="132"/>
  </r>
  <r>
    <m/>
    <m/>
    <x v="4048"/>
    <x v="3997"/>
    <n v="184"/>
    <n v="193"/>
    <n v="311"/>
    <n v="311"/>
    <n v="495"/>
    <n v="504"/>
  </r>
  <r>
    <m/>
    <m/>
    <x v="4049"/>
    <x v="3998"/>
    <n v="508"/>
    <n v="505"/>
    <n v="156"/>
    <n v="140"/>
    <n v="664"/>
    <n v="645"/>
  </r>
  <r>
    <m/>
    <m/>
    <x v="4050"/>
    <x v="3999"/>
    <n v="3146"/>
    <n v="630"/>
    <n v="508"/>
    <n v="530"/>
    <n v="3654"/>
    <n v="1160"/>
  </r>
  <r>
    <m/>
    <m/>
    <x v="4051"/>
    <x v="4000"/>
    <n v="33"/>
    <n v="45"/>
    <n v="2"/>
    <n v="10"/>
    <n v="35"/>
    <n v="55"/>
  </r>
  <r>
    <m/>
    <m/>
    <x v="4052"/>
    <x v="4001"/>
    <n v="68"/>
    <n v="76"/>
    <n v="13"/>
    <n v="79"/>
    <n v="81"/>
    <n v="155"/>
  </r>
  <r>
    <m/>
    <m/>
    <x v="4053"/>
    <x v="4002"/>
    <n v="432"/>
    <n v="430"/>
    <n v="1648"/>
    <n v="1693"/>
    <n v="2080"/>
    <n v="2123"/>
  </r>
  <r>
    <m/>
    <m/>
    <x v="4054"/>
    <x v="4003"/>
    <n v="108"/>
    <n v="101.4"/>
    <n v="86"/>
    <n v="95"/>
    <n v="194"/>
    <n v="196.4"/>
  </r>
  <r>
    <m/>
    <m/>
    <x v="4055"/>
    <x v="4004"/>
    <n v="0"/>
    <n v="120"/>
    <n v="0"/>
    <n v="10"/>
    <n v="0"/>
    <n v="130"/>
  </r>
  <r>
    <m/>
    <m/>
    <x v="4056"/>
    <x v="4005"/>
    <n v="0"/>
    <n v="120"/>
    <n v="0"/>
    <n v="10"/>
    <n v="0"/>
    <n v="130"/>
  </r>
  <r>
    <m/>
    <m/>
    <x v="4057"/>
    <x v="4006"/>
    <n v="0"/>
    <n v="0"/>
    <n v="0"/>
    <n v="2"/>
    <n v="0"/>
    <n v="2"/>
  </r>
  <r>
    <m/>
    <m/>
    <x v="4058"/>
    <x v="4007"/>
    <n v="0"/>
    <n v="100"/>
    <n v="0"/>
    <n v="50"/>
    <n v="0"/>
    <n v="150"/>
  </r>
  <r>
    <m/>
    <m/>
    <x v="4059"/>
    <x v="4008"/>
    <n v="0"/>
    <n v="10"/>
    <n v="0"/>
    <n v="50"/>
    <n v="0"/>
    <n v="60"/>
  </r>
  <r>
    <m/>
    <m/>
    <x v="4060"/>
    <x v="4009"/>
    <n v="0"/>
    <n v="2000"/>
    <n v="0"/>
    <n v="400"/>
    <n v="0"/>
    <n v="2400"/>
  </r>
  <r>
    <m/>
    <m/>
    <x v="4061"/>
    <x v="4010"/>
    <n v="0"/>
    <n v="50"/>
    <n v="0"/>
    <n v="50"/>
    <n v="0"/>
    <n v="100"/>
  </r>
  <r>
    <m/>
    <m/>
    <x v="4062"/>
    <x v="4011"/>
    <n v="0"/>
    <n v="50"/>
    <n v="0"/>
    <n v="50"/>
    <n v="0"/>
    <n v="100"/>
  </r>
  <r>
    <m/>
    <m/>
    <x v="4063"/>
    <x v="4012"/>
    <n v="0"/>
    <n v="50"/>
    <n v="0"/>
    <n v="50"/>
    <n v="0"/>
    <n v="100"/>
  </r>
  <r>
    <m/>
    <m/>
    <x v="4064"/>
    <x v="4013"/>
    <n v="0"/>
    <n v="250"/>
    <n v="0"/>
    <n v="150"/>
    <n v="0"/>
    <n v="400"/>
  </r>
  <r>
    <m/>
    <m/>
    <x v="4065"/>
    <x v="4014"/>
    <n v="0"/>
    <n v="200"/>
    <n v="0"/>
    <n v="40"/>
    <n v="0"/>
    <n v="240"/>
  </r>
  <r>
    <m/>
    <m/>
    <x v="4066"/>
    <x v="4015"/>
    <n v="0"/>
    <n v="65"/>
    <n v="0"/>
    <n v="20"/>
    <n v="0"/>
    <n v="85"/>
  </r>
  <r>
    <m/>
    <s v="Дијализе"/>
    <x v="0"/>
    <x v="0"/>
    <m/>
    <m/>
    <m/>
    <m/>
    <m/>
    <m/>
  </r>
  <r>
    <m/>
    <s v="Укупно"/>
    <x v="0"/>
    <x v="0"/>
    <m/>
    <m/>
    <n v="17622"/>
    <n v="17405"/>
    <n v="17622"/>
    <n v="17405"/>
  </r>
  <r>
    <m/>
    <s v="Број апарата"/>
    <x v="0"/>
    <x v="0"/>
    <m/>
    <m/>
    <m/>
    <m/>
    <m/>
    <m/>
  </r>
  <r>
    <m/>
    <s v="Број лица на акутној хемодијализи"/>
    <x v="0"/>
    <x v="0"/>
    <m/>
    <m/>
    <m/>
    <m/>
    <m/>
    <m/>
  </r>
  <r>
    <m/>
    <s v="Број лица на хроничној хемодијализи"/>
    <x v="0"/>
    <x v="0"/>
    <m/>
    <m/>
    <m/>
    <m/>
    <m/>
    <m/>
  </r>
  <r>
    <m/>
    <s v="1. ХЕМОДИЈАЛИЗА УКУПНО"/>
    <x v="0"/>
    <x v="0"/>
    <m/>
    <m/>
    <n v="16411"/>
    <n v="16200"/>
    <n v="16411"/>
    <n v="16200"/>
  </r>
  <r>
    <m/>
    <m/>
    <x v="4067"/>
    <x v="4016"/>
    <m/>
    <m/>
    <n v="11854"/>
    <n v="11600"/>
    <n v="11854"/>
    <n v="11600"/>
  </r>
  <r>
    <m/>
    <m/>
    <x v="4068"/>
    <x v="4017"/>
    <m/>
    <m/>
    <n v="4264"/>
    <n v="4300"/>
    <n v="4264"/>
    <n v="4300"/>
  </r>
  <r>
    <m/>
    <m/>
    <x v="4069"/>
    <x v="4018"/>
    <m/>
    <m/>
    <n v="293"/>
    <n v="300"/>
    <n v="293"/>
    <n v="300"/>
  </r>
  <r>
    <m/>
    <s v="2. ПЕРИТОНЕАЛНА ДИЈАЛИЗА УКУПНО"/>
    <x v="0"/>
    <x v="0"/>
    <m/>
    <m/>
    <n v="885"/>
    <n v="905"/>
    <n v="885"/>
    <n v="905"/>
  </r>
  <r>
    <m/>
    <m/>
    <x v="4070"/>
    <x v="4019"/>
    <m/>
    <m/>
    <n v="885"/>
    <n v="900"/>
    <n v="885"/>
    <n v="900"/>
  </r>
  <r>
    <m/>
    <m/>
    <x v="4071"/>
    <x v="4020"/>
    <m/>
    <m/>
    <m/>
    <n v="5"/>
    <n v="0"/>
    <n v="5"/>
  </r>
  <r>
    <m/>
    <s v="3. КОНТИНУИРАНИ ПОСТУПЦИ ЗАМЕНЕ БУБРЕЖНЕ ФУНКЦИЈЕ (CRRT) И ПЛАЗМАФЕРЕЗА"/>
    <x v="0"/>
    <x v="0"/>
    <m/>
    <m/>
    <n v="326"/>
    <n v="300"/>
    <n v="326"/>
    <n v="300"/>
  </r>
  <r>
    <m/>
    <m/>
    <x v="1942"/>
    <x v="1936"/>
    <m/>
    <m/>
    <n v="326"/>
    <n v="300"/>
    <n v="326"/>
    <n v="300"/>
  </r>
  <r>
    <m/>
    <m/>
    <x v="0"/>
    <x v="0"/>
    <m/>
    <m/>
    <m/>
    <m/>
    <m/>
    <m/>
  </r>
  <r>
    <m/>
    <m/>
    <x v="0"/>
    <x v="0"/>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updatedVersion="8" minRefreshableVersion="3" itemPrintTitles="1" createdVersion="6" indent="0" compact="0" compactData="0" multipleFieldFilters="0">
  <location ref="A7:D4079" firstHeaderRow="0" firstDataRow="1" firstDataCol="2"/>
  <pivotFields count="10">
    <pivotField compact="0" outline="0" showAll="0" defaultSubtotal="0"/>
    <pivotField compact="0" outline="0" showAll="0" defaultSubtotal="0"/>
    <pivotField axis="axisRow" compact="0" outline="0" showAll="0" defaultSubtotal="0">
      <items count="4073">
        <item x="4067"/>
        <item x="4068"/>
        <item x="4071"/>
        <item x="4070"/>
        <item x="1942"/>
        <item x="8"/>
        <item x="9"/>
        <item x="10"/>
        <item x="11"/>
        <item x="306"/>
        <item x="304"/>
        <item x="305"/>
        <item x="311"/>
        <item x="309"/>
        <item x="310"/>
        <item x="307"/>
        <item x="308"/>
        <item x="3060"/>
        <item x="3026"/>
        <item x="3741"/>
        <item x="3903"/>
        <item x="3771"/>
        <item x="3779"/>
        <item x="3780"/>
        <item x="3852"/>
        <item x="3853"/>
        <item x="3904"/>
        <item h="1" sd="0" x="0"/>
        <item x="1"/>
        <item x="2"/>
        <item x="3"/>
        <item x="4"/>
        <item x="5"/>
        <item x="6"/>
        <item x="7"/>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12"/>
        <item x="314"/>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9"/>
        <item x="1070"/>
        <item x="1071"/>
        <item x="887"/>
        <item x="888"/>
        <item x="890"/>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875"/>
        <item x="1127"/>
        <item x="1128"/>
        <item x="1129"/>
        <item x="1130"/>
        <item x="896"/>
        <item x="1131"/>
        <item x="1132"/>
        <item x="1133"/>
        <item x="1134"/>
        <item x="1135"/>
        <item x="1136"/>
        <item x="1137"/>
        <item x="1138"/>
        <item x="1139"/>
        <item x="1140"/>
        <item x="1141"/>
        <item x="1142"/>
        <item x="1143"/>
        <item x="1144"/>
        <item x="1145"/>
        <item x="901"/>
        <item x="902"/>
        <item x="903"/>
        <item x="904"/>
        <item x="1146"/>
        <item x="1147"/>
        <item x="1340"/>
        <item x="1341"/>
        <item x="1342"/>
        <item x="1343"/>
        <item x="1344"/>
        <item x="1345"/>
        <item x="1346"/>
        <item x="1347"/>
        <item x="1348"/>
        <item x="1349"/>
        <item x="1154"/>
        <item x="1155"/>
        <item x="1350"/>
        <item x="1351"/>
        <item x="1352"/>
        <item x="1353"/>
        <item x="1354"/>
        <item x="1355"/>
        <item x="1356"/>
        <item x="1357"/>
        <item x="1358"/>
        <item x="1359"/>
        <item x="1360"/>
        <item x="1361"/>
        <item x="1362"/>
        <item x="1363"/>
        <item x="1364"/>
        <item x="1365"/>
        <item x="1366"/>
        <item x="1367"/>
        <item x="1368"/>
        <item x="1369"/>
        <item x="1370"/>
        <item x="1371"/>
        <item x="1166"/>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333"/>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889"/>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895"/>
        <item x="897"/>
        <item x="1710"/>
        <item x="1711"/>
        <item x="1712"/>
        <item x="898"/>
        <item x="1713"/>
        <item x="1714"/>
        <item x="1715"/>
        <item x="1716"/>
        <item x="1717"/>
        <item x="1718"/>
        <item x="171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6"/>
        <item x="877"/>
        <item x="878"/>
        <item x="879"/>
        <item x="880"/>
        <item x="881"/>
        <item x="882"/>
        <item x="883"/>
        <item x="884"/>
        <item x="885"/>
        <item x="886"/>
        <item x="891"/>
        <item x="892"/>
        <item x="893"/>
        <item x="894"/>
        <item x="899"/>
        <item x="900"/>
        <item x="905"/>
        <item x="1148"/>
        <item x="1149"/>
        <item x="1150"/>
        <item x="1151"/>
        <item x="1152"/>
        <item x="1153"/>
        <item x="1156"/>
        <item x="1157"/>
        <item x="1158"/>
        <item x="1159"/>
        <item x="1160"/>
        <item x="1161"/>
        <item x="1162"/>
        <item x="1163"/>
        <item x="1164"/>
        <item x="1165"/>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4"/>
        <item x="1335"/>
        <item x="1336"/>
        <item x="1337"/>
        <item x="1338"/>
        <item x="133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952"/>
        <item x="1953"/>
        <item x="1864"/>
        <item x="1954"/>
        <item x="1955"/>
        <item x="1956"/>
        <item x="1957"/>
        <item x="1867"/>
        <item x="1958"/>
        <item x="1959"/>
        <item x="1960"/>
        <item x="1961"/>
        <item x="1962"/>
        <item x="1963"/>
        <item x="1964"/>
        <item x="1965"/>
        <item x="1966"/>
        <item x="1947"/>
        <item x="1967"/>
        <item x="1968"/>
        <item x="1951"/>
        <item x="1969"/>
        <item x="1970"/>
        <item x="1971"/>
        <item x="1972"/>
        <item m="1" x="4072"/>
        <item x="1973"/>
        <item x="1974"/>
        <item x="1865"/>
        <item x="1975"/>
        <item x="1976"/>
        <item x="1977"/>
        <item x="1978"/>
        <item x="1979"/>
        <item x="1980"/>
        <item x="1981"/>
        <item x="1982"/>
        <item x="1983"/>
        <item x="1984"/>
        <item x="1985"/>
        <item x="1986"/>
        <item x="1987"/>
        <item x="1988"/>
        <item x="1989"/>
        <item x="1990"/>
        <item x="1991"/>
        <item x="1992"/>
        <item x="1993"/>
        <item x="1994"/>
        <item x="1995"/>
        <item x="1996"/>
        <item x="1997"/>
        <item x="1998"/>
        <item x="1949"/>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4"/>
        <item x="2135"/>
        <item x="1912"/>
        <item x="2136"/>
        <item x="2137"/>
        <item x="2138"/>
        <item x="2139"/>
        <item x="2140"/>
        <item x="313"/>
        <item x="2141"/>
        <item x="315"/>
        <item x="2142"/>
        <item x="2143"/>
        <item x="2144"/>
        <item x="2145"/>
        <item x="2146"/>
        <item x="2147"/>
        <item x="2148"/>
        <item x="2149"/>
        <item x="2150"/>
        <item x="2151"/>
        <item x="2152"/>
        <item x="2153"/>
        <item x="2154"/>
        <item x="2155"/>
        <item x="2156"/>
        <item x="2157"/>
        <item x="1893"/>
        <item x="1902"/>
        <item x="1903"/>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1936"/>
        <item x="2199"/>
        <item x="1950"/>
        <item x="2200"/>
        <item x="1927"/>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1937"/>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1904"/>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1851"/>
        <item x="1852"/>
        <item x="1854"/>
        <item x="1855"/>
        <item x="1856"/>
        <item x="1857"/>
        <item x="2442"/>
        <item x="2443"/>
        <item x="2444"/>
        <item x="2445"/>
        <item x="2446"/>
        <item x="2447"/>
        <item x="2448"/>
        <item x="2450"/>
        <item x="2452"/>
        <item x="2453"/>
        <item x="2454"/>
        <item x="2455"/>
        <item x="2456"/>
        <item x="2457"/>
        <item x="2458"/>
        <item x="2459"/>
        <item x="2460"/>
        <item x="2461"/>
        <item x="2465"/>
        <item x="2466"/>
        <item x="2607"/>
        <item x="2467"/>
        <item x="2468"/>
        <item x="2469"/>
        <item x="2470"/>
        <item x="2471"/>
        <item x="2472"/>
        <item x="2473"/>
        <item x="2474"/>
        <item x="2475"/>
        <item x="2476"/>
        <item x="2477"/>
        <item x="2478"/>
        <item x="1866"/>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1934"/>
        <item x="1872"/>
        <item x="1935"/>
        <item x="2559"/>
        <item x="2560"/>
        <item x="1882"/>
        <item x="2561"/>
        <item x="2562"/>
        <item x="218"/>
        <item x="2563"/>
        <item x="1063"/>
        <item x="2564"/>
        <item x="1064"/>
        <item x="2565"/>
        <item x="2566"/>
        <item x="1065"/>
        <item x="1066"/>
        <item x="2567"/>
        <item x="2568"/>
        <item x="2569"/>
        <item x="2570"/>
        <item x="2571"/>
        <item x="2608"/>
        <item x="2609"/>
        <item x="2610"/>
        <item x="2572"/>
        <item x="2611"/>
        <item x="2612"/>
        <item x="2573"/>
        <item x="2574"/>
        <item x="2575"/>
        <item x="2576"/>
        <item x="2613"/>
        <item x="2614"/>
        <item x="2577"/>
        <item x="1067"/>
        <item x="2578"/>
        <item x="2579"/>
        <item x="2580"/>
        <item x="2581"/>
        <item x="2615"/>
        <item x="1068"/>
        <item x="2582"/>
        <item x="2583"/>
        <item x="2584"/>
        <item x="2585"/>
        <item x="2586"/>
        <item x="2587"/>
        <item x="2588"/>
        <item x="2589"/>
        <item x="2590"/>
        <item x="2591"/>
        <item x="2592"/>
        <item x="2593"/>
        <item x="2594"/>
        <item x="2595"/>
        <item x="2596"/>
        <item x="2597"/>
        <item x="1870"/>
        <item x="2598"/>
        <item x="2599"/>
        <item x="1871"/>
        <item x="2600"/>
        <item x="2601"/>
        <item x="2602"/>
        <item x="2603"/>
        <item x="1873"/>
        <item x="2604"/>
        <item x="2605"/>
        <item x="2606"/>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1946"/>
        <item x="1906"/>
        <item x="2646"/>
        <item x="2647"/>
        <item x="2648"/>
        <item x="2649"/>
        <item x="2650"/>
        <item x="2651"/>
        <item x="2652"/>
        <item x="2653"/>
        <item x="2654"/>
        <item x="2655"/>
        <item x="2656"/>
        <item x="2657"/>
        <item x="2658"/>
        <item x="2659"/>
        <item x="2660"/>
        <item x="1948"/>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1945"/>
        <item x="2747"/>
        <item x="2748"/>
        <item x="2749"/>
        <item x="2750"/>
        <item x="2751"/>
        <item x="2752"/>
        <item x="2753"/>
        <item x="2754"/>
        <item x="1899"/>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1920"/>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1863"/>
        <item x="1938"/>
        <item x="2819"/>
        <item x="2820"/>
        <item x="1889"/>
        <item x="1890"/>
        <item x="2821"/>
        <item x="1891"/>
        <item x="1892"/>
        <item x="1896"/>
        <item x="1897"/>
        <item x="1898"/>
        <item x="2822"/>
        <item x="2823"/>
        <item x="1905"/>
        <item x="1907"/>
        <item x="1908"/>
        <item x="2824"/>
        <item x="1913"/>
        <item x="1914"/>
        <item x="2825"/>
        <item x="1915"/>
        <item x="1928"/>
        <item x="1929"/>
        <item x="1930"/>
        <item x="2826"/>
        <item x="2827"/>
        <item x="2828"/>
        <item x="2829"/>
        <item x="2830"/>
        <item x="1869"/>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1933"/>
        <item x="2874"/>
        <item x="2875"/>
        <item x="1924"/>
        <item x="2876"/>
        <item x="2877"/>
        <item x="2878"/>
        <item x="1926"/>
        <item x="2879"/>
        <item x="2880"/>
        <item x="2881"/>
        <item x="1850"/>
        <item x="1853"/>
        <item x="1858"/>
        <item x="1859"/>
        <item x="1860"/>
        <item x="1861"/>
        <item x="1862"/>
        <item x="1868"/>
        <item x="1874"/>
        <item x="1875"/>
        <item x="1876"/>
        <item x="1877"/>
        <item x="1878"/>
        <item x="1879"/>
        <item x="1880"/>
        <item x="1881"/>
        <item x="1883"/>
        <item x="1884"/>
        <item x="1885"/>
        <item x="1886"/>
        <item x="1887"/>
        <item x="1888"/>
        <item x="1894"/>
        <item x="1895"/>
        <item x="1900"/>
        <item x="1901"/>
        <item x="1909"/>
        <item x="1910"/>
        <item x="1911"/>
        <item x="1916"/>
        <item x="1917"/>
        <item x="1918"/>
        <item x="1919"/>
        <item x="1921"/>
        <item x="1922"/>
        <item x="1923"/>
        <item x="1925"/>
        <item x="1931"/>
        <item x="1932"/>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2"/>
        <item x="3773"/>
        <item x="3774"/>
        <item x="3775"/>
        <item x="3776"/>
        <item x="3777"/>
        <item x="3778"/>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7"/>
        <item x="3028"/>
        <item x="3029"/>
        <item x="3030"/>
        <item x="3031"/>
        <item x="3036"/>
        <item x="3037"/>
        <item x="3038"/>
        <item x="3039"/>
        <item x="3040"/>
        <item x="3041"/>
        <item x="3042"/>
        <item x="3043"/>
        <item x="3044"/>
        <item x="3045"/>
        <item x="3046"/>
        <item x="3047"/>
        <item x="3048"/>
        <item x="3049"/>
        <item x="3050"/>
        <item x="3051"/>
        <item x="3052"/>
        <item x="3053"/>
        <item x="3054"/>
        <item x="3055"/>
        <item x="3056"/>
        <item x="3057"/>
        <item x="3058"/>
        <item x="3059"/>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1939"/>
        <item x="1940"/>
        <item x="1941"/>
        <item x="1943"/>
        <item x="1944"/>
        <item x="4069"/>
        <item x="2133"/>
        <item x="2449"/>
        <item x="2451"/>
        <item x="2462"/>
        <item x="2463"/>
        <item x="2464"/>
        <item x="3032"/>
        <item x="3033"/>
        <item x="3034"/>
        <item x="3035"/>
      </items>
    </pivotField>
    <pivotField axis="axisRow" compact="0" outline="0" showAll="0" defaultSubtotal="0">
      <items count="4212">
        <item m="1" x="4124"/>
        <item m="1" x="4083"/>
        <item m="1" x="4186"/>
        <item m="1" x="4120"/>
        <item m="1" x="4122"/>
        <item m="1" x="4061"/>
        <item m="1" x="4177"/>
        <item m="1" x="4192"/>
        <item m="1" x="4142"/>
        <item m="1" x="4202"/>
        <item m="1" x="4032"/>
        <item m="1" x="4164"/>
        <item m="1" x="4084"/>
        <item m="1" x="4165"/>
        <item m="1" x="4048"/>
        <item m="1" x="4057"/>
        <item m="1" x="4197"/>
        <item m="1" x="4118"/>
        <item m="1" x="4175"/>
        <item m="1" x="4059"/>
        <item m="1" x="4054"/>
        <item m="1" x="4191"/>
        <item m="1" x="4035"/>
        <item m="1" x="4156"/>
        <item m="1" x="4051"/>
        <item m="1" x="4205"/>
        <item m="1" x="4074"/>
        <item m="1" x="4063"/>
        <item x="0"/>
        <item m="1" x="4088"/>
        <item m="1" x="4109"/>
        <item m="1" x="4069"/>
        <item m="1" x="4073"/>
        <item m="1" x="4137"/>
        <item m="1" x="4123"/>
        <item m="1" x="4143"/>
        <item m="1" x="4086"/>
        <item m="1" x="4126"/>
        <item m="1" x="4046"/>
        <item m="1" x="4065"/>
        <item m="1" x="4099"/>
        <item m="1" x="4077"/>
        <item m="1" x="4047"/>
        <item m="1" x="4094"/>
        <item m="1" x="4108"/>
        <item m="1" x="4060"/>
        <item m="1" x="405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m="1" x="4053"/>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4039"/>
        <item m="1" x="4163"/>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m="1" x="4181"/>
        <item x="362"/>
        <item m="1" x="415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m="1" x="4078"/>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361"/>
        <item x="746"/>
        <item x="747"/>
        <item x="748"/>
        <item x="749"/>
        <item x="750"/>
        <item x="751"/>
        <item x="752"/>
        <item x="753"/>
        <item x="754"/>
        <item x="755"/>
        <item x="756"/>
        <item x="757"/>
        <item x="758"/>
        <item x="759"/>
        <item m="1" x="4079"/>
        <item m="1" x="4100"/>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887"/>
        <item x="888"/>
        <item x="890"/>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875"/>
        <item x="1127"/>
        <item x="1128"/>
        <item x="1129"/>
        <item x="1130"/>
        <item x="896"/>
        <item x="1131"/>
        <item x="1132"/>
        <item x="1133"/>
        <item x="1134"/>
        <item x="1135"/>
        <item x="1136"/>
        <item x="1137"/>
        <item x="1138"/>
        <item x="1139"/>
        <item x="1140"/>
        <item x="1141"/>
        <item x="1142"/>
        <item x="1143"/>
        <item x="1144"/>
        <item x="1145"/>
        <item x="901"/>
        <item x="902"/>
        <item x="903"/>
        <item x="904"/>
        <item x="1146"/>
        <item x="1147"/>
        <item x="1334"/>
        <item x="1335"/>
        <item x="1336"/>
        <item x="1337"/>
        <item x="1338"/>
        <item x="1339"/>
        <item x="1340"/>
        <item x="1341"/>
        <item x="1342"/>
        <item x="1343"/>
        <item x="1154"/>
        <item x="1155"/>
        <item x="1344"/>
        <item x="1345"/>
        <item x="1346"/>
        <item x="1347"/>
        <item x="1348"/>
        <item x="1349"/>
        <item x="1350"/>
        <item x="1351"/>
        <item x="1352"/>
        <item x="1353"/>
        <item x="1354"/>
        <item x="1355"/>
        <item x="1356"/>
        <item x="1357"/>
        <item x="1358"/>
        <item x="1359"/>
        <item x="1360"/>
        <item x="1361"/>
        <item x="1362"/>
        <item x="1363"/>
        <item x="1364"/>
        <item x="1365"/>
        <item x="1166"/>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m="1" x="4112"/>
        <item m="1" x="4119"/>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327"/>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m="1" x="4121"/>
        <item x="1647"/>
        <item x="1648"/>
        <item x="1649"/>
        <item x="1650"/>
        <item x="1651"/>
        <item x="1652"/>
        <item x="1653"/>
        <item x="1654"/>
        <item x="1655"/>
        <item x="1656"/>
        <item x="1657"/>
        <item x="1658"/>
        <item x="1659"/>
        <item x="1660"/>
        <item x="1661"/>
        <item x="1662"/>
        <item x="1663"/>
        <item x="1664"/>
        <item x="1665"/>
        <item x="1666"/>
        <item x="1667"/>
        <item x="889"/>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895"/>
        <item x="897"/>
        <item x="1704"/>
        <item x="1705"/>
        <item x="1706"/>
        <item x="363"/>
        <item x="898"/>
        <item x="1707"/>
        <item x="1708"/>
        <item x="1709"/>
        <item x="1710"/>
        <item x="1711"/>
        <item x="1712"/>
        <item x="1713"/>
        <item m="1" x="4131"/>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m="1" x="4171"/>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6"/>
        <item x="877"/>
        <item x="878"/>
        <item x="879"/>
        <item x="880"/>
        <item x="881"/>
        <item x="882"/>
        <item x="883"/>
        <item m="1" x="4196"/>
        <item x="884"/>
        <item x="885"/>
        <item x="886"/>
        <item x="891"/>
        <item x="892"/>
        <item x="893"/>
        <item x="894"/>
        <item x="899"/>
        <item x="900"/>
        <item x="905"/>
        <item m="1" x="4125"/>
        <item x="1149"/>
        <item x="1150"/>
        <item x="1151"/>
        <item x="1152"/>
        <item x="1153"/>
        <item x="1156"/>
        <item x="1157"/>
        <item x="1158"/>
        <item x="1159"/>
        <item x="1160"/>
        <item x="1161"/>
        <item x="1162"/>
        <item x="1163"/>
        <item x="1164"/>
        <item x="1165"/>
        <item x="1167"/>
        <item x="1168"/>
        <item x="1169"/>
        <item x="1170"/>
        <item x="1171"/>
        <item x="1172"/>
        <item x="1173"/>
        <item x="1174"/>
        <item x="1175"/>
        <item x="1176"/>
        <item x="1177"/>
        <item x="1178"/>
        <item x="1179"/>
        <item x="1180"/>
        <item x="1181"/>
        <item x="1182"/>
        <item x="1183"/>
        <item x="1184"/>
        <item x="1185"/>
        <item x="1186"/>
        <item x="1187"/>
        <item x="1188"/>
        <item x="1189"/>
        <item x="1190"/>
        <item x="571"/>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62"/>
        <item x="1251"/>
        <item x="1252"/>
        <item x="1253"/>
        <item x="1254"/>
        <item x="1255"/>
        <item x="1256"/>
        <item x="1257"/>
        <item x="1258"/>
        <item x="1259"/>
        <item x="1260"/>
        <item x="1261"/>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250"/>
        <item x="1306"/>
        <item x="1307"/>
        <item x="1308"/>
        <item x="1309"/>
        <item x="1310"/>
        <item x="1311"/>
        <item x="1312"/>
        <item x="1313"/>
        <item x="1314"/>
        <item x="1315"/>
        <item x="1316"/>
        <item x="1317"/>
        <item x="1318"/>
        <item x="1319"/>
        <item x="1320"/>
        <item x="1321"/>
        <item x="1322"/>
        <item x="1323"/>
        <item x="1324"/>
        <item x="1325"/>
        <item x="1326"/>
        <item m="1" x="4134"/>
        <item x="1328"/>
        <item x="1329"/>
        <item x="1330"/>
        <item x="1331"/>
        <item x="1332"/>
        <item x="133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m="1" x="4081"/>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946"/>
        <item x="1947"/>
        <item m="1" x="4029"/>
        <item x="1858"/>
        <item x="1948"/>
        <item x="1859"/>
        <item x="1949"/>
        <item x="1950"/>
        <item x="1951"/>
        <item x="1861"/>
        <item m="1" x="4064"/>
        <item m="1" x="4178"/>
        <item x="1952"/>
        <item m="1" x="4128"/>
        <item x="1954"/>
        <item x="1955"/>
        <item m="1" x="4152"/>
        <item m="1" x="4129"/>
        <item m="1" x="4055"/>
        <item x="1956"/>
        <item x="1957"/>
        <item x="1958"/>
        <item x="1959"/>
        <item x="1960"/>
        <item x="1941"/>
        <item x="1961"/>
        <item x="1962"/>
        <item m="1" x="4114"/>
        <item m="1" x="4188"/>
        <item x="1945"/>
        <item x="1963"/>
        <item m="1" x="4043"/>
        <item x="1965"/>
        <item x="1966"/>
        <item m="1" x="4117"/>
        <item x="1967"/>
        <item x="1968"/>
        <item x="1969"/>
        <item x="1970"/>
        <item m="1" x="4027"/>
        <item x="1971"/>
        <item x="1972"/>
        <item m="1" x="4190"/>
        <item m="1" x="4157"/>
        <item m="1" x="4204"/>
        <item x="1975"/>
        <item x="1976"/>
        <item x="1977"/>
        <item x="1978"/>
        <item x="1979"/>
        <item m="1" x="4211"/>
        <item m="1" x="4187"/>
        <item m="1" x="4062"/>
        <item x="1980"/>
        <item x="1981"/>
        <item x="1982"/>
        <item x="1983"/>
        <item x="1984"/>
        <item x="1985"/>
        <item m="1" x="4144"/>
        <item m="1" x="4090"/>
        <item m="1" x="4071"/>
        <item x="1986"/>
        <item m="1" x="4210"/>
        <item m="1" x="4183"/>
        <item m="1" x="4113"/>
        <item m="1" x="4173"/>
        <item x="1987"/>
        <item m="1" x="4091"/>
        <item x="1988"/>
        <item x="1989"/>
        <item m="1" x="4201"/>
        <item x="1990"/>
        <item m="1" x="4044"/>
        <item x="1991"/>
        <item x="1992"/>
        <item x="1943"/>
        <item x="1993"/>
        <item x="1994"/>
        <item x="1995"/>
        <item x="1996"/>
        <item m="1" x="4102"/>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642"/>
        <item x="2122"/>
        <item x="2123"/>
        <item x="2124"/>
        <item x="2125"/>
        <item x="2126"/>
        <item x="2128"/>
        <item x="2129"/>
        <item x="1906"/>
        <item x="2130"/>
        <item x="2131"/>
        <item x="2132"/>
        <item x="2133"/>
        <item x="2134"/>
        <item x="2135"/>
        <item x="2136"/>
        <item x="2137"/>
        <item x="2138"/>
        <item x="2139"/>
        <item x="2140"/>
        <item x="2141"/>
        <item x="2142"/>
        <item x="2143"/>
        <item x="2144"/>
        <item x="2145"/>
        <item x="2146"/>
        <item x="2147"/>
        <item x="2148"/>
        <item x="2149"/>
        <item x="2150"/>
        <item x="2151"/>
        <item x="1887"/>
        <item x="1896"/>
        <item x="1897"/>
        <item x="2152"/>
        <item x="2153"/>
        <item x="2154"/>
        <item x="2155"/>
        <item x="2156"/>
        <item x="2157"/>
        <item x="2158"/>
        <item x="2159"/>
        <item x="2160"/>
        <item x="2161"/>
        <item x="2162"/>
        <item x="2163"/>
        <item x="2164"/>
        <item x="2165"/>
        <item x="2166"/>
        <item x="2167"/>
        <item x="407"/>
        <item x="2168"/>
        <item x="2169"/>
        <item x="2170"/>
        <item x="2171"/>
        <item x="2172"/>
        <item x="2173"/>
        <item x="2174"/>
        <item x="2175"/>
        <item x="2176"/>
        <item x="2177"/>
        <item x="2178"/>
        <item x="2179"/>
        <item x="2180"/>
        <item x="2181"/>
        <item x="2182"/>
        <item x="2183"/>
        <item x="2184"/>
        <item x="2185"/>
        <item x="2186"/>
        <item x="2187"/>
        <item x="2188"/>
        <item x="2190"/>
        <item x="2191"/>
        <item x="2192"/>
        <item x="1930"/>
        <item x="2193"/>
        <item x="1944"/>
        <item x="2194"/>
        <item x="1921"/>
        <item x="2195"/>
        <item x="2196"/>
        <item x="2197"/>
        <item x="2198"/>
        <item x="2199"/>
        <item x="2200"/>
        <item x="2201"/>
        <item x="2202"/>
        <item x="2203"/>
        <item x="2204"/>
        <item x="2205"/>
        <item x="2206"/>
        <item x="2207"/>
        <item x="2208"/>
        <item x="2209"/>
        <item x="2210"/>
        <item x="2211"/>
        <item x="2212"/>
        <item x="2213"/>
        <item x="2214"/>
        <item x="2215"/>
        <item x="2216"/>
        <item x="303"/>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1997"/>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m="1" x="4101"/>
        <item x="2323"/>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4"/>
        <item x="2325"/>
        <item x="2326"/>
        <item x="2327"/>
        <item x="1931"/>
        <item x="1953"/>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1898"/>
        <item m="1" x="4092"/>
        <item x="2366"/>
        <item x="2367"/>
        <item x="2368"/>
        <item x="2369"/>
        <item x="2370"/>
        <item x="2371"/>
        <item x="2372"/>
        <item x="2373"/>
        <item x="2374"/>
        <item x="2375"/>
        <item x="2376"/>
        <item x="2377"/>
        <item x="2378"/>
        <item x="2379"/>
        <item x="308"/>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m="1" x="4041"/>
        <item x="2429"/>
        <item m="1" x="4056"/>
        <item x="2430"/>
        <item x="2431"/>
        <item x="2432"/>
        <item x="2433"/>
        <item x="2434"/>
        <item x="2435"/>
        <item x="1845"/>
        <item x="1846"/>
        <item x="1848"/>
        <item x="1849"/>
        <item x="1850"/>
        <item x="1851"/>
        <item x="2436"/>
        <item x="2437"/>
        <item x="2438"/>
        <item m="1" x="4067"/>
        <item x="2440"/>
        <item m="1" x="4104"/>
        <item x="2442"/>
        <item m="1" x="4130"/>
        <item x="2446"/>
        <item x="2447"/>
        <item x="2448"/>
        <item x="2449"/>
        <item x="2450"/>
        <item x="2451"/>
        <item x="2452"/>
        <item x="2453"/>
        <item x="2454"/>
        <item x="2455"/>
        <item x="2459"/>
        <item x="2460"/>
        <item x="2601"/>
        <item x="2461"/>
        <item x="2462"/>
        <item x="2463"/>
        <item x="2464"/>
        <item x="2465"/>
        <item x="2466"/>
        <item x="2467"/>
        <item x="2468"/>
        <item x="2469"/>
        <item x="2470"/>
        <item x="2471"/>
        <item x="2472"/>
        <item x="1860"/>
        <item x="2473"/>
        <item x="2474"/>
        <item x="2475"/>
        <item x="2476"/>
        <item x="2477"/>
        <item x="2478"/>
        <item x="2479"/>
        <item x="2480"/>
        <item x="2481"/>
        <item x="2482"/>
        <item x="2483"/>
        <item x="2484"/>
        <item x="2485"/>
        <item x="2486"/>
        <item x="2487"/>
        <item x="2488"/>
        <item x="307"/>
        <item x="2489"/>
        <item x="2490"/>
        <item x="2491"/>
        <item x="2492"/>
        <item x="2493"/>
        <item x="2494"/>
        <item x="2495"/>
        <item x="2496"/>
        <item x="2497"/>
        <item x="2498"/>
        <item x="2499"/>
        <item x="2500"/>
        <item x="2501"/>
        <item x="2502"/>
        <item m="1" x="4023"/>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1928"/>
        <item x="1866"/>
        <item x="1929"/>
        <item x="2553"/>
        <item x="2554"/>
        <item x="1876"/>
        <item x="2555"/>
        <item m="1" x="4155"/>
        <item x="2556"/>
        <item x="2557"/>
        <item m="1" x="4028"/>
        <item x="2558"/>
        <item x="2559"/>
        <item x="2560"/>
        <item x="2561"/>
        <item x="2562"/>
        <item x="2563"/>
        <item x="2564"/>
        <item x="2565"/>
        <item x="2602"/>
        <item x="2603"/>
        <item x="2604"/>
        <item x="2566"/>
        <item x="2605"/>
        <item x="2606"/>
        <item x="2567"/>
        <item x="2568"/>
        <item x="2569"/>
        <item x="2570"/>
        <item x="2607"/>
        <item x="2608"/>
        <item x="2571"/>
        <item x="2572"/>
        <item x="2573"/>
        <item x="2574"/>
        <item x="2575"/>
        <item x="2609"/>
        <item m="1" x="4151"/>
        <item m="1" x="4166"/>
        <item m="1" x="4198"/>
        <item x="2581"/>
        <item x="2582"/>
        <item x="2583"/>
        <item m="1" x="4145"/>
        <item x="2584"/>
        <item m="1" x="4107"/>
        <item x="2586"/>
        <item x="2587"/>
        <item x="2588"/>
        <item x="2589"/>
        <item x="2590"/>
        <item x="2591"/>
        <item x="1864"/>
        <item x="2592"/>
        <item x="2593"/>
        <item m="1" x="4036"/>
        <item m="1" x="4082"/>
        <item x="1865"/>
        <item m="1" x="4068"/>
        <item m="1" x="4161"/>
        <item m="1" x="4194"/>
        <item m="1" x="4106"/>
        <item m="1" x="4207"/>
        <item x="2594"/>
        <item m="1" x="4182"/>
        <item x="2595"/>
        <item x="2596"/>
        <item x="2597"/>
        <item m="1" x="4049"/>
        <item x="2598"/>
        <item x="2599"/>
        <item x="2600"/>
        <item m="1" x="4195"/>
        <item m="1" x="4070"/>
        <item x="2610"/>
        <item x="2611"/>
        <item x="2612"/>
        <item x="2613"/>
        <item x="2614"/>
        <item x="2615"/>
        <item x="2616"/>
        <item x="2617"/>
        <item x="2618"/>
        <item x="2619"/>
        <item x="2620"/>
        <item x="2621"/>
        <item x="2622"/>
        <item x="2623"/>
        <item x="2624"/>
        <item x="2625"/>
        <item x="2626"/>
        <item x="2627"/>
        <item x="2628"/>
        <item x="2629"/>
        <item x="2630"/>
        <item x="2576"/>
        <item x="2631"/>
        <item x="2632"/>
        <item x="2577"/>
        <item x="2578"/>
        <item x="2579"/>
        <item x="2580"/>
        <item x="2633"/>
        <item x="2634"/>
        <item x="2635"/>
        <item x="2636"/>
        <item x="2637"/>
        <item m="1" x="4072"/>
        <item m="1" x="4080"/>
        <item x="1936"/>
        <item m="1" x="4076"/>
        <item m="1" x="4133"/>
        <item x="2638"/>
        <item x="2639"/>
        <item x="1940"/>
        <item x="1900"/>
        <item x="2640"/>
        <item x="2641"/>
        <item x="2642"/>
        <item x="2643"/>
        <item x="2644"/>
        <item x="2645"/>
        <item x="2646"/>
        <item x="2647"/>
        <item x="2648"/>
        <item x="2649"/>
        <item m="1" x="4149"/>
        <item x="2650"/>
        <item m="1" x="4025"/>
        <item x="2652"/>
        <item m="1" x="4176"/>
        <item m="1" x="4095"/>
        <item x="2654"/>
        <item x="1942"/>
        <item x="2655"/>
        <item x="2656"/>
        <item m="1" x="4162"/>
        <item m="1" x="4097"/>
        <item m="1" x="4185"/>
        <item m="1" x="4098"/>
        <item m="1" x="4034"/>
        <item m="1" x="4045"/>
        <item x="2663"/>
        <item m="1" x="4038"/>
        <item x="2664"/>
        <item x="2665"/>
        <item x="2666"/>
        <item x="2667"/>
        <item x="2668"/>
        <item m="1" x="4208"/>
        <item x="2669"/>
        <item m="1" x="4141"/>
        <item m="1" x="4168"/>
        <item m="1" x="4115"/>
        <item x="2651"/>
        <item x="2670"/>
        <item x="2671"/>
        <item x="2585"/>
        <item x="2653"/>
        <item x="2189"/>
        <item x="2672"/>
        <item x="1867"/>
        <item m="1" x="4180"/>
        <item x="2673"/>
        <item x="2674"/>
        <item x="2675"/>
        <item m="1" x="4146"/>
        <item x="2676"/>
        <item x="2677"/>
        <item x="2678"/>
        <item x="2679"/>
        <item x="2680"/>
        <item x="2681"/>
        <item x="2682"/>
        <item m="1" x="4209"/>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m="1" x="4040"/>
        <item m="1" x="4184"/>
        <item m="1" x="4159"/>
        <item m="1" x="4127"/>
        <item m="1" x="4087"/>
        <item x="2708"/>
        <item x="2709"/>
        <item x="2710"/>
        <item x="2711"/>
        <item x="2712"/>
        <item x="2713"/>
        <item x="2714"/>
        <item x="304"/>
        <item x="2715"/>
        <item x="2716"/>
        <item x="2717"/>
        <item x="2718"/>
        <item m="1" x="4052"/>
        <item m="1" x="4031"/>
        <item m="1" x="4170"/>
        <item m="1" x="4172"/>
        <item m="1" x="4203"/>
        <item m="1" x="4154"/>
        <item x="2719"/>
        <item x="2720"/>
        <item x="2721"/>
        <item x="2722"/>
        <item x="2723"/>
        <item x="2724"/>
        <item x="2725"/>
        <item x="2726"/>
        <item x="2727"/>
        <item x="2728"/>
        <item x="2729"/>
        <item x="2730"/>
        <item x="2731"/>
        <item x="2732"/>
        <item x="2733"/>
        <item x="2734"/>
        <item x="2735"/>
        <item x="2736"/>
        <item x="2737"/>
        <item x="2738"/>
        <item x="2739"/>
        <item x="2740"/>
        <item m="1" x="4179"/>
        <item x="1939"/>
        <item x="2741"/>
        <item x="2742"/>
        <item x="2743"/>
        <item x="2744"/>
        <item x="2745"/>
        <item x="2746"/>
        <item x="2747"/>
        <item x="2748"/>
        <item x="1893"/>
        <item x="2749"/>
        <item x="2750"/>
        <item x="2751"/>
        <item m="1" x="4096"/>
        <item x="2752"/>
        <item x="2753"/>
        <item x="2754"/>
        <item m="1" x="4169"/>
        <item x="2755"/>
        <item x="2756"/>
        <item x="2757"/>
        <item x="158"/>
        <item x="2758"/>
        <item x="2759"/>
        <item x="2760"/>
        <item x="2761"/>
        <item x="2762"/>
        <item x="2763"/>
        <item x="2764"/>
        <item x="2765"/>
        <item x="2766"/>
        <item x="2767"/>
        <item x="2768"/>
        <item x="2769"/>
        <item x="2770"/>
        <item x="2771"/>
        <item x="1394"/>
        <item x="1395"/>
        <item x="1646"/>
        <item x="2772"/>
        <item x="2773"/>
        <item x="2774"/>
        <item x="2775"/>
        <item x="2776"/>
        <item x="2777"/>
        <item x="843"/>
        <item x="2778"/>
        <item x="1914"/>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1857"/>
        <item x="1964"/>
        <item x="1973"/>
        <item x="1974"/>
        <item x="1932"/>
        <item x="2813"/>
        <item x="2814"/>
        <item x="1883"/>
        <item x="1884"/>
        <item x="2815"/>
        <item x="1885"/>
        <item x="1886"/>
        <item x="1890"/>
        <item x="1891"/>
        <item x="1892"/>
        <item x="2816"/>
        <item x="2817"/>
        <item x="1899"/>
        <item x="1901"/>
        <item x="1902"/>
        <item x="2818"/>
        <item x="1907"/>
        <item x="1908"/>
        <item x="2819"/>
        <item x="1909"/>
        <item x="1922"/>
        <item x="1923"/>
        <item x="1924"/>
        <item m="1" x="4138"/>
        <item x="2820"/>
        <item x="2821"/>
        <item x="2822"/>
        <item x="2823"/>
        <item x="2824"/>
        <item x="1863"/>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1927"/>
        <item x="2868"/>
        <item x="2869"/>
        <item x="1918"/>
        <item x="2870"/>
        <item x="2871"/>
        <item x="2872"/>
        <item x="1920"/>
        <item x="2873"/>
        <item x="2874"/>
        <item x="2875"/>
        <item m="1" x="4037"/>
        <item x="1844"/>
        <item x="1847"/>
        <item x="1852"/>
        <item x="1853"/>
        <item x="1854"/>
        <item x="1855"/>
        <item x="1856"/>
        <item m="1" x="4066"/>
        <item x="1862"/>
        <item x="1868"/>
        <item x="1869"/>
        <item x="1870"/>
        <item x="1871"/>
        <item x="1872"/>
        <item x="1873"/>
        <item x="1874"/>
        <item x="1875"/>
        <item x="1877"/>
        <item x="1878"/>
        <item x="1879"/>
        <item x="1880"/>
        <item x="1881"/>
        <item m="1" x="4200"/>
        <item x="1882"/>
        <item m="1" x="4135"/>
        <item x="1888"/>
        <item x="1889"/>
        <item m="1" x="4085"/>
        <item m="1" x="4150"/>
        <item m="1" x="4136"/>
        <item x="1894"/>
        <item x="1895"/>
        <item m="1" x="4116"/>
        <item m="1" x="4110"/>
        <item m="1" x="4174"/>
        <item x="1903"/>
        <item x="1904"/>
        <item x="1905"/>
        <item m="1" x="4139"/>
        <item m="1" x="4089"/>
        <item m="1" x="4193"/>
        <item m="1" x="4105"/>
        <item x="1910"/>
        <item x="1911"/>
        <item x="1912"/>
        <item x="1913"/>
        <item x="1915"/>
        <item x="1916"/>
        <item x="1917"/>
        <item m="1" x="4026"/>
        <item x="1919"/>
        <item m="1" x="4160"/>
        <item m="1" x="4189"/>
        <item m="1" x="4058"/>
        <item m="1" x="4199"/>
        <item x="309"/>
        <item x="310"/>
        <item x="1925"/>
        <item m="1" x="4033"/>
        <item x="1926"/>
        <item m="1" x="4140"/>
        <item m="1" x="4206"/>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m="1" x="4158"/>
        <item m="1" x="4132"/>
        <item m="1" x="4030"/>
        <item m="1" x="4042"/>
        <item m="1" x="4075"/>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4"/>
        <item x="2985"/>
        <item x="2986"/>
        <item x="2987"/>
        <item x="2988"/>
        <item x="2989"/>
        <item x="2990"/>
        <item x="2991"/>
        <item x="2992"/>
        <item x="2993"/>
        <item x="2994"/>
        <item x="2995"/>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9"/>
        <item x="3030"/>
        <item x="3031"/>
        <item x="3032"/>
        <item x="3033"/>
        <item x="3034"/>
        <item x="3035"/>
        <item x="3036"/>
        <item x="3037"/>
        <item x="3038"/>
        <item x="3039"/>
        <item x="3040"/>
        <item x="3041"/>
        <item x="3042"/>
        <item x="3043"/>
        <item x="3044"/>
        <item x="3045"/>
        <item x="3046"/>
        <item x="3048"/>
        <item x="3049"/>
        <item x="3050"/>
        <item x="3051"/>
        <item x="3052"/>
        <item x="3053"/>
        <item x="3054"/>
        <item m="1" x="4021"/>
        <item m="1" x="4022"/>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7"/>
        <item x="3378"/>
        <item x="1933"/>
        <item x="1934"/>
        <item x="1935"/>
        <item x="1937"/>
        <item x="1938"/>
        <item m="1" x="4148"/>
        <item m="1" x="4024"/>
        <item m="1" x="4103"/>
        <item m="1" x="4147"/>
        <item m="1" x="4111"/>
        <item m="1" x="4093"/>
        <item x="2876"/>
        <item m="1" x="4167"/>
        <item x="3028"/>
        <item x="3047"/>
        <item x="3145"/>
        <item x="3376"/>
        <item x="1"/>
        <item x="2"/>
        <item x="3"/>
        <item x="4"/>
        <item x="5"/>
        <item x="6"/>
        <item x="7"/>
        <item x="8"/>
        <item x="9"/>
        <item x="10"/>
        <item x="11"/>
        <item x="760"/>
        <item x="906"/>
        <item x="907"/>
        <item x="2657"/>
        <item x="2658"/>
        <item x="2659"/>
        <item x="2660"/>
        <item x="2661"/>
        <item x="2662"/>
        <item x="1148"/>
        <item x="312"/>
        <item x="4016"/>
        <item x="4017"/>
        <item x="4018"/>
        <item x="4019"/>
        <item x="4020"/>
        <item x="305"/>
        <item x="306"/>
        <item x="311"/>
        <item x="3852"/>
        <item x="2127"/>
        <item x="2443"/>
        <item x="2445"/>
        <item x="2456"/>
        <item x="2457"/>
        <item x="2458"/>
        <item x="2980"/>
        <item x="2981"/>
        <item x="2982"/>
        <item x="2983"/>
        <item x="2439"/>
        <item x="2441"/>
        <item x="2444"/>
        <item x="2996"/>
        <item x="3055"/>
        <item x="3056"/>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s>
  <rowFields count="2">
    <field x="2"/>
    <field x="3"/>
  </rowFields>
  <rowItems count="4072">
    <i>
      <x/>
      <x v="4187"/>
    </i>
    <i>
      <x v="1"/>
      <x v="4188"/>
    </i>
    <i>
      <x v="2"/>
      <x v="4191"/>
    </i>
    <i>
      <x v="3"/>
      <x v="4190"/>
    </i>
    <i>
      <x v="4"/>
      <x v="2643"/>
    </i>
    <i>
      <x v="5"/>
      <x v="4172"/>
    </i>
    <i>
      <x v="6"/>
      <x v="4173"/>
    </i>
    <i>
      <x v="7"/>
      <x v="4174"/>
    </i>
    <i>
      <x v="8"/>
      <x v="4175"/>
    </i>
    <i>
      <x v="9"/>
      <x v="4193"/>
    </i>
    <i>
      <x v="10"/>
      <x v="2746"/>
    </i>
    <i>
      <x v="11"/>
      <x v="4192"/>
    </i>
    <i>
      <x v="12"/>
      <x v="4194"/>
    </i>
    <i>
      <x v="13"/>
      <x v="3007"/>
    </i>
    <i>
      <x v="14"/>
      <x v="3008"/>
    </i>
    <i>
      <x v="15"/>
      <x v="2468"/>
    </i>
    <i>
      <x v="16"/>
      <x v="2353"/>
    </i>
    <i>
      <x v="17"/>
      <x v="3777"/>
    </i>
    <i>
      <x v="18"/>
      <x v="3754"/>
    </i>
    <i>
      <x v="19"/>
      <x v="3324"/>
    </i>
    <i>
      <x v="20"/>
      <x v="3486"/>
    </i>
    <i>
      <x v="21"/>
      <x v="3354"/>
    </i>
    <i>
      <x v="22"/>
      <x v="3362"/>
    </i>
    <i>
      <x v="23"/>
      <x v="3363"/>
    </i>
    <i>
      <x v="24"/>
      <x v="3435"/>
    </i>
    <i>
      <x v="25"/>
      <x v="3436"/>
    </i>
    <i>
      <x v="26"/>
      <x v="4195"/>
    </i>
    <i>
      <x v="28"/>
      <x v="4165"/>
    </i>
    <i>
      <x v="29"/>
      <x v="4166"/>
    </i>
    <i>
      <x v="30"/>
      <x v="4167"/>
    </i>
    <i>
      <x v="31"/>
      <x v="4168"/>
    </i>
    <i>
      <x v="32"/>
      <x v="4169"/>
    </i>
    <i>
      <x v="33"/>
      <x v="4170"/>
    </i>
    <i>
      <x v="34"/>
      <x v="4171"/>
    </i>
    <i>
      <x v="35"/>
      <x v="47"/>
    </i>
    <i>
      <x v="36"/>
      <x v="48"/>
    </i>
    <i>
      <x v="37"/>
      <x v="49"/>
    </i>
    <i>
      <x v="38"/>
      <x v="50"/>
    </i>
    <i>
      <x v="39"/>
      <x v="51"/>
    </i>
    <i>
      <x v="40"/>
      <x v="52"/>
    </i>
    <i>
      <x v="41"/>
      <x v="53"/>
    </i>
    <i>
      <x v="42"/>
      <x v="54"/>
    </i>
    <i>
      <x v="43"/>
      <x v="55"/>
    </i>
    <i>
      <x v="44"/>
      <x v="56"/>
    </i>
    <i>
      <x v="45"/>
      <x v="57"/>
    </i>
    <i>
      <x v="46"/>
      <x v="58"/>
    </i>
    <i>
      <x v="47"/>
      <x v="59"/>
    </i>
    <i>
      <x v="48"/>
      <x v="60"/>
    </i>
    <i>
      <x v="49"/>
      <x v="61"/>
    </i>
    <i>
      <x v="50"/>
      <x v="62"/>
    </i>
    <i>
      <x v="51"/>
      <x v="63"/>
    </i>
    <i>
      <x v="52"/>
      <x v="64"/>
    </i>
    <i>
      <x v="53"/>
      <x v="65"/>
    </i>
    <i>
      <x v="54"/>
      <x v="66"/>
    </i>
    <i>
      <x v="55"/>
      <x v="67"/>
    </i>
    <i>
      <x v="56"/>
      <x v="68"/>
    </i>
    <i>
      <x v="57"/>
      <x v="69"/>
    </i>
    <i>
      <x v="58"/>
      <x v="70"/>
    </i>
    <i>
      <x v="59"/>
      <x v="71"/>
    </i>
    <i>
      <x v="60"/>
      <x v="72"/>
    </i>
    <i>
      <x v="61"/>
      <x v="73"/>
    </i>
    <i>
      <x v="62"/>
      <x v="74"/>
    </i>
    <i>
      <x v="63"/>
      <x v="75"/>
    </i>
    <i>
      <x v="64"/>
      <x v="76"/>
    </i>
    <i>
      <x v="65"/>
      <x v="77"/>
    </i>
    <i>
      <x v="66"/>
      <x v="78"/>
    </i>
    <i>
      <x v="67"/>
      <x v="79"/>
    </i>
    <i>
      <x v="68"/>
      <x v="80"/>
    </i>
    <i>
      <x v="69"/>
      <x v="81"/>
    </i>
    <i>
      <x v="70"/>
      <x v="82"/>
    </i>
    <i>
      <x v="71"/>
      <x v="83"/>
    </i>
    <i>
      <x v="72"/>
      <x v="84"/>
    </i>
    <i>
      <x v="73"/>
      <x v="85"/>
    </i>
    <i>
      <x v="74"/>
      <x v="86"/>
    </i>
    <i>
      <x v="75"/>
      <x v="87"/>
    </i>
    <i>
      <x v="76"/>
      <x v="88"/>
    </i>
    <i>
      <x v="77"/>
      <x v="89"/>
    </i>
    <i>
      <x v="78"/>
      <x v="90"/>
    </i>
    <i>
      <x v="79"/>
      <x v="91"/>
    </i>
    <i>
      <x v="80"/>
      <x v="92"/>
    </i>
    <i>
      <x v="81"/>
      <x v="93"/>
    </i>
    <i>
      <x v="82"/>
      <x v="94"/>
    </i>
    <i>
      <x v="83"/>
      <x v="95"/>
    </i>
    <i>
      <x v="84"/>
      <x v="96"/>
    </i>
    <i>
      <x v="85"/>
      <x v="97"/>
    </i>
    <i>
      <x v="86"/>
      <x v="98"/>
    </i>
    <i>
      <x v="87"/>
      <x v="99"/>
    </i>
    <i>
      <x v="88"/>
      <x v="100"/>
    </i>
    <i>
      <x v="89"/>
      <x v="101"/>
    </i>
    <i>
      <x v="90"/>
      <x v="102"/>
    </i>
    <i>
      <x v="91"/>
      <x v="103"/>
    </i>
    <i>
      <x v="92"/>
      <x v="104"/>
    </i>
    <i>
      <x v="93"/>
      <x v="105"/>
    </i>
    <i>
      <x v="94"/>
      <x v="106"/>
    </i>
    <i>
      <x v="95"/>
      <x v="107"/>
    </i>
    <i>
      <x v="96"/>
      <x v="108"/>
    </i>
    <i>
      <x v="97"/>
      <x v="109"/>
    </i>
    <i>
      <x v="98"/>
      <x v="110"/>
    </i>
    <i>
      <x v="99"/>
      <x v="111"/>
    </i>
    <i>
      <x v="100"/>
      <x v="112"/>
    </i>
    <i>
      <x v="101"/>
      <x v="113"/>
    </i>
    <i>
      <x v="102"/>
      <x v="114"/>
    </i>
    <i>
      <x v="103"/>
      <x v="115"/>
    </i>
    <i>
      <x v="104"/>
      <x v="116"/>
    </i>
    <i>
      <x v="105"/>
      <x v="117"/>
    </i>
    <i>
      <x v="106"/>
      <x v="118"/>
    </i>
    <i>
      <x v="107"/>
      <x v="119"/>
    </i>
    <i>
      <x v="108"/>
      <x v="120"/>
    </i>
    <i>
      <x v="109"/>
      <x v="121"/>
    </i>
    <i>
      <x v="110"/>
      <x v="122"/>
    </i>
    <i>
      <x v="111"/>
      <x v="123"/>
    </i>
    <i>
      <x v="112"/>
      <x v="124"/>
    </i>
    <i>
      <x v="113"/>
      <x v="125"/>
    </i>
    <i>
      <x v="114"/>
      <x v="126"/>
    </i>
    <i>
      <x v="115"/>
      <x v="127"/>
    </i>
    <i>
      <x v="116"/>
      <x v="128"/>
    </i>
    <i>
      <x v="117"/>
      <x v="129"/>
    </i>
    <i>
      <x v="118"/>
      <x v="130"/>
    </i>
    <i>
      <x v="119"/>
      <x v="131"/>
    </i>
    <i>
      <x v="120"/>
      <x v="132"/>
    </i>
    <i>
      <x v="121"/>
      <x v="133"/>
    </i>
    <i>
      <x v="122"/>
      <x v="134"/>
    </i>
    <i>
      <x v="123"/>
      <x v="135"/>
    </i>
    <i>
      <x v="124"/>
      <x v="136"/>
    </i>
    <i>
      <x v="125"/>
      <x v="137"/>
    </i>
    <i>
      <x v="126"/>
      <x v="138"/>
    </i>
    <i>
      <x v="127"/>
      <x v="139"/>
    </i>
    <i>
      <x v="128"/>
      <x v="140"/>
    </i>
    <i>
      <x v="129"/>
      <x v="141"/>
    </i>
    <i>
      <x v="130"/>
      <x v="142"/>
    </i>
    <i>
      <x v="131"/>
      <x v="143"/>
    </i>
    <i>
      <x v="132"/>
      <x v="144"/>
    </i>
    <i>
      <x v="133"/>
      <x v="145"/>
    </i>
    <i>
      <x v="134"/>
      <x v="146"/>
    </i>
    <i>
      <x v="135"/>
      <x v="147"/>
    </i>
    <i>
      <x v="136"/>
      <x v="148"/>
    </i>
    <i>
      <x v="137"/>
      <x v="149"/>
    </i>
    <i>
      <x v="138"/>
      <x v="150"/>
    </i>
    <i>
      <x v="139"/>
      <x v="151"/>
    </i>
    <i>
      <x v="140"/>
      <x v="152"/>
    </i>
    <i>
      <x v="141"/>
      <x v="153"/>
    </i>
    <i>
      <x v="142"/>
      <x v="154"/>
    </i>
    <i>
      <x v="143"/>
      <x v="155"/>
    </i>
    <i>
      <x v="144"/>
      <x v="156"/>
    </i>
    <i>
      <x v="145"/>
      <x v="157"/>
    </i>
    <i>
      <x v="146"/>
      <x v="158"/>
    </i>
    <i>
      <x v="147"/>
      <x v="159"/>
    </i>
    <i>
      <x v="148"/>
      <x v="160"/>
    </i>
    <i>
      <x v="149"/>
      <x v="161"/>
    </i>
    <i>
      <x v="150"/>
      <x v="162"/>
    </i>
    <i>
      <x v="151"/>
      <x v="163"/>
    </i>
    <i>
      <x v="152"/>
      <x v="164"/>
    </i>
    <i>
      <x v="153"/>
      <x v="165"/>
    </i>
    <i>
      <x v="154"/>
      <x v="166"/>
    </i>
    <i>
      <x v="155"/>
      <x v="167"/>
    </i>
    <i>
      <x v="156"/>
      <x v="168"/>
    </i>
    <i>
      <x v="157"/>
      <x v="169"/>
    </i>
    <i>
      <x v="158"/>
      <x v="170"/>
    </i>
    <i>
      <x v="159"/>
      <x v="171"/>
    </i>
    <i>
      <x v="160"/>
      <x v="172"/>
    </i>
    <i>
      <x v="161"/>
      <x v="173"/>
    </i>
    <i>
      <x v="162"/>
      <x v="174"/>
    </i>
    <i>
      <x v="163"/>
      <x v="175"/>
    </i>
    <i>
      <x v="164"/>
      <x v="176"/>
    </i>
    <i>
      <x v="165"/>
      <x v="177"/>
    </i>
    <i>
      <x v="166"/>
      <x v="178"/>
    </i>
    <i>
      <x v="167"/>
      <x v="179"/>
    </i>
    <i>
      <x v="168"/>
      <x v="180"/>
    </i>
    <i>
      <x v="169"/>
      <x v="181"/>
    </i>
    <i>
      <x v="170"/>
      <x v="182"/>
    </i>
    <i>
      <x v="171"/>
      <x v="183"/>
    </i>
    <i>
      <x v="172"/>
      <x v="184"/>
    </i>
    <i>
      <x v="173"/>
      <x v="185"/>
    </i>
    <i>
      <x v="174"/>
      <x v="186"/>
    </i>
    <i>
      <x v="175"/>
      <x v="187"/>
    </i>
    <i>
      <x v="176"/>
      <x v="188"/>
    </i>
    <i>
      <x v="177"/>
      <x v="189"/>
    </i>
    <i>
      <x v="178"/>
      <x v="190"/>
    </i>
    <i>
      <x v="179"/>
      <x v="191"/>
    </i>
    <i>
      <x v="180"/>
      <x v="192"/>
    </i>
    <i>
      <x v="181"/>
      <x v="2801"/>
    </i>
    <i>
      <x v="182"/>
      <x v="194"/>
    </i>
    <i>
      <x v="183"/>
      <x v="195"/>
    </i>
    <i>
      <x v="184"/>
      <x v="196"/>
    </i>
    <i>
      <x v="185"/>
      <x v="197"/>
    </i>
    <i>
      <x v="186"/>
      <x v="198"/>
    </i>
    <i>
      <x v="187"/>
      <x v="199"/>
    </i>
    <i>
      <x v="188"/>
      <x v="200"/>
    </i>
    <i>
      <x v="189"/>
      <x v="201"/>
    </i>
    <i>
      <x v="190"/>
      <x v="202"/>
    </i>
    <i>
      <x v="191"/>
      <x v="203"/>
    </i>
    <i>
      <x v="192"/>
      <x v="204"/>
    </i>
    <i>
      <x v="193"/>
      <x v="205"/>
    </i>
    <i>
      <x v="194"/>
      <x v="206"/>
    </i>
    <i>
      <x v="195"/>
      <x v="207"/>
    </i>
    <i>
      <x v="196"/>
      <x v="208"/>
    </i>
    <i>
      <x v="197"/>
      <x v="209"/>
    </i>
    <i>
      <x v="198"/>
      <x v="210"/>
    </i>
    <i>
      <x v="199"/>
      <x v="211"/>
    </i>
    <i>
      <x v="200"/>
      <x v="212"/>
    </i>
    <i>
      <x v="201"/>
      <x v="213"/>
    </i>
    <i>
      <x v="202"/>
      <x v="214"/>
    </i>
    <i>
      <x v="203"/>
      <x v="215"/>
    </i>
    <i>
      <x v="204"/>
      <x v="216"/>
    </i>
    <i>
      <x v="205"/>
      <x v="217"/>
    </i>
    <i>
      <x v="206"/>
      <x v="218"/>
    </i>
    <i>
      <x v="207"/>
      <x v="219"/>
    </i>
    <i>
      <x v="208"/>
      <x v="220"/>
    </i>
    <i>
      <x v="209"/>
      <x v="221"/>
    </i>
    <i>
      <x v="210"/>
      <x v="222"/>
    </i>
    <i>
      <x v="211"/>
      <x v="223"/>
    </i>
    <i>
      <x v="212"/>
      <x v="224"/>
    </i>
    <i>
      <x v="213"/>
      <x v="225"/>
    </i>
    <i>
      <x v="214"/>
      <x v="226"/>
    </i>
    <i>
      <x v="215"/>
      <x v="227"/>
    </i>
    <i>
      <x v="216"/>
      <x v="228"/>
    </i>
    <i>
      <x v="217"/>
      <x v="229"/>
    </i>
    <i>
      <x v="218"/>
      <x v="230"/>
    </i>
    <i>
      <x v="219"/>
      <x v="231"/>
    </i>
    <i>
      <x v="220"/>
      <x v="232"/>
    </i>
    <i>
      <x v="221"/>
      <x v="233"/>
    </i>
    <i>
      <x v="222"/>
      <x v="234"/>
    </i>
    <i>
      <x v="223"/>
      <x v="235"/>
    </i>
    <i>
      <x v="224"/>
      <x v="236"/>
    </i>
    <i>
      <x v="225"/>
      <x v="237"/>
    </i>
    <i>
      <x v="226"/>
      <x v="238"/>
    </i>
    <i>
      <x v="227"/>
      <x v="239"/>
    </i>
    <i>
      <x v="228"/>
      <x v="240"/>
    </i>
    <i>
      <x v="229"/>
      <x v="241"/>
    </i>
    <i>
      <x v="230"/>
      <x v="242"/>
    </i>
    <i>
      <x v="231"/>
      <x v="243"/>
    </i>
    <i>
      <x v="232"/>
      <x v="244"/>
    </i>
    <i>
      <x v="233"/>
      <x v="245"/>
    </i>
    <i>
      <x v="234"/>
      <x v="246"/>
    </i>
    <i>
      <x v="235"/>
      <x v="247"/>
    </i>
    <i>
      <x v="236"/>
      <x v="248"/>
    </i>
    <i>
      <x v="237"/>
      <x v="249"/>
    </i>
    <i>
      <x v="238"/>
      <x v="250"/>
    </i>
    <i>
      <x v="239"/>
      <x v="251"/>
    </i>
    <i>
      <x v="240"/>
      <x v="252"/>
    </i>
    <i>
      <x v="241"/>
      <x v="254"/>
    </i>
    <i>
      <x v="242"/>
      <x v="255"/>
    </i>
    <i>
      <x v="243"/>
      <x v="256"/>
    </i>
    <i>
      <x v="244"/>
      <x v="257"/>
    </i>
    <i>
      <x v="245"/>
      <x v="258"/>
    </i>
    <i>
      <x v="246"/>
      <x v="259"/>
    </i>
    <i>
      <x v="247"/>
      <x v="260"/>
    </i>
    <i>
      <x v="248"/>
      <x v="261"/>
    </i>
    <i>
      <x v="249"/>
      <x v="262"/>
    </i>
    <i>
      <x v="250"/>
      <x v="263"/>
    </i>
    <i>
      <x v="251"/>
      <x v="264"/>
    </i>
    <i>
      <x v="252"/>
      <x v="265"/>
    </i>
    <i>
      <x v="253"/>
      <x v="266"/>
    </i>
    <i>
      <x v="254"/>
      <x v="267"/>
    </i>
    <i>
      <x v="255"/>
      <x v="268"/>
    </i>
    <i>
      <x v="256"/>
      <x v="269"/>
    </i>
    <i>
      <x v="257"/>
      <x v="270"/>
    </i>
    <i>
      <x v="258"/>
      <x v="271"/>
    </i>
    <i>
      <x v="259"/>
      <x v="272"/>
    </i>
    <i>
      <x v="260"/>
      <x v="273"/>
    </i>
    <i>
      <x v="261"/>
      <x v="274"/>
    </i>
    <i>
      <x v="262"/>
      <x v="275"/>
    </i>
    <i>
      <x v="263"/>
      <x v="276"/>
    </i>
    <i>
      <x v="264"/>
      <x v="277"/>
    </i>
    <i>
      <x v="265"/>
      <x v="278"/>
    </i>
    <i>
      <x v="266"/>
      <x v="279"/>
    </i>
    <i>
      <x v="267"/>
      <x v="280"/>
    </i>
    <i>
      <x v="268"/>
      <x v="281"/>
    </i>
    <i>
      <x v="269"/>
      <x v="282"/>
    </i>
    <i>
      <x v="270"/>
      <x v="283"/>
    </i>
    <i>
      <x v="271"/>
      <x v="284"/>
    </i>
    <i>
      <x v="272"/>
      <x v="285"/>
    </i>
    <i>
      <x v="273"/>
      <x v="286"/>
    </i>
    <i>
      <x v="274"/>
      <x v="287"/>
    </i>
    <i>
      <x v="275"/>
      <x v="288"/>
    </i>
    <i>
      <x v="276"/>
      <x v="289"/>
    </i>
    <i>
      <x v="277"/>
      <x v="290"/>
    </i>
    <i>
      <x v="278"/>
      <x v="291"/>
    </i>
    <i>
      <x v="279"/>
      <x v="292"/>
    </i>
    <i>
      <x v="280"/>
      <x v="293"/>
    </i>
    <i>
      <x v="281"/>
      <x v="294"/>
    </i>
    <i>
      <x v="282"/>
      <x v="295"/>
    </i>
    <i>
      <x v="283"/>
      <x v="296"/>
    </i>
    <i>
      <x v="284"/>
      <x v="297"/>
    </i>
    <i>
      <x v="285"/>
      <x v="298"/>
    </i>
    <i>
      <x v="286"/>
      <x v="299"/>
    </i>
    <i>
      <x v="287"/>
      <x v="300"/>
    </i>
    <i>
      <x v="288"/>
      <x v="301"/>
    </i>
    <i>
      <x v="289"/>
      <x v="302"/>
    </i>
    <i>
      <x v="290"/>
      <x v="303"/>
    </i>
    <i>
      <x v="291"/>
      <x v="304"/>
    </i>
    <i>
      <x v="292"/>
      <x v="305"/>
    </i>
    <i>
      <x v="293"/>
      <x v="306"/>
    </i>
    <i>
      <x v="294"/>
      <x v="307"/>
    </i>
    <i>
      <x v="295"/>
      <x v="308"/>
    </i>
    <i>
      <x v="296"/>
      <x v="309"/>
    </i>
    <i>
      <x v="297"/>
      <x v="310"/>
    </i>
    <i>
      <x v="298"/>
      <x v="311"/>
    </i>
    <i>
      <x v="299"/>
      <x v="312"/>
    </i>
    <i>
      <x v="300"/>
      <x v="313"/>
    </i>
    <i>
      <x v="301"/>
      <x v="314"/>
    </i>
    <i>
      <x v="302"/>
      <x v="315"/>
    </i>
    <i>
      <x v="303"/>
      <x v="316"/>
    </i>
    <i>
      <x v="304"/>
      <x v="317"/>
    </i>
    <i>
      <x v="305"/>
      <x v="318"/>
    </i>
    <i>
      <x v="306"/>
      <x v="319"/>
    </i>
    <i>
      <x v="307"/>
      <x v="320"/>
    </i>
    <i>
      <x v="308"/>
      <x v="321"/>
    </i>
    <i>
      <x v="309"/>
      <x v="322"/>
    </i>
    <i>
      <x v="310"/>
      <x v="323"/>
    </i>
    <i>
      <x v="311"/>
      <x v="324"/>
    </i>
    <i>
      <x v="312"/>
      <x v="325"/>
    </i>
    <i>
      <x v="313"/>
      <x v="326"/>
    </i>
    <i>
      <x v="314"/>
      <x v="327"/>
    </i>
    <i>
      <x v="315"/>
      <x v="328"/>
    </i>
    <i>
      <x v="316"/>
      <x v="329"/>
    </i>
    <i>
      <x v="317"/>
      <x v="330"/>
    </i>
    <i>
      <x v="318"/>
      <x v="331"/>
    </i>
    <i>
      <x v="319"/>
      <x v="332"/>
    </i>
    <i>
      <x v="320"/>
      <x v="333"/>
    </i>
    <i>
      <x v="321"/>
      <x v="334"/>
    </i>
    <i>
      <x v="322"/>
      <x v="335"/>
    </i>
    <i>
      <x v="323"/>
      <x v="336"/>
    </i>
    <i>
      <x v="324"/>
      <x v="337"/>
    </i>
    <i>
      <x v="325"/>
      <x v="2183"/>
    </i>
    <i>
      <x v="326"/>
      <x v="4186"/>
    </i>
    <i>
      <x v="327"/>
      <x v="341"/>
    </i>
    <i>
      <x v="328"/>
      <x v="343"/>
    </i>
    <i>
      <x v="329"/>
      <x v="344"/>
    </i>
    <i>
      <x v="330"/>
      <x v="345"/>
    </i>
    <i>
      <x v="331"/>
      <x v="346"/>
    </i>
    <i>
      <x v="332"/>
      <x v="347"/>
    </i>
    <i>
      <x v="333"/>
      <x v="348"/>
    </i>
    <i>
      <x v="334"/>
      <x v="349"/>
    </i>
    <i>
      <x v="335"/>
      <x v="350"/>
    </i>
    <i>
      <x v="336"/>
      <x v="351"/>
    </i>
    <i>
      <x v="337"/>
      <x v="352"/>
    </i>
    <i>
      <x v="338"/>
      <x v="353"/>
    </i>
    <i>
      <x v="339"/>
      <x v="354"/>
    </i>
    <i>
      <x v="340"/>
      <x v="355"/>
    </i>
    <i>
      <x v="341"/>
      <x v="356"/>
    </i>
    <i>
      <x v="342"/>
      <x v="357"/>
    </i>
    <i>
      <x v="343"/>
      <x v="358"/>
    </i>
    <i>
      <x v="344"/>
      <x v="359"/>
    </i>
    <i>
      <x v="345"/>
      <x v="360"/>
    </i>
    <i>
      <x v="346"/>
      <x v="361"/>
    </i>
    <i>
      <x v="347"/>
      <x v="362"/>
    </i>
    <i>
      <x v="348"/>
      <x v="363"/>
    </i>
    <i>
      <x v="349"/>
      <x v="364"/>
    </i>
    <i>
      <x v="350"/>
      <x v="365"/>
    </i>
    <i>
      <x v="351"/>
      <x v="366"/>
    </i>
    <i>
      <x v="352"/>
      <x v="367"/>
    </i>
    <i>
      <x v="353"/>
      <x v="368"/>
    </i>
    <i>
      <x v="354"/>
      <x v="369"/>
    </i>
    <i>
      <x v="355"/>
      <x v="370"/>
    </i>
    <i>
      <x v="356"/>
      <x v="371"/>
    </i>
    <i>
      <x v="357"/>
      <x v="372"/>
    </i>
    <i>
      <x v="358"/>
      <x v="373"/>
    </i>
    <i>
      <x v="359"/>
      <x v="374"/>
    </i>
    <i>
      <x v="360"/>
      <x v="375"/>
    </i>
    <i>
      <x v="361"/>
      <x v="376"/>
    </i>
    <i>
      <x v="362"/>
      <x v="377"/>
    </i>
    <i>
      <x v="363"/>
      <x v="378"/>
    </i>
    <i>
      <x v="364"/>
      <x v="379"/>
    </i>
    <i>
      <x v="365"/>
      <x v="380"/>
    </i>
    <i>
      <x v="366"/>
      <x v="381"/>
    </i>
    <i>
      <x v="367"/>
      <x v="382"/>
    </i>
    <i>
      <x v="368"/>
      <x v="383"/>
    </i>
    <i>
      <x v="369"/>
      <x v="384"/>
    </i>
    <i>
      <x v="370"/>
      <x v="385"/>
    </i>
    <i>
      <x v="371"/>
      <x v="386"/>
    </i>
    <i>
      <x v="372"/>
      <x v="387"/>
    </i>
    <i>
      <x v="373"/>
      <x v="771"/>
    </i>
    <i>
      <x v="374"/>
      <x v="389"/>
    </i>
    <i>
      <x v="375"/>
      <x v="1417"/>
    </i>
    <i>
      <x v="376"/>
      <x v="391"/>
    </i>
    <i>
      <x v="377"/>
      <x v="392"/>
    </i>
    <i>
      <x v="378"/>
      <x v="393"/>
    </i>
    <i>
      <x v="379"/>
      <x v="394"/>
    </i>
    <i>
      <x v="380"/>
      <x v="395"/>
    </i>
    <i>
      <x v="381"/>
      <x v="396"/>
    </i>
    <i>
      <x v="382"/>
      <x v="397"/>
    </i>
    <i>
      <x v="383"/>
      <x v="398"/>
    </i>
    <i>
      <x v="384"/>
      <x v="399"/>
    </i>
    <i>
      <x v="385"/>
      <x v="400"/>
    </i>
    <i>
      <x v="386"/>
      <x v="401"/>
    </i>
    <i>
      <x v="387"/>
      <x v="402"/>
    </i>
    <i>
      <x v="388"/>
      <x v="403"/>
    </i>
    <i>
      <x v="389"/>
      <x v="404"/>
    </i>
    <i>
      <x v="390"/>
      <x v="405"/>
    </i>
    <i>
      <x v="391"/>
      <x v="406"/>
    </i>
    <i>
      <x v="392"/>
      <x v="407"/>
    </i>
    <i>
      <x v="393"/>
      <x v="408"/>
    </i>
    <i>
      <x v="394"/>
      <x v="409"/>
    </i>
    <i>
      <x v="395"/>
      <x v="410"/>
    </i>
    <i>
      <x v="396"/>
      <x v="411"/>
    </i>
    <i>
      <x v="397"/>
      <x v="412"/>
    </i>
    <i>
      <x v="398"/>
      <x v="413"/>
    </i>
    <i>
      <x v="399"/>
      <x v="414"/>
    </i>
    <i>
      <x v="400"/>
      <x v="415"/>
    </i>
    <i>
      <x v="401"/>
      <x v="416"/>
    </i>
    <i>
      <x v="402"/>
      <x v="417"/>
    </i>
    <i>
      <x v="403"/>
      <x v="418"/>
    </i>
    <i>
      <x v="404"/>
      <x v="419"/>
    </i>
    <i>
      <x v="405"/>
      <x v="420"/>
    </i>
    <i>
      <x v="406"/>
      <x v="421"/>
    </i>
    <i>
      <x v="407"/>
      <x v="422"/>
    </i>
    <i>
      <x v="408"/>
      <x v="423"/>
    </i>
    <i>
      <x v="409"/>
      <x v="424"/>
    </i>
    <i>
      <x v="410"/>
      <x v="425"/>
    </i>
    <i>
      <x v="411"/>
      <x v="426"/>
    </i>
    <i>
      <x v="412"/>
      <x v="427"/>
    </i>
    <i>
      <x v="413"/>
      <x v="428"/>
    </i>
    <i>
      <x v="414"/>
      <x v="429"/>
    </i>
    <i>
      <x v="415"/>
      <x v="430"/>
    </i>
    <i>
      <x v="416"/>
      <x v="431"/>
    </i>
    <i>
      <x v="417"/>
      <x v="432"/>
    </i>
    <i>
      <x v="418"/>
      <x v="433"/>
    </i>
    <i>
      <x v="419"/>
      <x v="2131"/>
    </i>
    <i>
      <x v="420"/>
      <x v="434"/>
    </i>
    <i>
      <x v="421"/>
      <x v="435"/>
    </i>
    <i>
      <x v="422"/>
      <x v="436"/>
    </i>
    <i>
      <x v="423"/>
      <x v="437"/>
    </i>
    <i>
      <x v="424"/>
      <x v="438"/>
    </i>
    <i>
      <x v="425"/>
      <x v="439"/>
    </i>
    <i>
      <x v="426"/>
      <x v="440"/>
    </i>
    <i>
      <x v="427"/>
      <x v="441"/>
    </i>
    <i>
      <x v="428"/>
      <x v="442"/>
    </i>
    <i>
      <x v="429"/>
      <x v="443"/>
    </i>
    <i>
      <x v="430"/>
      <x v="444"/>
    </i>
    <i>
      <x v="431"/>
      <x v="445"/>
    </i>
    <i>
      <x v="432"/>
      <x v="446"/>
    </i>
    <i>
      <x v="433"/>
      <x v="447"/>
    </i>
    <i>
      <x v="434"/>
      <x v="448"/>
    </i>
    <i>
      <x v="435"/>
      <x v="449"/>
    </i>
    <i>
      <x v="436"/>
      <x v="450"/>
    </i>
    <i>
      <x v="437"/>
      <x v="451"/>
    </i>
    <i>
      <x v="438"/>
      <x v="452"/>
    </i>
    <i>
      <x v="439"/>
      <x v="453"/>
    </i>
    <i>
      <x v="440"/>
      <x v="454"/>
    </i>
    <i>
      <x v="441"/>
      <x v="455"/>
    </i>
    <i>
      <x v="442"/>
      <x v="456"/>
    </i>
    <i>
      <x v="443"/>
      <x v="457"/>
    </i>
    <i>
      <x v="444"/>
      <x v="458"/>
    </i>
    <i>
      <x v="445"/>
      <x v="459"/>
    </i>
    <i>
      <x v="446"/>
      <x v="460"/>
    </i>
    <i>
      <x v="447"/>
      <x v="461"/>
    </i>
    <i>
      <x v="448"/>
      <x v="462"/>
    </i>
    <i>
      <x v="449"/>
      <x v="463"/>
    </i>
    <i>
      <x v="450"/>
      <x v="464"/>
    </i>
    <i>
      <x v="451"/>
      <x v="465"/>
    </i>
    <i>
      <x v="452"/>
      <x v="466"/>
    </i>
    <i>
      <x v="453"/>
      <x v="467"/>
    </i>
    <i>
      <x v="454"/>
      <x v="468"/>
    </i>
    <i>
      <x v="455"/>
      <x v="469"/>
    </i>
    <i>
      <x v="456"/>
      <x v="470"/>
    </i>
    <i>
      <x v="457"/>
      <x v="471"/>
    </i>
    <i>
      <x v="458"/>
      <x v="472"/>
    </i>
    <i>
      <x v="459"/>
      <x v="473"/>
    </i>
    <i>
      <x v="460"/>
      <x v="474"/>
    </i>
    <i>
      <x v="461"/>
      <x v="475"/>
    </i>
    <i>
      <x v="462"/>
      <x v="476"/>
    </i>
    <i>
      <x v="463"/>
      <x v="477"/>
    </i>
    <i>
      <x v="464"/>
      <x v="478"/>
    </i>
    <i>
      <x v="465"/>
      <x v="479"/>
    </i>
    <i>
      <x v="466"/>
      <x v="480"/>
    </i>
    <i>
      <x v="467"/>
      <x v="481"/>
    </i>
    <i>
      <x v="468"/>
      <x v="482"/>
    </i>
    <i>
      <x v="469"/>
      <x v="483"/>
    </i>
    <i>
      <x v="470"/>
      <x v="484"/>
    </i>
    <i>
      <x v="471"/>
      <x v="485"/>
    </i>
    <i>
      <x v="472"/>
      <x v="486"/>
    </i>
    <i>
      <x v="473"/>
      <x v="487"/>
    </i>
    <i>
      <x v="474"/>
      <x v="488"/>
    </i>
    <i>
      <x v="475"/>
      <x v="489"/>
    </i>
    <i>
      <x v="476"/>
      <x v="490"/>
    </i>
    <i>
      <x v="477"/>
      <x v="491"/>
    </i>
    <i>
      <x v="478"/>
      <x v="492"/>
    </i>
    <i>
      <x v="479"/>
      <x v="493"/>
    </i>
    <i>
      <x v="480"/>
      <x v="494"/>
    </i>
    <i>
      <x v="481"/>
      <x v="495"/>
    </i>
    <i>
      <x v="482"/>
      <x v="496"/>
    </i>
    <i>
      <x v="483"/>
      <x v="497"/>
    </i>
    <i>
      <x v="484"/>
      <x v="498"/>
    </i>
    <i>
      <x v="485"/>
      <x v="499"/>
    </i>
    <i>
      <x v="486"/>
      <x v="500"/>
    </i>
    <i>
      <x v="487"/>
      <x v="501"/>
    </i>
    <i>
      <x v="488"/>
      <x v="502"/>
    </i>
    <i>
      <x v="489"/>
      <x v="503"/>
    </i>
    <i>
      <x v="490"/>
      <x v="504"/>
    </i>
    <i>
      <x v="491"/>
      <x v="505"/>
    </i>
    <i>
      <x v="492"/>
      <x v="506"/>
    </i>
    <i>
      <x v="493"/>
      <x v="507"/>
    </i>
    <i>
      <x v="494"/>
      <x v="508"/>
    </i>
    <i>
      <x v="495"/>
      <x v="509"/>
    </i>
    <i>
      <x v="496"/>
      <x v="510"/>
    </i>
    <i>
      <x v="497"/>
      <x v="511"/>
    </i>
    <i>
      <x v="498"/>
      <x v="512"/>
    </i>
    <i>
      <x v="499"/>
      <x v="513"/>
    </i>
    <i>
      <x v="500"/>
      <x v="514"/>
    </i>
    <i>
      <x v="501"/>
      <x v="515"/>
    </i>
    <i>
      <x v="502"/>
      <x v="516"/>
    </i>
    <i>
      <x v="503"/>
      <x v="517"/>
    </i>
    <i>
      <x v="504"/>
      <x v="518"/>
    </i>
    <i>
      <x v="505"/>
      <x v="519"/>
    </i>
    <i>
      <x v="506"/>
      <x v="520"/>
    </i>
    <i>
      <x v="507"/>
      <x v="521"/>
    </i>
    <i>
      <x v="508"/>
      <x v="522"/>
    </i>
    <i>
      <x v="509"/>
      <x v="523"/>
    </i>
    <i>
      <x v="510"/>
      <x v="524"/>
    </i>
    <i>
      <x v="511"/>
      <x v="525"/>
    </i>
    <i>
      <x v="512"/>
      <x v="526"/>
    </i>
    <i>
      <x v="513"/>
      <x v="527"/>
    </i>
    <i>
      <x v="514"/>
      <x v="528"/>
    </i>
    <i>
      <x v="515"/>
      <x v="529"/>
    </i>
    <i>
      <x v="516"/>
      <x v="530"/>
    </i>
    <i>
      <x v="517"/>
      <x v="531"/>
    </i>
    <i>
      <x v="518"/>
      <x v="532"/>
    </i>
    <i>
      <x v="519"/>
      <x v="533"/>
    </i>
    <i>
      <x v="520"/>
      <x v="534"/>
    </i>
    <i>
      <x v="521"/>
      <x v="535"/>
    </i>
    <i>
      <x v="522"/>
      <x v="536"/>
    </i>
    <i>
      <x v="523"/>
      <x v="537"/>
    </i>
    <i>
      <x v="524"/>
      <x v="538"/>
    </i>
    <i>
      <x v="525"/>
      <x v="539"/>
    </i>
    <i>
      <x v="526"/>
      <x v="540"/>
    </i>
    <i>
      <x v="527"/>
      <x v="541"/>
    </i>
    <i>
      <x v="528"/>
      <x v="542"/>
    </i>
    <i>
      <x v="529"/>
      <x v="543"/>
    </i>
    <i>
      <x v="530"/>
      <x v="544"/>
    </i>
    <i>
      <x v="531"/>
      <x v="545"/>
    </i>
    <i>
      <x v="532"/>
      <x v="546"/>
    </i>
    <i>
      <x v="533"/>
      <x v="547"/>
    </i>
    <i>
      <x v="534"/>
      <x v="548"/>
    </i>
    <i>
      <x v="535"/>
      <x v="549"/>
    </i>
    <i>
      <x v="536"/>
      <x v="550"/>
    </i>
    <i>
      <x v="537"/>
      <x v="551"/>
    </i>
    <i>
      <x v="538"/>
      <x v="552"/>
    </i>
    <i>
      <x v="539"/>
      <x v="553"/>
    </i>
    <i>
      <x v="540"/>
      <x v="554"/>
    </i>
    <i>
      <x v="541"/>
      <x v="555"/>
    </i>
    <i>
      <x v="542"/>
      <x v="556"/>
    </i>
    <i>
      <x v="543"/>
      <x v="557"/>
    </i>
    <i>
      <x v="544"/>
      <x v="558"/>
    </i>
    <i>
      <x v="545"/>
      <x v="559"/>
    </i>
    <i>
      <x v="546"/>
      <x v="560"/>
    </i>
    <i>
      <x v="547"/>
      <x v="561"/>
    </i>
    <i>
      <x v="548"/>
      <x v="562"/>
    </i>
    <i>
      <x v="549"/>
      <x v="563"/>
    </i>
    <i>
      <x v="550"/>
      <x v="564"/>
    </i>
    <i>
      <x v="551"/>
      <x v="565"/>
    </i>
    <i>
      <x v="552"/>
      <x v="566"/>
    </i>
    <i>
      <x v="553"/>
      <x v="567"/>
    </i>
    <i>
      <x v="554"/>
      <x v="568"/>
    </i>
    <i>
      <x v="555"/>
      <x v="569"/>
    </i>
    <i>
      <x v="556"/>
      <x v="570"/>
    </i>
    <i>
      <x v="557"/>
      <x v="571"/>
    </i>
    <i>
      <x v="558"/>
      <x v="572"/>
    </i>
    <i>
      <x v="559"/>
      <x v="573"/>
    </i>
    <i>
      <x v="560"/>
      <x v="574"/>
    </i>
    <i>
      <x v="561"/>
      <x v="575"/>
    </i>
    <i>
      <x v="562"/>
      <x v="576"/>
    </i>
    <i>
      <x v="563"/>
      <x v="577"/>
    </i>
    <i>
      <x v="564"/>
      <x v="578"/>
    </i>
    <i>
      <x v="565"/>
      <x v="579"/>
    </i>
    <i>
      <x v="566"/>
      <x v="580"/>
    </i>
    <i>
      <x v="567"/>
      <x v="581"/>
    </i>
    <i>
      <x v="568"/>
      <x v="582"/>
    </i>
    <i>
      <x v="569"/>
      <x v="583"/>
    </i>
    <i>
      <x v="570"/>
      <x v="584"/>
    </i>
    <i>
      <x v="571"/>
      <x v="585"/>
    </i>
    <i>
      <x v="572"/>
      <x v="586"/>
    </i>
    <i>
      <x v="573"/>
      <x v="587"/>
    </i>
    <i>
      <x v="574"/>
      <x v="588"/>
    </i>
    <i>
      <x v="575"/>
      <x v="589"/>
    </i>
    <i>
      <x v="576"/>
      <x v="590"/>
    </i>
    <i>
      <x v="577"/>
      <x v="591"/>
    </i>
    <i>
      <x v="578"/>
      <x v="592"/>
    </i>
    <i>
      <x v="579"/>
      <x v="593"/>
    </i>
    <i>
      <x v="580"/>
      <x v="594"/>
    </i>
    <i>
      <x v="581"/>
      <x v="595"/>
    </i>
    <i>
      <x v="582"/>
      <x v="596"/>
    </i>
    <i>
      <x v="583"/>
      <x v="1600"/>
    </i>
    <i>
      <x v="584"/>
      <x v="597"/>
    </i>
    <i>
      <x v="585"/>
      <x v="598"/>
    </i>
    <i>
      <x v="586"/>
      <x v="599"/>
    </i>
    <i>
      <x v="587"/>
      <x v="600"/>
    </i>
    <i>
      <x v="588"/>
      <x v="601"/>
    </i>
    <i>
      <x v="589"/>
      <x v="602"/>
    </i>
    <i>
      <x v="590"/>
      <x v="603"/>
    </i>
    <i>
      <x v="591"/>
      <x v="604"/>
    </i>
    <i>
      <x v="592"/>
      <x v="605"/>
    </i>
    <i>
      <x v="593"/>
      <x v="606"/>
    </i>
    <i>
      <x v="594"/>
      <x v="607"/>
    </i>
    <i>
      <x v="595"/>
      <x v="608"/>
    </i>
    <i>
      <x v="596"/>
      <x v="609"/>
    </i>
    <i>
      <x v="597"/>
      <x v="610"/>
    </i>
    <i>
      <x v="598"/>
      <x v="611"/>
    </i>
    <i>
      <x v="599"/>
      <x v="612"/>
    </i>
    <i>
      <x v="600"/>
      <x v="613"/>
    </i>
    <i>
      <x v="601"/>
      <x v="614"/>
    </i>
    <i>
      <x v="602"/>
      <x v="615"/>
    </i>
    <i>
      <x v="603"/>
      <x v="616"/>
    </i>
    <i>
      <x v="604"/>
      <x v="617"/>
    </i>
    <i>
      <x v="605"/>
      <x v="618"/>
    </i>
    <i>
      <x v="606"/>
      <x v="619"/>
    </i>
    <i>
      <x v="607"/>
      <x v="620"/>
    </i>
    <i>
      <x v="608"/>
      <x v="621"/>
    </i>
    <i>
      <x v="609"/>
      <x v="622"/>
    </i>
    <i>
      <x v="610"/>
      <x v="623"/>
    </i>
    <i>
      <x v="611"/>
      <x v="624"/>
    </i>
    <i>
      <x v="612"/>
      <x v="625"/>
    </i>
    <i>
      <x v="613"/>
      <x v="626"/>
    </i>
    <i>
      <x v="614"/>
      <x v="627"/>
    </i>
    <i>
      <x v="615"/>
      <x v="628"/>
    </i>
    <i>
      <x v="616"/>
      <x v="629"/>
    </i>
    <i>
      <x v="617"/>
      <x v="630"/>
    </i>
    <i>
      <x v="618"/>
      <x v="631"/>
    </i>
    <i>
      <x v="619"/>
      <x v="632"/>
    </i>
    <i>
      <x v="620"/>
      <x v="633"/>
    </i>
    <i>
      <x v="621"/>
      <x v="634"/>
    </i>
    <i>
      <x v="622"/>
      <x v="635"/>
    </i>
    <i>
      <x v="623"/>
      <x v="636"/>
    </i>
    <i>
      <x v="624"/>
      <x v="637"/>
    </i>
    <i>
      <x v="625"/>
      <x v="638"/>
    </i>
    <i>
      <x v="626"/>
      <x v="639"/>
    </i>
    <i>
      <x v="627"/>
      <x v="640"/>
    </i>
    <i>
      <x v="628"/>
      <x v="641"/>
    </i>
    <i>
      <x v="629"/>
      <x v="642"/>
    </i>
    <i>
      <x v="630"/>
      <x v="643"/>
    </i>
    <i>
      <x v="631"/>
      <x v="644"/>
    </i>
    <i>
      <x v="632"/>
      <x v="645"/>
    </i>
    <i>
      <x v="633"/>
      <x v="646"/>
    </i>
    <i>
      <x v="634"/>
      <x v="647"/>
    </i>
    <i>
      <x v="635"/>
      <x v="648"/>
    </i>
    <i>
      <x v="636"/>
      <x v="649"/>
    </i>
    <i>
      <x v="637"/>
      <x v="650"/>
    </i>
    <i>
      <x v="638"/>
      <x v="651"/>
    </i>
    <i>
      <x v="639"/>
      <x v="652"/>
    </i>
    <i>
      <x v="640"/>
      <x v="653"/>
    </i>
    <i>
      <x v="641"/>
      <x v="654"/>
    </i>
    <i>
      <x v="642"/>
      <x v="655"/>
    </i>
    <i>
      <x v="643"/>
      <x v="656"/>
    </i>
    <i>
      <x v="644"/>
      <x v="657"/>
    </i>
    <i>
      <x v="645"/>
      <x v="658"/>
    </i>
    <i>
      <x v="646"/>
      <x v="659"/>
    </i>
    <i>
      <x v="647"/>
      <x v="660"/>
    </i>
    <i>
      <x v="648"/>
      <x v="661"/>
    </i>
    <i>
      <x v="649"/>
      <x v="662"/>
    </i>
    <i>
      <x v="650"/>
      <x v="663"/>
    </i>
    <i>
      <x v="651"/>
      <x v="664"/>
    </i>
    <i>
      <x v="652"/>
      <x v="665"/>
    </i>
    <i>
      <x v="653"/>
      <x v="666"/>
    </i>
    <i>
      <x v="654"/>
      <x v="2081"/>
    </i>
    <i>
      <x v="655"/>
      <x v="668"/>
    </i>
    <i>
      <x v="656"/>
      <x v="669"/>
    </i>
    <i>
      <x v="657"/>
      <x v="670"/>
    </i>
    <i>
      <x v="658"/>
      <x v="671"/>
    </i>
    <i>
      <x v="659"/>
      <x v="672"/>
    </i>
    <i>
      <x v="660"/>
      <x v="673"/>
    </i>
    <i>
      <x v="661"/>
      <x v="674"/>
    </i>
    <i>
      <x v="662"/>
      <x v="675"/>
    </i>
    <i>
      <x v="663"/>
      <x v="676"/>
    </i>
    <i>
      <x v="664"/>
      <x v="677"/>
    </i>
    <i>
      <x v="665"/>
      <x v="678"/>
    </i>
    <i>
      <x v="666"/>
      <x v="679"/>
    </i>
    <i>
      <x v="667"/>
      <x v="680"/>
    </i>
    <i>
      <x v="668"/>
      <x v="681"/>
    </i>
    <i>
      <x v="669"/>
      <x v="682"/>
    </i>
    <i>
      <x v="670"/>
      <x v="683"/>
    </i>
    <i>
      <x v="671"/>
      <x v="684"/>
    </i>
    <i>
      <x v="672"/>
      <x v="685"/>
    </i>
    <i>
      <x v="673"/>
      <x v="686"/>
    </i>
    <i>
      <x v="674"/>
      <x v="687"/>
    </i>
    <i>
      <x v="675"/>
      <x v="688"/>
    </i>
    <i>
      <x v="676"/>
      <x v="689"/>
    </i>
    <i>
      <x v="677"/>
      <x v="690"/>
    </i>
    <i>
      <x v="678"/>
      <x v="691"/>
    </i>
    <i>
      <x v="679"/>
      <x v="692"/>
    </i>
    <i>
      <x v="680"/>
      <x v="693"/>
    </i>
    <i>
      <x v="681"/>
      <x v="694"/>
    </i>
    <i>
      <x v="682"/>
      <x v="695"/>
    </i>
    <i>
      <x v="683"/>
      <x v="696"/>
    </i>
    <i>
      <x v="684"/>
      <x v="697"/>
    </i>
    <i>
      <x v="685"/>
      <x v="698"/>
    </i>
    <i>
      <x v="686"/>
      <x v="699"/>
    </i>
    <i>
      <x v="687"/>
      <x v="700"/>
    </i>
    <i>
      <x v="688"/>
      <x v="701"/>
    </i>
    <i>
      <x v="689"/>
      <x v="702"/>
    </i>
    <i>
      <x v="690"/>
      <x v="703"/>
    </i>
    <i>
      <x v="691"/>
      <x v="704"/>
    </i>
    <i>
      <x v="692"/>
      <x v="705"/>
    </i>
    <i>
      <x v="693"/>
      <x v="706"/>
    </i>
    <i>
      <x v="694"/>
      <x v="707"/>
    </i>
    <i>
      <x v="695"/>
      <x v="708"/>
    </i>
    <i>
      <x v="696"/>
      <x v="709"/>
    </i>
    <i>
      <x v="697"/>
      <x v="710"/>
    </i>
    <i>
      <x v="698"/>
      <x v="711"/>
    </i>
    <i>
      <x v="699"/>
      <x v="712"/>
    </i>
    <i>
      <x v="700"/>
      <x v="713"/>
    </i>
    <i>
      <x v="701"/>
      <x v="714"/>
    </i>
    <i>
      <x v="702"/>
      <x v="715"/>
    </i>
    <i>
      <x v="703"/>
      <x v="716"/>
    </i>
    <i>
      <x v="704"/>
      <x v="717"/>
    </i>
    <i>
      <x v="705"/>
      <x v="718"/>
    </i>
    <i>
      <x v="706"/>
      <x v="719"/>
    </i>
    <i>
      <x v="707"/>
      <x v="720"/>
    </i>
    <i>
      <x v="708"/>
      <x v="721"/>
    </i>
    <i>
      <x v="709"/>
      <x v="722"/>
    </i>
    <i>
      <x v="710"/>
      <x v="723"/>
    </i>
    <i>
      <x v="711"/>
      <x v="724"/>
    </i>
    <i>
      <x v="712"/>
      <x v="725"/>
    </i>
    <i>
      <x v="713"/>
      <x v="726"/>
    </i>
    <i>
      <x v="714"/>
      <x v="727"/>
    </i>
    <i>
      <x v="715"/>
      <x v="728"/>
    </i>
    <i>
      <x v="716"/>
      <x v="729"/>
    </i>
    <i>
      <x v="717"/>
      <x v="730"/>
    </i>
    <i>
      <x v="718"/>
      <x v="731"/>
    </i>
    <i>
      <x v="719"/>
      <x v="732"/>
    </i>
    <i>
      <x v="720"/>
      <x v="733"/>
    </i>
    <i>
      <x v="721"/>
      <x v="734"/>
    </i>
    <i>
      <x v="722"/>
      <x v="735"/>
    </i>
    <i>
      <x v="723"/>
      <x v="736"/>
    </i>
    <i>
      <x v="724"/>
      <x v="737"/>
    </i>
    <i>
      <x v="725"/>
      <x v="738"/>
    </i>
    <i>
      <x v="726"/>
      <x v="739"/>
    </i>
    <i>
      <x v="727"/>
      <x v="740"/>
    </i>
    <i>
      <x v="728"/>
      <x v="741"/>
    </i>
    <i>
      <x v="729"/>
      <x v="742"/>
    </i>
    <i>
      <x v="730"/>
      <x v="743"/>
    </i>
    <i>
      <x v="731"/>
      <x v="744"/>
    </i>
    <i>
      <x v="732"/>
      <x v="745"/>
    </i>
    <i>
      <x v="733"/>
      <x v="746"/>
    </i>
    <i>
      <x v="734"/>
      <x v="747"/>
    </i>
    <i>
      <x v="735"/>
      <x v="748"/>
    </i>
    <i>
      <x v="736"/>
      <x v="749"/>
    </i>
    <i>
      <x v="737"/>
      <x v="750"/>
    </i>
    <i>
      <x v="738"/>
      <x v="751"/>
    </i>
    <i>
      <x v="739"/>
      <x v="752"/>
    </i>
    <i>
      <x v="740"/>
      <x v="753"/>
    </i>
    <i>
      <x v="741"/>
      <x v="754"/>
    </i>
    <i>
      <x v="742"/>
      <x v="755"/>
    </i>
    <i>
      <x v="743"/>
      <x v="756"/>
    </i>
    <i>
      <x v="744"/>
      <x v="757"/>
    </i>
    <i>
      <x v="745"/>
      <x v="758"/>
    </i>
    <i>
      <x v="746"/>
      <x v="759"/>
    </i>
    <i>
      <x v="747"/>
      <x v="760"/>
    </i>
    <i>
      <x v="748"/>
      <x v="761"/>
    </i>
    <i>
      <x v="749"/>
      <x v="762"/>
    </i>
    <i>
      <x v="750"/>
      <x v="763"/>
    </i>
    <i>
      <x v="751"/>
      <x v="764"/>
    </i>
    <i>
      <x v="752"/>
      <x v="765"/>
    </i>
    <i>
      <x v="753"/>
      <x v="766"/>
    </i>
    <i>
      <x v="754"/>
      <x v="767"/>
    </i>
    <i>
      <x v="755"/>
      <x v="768"/>
    </i>
    <i>
      <x v="756"/>
      <x v="769"/>
    </i>
    <i>
      <x v="757"/>
      <x v="770"/>
    </i>
    <i>
      <x v="758"/>
      <x v="772"/>
    </i>
    <i>
      <x v="759"/>
      <x v="773"/>
    </i>
    <i>
      <x v="760"/>
      <x v="774"/>
    </i>
    <i>
      <x v="761"/>
      <x v="775"/>
    </i>
    <i>
      <x v="762"/>
      <x v="776"/>
    </i>
    <i>
      <x v="763"/>
      <x v="777"/>
    </i>
    <i>
      <x v="764"/>
      <x v="778"/>
    </i>
    <i>
      <x v="765"/>
      <x v="779"/>
    </i>
    <i>
      <x v="766"/>
      <x v="780"/>
    </i>
    <i>
      <x v="767"/>
      <x v="781"/>
    </i>
    <i>
      <x v="768"/>
      <x v="782"/>
    </i>
    <i>
      <x v="769"/>
      <x v="783"/>
    </i>
    <i>
      <x v="770"/>
      <x v="784"/>
    </i>
    <i>
      <x v="771"/>
      <x v="785"/>
    </i>
    <i>
      <x v="772"/>
      <x v="4177"/>
    </i>
    <i>
      <x v="773"/>
      <x v="4178"/>
    </i>
    <i>
      <x v="774"/>
      <x v="788"/>
    </i>
    <i>
      <x v="775"/>
      <x v="789"/>
    </i>
    <i>
      <x v="776"/>
      <x v="790"/>
    </i>
    <i>
      <x v="777"/>
      <x v="791"/>
    </i>
    <i>
      <x v="778"/>
      <x v="792"/>
    </i>
    <i>
      <x v="779"/>
      <x v="793"/>
    </i>
    <i>
      <x v="780"/>
      <x v="794"/>
    </i>
    <i>
      <x v="781"/>
      <x v="795"/>
    </i>
    <i>
      <x v="782"/>
      <x v="796"/>
    </i>
    <i>
      <x v="783"/>
      <x v="797"/>
    </i>
    <i>
      <x v="784"/>
      <x v="798"/>
    </i>
    <i>
      <x v="785"/>
      <x v="799"/>
    </i>
    <i>
      <x v="786"/>
      <x v="800"/>
    </i>
    <i>
      <x v="787"/>
      <x v="801"/>
    </i>
    <i>
      <x v="788"/>
      <x v="802"/>
    </i>
    <i>
      <x v="789"/>
      <x v="803"/>
    </i>
    <i>
      <x v="790"/>
      <x v="804"/>
    </i>
    <i>
      <x v="791"/>
      <x v="805"/>
    </i>
    <i>
      <x v="792"/>
      <x v="806"/>
    </i>
    <i>
      <x v="793"/>
      <x v="807"/>
    </i>
    <i>
      <x v="794"/>
      <x v="808"/>
    </i>
    <i>
      <x v="795"/>
      <x v="809"/>
    </i>
    <i>
      <x v="796"/>
      <x v="810"/>
    </i>
    <i>
      <x v="797"/>
      <x v="811"/>
    </i>
    <i>
      <x v="798"/>
      <x v="812"/>
    </i>
    <i>
      <x v="799"/>
      <x v="813"/>
    </i>
    <i>
      <x v="800"/>
      <x v="814"/>
    </i>
    <i>
      <x v="801"/>
      <x v="815"/>
    </i>
    <i>
      <x v="802"/>
      <x v="816"/>
    </i>
    <i>
      <x v="803"/>
      <x v="817"/>
    </i>
    <i>
      <x v="804"/>
      <x v="818"/>
    </i>
    <i>
      <x v="805"/>
      <x v="819"/>
    </i>
    <i>
      <x v="806"/>
      <x v="820"/>
    </i>
    <i>
      <x v="807"/>
      <x v="821"/>
    </i>
    <i>
      <x v="808"/>
      <x v="822"/>
    </i>
    <i>
      <x v="809"/>
      <x v="823"/>
    </i>
    <i>
      <x v="810"/>
      <x v="824"/>
    </i>
    <i>
      <x v="811"/>
      <x v="825"/>
    </i>
    <i>
      <x v="812"/>
      <x v="826"/>
    </i>
    <i>
      <x v="813"/>
      <x v="827"/>
    </i>
    <i>
      <x v="814"/>
      <x v="828"/>
    </i>
    <i>
      <x v="815"/>
      <x v="829"/>
    </i>
    <i>
      <x v="816"/>
      <x v="830"/>
    </i>
    <i>
      <x v="817"/>
      <x v="831"/>
    </i>
    <i>
      <x v="818"/>
      <x v="832"/>
    </i>
    <i>
      <x v="819"/>
      <x v="833"/>
    </i>
    <i>
      <x v="820"/>
      <x v="834"/>
    </i>
    <i>
      <x v="821"/>
      <x v="835"/>
    </i>
    <i>
      <x v="822"/>
      <x v="836"/>
    </i>
    <i>
      <x v="823"/>
      <x v="837"/>
    </i>
    <i>
      <x v="824"/>
      <x v="838"/>
    </i>
    <i>
      <x v="825"/>
      <x v="839"/>
    </i>
    <i>
      <x v="826"/>
      <x v="840"/>
    </i>
    <i>
      <x v="827"/>
      <x v="841"/>
    </i>
    <i>
      <x v="828"/>
      <x v="842"/>
    </i>
    <i>
      <x v="829"/>
      <x v="843"/>
    </i>
    <i>
      <x v="830"/>
      <x v="844"/>
    </i>
    <i>
      <x v="831"/>
      <x v="845"/>
    </i>
    <i>
      <x v="832"/>
      <x v="846"/>
    </i>
    <i>
      <x v="833"/>
      <x v="847"/>
    </i>
    <i>
      <x v="834"/>
      <x v="848"/>
    </i>
    <i>
      <x v="835"/>
      <x v="849"/>
    </i>
    <i>
      <x v="836"/>
      <x v="850"/>
    </i>
    <i>
      <x v="837"/>
      <x v="851"/>
    </i>
    <i>
      <x v="838"/>
      <x v="852"/>
    </i>
    <i>
      <x v="839"/>
      <x v="853"/>
    </i>
    <i>
      <x v="840"/>
      <x v="854"/>
    </i>
    <i>
      <x v="841"/>
      <x v="855"/>
    </i>
    <i>
      <x v="842"/>
      <x v="856"/>
    </i>
    <i>
      <x v="843"/>
      <x v="857"/>
    </i>
    <i>
      <x v="844"/>
      <x v="858"/>
    </i>
    <i>
      <x v="845"/>
      <x v="859"/>
    </i>
    <i>
      <x v="846"/>
      <x v="860"/>
    </i>
    <i>
      <x v="847"/>
      <x v="861"/>
    </i>
    <i>
      <x v="848"/>
      <x v="862"/>
    </i>
    <i>
      <x v="849"/>
      <x v="863"/>
    </i>
    <i>
      <x v="850"/>
      <x v="864"/>
    </i>
    <i>
      <x v="851"/>
      <x v="865"/>
    </i>
    <i>
      <x v="852"/>
      <x v="866"/>
    </i>
    <i>
      <x v="853"/>
      <x v="867"/>
    </i>
    <i>
      <x v="854"/>
      <x v="868"/>
    </i>
    <i>
      <x v="855"/>
      <x v="869"/>
    </i>
    <i>
      <x v="856"/>
      <x v="870"/>
    </i>
    <i>
      <x v="857"/>
      <x v="871"/>
    </i>
    <i>
      <x v="858"/>
      <x v="872"/>
    </i>
    <i>
      <x v="859"/>
      <x v="873"/>
    </i>
    <i>
      <x v="860"/>
      <x v="874"/>
    </i>
    <i>
      <x v="861"/>
      <x v="875"/>
    </i>
    <i>
      <x v="862"/>
      <x v="876"/>
    </i>
    <i>
      <x v="863"/>
      <x v="877"/>
    </i>
    <i>
      <x v="864"/>
      <x v="878"/>
    </i>
    <i>
      <x v="865"/>
      <x v="879"/>
    </i>
    <i>
      <x v="866"/>
      <x v="880"/>
    </i>
    <i>
      <x v="867"/>
      <x v="881"/>
    </i>
    <i>
      <x v="868"/>
      <x v="882"/>
    </i>
    <i>
      <x v="869"/>
      <x v="883"/>
    </i>
    <i>
      <x v="870"/>
      <x v="884"/>
    </i>
    <i>
      <x v="871"/>
      <x v="885"/>
    </i>
    <i>
      <x v="872"/>
      <x v="886"/>
    </i>
    <i>
      <x v="873"/>
      <x v="887"/>
    </i>
    <i>
      <x v="874"/>
      <x v="888"/>
    </i>
    <i>
      <x v="875"/>
      <x v="889"/>
    </i>
    <i>
      <x v="876"/>
      <x v="890"/>
    </i>
    <i>
      <x v="877"/>
      <x v="891"/>
    </i>
    <i>
      <x v="878"/>
      <x v="892"/>
    </i>
    <i>
      <x v="879"/>
      <x v="893"/>
    </i>
    <i>
      <x v="880"/>
      <x v="894"/>
    </i>
    <i>
      <x v="881"/>
      <x v="895"/>
    </i>
    <i>
      <x v="882"/>
      <x v="896"/>
    </i>
    <i>
      <x v="883"/>
      <x v="897"/>
    </i>
    <i>
      <x v="884"/>
      <x v="898"/>
    </i>
    <i>
      <x v="885"/>
      <x v="899"/>
    </i>
    <i>
      <x v="886"/>
      <x v="900"/>
    </i>
    <i>
      <x v="887"/>
      <x v="901"/>
    </i>
    <i>
      <x v="888"/>
      <x v="902"/>
    </i>
    <i>
      <x v="889"/>
      <x v="903"/>
    </i>
    <i>
      <x v="890"/>
      <x v="904"/>
    </i>
    <i>
      <x v="891"/>
      <x v="905"/>
    </i>
    <i>
      <x v="892"/>
      <x v="906"/>
    </i>
    <i>
      <x v="893"/>
      <x v="907"/>
    </i>
    <i>
      <x v="894"/>
      <x v="908"/>
    </i>
    <i>
      <x v="895"/>
      <x v="909"/>
    </i>
    <i>
      <x v="896"/>
      <x v="910"/>
    </i>
    <i>
      <x v="897"/>
      <x v="911"/>
    </i>
    <i>
      <x v="898"/>
      <x v="912"/>
    </i>
    <i>
      <x v="899"/>
      <x v="913"/>
    </i>
    <i>
      <x v="900"/>
      <x v="914"/>
    </i>
    <i>
      <x v="901"/>
      <x v="915"/>
    </i>
    <i>
      <x v="902"/>
      <x v="916"/>
    </i>
    <i>
      <x v="903"/>
      <x v="917"/>
    </i>
    <i>
      <x v="904"/>
      <x v="918"/>
    </i>
    <i>
      <x v="905"/>
      <x v="919"/>
    </i>
    <i>
      <x v="906"/>
      <x v="920"/>
    </i>
    <i>
      <x v="907"/>
      <x v="921"/>
    </i>
    <i>
      <x v="908"/>
      <x v="922"/>
    </i>
    <i>
      <x v="909"/>
      <x v="923"/>
    </i>
    <i>
      <x v="910"/>
      <x v="924"/>
    </i>
    <i>
      <x v="911"/>
      <x v="925"/>
    </i>
    <i>
      <x v="912"/>
      <x v="926"/>
    </i>
    <i>
      <x v="913"/>
      <x v="927"/>
    </i>
    <i>
      <x v="914"/>
      <x v="928"/>
    </i>
    <i>
      <x v="915"/>
      <x v="929"/>
    </i>
    <i>
      <x v="916"/>
      <x v="930"/>
    </i>
    <i>
      <x v="917"/>
      <x v="931"/>
    </i>
    <i>
      <x v="918"/>
      <x v="932"/>
    </i>
    <i>
      <x v="919"/>
      <x v="933"/>
    </i>
    <i>
      <x v="920"/>
      <x v="934"/>
    </i>
    <i>
      <x v="921"/>
      <x v="935"/>
    </i>
    <i>
      <x v="922"/>
      <x v="936"/>
    </i>
    <i>
      <x v="923"/>
      <x v="937"/>
    </i>
    <i>
      <x v="924"/>
      <x v="938"/>
    </i>
    <i>
      <x v="925"/>
      <x v="939"/>
    </i>
    <i>
      <x v="926"/>
      <x v="940"/>
    </i>
    <i>
      <x v="927"/>
      <x v="941"/>
    </i>
    <i>
      <x v="928"/>
      <x v="942"/>
    </i>
    <i>
      <x v="929"/>
      <x v="949"/>
    </i>
    <i>
      <x v="930"/>
      <x v="950"/>
    </i>
    <i>
      <x v="931"/>
      <x v="951"/>
    </i>
    <i>
      <x v="932"/>
      <x v="952"/>
    </i>
    <i>
      <x v="933"/>
      <x v="953"/>
    </i>
    <i>
      <x v="934"/>
      <x v="954"/>
    </i>
    <i>
      <x v="935"/>
      <x v="955"/>
    </i>
    <i>
      <x v="936"/>
      <x v="956"/>
    </i>
    <i>
      <x v="937"/>
      <x v="957"/>
    </i>
    <i>
      <x v="938"/>
      <x v="958"/>
    </i>
    <i>
      <x v="939"/>
      <x v="959"/>
    </i>
    <i>
      <x v="940"/>
      <x v="960"/>
    </i>
    <i>
      <x v="941"/>
      <x v="961"/>
    </i>
    <i>
      <x v="942"/>
      <x v="962"/>
    </i>
    <i>
      <x v="943"/>
      <x v="963"/>
    </i>
    <i>
      <x v="944"/>
      <x v="964"/>
    </i>
    <i>
      <x v="945"/>
      <x v="965"/>
    </i>
    <i>
      <x v="946"/>
      <x v="966"/>
    </i>
    <i>
      <x v="947"/>
      <x v="967"/>
    </i>
    <i>
      <x v="948"/>
      <x v="968"/>
    </i>
    <i>
      <x v="949"/>
      <x v="969"/>
    </i>
    <i>
      <x v="950"/>
      <x v="970"/>
    </i>
    <i>
      <x v="951"/>
      <x v="971"/>
    </i>
    <i>
      <x v="952"/>
      <x v="972"/>
    </i>
    <i>
      <x v="953"/>
      <x v="973"/>
    </i>
    <i>
      <x v="954"/>
      <x v="974"/>
    </i>
    <i>
      <x v="955"/>
      <x v="975"/>
    </i>
    <i>
      <x v="956"/>
      <x v="976"/>
    </i>
    <i>
      <x v="957"/>
      <x v="977"/>
    </i>
    <i>
      <x v="958"/>
      <x v="978"/>
    </i>
    <i>
      <x v="959"/>
      <x v="979"/>
    </i>
    <i>
      <x v="960"/>
      <x v="980"/>
    </i>
    <i>
      <x v="961"/>
      <x v="981"/>
    </i>
    <i>
      <x v="962"/>
      <x v="982"/>
    </i>
    <i>
      <x v="963"/>
      <x v="983"/>
    </i>
    <i>
      <x v="964"/>
      <x v="984"/>
    </i>
    <i>
      <x v="965"/>
      <x v="985"/>
    </i>
    <i>
      <x v="966"/>
      <x v="986"/>
    </i>
    <i>
      <x v="967"/>
      <x v="987"/>
    </i>
    <i>
      <x v="968"/>
      <x v="988"/>
    </i>
    <i>
      <x v="969"/>
      <x v="989"/>
    </i>
    <i>
      <x v="970"/>
      <x v="990"/>
    </i>
    <i>
      <x v="971"/>
      <x v="991"/>
    </i>
    <i>
      <x v="972"/>
      <x v="992"/>
    </i>
    <i>
      <x v="973"/>
      <x v="993"/>
    </i>
    <i>
      <x v="974"/>
      <x v="994"/>
    </i>
    <i>
      <x v="975"/>
      <x v="995"/>
    </i>
    <i>
      <x v="976"/>
      <x v="996"/>
    </i>
    <i>
      <x v="977"/>
      <x v="997"/>
    </i>
    <i>
      <x v="978"/>
      <x v="998"/>
    </i>
    <i>
      <x v="979"/>
      <x v="999"/>
    </i>
    <i>
      <x v="980"/>
      <x v="1000"/>
    </i>
    <i>
      <x v="981"/>
      <x v="1001"/>
    </i>
    <i>
      <x v="982"/>
      <x v="1002"/>
    </i>
    <i>
      <x v="983"/>
      <x v="1003"/>
    </i>
    <i>
      <x v="984"/>
      <x v="1004"/>
    </i>
    <i>
      <x v="985"/>
      <x v="1005"/>
    </i>
    <i>
      <x v="986"/>
      <x v="1006"/>
    </i>
    <i>
      <x v="987"/>
      <x v="1007"/>
    </i>
    <i>
      <x v="988"/>
      <x v="1008"/>
    </i>
    <i>
      <x v="989"/>
      <x v="1009"/>
    </i>
    <i>
      <x v="990"/>
      <x v="1010"/>
    </i>
    <i>
      <x v="991"/>
      <x v="1011"/>
    </i>
    <i>
      <x v="992"/>
      <x v="1012"/>
    </i>
    <i>
      <x v="993"/>
      <x v="1013"/>
    </i>
    <i>
      <x v="994"/>
      <x v="1014"/>
    </i>
    <i>
      <x v="995"/>
      <x v="1015"/>
    </i>
    <i>
      <x v="996"/>
      <x v="1016"/>
    </i>
    <i>
      <x v="997"/>
      <x v="1017"/>
    </i>
    <i>
      <x v="998"/>
      <x v="1018"/>
    </i>
    <i>
      <x v="999"/>
      <x v="1019"/>
    </i>
    <i>
      <x v="1000"/>
      <x v="1020"/>
    </i>
    <i>
      <x v="1001"/>
      <x v="1021"/>
    </i>
    <i>
      <x v="1002"/>
      <x v="1022"/>
    </i>
    <i>
      <x v="1003"/>
      <x v="1023"/>
    </i>
    <i>
      <x v="1004"/>
      <x v="1024"/>
    </i>
    <i>
      <x v="1005"/>
      <x v="1025"/>
    </i>
    <i>
      <x v="1006"/>
      <x v="1026"/>
    </i>
    <i>
      <x v="1007"/>
      <x v="1027"/>
    </i>
    <i>
      <x v="1008"/>
      <x v="1028"/>
    </i>
    <i>
      <x v="1009"/>
      <x v="1029"/>
    </i>
    <i>
      <x v="1010"/>
      <x v="1030"/>
    </i>
    <i>
      <x v="1011"/>
      <x v="1031"/>
    </i>
    <i>
      <x v="1012"/>
      <x v="1032"/>
    </i>
    <i>
      <x v="1013"/>
      <x v="1033"/>
    </i>
    <i>
      <x v="1014"/>
      <x v="1034"/>
    </i>
    <i>
      <x v="1015"/>
      <x v="1035"/>
    </i>
    <i>
      <x v="1016"/>
      <x v="1036"/>
    </i>
    <i>
      <x v="1017"/>
      <x v="1037"/>
    </i>
    <i>
      <x v="1018"/>
      <x v="1038"/>
    </i>
    <i>
      <x v="1019"/>
      <x v="1039"/>
    </i>
    <i>
      <x v="1020"/>
      <x v="1040"/>
    </i>
    <i>
      <x v="1021"/>
      <x v="1041"/>
    </i>
    <i>
      <x v="1022"/>
      <x v="1042"/>
    </i>
    <i>
      <x v="1023"/>
      <x v="1043"/>
    </i>
    <i>
      <x v="1024"/>
      <x v="1044"/>
    </i>
    <i>
      <x v="1025"/>
      <x v="1045"/>
    </i>
    <i>
      <x v="1026"/>
      <x v="1046"/>
    </i>
    <i>
      <x v="1027"/>
      <x v="1047"/>
    </i>
    <i>
      <x v="1028"/>
      <x v="1048"/>
    </i>
    <i>
      <x v="1029"/>
      <x v="1049"/>
    </i>
    <i>
      <x v="1030"/>
      <x v="1050"/>
    </i>
    <i>
      <x v="1031"/>
      <x v="1051"/>
    </i>
    <i>
      <x v="1032"/>
      <x v="1052"/>
    </i>
    <i>
      <x v="1033"/>
      <x v="1053"/>
    </i>
    <i>
      <x v="1034"/>
      <x v="1054"/>
    </i>
    <i>
      <x v="1035"/>
      <x v="1055"/>
    </i>
    <i>
      <x v="1036"/>
      <x v="1056"/>
    </i>
    <i>
      <x v="1037"/>
      <x v="1057"/>
    </i>
    <i>
      <x v="1038"/>
      <x v="1058"/>
    </i>
    <i>
      <x v="1039"/>
      <x v="1059"/>
    </i>
    <i>
      <x v="1040"/>
      <x v="1060"/>
    </i>
    <i>
      <x v="1041"/>
      <x v="1061"/>
    </i>
    <i>
      <x v="1042"/>
      <x v="1062"/>
    </i>
    <i>
      <x v="1043"/>
      <x v="1063"/>
    </i>
    <i>
      <x v="1044"/>
      <x v="1064"/>
    </i>
    <i>
      <x v="1045"/>
      <x v="1065"/>
    </i>
    <i>
      <x v="1046"/>
      <x v="1066"/>
    </i>
    <i>
      <x v="1047"/>
      <x v="1067"/>
    </i>
    <i>
      <x v="1048"/>
      <x v="1068"/>
    </i>
    <i>
      <x v="1049"/>
      <x v="1069"/>
    </i>
    <i>
      <x v="1050"/>
      <x v="1070"/>
    </i>
    <i>
      <x v="1051"/>
      <x v="1071"/>
    </i>
    <i>
      <x v="1052"/>
      <x v="1072"/>
    </i>
    <i>
      <x v="1053"/>
      <x v="1073"/>
    </i>
    <i>
      <x v="1054"/>
      <x v="1074"/>
    </i>
    <i>
      <x v="1055"/>
      <x v="1075"/>
    </i>
    <i>
      <x v="1056"/>
      <x v="1076"/>
    </i>
    <i>
      <x v="1057"/>
      <x v="1077"/>
    </i>
    <i>
      <x v="1058"/>
      <x v="1078"/>
    </i>
    <i>
      <x v="1059"/>
      <x v="1079"/>
    </i>
    <i>
      <x v="1060"/>
      <x v="1080"/>
    </i>
    <i>
      <x v="1061"/>
      <x v="1081"/>
    </i>
    <i>
      <x v="1062"/>
      <x v="1082"/>
    </i>
    <i>
      <x v="1063"/>
      <x v="1083"/>
    </i>
    <i>
      <x v="1064"/>
      <x v="1084"/>
    </i>
    <i>
      <x v="1065"/>
      <x v="1085"/>
    </i>
    <i>
      <x v="1066"/>
      <x v="1086"/>
    </i>
    <i>
      <x v="1067"/>
      <x v="1087"/>
    </i>
    <i>
      <x v="1068"/>
      <x v="1088"/>
    </i>
    <i>
      <x v="1069"/>
      <x v="1089"/>
    </i>
    <i>
      <x v="1070"/>
      <x v="1090"/>
    </i>
    <i>
      <x v="1071"/>
      <x v="1091"/>
    </i>
    <i>
      <x v="1072"/>
      <x v="1092"/>
    </i>
    <i>
      <x v="1073"/>
      <x v="1093"/>
    </i>
    <i>
      <x v="1074"/>
      <x v="1094"/>
    </i>
    <i>
      <x v="1075"/>
      <x v="1095"/>
    </i>
    <i>
      <x v="1076"/>
      <x v="1096"/>
    </i>
    <i>
      <x v="1077"/>
      <x v="1097"/>
    </i>
    <i>
      <x v="1078"/>
      <x v="1098"/>
    </i>
    <i>
      <x v="1079"/>
      <x v="1099"/>
    </i>
    <i>
      <x v="1080"/>
      <x v="2816"/>
    </i>
    <i>
      <x v="1081"/>
      <x v="2817"/>
    </i>
    <i>
      <x v="1082"/>
      <x v="1102"/>
    </i>
    <i>
      <x v="1083"/>
      <x v="1103"/>
    </i>
    <i>
      <x v="1084"/>
      <x v="1104"/>
    </i>
    <i>
      <x v="1085"/>
      <x v="1105"/>
    </i>
    <i>
      <x v="1086"/>
      <x v="1106"/>
    </i>
    <i>
      <x v="1087"/>
      <x v="1107"/>
    </i>
    <i>
      <x v="1088"/>
      <x v="1108"/>
    </i>
    <i>
      <x v="1089"/>
      <x v="1109"/>
    </i>
    <i>
      <x v="1090"/>
      <x v="1110"/>
    </i>
    <i>
      <x v="1091"/>
      <x v="1111"/>
    </i>
    <i>
      <x v="1092"/>
      <x v="1112"/>
    </i>
    <i>
      <x v="1093"/>
      <x v="1113"/>
    </i>
    <i>
      <x v="1094"/>
      <x v="1114"/>
    </i>
    <i>
      <x v="1095"/>
      <x v="1115"/>
    </i>
    <i>
      <x v="1096"/>
      <x v="1116"/>
    </i>
    <i>
      <x v="1097"/>
      <x v="1117"/>
    </i>
    <i>
      <x v="1098"/>
      <x v="1118"/>
    </i>
    <i>
      <x v="1099"/>
      <x v="1119"/>
    </i>
    <i>
      <x v="1100"/>
      <x v="1120"/>
    </i>
    <i>
      <x v="1101"/>
      <x v="1121"/>
    </i>
    <i>
      <x v="1102"/>
      <x v="1122"/>
    </i>
    <i>
      <x v="1103"/>
      <x v="1123"/>
    </i>
    <i>
      <x v="1104"/>
      <x v="1124"/>
    </i>
    <i>
      <x v="1105"/>
      <x v="1125"/>
    </i>
    <i>
      <x v="1106"/>
      <x v="1126"/>
    </i>
    <i>
      <x v="1107"/>
      <x v="1127"/>
    </i>
    <i>
      <x v="1108"/>
      <x v="1128"/>
    </i>
    <i>
      <x v="1109"/>
      <x v="1129"/>
    </i>
    <i>
      <x v="1110"/>
      <x v="1130"/>
    </i>
    <i>
      <x v="1111"/>
      <x v="1131"/>
    </i>
    <i>
      <x v="1112"/>
      <x v="1132"/>
    </i>
    <i>
      <x v="1113"/>
      <x v="1133"/>
    </i>
    <i>
      <x v="1114"/>
      <x v="1134"/>
    </i>
    <i>
      <x v="1115"/>
      <x v="1135"/>
    </i>
    <i>
      <x v="1116"/>
      <x v="1136"/>
    </i>
    <i>
      <x v="1117"/>
      <x v="1137"/>
    </i>
    <i>
      <x v="1118"/>
      <x v="1138"/>
    </i>
    <i>
      <x v="1119"/>
      <x v="1139"/>
    </i>
    <i>
      <x v="1120"/>
      <x v="1140"/>
    </i>
    <i>
      <x v="1121"/>
      <x v="1141"/>
    </i>
    <i>
      <x v="1122"/>
      <x v="1142"/>
    </i>
    <i>
      <x v="1123"/>
      <x v="1143"/>
    </i>
    <i>
      <x v="1124"/>
      <x v="1144"/>
    </i>
    <i>
      <x v="1125"/>
      <x v="1145"/>
    </i>
    <i>
      <x v="1126"/>
      <x v="1146"/>
    </i>
    <i>
      <x v="1127"/>
      <x v="1147"/>
    </i>
    <i>
      <x v="1128"/>
      <x v="1148"/>
    </i>
    <i>
      <x v="1129"/>
      <x v="1149"/>
    </i>
    <i>
      <x v="1130"/>
      <x v="1150"/>
    </i>
    <i>
      <x v="1131"/>
      <x v="1151"/>
    </i>
    <i>
      <x v="1132"/>
      <x v="1152"/>
    </i>
    <i>
      <x v="1133"/>
      <x v="1153"/>
    </i>
    <i>
      <x v="1134"/>
      <x v="1154"/>
    </i>
    <i>
      <x v="1135"/>
      <x v="1155"/>
    </i>
    <i>
      <x v="1136"/>
      <x v="1156"/>
    </i>
    <i>
      <x v="1137"/>
      <x v="1157"/>
    </i>
    <i>
      <x v="1138"/>
      <x v="1158"/>
    </i>
    <i>
      <x v="1139"/>
      <x v="1159"/>
    </i>
    <i>
      <x v="1140"/>
      <x v="1160"/>
    </i>
    <i>
      <x v="1141"/>
      <x v="1161"/>
    </i>
    <i>
      <x v="1142"/>
      <x v="1162"/>
    </i>
    <i>
      <x v="1143"/>
      <x v="1163"/>
    </i>
    <i>
      <x v="1144"/>
      <x v="1164"/>
    </i>
    <i>
      <x v="1145"/>
      <x v="1165"/>
    </i>
    <i>
      <x v="1146"/>
      <x v="1166"/>
    </i>
    <i>
      <x v="1147"/>
      <x v="1167"/>
    </i>
    <i>
      <x v="1148"/>
      <x v="1168"/>
    </i>
    <i>
      <x v="1149"/>
      <x v="1169"/>
    </i>
    <i>
      <x v="1150"/>
      <x v="1170"/>
    </i>
    <i>
      <x v="1151"/>
      <x v="1171"/>
    </i>
    <i>
      <x v="1152"/>
      <x v="1172"/>
    </i>
    <i>
      <x v="1153"/>
      <x v="1173"/>
    </i>
    <i>
      <x v="1154"/>
      <x v="1174"/>
    </i>
    <i>
      <x v="1155"/>
      <x v="1175"/>
    </i>
    <i>
      <x v="1156"/>
      <x v="1176"/>
    </i>
    <i>
      <x v="1157"/>
      <x v="1177"/>
    </i>
    <i>
      <x v="1158"/>
      <x v="1178"/>
    </i>
    <i>
      <x v="1159"/>
      <x v="1179"/>
    </i>
    <i>
      <x v="1160"/>
      <x v="1180"/>
    </i>
    <i>
      <x v="1161"/>
      <x v="1181"/>
    </i>
    <i>
      <x v="1162"/>
      <x v="1182"/>
    </i>
    <i>
      <x v="1163"/>
      <x v="1183"/>
    </i>
    <i>
      <x v="1164"/>
      <x v="1184"/>
    </i>
    <i>
      <x v="1165"/>
      <x v="1185"/>
    </i>
    <i>
      <x v="1166"/>
      <x v="1186"/>
    </i>
    <i>
      <x v="1167"/>
      <x v="1187"/>
    </i>
    <i>
      <x v="1168"/>
      <x v="1188"/>
    </i>
    <i>
      <x v="1169"/>
      <x v="1189"/>
    </i>
    <i>
      <x v="1170"/>
      <x v="1190"/>
    </i>
    <i>
      <x v="1171"/>
      <x v="1191"/>
    </i>
    <i>
      <x v="1172"/>
      <x v="1192"/>
    </i>
    <i>
      <x v="1173"/>
      <x v="1193"/>
    </i>
    <i>
      <x v="1174"/>
      <x v="1194"/>
    </i>
    <i>
      <x v="1175"/>
      <x v="1195"/>
    </i>
    <i>
      <x v="1176"/>
      <x v="1196"/>
    </i>
    <i>
      <x v="1177"/>
      <x v="1197"/>
    </i>
    <i>
      <x v="1178"/>
      <x v="1198"/>
    </i>
    <i>
      <x v="1179"/>
      <x v="1199"/>
    </i>
    <i>
      <x v="1180"/>
      <x v="1200"/>
    </i>
    <i>
      <x v="1181"/>
      <x v="1201"/>
    </i>
    <i>
      <x v="1182"/>
      <x v="1202"/>
    </i>
    <i>
      <x v="1183"/>
      <x v="1203"/>
    </i>
    <i>
      <x v="1184"/>
      <x v="1204"/>
    </i>
    <i>
      <x v="1185"/>
      <x v="1205"/>
    </i>
    <i>
      <x v="1186"/>
      <x v="1206"/>
    </i>
    <i>
      <x v="1187"/>
      <x v="1207"/>
    </i>
    <i>
      <x v="1188"/>
      <x v="1208"/>
    </i>
    <i>
      <x v="1189"/>
      <x v="1209"/>
    </i>
    <i>
      <x v="1190"/>
      <x v="1210"/>
    </i>
    <i>
      <x v="1191"/>
      <x v="1211"/>
    </i>
    <i>
      <x v="1192"/>
      <x v="1212"/>
    </i>
    <i>
      <x v="1193"/>
      <x v="1213"/>
    </i>
    <i>
      <x v="1194"/>
      <x v="1214"/>
    </i>
    <i>
      <x v="1195"/>
      <x v="1215"/>
    </i>
    <i>
      <x v="1196"/>
      <x v="1216"/>
    </i>
    <i>
      <x v="1197"/>
      <x v="1217"/>
    </i>
    <i>
      <x v="1198"/>
      <x v="1218"/>
    </i>
    <i>
      <x v="1199"/>
      <x v="1219"/>
    </i>
    <i>
      <x v="1200"/>
      <x v="1220"/>
    </i>
    <i>
      <x v="1201"/>
      <x v="1221"/>
    </i>
    <i>
      <x v="1202"/>
      <x v="1222"/>
    </i>
    <i>
      <x v="1203"/>
      <x v="1223"/>
    </i>
    <i>
      <x v="1204"/>
      <x v="1224"/>
    </i>
    <i>
      <x v="1205"/>
      <x v="1225"/>
    </i>
    <i>
      <x v="1206"/>
      <x v="1226"/>
    </i>
    <i>
      <x v="1207"/>
      <x v="1227"/>
    </i>
    <i>
      <x v="1208"/>
      <x v="1228"/>
    </i>
    <i>
      <x v="1209"/>
      <x v="1229"/>
    </i>
    <i>
      <x v="1210"/>
      <x v="1230"/>
    </i>
    <i>
      <x v="1211"/>
      <x v="1231"/>
    </i>
    <i>
      <x v="1212"/>
      <x v="1232"/>
    </i>
    <i>
      <x v="1213"/>
      <x v="1233"/>
    </i>
    <i>
      <x v="1214"/>
      <x v="1234"/>
    </i>
    <i>
      <x v="1215"/>
      <x v="1235"/>
    </i>
    <i>
      <x v="1216"/>
      <x v="1236"/>
    </i>
    <i>
      <x v="1217"/>
      <x v="1237"/>
    </i>
    <i>
      <x v="1218"/>
      <x v="1238"/>
    </i>
    <i>
      <x v="1219"/>
      <x v="1239"/>
    </i>
    <i>
      <x v="1220"/>
      <x v="1240"/>
    </i>
    <i>
      <x v="1221"/>
      <x v="1241"/>
    </i>
    <i>
      <x v="1222"/>
      <x v="1242"/>
    </i>
    <i>
      <x v="1223"/>
      <x v="1243"/>
    </i>
    <i>
      <x v="1224"/>
      <x v="1244"/>
    </i>
    <i>
      <x v="1225"/>
      <x v="1245"/>
    </i>
    <i>
      <x v="1226"/>
      <x v="1246"/>
    </i>
    <i>
      <x v="1227"/>
      <x v="1247"/>
    </i>
    <i>
      <x v="1228"/>
      <x v="1248"/>
    </i>
    <i>
      <x v="1229"/>
      <x v="1249"/>
    </i>
    <i>
      <x v="1230"/>
      <x v="1250"/>
    </i>
    <i>
      <x v="1231"/>
      <x v="1251"/>
    </i>
    <i>
      <x v="1232"/>
      <x v="1252"/>
    </i>
    <i>
      <x v="1233"/>
      <x v="1253"/>
    </i>
    <i>
      <x v="1234"/>
      <x v="1254"/>
    </i>
    <i>
      <x v="1235"/>
      <x v="1255"/>
    </i>
    <i>
      <x v="1236"/>
      <x v="1256"/>
    </i>
    <i>
      <x v="1237"/>
      <x v="1257"/>
    </i>
    <i>
      <x v="1238"/>
      <x v="1258"/>
    </i>
    <i>
      <x v="1239"/>
      <x v="1259"/>
    </i>
    <i>
      <x v="1240"/>
      <x v="1260"/>
    </i>
    <i>
      <x v="1241"/>
      <x v="1261"/>
    </i>
    <i>
      <x v="1242"/>
      <x v="1262"/>
    </i>
    <i>
      <x v="1243"/>
      <x v="1263"/>
    </i>
    <i>
      <x v="1244"/>
      <x v="1264"/>
    </i>
    <i>
      <x v="1245"/>
      <x v="1265"/>
    </i>
    <i>
      <x v="1246"/>
      <x v="1266"/>
    </i>
    <i>
      <x v="1247"/>
      <x v="1267"/>
    </i>
    <i>
      <x v="1248"/>
      <x v="1268"/>
    </i>
    <i>
      <x v="1249"/>
      <x v="1269"/>
    </i>
    <i>
      <x v="1250"/>
      <x v="1270"/>
    </i>
    <i>
      <x v="1251"/>
      <x v="1271"/>
    </i>
    <i>
      <x v="1252"/>
      <x v="1272"/>
    </i>
    <i>
      <x v="1253"/>
      <x v="1273"/>
    </i>
    <i>
      <x v="1254"/>
      <x v="1274"/>
    </i>
    <i>
      <x v="1255"/>
      <x v="1275"/>
    </i>
    <i>
      <x v="1256"/>
      <x v="1276"/>
    </i>
    <i>
      <x v="1257"/>
      <x v="1277"/>
    </i>
    <i>
      <x v="1258"/>
      <x v="1278"/>
    </i>
    <i>
      <x v="1259"/>
      <x v="1279"/>
    </i>
    <i>
      <x v="1260"/>
      <x v="1280"/>
    </i>
    <i>
      <x v="1261"/>
      <x v="1281"/>
    </i>
    <i>
      <x v="1262"/>
      <x v="1282"/>
    </i>
    <i>
      <x v="1263"/>
      <x v="1283"/>
    </i>
    <i>
      <x v="1264"/>
      <x v="1284"/>
    </i>
    <i>
      <x v="1265"/>
      <x v="1285"/>
    </i>
    <i>
      <x v="1266"/>
      <x v="1286"/>
    </i>
    <i>
      <x v="1267"/>
      <x v="1287"/>
    </i>
    <i>
      <x v="1268"/>
      <x v="1288"/>
    </i>
    <i>
      <x v="1269"/>
      <x v="1289"/>
    </i>
    <i>
      <x v="1270"/>
      <x v="1290"/>
    </i>
    <i>
      <x v="1271"/>
      <x v="1291"/>
    </i>
    <i>
      <x v="1272"/>
      <x v="1292"/>
    </i>
    <i>
      <x v="1273"/>
      <x v="1293"/>
    </i>
    <i>
      <x v="1274"/>
      <x v="1294"/>
    </i>
    <i>
      <x v="1275"/>
      <x v="1295"/>
    </i>
    <i>
      <x v="1276"/>
      <x v="1296"/>
    </i>
    <i>
      <x v="1277"/>
      <x v="1297"/>
    </i>
    <i>
      <x v="1278"/>
      <x v="1298"/>
    </i>
    <i>
      <x v="1279"/>
      <x v="1299"/>
    </i>
    <i>
      <x v="1280"/>
      <x v="1300"/>
    </i>
    <i>
      <x v="1281"/>
      <x v="1301"/>
    </i>
    <i>
      <x v="1282"/>
      <x v="1302"/>
    </i>
    <i>
      <x v="1283"/>
      <x v="1303"/>
    </i>
    <i>
      <x v="1284"/>
      <x v="1304"/>
    </i>
    <i>
      <x v="1285"/>
      <x v="1305"/>
    </i>
    <i>
      <x v="1286"/>
      <x v="1306"/>
    </i>
    <i>
      <x v="1287"/>
      <x v="1307"/>
    </i>
    <i>
      <x v="1288"/>
      <x v="1308"/>
    </i>
    <i>
      <x v="1289"/>
      <x v="1309"/>
    </i>
    <i>
      <x v="1290"/>
      <x v="1310"/>
    </i>
    <i>
      <x v="1291"/>
      <x v="1311"/>
    </i>
    <i>
      <x v="1292"/>
      <x v="1312"/>
    </i>
    <i>
      <x v="1293"/>
      <x v="1313"/>
    </i>
    <i>
      <x v="1294"/>
      <x v="1314"/>
    </i>
    <i>
      <x v="1295"/>
      <x v="1315"/>
    </i>
    <i>
      <x v="1296"/>
      <x v="1316"/>
    </i>
    <i>
      <x v="1297"/>
      <x v="1317"/>
    </i>
    <i>
      <x v="1298"/>
      <x v="1318"/>
    </i>
    <i>
      <x v="1299"/>
      <x v="1319"/>
    </i>
    <i>
      <x v="1300"/>
      <x v="1320"/>
    </i>
    <i>
      <x v="1301"/>
      <x v="1321"/>
    </i>
    <i>
      <x v="1302"/>
      <x v="1322"/>
    </i>
    <i>
      <x v="1303"/>
      <x v="1323"/>
    </i>
    <i>
      <x v="1304"/>
      <x v="1324"/>
    </i>
    <i>
      <x v="1305"/>
      <x v="1325"/>
    </i>
    <i>
      <x v="1306"/>
      <x v="1326"/>
    </i>
    <i>
      <x v="1307"/>
      <x v="1327"/>
    </i>
    <i>
      <x v="1308"/>
      <x v="1328"/>
    </i>
    <i>
      <x v="1309"/>
      <x v="1329"/>
    </i>
    <i>
      <x v="1310"/>
      <x v="1330"/>
    </i>
    <i>
      <x v="1311"/>
      <x v="1331"/>
    </i>
    <i>
      <x v="1312"/>
      <x v="1332"/>
    </i>
    <i>
      <x v="1313"/>
      <x v="1333"/>
    </i>
    <i>
      <x v="1314"/>
      <x v="1334"/>
    </i>
    <i>
      <x v="1315"/>
      <x v="1335"/>
    </i>
    <i>
      <x v="1316"/>
      <x v="1336"/>
    </i>
    <i>
      <x v="1317"/>
      <x v="1337"/>
    </i>
    <i>
      <x v="1318"/>
      <x v="1338"/>
    </i>
    <i>
      <x v="1319"/>
      <x v="1339"/>
    </i>
    <i>
      <x v="1320"/>
      <x v="1340"/>
    </i>
    <i>
      <x v="1321"/>
      <x v="1341"/>
    </i>
    <i>
      <x v="1322"/>
      <x v="1342"/>
    </i>
    <i>
      <x v="1323"/>
      <x v="1343"/>
    </i>
    <i>
      <x v="1324"/>
      <x v="1344"/>
    </i>
    <i>
      <x v="1325"/>
      <x v="1345"/>
    </i>
    <i>
      <x v="1326"/>
      <x v="1346"/>
    </i>
    <i>
      <x v="1327"/>
      <x v="1347"/>
    </i>
    <i>
      <x v="1328"/>
      <x v="1348"/>
    </i>
    <i>
      <x v="1329"/>
      <x v="1349"/>
    </i>
    <i>
      <x v="1330"/>
      <x v="1350"/>
    </i>
    <i>
      <x v="1331"/>
      <x v="1351"/>
    </i>
    <i>
      <x v="1332"/>
      <x v="1352"/>
    </i>
    <i>
      <x v="1333"/>
      <x v="2818"/>
    </i>
    <i>
      <x v="1334"/>
      <x v="1354"/>
    </i>
    <i>
      <x v="1335"/>
      <x v="1355"/>
    </i>
    <i>
      <x v="1336"/>
      <x v="1356"/>
    </i>
    <i>
      <x v="1337"/>
      <x v="1357"/>
    </i>
    <i>
      <x v="1338"/>
      <x v="1358"/>
    </i>
    <i>
      <x v="1339"/>
      <x v="1359"/>
    </i>
    <i>
      <x v="1340"/>
      <x v="1360"/>
    </i>
    <i>
      <x v="1341"/>
      <x v="1361"/>
    </i>
    <i>
      <x v="1342"/>
      <x v="1362"/>
    </i>
    <i>
      <x v="1343"/>
      <x v="1363"/>
    </i>
    <i>
      <x v="1344"/>
      <x v="1364"/>
    </i>
    <i>
      <x v="1345"/>
      <x v="1365"/>
    </i>
    <i>
      <x v="1346"/>
      <x v="1366"/>
    </i>
    <i>
      <x v="1347"/>
      <x v="1367"/>
    </i>
    <i>
      <x v="1348"/>
      <x v="1368"/>
    </i>
    <i>
      <x v="1349"/>
      <x v="1369"/>
    </i>
    <i>
      <x v="1350"/>
      <x v="1370"/>
    </i>
    <i>
      <x v="1351"/>
      <x v="1371"/>
    </i>
    <i>
      <x v="1352"/>
      <x v="1372"/>
    </i>
    <i>
      <x v="1353"/>
      <x v="1373"/>
    </i>
    <i>
      <x v="1354"/>
      <x v="1374"/>
    </i>
    <i>
      <x v="1355"/>
      <x v="1375"/>
    </i>
    <i>
      <x v="1356"/>
      <x v="1376"/>
    </i>
    <i>
      <x v="1357"/>
      <x v="1377"/>
    </i>
    <i>
      <x v="1358"/>
      <x v="1378"/>
    </i>
    <i>
      <x v="1359"/>
      <x v="1379"/>
    </i>
    <i>
      <x v="1360"/>
      <x v="1380"/>
    </i>
    <i>
      <x v="1361"/>
      <x v="1381"/>
    </i>
    <i>
      <x v="1362"/>
      <x v="1382"/>
    </i>
    <i>
      <x v="1363"/>
      <x v="1383"/>
    </i>
    <i>
      <x v="1364"/>
      <x v="1384"/>
    </i>
    <i>
      <x v="1365"/>
      <x v="1385"/>
    </i>
    <i>
      <x v="1366"/>
      <x v="1386"/>
    </i>
    <i>
      <x v="1367"/>
      <x v="1387"/>
    </i>
    <i>
      <x v="1368"/>
      <x v="1388"/>
    </i>
    <i>
      <x v="1369"/>
      <x v="1389"/>
    </i>
    <i>
      <x v="1370"/>
      <x v="1390"/>
    </i>
    <i>
      <x v="1371"/>
      <x v="1391"/>
    </i>
    <i>
      <x v="1372"/>
      <x v="1392"/>
    </i>
    <i>
      <x v="1373"/>
      <x v="1393"/>
    </i>
    <i>
      <x v="1374"/>
      <x v="1394"/>
    </i>
    <i>
      <x v="1375"/>
      <x v="1395"/>
    </i>
    <i>
      <x v="1376"/>
      <x v="1396"/>
    </i>
    <i>
      <x v="1377"/>
      <x v="1397"/>
    </i>
    <i>
      <x v="1378"/>
      <x v="1398"/>
    </i>
    <i>
      <x v="1379"/>
      <x v="1399"/>
    </i>
    <i>
      <x v="1380"/>
      <x v="1400"/>
    </i>
    <i>
      <x v="1381"/>
      <x v="1401"/>
    </i>
    <i>
      <x v="1382"/>
      <x v="1402"/>
    </i>
    <i>
      <x v="1383"/>
      <x v="1403"/>
    </i>
    <i>
      <x v="1384"/>
      <x v="1404"/>
    </i>
    <i>
      <x v="1385"/>
      <x v="1405"/>
    </i>
    <i>
      <x v="1386"/>
      <x v="1406"/>
    </i>
    <i>
      <x v="1387"/>
      <x v="1407"/>
    </i>
    <i>
      <x v="1388"/>
      <x v="1408"/>
    </i>
    <i>
      <x v="1389"/>
      <x v="1409"/>
    </i>
    <i>
      <x v="1390"/>
      <x v="1410"/>
    </i>
    <i>
      <x v="1391"/>
      <x v="1411"/>
    </i>
    <i>
      <x v="1392"/>
      <x v="1412"/>
    </i>
    <i>
      <x v="1393"/>
      <x v="1413"/>
    </i>
    <i>
      <x v="1394"/>
      <x v="1414"/>
    </i>
    <i>
      <x v="1395"/>
      <x v="1415"/>
    </i>
    <i>
      <x v="1396"/>
      <x v="1416"/>
    </i>
    <i>
      <x v="1397"/>
      <x v="1418"/>
    </i>
    <i>
      <x v="1398"/>
      <x v="1419"/>
    </i>
    <i>
      <x v="1399"/>
      <x v="1420"/>
    </i>
    <i>
      <x v="1400"/>
      <x v="1421"/>
    </i>
    <i>
      <x v="1401"/>
      <x v="1422"/>
    </i>
    <i>
      <x v="1402"/>
      <x v="1423"/>
    </i>
    <i>
      <x v="1403"/>
      <x v="1424"/>
    </i>
    <i>
      <x v="1404"/>
      <x v="1425"/>
    </i>
    <i>
      <x v="1405"/>
      <x v="4176"/>
    </i>
    <i>
      <x v="1406"/>
      <x v="1427"/>
    </i>
    <i>
      <x v="1407"/>
      <x v="1428"/>
    </i>
    <i>
      <x v="1408"/>
      <x v="1429"/>
    </i>
    <i>
      <x v="1409"/>
      <x v="1430"/>
    </i>
    <i>
      <x v="1410"/>
      <x v="1431"/>
    </i>
    <i>
      <x v="1411"/>
      <x v="1432"/>
    </i>
    <i>
      <x v="1412"/>
      <x v="1433"/>
    </i>
    <i>
      <x v="1413"/>
      <x v="1434"/>
    </i>
    <i>
      <x v="1414"/>
      <x v="1435"/>
    </i>
    <i>
      <x v="1415"/>
      <x v="1436"/>
    </i>
    <i>
      <x v="1416"/>
      <x v="1437"/>
    </i>
    <i>
      <x v="1417"/>
      <x v="1438"/>
    </i>
    <i>
      <x v="1418"/>
      <x v="1439"/>
    </i>
    <i>
      <x v="1419"/>
      <x v="1440"/>
    </i>
    <i>
      <x v="1420"/>
      <x v="1441"/>
    </i>
    <i>
      <x v="1421"/>
      <x v="1442"/>
    </i>
    <i>
      <x v="1422"/>
      <x v="1443"/>
    </i>
    <i>
      <x v="1423"/>
      <x v="1444"/>
    </i>
    <i>
      <x v="1424"/>
      <x v="1445"/>
    </i>
    <i>
      <x v="1425"/>
      <x v="1446"/>
    </i>
    <i>
      <x v="1426"/>
      <x v="1447"/>
    </i>
    <i>
      <x v="1427"/>
      <x v="1448"/>
    </i>
    <i>
      <x v="1428"/>
      <x v="1449"/>
    </i>
    <i>
      <x v="1429"/>
      <x v="1450"/>
    </i>
    <i>
      <x v="1430"/>
      <x v="1451"/>
    </i>
    <i>
      <x v="1431"/>
      <x v="1452"/>
    </i>
    <i>
      <x v="1432"/>
      <x v="1453"/>
    </i>
    <i>
      <x v="1433"/>
      <x v="1454"/>
    </i>
    <i>
      <x v="1434"/>
      <x v="1455"/>
    </i>
    <i>
      <x v="1435"/>
      <x v="1456"/>
    </i>
    <i>
      <x v="1436"/>
      <x v="1457"/>
    </i>
    <i>
      <x v="1437"/>
      <x v="1458"/>
    </i>
    <i>
      <x v="1438"/>
      <x v="1459"/>
    </i>
    <i>
      <x v="1439"/>
      <x v="1460"/>
    </i>
    <i>
      <x v="1440"/>
      <x v="1461"/>
    </i>
    <i>
      <x v="1441"/>
      <x v="1462"/>
    </i>
    <i>
      <x v="1442"/>
      <x v="1463"/>
    </i>
    <i>
      <x v="1443"/>
      <x v="1464"/>
    </i>
    <i>
      <x v="1444"/>
      <x v="1465"/>
    </i>
    <i>
      <x v="1445"/>
      <x v="1466"/>
    </i>
    <i>
      <x v="1446"/>
      <x v="1467"/>
    </i>
    <i>
      <x v="1447"/>
      <x v="1468"/>
    </i>
    <i>
      <x v="1448"/>
      <x v="1469"/>
    </i>
    <i>
      <x v="1449"/>
      <x v="1470"/>
    </i>
    <i>
      <x v="1450"/>
      <x v="1471"/>
    </i>
    <i>
      <x v="1451"/>
      <x v="1472"/>
    </i>
    <i>
      <x v="1452"/>
      <x v="1473"/>
    </i>
    <i>
      <x v="1453"/>
      <x v="1474"/>
    </i>
    <i>
      <x v="1454"/>
      <x v="1475"/>
    </i>
    <i>
      <x v="1455"/>
      <x v="1476"/>
    </i>
    <i>
      <x v="1456"/>
      <x v="1477"/>
    </i>
    <i>
      <x v="1457"/>
      <x v="1478"/>
    </i>
    <i>
      <x v="1458"/>
      <x v="1479"/>
    </i>
    <i>
      <x v="1459"/>
      <x v="1480"/>
    </i>
    <i>
      <x v="1460"/>
      <x v="1481"/>
    </i>
    <i>
      <x v="1461"/>
      <x v="1482"/>
    </i>
    <i>
      <x v="1462"/>
      <x v="1483"/>
    </i>
    <i>
      <x v="1463"/>
      <x v="1484"/>
    </i>
    <i>
      <x v="1464"/>
      <x v="1485"/>
    </i>
    <i>
      <x v="1465"/>
      <x v="1486"/>
    </i>
    <i>
      <x v="1466"/>
      <x v="1487"/>
    </i>
    <i>
      <x v="1467"/>
      <x v="1488"/>
    </i>
    <i>
      <x v="1468"/>
      <x v="1489"/>
    </i>
    <i>
      <x v="1469"/>
      <x v="1490"/>
    </i>
    <i>
      <x v="1470"/>
      <x v="1491"/>
    </i>
    <i>
      <x v="1471"/>
      <x v="1492"/>
    </i>
    <i>
      <x v="1472"/>
      <x v="1493"/>
    </i>
    <i>
      <x v="1473"/>
      <x v="1494"/>
    </i>
    <i>
      <x v="1474"/>
      <x v="1495"/>
    </i>
    <i>
      <x v="1475"/>
      <x v="1496"/>
    </i>
    <i>
      <x v="1476"/>
      <x v="1497"/>
    </i>
    <i>
      <x v="1477"/>
      <x v="1498"/>
    </i>
    <i>
      <x v="1478"/>
      <x v="1499"/>
    </i>
    <i>
      <x v="1479"/>
      <x v="1500"/>
    </i>
    <i>
      <x v="1480"/>
      <x v="1501"/>
    </i>
    <i>
      <x v="1481"/>
      <x v="1502"/>
    </i>
    <i>
      <x v="1482"/>
      <x v="1503"/>
    </i>
    <i>
      <x v="1483"/>
      <x v="1504"/>
    </i>
    <i>
      <x v="1484"/>
      <x v="1505"/>
    </i>
    <i>
      <x v="1485"/>
      <x v="1506"/>
    </i>
    <i>
      <x v="1486"/>
      <x v="1507"/>
    </i>
    <i>
      <x v="1487"/>
      <x v="1508"/>
    </i>
    <i>
      <x v="1488"/>
      <x v="2825"/>
    </i>
    <i>
      <x v="1489"/>
      <x v="1510"/>
    </i>
    <i>
      <x v="1490"/>
      <x v="1511"/>
    </i>
    <i>
      <x v="1491"/>
      <x v="1512"/>
    </i>
    <i>
      <x v="1492"/>
      <x v="1513"/>
    </i>
    <i>
      <x v="1493"/>
      <x v="1514"/>
    </i>
    <i>
      <x v="1494"/>
      <x v="1515"/>
    </i>
    <i>
      <x v="1495"/>
      <x v="1516"/>
    </i>
    <i>
      <x v="1496"/>
      <x v="1517"/>
    </i>
    <i>
      <x v="1497"/>
      <x v="1518"/>
    </i>
    <i>
      <x v="1498"/>
      <x v="1519"/>
    </i>
    <i>
      <x v="1499"/>
      <x v="1520"/>
    </i>
    <i>
      <x v="1500"/>
      <x v="1521"/>
    </i>
    <i>
      <x v="1501"/>
      <x v="1522"/>
    </i>
    <i>
      <x v="1502"/>
      <x v="1523"/>
    </i>
    <i>
      <x v="1503"/>
      <x v="1524"/>
    </i>
    <i>
      <x v="1504"/>
      <x v="1525"/>
    </i>
    <i>
      <x v="1505"/>
      <x v="1526"/>
    </i>
    <i>
      <x v="1506"/>
      <x v="1527"/>
    </i>
    <i>
      <x v="1507"/>
      <x v="1528"/>
    </i>
    <i>
      <x v="1508"/>
      <x v="1529"/>
    </i>
    <i>
      <x v="1509"/>
      <x v="1530"/>
    </i>
    <i>
      <x v="1510"/>
      <x v="1531"/>
    </i>
    <i>
      <x v="1511"/>
      <x v="1532"/>
    </i>
    <i>
      <x v="1512"/>
      <x v="1533"/>
    </i>
    <i>
      <x v="1513"/>
      <x v="1534"/>
    </i>
    <i>
      <x v="1514"/>
      <x v="1535"/>
    </i>
    <i>
      <x v="1515"/>
      <x v="1536"/>
    </i>
    <i>
      <x v="1516"/>
      <x v="1537"/>
    </i>
    <i>
      <x v="1517"/>
      <x v="1538"/>
    </i>
    <i>
      <x v="1518"/>
      <x v="1539"/>
    </i>
    <i>
      <x v="1519"/>
      <x v="1540"/>
    </i>
    <i>
      <x v="1520"/>
      <x v="1541"/>
    </i>
    <i>
      <x v="1521"/>
      <x v="1542"/>
    </i>
    <i>
      <x v="1522"/>
      <x v="1543"/>
    </i>
    <i>
      <x v="1523"/>
      <x v="1544"/>
    </i>
    <i>
      <x v="1524"/>
      <x v="1545"/>
    </i>
    <i>
      <x v="1525"/>
      <x v="1546"/>
    </i>
    <i>
      <x v="1526"/>
      <x v="1547"/>
    </i>
    <i>
      <x v="1527"/>
      <x v="1548"/>
    </i>
    <i>
      <x v="1528"/>
      <x v="1550"/>
    </i>
    <i>
      <x v="1529"/>
      <x v="1551"/>
    </i>
    <i>
      <x v="1530"/>
      <x v="1552"/>
    </i>
    <i>
      <x v="1531"/>
      <x v="1553"/>
    </i>
    <i>
      <x v="1532"/>
      <x v="1554"/>
    </i>
    <i>
      <x v="1533"/>
      <x v="1555"/>
    </i>
    <i>
      <x v="1534"/>
      <x v="1556"/>
    </i>
    <i>
      <x v="1535"/>
      <x v="1557"/>
    </i>
    <i>
      <x v="1536"/>
      <x v="1558"/>
    </i>
    <i>
      <x v="1537"/>
      <x v="1559"/>
    </i>
    <i>
      <x v="1538"/>
      <x v="4185"/>
    </i>
    <i>
      <x v="1539"/>
      <x v="1561"/>
    </i>
    <i>
      <x v="1540"/>
      <x v="1562"/>
    </i>
    <i>
      <x v="1541"/>
      <x v="1563"/>
    </i>
    <i>
      <x v="1542"/>
      <x v="1564"/>
    </i>
    <i>
      <x v="1543"/>
      <x v="1565"/>
    </i>
    <i>
      <x v="1544"/>
      <x v="1566"/>
    </i>
    <i>
      <x v="1545"/>
      <x v="1567"/>
    </i>
    <i>
      <x v="1546"/>
      <x v="1568"/>
    </i>
    <i>
      <x v="1547"/>
      <x v="1569"/>
    </i>
    <i>
      <x v="1548"/>
      <x v="1570"/>
    </i>
    <i>
      <x v="1549"/>
      <x v="1571"/>
    </i>
    <i>
      <x v="1550"/>
      <x v="1572"/>
    </i>
    <i>
      <x v="1551"/>
      <x v="1573"/>
    </i>
    <i>
      <x v="1552"/>
      <x v="1574"/>
    </i>
    <i>
      <x v="1553"/>
      <x v="1575"/>
    </i>
    <i>
      <x v="1554"/>
      <x v="1576"/>
    </i>
    <i>
      <x v="1555"/>
      <x v="1577"/>
    </i>
    <i>
      <x v="1556"/>
      <x v="1578"/>
    </i>
    <i>
      <x v="1557"/>
      <x v="1579"/>
    </i>
    <i>
      <x v="1558"/>
      <x v="1580"/>
    </i>
    <i>
      <x v="1559"/>
      <x v="1581"/>
    </i>
    <i>
      <x v="1560"/>
      <x v="1582"/>
    </i>
    <i>
      <x v="1561"/>
      <x v="1583"/>
    </i>
    <i>
      <x v="1562"/>
      <x v="1584"/>
    </i>
    <i>
      <x v="1563"/>
      <x v="1585"/>
    </i>
    <i>
      <x v="1564"/>
      <x v="1586"/>
    </i>
    <i>
      <x v="1565"/>
      <x v="1587"/>
    </i>
    <i>
      <x v="1566"/>
      <x v="1588"/>
    </i>
    <i>
      <x v="1567"/>
      <x v="1589"/>
    </i>
    <i>
      <x v="1568"/>
      <x v="1590"/>
    </i>
    <i>
      <x v="1569"/>
      <x v="1591"/>
    </i>
    <i>
      <x v="1570"/>
      <x v="1592"/>
    </i>
    <i>
      <x v="1571"/>
      <x v="1593"/>
    </i>
    <i>
      <x v="1572"/>
      <x v="1594"/>
    </i>
    <i>
      <x v="1573"/>
      <x v="1595"/>
    </i>
    <i>
      <x v="1574"/>
      <x v="1596"/>
    </i>
    <i>
      <x v="1575"/>
      <x v="1597"/>
    </i>
    <i>
      <x v="1576"/>
      <x v="1598"/>
    </i>
    <i>
      <x v="1577"/>
      <x v="1599"/>
    </i>
    <i>
      <x v="1578"/>
      <x v="1600"/>
    </i>
    <i>
      <x v="1579"/>
      <x v="1601"/>
    </i>
    <i>
      <x v="1580"/>
      <x v="1602"/>
    </i>
    <i>
      <x v="1581"/>
      <x v="1603"/>
    </i>
    <i>
      <x v="1582"/>
      <x v="1604"/>
    </i>
    <i>
      <x v="1583"/>
      <x v="1605"/>
    </i>
    <i>
      <x v="1584"/>
      <x v="1606"/>
    </i>
    <i>
      <x v="1585"/>
      <x v="1607"/>
    </i>
    <i>
      <x v="1586"/>
      <x v="1608"/>
    </i>
    <i>
      <x v="1587"/>
      <x v="1609"/>
    </i>
    <i>
      <x v="1588"/>
      <x v="1610"/>
    </i>
    <i>
      <x v="1589"/>
      <x v="1611"/>
    </i>
    <i>
      <x v="1590"/>
      <x v="1612"/>
    </i>
    <i>
      <x v="1591"/>
      <x v="1613"/>
    </i>
    <i>
      <x v="1592"/>
      <x v="1614"/>
    </i>
    <i>
      <x v="1593"/>
      <x v="1615"/>
    </i>
    <i>
      <x v="1594"/>
      <x v="1616"/>
    </i>
    <i>
      <x v="1595"/>
      <x v="1617"/>
    </i>
    <i>
      <x v="1596"/>
      <x v="1618"/>
    </i>
    <i>
      <x v="1597"/>
      <x v="1619"/>
    </i>
    <i>
      <x v="1598"/>
      <x v="1620"/>
    </i>
    <i>
      <x v="1599"/>
      <x v="1621"/>
    </i>
    <i>
      <x v="1600"/>
      <x v="1622"/>
    </i>
    <i>
      <x v="1601"/>
      <x v="1623"/>
    </i>
    <i>
      <x v="1602"/>
      <x v="1624"/>
    </i>
    <i>
      <x v="1603"/>
      <x v="1625"/>
    </i>
    <i>
      <x v="1604"/>
      <x v="1626"/>
    </i>
    <i>
      <x v="1605"/>
      <x v="1627"/>
    </i>
    <i>
      <x v="1606"/>
      <x v="1628"/>
    </i>
    <i>
      <x v="1607"/>
      <x v="1629"/>
    </i>
    <i>
      <x v="1608"/>
      <x v="1630"/>
    </i>
    <i>
      <x v="1609"/>
      <x v="1631"/>
    </i>
    <i>
      <x v="1610"/>
      <x v="1632"/>
    </i>
    <i>
      <x v="1611"/>
      <x v="1633"/>
    </i>
    <i>
      <x v="1612"/>
      <x v="1634"/>
    </i>
    <i>
      <x v="1613"/>
      <x v="1635"/>
    </i>
    <i>
      <x v="1614"/>
      <x v="1636"/>
    </i>
    <i>
      <x v="1615"/>
      <x v="1637"/>
    </i>
    <i>
      <x v="1616"/>
      <x v="1638"/>
    </i>
    <i>
      <x v="1617"/>
      <x v="1639"/>
    </i>
    <i>
      <x v="1618"/>
      <x v="1640"/>
    </i>
    <i>
      <x v="1619"/>
      <x v="1640"/>
    </i>
    <i>
      <x v="1620"/>
      <x v="1641"/>
    </i>
    <i>
      <x v="1621"/>
      <x v="1642"/>
    </i>
    <i>
      <x v="1622"/>
      <x v="1643"/>
    </i>
    <i>
      <x v="1623"/>
      <x v="1644"/>
    </i>
    <i>
      <x v="1624"/>
      <x v="1645"/>
    </i>
    <i>
      <x v="1625"/>
      <x v="1646"/>
    </i>
    <i>
      <x v="1626"/>
      <x v="1647"/>
    </i>
    <i>
      <x v="1627"/>
      <x v="1648"/>
    </i>
    <i>
      <x v="1628"/>
      <x v="1649"/>
    </i>
    <i>
      <x v="1629"/>
      <x v="1650"/>
    </i>
    <i>
      <x v="1630"/>
      <x v="1651"/>
    </i>
    <i>
      <x v="1631"/>
      <x v="1652"/>
    </i>
    <i>
      <x v="1632"/>
      <x v="1653"/>
    </i>
    <i>
      <x v="1633"/>
      <x v="1654"/>
    </i>
    <i>
      <x v="1634"/>
      <x v="1649"/>
    </i>
    <i>
      <x v="1635"/>
      <x v="1655"/>
    </i>
    <i>
      <x v="1636"/>
      <x v="1656"/>
    </i>
    <i>
      <x v="1637"/>
      <x v="1657"/>
    </i>
    <i>
      <x v="1638"/>
      <x v="1653"/>
    </i>
    <i>
      <x v="1639"/>
      <x v="1654"/>
    </i>
    <i>
      <x v="1640"/>
      <x v="1658"/>
    </i>
    <i>
      <x v="1641"/>
      <x v="1659"/>
    </i>
    <i>
      <x v="1642"/>
      <x v="1715"/>
    </i>
    <i>
      <x v="1643"/>
      <x v="1661"/>
    </i>
    <i>
      <x v="1644"/>
      <x v="1662"/>
    </i>
    <i>
      <x v="1645"/>
      <x v="1663"/>
    </i>
    <i>
      <x v="1646"/>
      <x v="1664"/>
    </i>
    <i>
      <x v="1647"/>
      <x v="1665"/>
    </i>
    <i>
      <x v="1648"/>
      <x v="1666"/>
    </i>
    <i>
      <x v="1649"/>
      <x v="1667"/>
    </i>
    <i>
      <x v="1650"/>
      <x v="1668"/>
    </i>
    <i>
      <x v="1651"/>
      <x v="1669"/>
    </i>
    <i>
      <x v="1652"/>
      <x v="1670"/>
    </i>
    <i>
      <x v="1653"/>
      <x v="1671"/>
    </i>
    <i>
      <x v="1654"/>
      <x v="1660"/>
    </i>
    <i>
      <x v="1655"/>
      <x v="1672"/>
    </i>
    <i>
      <x v="1656"/>
      <x v="1673"/>
    </i>
    <i>
      <x v="1657"/>
      <x v="1674"/>
    </i>
    <i>
      <x v="1658"/>
      <x v="1675"/>
    </i>
    <i>
      <x v="1659"/>
      <x v="1676"/>
    </i>
    <i>
      <x v="1660"/>
      <x v="1677"/>
    </i>
    <i>
      <x v="1661"/>
      <x v="1678"/>
    </i>
    <i>
      <x v="1662"/>
      <x v="1679"/>
    </i>
    <i>
      <x v="1663"/>
      <x v="1680"/>
    </i>
    <i>
      <x v="1664"/>
      <x v="1681"/>
    </i>
    <i>
      <x v="1665"/>
      <x v="1682"/>
    </i>
    <i>
      <x v="1666"/>
      <x v="1683"/>
    </i>
    <i>
      <x v="1667"/>
      <x v="1684"/>
    </i>
    <i>
      <x v="1668"/>
      <x v="1685"/>
    </i>
    <i>
      <x v="1669"/>
      <x v="1686"/>
    </i>
    <i>
      <x v="1670"/>
      <x v="1687"/>
    </i>
    <i>
      <x v="1671"/>
      <x v="1688"/>
    </i>
    <i>
      <x v="1672"/>
      <x v="1689"/>
    </i>
    <i>
      <x v="1673"/>
      <x v="1690"/>
    </i>
    <i>
      <x v="1674"/>
      <x v="1691"/>
    </i>
    <i>
      <x v="1675"/>
      <x v="1692"/>
    </i>
    <i>
      <x v="1676"/>
      <x v="1693"/>
    </i>
    <i>
      <x v="1677"/>
      <x v="1674"/>
    </i>
    <i>
      <x v="1678"/>
      <x v="1694"/>
    </i>
    <i>
      <x v="1679"/>
      <x v="1695"/>
    </i>
    <i>
      <x v="1680"/>
      <x v="1696"/>
    </i>
    <i>
      <x v="1681"/>
      <x v="1697"/>
    </i>
    <i>
      <x v="1682"/>
      <x v="1698"/>
    </i>
    <i>
      <x v="1683"/>
      <x v="1699"/>
    </i>
    <i>
      <x v="1684"/>
      <x v="1700"/>
    </i>
    <i>
      <x v="1685"/>
      <x v="1701"/>
    </i>
    <i>
      <x v="1686"/>
      <x v="1702"/>
    </i>
    <i>
      <x v="1687"/>
      <x v="1703"/>
    </i>
    <i>
      <x v="1688"/>
      <x v="1704"/>
    </i>
    <i>
      <x v="1689"/>
      <x v="1705"/>
    </i>
    <i>
      <x v="1690"/>
      <x v="1706"/>
    </i>
    <i>
      <x v="1691"/>
      <x v="1707"/>
    </i>
    <i>
      <x v="1692"/>
      <x v="1708"/>
    </i>
    <i>
      <x v="1693"/>
      <x v="1709"/>
    </i>
    <i>
      <x v="1694"/>
      <x v="1710"/>
    </i>
    <i>
      <x v="1695"/>
      <x v="1711"/>
    </i>
    <i>
      <x v="1696"/>
      <x v="1712"/>
    </i>
    <i>
      <x v="1697"/>
      <x v="1713"/>
    </i>
    <i>
      <x v="1698"/>
      <x v="1714"/>
    </i>
    <i>
      <x v="1699"/>
      <x v="1716"/>
    </i>
    <i>
      <x v="1700"/>
      <x v="1717"/>
    </i>
    <i>
      <x v="1701"/>
      <x v="1718"/>
    </i>
    <i>
      <x v="1702"/>
      <x v="1719"/>
    </i>
    <i>
      <x v="1703"/>
      <x v="1720"/>
    </i>
    <i>
      <x v="1704"/>
      <x v="1721"/>
    </i>
    <i>
      <x v="1705"/>
      <x v="1722"/>
    </i>
    <i>
      <x v="1706"/>
      <x v="1723"/>
    </i>
    <i>
      <x v="1707"/>
      <x v="1724"/>
    </i>
    <i>
      <x v="1708"/>
      <x v="1725"/>
    </i>
    <i>
      <x v="1709"/>
      <x v="1726"/>
    </i>
    <i>
      <x v="1710"/>
      <x v="1727"/>
    </i>
    <i>
      <x v="1711"/>
      <x v="1728"/>
    </i>
    <i>
      <x v="1712"/>
      <x v="1729"/>
    </i>
    <i>
      <x v="1713"/>
      <x v="1730"/>
    </i>
    <i>
      <x v="1714"/>
      <x v="1731"/>
    </i>
    <i>
      <x v="1715"/>
      <x v="1732"/>
    </i>
    <i>
      <x v="1716"/>
      <x v="1733"/>
    </i>
    <i>
      <x v="1717"/>
      <x v="1734"/>
    </i>
    <i>
      <x v="1718"/>
      <x v="1735"/>
    </i>
    <i>
      <x v="1719"/>
      <x v="1736"/>
    </i>
    <i>
      <x v="1720"/>
      <x v="1738"/>
    </i>
    <i>
      <x v="1721"/>
      <x v="1739"/>
    </i>
    <i>
      <x v="1722"/>
      <x v="1740"/>
    </i>
    <i>
      <x v="1723"/>
      <x v="1741"/>
    </i>
    <i>
      <x v="1724"/>
      <x v="1742"/>
    </i>
    <i>
      <x v="1725"/>
      <x v="1743"/>
    </i>
    <i>
      <x v="1726"/>
      <x v="1744"/>
    </i>
    <i>
      <x v="1727"/>
      <x v="1745"/>
    </i>
    <i>
      <x v="1728"/>
      <x v="1746"/>
    </i>
    <i>
      <x v="1729"/>
      <x v="1747"/>
    </i>
    <i>
      <x v="1730"/>
      <x v="1748"/>
    </i>
    <i>
      <x v="1731"/>
      <x v="1749"/>
    </i>
    <i>
      <x v="1732"/>
      <x v="1750"/>
    </i>
    <i>
      <x v="1733"/>
      <x v="1751"/>
    </i>
    <i>
      <x v="1734"/>
      <x v="1752"/>
    </i>
    <i>
      <x v="1735"/>
      <x v="1753"/>
    </i>
    <i>
      <x v="1736"/>
      <x v="1754"/>
    </i>
    <i>
      <x v="1737"/>
      <x v="1755"/>
    </i>
    <i>
      <x v="1738"/>
      <x v="1756"/>
    </i>
    <i>
      <x v="1739"/>
      <x v="1757"/>
    </i>
    <i>
      <x v="1740"/>
      <x v="1758"/>
    </i>
    <i>
      <x v="1741"/>
      <x v="1759"/>
    </i>
    <i>
      <x v="1742"/>
      <x v="1760"/>
    </i>
    <i>
      <x v="1743"/>
      <x v="1761"/>
    </i>
    <i>
      <x v="1744"/>
      <x v="1762"/>
    </i>
    <i>
      <x v="1745"/>
      <x v="1763"/>
    </i>
    <i>
      <x v="1746"/>
      <x v="1764"/>
    </i>
    <i>
      <x v="1747"/>
      <x v="1765"/>
    </i>
    <i>
      <x v="1748"/>
      <x v="1766"/>
    </i>
    <i>
      <x v="1749"/>
      <x v="1767"/>
    </i>
    <i>
      <x v="1750"/>
      <x v="1768"/>
    </i>
    <i>
      <x v="1751"/>
      <x v="1769"/>
    </i>
    <i>
      <x v="1752"/>
      <x v="1770"/>
    </i>
    <i>
      <x v="1753"/>
      <x v="1771"/>
    </i>
    <i>
      <x v="1754"/>
      <x v="1772"/>
    </i>
    <i>
      <x v="1755"/>
      <x v="1773"/>
    </i>
    <i>
      <x v="1756"/>
      <x v="1774"/>
    </i>
    <i>
      <x v="1757"/>
      <x v="1775"/>
    </i>
    <i>
      <x v="1758"/>
      <x v="1776"/>
    </i>
    <i>
      <x v="1759"/>
      <x v="1777"/>
    </i>
    <i>
      <x v="1760"/>
      <x v="1778"/>
    </i>
    <i>
      <x v="1761"/>
      <x v="1779"/>
    </i>
    <i>
      <x v="1762"/>
      <x v="1780"/>
    </i>
    <i>
      <x v="1763"/>
      <x v="1781"/>
    </i>
    <i>
      <x v="1764"/>
      <x v="1782"/>
    </i>
    <i>
      <x v="1765"/>
      <x v="1783"/>
    </i>
    <i>
      <x v="1766"/>
      <x v="1784"/>
    </i>
    <i>
      <x v="1767"/>
      <x v="1785"/>
    </i>
    <i>
      <x v="1768"/>
      <x v="1786"/>
    </i>
    <i>
      <x v="1769"/>
      <x v="1787"/>
    </i>
    <i>
      <x v="1770"/>
      <x v="1788"/>
    </i>
    <i>
      <x v="1771"/>
      <x v="1789"/>
    </i>
    <i>
      <x v="1772"/>
      <x v="1790"/>
    </i>
    <i>
      <x v="1773"/>
      <x v="1791"/>
    </i>
    <i>
      <x v="1774"/>
      <x v="1792"/>
    </i>
    <i>
      <x v="1775"/>
      <x v="1793"/>
    </i>
    <i>
      <x v="1776"/>
      <x v="1794"/>
    </i>
    <i>
      <x v="1777"/>
      <x v="1795"/>
    </i>
    <i>
      <x v="1778"/>
      <x v="1796"/>
    </i>
    <i>
      <x v="1779"/>
      <x v="1797"/>
    </i>
    <i>
      <x v="1780"/>
      <x v="1798"/>
    </i>
    <i>
      <x v="1781"/>
      <x v="1799"/>
    </i>
    <i>
      <x v="1782"/>
      <x v="1800"/>
    </i>
    <i>
      <x v="1783"/>
      <x v="1801"/>
    </i>
    <i>
      <x v="1784"/>
      <x v="1802"/>
    </i>
    <i>
      <x v="1785"/>
      <x v="1803"/>
    </i>
    <i>
      <x v="1786"/>
      <x v="1804"/>
    </i>
    <i>
      <x v="1787"/>
      <x v="1805"/>
    </i>
    <i>
      <x v="1788"/>
      <x v="1806"/>
    </i>
    <i>
      <x v="1789"/>
      <x v="1807"/>
    </i>
    <i>
      <x v="1790"/>
      <x v="1808"/>
    </i>
    <i>
      <x v="1791"/>
      <x v="1809"/>
    </i>
    <i>
      <x v="1792"/>
      <x v="1810"/>
    </i>
    <i>
      <x v="1793"/>
      <x v="1811"/>
    </i>
    <i>
      <x v="1794"/>
      <x v="1812"/>
    </i>
    <i>
      <x v="1795"/>
      <x v="1813"/>
    </i>
    <i>
      <x v="1796"/>
      <x v="1814"/>
    </i>
    <i>
      <x v="1797"/>
      <x v="1815"/>
    </i>
    <i>
      <x v="1798"/>
      <x v="1816"/>
    </i>
    <i>
      <x v="1799"/>
      <x v="1817"/>
    </i>
    <i>
      <x v="1800"/>
      <x v="1818"/>
    </i>
    <i>
      <x v="1801"/>
      <x v="1819"/>
    </i>
    <i>
      <x v="1802"/>
      <x v="1820"/>
    </i>
    <i>
      <x v="1803"/>
      <x v="1821"/>
    </i>
    <i>
      <x v="1804"/>
      <x v="1822"/>
    </i>
    <i>
      <x v="1805"/>
      <x v="1823"/>
    </i>
    <i>
      <x v="1806"/>
      <x v="1824"/>
    </i>
    <i>
      <x v="1807"/>
      <x v="1825"/>
    </i>
    <i>
      <x v="1808"/>
      <x v="1826"/>
    </i>
    <i>
      <x v="1809"/>
      <x v="1827"/>
    </i>
    <i>
      <x v="1810"/>
      <x v="1828"/>
    </i>
    <i>
      <x v="1811"/>
      <x v="1829"/>
    </i>
    <i>
      <x v="1812"/>
      <x v="1830"/>
    </i>
    <i>
      <x v="1813"/>
      <x v="1831"/>
    </i>
    <i>
      <x v="1814"/>
      <x v="1832"/>
    </i>
    <i>
      <x v="1815"/>
      <x v="1833"/>
    </i>
    <i>
      <x v="1816"/>
      <x v="1834"/>
    </i>
    <i>
      <x v="1817"/>
      <x v="1835"/>
    </i>
    <i>
      <x v="1818"/>
      <x v="1836"/>
    </i>
    <i>
      <x v="1819"/>
      <x v="1838"/>
    </i>
    <i>
      <x v="1820"/>
      <x v="1839"/>
    </i>
    <i>
      <x v="1821"/>
      <x v="1840"/>
    </i>
    <i>
      <x v="1822"/>
      <x v="1841"/>
    </i>
    <i>
      <x v="1823"/>
      <x v="1842"/>
    </i>
    <i>
      <x v="1824"/>
      <x v="1843"/>
    </i>
    <i>
      <x v="1825"/>
      <x v="1844"/>
    </i>
    <i>
      <x v="1826"/>
      <x v="1845"/>
    </i>
    <i>
      <x v="1827"/>
      <x v="1846"/>
    </i>
    <i>
      <x v="1828"/>
      <x v="1847"/>
    </i>
    <i>
      <x v="1829"/>
      <x v="1848"/>
    </i>
    <i>
      <x v="1830"/>
      <x v="1849"/>
    </i>
    <i>
      <x v="1831"/>
      <x v="1850"/>
    </i>
    <i>
      <x v="1832"/>
      <x v="1851"/>
    </i>
    <i>
      <x v="1833"/>
      <x v="1852"/>
    </i>
    <i>
      <x v="1834"/>
      <x v="1853"/>
    </i>
    <i>
      <x v="1835"/>
      <x v="1854"/>
    </i>
    <i>
      <x v="1836"/>
      <x v="1855"/>
    </i>
    <i>
      <x v="1837"/>
      <x v="1856"/>
    </i>
    <i>
      <x v="1838"/>
      <x v="1857"/>
    </i>
    <i>
      <x v="1839"/>
      <x v="1858"/>
    </i>
    <i>
      <x v="1840"/>
      <x v="1859"/>
    </i>
    <i>
      <x v="1841"/>
      <x v="1860"/>
    </i>
    <i>
      <x v="1842"/>
      <x v="1861"/>
    </i>
    <i>
      <x v="1843"/>
      <x v="1862"/>
    </i>
    <i>
      <x v="1844"/>
      <x v="1863"/>
    </i>
    <i>
      <x v="1845"/>
      <x v="1864"/>
    </i>
    <i>
      <x v="1846"/>
      <x v="1865"/>
    </i>
    <i>
      <x v="1847"/>
      <x v="1866"/>
    </i>
    <i>
      <x v="1848"/>
      <x v="1867"/>
    </i>
    <i>
      <x v="1849"/>
      <x v="1868"/>
    </i>
    <i>
      <x v="1850"/>
      <x v="1869"/>
    </i>
    <i>
      <x v="1851"/>
      <x v="1870"/>
    </i>
    <i>
      <x v="1852"/>
      <x v="1871"/>
    </i>
    <i>
      <x v="1853"/>
      <x v="1872"/>
    </i>
    <i>
      <x v="1854"/>
      <x v="1873"/>
    </i>
    <i>
      <x v="1855"/>
      <x v="1874"/>
    </i>
    <i>
      <x v="1856"/>
      <x v="1875"/>
    </i>
    <i>
      <x v="1857"/>
      <x v="1876"/>
    </i>
    <i>
      <x v="1858"/>
      <x v="1878"/>
    </i>
    <i>
      <x v="1859"/>
      <x v="1879"/>
    </i>
    <i>
      <x v="1860"/>
      <x v="1881"/>
    </i>
    <i>
      <x v="1861"/>
      <x v="1882"/>
    </i>
    <i>
      <x v="1862"/>
      <x v="1883"/>
    </i>
    <i>
      <x v="1863"/>
      <x v="1884"/>
    </i>
    <i>
      <x v="1864"/>
      <x v="1887"/>
    </i>
    <i>
      <x v="1865"/>
      <x v="2298"/>
    </i>
    <i>
      <x v="1866"/>
      <x v="1889"/>
    </i>
    <i>
      <x v="1867"/>
      <x v="1890"/>
    </i>
    <i>
      <x v="1868"/>
      <x v="1894"/>
    </i>
    <i>
      <x v="1869"/>
      <x v="1895"/>
    </i>
    <i>
      <x v="1870"/>
      <x v="1896"/>
    </i>
    <i>
      <x v="1871"/>
      <x v="1897"/>
    </i>
    <i>
      <x v="1872"/>
      <x v="1898"/>
    </i>
    <i>
      <x v="1873"/>
      <x v="1899"/>
    </i>
    <i>
      <x v="1874"/>
      <x v="1900"/>
    </i>
    <i>
      <x v="1875"/>
      <x v="1901"/>
    </i>
    <i>
      <x v="1876"/>
      <x v="1904"/>
    </i>
    <i>
      <x v="1877"/>
      <x v="1905"/>
    </i>
    <i>
      <x v="1878"/>
      <x v="2863"/>
    </i>
    <i>
      <x v="1879"/>
      <x v="1907"/>
    </i>
    <i>
      <x v="1880"/>
      <x v="1908"/>
    </i>
    <i>
      <x v="1882"/>
      <x v="1910"/>
    </i>
    <i>
      <x v="1883"/>
      <x v="1911"/>
    </i>
    <i>
      <x v="1884"/>
      <x v="1880"/>
    </i>
    <i>
      <x v="1885"/>
      <x v="1912"/>
    </i>
    <i>
      <x v="1886"/>
      <x v="1913"/>
    </i>
    <i>
      <x v="1887"/>
      <x v="1915"/>
    </i>
    <i>
      <x v="1888"/>
      <x v="1916"/>
    </i>
    <i>
      <x v="1889"/>
      <x v="2864"/>
    </i>
    <i>
      <x v="1890"/>
      <x v="2865"/>
    </i>
    <i>
      <x v="1891"/>
      <x v="1920"/>
    </i>
    <i>
      <x v="1892"/>
      <x v="1921"/>
    </i>
    <i>
      <x v="1893"/>
      <x v="1922"/>
    </i>
    <i>
      <x v="1894"/>
      <x v="1923"/>
    </i>
    <i>
      <x v="1895"/>
      <x v="1924"/>
    </i>
    <i>
      <x v="1896"/>
      <x v="1928"/>
    </i>
    <i>
      <x v="1897"/>
      <x v="1929"/>
    </i>
    <i>
      <x v="1898"/>
      <x v="1930"/>
    </i>
    <i>
      <x v="1899"/>
      <x v="1931"/>
    </i>
    <i>
      <x v="1900"/>
      <x v="1932"/>
    </i>
    <i>
      <x v="1901"/>
      <x v="1933"/>
    </i>
    <i>
      <x v="1902"/>
      <x v="1937"/>
    </i>
    <i>
      <x v="1903"/>
      <x v="1942"/>
    </i>
    <i>
      <x v="1904"/>
      <x v="1944"/>
    </i>
    <i>
      <x v="1905"/>
      <x v="1945"/>
    </i>
    <i>
      <x v="1906"/>
      <x v="1947"/>
    </i>
    <i>
      <x v="1907"/>
      <x v="1949"/>
    </i>
    <i>
      <x v="1908"/>
      <x v="1950"/>
    </i>
    <i>
      <x v="1909"/>
      <x v="1951"/>
    </i>
    <i>
      <x v="1910"/>
      <x v="1952"/>
    </i>
    <i>
      <x v="1911"/>
      <x v="1953"/>
    </i>
    <i>
      <x v="1912"/>
      <x v="1954"/>
    </i>
    <i>
      <x v="1913"/>
      <x v="1955"/>
    </i>
    <i>
      <x v="1914"/>
      <x v="2214"/>
    </i>
    <i>
      <x v="1915"/>
      <x v="1957"/>
    </i>
    <i>
      <x v="1916"/>
      <x v="1958"/>
    </i>
    <i>
      <x v="1917"/>
      <x v="1959"/>
    </i>
    <i>
      <x v="1918"/>
      <x v="1960"/>
    </i>
    <i>
      <x v="1919"/>
      <x v="1961"/>
    </i>
    <i>
      <x v="1920"/>
      <x v="1962"/>
    </i>
    <i>
      <x v="1921"/>
      <x v="1963"/>
    </i>
    <i>
      <x v="1922"/>
      <x v="1964"/>
    </i>
    <i>
      <x v="1923"/>
      <x v="1965"/>
    </i>
    <i>
      <x v="1924"/>
      <x v="1966"/>
    </i>
    <i>
      <x v="1925"/>
      <x v="1967"/>
    </i>
    <i>
      <x v="1926"/>
      <x v="1968"/>
    </i>
    <i>
      <x v="1927"/>
      <x v="1969"/>
    </i>
    <i>
      <x v="1928"/>
      <x v="1970"/>
    </i>
    <i>
      <x v="1929"/>
      <x v="1971"/>
    </i>
    <i>
      <x v="1930"/>
      <x v="1972"/>
    </i>
    <i>
      <x v="1931"/>
      <x v="1973"/>
    </i>
    <i>
      <x v="1932"/>
      <x v="1974"/>
    </i>
    <i>
      <x v="1933"/>
      <x v="1975"/>
    </i>
    <i>
      <x v="1934"/>
      <x v="1976"/>
    </i>
    <i>
      <x v="1935"/>
      <x v="1977"/>
    </i>
    <i>
      <x v="1936"/>
      <x v="1978"/>
    </i>
    <i>
      <x v="1937"/>
      <x v="1979"/>
    </i>
    <i>
      <x v="1938"/>
      <x v="1980"/>
    </i>
    <i>
      <x v="1939"/>
      <x v="1981"/>
    </i>
    <i>
      <x v="1940"/>
      <x v="1982"/>
    </i>
    <i>
      <x v="1941"/>
      <x v="1983"/>
    </i>
    <i>
      <x v="1942"/>
      <x v="1984"/>
    </i>
    <i>
      <x v="1943"/>
      <x v="1985"/>
    </i>
    <i>
      <x v="1944"/>
      <x v="1986"/>
    </i>
    <i>
      <x v="1945"/>
      <x v="1987"/>
    </i>
    <i>
      <x v="1946"/>
      <x v="1988"/>
    </i>
    <i>
      <x v="1947"/>
      <x v="1989"/>
    </i>
    <i>
      <x v="1948"/>
      <x v="1990"/>
    </i>
    <i>
      <x v="1949"/>
      <x v="1991"/>
    </i>
    <i>
      <x v="1950"/>
      <x v="1992"/>
    </i>
    <i>
      <x v="1951"/>
      <x v="1993"/>
    </i>
    <i>
      <x v="1952"/>
      <x v="1994"/>
    </i>
    <i>
      <x v="1953"/>
      <x v="1995"/>
    </i>
    <i>
      <x v="1954"/>
      <x v="1996"/>
    </i>
    <i>
      <x v="1955"/>
      <x v="1997"/>
    </i>
    <i>
      <x v="1956"/>
      <x v="1998"/>
    </i>
    <i>
      <x v="1957"/>
      <x v="1999"/>
    </i>
    <i>
      <x v="1958"/>
      <x v="2000"/>
    </i>
    <i>
      <x v="1959"/>
      <x v="2001"/>
    </i>
    <i>
      <x v="1960"/>
      <x v="2002"/>
    </i>
    <i>
      <x v="1961"/>
      <x v="2003"/>
    </i>
    <i>
      <x v="1962"/>
      <x v="2004"/>
    </i>
    <i>
      <x v="1963"/>
      <x v="2005"/>
    </i>
    <i>
      <x v="1964"/>
      <x v="2006"/>
    </i>
    <i>
      <x v="1965"/>
      <x v="2007"/>
    </i>
    <i>
      <x v="1966"/>
      <x v="2008"/>
    </i>
    <i>
      <x v="1967"/>
      <x v="2009"/>
    </i>
    <i>
      <x v="1968"/>
      <x v="2010"/>
    </i>
    <i>
      <x v="1969"/>
      <x v="2011"/>
    </i>
    <i>
      <x v="1970"/>
      <x v="2012"/>
    </i>
    <i>
      <x v="1971"/>
      <x v="2013"/>
    </i>
    <i>
      <x v="1972"/>
      <x v="2014"/>
    </i>
    <i>
      <x v="1973"/>
      <x v="2015"/>
    </i>
    <i>
      <x v="1974"/>
      <x v="2016"/>
    </i>
    <i>
      <x v="1975"/>
      <x v="2017"/>
    </i>
    <i>
      <x v="1976"/>
      <x v="2018"/>
    </i>
    <i>
      <x v="1977"/>
      <x v="2019"/>
    </i>
    <i>
      <x v="1978"/>
      <x v="2020"/>
    </i>
    <i>
      <x v="1979"/>
      <x v="2021"/>
    </i>
    <i>
      <x v="1980"/>
      <x v="2022"/>
    </i>
    <i>
      <x v="1981"/>
      <x v="2023"/>
    </i>
    <i>
      <x v="1982"/>
      <x v="2024"/>
    </i>
    <i>
      <x v="1983"/>
      <x v="2025"/>
    </i>
    <i>
      <x v="1984"/>
      <x v="2026"/>
    </i>
    <i>
      <x v="1985"/>
      <x v="2027"/>
    </i>
    <i>
      <x v="1986"/>
      <x v="2028"/>
    </i>
    <i>
      <x v="1987"/>
      <x v="2029"/>
    </i>
    <i>
      <x v="1988"/>
      <x v="2030"/>
    </i>
    <i>
      <x v="1989"/>
      <x v="2031"/>
    </i>
    <i>
      <x v="1990"/>
      <x v="2032"/>
    </i>
    <i>
      <x v="1991"/>
      <x v="2033"/>
    </i>
    <i>
      <x v="1992"/>
      <x v="2034"/>
    </i>
    <i>
      <x v="1993"/>
      <x v="2035"/>
    </i>
    <i>
      <x v="1994"/>
      <x v="2036"/>
    </i>
    <i>
      <x v="1995"/>
      <x v="2037"/>
    </i>
    <i>
      <x v="1996"/>
      <x v="2038"/>
    </i>
    <i>
      <x v="1997"/>
      <x v="2039"/>
    </i>
    <i>
      <x v="1998"/>
      <x v="2040"/>
    </i>
    <i>
      <x v="1999"/>
      <x v="2041"/>
    </i>
    <i>
      <x v="2000"/>
      <x v="2042"/>
    </i>
    <i>
      <x v="2001"/>
      <x v="2043"/>
    </i>
    <i>
      <x v="2002"/>
      <x v="2044"/>
    </i>
    <i>
      <x v="2003"/>
      <x v="2045"/>
    </i>
    <i>
      <x v="2004"/>
      <x v="2046"/>
    </i>
    <i>
      <x v="2005"/>
      <x v="2047"/>
    </i>
    <i>
      <x v="2006"/>
      <x v="2048"/>
    </i>
    <i>
      <x v="2007"/>
      <x v="2049"/>
    </i>
    <i>
      <x v="2008"/>
      <x v="2050"/>
    </i>
    <i>
      <x v="2009"/>
      <x v="2051"/>
    </i>
    <i>
      <x v="2010"/>
      <x v="2052"/>
    </i>
    <i>
      <x v="2011"/>
      <x v="2053"/>
    </i>
    <i>
      <x v="2012"/>
      <x v="2054"/>
    </i>
    <i>
      <x v="2013"/>
      <x v="2055"/>
    </i>
    <i>
      <x v="2014"/>
      <x v="2056"/>
    </i>
    <i>
      <x v="2015"/>
      <x v="2057"/>
    </i>
    <i>
      <x v="2016"/>
      <x v="2058"/>
    </i>
    <i>
      <x v="2017"/>
      <x v="2059"/>
    </i>
    <i>
      <x v="2018"/>
      <x v="2060"/>
    </i>
    <i>
      <x v="2019"/>
      <x v="2061"/>
    </i>
    <i>
      <x v="2020"/>
      <x v="2062"/>
    </i>
    <i>
      <x v="2021"/>
      <x v="2063"/>
    </i>
    <i>
      <x v="2022"/>
      <x v="2064"/>
    </i>
    <i>
      <x v="2023"/>
      <x v="2065"/>
    </i>
    <i>
      <x v="2024"/>
      <x v="2066"/>
    </i>
    <i>
      <x v="2025"/>
      <x v="2067"/>
    </i>
    <i>
      <x v="2026"/>
      <x v="2068"/>
    </i>
    <i>
      <x v="2027"/>
      <x v="2069"/>
    </i>
    <i>
      <x v="2028"/>
      <x v="2070"/>
    </i>
    <i>
      <x v="2029"/>
      <x v="2071"/>
    </i>
    <i>
      <x v="2030"/>
      <x v="2072"/>
    </i>
    <i>
      <x v="2031"/>
      <x v="2073"/>
    </i>
    <i>
      <x v="2032"/>
      <x v="2074"/>
    </i>
    <i>
      <x v="2033"/>
      <x v="2075"/>
    </i>
    <i>
      <x v="2034"/>
      <x v="2076"/>
    </i>
    <i>
      <x v="2035"/>
      <x v="2077"/>
    </i>
    <i>
      <x v="2036"/>
      <x v="2078"/>
    </i>
    <i>
      <x v="2037"/>
      <x v="2079"/>
    </i>
    <i>
      <x v="2038"/>
      <x v="2080"/>
    </i>
    <i>
      <x v="2039"/>
      <x v="2082"/>
    </i>
    <i>
      <x v="2040"/>
      <x v="2083"/>
    </i>
    <i>
      <x v="2041"/>
      <x v="2084"/>
    </i>
    <i>
      <x v="2042"/>
      <x v="2085"/>
    </i>
    <i>
      <x v="2043"/>
      <x v="2086"/>
    </i>
    <i>
      <x v="2044"/>
      <x v="2087"/>
    </i>
    <i>
      <x v="2045"/>
      <x v="2088"/>
    </i>
    <i>
      <x v="2046"/>
      <x v="2089"/>
    </i>
    <i>
      <x v="2047"/>
      <x v="2090"/>
    </i>
    <i>
      <x v="2048"/>
      <x v="2091"/>
    </i>
    <i>
      <x v="2049"/>
      <x v="2092"/>
    </i>
    <i>
      <x v="2050"/>
      <x v="2093"/>
    </i>
    <i>
      <x v="2051"/>
      <x v="2094"/>
    </i>
    <i>
      <x v="2052"/>
      <x v="340"/>
    </i>
    <i>
      <x v="2053"/>
      <x v="2095"/>
    </i>
    <i>
      <x v="2054"/>
      <x v="342"/>
    </i>
    <i>
      <x v="2055"/>
      <x v="2096"/>
    </i>
    <i>
      <x v="2056"/>
      <x v="2097"/>
    </i>
    <i>
      <x v="2057"/>
      <x v="2098"/>
    </i>
    <i>
      <x v="2058"/>
      <x v="2099"/>
    </i>
    <i>
      <x v="2059"/>
      <x v="2100"/>
    </i>
    <i>
      <x v="2060"/>
      <x v="2101"/>
    </i>
    <i>
      <x v="2061"/>
      <x v="2102"/>
    </i>
    <i>
      <x v="2062"/>
      <x v="2103"/>
    </i>
    <i>
      <x v="2063"/>
      <x v="2104"/>
    </i>
    <i>
      <x v="2064"/>
      <x v="2105"/>
    </i>
    <i>
      <x v="2065"/>
      <x v="2106"/>
    </i>
    <i>
      <x v="2066"/>
      <x v="2107"/>
    </i>
    <i>
      <x v="2067"/>
      <x v="2108"/>
    </i>
    <i>
      <x v="2068"/>
      <x v="2109"/>
    </i>
    <i>
      <x v="2069"/>
      <x v="2110"/>
    </i>
    <i>
      <x v="2070"/>
      <x v="2111"/>
    </i>
    <i>
      <x v="2071"/>
      <x v="2112"/>
    </i>
    <i>
      <x v="2072"/>
      <x v="2113"/>
    </i>
    <i>
      <x v="2073"/>
      <x v="2114"/>
    </i>
    <i>
      <x v="2074"/>
      <x v="2115"/>
    </i>
    <i>
      <x v="2075"/>
      <x v="2116"/>
    </i>
    <i>
      <x v="2076"/>
      <x v="2117"/>
    </i>
    <i>
      <x v="2077"/>
      <x v="2118"/>
    </i>
    <i>
      <x v="2078"/>
      <x v="2119"/>
    </i>
    <i>
      <x v="2079"/>
      <x v="2120"/>
    </i>
    <i>
      <x v="2080"/>
      <x v="2121"/>
    </i>
    <i>
      <x v="2081"/>
      <x v="2122"/>
    </i>
    <i>
      <x v="2082"/>
      <x v="2123"/>
    </i>
    <i>
      <x v="2083"/>
      <x v="2124"/>
    </i>
    <i>
      <x v="2084"/>
      <x v="2125"/>
    </i>
    <i>
      <x v="2085"/>
      <x v="2126"/>
    </i>
    <i>
      <x v="2086"/>
      <x v="2127"/>
    </i>
    <i>
      <x v="2087"/>
      <x v="2128"/>
    </i>
    <i>
      <x v="2088"/>
      <x v="2129"/>
    </i>
    <i>
      <x v="2089"/>
      <x v="2130"/>
    </i>
    <i>
      <x v="2090"/>
      <x v="2132"/>
    </i>
    <i>
      <x v="2091"/>
      <x v="2133"/>
    </i>
    <i>
      <x v="2092"/>
      <x v="2134"/>
    </i>
    <i>
      <x v="2093"/>
      <x v="2135"/>
    </i>
    <i>
      <x v="2094"/>
      <x v="2136"/>
    </i>
    <i>
      <x v="2095"/>
      <x v="2137"/>
    </i>
    <i>
      <x v="2096"/>
      <x v="2138"/>
    </i>
    <i>
      <x v="2097"/>
      <x v="2139"/>
    </i>
    <i>
      <x v="2098"/>
      <x v="2140"/>
    </i>
    <i>
      <x v="2099"/>
      <x v="2141"/>
    </i>
    <i>
      <x v="2100"/>
      <x v="2142"/>
    </i>
    <i>
      <x v="2101"/>
      <x v="2143"/>
    </i>
    <i>
      <x v="2102"/>
      <x v="2144"/>
    </i>
    <i>
      <x v="2103"/>
      <x v="2145"/>
    </i>
    <i>
      <x v="2104"/>
      <x v="2146"/>
    </i>
    <i>
      <x v="2105"/>
      <x v="2147"/>
    </i>
    <i>
      <x v="2106"/>
      <x v="2148"/>
    </i>
    <i>
      <x v="2107"/>
      <x v="2149"/>
    </i>
    <i>
      <x v="2108"/>
      <x v="2150"/>
    </i>
    <i>
      <x v="2109"/>
      <x v="2151"/>
    </i>
    <i>
      <x v="2110"/>
      <x v="2152"/>
    </i>
    <i>
      <x v="2111"/>
      <x v="2693"/>
    </i>
    <i>
      <x v="2112"/>
      <x v="2153"/>
    </i>
    <i>
      <x v="2113"/>
      <x v="2154"/>
    </i>
    <i>
      <x v="2114"/>
      <x v="2155"/>
    </i>
    <i>
      <x v="2115"/>
      <x v="2156"/>
    </i>
    <i>
      <x v="2116"/>
      <x v="2157"/>
    </i>
    <i>
      <x v="2117"/>
      <x v="2158"/>
    </i>
    <i>
      <x v="2118"/>
      <x v="2159"/>
    </i>
    <i>
      <x v="2119"/>
      <x v="2160"/>
    </i>
    <i>
      <x v="2120"/>
      <x v="2161"/>
    </i>
    <i>
      <x v="2121"/>
      <x v="2162"/>
    </i>
    <i>
      <x v="2122"/>
      <x v="2163"/>
    </i>
    <i>
      <x v="2123"/>
      <x v="2164"/>
    </i>
    <i>
      <x v="2124"/>
      <x v="2165"/>
    </i>
    <i>
      <x v="2125"/>
      <x v="2166"/>
    </i>
    <i>
      <x v="2126"/>
      <x v="2167"/>
    </i>
    <i>
      <x v="2127"/>
      <x v="2168"/>
    </i>
    <i>
      <x v="2128"/>
      <x v="2169"/>
    </i>
    <i>
      <x v="2129"/>
      <x v="2170"/>
    </i>
    <i>
      <x v="2130"/>
      <x v="2171"/>
    </i>
    <i>
      <x v="2131"/>
      <x v="2172"/>
    </i>
    <i>
      <x v="2132"/>
      <x v="2173"/>
    </i>
    <i>
      <x v="2133"/>
      <x v="2174"/>
    </i>
    <i>
      <x v="2134"/>
      <x v="2175"/>
    </i>
    <i>
      <x v="2135"/>
      <x v="2176"/>
    </i>
    <i>
      <x v="2136"/>
      <x v="2177"/>
    </i>
    <i>
      <x v="2137"/>
      <x v="2178"/>
    </i>
    <i>
      <x v="2138"/>
      <x v="2179"/>
    </i>
    <i>
      <x v="2139"/>
      <x v="2180"/>
    </i>
    <i>
      <x v="2140"/>
      <x v="2181"/>
    </i>
    <i>
      <x v="2141"/>
      <x v="2182"/>
    </i>
    <i>
      <x v="2142"/>
      <x v="2184"/>
    </i>
    <i>
      <x v="2143"/>
      <x v="2185"/>
    </i>
    <i>
      <x v="2144"/>
      <x v="2186"/>
    </i>
    <i>
      <x v="2145"/>
      <x v="2187"/>
    </i>
    <i>
      <x v="2146"/>
      <x v="2188"/>
    </i>
    <i>
      <x v="2147"/>
      <x v="2189"/>
    </i>
    <i>
      <x v="2148"/>
      <x v="2190"/>
    </i>
    <i>
      <x v="2149"/>
      <x v="2191"/>
    </i>
    <i>
      <x v="2150"/>
      <x v="2192"/>
    </i>
    <i>
      <x v="2151"/>
      <x v="2193"/>
    </i>
    <i>
      <x v="2152"/>
      <x v="2194"/>
    </i>
    <i>
      <x v="2153"/>
      <x v="2195"/>
    </i>
    <i>
      <x v="2154"/>
      <x v="2196"/>
    </i>
    <i>
      <x v="2155"/>
      <x v="2197"/>
    </i>
    <i>
      <x v="2156"/>
      <x v="2198"/>
    </i>
    <i>
      <x v="2157"/>
      <x v="2199"/>
    </i>
    <i>
      <x v="2158"/>
      <x v="2200"/>
    </i>
    <i>
      <x v="2159"/>
      <x v="2201"/>
    </i>
    <i>
      <x v="2160"/>
      <x v="2202"/>
    </i>
    <i>
      <x v="2161"/>
      <x v="2203"/>
    </i>
    <i>
      <x v="2162"/>
      <x v="2204"/>
    </i>
    <i>
      <x v="2163"/>
      <x v="2205"/>
    </i>
    <i>
      <x v="2164"/>
      <x v="2206"/>
    </i>
    <i>
      <x v="2165"/>
      <x v="2207"/>
    </i>
    <i>
      <x v="2166"/>
      <x v="2208"/>
    </i>
    <i>
      <x v="2167"/>
      <x v="2209"/>
    </i>
    <i>
      <x v="2168"/>
      <x v="2210"/>
    </i>
    <i>
      <x v="2169"/>
      <x v="2211"/>
    </i>
    <i>
      <x v="2170"/>
      <x v="2212"/>
    </i>
    <i>
      <x v="2171"/>
      <x v="2213"/>
    </i>
    <i>
      <x v="2172"/>
      <x v="2215"/>
    </i>
    <i>
      <x v="2173"/>
      <x v="2216"/>
    </i>
    <i>
      <x v="2174"/>
      <x v="2217"/>
    </i>
    <i>
      <x v="2175"/>
      <x v="2218"/>
    </i>
    <i>
      <x v="2176"/>
      <x v="2219"/>
    </i>
    <i>
      <x v="2177"/>
      <x v="2220"/>
    </i>
    <i>
      <x v="2178"/>
      <x v="2221"/>
    </i>
    <i>
      <x v="2179"/>
      <x v="2222"/>
    </i>
    <i>
      <x v="2180"/>
      <x v="2223"/>
    </i>
    <i>
      <x v="2181"/>
      <x v="2224"/>
    </i>
    <i>
      <x v="2182"/>
      <x v="2225"/>
    </i>
    <i>
      <x v="2183"/>
      <x v="2226"/>
    </i>
    <i>
      <x v="2184"/>
      <x v="2227"/>
    </i>
    <i>
      <x v="2185"/>
      <x v="2228"/>
    </i>
    <i>
      <x v="2186"/>
      <x v="2229"/>
    </i>
    <i>
      <x v="2187"/>
      <x v="2230"/>
    </i>
    <i>
      <x v="2188"/>
      <x v="2231"/>
    </i>
    <i>
      <x v="2189"/>
      <x v="2232"/>
    </i>
    <i>
      <x v="2190"/>
      <x v="2233"/>
    </i>
    <i>
      <x v="2191"/>
      <x v="2234"/>
    </i>
    <i>
      <x v="2192"/>
      <x v="2235"/>
    </i>
    <i>
      <x v="2193"/>
      <x v="2236"/>
    </i>
    <i>
      <x v="2194"/>
      <x v="2237"/>
    </i>
    <i>
      <x v="2195"/>
      <x v="2238"/>
    </i>
    <i>
      <x v="2196"/>
      <x v="2239"/>
    </i>
    <i>
      <x v="2197"/>
      <x v="2240"/>
    </i>
    <i>
      <x v="2198"/>
      <x v="2241"/>
    </i>
    <i>
      <x v="2199"/>
      <x v="2242"/>
    </i>
    <i>
      <x v="2200"/>
      <x v="2243"/>
    </i>
    <i>
      <x v="2201"/>
      <x v="2244"/>
    </i>
    <i>
      <x v="2202"/>
      <x v="2245"/>
    </i>
    <i>
      <x v="2203"/>
      <x v="2246"/>
    </i>
    <i>
      <x v="2204"/>
      <x v="2247"/>
    </i>
    <i>
      <x v="2205"/>
      <x v="2248"/>
    </i>
    <i>
      <x v="2206"/>
      <x v="2249"/>
    </i>
    <i>
      <x v="2207"/>
      <x v="2250"/>
    </i>
    <i>
      <x v="2208"/>
      <x v="2251"/>
    </i>
    <i>
      <x v="2209"/>
      <x v="2252"/>
    </i>
    <i>
      <x v="2210"/>
      <x v="2253"/>
    </i>
    <i>
      <x v="2211"/>
      <x v="2254"/>
    </i>
    <i>
      <x v="2212"/>
      <x v="2255"/>
    </i>
    <i>
      <x v="2213"/>
      <x v="2256"/>
    </i>
    <i>
      <x v="2214"/>
      <x v="2257"/>
    </i>
    <i>
      <x v="2215"/>
      <x v="2258"/>
    </i>
    <i>
      <x v="2216"/>
      <x v="2259"/>
    </i>
    <i>
      <x v="2217"/>
      <x v="2260"/>
    </i>
    <i>
      <x v="2218"/>
      <x v="2261"/>
    </i>
    <i>
      <x v="2219"/>
      <x v="2262"/>
    </i>
    <i>
      <x v="2220"/>
      <x v="2265"/>
    </i>
    <i>
      <x v="2221"/>
      <x v="2266"/>
    </i>
    <i>
      <x v="2222"/>
      <x v="2267"/>
    </i>
    <i>
      <x v="2223"/>
      <x v="2268"/>
    </i>
    <i>
      <x v="2224"/>
      <x v="2269"/>
    </i>
    <i>
      <x v="2225"/>
      <x v="2270"/>
    </i>
    <i>
      <x v="2226"/>
      <x v="2271"/>
    </i>
    <i>
      <x v="2227"/>
      <x v="2272"/>
    </i>
    <i>
      <x v="2228"/>
      <x v="2273"/>
    </i>
    <i>
      <x v="2229"/>
      <x v="2274"/>
    </i>
    <i>
      <x v="2230"/>
      <x v="2275"/>
    </i>
    <i>
      <x v="2231"/>
      <x v="2276"/>
    </i>
    <i>
      <x v="2232"/>
      <x v="2277"/>
    </i>
    <i>
      <x v="2233"/>
      <x v="2278"/>
    </i>
    <i>
      <x v="2234"/>
      <x v="2279"/>
    </i>
    <i>
      <x v="2235"/>
      <x v="2280"/>
    </i>
    <i>
      <x v="2236"/>
      <x v="2281"/>
    </i>
    <i>
      <x v="2237"/>
      <x v="2282"/>
    </i>
    <i>
      <x v="2238"/>
      <x v="2283"/>
    </i>
    <i>
      <x v="2239"/>
      <x v="2284"/>
    </i>
    <i>
      <x v="2240"/>
      <x v="2285"/>
    </i>
    <i>
      <x v="2241"/>
      <x v="2286"/>
    </i>
    <i>
      <x v="2242"/>
      <x v="2287"/>
    </i>
    <i>
      <x v="2243"/>
      <x v="2288"/>
    </i>
    <i>
      <x v="2244"/>
      <x v="2289"/>
    </i>
    <i>
      <x v="2245"/>
      <x v="2290"/>
    </i>
    <i>
      <x v="2246"/>
      <x v="2291"/>
    </i>
    <i>
      <x v="2247"/>
      <x v="2292"/>
    </i>
    <i>
      <x v="2248"/>
      <x v="2264"/>
    </i>
    <i>
      <x v="2249"/>
      <x v="2293"/>
    </i>
    <i>
      <x v="2250"/>
      <x v="2294"/>
    </i>
    <i>
      <x v="2251"/>
      <x v="2295"/>
    </i>
    <i>
      <x v="2252"/>
      <x v="2296"/>
    </i>
    <i>
      <x v="2253"/>
      <x v="2297"/>
    </i>
    <i>
      <x v="2254"/>
      <x v="2299"/>
    </i>
    <i>
      <x v="2255"/>
      <x v="2300"/>
    </i>
    <i>
      <x v="2256"/>
      <x v="2301"/>
    </i>
    <i>
      <x v="2257"/>
      <x v="2302"/>
    </i>
    <i>
      <x v="2258"/>
      <x v="2303"/>
    </i>
    <i>
      <x v="2259"/>
      <x v="2304"/>
    </i>
    <i>
      <x v="2260"/>
      <x v="2305"/>
    </i>
    <i>
      <x v="2261"/>
      <x v="2306"/>
    </i>
    <i>
      <x v="2262"/>
      <x v="2307"/>
    </i>
    <i>
      <x v="2263"/>
      <x v="2308"/>
    </i>
    <i>
      <x v="2264"/>
      <x v="2309"/>
    </i>
    <i>
      <x v="2265"/>
      <x v="2310"/>
    </i>
    <i>
      <x v="2266"/>
      <x v="2311"/>
    </i>
    <i>
      <x v="2267"/>
      <x v="2312"/>
    </i>
    <i>
      <x v="2268"/>
      <x v="2313"/>
    </i>
    <i>
      <x v="2269"/>
      <x v="2314"/>
    </i>
    <i>
      <x v="2270"/>
      <x v="2315"/>
    </i>
    <i>
      <x v="2271"/>
      <x v="2316"/>
    </i>
    <i>
      <x v="2272"/>
      <x v="2317"/>
    </i>
    <i>
      <x v="2273"/>
      <x v="2318"/>
    </i>
    <i>
      <x v="2274"/>
      <x v="2319"/>
    </i>
    <i>
      <x v="2275"/>
      <x v="2320"/>
    </i>
    <i>
      <x v="2276"/>
      <x v="2321"/>
    </i>
    <i>
      <x v="2277"/>
      <x v="2322"/>
    </i>
    <i>
      <x v="2278"/>
      <x v="2323"/>
    </i>
    <i>
      <x v="2279"/>
      <x v="2324"/>
    </i>
    <i>
      <x v="2280"/>
      <x v="2325"/>
    </i>
    <i>
      <x v="2281"/>
      <x v="2326"/>
    </i>
    <i>
      <x v="2282"/>
      <x v="2327"/>
    </i>
    <i>
      <x v="2283"/>
      <x v="2328"/>
    </i>
    <i>
      <x v="2284"/>
      <x v="2329"/>
    </i>
    <i>
      <x v="2285"/>
      <x v="2330"/>
    </i>
    <i>
      <x v="2286"/>
      <x v="2331"/>
    </i>
    <i>
      <x v="2287"/>
      <x v="2332"/>
    </i>
    <i>
      <x v="2288"/>
      <x v="2333"/>
    </i>
    <i>
      <x v="2289"/>
      <x v="2334"/>
    </i>
    <i>
      <x v="2290"/>
      <x v="2335"/>
    </i>
    <i>
      <x v="2291"/>
      <x v="2336"/>
    </i>
    <i>
      <x v="2292"/>
      <x v="2337"/>
    </i>
    <i>
      <x v="2293"/>
      <x v="2339"/>
    </i>
    <i>
      <x v="2294"/>
      <x v="2340"/>
    </i>
    <i>
      <x v="2295"/>
      <x v="2341"/>
    </i>
    <i>
      <x v="2296"/>
      <x v="2342"/>
    </i>
    <i>
      <x v="2297"/>
      <x v="2343"/>
    </i>
    <i>
      <x v="2298"/>
      <x v="2344"/>
    </i>
    <i>
      <x v="2299"/>
      <x v="2345"/>
    </i>
    <i>
      <x v="2300"/>
      <x v="2346"/>
    </i>
    <i>
      <x v="2301"/>
      <x v="2347"/>
    </i>
    <i>
      <x v="2302"/>
      <x v="2348"/>
    </i>
    <i>
      <x v="2303"/>
      <x v="2349"/>
    </i>
    <i>
      <x v="2304"/>
      <x v="2350"/>
    </i>
    <i>
      <x v="2305"/>
      <x v="2351"/>
    </i>
    <i>
      <x v="2306"/>
      <x v="2352"/>
    </i>
    <i>
      <x v="2307"/>
      <x v="2354"/>
    </i>
    <i>
      <x v="2308"/>
      <x v="2355"/>
    </i>
    <i>
      <x v="2309"/>
      <x v="2356"/>
    </i>
    <i>
      <x v="2310"/>
      <x v="2357"/>
    </i>
    <i>
      <x v="2311"/>
      <x v="2358"/>
    </i>
    <i>
      <x v="2312"/>
      <x v="2359"/>
    </i>
    <i>
      <x v="2313"/>
      <x v="2360"/>
    </i>
    <i>
      <x v="2314"/>
      <x v="2361"/>
    </i>
    <i>
      <x v="2315"/>
      <x v="2362"/>
    </i>
    <i>
      <x v="2316"/>
      <x v="2363"/>
    </i>
    <i>
      <x v="2317"/>
      <x v="2364"/>
    </i>
    <i>
      <x v="2318"/>
      <x v="2365"/>
    </i>
    <i>
      <x v="2319"/>
      <x v="2366"/>
    </i>
    <i>
      <x v="2320"/>
      <x v="2367"/>
    </i>
    <i>
      <x v="2321"/>
      <x v="2368"/>
    </i>
    <i>
      <x v="2322"/>
      <x v="2369"/>
    </i>
    <i>
      <x v="2323"/>
      <x v="2370"/>
    </i>
    <i>
      <x v="2324"/>
      <x v="2371"/>
    </i>
    <i>
      <x v="2325"/>
      <x v="2372"/>
    </i>
    <i>
      <x v="2326"/>
      <x v="2373"/>
    </i>
    <i>
      <x v="2327"/>
      <x v="2374"/>
    </i>
    <i>
      <x v="2328"/>
      <x v="2375"/>
    </i>
    <i>
      <x v="2329"/>
      <x v="2376"/>
    </i>
    <i>
      <x v="2330"/>
      <x v="2377"/>
    </i>
    <i>
      <x v="2331"/>
      <x v="2378"/>
    </i>
    <i>
      <x v="2332"/>
      <x v="2379"/>
    </i>
    <i>
      <x v="2333"/>
      <x v="2380"/>
    </i>
    <i>
      <x v="2334"/>
      <x v="2381"/>
    </i>
    <i>
      <x v="2335"/>
      <x v="2382"/>
    </i>
    <i>
      <x v="2336"/>
      <x v="2383"/>
    </i>
    <i>
      <x v="2337"/>
      <x v="2384"/>
    </i>
    <i>
      <x v="2338"/>
      <x v="2385"/>
    </i>
    <i>
      <x v="2339"/>
      <x v="2386"/>
    </i>
    <i>
      <x v="2340"/>
      <x v="2387"/>
    </i>
    <i>
      <x v="2341"/>
      <x v="2388"/>
    </i>
    <i>
      <x v="2342"/>
      <x v="2389"/>
    </i>
    <i>
      <x v="2343"/>
      <x v="2390"/>
    </i>
    <i>
      <x v="2344"/>
      <x v="2391"/>
    </i>
    <i>
      <x v="2345"/>
      <x v="2392"/>
    </i>
    <i>
      <x v="2346"/>
      <x v="2393"/>
    </i>
    <i>
      <x v="2347"/>
      <x v="2394"/>
    </i>
    <i>
      <x v="2348"/>
      <x v="2395"/>
    </i>
    <i>
      <x v="2349"/>
      <x v="2396"/>
    </i>
    <i>
      <x v="2350"/>
      <x v="2397"/>
    </i>
    <i>
      <x v="2351"/>
      <x v="2398"/>
    </i>
    <i>
      <x v="2352"/>
      <x v="2399"/>
    </i>
    <i>
      <x v="2353"/>
      <x v="2400"/>
    </i>
    <i>
      <x v="2354"/>
      <x v="2401"/>
    </i>
    <i>
      <x v="2355"/>
      <x v="2402"/>
    </i>
    <i>
      <x v="2356"/>
      <x v="2404"/>
    </i>
    <i>
      <x v="2357"/>
      <x v="2406"/>
    </i>
    <i>
      <x v="2358"/>
      <x v="2407"/>
    </i>
    <i>
      <x v="2359"/>
      <x v="2408"/>
    </i>
    <i>
      <x v="2360"/>
      <x v="2409"/>
    </i>
    <i>
      <x v="2361"/>
      <x v="2410"/>
    </i>
    <i>
      <x v="2362"/>
      <x v="2411"/>
    </i>
    <i>
      <x v="2363"/>
      <x v="2412"/>
    </i>
    <i>
      <x v="2364"/>
      <x v="2413"/>
    </i>
    <i>
      <x v="2365"/>
      <x v="2414"/>
    </i>
    <i>
      <x v="2366"/>
      <x v="2415"/>
    </i>
    <i>
      <x v="2367"/>
      <x v="2416"/>
    </i>
    <i>
      <x v="2368"/>
      <x v="2417"/>
    </i>
    <i>
      <x v="2369"/>
      <x v="2418"/>
    </i>
    <i>
      <x v="2370"/>
      <x v="2419"/>
    </i>
    <i>
      <x v="2371"/>
      <x v="2420"/>
    </i>
    <i>
      <x v="2372"/>
      <x v="4206"/>
    </i>
    <i>
      <x v="2373"/>
      <x v="2422"/>
    </i>
    <i>
      <x v="2374"/>
      <x v="4207"/>
    </i>
    <i>
      <x v="2375"/>
      <x v="2424"/>
    </i>
    <i>
      <x v="2376"/>
      <x v="4208"/>
    </i>
    <i>
      <x v="2377"/>
      <x v="2426"/>
    </i>
    <i>
      <x v="2378"/>
      <x v="2427"/>
    </i>
    <i>
      <x v="2379"/>
      <x v="2428"/>
    </i>
    <i>
      <x v="2380"/>
      <x v="2429"/>
    </i>
    <i>
      <x v="2381"/>
      <x v="2430"/>
    </i>
    <i>
      <x v="2382"/>
      <x v="2431"/>
    </i>
    <i>
      <x v="2383"/>
      <x v="2432"/>
    </i>
    <i>
      <x v="2384"/>
      <x v="2433"/>
    </i>
    <i>
      <x v="2385"/>
      <x v="2434"/>
    </i>
    <i>
      <x v="2386"/>
      <x v="2435"/>
    </i>
    <i>
      <x v="2387"/>
      <x v="2436"/>
    </i>
    <i>
      <x v="2388"/>
      <x v="2437"/>
    </i>
    <i>
      <x v="2389"/>
      <x v="2438"/>
    </i>
    <i>
      <x v="2390"/>
      <x v="2439"/>
    </i>
    <i>
      <x v="2391"/>
      <x v="2440"/>
    </i>
    <i>
      <x v="2392"/>
      <x v="2441"/>
    </i>
    <i>
      <x v="2393"/>
      <x v="2442"/>
    </i>
    <i>
      <x v="2394"/>
      <x v="2443"/>
    </i>
    <i>
      <x v="2395"/>
      <x v="2444"/>
    </i>
    <i>
      <x v="2396"/>
      <x v="2445"/>
    </i>
    <i>
      <x v="2397"/>
      <x v="2446"/>
    </i>
    <i>
      <x v="2398"/>
      <x v="2447"/>
    </i>
    <i>
      <x v="2399"/>
      <x v="2448"/>
    </i>
    <i>
      <x v="2400"/>
      <x v="2449"/>
    </i>
    <i>
      <x v="2401"/>
      <x v="2450"/>
    </i>
    <i>
      <x v="2402"/>
      <x v="2451"/>
    </i>
    <i>
      <x v="2403"/>
      <x v="2452"/>
    </i>
    <i>
      <x v="2404"/>
      <x v="2453"/>
    </i>
    <i>
      <x v="2405"/>
      <x v="2454"/>
    </i>
    <i>
      <x v="2406"/>
      <x v="2455"/>
    </i>
    <i>
      <x v="2407"/>
      <x v="2456"/>
    </i>
    <i>
      <x v="2408"/>
      <x v="2457"/>
    </i>
    <i>
      <x v="2409"/>
      <x v="2458"/>
    </i>
    <i>
      <x v="2410"/>
      <x v="2459"/>
    </i>
    <i>
      <x v="2411"/>
      <x v="2460"/>
    </i>
    <i>
      <x v="2412"/>
      <x v="2461"/>
    </i>
    <i>
      <x v="2413"/>
      <x v="2462"/>
    </i>
    <i>
      <x v="2414"/>
      <x v="2463"/>
    </i>
    <i>
      <x v="2415"/>
      <x v="2464"/>
    </i>
    <i>
      <x v="2416"/>
      <x v="2465"/>
    </i>
    <i>
      <x v="2417"/>
      <x v="2466"/>
    </i>
    <i>
      <x v="2418"/>
      <x v="2467"/>
    </i>
    <i>
      <x v="2419"/>
      <x v="2469"/>
    </i>
    <i>
      <x v="2420"/>
      <x v="2470"/>
    </i>
    <i>
      <x v="2421"/>
      <x v="2471"/>
    </i>
    <i>
      <x v="2422"/>
      <x v="2472"/>
    </i>
    <i>
      <x v="2423"/>
      <x v="2473"/>
    </i>
    <i>
      <x v="2424"/>
      <x v="2474"/>
    </i>
    <i>
      <x v="2425"/>
      <x v="2475"/>
    </i>
    <i>
      <x v="2426"/>
      <x v="2476"/>
    </i>
    <i>
      <x v="2427"/>
      <x v="2477"/>
    </i>
    <i>
      <x v="2428"/>
      <x v="2478"/>
    </i>
    <i>
      <x v="2429"/>
      <x v="2479"/>
    </i>
    <i>
      <x v="2430"/>
      <x v="2480"/>
    </i>
    <i>
      <x v="2431"/>
      <x v="2481"/>
    </i>
    <i>
      <x v="2432"/>
      <x v="2482"/>
    </i>
    <i>
      <x v="2433"/>
      <x v="2484"/>
    </i>
    <i>
      <x v="2434"/>
      <x v="2485"/>
    </i>
    <i>
      <x v="2435"/>
      <x v="2486"/>
    </i>
    <i>
      <x v="2436"/>
      <x v="2487"/>
    </i>
    <i>
      <x v="2437"/>
      <x v="2488"/>
    </i>
    <i>
      <x v="2438"/>
      <x v="2489"/>
    </i>
    <i>
      <x v="2439"/>
      <x v="2490"/>
    </i>
    <i>
      <x v="2440"/>
      <x v="2491"/>
    </i>
    <i>
      <x v="2441"/>
      <x v="2492"/>
    </i>
    <i>
      <x v="2442"/>
      <x v="2493"/>
    </i>
    <i>
      <x v="2443"/>
      <x v="2494"/>
    </i>
    <i>
      <x v="2444"/>
      <x v="2495"/>
    </i>
    <i>
      <x v="2445"/>
      <x v="2496"/>
    </i>
    <i>
      <x v="2446"/>
      <x v="2497"/>
    </i>
    <i>
      <x v="2447"/>
      <x v="2498"/>
    </i>
    <i>
      <x v="2448"/>
      <x v="2499"/>
    </i>
    <i>
      <x v="2449"/>
      <x v="2500"/>
    </i>
    <i>
      <x v="2450"/>
      <x v="2501"/>
    </i>
    <i>
      <x v="2451"/>
      <x v="2502"/>
    </i>
    <i>
      <x v="2452"/>
      <x v="2503"/>
    </i>
    <i>
      <x v="2453"/>
      <x v="2504"/>
    </i>
    <i>
      <x v="2454"/>
      <x v="2505"/>
    </i>
    <i>
      <x v="2455"/>
      <x v="2506"/>
    </i>
    <i>
      <x v="2456"/>
      <x v="2507"/>
    </i>
    <i>
      <x v="2457"/>
      <x v="2508"/>
    </i>
    <i>
      <x v="2458"/>
      <x v="2509"/>
    </i>
    <i>
      <x v="2459"/>
      <x v="2510"/>
    </i>
    <i>
      <x v="2460"/>
      <x v="2511"/>
    </i>
    <i>
      <x v="2461"/>
      <x v="2512"/>
    </i>
    <i>
      <x v="2462"/>
      <x v="2513"/>
    </i>
    <i>
      <x v="2463"/>
      <x v="2514"/>
    </i>
    <i>
      <x v="2464"/>
      <x v="2515"/>
    </i>
    <i>
      <x v="2465"/>
      <x v="2516"/>
    </i>
    <i>
      <x v="2466"/>
      <x v="2517"/>
    </i>
    <i>
      <x v="2467"/>
      <x v="2518"/>
    </i>
    <i>
      <x v="2468"/>
      <x v="2519"/>
    </i>
    <i>
      <x v="2469"/>
      <x v="2520"/>
    </i>
    <i>
      <x v="2470"/>
      <x v="2521"/>
    </i>
    <i>
      <x v="2471"/>
      <x v="2522"/>
    </i>
    <i>
      <x v="2472"/>
      <x v="2523"/>
    </i>
    <i>
      <x v="2473"/>
      <x v="2524"/>
    </i>
    <i>
      <x v="2474"/>
      <x v="2525"/>
    </i>
    <i>
      <x v="2475"/>
      <x v="2526"/>
    </i>
    <i>
      <x v="2476"/>
      <x v="2527"/>
    </i>
    <i>
      <x v="2477"/>
      <x v="2528"/>
    </i>
    <i>
      <x v="2478"/>
      <x v="2529"/>
    </i>
    <i>
      <x v="2479"/>
      <x v="2530"/>
    </i>
    <i>
      <x v="2480"/>
      <x v="2531"/>
    </i>
    <i>
      <x v="2481"/>
      <x v="2532"/>
    </i>
    <i>
      <x v="2482"/>
      <x v="2533"/>
    </i>
    <i>
      <x v="2483"/>
      <x v="2534"/>
    </i>
    <i>
      <x v="2484"/>
      <x v="2535"/>
    </i>
    <i>
      <x v="2485"/>
      <x v="2536"/>
    </i>
    <i>
      <x v="2486"/>
      <x v="2537"/>
    </i>
    <i>
      <x v="2487"/>
      <x v="2538"/>
    </i>
    <i>
      <x v="2488"/>
      <x v="2539"/>
    </i>
    <i>
      <x v="2489"/>
      <x v="2540"/>
    </i>
    <i>
      <x v="2490"/>
      <x v="2542"/>
    </i>
    <i>
      <x v="2491"/>
      <x v="253"/>
    </i>
    <i>
      <x v="2492"/>
      <x v="2543"/>
    </i>
    <i>
      <x v="2493"/>
      <x v="943"/>
    </i>
    <i>
      <x v="2494"/>
      <x v="2545"/>
    </i>
    <i>
      <x v="2495"/>
      <x v="944"/>
    </i>
    <i>
      <x v="2496"/>
      <x v="2546"/>
    </i>
    <i>
      <x v="2497"/>
      <x v="2547"/>
    </i>
    <i>
      <x v="2498"/>
      <x v="945"/>
    </i>
    <i>
      <x v="2499"/>
      <x v="946"/>
    </i>
    <i>
      <x v="2500"/>
      <x v="2548"/>
    </i>
    <i>
      <x v="2501"/>
      <x v="2549"/>
    </i>
    <i>
      <x v="2502"/>
      <x v="2550"/>
    </i>
    <i>
      <x v="2503"/>
      <x v="2551"/>
    </i>
    <i>
      <x v="2504"/>
      <x v="2552"/>
    </i>
    <i>
      <x v="2505"/>
      <x v="2553"/>
    </i>
    <i>
      <x v="2506"/>
      <x v="2554"/>
    </i>
    <i>
      <x v="2507"/>
      <x v="2555"/>
    </i>
    <i>
      <x v="2508"/>
      <x v="2556"/>
    </i>
    <i>
      <x v="2509"/>
      <x v="2557"/>
    </i>
    <i>
      <x v="2510"/>
      <x v="2558"/>
    </i>
    <i>
      <x v="2511"/>
      <x v="2559"/>
    </i>
    <i>
      <x v="2512"/>
      <x v="2560"/>
    </i>
    <i>
      <x v="2513"/>
      <x v="2561"/>
    </i>
    <i>
      <x v="2514"/>
      <x v="2562"/>
    </i>
    <i>
      <x v="2515"/>
      <x v="2563"/>
    </i>
    <i>
      <x v="2516"/>
      <x v="2564"/>
    </i>
    <i>
      <x v="2517"/>
      <x v="2565"/>
    </i>
    <i>
      <x v="2518"/>
      <x v="947"/>
    </i>
    <i>
      <x v="2519"/>
      <x v="2566"/>
    </i>
    <i>
      <x v="2520"/>
      <x v="2567"/>
    </i>
    <i>
      <x v="2521"/>
      <x v="2568"/>
    </i>
    <i>
      <x v="2522"/>
      <x v="2569"/>
    </i>
    <i>
      <x v="2523"/>
      <x v="2570"/>
    </i>
    <i>
      <x v="2524"/>
      <x v="948"/>
    </i>
    <i>
      <x v="2525"/>
      <x v="2629"/>
    </i>
    <i>
      <x v="2526"/>
      <x v="2632"/>
    </i>
    <i>
      <x v="2527"/>
      <x v="2633"/>
    </i>
    <i>
      <x v="2528"/>
      <x v="2634"/>
    </i>
    <i>
      <x v="2529"/>
      <x v="2635"/>
    </i>
    <i>
      <x v="2530"/>
      <x v="2574"/>
    </i>
    <i>
      <x v="2531"/>
      <x v="2575"/>
    </i>
    <i>
      <x v="2532"/>
      <x v="2576"/>
    </i>
    <i>
      <x v="2533"/>
      <x v="2578"/>
    </i>
    <i>
      <x v="2534"/>
      <x v="2691"/>
    </i>
    <i>
      <x v="2535"/>
      <x v="2580"/>
    </i>
    <i>
      <x v="2536"/>
      <x v="2581"/>
    </i>
    <i>
      <x v="2537"/>
      <x v="2582"/>
    </i>
    <i>
      <x v="2538"/>
      <x v="2583"/>
    </i>
    <i>
      <x v="2539"/>
      <x v="2584"/>
    </i>
    <i>
      <x v="2540"/>
      <x v="2585"/>
    </i>
    <i>
      <x v="2541"/>
      <x v="2586"/>
    </i>
    <i>
      <x v="2542"/>
      <x v="2587"/>
    </i>
    <i>
      <x v="2543"/>
      <x v="2588"/>
    </i>
    <i>
      <x v="2544"/>
      <x v="2591"/>
    </i>
    <i>
      <x v="2545"/>
      <x v="2597"/>
    </i>
    <i>
      <x v="2546"/>
      <x v="2599"/>
    </i>
    <i>
      <x v="2547"/>
      <x v="2600"/>
    </i>
    <i>
      <x v="2548"/>
      <x v="2601"/>
    </i>
    <i>
      <x v="2549"/>
      <x v="2695"/>
    </i>
    <i>
      <x v="2550"/>
      <x v="2603"/>
    </i>
    <i>
      <x v="2551"/>
      <x v="2604"/>
    </i>
    <i>
      <x v="2552"/>
      <x v="2605"/>
    </i>
    <i>
      <x v="2553"/>
      <x v="2608"/>
    </i>
    <i>
      <x v="2554"/>
      <x v="2609"/>
    </i>
    <i>
      <x v="2555"/>
      <x v="2610"/>
    </i>
    <i>
      <x v="2556"/>
      <x v="2611"/>
    </i>
    <i>
      <x v="2557"/>
      <x v="2612"/>
    </i>
    <i>
      <x v="2558"/>
      <x v="2613"/>
    </i>
    <i>
      <x v="2559"/>
      <x v="2614"/>
    </i>
    <i>
      <x v="2560"/>
      <x v="2615"/>
    </i>
    <i>
      <x v="2561"/>
      <x v="2616"/>
    </i>
    <i>
      <x v="2562"/>
      <x v="2617"/>
    </i>
    <i>
      <x v="2563"/>
      <x v="2618"/>
    </i>
    <i>
      <x v="2564"/>
      <x v="2619"/>
    </i>
    <i>
      <x v="2565"/>
      <x v="2620"/>
    </i>
    <i>
      <x v="2566"/>
      <x v="2621"/>
    </i>
    <i>
      <x v="2567"/>
      <x v="2622"/>
    </i>
    <i>
      <x v="2568"/>
      <x v="2623"/>
    </i>
    <i>
      <x v="2569"/>
      <x v="2624"/>
    </i>
    <i>
      <x v="2570"/>
      <x v="2625"/>
    </i>
    <i>
      <x v="2571"/>
      <x v="2626"/>
    </i>
    <i>
      <x v="2572"/>
      <x v="2627"/>
    </i>
    <i>
      <x v="2573"/>
      <x v="2628"/>
    </i>
    <i>
      <x v="2574"/>
      <x v="2630"/>
    </i>
    <i>
      <x v="2575"/>
      <x v="2631"/>
    </i>
    <i>
      <x v="2576"/>
      <x v="2636"/>
    </i>
    <i>
      <x v="2577"/>
      <x v="2637"/>
    </i>
    <i>
      <x v="2578"/>
      <x v="2638"/>
    </i>
    <i>
      <x v="2579"/>
      <x v="2639"/>
    </i>
    <i>
      <x v="2580"/>
      <x v="2640"/>
    </i>
    <i>
      <x v="2581"/>
      <x v="2646"/>
    </i>
    <i>
      <x v="2582"/>
      <x v="2647"/>
    </i>
    <i>
      <x v="2583"/>
      <x v="2648"/>
    </i>
    <i>
      <x v="2584"/>
      <x v="2649"/>
    </i>
    <i>
      <x v="2585"/>
      <x v="2650"/>
    </i>
    <i>
      <x v="2586"/>
      <x v="2651"/>
    </i>
    <i>
      <x v="2587"/>
      <x v="2652"/>
    </i>
    <i>
      <x v="2588"/>
      <x v="2653"/>
    </i>
    <i>
      <x v="2589"/>
      <x v="2654"/>
    </i>
    <i>
      <x v="2590"/>
      <x v="2655"/>
    </i>
    <i>
      <x v="2591"/>
      <x v="2656"/>
    </i>
    <i>
      <x v="2592"/>
      <x v="2657"/>
    </i>
    <i>
      <x v="2593"/>
      <x v="2658"/>
    </i>
    <i>
      <x v="2594"/>
      <x v="2659"/>
    </i>
    <i>
      <x v="2595"/>
      <x v="2661"/>
    </i>
    <i>
      <x v="2596"/>
      <x v="2688"/>
    </i>
    <i>
      <x v="2597"/>
      <x v="2663"/>
    </i>
    <i>
      <x v="2598"/>
      <x v="2692"/>
    </i>
    <i>
      <x v="2599"/>
      <x v="2666"/>
    </i>
    <i>
      <x v="2600"/>
      <x v="2667"/>
    </i>
    <i>
      <x v="2601"/>
      <x v="2668"/>
    </i>
    <i>
      <x v="2602"/>
      <x v="2669"/>
    </i>
    <i>
      <x v="2603"/>
      <x v="4179"/>
    </i>
    <i>
      <x v="2604"/>
      <x v="4180"/>
    </i>
    <i>
      <x v="2605"/>
      <x v="4181"/>
    </i>
    <i>
      <x v="2606"/>
      <x v="4182"/>
    </i>
    <i>
      <x v="2607"/>
      <x v="4183"/>
    </i>
    <i>
      <x v="2608"/>
      <x v="4184"/>
    </i>
    <i>
      <x v="2609"/>
      <x v="2676"/>
    </i>
    <i>
      <x v="2610"/>
      <x v="2678"/>
    </i>
    <i>
      <x v="2611"/>
      <x v="2679"/>
    </i>
    <i>
      <x v="2612"/>
      <x v="2680"/>
    </i>
    <i>
      <x v="2613"/>
      <x v="2681"/>
    </i>
    <i>
      <x v="2614"/>
      <x v="2682"/>
    </i>
    <i>
      <x v="2615"/>
      <x v="2684"/>
    </i>
    <i>
      <x v="2616"/>
      <x v="2689"/>
    </i>
    <i>
      <x v="2617"/>
      <x v="2690"/>
    </i>
    <i>
      <x v="2618"/>
      <x v="2694"/>
    </i>
    <i>
      <x v="2619"/>
      <x v="2697"/>
    </i>
    <i>
      <x v="2620"/>
      <x v="2698"/>
    </i>
    <i>
      <x v="2621"/>
      <x v="2699"/>
    </i>
    <i>
      <x v="2622"/>
      <x v="2701"/>
    </i>
    <i>
      <x v="2623"/>
      <x v="2702"/>
    </i>
    <i>
      <x v="2624"/>
      <x v="2703"/>
    </i>
    <i>
      <x v="2625"/>
      <x v="2704"/>
    </i>
    <i>
      <x v="2626"/>
      <x v="2705"/>
    </i>
    <i>
      <x v="2627"/>
      <x v="2706"/>
    </i>
    <i>
      <x v="2628"/>
      <x v="2707"/>
    </i>
    <i>
      <x v="2629"/>
      <x v="2709"/>
    </i>
    <i>
      <x v="2630"/>
      <x v="2710"/>
    </i>
    <i>
      <x v="2631"/>
      <x v="2711"/>
    </i>
    <i>
      <x v="2632"/>
      <x v="2712"/>
    </i>
    <i>
      <x v="2633"/>
      <x v="2713"/>
    </i>
    <i>
      <x v="2634"/>
      <x v="2714"/>
    </i>
    <i>
      <x v="2635"/>
      <x v="2715"/>
    </i>
    <i>
      <x v="2636"/>
      <x v="2716"/>
    </i>
    <i>
      <x v="2637"/>
      <x v="2717"/>
    </i>
    <i>
      <x v="2638"/>
      <x v="2718"/>
    </i>
    <i>
      <x v="2639"/>
      <x v="2719"/>
    </i>
    <i>
      <x v="2640"/>
      <x v="2720"/>
    </i>
    <i>
      <x v="2641"/>
      <x v="2721"/>
    </i>
    <i>
      <x v="2642"/>
      <x v="2722"/>
    </i>
    <i>
      <x v="2643"/>
      <x v="2723"/>
    </i>
    <i>
      <x v="2644"/>
      <x v="2724"/>
    </i>
    <i>
      <x v="2645"/>
      <x v="2725"/>
    </i>
    <i>
      <x v="2646"/>
      <x v="2726"/>
    </i>
    <i>
      <x v="2647"/>
      <x v="2727"/>
    </i>
    <i>
      <x v="2648"/>
      <x v="2728"/>
    </i>
    <i>
      <x v="2649"/>
      <x v="2729"/>
    </i>
    <i>
      <x v="2650"/>
      <x v="2730"/>
    </i>
    <i>
      <x v="2651"/>
      <x v="2731"/>
    </i>
    <i>
      <x v="2652"/>
      <x v="2732"/>
    </i>
    <i>
      <x v="2653"/>
      <x v="2733"/>
    </i>
    <i>
      <x v="2654"/>
      <x v="2739"/>
    </i>
    <i>
      <x v="2655"/>
      <x v="2740"/>
    </i>
    <i>
      <x v="2656"/>
      <x v="2741"/>
    </i>
    <i>
      <x v="2657"/>
      <x v="2742"/>
    </i>
    <i>
      <x v="2658"/>
      <x v="2743"/>
    </i>
    <i>
      <x v="2659"/>
      <x v="2744"/>
    </i>
    <i>
      <x v="2660"/>
      <x v="2745"/>
    </i>
    <i>
      <x v="2661"/>
      <x v="2747"/>
    </i>
    <i>
      <x v="2662"/>
      <x v="2748"/>
    </i>
    <i>
      <x v="2663"/>
      <x v="2749"/>
    </i>
    <i>
      <x v="2664"/>
      <x v="2750"/>
    </i>
    <i>
      <x v="2665"/>
      <x v="2757"/>
    </i>
    <i>
      <x v="2666"/>
      <x v="2758"/>
    </i>
    <i>
      <x v="2667"/>
      <x v="2759"/>
    </i>
    <i>
      <x v="2668"/>
      <x v="2760"/>
    </i>
    <i>
      <x v="2669"/>
      <x v="2761"/>
    </i>
    <i>
      <x v="2670"/>
      <x v="2762"/>
    </i>
    <i>
      <x v="2671"/>
      <x v="2763"/>
    </i>
    <i>
      <x v="2672"/>
      <x v="2764"/>
    </i>
    <i>
      <x v="2673"/>
      <x v="2765"/>
    </i>
    <i>
      <x v="2674"/>
      <x v="2766"/>
    </i>
    <i>
      <x v="2675"/>
      <x v="2767"/>
    </i>
    <i>
      <x v="2676"/>
      <x v="2768"/>
    </i>
    <i>
      <x v="2677"/>
      <x v="2769"/>
    </i>
    <i>
      <x v="2678"/>
      <x v="2770"/>
    </i>
    <i>
      <x v="2679"/>
      <x v="2771"/>
    </i>
    <i>
      <x v="2680"/>
      <x v="2772"/>
    </i>
    <i>
      <x v="2681"/>
      <x v="2773"/>
    </i>
    <i>
      <x v="2682"/>
      <x v="2774"/>
    </i>
    <i>
      <x v="2683"/>
      <x v="2775"/>
    </i>
    <i>
      <x v="2684"/>
      <x v="2776"/>
    </i>
    <i>
      <x v="2685"/>
      <x v="2777"/>
    </i>
    <i>
      <x v="2686"/>
      <x v="2778"/>
    </i>
    <i>
      <x v="2687"/>
      <x v="2780"/>
    </i>
    <i>
      <x v="2688"/>
      <x v="2781"/>
    </i>
    <i>
      <x v="2689"/>
      <x v="2782"/>
    </i>
    <i>
      <x v="2690"/>
      <x v="2783"/>
    </i>
    <i>
      <x v="2691"/>
      <x v="2784"/>
    </i>
    <i>
      <x v="2692"/>
      <x v="2785"/>
    </i>
    <i>
      <x v="2693"/>
      <x v="2786"/>
    </i>
    <i>
      <x v="2694"/>
      <x v="2787"/>
    </i>
    <i>
      <x v="2695"/>
      <x v="2788"/>
    </i>
    <i>
      <x v="2696"/>
      <x v="2789"/>
    </i>
    <i>
      <x v="2697"/>
      <x v="2790"/>
    </i>
    <i>
      <x v="2698"/>
      <x v="2791"/>
    </i>
    <i>
      <x v="2699"/>
      <x v="2792"/>
    </i>
    <i>
      <x v="2700"/>
      <x v="2794"/>
    </i>
    <i>
      <x v="2701"/>
      <x v="2795"/>
    </i>
    <i>
      <x v="2702"/>
      <x v="2796"/>
    </i>
    <i>
      <x v="2703"/>
      <x v="2798"/>
    </i>
    <i>
      <x v="2704"/>
      <x v="2799"/>
    </i>
    <i>
      <x v="2705"/>
      <x v="2800"/>
    </i>
    <i>
      <x v="2706"/>
      <x v="2802"/>
    </i>
    <i>
      <x v="2707"/>
      <x v="2803"/>
    </i>
    <i>
      <x v="2708"/>
      <x v="2804"/>
    </i>
    <i>
      <x v="2709"/>
      <x v="2805"/>
    </i>
    <i>
      <x v="2710"/>
      <x v="2806"/>
    </i>
    <i>
      <x v="2711"/>
      <x v="2807"/>
    </i>
    <i>
      <x v="2712"/>
      <x v="2808"/>
    </i>
    <i>
      <x v="2713"/>
      <x v="2809"/>
    </i>
    <i>
      <x v="2714"/>
      <x v="2810"/>
    </i>
    <i>
      <x v="2715"/>
      <x v="2811"/>
    </i>
    <i>
      <x v="2716"/>
      <x v="2812"/>
    </i>
    <i>
      <x v="2717"/>
      <x v="2813"/>
    </i>
    <i>
      <x v="2718"/>
      <x v="2814"/>
    </i>
    <i>
      <x v="2719"/>
      <x v="2815"/>
    </i>
    <i>
      <x v="2720"/>
      <x v="2819"/>
    </i>
    <i>
      <x v="2721"/>
      <x v="2820"/>
    </i>
    <i>
      <x v="2722"/>
      <x v="2821"/>
    </i>
    <i>
      <x v="2723"/>
      <x v="2822"/>
    </i>
    <i>
      <x v="2724"/>
      <x v="2823"/>
    </i>
    <i>
      <x v="2725"/>
      <x v="2824"/>
    </i>
    <i>
      <x v="2726"/>
      <x v="2826"/>
    </i>
    <i>
      <x v="2727"/>
      <x v="2827"/>
    </i>
    <i>
      <x v="2728"/>
      <x v="2828"/>
    </i>
    <i>
      <x v="2729"/>
      <x v="2829"/>
    </i>
    <i>
      <x v="2730"/>
      <x v="2830"/>
    </i>
    <i>
      <x v="2731"/>
      <x v="2831"/>
    </i>
    <i>
      <x v="2732"/>
      <x v="2832"/>
    </i>
    <i>
      <x v="2733"/>
      <x v="2833"/>
    </i>
    <i>
      <x v="2734"/>
      <x v="2834"/>
    </i>
    <i>
      <x v="2735"/>
      <x v="2835"/>
    </i>
    <i>
      <x v="2736"/>
      <x v="2836"/>
    </i>
    <i>
      <x v="2737"/>
      <x v="2837"/>
    </i>
    <i>
      <x v="2738"/>
      <x v="2838"/>
    </i>
    <i>
      <x v="2739"/>
      <x v="2839"/>
    </i>
    <i>
      <x v="2740"/>
      <x v="2840"/>
    </i>
    <i>
      <x v="2741"/>
      <x v="2841"/>
    </i>
    <i>
      <x v="2742"/>
      <x v="2842"/>
    </i>
    <i>
      <x v="2743"/>
      <x v="2843"/>
    </i>
    <i>
      <x v="2744"/>
      <x v="2844"/>
    </i>
    <i>
      <x v="2745"/>
      <x v="2845"/>
    </i>
    <i>
      <x v="2746"/>
      <x v="2846"/>
    </i>
    <i>
      <x v="2747"/>
      <x v="2847"/>
    </i>
    <i>
      <x v="2748"/>
      <x v="2848"/>
    </i>
    <i>
      <x v="2749"/>
      <x v="2849"/>
    </i>
    <i>
      <x v="2750"/>
      <x v="2850"/>
    </i>
    <i>
      <x v="2751"/>
      <x v="2851"/>
    </i>
    <i>
      <x v="2752"/>
      <x v="2852"/>
    </i>
    <i>
      <x v="2753"/>
      <x v="2853"/>
    </i>
    <i>
      <x v="2754"/>
      <x v="2854"/>
    </i>
    <i>
      <x v="2755"/>
      <x v="2855"/>
    </i>
    <i>
      <x v="2756"/>
      <x v="2856"/>
    </i>
    <i>
      <x v="2757"/>
      <x v="2857"/>
    </i>
    <i>
      <x v="2758"/>
      <x v="2858"/>
    </i>
    <i>
      <x v="2759"/>
      <x v="2859"/>
    </i>
    <i>
      <x v="2760"/>
      <x v="2860"/>
    </i>
    <i>
      <x v="2761"/>
      <x v="2861"/>
    </i>
    <i>
      <x v="2762"/>
      <x v="2862"/>
    </i>
    <i>
      <x v="2763"/>
      <x v="2866"/>
    </i>
    <i>
      <x v="2764"/>
      <x v="2867"/>
    </i>
    <i>
      <x v="2765"/>
      <x v="2868"/>
    </i>
    <i>
      <x v="2766"/>
      <x v="2869"/>
    </i>
    <i>
      <x v="2767"/>
      <x v="2870"/>
    </i>
    <i>
      <x v="2768"/>
      <x v="2871"/>
    </i>
    <i>
      <x v="2769"/>
      <x v="2872"/>
    </i>
    <i>
      <x v="2770"/>
      <x v="2873"/>
    </i>
    <i>
      <x v="2771"/>
      <x v="2874"/>
    </i>
    <i>
      <x v="2772"/>
      <x v="2875"/>
    </i>
    <i>
      <x v="2773"/>
      <x v="2876"/>
    </i>
    <i>
      <x v="2774"/>
      <x v="2877"/>
    </i>
    <i>
      <x v="2775"/>
      <x v="2878"/>
    </i>
    <i>
      <x v="2776"/>
      <x v="2879"/>
    </i>
    <i>
      <x v="2777"/>
      <x v="2880"/>
    </i>
    <i>
      <x v="2778"/>
      <x v="2881"/>
    </i>
    <i>
      <x v="2779"/>
      <x v="2882"/>
    </i>
    <i>
      <x v="2780"/>
      <x v="2883"/>
    </i>
    <i>
      <x v="2781"/>
      <x v="2884"/>
    </i>
    <i>
      <x v="2782"/>
      <x v="2885"/>
    </i>
    <i>
      <x v="2783"/>
      <x v="2886"/>
    </i>
    <i>
      <x v="2784"/>
      <x v="2887"/>
    </i>
    <i>
      <x v="2785"/>
      <x v="2888"/>
    </i>
    <i>
      <x v="2786"/>
      <x v="2889"/>
    </i>
    <i>
      <x v="2787"/>
      <x v="2891"/>
    </i>
    <i>
      <x v="2788"/>
      <x v="2892"/>
    </i>
    <i>
      <x v="2789"/>
      <x v="2893"/>
    </i>
    <i>
      <x v="2790"/>
      <x v="2894"/>
    </i>
    <i>
      <x v="2791"/>
      <x v="2895"/>
    </i>
    <i>
      <x v="2792"/>
      <x v="2896"/>
    </i>
    <i>
      <x v="2793"/>
      <x v="2897"/>
    </i>
    <i>
      <x v="2794"/>
      <x v="2898"/>
    </i>
    <i>
      <x v="2795"/>
      <x v="2899"/>
    </i>
    <i>
      <x v="2796"/>
      <x v="2900"/>
    </i>
    <i>
      <x v="2797"/>
      <x v="2901"/>
    </i>
    <i>
      <x v="2798"/>
      <x v="2902"/>
    </i>
    <i>
      <x v="2799"/>
      <x v="2903"/>
    </i>
    <i>
      <x v="2800"/>
      <x v="2904"/>
    </i>
    <i>
      <x v="2801"/>
      <x v="2905"/>
    </i>
    <i>
      <x v="2802"/>
      <x v="2906"/>
    </i>
    <i>
      <x v="2803"/>
      <x v="2907"/>
    </i>
    <i>
      <x v="2804"/>
      <x v="2908"/>
    </i>
    <i>
      <x v="2805"/>
      <x v="2909"/>
    </i>
    <i>
      <x v="2806"/>
      <x v="2910"/>
    </i>
    <i>
      <x v="2807"/>
      <x v="2911"/>
    </i>
    <i>
      <x v="2808"/>
      <x v="2912"/>
    </i>
    <i>
      <x v="2809"/>
      <x v="2913"/>
    </i>
    <i>
      <x v="2810"/>
      <x v="2914"/>
    </i>
    <i>
      <x v="2811"/>
      <x v="2915"/>
    </i>
    <i>
      <x v="2812"/>
      <x v="2916"/>
    </i>
    <i>
      <x v="2813"/>
      <x v="2917"/>
    </i>
    <i>
      <x v="2814"/>
      <x v="2918"/>
    </i>
    <i>
      <x v="2815"/>
      <x v="2919"/>
    </i>
    <i>
      <x v="2816"/>
      <x v="2920"/>
    </i>
    <i>
      <x v="2817"/>
      <x v="2921"/>
    </i>
    <i>
      <x v="2818"/>
      <x v="2922"/>
    </i>
    <i>
      <x v="2819"/>
      <x v="2923"/>
    </i>
    <i>
      <x v="2820"/>
      <x v="2924"/>
    </i>
    <i>
      <x v="2821"/>
      <x v="2925"/>
    </i>
    <i>
      <x v="2822"/>
      <x v="2926"/>
    </i>
    <i>
      <x v="2823"/>
      <x v="2927"/>
    </i>
    <i>
      <x v="2824"/>
      <x v="2928"/>
    </i>
    <i>
      <x v="2825"/>
      <x v="2929"/>
    </i>
    <i>
      <x v="2826"/>
      <x v="2930"/>
    </i>
    <i>
      <x v="2827"/>
      <x v="2931"/>
    </i>
    <i>
      <x v="2828"/>
      <x v="2932"/>
    </i>
    <i>
      <x v="2829"/>
      <x v="2933"/>
    </i>
    <i>
      <x v="2830"/>
      <x v="2934"/>
    </i>
    <i>
      <x v="2831"/>
      <x v="2935"/>
    </i>
    <i>
      <x v="2832"/>
      <x v="2936"/>
    </i>
    <i>
      <x v="2833"/>
      <x v="2937"/>
    </i>
    <i>
      <x v="2834"/>
      <x v="2938"/>
    </i>
    <i>
      <x v="2835"/>
      <x v="2939"/>
    </i>
    <i>
      <x v="2836"/>
      <x v="2940"/>
    </i>
    <i>
      <x v="2837"/>
      <x v="2941"/>
    </i>
    <i>
      <x v="2838"/>
      <x v="2942"/>
    </i>
    <i>
      <x v="2839"/>
      <x v="2943"/>
    </i>
    <i>
      <x v="2840"/>
      <x v="2944"/>
    </i>
    <i>
      <x v="2841"/>
      <x v="2945"/>
    </i>
    <i>
      <x v="2842"/>
      <x v="2946"/>
    </i>
    <i>
      <x v="2843"/>
      <x v="2947"/>
    </i>
    <i>
      <x v="2844"/>
      <x v="2948"/>
    </i>
    <i>
      <x v="2845"/>
      <x v="2949"/>
    </i>
    <i>
      <x v="2846"/>
      <x v="2950"/>
    </i>
    <i>
      <x v="2847"/>
      <x v="2952"/>
    </i>
    <i>
      <x v="2848"/>
      <x v="2953"/>
    </i>
    <i>
      <x v="2849"/>
      <x v="2954"/>
    </i>
    <i>
      <x v="2850"/>
      <x v="2955"/>
    </i>
    <i>
      <x v="2851"/>
      <x v="2956"/>
    </i>
    <i>
      <x v="2852"/>
      <x v="2957"/>
    </i>
    <i>
      <x v="2853"/>
      <x v="2958"/>
    </i>
    <i>
      <x v="2854"/>
      <x v="2960"/>
    </i>
    <i>
      <x v="2855"/>
      <x v="2961"/>
    </i>
    <i>
      <x v="2856"/>
      <x v="2962"/>
    </i>
    <i>
      <x v="2857"/>
      <x v="2963"/>
    </i>
    <i>
      <x v="2858"/>
      <x v="2964"/>
    </i>
    <i>
      <x v="2859"/>
      <x v="2965"/>
    </i>
    <i>
      <x v="2860"/>
      <x v="2966"/>
    </i>
    <i>
      <x v="2861"/>
      <x v="2967"/>
    </i>
    <i>
      <x v="2862"/>
      <x v="2968"/>
    </i>
    <i>
      <x v="2863"/>
      <x v="2969"/>
    </i>
    <i>
      <x v="2864"/>
      <x v="2970"/>
    </i>
    <i>
      <x v="2865"/>
      <x v="2971"/>
    </i>
    <i>
      <x v="2866"/>
      <x v="2972"/>
    </i>
    <i>
      <x v="2867"/>
      <x v="2973"/>
    </i>
    <i>
      <x v="2868"/>
      <x v="2975"/>
    </i>
    <i>
      <x v="2869"/>
      <x v="2977"/>
    </i>
    <i>
      <x v="2870"/>
      <x v="2978"/>
    </i>
    <i>
      <x v="2871"/>
      <x v="2982"/>
    </i>
    <i>
      <x v="2872"/>
      <x v="2983"/>
    </i>
    <i>
      <x v="2873"/>
      <x v="2987"/>
    </i>
    <i>
      <x v="2874"/>
      <x v="2988"/>
    </i>
    <i>
      <x v="2875"/>
      <x v="2989"/>
    </i>
    <i>
      <x v="2876"/>
      <x v="2994"/>
    </i>
    <i>
      <x v="2877"/>
      <x v="2995"/>
    </i>
    <i>
      <x v="2878"/>
      <x v="2996"/>
    </i>
    <i>
      <x v="2879"/>
      <x v="2997"/>
    </i>
    <i>
      <x v="2880"/>
      <x v="2998"/>
    </i>
    <i>
      <x v="2881"/>
      <x v="2999"/>
    </i>
    <i>
      <x v="2882"/>
      <x v="3000"/>
    </i>
    <i>
      <x v="2883"/>
      <x v="3002"/>
    </i>
    <i>
      <x v="2884"/>
      <x v="3009"/>
    </i>
    <i>
      <x v="2885"/>
      <x v="3011"/>
    </i>
    <i>
      <x v="2886"/>
      <x v="3014"/>
    </i>
    <i>
      <x v="2887"/>
      <x v="3015"/>
    </i>
    <i>
      <x v="2888"/>
      <x v="3016"/>
    </i>
    <i>
      <x v="2889"/>
      <x v="3017"/>
    </i>
    <i>
      <x v="2890"/>
      <x v="3018"/>
    </i>
    <i>
      <x v="2891"/>
      <x v="3019"/>
    </i>
    <i>
      <x v="2892"/>
      <x v="3020"/>
    </i>
    <i>
      <x v="2893"/>
      <x v="3021"/>
    </i>
    <i>
      <x v="2894"/>
      <x v="3022"/>
    </i>
    <i>
      <x v="2895"/>
      <x v="3023"/>
    </i>
    <i>
      <x v="2896"/>
      <x v="3024"/>
    </i>
    <i>
      <x v="2897"/>
      <x v="3025"/>
    </i>
    <i>
      <x v="2898"/>
      <x v="3026"/>
    </i>
    <i>
      <x v="2899"/>
      <x v="3027"/>
    </i>
    <i>
      <x v="2900"/>
      <x v="3028"/>
    </i>
    <i>
      <x v="2901"/>
      <x v="3029"/>
    </i>
    <i>
      <x v="2902"/>
      <x v="3030"/>
    </i>
    <i>
      <x v="2903"/>
      <x v="3031"/>
    </i>
    <i>
      <x v="2904"/>
      <x v="3032"/>
    </i>
    <i>
      <x v="2905"/>
      <x v="3033"/>
    </i>
    <i>
      <x v="2906"/>
      <x v="3034"/>
    </i>
    <i>
      <x v="2907"/>
      <x v="3035"/>
    </i>
    <i>
      <x v="2908"/>
      <x v="3036"/>
    </i>
    <i>
      <x v="2909"/>
      <x v="3037"/>
    </i>
    <i>
      <x v="2910"/>
      <x v="3038"/>
    </i>
    <i>
      <x v="2911"/>
      <x v="3039"/>
    </i>
    <i>
      <x v="2912"/>
      <x v="3040"/>
    </i>
    <i>
      <x v="2913"/>
      <x v="3041"/>
    </i>
    <i>
      <x v="2914"/>
      <x v="3042"/>
    </i>
    <i>
      <x v="2915"/>
      <x v="3043"/>
    </i>
    <i>
      <x v="2916"/>
      <x v="3044"/>
    </i>
    <i>
      <x v="2917"/>
      <x v="3045"/>
    </i>
    <i>
      <x v="2918"/>
      <x v="3046"/>
    </i>
    <i>
      <x v="2919"/>
      <x v="3047"/>
    </i>
    <i>
      <x v="2920"/>
      <x v="3048"/>
    </i>
    <i>
      <x v="2921"/>
      <x v="3049"/>
    </i>
    <i>
      <x v="2922"/>
      <x v="3050"/>
    </i>
    <i>
      <x v="2923"/>
      <x v="3051"/>
    </i>
    <i>
      <x v="2924"/>
      <x v="3052"/>
    </i>
    <i>
      <x v="2925"/>
      <x v="3053"/>
    </i>
    <i>
      <x v="2926"/>
      <x v="3054"/>
    </i>
    <i>
      <x v="2927"/>
      <x v="3055"/>
    </i>
    <i>
      <x v="2928"/>
      <x v="3056"/>
    </i>
    <i>
      <x v="2929"/>
      <x v="3057"/>
    </i>
    <i>
      <x v="2930"/>
      <x v="3058"/>
    </i>
    <i>
      <x v="2931"/>
      <x v="3059"/>
    </i>
    <i>
      <x v="2932"/>
      <x v="3060"/>
    </i>
    <i>
      <x v="2933"/>
      <x v="3061"/>
    </i>
    <i>
      <x v="2934"/>
      <x v="3062"/>
    </i>
    <i>
      <x v="2935"/>
      <x v="3063"/>
    </i>
    <i>
      <x v="2936"/>
      <x v="3064"/>
    </i>
    <i>
      <x v="2937"/>
      <x v="3065"/>
    </i>
    <i>
      <x v="2938"/>
      <x v="3066"/>
    </i>
    <i>
      <x v="2939"/>
      <x v="3067"/>
    </i>
    <i>
      <x v="2940"/>
      <x v="3068"/>
    </i>
    <i>
      <x v="2941"/>
      <x v="3069"/>
    </i>
    <i>
      <x v="2942"/>
      <x v="3070"/>
    </i>
    <i>
      <x v="2943"/>
      <x v="3071"/>
    </i>
    <i>
      <x v="2944"/>
      <x v="3072"/>
    </i>
    <i>
      <x v="2945"/>
      <x v="3073"/>
    </i>
    <i>
      <x v="2946"/>
      <x v="3074"/>
    </i>
    <i>
      <x v="2947"/>
      <x v="3075"/>
    </i>
    <i>
      <x v="2948"/>
      <x v="3076"/>
    </i>
    <i>
      <x v="2949"/>
      <x v="3077"/>
    </i>
    <i>
      <x v="2950"/>
      <x v="3078"/>
    </i>
    <i>
      <x v="2951"/>
      <x v="3079"/>
    </i>
    <i>
      <x v="2952"/>
      <x v="3080"/>
    </i>
    <i>
      <x v="2953"/>
      <x v="3081"/>
    </i>
    <i>
      <x v="2954"/>
      <x v="3082"/>
    </i>
    <i>
      <x v="2955"/>
      <x v="3083"/>
    </i>
    <i>
      <x v="2956"/>
      <x v="3084"/>
    </i>
    <i>
      <x v="2957"/>
      <x v="3085"/>
    </i>
    <i>
      <x v="2958"/>
      <x v="3086"/>
    </i>
    <i>
      <x v="2959"/>
      <x v="3087"/>
    </i>
    <i>
      <x v="2960"/>
      <x v="3088"/>
    </i>
    <i>
      <x v="2961"/>
      <x v="3089"/>
    </i>
    <i>
      <x v="2962"/>
      <x v="3090"/>
    </i>
    <i>
      <x v="2963"/>
      <x v="3091"/>
    </i>
    <i>
      <x v="2964"/>
      <x v="3092"/>
    </i>
    <i>
      <x v="2965"/>
      <x v="3093"/>
    </i>
    <i>
      <x v="2966"/>
      <x v="3094"/>
    </i>
    <i>
      <x v="2967"/>
      <x v="3095"/>
    </i>
    <i>
      <x v="2968"/>
      <x v="3096"/>
    </i>
    <i>
      <x v="2969"/>
      <x v="3097"/>
    </i>
    <i>
      <x v="2970"/>
      <x v="3098"/>
    </i>
    <i>
      <x v="2971"/>
      <x v="3099"/>
    </i>
    <i>
      <x v="2972"/>
      <x v="3100"/>
    </i>
    <i>
      <x v="2973"/>
      <x v="3101"/>
    </i>
    <i>
      <x v="2974"/>
      <x v="3102"/>
    </i>
    <i>
      <x v="2975"/>
      <x v="3103"/>
    </i>
    <i>
      <x v="2976"/>
      <x v="3104"/>
    </i>
    <i>
      <x v="2977"/>
      <x v="3105"/>
    </i>
    <i>
      <x v="2978"/>
      <x v="3106"/>
    </i>
    <i>
      <x v="2979"/>
      <x v="3107"/>
    </i>
    <i>
      <x v="2980"/>
      <x v="3108"/>
    </i>
    <i>
      <x v="2981"/>
      <x v="3109"/>
    </i>
    <i>
      <x v="2982"/>
      <x v="3110"/>
    </i>
    <i>
      <x v="2983"/>
      <x v="3111"/>
    </i>
    <i>
      <x v="2984"/>
      <x v="3112"/>
    </i>
    <i>
      <x v="2985"/>
      <x v="3113"/>
    </i>
    <i>
      <x v="2986"/>
      <x v="3114"/>
    </i>
    <i>
      <x v="2987"/>
      <x v="3115"/>
    </i>
    <i>
      <x v="2988"/>
      <x v="3116"/>
    </i>
    <i>
      <x v="2989"/>
      <x v="3117"/>
    </i>
    <i>
      <x v="2990"/>
      <x v="3118"/>
    </i>
    <i>
      <x v="2991"/>
      <x v="3119"/>
    </i>
    <i>
      <x v="2992"/>
      <x v="3120"/>
    </i>
    <i>
      <x v="2993"/>
      <x v="3121"/>
    </i>
    <i>
      <x v="2994"/>
      <x v="3122"/>
    </i>
    <i>
      <x v="2995"/>
      <x v="3123"/>
    </i>
    <i>
      <x v="2996"/>
      <x v="3124"/>
    </i>
    <i>
      <x v="2997"/>
      <x v="3125"/>
    </i>
    <i>
      <x v="2998"/>
      <x v="3126"/>
    </i>
    <i>
      <x v="2999"/>
      <x v="3127"/>
    </i>
    <i>
      <x v="3000"/>
      <x v="3128"/>
    </i>
    <i>
      <x v="3001"/>
      <x v="3129"/>
    </i>
    <i>
      <x v="3002"/>
      <x v="3130"/>
    </i>
    <i>
      <x v="3003"/>
      <x v="3131"/>
    </i>
    <i>
      <x v="3004"/>
      <x v="3132"/>
    </i>
    <i>
      <x v="3005"/>
      <x v="3133"/>
    </i>
    <i>
      <x v="3006"/>
      <x v="3134"/>
    </i>
    <i>
      <x v="3007"/>
      <x v="3135"/>
    </i>
    <i>
      <x v="3008"/>
      <x v="3136"/>
    </i>
    <i>
      <x v="3009"/>
      <x v="3137"/>
    </i>
    <i>
      <x v="3010"/>
      <x v="3138"/>
    </i>
    <i>
      <x v="3011"/>
      <x v="3139"/>
    </i>
    <i>
      <x v="3012"/>
      <x v="3140"/>
    </i>
    <i>
      <x v="3013"/>
      <x v="3141"/>
    </i>
    <i>
      <x v="3014"/>
      <x v="3142"/>
    </i>
    <i>
      <x v="3015"/>
      <x v="3143"/>
    </i>
    <i>
      <x v="3016"/>
      <x v="3144"/>
    </i>
    <i>
      <x v="3017"/>
      <x v="3145"/>
    </i>
    <i>
      <x v="3018"/>
      <x v="3146"/>
    </i>
    <i>
      <x v="3019"/>
      <x v="3147"/>
    </i>
    <i>
      <x v="3020"/>
      <x v="3148"/>
    </i>
    <i>
      <x v="3021"/>
      <x v="3149"/>
    </i>
    <i>
      <x v="3022"/>
      <x v="3150"/>
    </i>
    <i>
      <x v="3023"/>
      <x v="3151"/>
    </i>
    <i>
      <x v="3024"/>
      <x v="3152"/>
    </i>
    <i>
      <x v="3025"/>
      <x v="3153"/>
    </i>
    <i>
      <x v="3026"/>
      <x v="3154"/>
    </i>
    <i>
      <x v="3027"/>
      <x v="3155"/>
    </i>
    <i>
      <x v="3028"/>
      <x v="3156"/>
    </i>
    <i>
      <x v="3029"/>
      <x v="3157"/>
    </i>
    <i>
      <x v="3030"/>
      <x v="3158"/>
    </i>
    <i>
      <x v="3031"/>
      <x v="3159"/>
    </i>
    <i>
      <x v="3032"/>
      <x v="3160"/>
    </i>
    <i>
      <x v="3033"/>
      <x v="3161"/>
    </i>
    <i>
      <x v="3034"/>
      <x v="3162"/>
    </i>
    <i>
      <x v="3035"/>
      <x v="3163"/>
    </i>
    <i>
      <x v="3036"/>
      <x v="3164"/>
    </i>
    <i>
      <x v="3037"/>
      <x v="3165"/>
    </i>
    <i>
      <x v="3038"/>
      <x v="3166"/>
    </i>
    <i>
      <x v="3039"/>
      <x v="3167"/>
    </i>
    <i>
      <x v="3040"/>
      <x v="3168"/>
    </i>
    <i>
      <x v="3041"/>
      <x v="3169"/>
    </i>
    <i>
      <x v="3042"/>
      <x v="3170"/>
    </i>
    <i>
      <x v="3043"/>
      <x v="3171"/>
    </i>
    <i>
      <x v="3044"/>
      <x v="3172"/>
    </i>
    <i>
      <x v="3045"/>
      <x v="3173"/>
    </i>
    <i>
      <x v="3046"/>
      <x v="3174"/>
    </i>
    <i>
      <x v="3047"/>
      <x v="3175"/>
    </i>
    <i>
      <x v="3048"/>
      <x v="3176"/>
    </i>
    <i>
      <x v="3049"/>
      <x v="3177"/>
    </i>
    <i>
      <x v="3050"/>
      <x v="3178"/>
    </i>
    <i>
      <x v="3051"/>
      <x v="3179"/>
    </i>
    <i>
      <x v="3052"/>
      <x v="3180"/>
    </i>
    <i>
      <x v="3053"/>
      <x v="3181"/>
    </i>
    <i>
      <x v="3054"/>
      <x v="3182"/>
    </i>
    <i>
      <x v="3055"/>
      <x v="3183"/>
    </i>
    <i>
      <x v="3056"/>
      <x v="3184"/>
    </i>
    <i>
      <x v="3057"/>
      <x v="3185"/>
    </i>
    <i>
      <x v="3058"/>
      <x v="3186"/>
    </i>
    <i>
      <x v="3059"/>
      <x v="3187"/>
    </i>
    <i>
      <x v="3060"/>
      <x v="3188"/>
    </i>
    <i>
      <x v="3061"/>
      <x v="3189"/>
    </i>
    <i>
      <x v="3062"/>
      <x v="3190"/>
    </i>
    <i>
      <x v="3063"/>
      <x v="3191"/>
    </i>
    <i>
      <x v="3064"/>
      <x v="3192"/>
    </i>
    <i>
      <x v="3065"/>
      <x v="3193"/>
    </i>
    <i>
      <x v="3066"/>
      <x v="3194"/>
    </i>
    <i>
      <x v="3067"/>
      <x v="3195"/>
    </i>
    <i>
      <x v="3068"/>
      <x v="3196"/>
    </i>
    <i>
      <x v="3069"/>
      <x v="3197"/>
    </i>
    <i>
      <x v="3070"/>
      <x v="3198"/>
    </i>
    <i>
      <x v="3071"/>
      <x v="3199"/>
    </i>
    <i>
      <x v="3072"/>
      <x v="3200"/>
    </i>
    <i>
      <x v="3073"/>
      <x v="3201"/>
    </i>
    <i>
      <x v="3074"/>
      <x v="3202"/>
    </i>
    <i>
      <x v="3075"/>
      <x v="3203"/>
    </i>
    <i>
      <x v="3076"/>
      <x v="3204"/>
    </i>
    <i>
      <x v="3077"/>
      <x v="3205"/>
    </i>
    <i>
      <x v="3078"/>
      <x v="3206"/>
    </i>
    <i>
      <x v="3079"/>
      <x v="3207"/>
    </i>
    <i>
      <x v="3080"/>
      <x v="3208"/>
    </i>
    <i>
      <x v="3081"/>
      <x v="3209"/>
    </i>
    <i>
      <x v="3082"/>
      <x v="3210"/>
    </i>
    <i>
      <x v="3083"/>
      <x v="3211"/>
    </i>
    <i>
      <x v="3084"/>
      <x v="3212"/>
    </i>
    <i>
      <x v="3085"/>
      <x v="3213"/>
    </i>
    <i>
      <x v="3086"/>
      <x v="3214"/>
    </i>
    <i>
      <x v="3087"/>
      <x v="3215"/>
    </i>
    <i>
      <x v="3088"/>
      <x v="3216"/>
    </i>
    <i>
      <x v="3089"/>
      <x v="3217"/>
    </i>
    <i>
      <x v="3090"/>
      <x v="3218"/>
    </i>
    <i>
      <x v="3091"/>
      <x v="3219"/>
    </i>
    <i>
      <x v="3092"/>
      <x v="3220"/>
    </i>
    <i>
      <x v="3093"/>
      <x v="3221"/>
    </i>
    <i>
      <x v="3094"/>
      <x v="3222"/>
    </i>
    <i>
      <x v="3095"/>
      <x v="3223"/>
    </i>
    <i>
      <x v="3096"/>
      <x v="3224"/>
    </i>
    <i>
      <x v="3097"/>
      <x v="3225"/>
    </i>
    <i>
      <x v="3098"/>
      <x v="3226"/>
    </i>
    <i>
      <x v="3099"/>
      <x v="3227"/>
    </i>
    <i>
      <x v="3100"/>
      <x v="3228"/>
    </i>
    <i>
      <x v="3101"/>
      <x v="3229"/>
    </i>
    <i>
      <x v="3102"/>
      <x v="3230"/>
    </i>
    <i>
      <x v="3103"/>
      <x v="3231"/>
    </i>
    <i>
      <x v="3104"/>
      <x v="3232"/>
    </i>
    <i>
      <x v="3105"/>
      <x v="3233"/>
    </i>
    <i>
      <x v="3106"/>
      <x v="3234"/>
    </i>
    <i>
      <x v="3107"/>
      <x v="3235"/>
    </i>
    <i>
      <x v="3108"/>
      <x v="3236"/>
    </i>
    <i>
      <x v="3109"/>
      <x v="3237"/>
    </i>
    <i>
      <x v="3110"/>
      <x v="3238"/>
    </i>
    <i>
      <x v="3111"/>
      <x v="3239"/>
    </i>
    <i>
      <x v="3112"/>
      <x v="3240"/>
    </i>
    <i>
      <x v="3113"/>
      <x v="3241"/>
    </i>
    <i>
      <x v="3114"/>
      <x v="3242"/>
    </i>
    <i>
      <x v="3115"/>
      <x v="3243"/>
    </i>
    <i>
      <x v="3116"/>
      <x v="3244"/>
    </i>
    <i>
      <x v="3117"/>
      <x v="3245"/>
    </i>
    <i>
      <x v="3118"/>
      <x v="3246"/>
    </i>
    <i>
      <x v="3119"/>
      <x v="3247"/>
    </i>
    <i>
      <x v="3120"/>
      <x v="3248"/>
    </i>
    <i>
      <x v="3121"/>
      <x v="3249"/>
    </i>
    <i>
      <x v="3122"/>
      <x v="3250"/>
    </i>
    <i>
      <x v="3123"/>
      <x v="3251"/>
    </i>
    <i>
      <x v="3124"/>
      <x v="3252"/>
    </i>
    <i>
      <x v="3125"/>
      <x v="3253"/>
    </i>
    <i>
      <x v="3126"/>
      <x v="3254"/>
    </i>
    <i>
      <x v="3127"/>
      <x v="3255"/>
    </i>
    <i>
      <x v="3128"/>
      <x v="3256"/>
    </i>
    <i>
      <x v="3129"/>
      <x v="3257"/>
    </i>
    <i>
      <x v="3130"/>
      <x v="3258"/>
    </i>
    <i>
      <x v="3131"/>
      <x v="3259"/>
    </i>
    <i>
      <x v="3132"/>
      <x v="3260"/>
    </i>
    <i>
      <x v="3133"/>
      <x v="3261"/>
    </i>
    <i>
      <x v="3134"/>
      <x v="3262"/>
    </i>
    <i>
      <x v="3135"/>
      <x v="3263"/>
    </i>
    <i>
      <x v="3136"/>
      <x v="3264"/>
    </i>
    <i>
      <x v="3137"/>
      <x v="3265"/>
    </i>
    <i>
      <x v="3138"/>
      <x v="3266"/>
    </i>
    <i>
      <x v="3139"/>
      <x v="3267"/>
    </i>
    <i>
      <x v="3140"/>
      <x v="3268"/>
    </i>
    <i>
      <x v="3141"/>
      <x v="3269"/>
    </i>
    <i>
      <x v="3142"/>
      <x v="3270"/>
    </i>
    <i>
      <x v="3143"/>
      <x v="3271"/>
    </i>
    <i>
      <x v="3144"/>
      <x v="3272"/>
    </i>
    <i>
      <x v="3145"/>
      <x v="3273"/>
    </i>
    <i>
      <x v="3146"/>
      <x v="3274"/>
    </i>
    <i>
      <x v="3147"/>
      <x v="3275"/>
    </i>
    <i>
      <x v="3148"/>
      <x v="3276"/>
    </i>
    <i>
      <x v="3149"/>
      <x v="3277"/>
    </i>
    <i>
      <x v="3150"/>
      <x v="3278"/>
    </i>
    <i>
      <x v="3151"/>
      <x v="3279"/>
    </i>
    <i>
      <x v="3152"/>
      <x v="3280"/>
    </i>
    <i>
      <x v="3153"/>
      <x v="3281"/>
    </i>
    <i>
      <x v="3154"/>
      <x v="3282"/>
    </i>
    <i>
      <x v="3155"/>
      <x v="3283"/>
    </i>
    <i>
      <x v="3156"/>
      <x v="3284"/>
    </i>
    <i>
      <x v="3157"/>
      <x v="3285"/>
    </i>
    <i>
      <x v="3158"/>
      <x v="3286"/>
    </i>
    <i>
      <x v="3159"/>
      <x v="3287"/>
    </i>
    <i>
      <x v="3160"/>
      <x v="3288"/>
    </i>
    <i>
      <x v="3161"/>
      <x v="3289"/>
    </i>
    <i>
      <x v="3162"/>
      <x v="3290"/>
    </i>
    <i>
      <x v="3163"/>
      <x v="3291"/>
    </i>
    <i>
      <x v="3164"/>
      <x v="3292"/>
    </i>
    <i>
      <x v="3165"/>
      <x v="3293"/>
    </i>
    <i>
      <x v="3166"/>
      <x v="3294"/>
    </i>
    <i>
      <x v="3167"/>
      <x v="3295"/>
    </i>
    <i>
      <x v="3168"/>
      <x v="3296"/>
    </i>
    <i>
      <x v="3169"/>
      <x v="3297"/>
    </i>
    <i>
      <x v="3170"/>
      <x v="3298"/>
    </i>
    <i>
      <x v="3171"/>
      <x v="3299"/>
    </i>
    <i>
      <x v="3172"/>
      <x v="3300"/>
    </i>
    <i>
      <x v="3173"/>
      <x v="3301"/>
    </i>
    <i>
      <x v="3174"/>
      <x v="3302"/>
    </i>
    <i>
      <x v="3175"/>
      <x v="3303"/>
    </i>
    <i>
      <x v="3176"/>
      <x v="3304"/>
    </i>
    <i>
      <x v="3177"/>
      <x v="3305"/>
    </i>
    <i>
      <x v="3178"/>
      <x v="3306"/>
    </i>
    <i>
      <x v="3179"/>
      <x v="3307"/>
    </i>
    <i>
      <x v="3180"/>
      <x v="3308"/>
    </i>
    <i>
      <x v="3181"/>
      <x v="3309"/>
    </i>
    <i>
      <x v="3182"/>
      <x v="3310"/>
    </i>
    <i>
      <x v="3183"/>
      <x v="3311"/>
    </i>
    <i>
      <x v="3184"/>
      <x v="3312"/>
    </i>
    <i>
      <x v="3185"/>
      <x v="3313"/>
    </i>
    <i>
      <x v="3186"/>
      <x v="3314"/>
    </i>
    <i>
      <x v="3187"/>
      <x v="3315"/>
    </i>
    <i>
      <x v="3188"/>
      <x v="3316"/>
    </i>
    <i>
      <x v="3189"/>
      <x v="3317"/>
    </i>
    <i>
      <x v="3190"/>
      <x v="3318"/>
    </i>
    <i>
      <x v="3191"/>
      <x v="3319"/>
    </i>
    <i>
      <x v="3192"/>
      <x v="3320"/>
    </i>
    <i>
      <x v="3193"/>
      <x v="3321"/>
    </i>
    <i>
      <x v="3194"/>
      <x v="3322"/>
    </i>
    <i>
      <x v="3195"/>
      <x v="3323"/>
    </i>
    <i>
      <x v="3196"/>
      <x v="3325"/>
    </i>
    <i>
      <x v="3197"/>
      <x v="3326"/>
    </i>
    <i>
      <x v="3198"/>
      <x v="3327"/>
    </i>
    <i>
      <x v="3199"/>
      <x v="3328"/>
    </i>
    <i>
      <x v="3200"/>
      <x v="3329"/>
    </i>
    <i>
      <x v="3201"/>
      <x v="3330"/>
    </i>
    <i>
      <x v="3202"/>
      <x v="3331"/>
    </i>
    <i>
      <x v="3203"/>
      <x v="3332"/>
    </i>
    <i>
      <x v="3204"/>
      <x v="3333"/>
    </i>
    <i>
      <x v="3205"/>
      <x v="3334"/>
    </i>
    <i>
      <x v="3206"/>
      <x v="3335"/>
    </i>
    <i>
      <x v="3207"/>
      <x v="3336"/>
    </i>
    <i>
      <x v="3208"/>
      <x v="3337"/>
    </i>
    <i>
      <x v="3209"/>
      <x v="3338"/>
    </i>
    <i>
      <x v="3210"/>
      <x v="3339"/>
    </i>
    <i>
      <x v="3211"/>
      <x v="3340"/>
    </i>
    <i>
      <x v="3212"/>
      <x v="3341"/>
    </i>
    <i>
      <x v="3213"/>
      <x v="3342"/>
    </i>
    <i>
      <x v="3214"/>
      <x v="3343"/>
    </i>
    <i>
      <x v="3215"/>
      <x v="3344"/>
    </i>
    <i>
      <x v="3216"/>
      <x v="3345"/>
    </i>
    <i>
      <x v="3217"/>
      <x v="3346"/>
    </i>
    <i>
      <x v="3218"/>
      <x v="3347"/>
    </i>
    <i>
      <x v="3219"/>
      <x v="3348"/>
    </i>
    <i>
      <x v="3220"/>
      <x v="3349"/>
    </i>
    <i>
      <x v="3221"/>
      <x v="3350"/>
    </i>
    <i>
      <x v="3222"/>
      <x v="3351"/>
    </i>
    <i>
      <x v="3223"/>
      <x v="3352"/>
    </i>
    <i>
      <x v="3224"/>
      <x v="3353"/>
    </i>
    <i>
      <x v="3225"/>
      <x v="3355"/>
    </i>
    <i>
      <x v="3226"/>
      <x v="3356"/>
    </i>
    <i>
      <x v="3227"/>
      <x v="3357"/>
    </i>
    <i>
      <x v="3228"/>
      <x v="3358"/>
    </i>
    <i>
      <x v="3229"/>
      <x v="3359"/>
    </i>
    <i>
      <x v="3230"/>
      <x v="3360"/>
    </i>
    <i>
      <x v="3231"/>
      <x v="3361"/>
    </i>
    <i>
      <x v="3232"/>
      <x v="3364"/>
    </i>
    <i>
      <x v="3233"/>
      <x v="3365"/>
    </i>
    <i>
      <x v="3234"/>
      <x v="3366"/>
    </i>
    <i>
      <x v="3235"/>
      <x v="3367"/>
    </i>
    <i>
      <x v="3236"/>
      <x v="3368"/>
    </i>
    <i>
      <x v="3237"/>
      <x v="3369"/>
    </i>
    <i>
      <x v="3238"/>
      <x v="3370"/>
    </i>
    <i>
      <x v="3239"/>
      <x v="3371"/>
    </i>
    <i>
      <x v="3240"/>
      <x v="3372"/>
    </i>
    <i>
      <x v="3241"/>
      <x v="3373"/>
    </i>
    <i>
      <x v="3242"/>
      <x v="3374"/>
    </i>
    <i>
      <x v="3243"/>
      <x v="3375"/>
    </i>
    <i>
      <x v="3244"/>
      <x v="3376"/>
    </i>
    <i>
      <x v="3245"/>
      <x v="3377"/>
    </i>
    <i>
      <x v="3246"/>
      <x v="3378"/>
    </i>
    <i>
      <x v="3247"/>
      <x v="3379"/>
    </i>
    <i>
      <x v="3248"/>
      <x v="3380"/>
    </i>
    <i>
      <x v="3249"/>
      <x v="3381"/>
    </i>
    <i>
      <x v="3250"/>
      <x v="3382"/>
    </i>
    <i>
      <x v="3251"/>
      <x v="3383"/>
    </i>
    <i>
      <x v="3252"/>
      <x v="3384"/>
    </i>
    <i>
      <x v="3253"/>
      <x v="3385"/>
    </i>
    <i>
      <x v="3254"/>
      <x v="3386"/>
    </i>
    <i>
      <x v="3255"/>
      <x v="3387"/>
    </i>
    <i>
      <x v="3256"/>
      <x v="3388"/>
    </i>
    <i>
      <x v="3257"/>
      <x v="3389"/>
    </i>
    <i>
      <x v="3258"/>
      <x v="3390"/>
    </i>
    <i>
      <x v="3259"/>
      <x v="3391"/>
    </i>
    <i>
      <x v="3260"/>
      <x v="3392"/>
    </i>
    <i>
      <x v="3261"/>
      <x v="3393"/>
    </i>
    <i>
      <x v="3262"/>
      <x v="3394"/>
    </i>
    <i>
      <x v="3263"/>
      <x v="3395"/>
    </i>
    <i>
      <x v="3264"/>
      <x v="3396"/>
    </i>
    <i>
      <x v="3265"/>
      <x v="3397"/>
    </i>
    <i>
      <x v="3266"/>
      <x v="3398"/>
    </i>
    <i>
      <x v="3267"/>
      <x v="3399"/>
    </i>
    <i>
      <x v="3268"/>
      <x v="3400"/>
    </i>
    <i>
      <x v="3269"/>
      <x v="3401"/>
    </i>
    <i>
      <x v="3270"/>
      <x v="3402"/>
    </i>
    <i>
      <x v="3271"/>
      <x v="3403"/>
    </i>
    <i>
      <x v="3272"/>
      <x v="3404"/>
    </i>
    <i>
      <x v="3273"/>
      <x v="3405"/>
    </i>
    <i>
      <x v="3274"/>
      <x v="3406"/>
    </i>
    <i>
      <x v="3275"/>
      <x v="3407"/>
    </i>
    <i>
      <x v="3276"/>
      <x v="3408"/>
    </i>
    <i>
      <x v="3277"/>
      <x v="3409"/>
    </i>
    <i>
      <x v="3278"/>
      <x v="3410"/>
    </i>
    <i>
      <x v="3279"/>
      <x v="3411"/>
    </i>
    <i>
      <x v="3280"/>
      <x v="3412"/>
    </i>
    <i>
      <x v="3281"/>
      <x v="3413"/>
    </i>
    <i>
      <x v="3282"/>
      <x v="3414"/>
    </i>
    <i>
      <x v="3283"/>
      <x v="3415"/>
    </i>
    <i>
      <x v="3284"/>
      <x v="3416"/>
    </i>
    <i>
      <x v="3285"/>
      <x v="3417"/>
    </i>
    <i>
      <x v="3286"/>
      <x v="3418"/>
    </i>
    <i>
      <x v="3287"/>
      <x v="3419"/>
    </i>
    <i>
      <x v="3288"/>
      <x v="3420"/>
    </i>
    <i>
      <x v="3289"/>
      <x v="3421"/>
    </i>
    <i>
      <x v="3290"/>
      <x v="3422"/>
    </i>
    <i>
      <x v="3291"/>
      <x v="3423"/>
    </i>
    <i>
      <x v="3292"/>
      <x v="3424"/>
    </i>
    <i>
      <x v="3293"/>
      <x v="3425"/>
    </i>
    <i>
      <x v="3294"/>
      <x v="3426"/>
    </i>
    <i>
      <x v="3295"/>
      <x v="3427"/>
    </i>
    <i>
      <x v="3296"/>
      <x v="3428"/>
    </i>
    <i>
      <x v="3297"/>
      <x v="3429"/>
    </i>
    <i>
      <x v="3298"/>
      <x v="3430"/>
    </i>
    <i>
      <x v="3299"/>
      <x v="3431"/>
    </i>
    <i>
      <x v="3300"/>
      <x v="3432"/>
    </i>
    <i>
      <x v="3301"/>
      <x v="3433"/>
    </i>
    <i>
      <x v="3302"/>
      <x v="3434"/>
    </i>
    <i>
      <x v="3303"/>
      <x v="3437"/>
    </i>
    <i>
      <x v="3304"/>
      <x v="3438"/>
    </i>
    <i>
      <x v="3305"/>
      <x v="3439"/>
    </i>
    <i>
      <x v="3306"/>
      <x v="3440"/>
    </i>
    <i>
      <x v="3307"/>
      <x v="3441"/>
    </i>
    <i>
      <x v="3308"/>
      <x v="3442"/>
    </i>
    <i>
      <x v="3309"/>
      <x v="3443"/>
    </i>
    <i>
      <x v="3310"/>
      <x v="3444"/>
    </i>
    <i>
      <x v="3311"/>
      <x v="3445"/>
    </i>
    <i>
      <x v="3312"/>
      <x v="3446"/>
    </i>
    <i>
      <x v="3313"/>
      <x v="3447"/>
    </i>
    <i>
      <x v="3314"/>
      <x v="3448"/>
    </i>
    <i>
      <x v="3315"/>
      <x v="3449"/>
    </i>
    <i>
      <x v="3316"/>
      <x v="3450"/>
    </i>
    <i>
      <x v="3317"/>
      <x v="3451"/>
    </i>
    <i>
      <x v="3318"/>
      <x v="3452"/>
    </i>
    <i>
      <x v="3319"/>
      <x v="3453"/>
    </i>
    <i>
      <x v="3320"/>
      <x v="3454"/>
    </i>
    <i>
      <x v="3321"/>
      <x v="3455"/>
    </i>
    <i>
      <x v="3322"/>
      <x v="3456"/>
    </i>
    <i>
      <x v="3323"/>
      <x v="3457"/>
    </i>
    <i>
      <x v="3324"/>
      <x v="3458"/>
    </i>
    <i>
      <x v="3325"/>
      <x v="3459"/>
    </i>
    <i>
      <x v="3326"/>
      <x v="3460"/>
    </i>
    <i>
      <x v="3327"/>
      <x v="3461"/>
    </i>
    <i>
      <x v="3328"/>
      <x v="3462"/>
    </i>
    <i>
      <x v="3329"/>
      <x v="3463"/>
    </i>
    <i>
      <x v="3330"/>
      <x v="3464"/>
    </i>
    <i>
      <x v="3331"/>
      <x v="3465"/>
    </i>
    <i>
      <x v="3332"/>
      <x v="3466"/>
    </i>
    <i>
      <x v="3333"/>
      <x v="3467"/>
    </i>
    <i>
      <x v="3334"/>
      <x v="3468"/>
    </i>
    <i>
      <x v="3335"/>
      <x v="3469"/>
    </i>
    <i>
      <x v="3336"/>
      <x v="3470"/>
    </i>
    <i>
      <x v="3337"/>
      <x v="3471"/>
    </i>
    <i>
      <x v="3338"/>
      <x v="3472"/>
    </i>
    <i>
      <x v="3339"/>
      <x v="3473"/>
    </i>
    <i>
      <x v="3340"/>
      <x v="3474"/>
    </i>
    <i>
      <x v="3341"/>
      <x v="3475"/>
    </i>
    <i>
      <x v="3342"/>
      <x v="3476"/>
    </i>
    <i>
      <x v="3343"/>
      <x v="3477"/>
    </i>
    <i>
      <x v="3344"/>
      <x v="3478"/>
    </i>
    <i>
      <x v="3345"/>
      <x v="3479"/>
    </i>
    <i>
      <x v="3346"/>
      <x v="3480"/>
    </i>
    <i>
      <x v="3347"/>
      <x v="3481"/>
    </i>
    <i>
      <x v="3348"/>
      <x v="3482"/>
    </i>
    <i>
      <x v="3349"/>
      <x v="3483"/>
    </i>
    <i>
      <x v="3350"/>
      <x v="3484"/>
    </i>
    <i>
      <x v="3351"/>
      <x v="3485"/>
    </i>
    <i>
      <x v="3352"/>
      <x v="3488"/>
    </i>
    <i>
      <x v="3353"/>
      <x v="3489"/>
    </i>
    <i>
      <x v="3354"/>
      <x v="3490"/>
    </i>
    <i>
      <x v="3355"/>
      <x v="3491"/>
    </i>
    <i>
      <x v="3356"/>
      <x v="3492"/>
    </i>
    <i>
      <x v="3357"/>
      <x v="3493"/>
    </i>
    <i>
      <x v="3358"/>
      <x v="3494"/>
    </i>
    <i>
      <x v="3359"/>
      <x v="3495"/>
    </i>
    <i>
      <x v="3360"/>
      <x v="3496"/>
    </i>
    <i>
      <x v="3361"/>
      <x v="3497"/>
    </i>
    <i>
      <x v="3362"/>
      <x v="3498"/>
    </i>
    <i>
      <x v="3363"/>
      <x v="3499"/>
    </i>
    <i>
      <x v="3364"/>
      <x v="3500"/>
    </i>
    <i>
      <x v="3365"/>
      <x v="3501"/>
    </i>
    <i>
      <x v="3366"/>
      <x v="3502"/>
    </i>
    <i>
      <x v="3367"/>
      <x v="3503"/>
    </i>
    <i>
      <x v="3368"/>
      <x v="3504"/>
    </i>
    <i>
      <x v="3369"/>
      <x v="3505"/>
    </i>
    <i>
      <x v="3370"/>
      <x v="3506"/>
    </i>
    <i>
      <x v="3371"/>
      <x v="3507"/>
    </i>
    <i>
      <x v="3372"/>
      <x v="3508"/>
    </i>
    <i>
      <x v="3373"/>
      <x v="3509"/>
    </i>
    <i>
      <x v="3374"/>
      <x v="3510"/>
    </i>
    <i>
      <x v="3375"/>
      <x v="3511"/>
    </i>
    <i>
      <x v="3376"/>
      <x v="3512"/>
    </i>
    <i>
      <x v="3377"/>
      <x v="3513"/>
    </i>
    <i>
      <x v="3378"/>
      <x v="3514"/>
    </i>
    <i>
      <x v="3379"/>
      <x v="3515"/>
    </i>
    <i>
      <x v="3380"/>
      <x v="3516"/>
    </i>
    <i>
      <x v="3381"/>
      <x v="3517"/>
    </i>
    <i>
      <x v="3382"/>
      <x v="3518"/>
    </i>
    <i>
      <x v="3383"/>
      <x v="3519"/>
    </i>
    <i>
      <x v="3384"/>
      <x v="3521"/>
    </i>
    <i>
      <x v="3385"/>
      <x v="3522"/>
    </i>
    <i>
      <x v="3386"/>
      <x v="3523"/>
    </i>
    <i>
      <x v="3387"/>
      <x v="3524"/>
    </i>
    <i>
      <x v="3388"/>
      <x v="3525"/>
    </i>
    <i>
      <x v="3389"/>
      <x v="3526"/>
    </i>
    <i>
      <x v="3390"/>
      <x v="3527"/>
    </i>
    <i>
      <x v="3391"/>
      <x v="3528"/>
    </i>
    <i>
      <x v="3392"/>
      <x v="3529"/>
    </i>
    <i>
      <x v="3393"/>
      <x v="3530"/>
    </i>
    <i>
      <x v="3394"/>
      <x v="3531"/>
    </i>
    <i>
      <x v="3395"/>
      <x v="3532"/>
    </i>
    <i>
      <x v="3396"/>
      <x v="3533"/>
    </i>
    <i>
      <x v="3397"/>
      <x v="3534"/>
    </i>
    <i>
      <x v="3398"/>
      <x v="3535"/>
    </i>
    <i>
      <x v="3399"/>
      <x v="3536"/>
    </i>
    <i>
      <x v="3400"/>
      <x v="3537"/>
    </i>
    <i>
      <x v="3401"/>
      <x v="3538"/>
    </i>
    <i>
      <x v="3402"/>
      <x v="3539"/>
    </i>
    <i>
      <x v="3403"/>
      <x v="3540"/>
    </i>
    <i>
      <x v="3404"/>
      <x v="3541"/>
    </i>
    <i>
      <x v="3405"/>
      <x v="3542"/>
    </i>
    <i>
      <x v="3406"/>
      <x v="3543"/>
    </i>
    <i>
      <x v="3407"/>
      <x v="3544"/>
    </i>
    <i>
      <x v="3408"/>
      <x v="3545"/>
    </i>
    <i>
      <x v="3409"/>
      <x v="3546"/>
    </i>
    <i>
      <x v="3410"/>
      <x v="3547"/>
    </i>
    <i>
      <x v="3411"/>
      <x v="3548"/>
    </i>
    <i>
      <x v="3412"/>
      <x v="3549"/>
    </i>
    <i>
      <x v="3413"/>
      <x v="3550"/>
    </i>
    <i>
      <x v="3414"/>
      <x v="3551"/>
    </i>
    <i>
      <x v="3415"/>
      <x v="3552"/>
    </i>
    <i>
      <x v="3416"/>
      <x v="3553"/>
    </i>
    <i>
      <x v="3417"/>
      <x v="3554"/>
    </i>
    <i>
      <x v="3418"/>
      <x v="3555"/>
    </i>
    <i>
      <x v="3419"/>
      <x v="3556"/>
    </i>
    <i>
      <x v="3420"/>
      <x v="3557"/>
    </i>
    <i>
      <x v="3421"/>
      <x v="3558"/>
    </i>
    <i>
      <x v="3422"/>
      <x v="3559"/>
    </i>
    <i>
      <x v="3423"/>
      <x v="3560"/>
    </i>
    <i>
      <x v="3424"/>
      <x v="3561"/>
    </i>
    <i>
      <x v="3425"/>
      <x v="3562"/>
    </i>
    <i>
      <x v="3426"/>
      <x v="3563"/>
    </i>
    <i>
      <x v="3427"/>
      <x v="3564"/>
    </i>
    <i>
      <x v="3428"/>
      <x v="3565"/>
    </i>
    <i>
      <x v="3429"/>
      <x v="3566"/>
    </i>
    <i>
      <x v="3430"/>
      <x v="3567"/>
    </i>
    <i>
      <x v="3431"/>
      <x v="3568"/>
    </i>
    <i>
      <x v="3432"/>
      <x v="3569"/>
    </i>
    <i>
      <x v="3433"/>
      <x v="3570"/>
    </i>
    <i>
      <x v="3434"/>
      <x v="3571"/>
    </i>
    <i>
      <x v="3435"/>
      <x v="3572"/>
    </i>
    <i>
      <x v="3436"/>
      <x v="3573"/>
    </i>
    <i>
      <x v="3437"/>
      <x v="3574"/>
    </i>
    <i>
      <x v="3438"/>
      <x v="3575"/>
    </i>
    <i>
      <x v="3439"/>
      <x v="3576"/>
    </i>
    <i>
      <x v="3440"/>
      <x v="3576"/>
    </i>
    <i>
      <x v="3441"/>
      <x v="3577"/>
    </i>
    <i>
      <x v="3442"/>
      <x v="3578"/>
    </i>
    <i>
      <x v="3443"/>
      <x v="3579"/>
    </i>
    <i>
      <x v="3444"/>
      <x v="3580"/>
    </i>
    <i>
      <x v="3445"/>
      <x v="3581"/>
    </i>
    <i>
      <x v="3446"/>
      <x v="3582"/>
    </i>
    <i>
      <x v="3447"/>
      <x v="3583"/>
    </i>
    <i>
      <x v="3448"/>
      <x v="3584"/>
    </i>
    <i>
      <x v="3449"/>
      <x v="3585"/>
    </i>
    <i>
      <x v="3450"/>
      <x v="3586"/>
    </i>
    <i>
      <x v="3451"/>
      <x v="3587"/>
    </i>
    <i>
      <x v="3452"/>
      <x v="3588"/>
    </i>
    <i>
      <x v="3453"/>
      <x v="3589"/>
    </i>
    <i>
      <x v="3454"/>
      <x v="3590"/>
    </i>
    <i>
      <x v="3455"/>
      <x v="3591"/>
    </i>
    <i>
      <x v="3456"/>
      <x v="3592"/>
    </i>
    <i>
      <x v="3457"/>
      <x v="3593"/>
    </i>
    <i>
      <x v="3458"/>
      <x v="3594"/>
    </i>
    <i>
      <x v="3459"/>
      <x v="3595"/>
    </i>
    <i>
      <x v="3460"/>
      <x v="3596"/>
    </i>
    <i>
      <x v="3461"/>
      <x v="3597"/>
    </i>
    <i>
      <x v="3462"/>
      <x v="3598"/>
    </i>
    <i>
      <x v="3463"/>
      <x v="3599"/>
    </i>
    <i>
      <x v="3464"/>
      <x v="3600"/>
    </i>
    <i>
      <x v="3465"/>
      <x v="3601"/>
    </i>
    <i>
      <x v="3466"/>
      <x v="3602"/>
    </i>
    <i>
      <x v="3467"/>
      <x v="3603"/>
    </i>
    <i>
      <x v="3468"/>
      <x v="3604"/>
    </i>
    <i>
      <x v="3469"/>
      <x v="3605"/>
    </i>
    <i>
      <x v="3470"/>
      <x v="3606"/>
    </i>
    <i>
      <x v="3471"/>
      <x v="3607"/>
    </i>
    <i>
      <x v="3472"/>
      <x v="3608"/>
    </i>
    <i>
      <x v="3473"/>
      <x v="3609"/>
    </i>
    <i>
      <x v="3474"/>
      <x v="3610"/>
    </i>
    <i>
      <x v="3475"/>
      <x v="3611"/>
    </i>
    <i>
      <x v="3476"/>
      <x v="3612"/>
    </i>
    <i>
      <x v="3477"/>
      <x v="3613"/>
    </i>
    <i>
      <x v="3478"/>
      <x v="3614"/>
    </i>
    <i>
      <x v="3479"/>
      <x v="3615"/>
    </i>
    <i>
      <x v="3480"/>
      <x v="3616"/>
    </i>
    <i>
      <x v="3481"/>
      <x v="3617"/>
    </i>
    <i>
      <x v="3482"/>
      <x v="3618"/>
    </i>
    <i>
      <x v="3483"/>
      <x v="3619"/>
    </i>
    <i>
      <x v="3484"/>
      <x v="3620"/>
    </i>
    <i>
      <x v="3485"/>
      <x v="3621"/>
    </i>
    <i>
      <x v="3486"/>
      <x v="3622"/>
    </i>
    <i>
      <x v="3487"/>
      <x v="3623"/>
    </i>
    <i>
      <x v="3488"/>
      <x v="3624"/>
    </i>
    <i>
      <x v="3489"/>
      <x v="3625"/>
    </i>
    <i>
      <x v="3490"/>
      <x v="3626"/>
    </i>
    <i>
      <x v="3491"/>
      <x v="3627"/>
    </i>
    <i>
      <x v="3492"/>
      <x v="3628"/>
    </i>
    <i>
      <x v="3493"/>
      <x v="3629"/>
    </i>
    <i>
      <x v="3494"/>
      <x v="3630"/>
    </i>
    <i>
      <x v="3495"/>
      <x v="3631"/>
    </i>
    <i>
      <x v="3496"/>
      <x v="3632"/>
    </i>
    <i>
      <x v="3497"/>
      <x v="3633"/>
    </i>
    <i>
      <x v="3498"/>
      <x v="3634"/>
    </i>
    <i>
      <x v="3499"/>
      <x v="3635"/>
    </i>
    <i>
      <x v="3500"/>
      <x v="3636"/>
    </i>
    <i>
      <x v="3501"/>
      <x v="3637"/>
    </i>
    <i>
      <x v="3502"/>
      <x v="3638"/>
    </i>
    <i>
      <x v="3503"/>
      <x v="3639"/>
    </i>
    <i>
      <x v="3504"/>
      <x v="3640"/>
    </i>
    <i>
      <x v="3505"/>
      <x v="3641"/>
    </i>
    <i>
      <x v="3506"/>
      <x v="3642"/>
    </i>
    <i>
      <x v="3507"/>
      <x v="3643"/>
    </i>
    <i>
      <x v="3508"/>
      <x v="3644"/>
    </i>
    <i>
      <x v="3509"/>
      <x v="3645"/>
    </i>
    <i>
      <x v="3510"/>
      <x v="3646"/>
    </i>
    <i>
      <x v="3511"/>
      <x v="3647"/>
    </i>
    <i>
      <x v="3512"/>
      <x v="3648"/>
    </i>
    <i>
      <x v="3513"/>
      <x v="3649"/>
    </i>
    <i>
      <x v="3514"/>
      <x v="3655"/>
    </i>
    <i>
      <x v="3515"/>
      <x v="3655"/>
    </i>
    <i>
      <x v="3516"/>
      <x v="3656"/>
    </i>
    <i>
      <x v="3517"/>
      <x v="3657"/>
    </i>
    <i>
      <x v="3518"/>
      <x v="3657"/>
    </i>
    <i>
      <x v="3519"/>
      <x v="3658"/>
    </i>
    <i>
      <x v="3520"/>
      <x v="3659"/>
    </i>
    <i>
      <x v="3521"/>
      <x v="3659"/>
    </i>
    <i>
      <x v="3522"/>
      <x v="3660"/>
    </i>
    <i>
      <x v="3523"/>
      <x v="3661"/>
    </i>
    <i>
      <x v="3524"/>
      <x v="3661"/>
    </i>
    <i>
      <x v="3525"/>
      <x v="3662"/>
    </i>
    <i>
      <x v="3526"/>
      <x v="3663"/>
    </i>
    <i>
      <x v="3527"/>
      <x v="3663"/>
    </i>
    <i>
      <x v="3528"/>
      <x v="3664"/>
    </i>
    <i>
      <x v="3529"/>
      <x v="3665"/>
    </i>
    <i>
      <x v="3530"/>
      <x v="3665"/>
    </i>
    <i>
      <x v="3531"/>
      <x v="3666"/>
    </i>
    <i>
      <x v="3532"/>
      <x v="3667"/>
    </i>
    <i>
      <x v="3533"/>
      <x v="3667"/>
    </i>
    <i>
      <x v="3534"/>
      <x v="3668"/>
    </i>
    <i>
      <x v="3535"/>
      <x v="3669"/>
    </i>
    <i>
      <x v="3536"/>
      <x v="3669"/>
    </i>
    <i>
      <x v="3537"/>
      <x v="3670"/>
    </i>
    <i>
      <x v="3538"/>
      <x v="3671"/>
    </i>
    <i>
      <x v="3539"/>
      <x v="3671"/>
    </i>
    <i>
      <x v="3540"/>
      <x v="3672"/>
    </i>
    <i>
      <x v="3541"/>
      <x v="3673"/>
    </i>
    <i>
      <x v="3542"/>
      <x v="3673"/>
    </i>
    <i>
      <x v="3543"/>
      <x v="3674"/>
    </i>
    <i>
      <x v="3544"/>
      <x v="3675"/>
    </i>
    <i>
      <x v="3545"/>
      <x v="3675"/>
    </i>
    <i>
      <x v="3546"/>
      <x v="3676"/>
    </i>
    <i>
      <x v="3547"/>
      <x v="3677"/>
    </i>
    <i>
      <x v="3548"/>
      <x v="3677"/>
    </i>
    <i>
      <x v="3549"/>
      <x v="3678"/>
    </i>
    <i>
      <x v="3550"/>
      <x v="3679"/>
    </i>
    <i>
      <x v="3551"/>
      <x v="3679"/>
    </i>
    <i>
      <x v="3552"/>
      <x v="3680"/>
    </i>
    <i>
      <x v="3553"/>
      <x v="3681"/>
    </i>
    <i>
      <x v="3554"/>
      <x v="3681"/>
    </i>
    <i>
      <x v="3555"/>
      <x v="3682"/>
    </i>
    <i>
      <x v="3556"/>
      <x v="3683"/>
    </i>
    <i>
      <x v="3557"/>
      <x v="3683"/>
    </i>
    <i>
      <x v="3558"/>
      <x v="3684"/>
    </i>
    <i>
      <x v="3559"/>
      <x v="3685"/>
    </i>
    <i>
      <x v="3560"/>
      <x v="3685"/>
    </i>
    <i>
      <x v="3561"/>
      <x v="3686"/>
    </i>
    <i>
      <x v="3562"/>
      <x v="3687"/>
    </i>
    <i>
      <x v="3563"/>
      <x v="3687"/>
    </i>
    <i>
      <x v="3564"/>
      <x v="3688"/>
    </i>
    <i>
      <x v="3565"/>
      <x v="3689"/>
    </i>
    <i>
      <x v="3566"/>
      <x v="3689"/>
    </i>
    <i>
      <x v="3567"/>
      <x v="3690"/>
    </i>
    <i>
      <x v="3568"/>
      <x v="3691"/>
    </i>
    <i>
      <x v="3569"/>
      <x v="3691"/>
    </i>
    <i>
      <x v="3570"/>
      <x v="3692"/>
    </i>
    <i>
      <x v="3571"/>
      <x v="3693"/>
    </i>
    <i>
      <x v="3572"/>
      <x v="3693"/>
    </i>
    <i>
      <x v="3573"/>
      <x v="3694"/>
    </i>
    <i>
      <x v="3574"/>
      <x v="3695"/>
    </i>
    <i>
      <x v="3575"/>
      <x v="3695"/>
    </i>
    <i>
      <x v="3576"/>
      <x v="3696"/>
    </i>
    <i>
      <x v="3577"/>
      <x v="3697"/>
    </i>
    <i>
      <x v="3578"/>
      <x v="3697"/>
    </i>
    <i>
      <x v="3579"/>
      <x v="3698"/>
    </i>
    <i>
      <x v="3580"/>
      <x v="3699"/>
    </i>
    <i>
      <x v="3581"/>
      <x v="3699"/>
    </i>
    <i>
      <x v="3582"/>
      <x v="3700"/>
    </i>
    <i>
      <x v="3583"/>
      <x v="3701"/>
    </i>
    <i>
      <x v="3584"/>
      <x v="3701"/>
    </i>
    <i>
      <x v="3585"/>
      <x v="3702"/>
    </i>
    <i>
      <x v="3586"/>
      <x v="3703"/>
    </i>
    <i>
      <x v="3587"/>
      <x v="3703"/>
    </i>
    <i>
      <x v="3588"/>
      <x v="3704"/>
    </i>
    <i>
      <x v="3589"/>
      <x v="3705"/>
    </i>
    <i>
      <x v="3590"/>
      <x v="3705"/>
    </i>
    <i>
      <x v="3591"/>
      <x v="3706"/>
    </i>
    <i>
      <x v="3592"/>
      <x v="3707"/>
    </i>
    <i>
      <x v="3593"/>
      <x v="3707"/>
    </i>
    <i>
      <x v="3594"/>
      <x v="3708"/>
    </i>
    <i>
      <x v="3595"/>
      <x v="3709"/>
    </i>
    <i>
      <x v="3596"/>
      <x v="3709"/>
    </i>
    <i>
      <x v="3597"/>
      <x v="3710"/>
    </i>
    <i>
      <x v="3598"/>
      <x v="3711"/>
    </i>
    <i>
      <x v="3599"/>
      <x v="3711"/>
    </i>
    <i>
      <x v="3600"/>
      <x v="3712"/>
    </i>
    <i>
      <x v="3601"/>
      <x v="3713"/>
    </i>
    <i>
      <x v="3602"/>
      <x v="3713"/>
    </i>
    <i>
      <x v="3603"/>
      <x v="3714"/>
    </i>
    <i>
      <x v="3604"/>
      <x v="3715"/>
    </i>
    <i>
      <x v="3605"/>
      <x v="3715"/>
    </i>
    <i>
      <x v="3606"/>
      <x v="3716"/>
    </i>
    <i>
      <x v="3607"/>
      <x v="3717"/>
    </i>
    <i>
      <x v="3608"/>
      <x v="3717"/>
    </i>
    <i>
      <x v="3609"/>
      <x v="3718"/>
    </i>
    <i>
      <x v="3610"/>
      <x v="3719"/>
    </i>
    <i>
      <x v="3611"/>
      <x v="3719"/>
    </i>
    <i>
      <x v="3612"/>
      <x v="3720"/>
    </i>
    <i>
      <x v="3613"/>
      <x v="3721"/>
    </i>
    <i>
      <x v="3614"/>
      <x v="3721"/>
    </i>
    <i>
      <x v="3615"/>
      <x v="3722"/>
    </i>
    <i>
      <x v="3616"/>
      <x v="3723"/>
    </i>
    <i>
      <x v="3617"/>
      <x v="3723"/>
    </i>
    <i>
      <x v="3618"/>
      <x v="3724"/>
    </i>
    <i>
      <x v="3619"/>
      <x v="3725"/>
    </i>
    <i>
      <x v="3620"/>
      <x v="3725"/>
    </i>
    <i>
      <x v="3621"/>
      <x v="3726"/>
    </i>
    <i>
      <x v="3622"/>
      <x v="3727"/>
    </i>
    <i>
      <x v="3623"/>
      <x v="3727"/>
    </i>
    <i>
      <x v="3624"/>
      <x v="3728"/>
    </i>
    <i>
      <x v="3625"/>
      <x v="3729"/>
    </i>
    <i>
      <x v="3626"/>
      <x v="3729"/>
    </i>
    <i>
      <x v="3627"/>
      <x v="3730"/>
    </i>
    <i>
      <x v="3628"/>
      <x v="3731"/>
    </i>
    <i>
      <x v="3629"/>
      <x v="3731"/>
    </i>
    <i>
      <x v="3630"/>
      <x v="3732"/>
    </i>
    <i>
      <x v="3631"/>
      <x v="3733"/>
    </i>
    <i>
      <x v="3632"/>
      <x v="3733"/>
    </i>
    <i>
      <x v="3633"/>
      <x v="3734"/>
    </i>
    <i>
      <x v="3634"/>
      <x v="3735"/>
    </i>
    <i>
      <x v="3635"/>
      <x v="3735"/>
    </i>
    <i>
      <x v="3636"/>
      <x v="3736"/>
    </i>
    <i>
      <x v="3637"/>
      <x v="3737"/>
    </i>
    <i>
      <x v="3638"/>
      <x v="3738"/>
    </i>
    <i>
      <x v="3639"/>
      <x v="3739"/>
    </i>
    <i>
      <x v="3640"/>
      <x v="3740"/>
    </i>
    <i>
      <x v="3641"/>
      <x v="3740"/>
    </i>
    <i>
      <x v="3642"/>
      <x v="3741"/>
    </i>
    <i>
      <x v="3643"/>
      <x v="3742"/>
    </i>
    <i>
      <x v="3644"/>
      <x v="3743"/>
    </i>
    <i>
      <x v="3645"/>
      <x v="3744"/>
    </i>
    <i>
      <x v="3646"/>
      <x v="3745"/>
    </i>
    <i>
      <x v="3647"/>
      <x v="3746"/>
    </i>
    <i>
      <x v="3648"/>
      <x v="3746"/>
    </i>
    <i>
      <x v="3649"/>
      <x v="3747"/>
    </i>
    <i>
      <x v="3650"/>
      <x v="3748"/>
    </i>
    <i>
      <x v="3651"/>
      <x v="3748"/>
    </i>
    <i>
      <x v="3652"/>
      <x v="3749"/>
    </i>
    <i>
      <x v="3653"/>
      <x v="3750"/>
    </i>
    <i>
      <x v="3654"/>
      <x v="3751"/>
    </i>
    <i>
      <x v="3655"/>
      <x v="3752"/>
    </i>
    <i>
      <x v="3656"/>
      <x v="3752"/>
    </i>
    <i>
      <x v="3657"/>
      <x v="3753"/>
    </i>
    <i>
      <x v="3658"/>
      <x v="3754"/>
    </i>
    <i>
      <x v="3659"/>
      <x v="3755"/>
    </i>
    <i>
      <x v="3660"/>
      <x v="3756"/>
    </i>
    <i>
      <x v="3661"/>
      <x v="3756"/>
    </i>
    <i>
      <x v="3662"/>
      <x v="3757"/>
    </i>
    <i>
      <x v="3663"/>
      <x v="3758"/>
    </i>
    <i>
      <x v="3664"/>
      <x v="3759"/>
    </i>
    <i>
      <x v="3665"/>
      <x v="3760"/>
    </i>
    <i>
      <x v="3666"/>
      <x v="3760"/>
    </i>
    <i>
      <x v="3667"/>
      <x v="3761"/>
    </i>
    <i>
      <x v="3668"/>
      <x v="3762"/>
    </i>
    <i>
      <x v="3669"/>
      <x v="3762"/>
    </i>
    <i>
      <x v="3670"/>
      <x v="3763"/>
    </i>
    <i>
      <x v="3671"/>
      <x v="3764"/>
    </i>
    <i>
      <x v="3672"/>
      <x v="3764"/>
    </i>
    <i>
      <x v="3673"/>
      <x v="3765"/>
    </i>
    <i>
      <x v="3674"/>
      <x v="3766"/>
    </i>
    <i>
      <x v="3675"/>
      <x v="3766"/>
    </i>
    <i>
      <x v="3676"/>
      <x v="3767"/>
    </i>
    <i>
      <x v="3677"/>
      <x v="3768"/>
    </i>
    <i>
      <x v="3678"/>
      <x v="3768"/>
    </i>
    <i>
      <x v="3679"/>
      <x v="3769"/>
    </i>
    <i>
      <x v="3680"/>
      <x v="3770"/>
    </i>
    <i>
      <x v="3681"/>
      <x v="3771"/>
    </i>
    <i>
      <x v="3682"/>
      <x v="3772"/>
    </i>
    <i>
      <x v="3683"/>
      <x v="3773"/>
    </i>
    <i>
      <x v="3684"/>
      <x v="3774"/>
    </i>
    <i>
      <x v="3685"/>
      <x v="3775"/>
    </i>
    <i>
      <x v="3686"/>
      <x v="3776"/>
    </i>
    <i>
      <x v="3687"/>
      <x v="3778"/>
    </i>
    <i>
      <x v="3688"/>
      <x v="3779"/>
    </i>
    <i>
      <x v="3689"/>
      <x v="3780"/>
    </i>
    <i>
      <x v="3690"/>
      <x v="3781"/>
    </i>
    <i>
      <x v="3691"/>
      <x v="3782"/>
    </i>
    <i>
      <x v="3692"/>
      <x v="3783"/>
    </i>
    <i>
      <x v="3693"/>
      <x v="3784"/>
    </i>
    <i>
      <x v="3694"/>
      <x v="3785"/>
    </i>
    <i>
      <x v="3695"/>
      <x v="3786"/>
    </i>
    <i>
      <x v="3696"/>
      <x v="3787"/>
    </i>
    <i>
      <x v="3697"/>
      <x v="3788"/>
    </i>
    <i>
      <x v="3698"/>
      <x v="3789"/>
    </i>
    <i>
      <x v="3699"/>
      <x v="3790"/>
    </i>
    <i>
      <x v="3700"/>
      <x v="3791"/>
    </i>
    <i>
      <x v="3701"/>
      <x v="3792"/>
    </i>
    <i>
      <x v="3702"/>
      <x v="3793"/>
    </i>
    <i>
      <x v="3703"/>
      <x v="3794"/>
    </i>
    <i>
      <x v="3704"/>
      <x v="3795"/>
    </i>
    <i>
      <x v="3705"/>
      <x v="3796"/>
    </i>
    <i>
      <x v="3706"/>
      <x v="3797"/>
    </i>
    <i>
      <x v="3707"/>
      <x v="3798"/>
    </i>
    <i>
      <x v="3708"/>
      <x v="3799"/>
    </i>
    <i>
      <x v="3709"/>
      <x v="3800"/>
    </i>
    <i>
      <x v="3710"/>
      <x v="3801"/>
    </i>
    <i>
      <x v="3711"/>
      <x v="3802"/>
    </i>
    <i>
      <x v="3712"/>
      <x v="3803"/>
    </i>
    <i>
      <x v="3713"/>
      <x v="3804"/>
    </i>
    <i>
      <x v="3714"/>
      <x v="3805"/>
    </i>
    <i>
      <x v="3715"/>
      <x v="3806"/>
    </i>
    <i>
      <x v="3716"/>
      <x v="3807"/>
    </i>
    <i>
      <x v="3717"/>
      <x v="3808"/>
    </i>
    <i>
      <x v="3718"/>
      <x v="3809"/>
    </i>
    <i>
      <x v="3719"/>
      <x v="3810"/>
    </i>
    <i>
      <x v="3720"/>
      <x v="3811"/>
    </i>
    <i>
      <x v="3721"/>
      <x v="3812"/>
    </i>
    <i>
      <x v="3722"/>
      <x v="3813"/>
    </i>
    <i>
      <x v="3723"/>
      <x v="3814"/>
    </i>
    <i>
      <x v="3724"/>
      <x v="3815"/>
    </i>
    <i>
      <x v="3725"/>
      <x v="3816"/>
    </i>
    <i>
      <x v="3726"/>
      <x v="3817"/>
    </i>
    <i>
      <x v="3727"/>
      <x v="3818"/>
    </i>
    <i>
      <x v="3728"/>
      <x v="3819"/>
    </i>
    <i>
      <x v="3729"/>
      <x v="3820"/>
    </i>
    <i>
      <x v="3730"/>
      <x v="3821"/>
    </i>
    <i>
      <x v="3731"/>
      <x v="3822"/>
    </i>
    <i>
      <x v="3732"/>
      <x v="3823"/>
    </i>
    <i>
      <x v="3733"/>
      <x v="3824"/>
    </i>
    <i>
      <x v="3734"/>
      <x v="3825"/>
    </i>
    <i>
      <x v="3735"/>
      <x v="4210"/>
    </i>
    <i>
      <x v="3736"/>
      <x v="4211"/>
    </i>
    <i>
      <x v="3737"/>
      <x v="3828"/>
    </i>
    <i>
      <x v="3738"/>
      <x v="3829"/>
    </i>
    <i>
      <x v="3739"/>
      <x v="3830"/>
    </i>
    <i>
      <x v="3740"/>
      <x v="3831"/>
    </i>
    <i>
      <x v="3741"/>
      <x v="3832"/>
    </i>
    <i>
      <x v="3742"/>
      <x v="3833"/>
    </i>
    <i>
      <x v="3743"/>
      <x v="3834"/>
    </i>
    <i>
      <x v="3744"/>
      <x v="3835"/>
    </i>
    <i>
      <x v="3745"/>
      <x v="3836"/>
    </i>
    <i>
      <x v="3746"/>
      <x v="3837"/>
    </i>
    <i>
      <x v="3747"/>
      <x v="3838"/>
    </i>
    <i>
      <x v="3748"/>
      <x v="3839"/>
    </i>
    <i>
      <x v="3749"/>
      <x v="3840"/>
    </i>
    <i>
      <x v="3750"/>
      <x v="3841"/>
    </i>
    <i>
      <x v="3751"/>
      <x v="3842"/>
    </i>
    <i>
      <x v="3752"/>
      <x v="3843"/>
    </i>
    <i>
      <x v="3753"/>
      <x v="3844"/>
    </i>
    <i>
      <x v="3754"/>
      <x v="3845"/>
    </i>
    <i>
      <x v="3755"/>
      <x v="3846"/>
    </i>
    <i>
      <x v="3756"/>
      <x v="3847"/>
    </i>
    <i>
      <x v="3757"/>
      <x v="3848"/>
    </i>
    <i>
      <x v="3758"/>
      <x v="3849"/>
    </i>
    <i>
      <x v="3759"/>
      <x v="3850"/>
    </i>
    <i>
      <x v="3760"/>
      <x v="3851"/>
    </i>
    <i>
      <x v="3761"/>
      <x v="3852"/>
    </i>
    <i>
      <x v="3762"/>
      <x v="3853"/>
    </i>
    <i>
      <x v="3763"/>
      <x v="3854"/>
    </i>
    <i>
      <x v="3764"/>
      <x v="3855"/>
    </i>
    <i>
      <x v="3765"/>
      <x v="3856"/>
    </i>
    <i>
      <x v="3766"/>
      <x v="3857"/>
    </i>
    <i>
      <x v="3767"/>
      <x v="3858"/>
    </i>
    <i>
      <x v="3768"/>
      <x v="3859"/>
    </i>
    <i>
      <x v="3769"/>
      <x v="3860"/>
    </i>
    <i>
      <x v="3770"/>
      <x v="3861"/>
    </i>
    <i>
      <x v="3771"/>
      <x v="3862"/>
    </i>
    <i>
      <x v="3772"/>
      <x v="3863"/>
    </i>
    <i>
      <x v="3773"/>
      <x v="3864"/>
    </i>
    <i>
      <x v="3774"/>
      <x v="3865"/>
    </i>
    <i>
      <x v="3775"/>
      <x v="3866"/>
    </i>
    <i>
      <x v="3776"/>
      <x v="3867"/>
    </i>
    <i>
      <x v="3777"/>
      <x v="3868"/>
    </i>
    <i>
      <x v="3778"/>
      <x v="3869"/>
    </i>
    <i>
      <x v="3779"/>
      <x v="3870"/>
    </i>
    <i>
      <x v="3780"/>
      <x v="3871"/>
    </i>
    <i>
      <x v="3781"/>
      <x v="3872"/>
    </i>
    <i>
      <x v="3782"/>
      <x v="3873"/>
    </i>
    <i>
      <x v="3783"/>
      <x v="3874"/>
    </i>
    <i>
      <x v="3784"/>
      <x v="3875"/>
    </i>
    <i>
      <x v="3785"/>
      <x v="3876"/>
    </i>
    <i>
      <x v="3786"/>
      <x v="3877"/>
    </i>
    <i>
      <x v="3787"/>
      <x v="3878"/>
    </i>
    <i>
      <x v="3788"/>
      <x v="3879"/>
    </i>
    <i>
      <x v="3789"/>
      <x v="3880"/>
    </i>
    <i>
      <x v="3790"/>
      <x v="3881"/>
    </i>
    <i>
      <x v="3791"/>
      <x v="3882"/>
    </i>
    <i>
      <x v="3792"/>
      <x v="3883"/>
    </i>
    <i>
      <x v="3793"/>
      <x v="3884"/>
    </i>
    <i>
      <x v="3794"/>
      <x v="3885"/>
    </i>
    <i>
      <x v="3795"/>
      <x v="3886"/>
    </i>
    <i>
      <x v="3796"/>
      <x v="3887"/>
    </i>
    <i>
      <x v="3797"/>
      <x v="3888"/>
    </i>
    <i>
      <x v="3798"/>
      <x v="3889"/>
    </i>
    <i>
      <x v="3799"/>
      <x v="3890"/>
    </i>
    <i>
      <x v="3800"/>
      <x v="3891"/>
    </i>
    <i>
      <x v="3801"/>
      <x v="3892"/>
    </i>
    <i>
      <x v="3802"/>
      <x v="3893"/>
    </i>
    <i>
      <x v="3803"/>
      <x v="3894"/>
    </i>
    <i>
      <x v="3804"/>
      <x v="3895"/>
    </i>
    <i>
      <x v="3805"/>
      <x v="3896"/>
    </i>
    <i>
      <x v="3806"/>
      <x v="3897"/>
    </i>
    <i>
      <x v="3807"/>
      <x v="3898"/>
    </i>
    <i>
      <x v="3808"/>
      <x v="3899"/>
    </i>
    <i>
      <x v="3809"/>
      <x v="3900"/>
    </i>
    <i>
      <x v="3810"/>
      <x v="3901"/>
    </i>
    <i>
      <x v="3811"/>
      <x v="3902"/>
    </i>
    <i>
      <x v="3812"/>
      <x v="3903"/>
    </i>
    <i>
      <x v="3813"/>
      <x v="3904"/>
    </i>
    <i>
      <x v="3814"/>
      <x v="3905"/>
    </i>
    <i>
      <x v="3815"/>
      <x v="3906"/>
    </i>
    <i>
      <x v="3816"/>
      <x v="3907"/>
    </i>
    <i>
      <x v="3817"/>
      <x v="3908"/>
    </i>
    <i>
      <x v="3818"/>
      <x v="3909"/>
    </i>
    <i>
      <x v="3819"/>
      <x v="3910"/>
    </i>
    <i>
      <x v="3820"/>
      <x v="3911"/>
    </i>
    <i>
      <x v="3821"/>
      <x v="3912"/>
    </i>
    <i>
      <x v="3822"/>
      <x v="3913"/>
    </i>
    <i>
      <x v="3823"/>
      <x v="3914"/>
    </i>
    <i>
      <x v="3824"/>
      <x v="3915"/>
    </i>
    <i>
      <x v="3825"/>
      <x v="3916"/>
    </i>
    <i>
      <x v="3826"/>
      <x v="3917"/>
    </i>
    <i>
      <x v="3827"/>
      <x v="3918"/>
    </i>
    <i>
      <x v="3828"/>
      <x v="3919"/>
    </i>
    <i>
      <x v="3829"/>
      <x v="3920"/>
    </i>
    <i>
      <x v="3830"/>
      <x v="3921"/>
    </i>
    <i>
      <x v="3831"/>
      <x v="3922"/>
    </i>
    <i>
      <x v="3832"/>
      <x v="3923"/>
    </i>
    <i>
      <x v="3833"/>
      <x v="3924"/>
    </i>
    <i>
      <x v="3834"/>
      <x v="3925"/>
    </i>
    <i>
      <x v="3835"/>
      <x v="3926"/>
    </i>
    <i>
      <x v="3836"/>
      <x v="3927"/>
    </i>
    <i>
      <x v="3837"/>
      <x v="3928"/>
    </i>
    <i>
      <x v="3838"/>
      <x v="3929"/>
    </i>
    <i>
      <x v="3839"/>
      <x v="3930"/>
    </i>
    <i>
      <x v="3840"/>
      <x v="3931"/>
    </i>
    <i>
      <x v="3841"/>
      <x v="3932"/>
    </i>
    <i>
      <x v="3842"/>
      <x v="3933"/>
    </i>
    <i>
      <x v="3843"/>
      <x v="3934"/>
    </i>
    <i>
      <x v="3844"/>
      <x v="3935"/>
    </i>
    <i>
      <x v="3845"/>
      <x v="3936"/>
    </i>
    <i>
      <x v="3846"/>
      <x v="3937"/>
    </i>
    <i>
      <x v="3847"/>
      <x v="3938"/>
    </i>
    <i>
      <x v="3848"/>
      <x v="3939"/>
    </i>
    <i>
      <x v="3849"/>
      <x v="3940"/>
    </i>
    <i>
      <x v="3850"/>
      <x v="3941"/>
    </i>
    <i>
      <x v="3851"/>
      <x v="3942"/>
    </i>
    <i>
      <x v="3852"/>
      <x v="3943"/>
    </i>
    <i>
      <x v="3853"/>
      <x v="3944"/>
    </i>
    <i>
      <x v="3854"/>
      <x v="3945"/>
    </i>
    <i>
      <x v="3855"/>
      <x v="3946"/>
    </i>
    <i>
      <x v="3856"/>
      <x v="3947"/>
    </i>
    <i>
      <x v="3857"/>
      <x v="3948"/>
    </i>
    <i>
      <x v="3858"/>
      <x v="3949"/>
    </i>
    <i>
      <x v="3859"/>
      <x v="3950"/>
    </i>
    <i>
      <x v="3860"/>
      <x v="3951"/>
    </i>
    <i>
      <x v="3861"/>
      <x v="3952"/>
    </i>
    <i>
      <x v="3862"/>
      <x v="3953"/>
    </i>
    <i>
      <x v="3863"/>
      <x v="3954"/>
    </i>
    <i>
      <x v="3864"/>
      <x v="3955"/>
    </i>
    <i>
      <x v="3865"/>
      <x v="3956"/>
    </i>
    <i>
      <x v="3866"/>
      <x v="3957"/>
    </i>
    <i>
      <x v="3867"/>
      <x v="3958"/>
    </i>
    <i>
      <x v="3868"/>
      <x v="3959"/>
    </i>
    <i>
      <x v="3869"/>
      <x v="3960"/>
    </i>
    <i>
      <x v="3870"/>
      <x v="3961"/>
    </i>
    <i>
      <x v="3871"/>
      <x v="3962"/>
    </i>
    <i>
      <x v="3872"/>
      <x v="3963"/>
    </i>
    <i>
      <x v="3873"/>
      <x v="3964"/>
    </i>
    <i>
      <x v="3874"/>
      <x v="3965"/>
    </i>
    <i>
      <x v="3875"/>
      <x v="3966"/>
    </i>
    <i>
      <x v="3876"/>
      <x v="3967"/>
    </i>
    <i>
      <x v="3877"/>
      <x v="3968"/>
    </i>
    <i>
      <x v="3878"/>
      <x v="3969"/>
    </i>
    <i>
      <x v="3879"/>
      <x v="3970"/>
    </i>
    <i>
      <x v="3880"/>
      <x v="3971"/>
    </i>
    <i>
      <x v="3881"/>
      <x v="3972"/>
    </i>
    <i>
      <x v="3882"/>
      <x v="3973"/>
    </i>
    <i>
      <x v="3883"/>
      <x v="3974"/>
    </i>
    <i>
      <x v="3884"/>
      <x v="3975"/>
    </i>
    <i>
      <x v="3885"/>
      <x v="3976"/>
    </i>
    <i>
      <x v="3886"/>
      <x v="3977"/>
    </i>
    <i>
      <x v="3887"/>
      <x v="3978"/>
    </i>
    <i>
      <x v="3888"/>
      <x v="3979"/>
    </i>
    <i>
      <x v="3889"/>
      <x v="3980"/>
    </i>
    <i>
      <x v="3890"/>
      <x v="3981"/>
    </i>
    <i>
      <x v="3891"/>
      <x v="3982"/>
    </i>
    <i>
      <x v="3892"/>
      <x v="3983"/>
    </i>
    <i>
      <x v="3893"/>
      <x v="3984"/>
    </i>
    <i>
      <x v="3894"/>
      <x v="3985"/>
    </i>
    <i>
      <x v="3895"/>
      <x v="3986"/>
    </i>
    <i>
      <x v="3896"/>
      <x v="3987"/>
    </i>
    <i>
      <x v="3897"/>
      <x v="3988"/>
    </i>
    <i>
      <x v="3898"/>
      <x v="3989"/>
    </i>
    <i>
      <x v="3899"/>
      <x v="3990"/>
    </i>
    <i>
      <x v="3900"/>
      <x v="3991"/>
    </i>
    <i>
      <x v="3901"/>
      <x v="3992"/>
    </i>
    <i>
      <x v="3902"/>
      <x v="3993"/>
    </i>
    <i>
      <x v="3903"/>
      <x v="3994"/>
    </i>
    <i>
      <x v="3904"/>
      <x v="3995"/>
    </i>
    <i>
      <x v="3905"/>
      <x v="3996"/>
    </i>
    <i>
      <x v="3906"/>
      <x v="3997"/>
    </i>
    <i>
      <x v="3907"/>
      <x v="3998"/>
    </i>
    <i>
      <x v="3908"/>
      <x v="3999"/>
    </i>
    <i>
      <x v="3909"/>
      <x v="4000"/>
    </i>
    <i>
      <x v="3910"/>
      <x v="4001"/>
    </i>
    <i>
      <x v="3911"/>
      <x v="4002"/>
    </i>
    <i>
      <x v="3912"/>
      <x v="4003"/>
    </i>
    <i>
      <x v="3913"/>
      <x v="4004"/>
    </i>
    <i>
      <x v="3914"/>
      <x v="4005"/>
    </i>
    <i>
      <x v="3915"/>
      <x v="4006"/>
    </i>
    <i>
      <x v="3916"/>
      <x v="4007"/>
    </i>
    <i>
      <x v="3917"/>
      <x v="4008"/>
    </i>
    <i>
      <x v="3918"/>
      <x v="4009"/>
    </i>
    <i>
      <x v="3919"/>
      <x v="4010"/>
    </i>
    <i>
      <x v="3920"/>
      <x v="4011"/>
    </i>
    <i>
      <x v="3921"/>
      <x v="4012"/>
    </i>
    <i>
      <x v="3922"/>
      <x v="4013"/>
    </i>
    <i>
      <x v="3923"/>
      <x v="4014"/>
    </i>
    <i>
      <x v="3924"/>
      <x v="4015"/>
    </i>
    <i>
      <x v="3925"/>
      <x v="4016"/>
    </i>
    <i>
      <x v="3926"/>
      <x v="4017"/>
    </i>
    <i>
      <x v="3927"/>
      <x v="4018"/>
    </i>
    <i>
      <x v="3928"/>
      <x v="4019"/>
    </i>
    <i>
      <x v="3929"/>
      <x v="4020"/>
    </i>
    <i>
      <x v="3930"/>
      <x v="4021"/>
    </i>
    <i>
      <x v="3931"/>
      <x v="4022"/>
    </i>
    <i>
      <x v="3932"/>
      <x v="4023"/>
    </i>
    <i>
      <x v="3933"/>
      <x v="4024"/>
    </i>
    <i>
      <x v="3934"/>
      <x v="4025"/>
    </i>
    <i>
      <x v="3935"/>
      <x v="4026"/>
    </i>
    <i>
      <x v="3936"/>
      <x v="4027"/>
    </i>
    <i>
      <x v="3937"/>
      <x v="4028"/>
    </i>
    <i>
      <x v="3938"/>
      <x v="4029"/>
    </i>
    <i>
      <x v="3939"/>
      <x v="4030"/>
    </i>
    <i>
      <x v="3940"/>
      <x v="4031"/>
    </i>
    <i>
      <x v="3941"/>
      <x v="4032"/>
    </i>
    <i>
      <x v="3942"/>
      <x v="4033"/>
    </i>
    <i>
      <x v="3943"/>
      <x v="4034"/>
    </i>
    <i>
      <x v="3944"/>
      <x v="4035"/>
    </i>
    <i>
      <x v="3945"/>
      <x v="4036"/>
    </i>
    <i>
      <x v="3946"/>
      <x v="4037"/>
    </i>
    <i>
      <x v="3947"/>
      <x v="4038"/>
    </i>
    <i>
      <x v="3948"/>
      <x v="4039"/>
    </i>
    <i>
      <x v="3949"/>
      <x v="4040"/>
    </i>
    <i>
      <x v="3950"/>
      <x v="4041"/>
    </i>
    <i>
      <x v="3951"/>
      <x v="4042"/>
    </i>
    <i>
      <x v="3952"/>
      <x v="4043"/>
    </i>
    <i>
      <x v="3953"/>
      <x v="4044"/>
    </i>
    <i>
      <x v="3954"/>
      <x v="4045"/>
    </i>
    <i>
      <x v="3955"/>
      <x v="4046"/>
    </i>
    <i>
      <x v="3956"/>
      <x v="4047"/>
    </i>
    <i>
      <x v="3957"/>
      <x v="4048"/>
    </i>
    <i>
      <x v="3958"/>
      <x v="4049"/>
    </i>
    <i>
      <x v="3959"/>
      <x v="4050"/>
    </i>
    <i>
      <x v="3960"/>
      <x v="4051"/>
    </i>
    <i>
      <x v="3961"/>
      <x v="4052"/>
    </i>
    <i>
      <x v="3962"/>
      <x v="4053"/>
    </i>
    <i>
      <x v="3963"/>
      <x v="4054"/>
    </i>
    <i>
      <x v="3964"/>
      <x v="4055"/>
    </i>
    <i>
      <x v="3965"/>
      <x v="4056"/>
    </i>
    <i>
      <x v="3966"/>
      <x v="4057"/>
    </i>
    <i>
      <x v="3967"/>
      <x v="4058"/>
    </i>
    <i>
      <x v="3968"/>
      <x v="4059"/>
    </i>
    <i>
      <x v="3969"/>
      <x v="4060"/>
    </i>
    <i>
      <x v="3970"/>
      <x v="4061"/>
    </i>
    <i>
      <x v="3971"/>
      <x v="4062"/>
    </i>
    <i>
      <x v="3972"/>
      <x v="4063"/>
    </i>
    <i>
      <x v="3973"/>
      <x v="4064"/>
    </i>
    <i>
      <x v="3974"/>
      <x v="4065"/>
    </i>
    <i>
      <x v="3975"/>
      <x v="4066"/>
    </i>
    <i>
      <x v="3976"/>
      <x v="4067"/>
    </i>
    <i>
      <x v="3977"/>
      <x v="4068"/>
    </i>
    <i>
      <x v="3978"/>
      <x v="4069"/>
    </i>
    <i>
      <x v="3979"/>
      <x v="4070"/>
    </i>
    <i>
      <x v="3980"/>
      <x v="4071"/>
    </i>
    <i>
      <x v="3981"/>
      <x v="4072"/>
    </i>
    <i>
      <x v="3982"/>
      <x v="4073"/>
    </i>
    <i>
      <x v="3983"/>
      <x v="4074"/>
    </i>
    <i>
      <x v="3984"/>
      <x v="4075"/>
    </i>
    <i>
      <x v="3985"/>
      <x v="4076"/>
    </i>
    <i>
      <x v="3986"/>
      <x v="4077"/>
    </i>
    <i>
      <x v="3987"/>
      <x v="4078"/>
    </i>
    <i>
      <x v="3988"/>
      <x v="4079"/>
    </i>
    <i>
      <x v="3989"/>
      <x v="4080"/>
    </i>
    <i>
      <x v="3990"/>
      <x v="4081"/>
    </i>
    <i>
      <x v="3991"/>
      <x v="4082"/>
    </i>
    <i>
      <x v="3992"/>
      <x v="4083"/>
    </i>
    <i>
      <x v="3993"/>
      <x v="4084"/>
    </i>
    <i>
      <x v="3994"/>
      <x v="4085"/>
    </i>
    <i>
      <x v="3995"/>
      <x v="4086"/>
    </i>
    <i>
      <x v="3996"/>
      <x v="4087"/>
    </i>
    <i>
      <x v="3997"/>
      <x v="4088"/>
    </i>
    <i>
      <x v="3998"/>
      <x v="4089"/>
    </i>
    <i>
      <x v="3999"/>
      <x v="4090"/>
    </i>
    <i>
      <x v="4000"/>
      <x v="4091"/>
    </i>
    <i>
      <x v="4001"/>
      <x v="4092"/>
    </i>
    <i>
      <x v="4002"/>
      <x v="4093"/>
    </i>
    <i>
      <x v="4003"/>
      <x v="4094"/>
    </i>
    <i>
      <x v="4004"/>
      <x v="4095"/>
    </i>
    <i>
      <x v="4005"/>
      <x v="4096"/>
    </i>
    <i>
      <x v="4006"/>
      <x v="4097"/>
    </i>
    <i>
      <x v="4007"/>
      <x v="4098"/>
    </i>
    <i>
      <x v="4008"/>
      <x v="4099"/>
    </i>
    <i>
      <x v="4009"/>
      <x v="4100"/>
    </i>
    <i>
      <x v="4010"/>
      <x v="4101"/>
    </i>
    <i>
      <x v="4011"/>
      <x v="4102"/>
    </i>
    <i>
      <x v="4012"/>
      <x v="4103"/>
    </i>
    <i>
      <x v="4013"/>
      <x v="4104"/>
    </i>
    <i>
      <x v="4014"/>
      <x v="4105"/>
    </i>
    <i>
      <x v="4015"/>
      <x v="4106"/>
    </i>
    <i>
      <x v="4016"/>
      <x v="4107"/>
    </i>
    <i>
      <x v="4017"/>
      <x v="4108"/>
    </i>
    <i>
      <x v="4018"/>
      <x v="4109"/>
    </i>
    <i>
      <x v="4019"/>
      <x v="4110"/>
    </i>
    <i>
      <x v="4020"/>
      <x v="4111"/>
    </i>
    <i>
      <x v="4021"/>
      <x v="4112"/>
    </i>
    <i>
      <x v="4022"/>
      <x v="4113"/>
    </i>
    <i>
      <x v="4023"/>
      <x v="4114"/>
    </i>
    <i>
      <x v="4024"/>
      <x v="4115"/>
    </i>
    <i>
      <x v="4025"/>
      <x v="4116"/>
    </i>
    <i>
      <x v="4026"/>
      <x v="4117"/>
    </i>
    <i>
      <x v="4027"/>
      <x v="4118"/>
    </i>
    <i>
      <x v="4028"/>
      <x v="4119"/>
    </i>
    <i>
      <x v="4029"/>
      <x v="4120"/>
    </i>
    <i>
      <x v="4030"/>
      <x v="4121"/>
    </i>
    <i>
      <x v="4031"/>
      <x v="4122"/>
    </i>
    <i>
      <x v="4032"/>
      <x v="4123"/>
    </i>
    <i>
      <x v="4033"/>
      <x v="4124"/>
    </i>
    <i>
      <x v="4034"/>
      <x v="4125"/>
    </i>
    <i>
      <x v="4035"/>
      <x v="4126"/>
    </i>
    <i>
      <x v="4036"/>
      <x v="4127"/>
    </i>
    <i>
      <x v="4037"/>
      <x v="4128"/>
    </i>
    <i>
      <x v="4038"/>
      <x v="4129"/>
    </i>
    <i>
      <x v="4039"/>
      <x v="4130"/>
    </i>
    <i>
      <x v="4040"/>
      <x v="4131"/>
    </i>
    <i>
      <x v="4041"/>
      <x v="4132"/>
    </i>
    <i>
      <x v="4042"/>
      <x v="4133"/>
    </i>
    <i>
      <x v="4043"/>
      <x v="4134"/>
    </i>
    <i>
      <x v="4044"/>
      <x v="4135"/>
    </i>
    <i>
      <x v="4045"/>
      <x v="4136"/>
    </i>
    <i>
      <x v="4046"/>
      <x v="4137"/>
    </i>
    <i>
      <x v="4047"/>
      <x v="4138"/>
    </i>
    <i>
      <x v="4048"/>
      <x v="4139"/>
    </i>
    <i>
      <x v="4049"/>
      <x v="4140"/>
    </i>
    <i>
      <x v="4050"/>
      <x v="4141"/>
    </i>
    <i>
      <x v="4051"/>
      <x v="4142"/>
    </i>
    <i>
      <x v="4052"/>
      <x v="4143"/>
    </i>
    <i>
      <x v="4053"/>
      <x v="4144"/>
    </i>
    <i>
      <x v="4054"/>
      <x v="4145"/>
    </i>
    <i>
      <x v="4055"/>
      <x v="4146"/>
    </i>
    <i>
      <x v="4056"/>
      <x v="4147"/>
    </i>
    <i>
      <x v="4057"/>
      <x v="4148"/>
    </i>
    <i>
      <x v="4058"/>
      <x v="4149"/>
    </i>
    <i>
      <x v="4059"/>
      <x v="4150"/>
    </i>
    <i>
      <x v="4060"/>
      <x v="4151"/>
    </i>
    <i>
      <x v="4061"/>
      <x v="4152"/>
    </i>
    <i>
      <x v="4062"/>
      <x v="4189"/>
    </i>
    <i>
      <x v="4063"/>
      <x v="4196"/>
    </i>
    <i>
      <x v="4064"/>
      <x v="4197"/>
    </i>
    <i>
      <x v="4065"/>
      <x v="4198"/>
    </i>
    <i>
      <x v="4066"/>
      <x v="4199"/>
    </i>
    <i>
      <x v="4067"/>
      <x v="4200"/>
    </i>
    <i>
      <x v="4068"/>
      <x v="4201"/>
    </i>
    <i>
      <x v="4069"/>
      <x v="4202"/>
    </i>
    <i>
      <x v="4070"/>
      <x v="4203"/>
    </i>
    <i>
      <x v="4071"/>
      <x v="4204"/>
    </i>
    <i>
      <x v="4072"/>
      <x v="4205"/>
    </i>
    <i t="grand">
      <x/>
    </i>
  </rowItems>
  <colFields count="1">
    <field x="-2"/>
  </colFields>
  <colItems count="2">
    <i>
      <x/>
    </i>
    <i i="1">
      <x v="1"/>
    </i>
  </colItems>
  <dataFields count="2">
    <dataField name="Број услуга -Извршење 2024." fld="8" baseField="0" baseItem="0"/>
    <dataField name="Број услуга - План 2025." fld="9" baseField="0" baseItem="0"/>
  </dataFields>
  <formats count="88">
    <format dxfId="302">
      <pivotArea field="3" type="button" dataOnly="0" labelOnly="1" outline="0" axis="axisRow" fieldPosition="1"/>
    </format>
    <format dxfId="301">
      <pivotArea field="2" type="button" dataOnly="0" labelOnly="1" outline="0" axis="axisRow" fieldPosition="0"/>
    </format>
    <format dxfId="300">
      <pivotArea field="3" type="button" dataOnly="0" labelOnly="1" outline="0" axis="axisRow" fieldPosition="1"/>
    </format>
    <format dxfId="299">
      <pivotArea outline="0" collapsedLevelsAreSubtotals="1" fieldPosition="0"/>
    </format>
    <format dxfId="298">
      <pivotArea field="2" type="button" dataOnly="0" labelOnly="1" outline="0" axis="axisRow" fieldPosition="0"/>
    </format>
    <format dxfId="297">
      <pivotArea dataOnly="0" labelOnly="1" outline="0" fieldPosition="0">
        <references count="1">
          <reference field="2" count="50">
            <x v="0"/>
            <x v="1"/>
            <x v="2"/>
            <x v="3"/>
            <x v="4"/>
            <x v="5"/>
            <x v="6"/>
            <x v="7"/>
            <x v="8"/>
            <x v="9"/>
            <x v="10"/>
            <x v="11"/>
            <x v="12"/>
            <x v="13"/>
            <x v="14"/>
            <x v="15"/>
            <x v="16"/>
            <x v="17"/>
            <x v="18"/>
            <x v="19"/>
            <x v="20"/>
            <x v="21"/>
            <x v="22"/>
            <x v="23"/>
            <x v="24"/>
            <x v="25"/>
            <x v="26"/>
            <x v="28"/>
            <x v="29"/>
            <x v="30"/>
            <x v="31"/>
            <x v="32"/>
            <x v="33"/>
            <x v="34"/>
            <x v="35"/>
            <x v="36"/>
            <x v="37"/>
            <x v="38"/>
            <x v="39"/>
            <x v="40"/>
            <x v="41"/>
            <x v="42"/>
            <x v="43"/>
            <x v="44"/>
            <x v="45"/>
            <x v="46"/>
            <x v="47"/>
            <x v="48"/>
            <x v="49"/>
            <x v="50"/>
          </reference>
        </references>
      </pivotArea>
    </format>
    <format dxfId="296">
      <pivotArea dataOnly="0" labelOnly="1" outline="0" fieldPosition="0">
        <references count="1">
          <reference field="2"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295">
      <pivotArea dataOnly="0" labelOnly="1" outline="0" fieldPosition="0">
        <references count="1">
          <reference field="2"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294">
      <pivotArea dataOnly="0" labelOnly="1" outline="0" fieldPosition="0">
        <references count="1">
          <reference field="2" count="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reference>
        </references>
      </pivotArea>
    </format>
    <format dxfId="293">
      <pivotArea dataOnly="0" labelOnly="1" outline="0" fieldPosition="0">
        <references count="1">
          <reference field="2" count="5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reference>
        </references>
      </pivotArea>
    </format>
    <format dxfId="292">
      <pivotArea dataOnly="0" labelOnly="1" outline="0" fieldPosition="0">
        <references count="1">
          <reference field="2" count="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reference>
        </references>
      </pivotArea>
    </format>
    <format dxfId="291">
      <pivotArea dataOnly="0" labelOnly="1" outline="0" fieldPosition="0">
        <references count="1">
          <reference field="2" count="5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reference>
        </references>
      </pivotArea>
    </format>
    <format dxfId="290">
      <pivotArea dataOnly="0" labelOnly="1" outline="0" fieldPosition="0">
        <references count="1">
          <reference field="2" count="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reference>
        </references>
      </pivotArea>
    </format>
    <format dxfId="289">
      <pivotArea dataOnly="0" labelOnly="1" outline="0" fieldPosition="0">
        <references count="1">
          <reference field="2" count="5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reference>
        </references>
      </pivotArea>
    </format>
    <format dxfId="288">
      <pivotArea dataOnly="0" labelOnly="1" outline="0" fieldPosition="0">
        <references count="1">
          <reference field="2" count="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reference>
        </references>
      </pivotArea>
    </format>
    <format dxfId="287">
      <pivotArea dataOnly="0" labelOnly="1" outline="0" fieldPosition="0">
        <references count="1">
          <reference field="2" count="5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reference>
        </references>
      </pivotArea>
    </format>
    <format dxfId="286">
      <pivotArea dataOnly="0" labelOnly="1" outline="0" fieldPosition="0">
        <references count="1">
          <reference field="2" count="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reference>
        </references>
      </pivotArea>
    </format>
    <format dxfId="285">
      <pivotArea dataOnly="0" labelOnly="1" outline="0" fieldPosition="0">
        <references count="1">
          <reference field="2" count="5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reference>
        </references>
      </pivotArea>
    </format>
    <format dxfId="284">
      <pivotArea dataOnly="0" labelOnly="1" outline="0" fieldPosition="0">
        <references count="1">
          <reference field="2" count="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reference>
        </references>
      </pivotArea>
    </format>
    <format dxfId="283">
      <pivotArea dataOnly="0" labelOnly="1" outline="0" fieldPosition="0">
        <references count="1">
          <reference field="2" count="5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reference>
        </references>
      </pivotArea>
    </format>
    <format dxfId="282">
      <pivotArea dataOnly="0" labelOnly="1" outline="0" fieldPosition="0">
        <references count="1">
          <reference field="2" count="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x v="800"/>
          </reference>
        </references>
      </pivotArea>
    </format>
    <format dxfId="281">
      <pivotArea dataOnly="0" labelOnly="1" outline="0" fieldPosition="0">
        <references count="1">
          <reference field="2" count="5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x v="850"/>
          </reference>
        </references>
      </pivotArea>
    </format>
    <format dxfId="280">
      <pivotArea dataOnly="0" labelOnly="1" outline="0" fieldPosition="0">
        <references count="1">
          <reference field="2" count="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x v="900"/>
          </reference>
        </references>
      </pivotArea>
    </format>
    <format dxfId="279">
      <pivotArea dataOnly="0" labelOnly="1" outline="0" fieldPosition="0">
        <references count="1">
          <reference field="2" count="50">
            <x v="901"/>
            <x v="902"/>
            <x v="903"/>
            <x v="904"/>
            <x v="905"/>
            <x v="906"/>
            <x v="907"/>
            <x v="908"/>
            <x v="909"/>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x v="950"/>
          </reference>
        </references>
      </pivotArea>
    </format>
    <format dxfId="278">
      <pivotArea dataOnly="0" labelOnly="1" outline="0" fieldPosition="0">
        <references count="1">
          <reference field="2" count="50">
            <x v="951"/>
            <x v="952"/>
            <x v="953"/>
            <x v="954"/>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x v="996"/>
            <x v="997"/>
            <x v="998"/>
            <x v="999"/>
            <x v="1000"/>
          </reference>
        </references>
      </pivotArea>
    </format>
    <format dxfId="277">
      <pivotArea dataOnly="0" labelOnly="1" outline="0" fieldPosition="0">
        <references count="1">
          <reference field="2" count="50">
            <x v="1001"/>
            <x v="1002"/>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x v="1050"/>
          </reference>
        </references>
      </pivotArea>
    </format>
    <format dxfId="276">
      <pivotArea dataOnly="0" labelOnly="1" outline="0" fieldPosition="0">
        <references count="1">
          <reference field="2" count="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x v="1100"/>
          </reference>
        </references>
      </pivotArea>
    </format>
    <format dxfId="275">
      <pivotArea dataOnly="0" labelOnly="1" outline="0" fieldPosition="0">
        <references count="1">
          <reference field="2" count="5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x v="1150"/>
          </reference>
        </references>
      </pivotArea>
    </format>
    <format dxfId="274">
      <pivotArea dataOnly="0" labelOnly="1" outline="0" fieldPosition="0">
        <references count="1">
          <reference field="2" count="50">
            <x v="1151"/>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x v="1200"/>
          </reference>
        </references>
      </pivotArea>
    </format>
    <format dxfId="273">
      <pivotArea dataOnly="0" labelOnly="1" outline="0" fieldPosition="0">
        <references count="1">
          <reference field="2" count="50">
            <x v="1201"/>
            <x v="1202"/>
            <x v="1203"/>
            <x v="1204"/>
            <x v="1205"/>
            <x v="1206"/>
            <x v="1207"/>
            <x v="1208"/>
            <x v="1209"/>
            <x v="1210"/>
            <x v="1211"/>
            <x v="1212"/>
            <x v="1213"/>
            <x v="1214"/>
            <x v="1215"/>
            <x v="1216"/>
            <x v="1217"/>
            <x v="1218"/>
            <x v="1219"/>
            <x v="1220"/>
            <x v="1221"/>
            <x v="1222"/>
            <x v="1223"/>
            <x v="1224"/>
            <x v="1225"/>
            <x v="1226"/>
            <x v="1227"/>
            <x v="1228"/>
            <x v="1229"/>
            <x v="1230"/>
            <x v="1231"/>
            <x v="1232"/>
            <x v="1233"/>
            <x v="1234"/>
            <x v="1235"/>
            <x v="1236"/>
            <x v="1237"/>
            <x v="1238"/>
            <x v="1239"/>
            <x v="1240"/>
            <x v="1241"/>
            <x v="1242"/>
            <x v="1243"/>
            <x v="1244"/>
            <x v="1245"/>
            <x v="1246"/>
            <x v="1247"/>
            <x v="1248"/>
            <x v="1249"/>
            <x v="1250"/>
          </reference>
        </references>
      </pivotArea>
    </format>
    <format dxfId="272">
      <pivotArea dataOnly="0" labelOnly="1" outline="0" fieldPosition="0">
        <references count="1">
          <reference field="2" count="50">
            <x v="1251"/>
            <x v="1252"/>
            <x v="1253"/>
            <x v="1254"/>
            <x v="1255"/>
            <x v="1256"/>
            <x v="1257"/>
            <x v="1258"/>
            <x v="1259"/>
            <x v="1260"/>
            <x v="1261"/>
            <x v="1262"/>
            <x v="1263"/>
            <x v="1264"/>
            <x v="1265"/>
            <x v="1266"/>
            <x v="1267"/>
            <x v="1268"/>
            <x v="1269"/>
            <x v="1270"/>
            <x v="1271"/>
            <x v="1272"/>
            <x v="1273"/>
            <x v="1274"/>
            <x v="1275"/>
            <x v="1276"/>
            <x v="1277"/>
            <x v="1278"/>
            <x v="1279"/>
            <x v="1280"/>
            <x v="1281"/>
            <x v="1282"/>
            <x v="1283"/>
            <x v="1284"/>
            <x v="1285"/>
            <x v="1286"/>
            <x v="1287"/>
            <x v="1288"/>
            <x v="1289"/>
            <x v="1290"/>
            <x v="1291"/>
            <x v="1292"/>
            <x v="1293"/>
            <x v="1294"/>
            <x v="1295"/>
            <x v="1296"/>
            <x v="1297"/>
            <x v="1298"/>
            <x v="1299"/>
            <x v="1300"/>
          </reference>
        </references>
      </pivotArea>
    </format>
    <format dxfId="271">
      <pivotArea dataOnly="0" labelOnly="1" outline="0" fieldPosition="0">
        <references count="1">
          <reference field="2" count="50">
            <x v="1301"/>
            <x v="1302"/>
            <x v="1303"/>
            <x v="1304"/>
            <x v="1305"/>
            <x v="1306"/>
            <x v="1307"/>
            <x v="1308"/>
            <x v="1309"/>
            <x v="1310"/>
            <x v="1311"/>
            <x v="1312"/>
            <x v="1313"/>
            <x v="1314"/>
            <x v="1315"/>
            <x v="1316"/>
            <x v="1317"/>
            <x v="1318"/>
            <x v="1319"/>
            <x v="1320"/>
            <x v="1321"/>
            <x v="1322"/>
            <x v="1323"/>
            <x v="1324"/>
            <x v="1325"/>
            <x v="1326"/>
            <x v="1327"/>
            <x v="1328"/>
            <x v="1329"/>
            <x v="1330"/>
            <x v="1331"/>
            <x v="1332"/>
            <x v="1333"/>
            <x v="1334"/>
            <x v="1335"/>
            <x v="1336"/>
            <x v="1337"/>
            <x v="1338"/>
            <x v="1339"/>
            <x v="1340"/>
            <x v="1341"/>
            <x v="1342"/>
            <x v="1343"/>
            <x v="1344"/>
            <x v="1345"/>
            <x v="1346"/>
            <x v="1347"/>
            <x v="1348"/>
            <x v="1349"/>
            <x v="1350"/>
          </reference>
        </references>
      </pivotArea>
    </format>
    <format dxfId="270">
      <pivotArea dataOnly="0" labelOnly="1" outline="0" fieldPosition="0">
        <references count="1">
          <reference field="2" count="50">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x v="1394"/>
            <x v="1395"/>
            <x v="1396"/>
            <x v="1397"/>
            <x v="1398"/>
            <x v="1399"/>
            <x v="1400"/>
          </reference>
        </references>
      </pivotArea>
    </format>
    <format dxfId="269">
      <pivotArea dataOnly="0" labelOnly="1" outline="0" fieldPosition="0">
        <references count="1">
          <reference field="2" count="50">
            <x v="1401"/>
            <x v="1402"/>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reference>
        </references>
      </pivotArea>
    </format>
    <format dxfId="268">
      <pivotArea dataOnly="0" labelOnly="1" outline="0" fieldPosition="0">
        <references count="1">
          <reference field="2" count="50">
            <x v="1451"/>
            <x v="1452"/>
            <x v="1453"/>
            <x v="1454"/>
            <x v="1455"/>
            <x v="1456"/>
            <x v="1457"/>
            <x v="1458"/>
            <x v="1459"/>
            <x v="1460"/>
            <x v="1461"/>
            <x v="1462"/>
            <x v="1463"/>
            <x v="1464"/>
            <x v="1465"/>
            <x v="1466"/>
            <x v="1467"/>
            <x v="1468"/>
            <x v="1469"/>
            <x v="1470"/>
            <x v="1471"/>
            <x v="1472"/>
            <x v="1473"/>
            <x v="1474"/>
            <x v="1475"/>
            <x v="1476"/>
            <x v="1477"/>
            <x v="1478"/>
            <x v="1479"/>
            <x v="1480"/>
            <x v="1481"/>
            <x v="1482"/>
            <x v="1483"/>
            <x v="1484"/>
            <x v="1485"/>
            <x v="1486"/>
            <x v="1487"/>
            <x v="1488"/>
            <x v="1489"/>
            <x v="1490"/>
            <x v="1491"/>
            <x v="1492"/>
            <x v="1493"/>
            <x v="1494"/>
            <x v="1495"/>
            <x v="1496"/>
            <x v="1497"/>
            <x v="1498"/>
            <x v="1499"/>
            <x v="1500"/>
          </reference>
        </references>
      </pivotArea>
    </format>
    <format dxfId="267">
      <pivotArea dataOnly="0" labelOnly="1" outline="0" fieldPosition="0">
        <references count="1">
          <reference field="2" count="5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x v="1544"/>
            <x v="1545"/>
            <x v="1546"/>
            <x v="1547"/>
            <x v="1548"/>
            <x v="1549"/>
            <x v="1550"/>
          </reference>
        </references>
      </pivotArea>
    </format>
    <format dxfId="266">
      <pivotArea dataOnly="0" labelOnly="1" outline="0" fieldPosition="0">
        <references count="1">
          <reference field="2" count="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x v="1596"/>
            <x v="1597"/>
            <x v="1598"/>
            <x v="1599"/>
            <x v="1600"/>
          </reference>
        </references>
      </pivotArea>
    </format>
    <format dxfId="265">
      <pivotArea dataOnly="0" labelOnly="1" outline="0" fieldPosition="0">
        <references count="1">
          <reference field="2" count="50">
            <x v="1601"/>
            <x v="1602"/>
            <x v="1603"/>
            <x v="1604"/>
            <x v="1605"/>
            <x v="1606"/>
            <x v="1607"/>
            <x v="1608"/>
            <x v="1609"/>
            <x v="1610"/>
            <x v="1611"/>
            <x v="1612"/>
            <x v="1613"/>
            <x v="1614"/>
            <x v="1615"/>
            <x v="1616"/>
            <x v="1617"/>
            <x v="1618"/>
            <x v="1619"/>
            <x v="1620"/>
            <x v="1621"/>
            <x v="1622"/>
            <x v="1623"/>
            <x v="1624"/>
            <x v="1625"/>
            <x v="1626"/>
            <x v="1627"/>
            <x v="1628"/>
            <x v="1629"/>
            <x v="1630"/>
            <x v="1631"/>
            <x v="1632"/>
            <x v="1633"/>
            <x v="1634"/>
            <x v="1635"/>
            <x v="1636"/>
            <x v="1637"/>
            <x v="1638"/>
            <x v="1639"/>
            <x v="1640"/>
            <x v="1641"/>
            <x v="1642"/>
            <x v="1643"/>
            <x v="1644"/>
            <x v="1645"/>
            <x v="1646"/>
            <x v="1647"/>
            <x v="1648"/>
            <x v="1649"/>
            <x v="1650"/>
          </reference>
        </references>
      </pivotArea>
    </format>
    <format dxfId="264">
      <pivotArea dataOnly="0" labelOnly="1" outline="0" fieldPosition="0">
        <references count="1">
          <reference field="2" count="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x v="1689"/>
            <x v="1690"/>
            <x v="1691"/>
            <x v="1692"/>
            <x v="1693"/>
            <x v="1694"/>
            <x v="1695"/>
            <x v="1696"/>
            <x v="1697"/>
            <x v="1698"/>
            <x v="1699"/>
            <x v="1700"/>
          </reference>
        </references>
      </pivotArea>
    </format>
    <format dxfId="263">
      <pivotArea dataOnly="0" labelOnly="1" outline="0" fieldPosition="0">
        <references count="1">
          <reference field="2" count="5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x v="1745"/>
            <x v="1746"/>
            <x v="1747"/>
            <x v="1748"/>
            <x v="1749"/>
            <x v="1750"/>
          </reference>
        </references>
      </pivotArea>
    </format>
    <format dxfId="262">
      <pivotArea dataOnly="0" labelOnly="1" outline="0" fieldPosition="0">
        <references count="1">
          <reference field="2" count="50">
            <x v="1751"/>
            <x v="1752"/>
            <x v="1753"/>
            <x v="1754"/>
            <x v="1755"/>
            <x v="1756"/>
            <x v="1757"/>
            <x v="1758"/>
            <x v="1759"/>
            <x v="1760"/>
            <x v="1761"/>
            <x v="1762"/>
            <x v="1763"/>
            <x v="1764"/>
            <x v="1765"/>
            <x v="1766"/>
            <x v="1767"/>
            <x v="1768"/>
            <x v="1769"/>
            <x v="1770"/>
            <x v="1771"/>
            <x v="1772"/>
            <x v="1773"/>
            <x v="1774"/>
            <x v="1775"/>
            <x v="1776"/>
            <x v="1777"/>
            <x v="1778"/>
            <x v="1779"/>
            <x v="1780"/>
            <x v="1781"/>
            <x v="1782"/>
            <x v="1783"/>
            <x v="1784"/>
            <x v="1785"/>
            <x v="1786"/>
            <x v="1787"/>
            <x v="1788"/>
            <x v="1789"/>
            <x v="1790"/>
            <x v="1791"/>
            <x v="1792"/>
            <x v="1793"/>
            <x v="1794"/>
            <x v="1795"/>
            <x v="1796"/>
            <x v="1797"/>
            <x v="1798"/>
            <x v="1799"/>
            <x v="1800"/>
          </reference>
        </references>
      </pivotArea>
    </format>
    <format dxfId="261">
      <pivotArea dataOnly="0" labelOnly="1" outline="0" fieldPosition="0">
        <references count="1">
          <reference field="2" count="50">
            <x v="1801"/>
            <x v="1802"/>
            <x v="1803"/>
            <x v="1804"/>
            <x v="1805"/>
            <x v="1806"/>
            <x v="1807"/>
            <x v="1808"/>
            <x v="1809"/>
            <x v="1810"/>
            <x v="1811"/>
            <x v="1812"/>
            <x v="1813"/>
            <x v="1814"/>
            <x v="1815"/>
            <x v="1816"/>
            <x v="1817"/>
            <x v="1818"/>
            <x v="1819"/>
            <x v="1820"/>
            <x v="1821"/>
            <x v="1822"/>
            <x v="1823"/>
            <x v="1824"/>
            <x v="1825"/>
            <x v="1826"/>
            <x v="1827"/>
            <x v="1828"/>
            <x v="1829"/>
            <x v="1830"/>
            <x v="1831"/>
            <x v="1832"/>
            <x v="1833"/>
            <x v="1834"/>
            <x v="1835"/>
            <x v="1836"/>
            <x v="1837"/>
            <x v="1838"/>
            <x v="1839"/>
            <x v="1840"/>
            <x v="1841"/>
            <x v="1842"/>
            <x v="1843"/>
            <x v="1844"/>
            <x v="1845"/>
            <x v="1846"/>
            <x v="1847"/>
            <x v="1848"/>
            <x v="1849"/>
            <x v="1850"/>
          </reference>
        </references>
      </pivotArea>
    </format>
    <format dxfId="260">
      <pivotArea dataOnly="0" labelOnly="1" outline="0" fieldPosition="0">
        <references count="1">
          <reference field="2" count="50">
            <x v="1851"/>
            <x v="1852"/>
            <x v="1853"/>
            <x v="1854"/>
            <x v="1855"/>
            <x v="1856"/>
            <x v="1857"/>
            <x v="1858"/>
            <x v="1859"/>
            <x v="1860"/>
            <x v="1861"/>
            <x v="1862"/>
            <x v="1863"/>
            <x v="1864"/>
            <x v="1865"/>
            <x v="1866"/>
            <x v="1867"/>
            <x v="1868"/>
            <x v="1869"/>
            <x v="1870"/>
            <x v="1871"/>
            <x v="1872"/>
            <x v="1873"/>
            <x v="1874"/>
            <x v="1875"/>
            <x v="1876"/>
            <x v="1877"/>
            <x v="1878"/>
            <x v="1879"/>
            <x v="1880"/>
            <x v="1882"/>
            <x v="1883"/>
            <x v="1884"/>
            <x v="1885"/>
            <x v="1886"/>
            <x v="1887"/>
            <x v="1888"/>
            <x v="1889"/>
            <x v="1890"/>
            <x v="1891"/>
            <x v="1892"/>
            <x v="1893"/>
            <x v="1894"/>
            <x v="1895"/>
            <x v="1896"/>
            <x v="1897"/>
            <x v="1898"/>
            <x v="1899"/>
            <x v="1900"/>
            <x v="1901"/>
          </reference>
        </references>
      </pivotArea>
    </format>
    <format dxfId="259">
      <pivotArea dataOnly="0" labelOnly="1" outline="0" fieldPosition="0">
        <references count="1">
          <reference field="2" count="50">
            <x v="1902"/>
            <x v="1903"/>
            <x v="1904"/>
            <x v="1905"/>
            <x v="1906"/>
            <x v="1907"/>
            <x v="1908"/>
            <x v="1909"/>
            <x v="1910"/>
            <x v="1911"/>
            <x v="1912"/>
            <x v="1913"/>
            <x v="1914"/>
            <x v="1915"/>
            <x v="1916"/>
            <x v="1917"/>
            <x v="1918"/>
            <x v="1919"/>
            <x v="1920"/>
            <x v="1921"/>
            <x v="1922"/>
            <x v="1923"/>
            <x v="1924"/>
            <x v="1925"/>
            <x v="1926"/>
            <x v="1927"/>
            <x v="1928"/>
            <x v="1929"/>
            <x v="1930"/>
            <x v="1931"/>
            <x v="1932"/>
            <x v="1933"/>
            <x v="1934"/>
            <x v="1935"/>
            <x v="1936"/>
            <x v="1937"/>
            <x v="1938"/>
            <x v="1939"/>
            <x v="1940"/>
            <x v="1941"/>
            <x v="1942"/>
            <x v="1943"/>
            <x v="1944"/>
            <x v="1945"/>
            <x v="1946"/>
            <x v="1947"/>
            <x v="1948"/>
            <x v="1949"/>
            <x v="1950"/>
            <x v="1951"/>
          </reference>
        </references>
      </pivotArea>
    </format>
    <format dxfId="258">
      <pivotArea dataOnly="0" labelOnly="1" outline="0" fieldPosition="0">
        <references count="1">
          <reference field="2" count="50">
            <x v="1952"/>
            <x v="1953"/>
            <x v="1954"/>
            <x v="1955"/>
            <x v="1956"/>
            <x v="1957"/>
            <x v="1958"/>
            <x v="1959"/>
            <x v="1960"/>
            <x v="1961"/>
            <x v="1962"/>
            <x v="1963"/>
            <x v="1964"/>
            <x v="1965"/>
            <x v="1966"/>
            <x v="1967"/>
            <x v="1968"/>
            <x v="1969"/>
            <x v="1970"/>
            <x v="1971"/>
            <x v="1972"/>
            <x v="1973"/>
            <x v="1974"/>
            <x v="1975"/>
            <x v="1976"/>
            <x v="1977"/>
            <x v="1978"/>
            <x v="1979"/>
            <x v="1980"/>
            <x v="1981"/>
            <x v="1982"/>
            <x v="1983"/>
            <x v="1984"/>
            <x v="1985"/>
            <x v="1986"/>
            <x v="1987"/>
            <x v="1988"/>
            <x v="1989"/>
            <x v="1990"/>
            <x v="1991"/>
            <x v="1992"/>
            <x v="1993"/>
            <x v="1994"/>
            <x v="1995"/>
            <x v="1996"/>
            <x v="1997"/>
            <x v="1998"/>
            <x v="1999"/>
            <x v="2000"/>
            <x v="2001"/>
          </reference>
        </references>
      </pivotArea>
    </format>
    <format dxfId="257">
      <pivotArea dataOnly="0" labelOnly="1" outline="0" fieldPosition="0">
        <references count="1">
          <reference field="2" count="50">
            <x v="2002"/>
            <x v="2003"/>
            <x v="2004"/>
            <x v="2005"/>
            <x v="2006"/>
            <x v="2007"/>
            <x v="2008"/>
            <x v="2009"/>
            <x v="2010"/>
            <x v="2011"/>
            <x v="2012"/>
            <x v="2013"/>
            <x v="2014"/>
            <x v="2015"/>
            <x v="2016"/>
            <x v="2017"/>
            <x v="2018"/>
            <x v="2019"/>
            <x v="2020"/>
            <x v="2021"/>
            <x v="2022"/>
            <x v="2023"/>
            <x v="2024"/>
            <x v="2025"/>
            <x v="2026"/>
            <x v="2027"/>
            <x v="2028"/>
            <x v="2029"/>
            <x v="2030"/>
            <x v="2031"/>
            <x v="2032"/>
            <x v="2033"/>
            <x v="2034"/>
            <x v="2035"/>
            <x v="2036"/>
            <x v="2037"/>
            <x v="2038"/>
            <x v="2039"/>
            <x v="2040"/>
            <x v="2041"/>
            <x v="2042"/>
            <x v="2043"/>
            <x v="2044"/>
            <x v="2045"/>
            <x v="2046"/>
            <x v="2047"/>
            <x v="2048"/>
            <x v="2049"/>
            <x v="2050"/>
            <x v="2051"/>
          </reference>
        </references>
      </pivotArea>
    </format>
    <format dxfId="256">
      <pivotArea dataOnly="0" labelOnly="1" outline="0" fieldPosition="0">
        <references count="1">
          <reference field="2" count="50">
            <x v="2052"/>
            <x v="2053"/>
            <x v="2054"/>
            <x v="2055"/>
            <x v="2056"/>
            <x v="2057"/>
            <x v="2058"/>
            <x v="2059"/>
            <x v="2060"/>
            <x v="2061"/>
            <x v="2062"/>
            <x v="2063"/>
            <x v="2064"/>
            <x v="2065"/>
            <x v="2066"/>
            <x v="2067"/>
            <x v="2068"/>
            <x v="2069"/>
            <x v="2070"/>
            <x v="2071"/>
            <x v="2072"/>
            <x v="2073"/>
            <x v="2074"/>
            <x v="2075"/>
            <x v="2076"/>
            <x v="2077"/>
            <x v="2078"/>
            <x v="2079"/>
            <x v="2080"/>
            <x v="2081"/>
            <x v="2082"/>
            <x v="2083"/>
            <x v="2084"/>
            <x v="2085"/>
            <x v="2086"/>
            <x v="2087"/>
            <x v="2088"/>
            <x v="2089"/>
            <x v="2090"/>
            <x v="2091"/>
            <x v="2092"/>
            <x v="2093"/>
            <x v="2094"/>
            <x v="2095"/>
            <x v="2096"/>
            <x v="2097"/>
            <x v="2098"/>
            <x v="2099"/>
            <x v="2100"/>
            <x v="2101"/>
          </reference>
        </references>
      </pivotArea>
    </format>
    <format dxfId="255">
      <pivotArea dataOnly="0" labelOnly="1" outline="0" fieldPosition="0">
        <references count="1">
          <reference field="2" count="50">
            <x v="2102"/>
            <x v="2103"/>
            <x v="2104"/>
            <x v="2105"/>
            <x v="2106"/>
            <x v="2107"/>
            <x v="2108"/>
            <x v="2109"/>
            <x v="2110"/>
            <x v="2111"/>
            <x v="2112"/>
            <x v="2113"/>
            <x v="2114"/>
            <x v="2115"/>
            <x v="2116"/>
            <x v="2117"/>
            <x v="2118"/>
            <x v="2119"/>
            <x v="2120"/>
            <x v="2121"/>
            <x v="2122"/>
            <x v="2123"/>
            <x v="2124"/>
            <x v="2125"/>
            <x v="2126"/>
            <x v="2127"/>
            <x v="2128"/>
            <x v="2129"/>
            <x v="2130"/>
            <x v="2131"/>
            <x v="2132"/>
            <x v="2133"/>
            <x v="2134"/>
            <x v="2135"/>
            <x v="2136"/>
            <x v="2137"/>
            <x v="2138"/>
            <x v="2139"/>
            <x v="2140"/>
            <x v="2141"/>
            <x v="2142"/>
            <x v="2143"/>
            <x v="2144"/>
            <x v="2145"/>
            <x v="2146"/>
            <x v="2147"/>
            <x v="2148"/>
            <x v="2149"/>
            <x v="2150"/>
            <x v="2151"/>
          </reference>
        </references>
      </pivotArea>
    </format>
    <format dxfId="254">
      <pivotArea dataOnly="0" labelOnly="1" outline="0" fieldPosition="0">
        <references count="1">
          <reference field="2" count="50">
            <x v="2152"/>
            <x v="2153"/>
            <x v="2154"/>
            <x v="2155"/>
            <x v="2156"/>
            <x v="2157"/>
            <x v="2158"/>
            <x v="2159"/>
            <x v="2160"/>
            <x v="2161"/>
            <x v="2162"/>
            <x v="2163"/>
            <x v="2164"/>
            <x v="2165"/>
            <x v="2166"/>
            <x v="2167"/>
            <x v="2168"/>
            <x v="2169"/>
            <x v="2170"/>
            <x v="2171"/>
            <x v="2172"/>
            <x v="2173"/>
            <x v="2174"/>
            <x v="2175"/>
            <x v="2176"/>
            <x v="2177"/>
            <x v="2178"/>
            <x v="2179"/>
            <x v="2180"/>
            <x v="2181"/>
            <x v="2182"/>
            <x v="2183"/>
            <x v="2184"/>
            <x v="2185"/>
            <x v="2186"/>
            <x v="2187"/>
            <x v="2188"/>
            <x v="2189"/>
            <x v="2190"/>
            <x v="2191"/>
            <x v="2192"/>
            <x v="2193"/>
            <x v="2194"/>
            <x v="2195"/>
            <x v="2196"/>
            <x v="2197"/>
            <x v="2198"/>
            <x v="2199"/>
            <x v="2200"/>
            <x v="2201"/>
          </reference>
        </references>
      </pivotArea>
    </format>
    <format dxfId="253">
      <pivotArea dataOnly="0" labelOnly="1" outline="0" fieldPosition="0">
        <references count="1">
          <reference field="2" count="50">
            <x v="2202"/>
            <x v="2203"/>
            <x v="2204"/>
            <x v="2205"/>
            <x v="2206"/>
            <x v="2207"/>
            <x v="2208"/>
            <x v="2209"/>
            <x v="2210"/>
            <x v="2211"/>
            <x v="2212"/>
            <x v="2213"/>
            <x v="2214"/>
            <x v="2215"/>
            <x v="2216"/>
            <x v="2217"/>
            <x v="2218"/>
            <x v="2219"/>
            <x v="2220"/>
            <x v="2221"/>
            <x v="2222"/>
            <x v="2223"/>
            <x v="2224"/>
            <x v="2225"/>
            <x v="2226"/>
            <x v="2227"/>
            <x v="2228"/>
            <x v="2229"/>
            <x v="2230"/>
            <x v="2231"/>
            <x v="2232"/>
            <x v="2233"/>
            <x v="2234"/>
            <x v="2235"/>
            <x v="2236"/>
            <x v="2237"/>
            <x v="2238"/>
            <x v="2239"/>
            <x v="2240"/>
            <x v="2241"/>
            <x v="2242"/>
            <x v="2243"/>
            <x v="2244"/>
            <x v="2245"/>
            <x v="2246"/>
            <x v="2247"/>
            <x v="2248"/>
            <x v="2249"/>
            <x v="2250"/>
            <x v="2251"/>
          </reference>
        </references>
      </pivotArea>
    </format>
    <format dxfId="252">
      <pivotArea dataOnly="0" labelOnly="1" outline="0" fieldPosition="0">
        <references count="1">
          <reference field="2" count="50">
            <x v="2252"/>
            <x v="2253"/>
            <x v="2254"/>
            <x v="2255"/>
            <x v="2256"/>
            <x v="2257"/>
            <x v="2258"/>
            <x v="2259"/>
            <x v="2260"/>
            <x v="2261"/>
            <x v="2262"/>
            <x v="2263"/>
            <x v="2264"/>
            <x v="2265"/>
            <x v="2266"/>
            <x v="2267"/>
            <x v="2268"/>
            <x v="2269"/>
            <x v="2270"/>
            <x v="2271"/>
            <x v="2272"/>
            <x v="2273"/>
            <x v="2274"/>
            <x v="2275"/>
            <x v="2276"/>
            <x v="2277"/>
            <x v="2278"/>
            <x v="2279"/>
            <x v="2280"/>
            <x v="2281"/>
            <x v="2282"/>
            <x v="2283"/>
            <x v="2284"/>
            <x v="2285"/>
            <x v="2286"/>
            <x v="2287"/>
            <x v="2288"/>
            <x v="2289"/>
            <x v="2290"/>
            <x v="2291"/>
            <x v="2292"/>
            <x v="2293"/>
            <x v="2294"/>
            <x v="2295"/>
            <x v="2296"/>
            <x v="2297"/>
            <x v="2298"/>
            <x v="2299"/>
            <x v="2300"/>
            <x v="2301"/>
          </reference>
        </references>
      </pivotArea>
    </format>
    <format dxfId="251">
      <pivotArea dataOnly="0" labelOnly="1" outline="0" fieldPosition="0">
        <references count="1">
          <reference field="2" count="50">
            <x v="2302"/>
            <x v="2303"/>
            <x v="2304"/>
            <x v="2305"/>
            <x v="2306"/>
            <x v="2307"/>
            <x v="2308"/>
            <x v="2309"/>
            <x v="2310"/>
            <x v="2311"/>
            <x v="2312"/>
            <x v="2313"/>
            <x v="2314"/>
            <x v="2315"/>
            <x v="2316"/>
            <x v="2317"/>
            <x v="2318"/>
            <x v="2319"/>
            <x v="2320"/>
            <x v="2321"/>
            <x v="2322"/>
            <x v="2323"/>
            <x v="2324"/>
            <x v="2325"/>
            <x v="2326"/>
            <x v="2327"/>
            <x v="2328"/>
            <x v="2329"/>
            <x v="2330"/>
            <x v="2331"/>
            <x v="2332"/>
            <x v="2333"/>
            <x v="2334"/>
            <x v="2335"/>
            <x v="2336"/>
            <x v="2337"/>
            <x v="2338"/>
            <x v="2339"/>
            <x v="2340"/>
            <x v="2341"/>
            <x v="2342"/>
            <x v="2343"/>
            <x v="2344"/>
            <x v="2345"/>
            <x v="2346"/>
            <x v="2347"/>
            <x v="2348"/>
            <x v="2349"/>
            <x v="2350"/>
            <x v="2351"/>
          </reference>
        </references>
      </pivotArea>
    </format>
    <format dxfId="250">
      <pivotArea dataOnly="0" labelOnly="1" outline="0" fieldPosition="0">
        <references count="1">
          <reference field="2" count="50">
            <x v="2352"/>
            <x v="2353"/>
            <x v="2354"/>
            <x v="2355"/>
            <x v="2356"/>
            <x v="2357"/>
            <x v="2358"/>
            <x v="2359"/>
            <x v="2360"/>
            <x v="2361"/>
            <x v="2362"/>
            <x v="2363"/>
            <x v="2364"/>
            <x v="2365"/>
            <x v="2366"/>
            <x v="2367"/>
            <x v="2368"/>
            <x v="2369"/>
            <x v="2370"/>
            <x v="2371"/>
            <x v="2372"/>
            <x v="2373"/>
            <x v="2374"/>
            <x v="2375"/>
            <x v="2376"/>
            <x v="2377"/>
            <x v="2378"/>
            <x v="2379"/>
            <x v="2380"/>
            <x v="2381"/>
            <x v="2382"/>
            <x v="2383"/>
            <x v="2384"/>
            <x v="2385"/>
            <x v="2386"/>
            <x v="2387"/>
            <x v="2388"/>
            <x v="2389"/>
            <x v="2390"/>
            <x v="2391"/>
            <x v="2392"/>
            <x v="2393"/>
            <x v="2394"/>
            <x v="2395"/>
            <x v="2396"/>
            <x v="2397"/>
            <x v="2398"/>
            <x v="2399"/>
            <x v="2400"/>
            <x v="2401"/>
          </reference>
        </references>
      </pivotArea>
    </format>
    <format dxfId="249">
      <pivotArea dataOnly="0" labelOnly="1" outline="0" fieldPosition="0">
        <references count="1">
          <reference field="2" count="50">
            <x v="2402"/>
            <x v="2403"/>
            <x v="2404"/>
            <x v="2405"/>
            <x v="2406"/>
            <x v="2407"/>
            <x v="2408"/>
            <x v="2409"/>
            <x v="2410"/>
            <x v="2411"/>
            <x v="2412"/>
            <x v="2413"/>
            <x v="2414"/>
            <x v="2415"/>
            <x v="2416"/>
            <x v="2417"/>
            <x v="2418"/>
            <x v="2419"/>
            <x v="2420"/>
            <x v="2421"/>
            <x v="2422"/>
            <x v="2423"/>
            <x v="2424"/>
            <x v="2425"/>
            <x v="2426"/>
            <x v="2427"/>
            <x v="2428"/>
            <x v="2429"/>
            <x v="2430"/>
            <x v="2431"/>
            <x v="2432"/>
            <x v="2433"/>
            <x v="2434"/>
            <x v="2435"/>
            <x v="2436"/>
            <x v="2437"/>
            <x v="2438"/>
            <x v="2439"/>
            <x v="2440"/>
            <x v="2441"/>
            <x v="2442"/>
            <x v="2443"/>
            <x v="2444"/>
            <x v="2445"/>
            <x v="2446"/>
            <x v="2447"/>
            <x v="2448"/>
            <x v="2449"/>
            <x v="2450"/>
            <x v="2451"/>
          </reference>
        </references>
      </pivotArea>
    </format>
    <format dxfId="248">
      <pivotArea dataOnly="0" labelOnly="1" outline="0" fieldPosition="0">
        <references count="1">
          <reference field="2" count="50">
            <x v="2452"/>
            <x v="2453"/>
            <x v="2454"/>
            <x v="2455"/>
            <x v="2456"/>
            <x v="2457"/>
            <x v="2458"/>
            <x v="2459"/>
            <x v="2460"/>
            <x v="2461"/>
            <x v="2462"/>
            <x v="2463"/>
            <x v="2464"/>
            <x v="2465"/>
            <x v="2466"/>
            <x v="2467"/>
            <x v="2468"/>
            <x v="2469"/>
            <x v="2470"/>
            <x v="2471"/>
            <x v="2472"/>
            <x v="2473"/>
            <x v="2474"/>
            <x v="2475"/>
            <x v="2476"/>
            <x v="2477"/>
            <x v="2478"/>
            <x v="2479"/>
            <x v="2480"/>
            <x v="2481"/>
            <x v="2482"/>
            <x v="2483"/>
            <x v="2484"/>
            <x v="2485"/>
            <x v="2486"/>
            <x v="2487"/>
            <x v="2488"/>
            <x v="2489"/>
            <x v="2490"/>
            <x v="2491"/>
            <x v="2492"/>
            <x v="2493"/>
            <x v="2494"/>
            <x v="2495"/>
            <x v="2496"/>
            <x v="2497"/>
            <x v="2498"/>
            <x v="2499"/>
            <x v="2500"/>
            <x v="2501"/>
          </reference>
        </references>
      </pivotArea>
    </format>
    <format dxfId="247">
      <pivotArea dataOnly="0" labelOnly="1" outline="0" fieldPosition="0">
        <references count="1">
          <reference field="2" count="50">
            <x v="2502"/>
            <x v="2503"/>
            <x v="2504"/>
            <x v="2505"/>
            <x v="2506"/>
            <x v="2507"/>
            <x v="2508"/>
            <x v="2509"/>
            <x v="2510"/>
            <x v="2511"/>
            <x v="2512"/>
            <x v="2513"/>
            <x v="2514"/>
            <x v="2515"/>
            <x v="2516"/>
            <x v="2517"/>
            <x v="2518"/>
            <x v="2519"/>
            <x v="2520"/>
            <x v="2521"/>
            <x v="2522"/>
            <x v="2523"/>
            <x v="2524"/>
            <x v="2525"/>
            <x v="2526"/>
            <x v="2527"/>
            <x v="2528"/>
            <x v="2529"/>
            <x v="2530"/>
            <x v="2531"/>
            <x v="2532"/>
            <x v="2533"/>
            <x v="2534"/>
            <x v="2535"/>
            <x v="2536"/>
            <x v="2537"/>
            <x v="2538"/>
            <x v="2539"/>
            <x v="2540"/>
            <x v="2541"/>
            <x v="2542"/>
            <x v="2543"/>
            <x v="2544"/>
            <x v="2545"/>
            <x v="2546"/>
            <x v="2547"/>
            <x v="2548"/>
            <x v="2549"/>
            <x v="2550"/>
            <x v="2551"/>
          </reference>
        </references>
      </pivotArea>
    </format>
    <format dxfId="246">
      <pivotArea dataOnly="0" labelOnly="1" outline="0" fieldPosition="0">
        <references count="1">
          <reference field="2" count="50">
            <x v="2552"/>
            <x v="2553"/>
            <x v="2554"/>
            <x v="2555"/>
            <x v="2556"/>
            <x v="2557"/>
            <x v="2558"/>
            <x v="2559"/>
            <x v="2560"/>
            <x v="2561"/>
            <x v="2562"/>
            <x v="2563"/>
            <x v="2564"/>
            <x v="2565"/>
            <x v="2566"/>
            <x v="2567"/>
            <x v="2568"/>
            <x v="2569"/>
            <x v="2570"/>
            <x v="2571"/>
            <x v="2572"/>
            <x v="2573"/>
            <x v="2574"/>
            <x v="2575"/>
            <x v="2576"/>
            <x v="2577"/>
            <x v="2578"/>
            <x v="2579"/>
            <x v="2580"/>
            <x v="2581"/>
            <x v="2582"/>
            <x v="2583"/>
            <x v="2584"/>
            <x v="2585"/>
            <x v="2586"/>
            <x v="2587"/>
            <x v="2588"/>
            <x v="2589"/>
            <x v="2590"/>
            <x v="2591"/>
            <x v="2592"/>
            <x v="2593"/>
            <x v="2594"/>
            <x v="2595"/>
            <x v="2596"/>
            <x v="2597"/>
            <x v="2598"/>
            <x v="2599"/>
            <x v="2600"/>
            <x v="2601"/>
          </reference>
        </references>
      </pivotArea>
    </format>
    <format dxfId="245">
      <pivotArea dataOnly="0" labelOnly="1" outline="0" fieldPosition="0">
        <references count="1">
          <reference field="2" count="50">
            <x v="2602"/>
            <x v="2603"/>
            <x v="2604"/>
            <x v="2605"/>
            <x v="2606"/>
            <x v="2607"/>
            <x v="2608"/>
            <x v="2609"/>
            <x v="2610"/>
            <x v="2611"/>
            <x v="2612"/>
            <x v="2613"/>
            <x v="2614"/>
            <x v="2615"/>
            <x v="2616"/>
            <x v="2617"/>
            <x v="2618"/>
            <x v="2619"/>
            <x v="2620"/>
            <x v="2621"/>
            <x v="2622"/>
            <x v="2623"/>
            <x v="2624"/>
            <x v="2625"/>
            <x v="2626"/>
            <x v="2627"/>
            <x v="2628"/>
            <x v="2629"/>
            <x v="2630"/>
            <x v="2631"/>
            <x v="2632"/>
            <x v="2633"/>
            <x v="2634"/>
            <x v="2635"/>
            <x v="2636"/>
            <x v="2637"/>
            <x v="2638"/>
            <x v="2639"/>
            <x v="2640"/>
            <x v="2641"/>
            <x v="2642"/>
            <x v="2643"/>
            <x v="2644"/>
            <x v="2645"/>
            <x v="2646"/>
            <x v="2647"/>
            <x v="2648"/>
            <x v="2649"/>
            <x v="2650"/>
            <x v="2651"/>
          </reference>
        </references>
      </pivotArea>
    </format>
    <format dxfId="244">
      <pivotArea dataOnly="0" labelOnly="1" outline="0" fieldPosition="0">
        <references count="1">
          <reference field="2" count="50">
            <x v="2652"/>
            <x v="2653"/>
            <x v="2654"/>
            <x v="2655"/>
            <x v="2656"/>
            <x v="2657"/>
            <x v="2658"/>
            <x v="2659"/>
            <x v="2660"/>
            <x v="2661"/>
            <x v="2662"/>
            <x v="2663"/>
            <x v="2664"/>
            <x v="2665"/>
            <x v="2666"/>
            <x v="2667"/>
            <x v="2668"/>
            <x v="2669"/>
            <x v="2670"/>
            <x v="2671"/>
            <x v="2672"/>
            <x v="2673"/>
            <x v="2674"/>
            <x v="2675"/>
            <x v="2676"/>
            <x v="2677"/>
            <x v="2678"/>
            <x v="2679"/>
            <x v="2680"/>
            <x v="2681"/>
            <x v="2682"/>
            <x v="2683"/>
            <x v="2684"/>
            <x v="2685"/>
            <x v="2686"/>
            <x v="2687"/>
            <x v="2688"/>
            <x v="2689"/>
            <x v="2690"/>
            <x v="2691"/>
            <x v="2692"/>
            <x v="2693"/>
            <x v="2694"/>
            <x v="2695"/>
            <x v="2696"/>
            <x v="2697"/>
            <x v="2698"/>
            <x v="2699"/>
            <x v="2700"/>
            <x v="2701"/>
          </reference>
        </references>
      </pivotArea>
    </format>
    <format dxfId="243">
      <pivotArea dataOnly="0" labelOnly="1" outline="0" fieldPosition="0">
        <references count="1">
          <reference field="2" count="50">
            <x v="2702"/>
            <x v="2703"/>
            <x v="2704"/>
            <x v="2705"/>
            <x v="2706"/>
            <x v="2707"/>
            <x v="2708"/>
            <x v="2709"/>
            <x v="2710"/>
            <x v="2711"/>
            <x v="2712"/>
            <x v="2713"/>
            <x v="2714"/>
            <x v="2715"/>
            <x v="2716"/>
            <x v="2717"/>
            <x v="2718"/>
            <x v="2719"/>
            <x v="2720"/>
            <x v="2721"/>
            <x v="2722"/>
            <x v="2723"/>
            <x v="2724"/>
            <x v="2725"/>
            <x v="2726"/>
            <x v="2727"/>
            <x v="2728"/>
            <x v="2729"/>
            <x v="2730"/>
            <x v="2731"/>
            <x v="2732"/>
            <x v="2733"/>
            <x v="2734"/>
            <x v="2735"/>
            <x v="2736"/>
            <x v="2737"/>
            <x v="2738"/>
            <x v="2739"/>
            <x v="2740"/>
            <x v="2741"/>
            <x v="2742"/>
            <x v="2743"/>
            <x v="2744"/>
            <x v="2745"/>
            <x v="2746"/>
            <x v="2747"/>
            <x v="2748"/>
            <x v="2749"/>
            <x v="2750"/>
            <x v="2751"/>
          </reference>
        </references>
      </pivotArea>
    </format>
    <format dxfId="242">
      <pivotArea dataOnly="0" labelOnly="1" outline="0" fieldPosition="0">
        <references count="1">
          <reference field="2" count="50">
            <x v="2752"/>
            <x v="2753"/>
            <x v="2754"/>
            <x v="2755"/>
            <x v="2756"/>
            <x v="2757"/>
            <x v="2758"/>
            <x v="2759"/>
            <x v="2760"/>
            <x v="2761"/>
            <x v="2762"/>
            <x v="2763"/>
            <x v="2764"/>
            <x v="2765"/>
            <x v="2766"/>
            <x v="2767"/>
            <x v="2768"/>
            <x v="2769"/>
            <x v="2770"/>
            <x v="2771"/>
            <x v="2772"/>
            <x v="2773"/>
            <x v="2774"/>
            <x v="2775"/>
            <x v="2776"/>
            <x v="2777"/>
            <x v="2778"/>
            <x v="2779"/>
            <x v="2780"/>
            <x v="2781"/>
            <x v="2782"/>
            <x v="2783"/>
            <x v="2784"/>
            <x v="2785"/>
            <x v="2786"/>
            <x v="2787"/>
            <x v="2788"/>
            <x v="2789"/>
            <x v="2790"/>
            <x v="2791"/>
            <x v="2792"/>
            <x v="2793"/>
            <x v="2794"/>
            <x v="2795"/>
            <x v="2796"/>
            <x v="2797"/>
            <x v="2798"/>
            <x v="2799"/>
            <x v="2800"/>
            <x v="2801"/>
          </reference>
        </references>
      </pivotArea>
    </format>
    <format dxfId="241">
      <pivotArea dataOnly="0" labelOnly="1" outline="0" fieldPosition="0">
        <references count="1">
          <reference field="2" count="50">
            <x v="2802"/>
            <x v="2803"/>
            <x v="2804"/>
            <x v="2805"/>
            <x v="2806"/>
            <x v="2807"/>
            <x v="2808"/>
            <x v="2809"/>
            <x v="2810"/>
            <x v="2811"/>
            <x v="2812"/>
            <x v="2813"/>
            <x v="2814"/>
            <x v="2815"/>
            <x v="2816"/>
            <x v="2817"/>
            <x v="2818"/>
            <x v="2819"/>
            <x v="2820"/>
            <x v="2821"/>
            <x v="2822"/>
            <x v="2823"/>
            <x v="2824"/>
            <x v="2825"/>
            <x v="2826"/>
            <x v="2827"/>
            <x v="2828"/>
            <x v="2829"/>
            <x v="2830"/>
            <x v="2831"/>
            <x v="2832"/>
            <x v="2833"/>
            <x v="2834"/>
            <x v="2835"/>
            <x v="2836"/>
            <x v="2837"/>
            <x v="2838"/>
            <x v="2839"/>
            <x v="2840"/>
            <x v="2841"/>
            <x v="2842"/>
            <x v="2843"/>
            <x v="2844"/>
            <x v="2845"/>
            <x v="2846"/>
            <x v="2847"/>
            <x v="2848"/>
            <x v="2849"/>
            <x v="2850"/>
            <x v="2851"/>
          </reference>
        </references>
      </pivotArea>
    </format>
    <format dxfId="240">
      <pivotArea dataOnly="0" labelOnly="1" outline="0" fieldPosition="0">
        <references count="1">
          <reference field="2" count="50">
            <x v="2852"/>
            <x v="2853"/>
            <x v="2854"/>
            <x v="2855"/>
            <x v="2856"/>
            <x v="2857"/>
            <x v="2858"/>
            <x v="2859"/>
            <x v="2860"/>
            <x v="2861"/>
            <x v="2862"/>
            <x v="2863"/>
            <x v="2864"/>
            <x v="2865"/>
            <x v="2866"/>
            <x v="2867"/>
            <x v="2868"/>
            <x v="2869"/>
            <x v="2870"/>
            <x v="2871"/>
            <x v="2872"/>
            <x v="2873"/>
            <x v="2874"/>
            <x v="2875"/>
            <x v="2876"/>
            <x v="2877"/>
            <x v="2878"/>
            <x v="2879"/>
            <x v="2880"/>
            <x v="2881"/>
            <x v="2882"/>
            <x v="2883"/>
            <x v="2884"/>
            <x v="2885"/>
            <x v="2886"/>
            <x v="2887"/>
            <x v="2888"/>
            <x v="2889"/>
            <x v="2890"/>
            <x v="2891"/>
            <x v="2892"/>
            <x v="2893"/>
            <x v="2894"/>
            <x v="2895"/>
            <x v="2896"/>
            <x v="2897"/>
            <x v="2898"/>
            <x v="2899"/>
            <x v="2900"/>
            <x v="2901"/>
          </reference>
        </references>
      </pivotArea>
    </format>
    <format dxfId="239">
      <pivotArea dataOnly="0" labelOnly="1" outline="0" fieldPosition="0">
        <references count="1">
          <reference field="2" count="50">
            <x v="2902"/>
            <x v="2903"/>
            <x v="2904"/>
            <x v="2905"/>
            <x v="2906"/>
            <x v="2907"/>
            <x v="2908"/>
            <x v="2909"/>
            <x v="2910"/>
            <x v="2911"/>
            <x v="2912"/>
            <x v="2913"/>
            <x v="2914"/>
            <x v="2915"/>
            <x v="2916"/>
            <x v="2917"/>
            <x v="2918"/>
            <x v="2919"/>
            <x v="2920"/>
            <x v="2921"/>
            <x v="2922"/>
            <x v="2923"/>
            <x v="2924"/>
            <x v="2925"/>
            <x v="2926"/>
            <x v="2927"/>
            <x v="2928"/>
            <x v="2929"/>
            <x v="2930"/>
            <x v="2931"/>
            <x v="2932"/>
            <x v="2933"/>
            <x v="2934"/>
            <x v="2935"/>
            <x v="2936"/>
            <x v="2937"/>
            <x v="2938"/>
            <x v="2939"/>
            <x v="2940"/>
            <x v="2941"/>
            <x v="2942"/>
            <x v="2943"/>
            <x v="2944"/>
            <x v="2945"/>
            <x v="2946"/>
            <x v="2947"/>
            <x v="2948"/>
            <x v="2949"/>
            <x v="2950"/>
            <x v="2951"/>
          </reference>
        </references>
      </pivotArea>
    </format>
    <format dxfId="238">
      <pivotArea dataOnly="0" labelOnly="1" outline="0" fieldPosition="0">
        <references count="1">
          <reference field="2" count="50">
            <x v="2952"/>
            <x v="2953"/>
            <x v="2954"/>
            <x v="2955"/>
            <x v="2956"/>
            <x v="2957"/>
            <x v="2958"/>
            <x v="2959"/>
            <x v="2960"/>
            <x v="2961"/>
            <x v="2962"/>
            <x v="2963"/>
            <x v="2964"/>
            <x v="2965"/>
            <x v="2966"/>
            <x v="2967"/>
            <x v="2968"/>
            <x v="2969"/>
            <x v="2970"/>
            <x v="2971"/>
            <x v="2972"/>
            <x v="2973"/>
            <x v="2974"/>
            <x v="2975"/>
            <x v="2976"/>
            <x v="2977"/>
            <x v="2978"/>
            <x v="2979"/>
            <x v="2980"/>
            <x v="2981"/>
            <x v="2982"/>
            <x v="2983"/>
            <x v="2984"/>
            <x v="2985"/>
            <x v="2986"/>
            <x v="2987"/>
            <x v="2988"/>
            <x v="2989"/>
            <x v="2990"/>
            <x v="2991"/>
            <x v="2992"/>
            <x v="2993"/>
            <x v="2994"/>
            <x v="2995"/>
            <x v="2996"/>
            <x v="2997"/>
            <x v="2998"/>
            <x v="2999"/>
            <x v="3000"/>
            <x v="3001"/>
          </reference>
        </references>
      </pivotArea>
    </format>
    <format dxfId="237">
      <pivotArea dataOnly="0" labelOnly="1" outline="0" fieldPosition="0">
        <references count="1">
          <reference field="2" count="50">
            <x v="3002"/>
            <x v="3003"/>
            <x v="3004"/>
            <x v="3005"/>
            <x v="3006"/>
            <x v="3007"/>
            <x v="3008"/>
            <x v="3009"/>
            <x v="3010"/>
            <x v="3011"/>
            <x v="3012"/>
            <x v="3013"/>
            <x v="3014"/>
            <x v="3015"/>
            <x v="3016"/>
            <x v="3017"/>
            <x v="3018"/>
            <x v="3019"/>
            <x v="3020"/>
            <x v="3021"/>
            <x v="3022"/>
            <x v="3023"/>
            <x v="3024"/>
            <x v="3025"/>
            <x v="3026"/>
            <x v="3027"/>
            <x v="3028"/>
            <x v="3029"/>
            <x v="3030"/>
            <x v="3031"/>
            <x v="3032"/>
            <x v="3033"/>
            <x v="3034"/>
            <x v="3035"/>
            <x v="3036"/>
            <x v="3037"/>
            <x v="3038"/>
            <x v="3039"/>
            <x v="3040"/>
            <x v="3041"/>
            <x v="3042"/>
            <x v="3043"/>
            <x v="3044"/>
            <x v="3045"/>
            <x v="3046"/>
            <x v="3047"/>
            <x v="3048"/>
            <x v="3049"/>
            <x v="3050"/>
            <x v="3051"/>
          </reference>
        </references>
      </pivotArea>
    </format>
    <format dxfId="236">
      <pivotArea dataOnly="0" labelOnly="1" outline="0" fieldPosition="0">
        <references count="1">
          <reference field="2" count="50">
            <x v="3052"/>
            <x v="3053"/>
            <x v="3054"/>
            <x v="3055"/>
            <x v="3056"/>
            <x v="3057"/>
            <x v="3058"/>
            <x v="3059"/>
            <x v="3060"/>
            <x v="3061"/>
            <x v="3062"/>
            <x v="3063"/>
            <x v="3064"/>
            <x v="3065"/>
            <x v="3066"/>
            <x v="3067"/>
            <x v="3068"/>
            <x v="3069"/>
            <x v="3070"/>
            <x v="3071"/>
            <x v="3072"/>
            <x v="3073"/>
            <x v="3074"/>
            <x v="3075"/>
            <x v="3076"/>
            <x v="3077"/>
            <x v="3078"/>
            <x v="3079"/>
            <x v="3080"/>
            <x v="3081"/>
            <x v="3082"/>
            <x v="3083"/>
            <x v="3084"/>
            <x v="3085"/>
            <x v="3086"/>
            <x v="3087"/>
            <x v="3088"/>
            <x v="3089"/>
            <x v="3090"/>
            <x v="3091"/>
            <x v="3092"/>
            <x v="3093"/>
            <x v="3094"/>
            <x v="3095"/>
            <x v="3096"/>
            <x v="3097"/>
            <x v="3098"/>
            <x v="3099"/>
            <x v="3100"/>
            <x v="3101"/>
          </reference>
        </references>
      </pivotArea>
    </format>
    <format dxfId="235">
      <pivotArea dataOnly="0" labelOnly="1" outline="0" fieldPosition="0">
        <references count="1">
          <reference field="2" count="50">
            <x v="3102"/>
            <x v="3103"/>
            <x v="3104"/>
            <x v="3105"/>
            <x v="3106"/>
            <x v="3107"/>
            <x v="3108"/>
            <x v="3109"/>
            <x v="3110"/>
            <x v="3111"/>
            <x v="3112"/>
            <x v="3113"/>
            <x v="3114"/>
            <x v="3115"/>
            <x v="3116"/>
            <x v="3117"/>
            <x v="3118"/>
            <x v="3119"/>
            <x v="3120"/>
            <x v="3121"/>
            <x v="3122"/>
            <x v="3123"/>
            <x v="3124"/>
            <x v="3125"/>
            <x v="3126"/>
            <x v="3127"/>
            <x v="3128"/>
            <x v="3129"/>
            <x v="3130"/>
            <x v="3131"/>
            <x v="3132"/>
            <x v="3133"/>
            <x v="3134"/>
            <x v="3135"/>
            <x v="3136"/>
            <x v="3137"/>
            <x v="3138"/>
            <x v="3139"/>
            <x v="3140"/>
            <x v="3141"/>
            <x v="3142"/>
            <x v="3143"/>
            <x v="3144"/>
            <x v="3145"/>
            <x v="3146"/>
            <x v="3147"/>
            <x v="3148"/>
            <x v="3149"/>
            <x v="3150"/>
            <x v="3151"/>
          </reference>
        </references>
      </pivotArea>
    </format>
    <format dxfId="234">
      <pivotArea dataOnly="0" labelOnly="1" outline="0" fieldPosition="0">
        <references count="1">
          <reference field="2" count="50">
            <x v="3152"/>
            <x v="3153"/>
            <x v="3154"/>
            <x v="3155"/>
            <x v="3156"/>
            <x v="3157"/>
            <x v="3158"/>
            <x v="3159"/>
            <x v="3160"/>
            <x v="3161"/>
            <x v="3162"/>
            <x v="3163"/>
            <x v="3164"/>
            <x v="3165"/>
            <x v="3166"/>
            <x v="3167"/>
            <x v="3168"/>
            <x v="3169"/>
            <x v="3170"/>
            <x v="3171"/>
            <x v="3172"/>
            <x v="3173"/>
            <x v="3174"/>
            <x v="3175"/>
            <x v="3176"/>
            <x v="3177"/>
            <x v="3178"/>
            <x v="3179"/>
            <x v="3180"/>
            <x v="3181"/>
            <x v="3182"/>
            <x v="3183"/>
            <x v="3184"/>
            <x v="3185"/>
            <x v="3186"/>
            <x v="3187"/>
            <x v="3188"/>
            <x v="3189"/>
            <x v="3190"/>
            <x v="3191"/>
            <x v="3192"/>
            <x v="3193"/>
            <x v="3194"/>
            <x v="3195"/>
            <x v="3196"/>
            <x v="3197"/>
            <x v="3198"/>
            <x v="3199"/>
            <x v="3200"/>
            <x v="3201"/>
          </reference>
        </references>
      </pivotArea>
    </format>
    <format dxfId="233">
      <pivotArea dataOnly="0" labelOnly="1" outline="0" fieldPosition="0">
        <references count="1">
          <reference field="2" count="50">
            <x v="3202"/>
            <x v="3203"/>
            <x v="3204"/>
            <x v="3205"/>
            <x v="3206"/>
            <x v="3207"/>
            <x v="3208"/>
            <x v="3209"/>
            <x v="3210"/>
            <x v="3211"/>
            <x v="3212"/>
            <x v="3213"/>
            <x v="3214"/>
            <x v="3215"/>
            <x v="3216"/>
            <x v="3217"/>
            <x v="3218"/>
            <x v="3219"/>
            <x v="3220"/>
            <x v="3221"/>
            <x v="3222"/>
            <x v="3223"/>
            <x v="3224"/>
            <x v="3225"/>
            <x v="3226"/>
            <x v="3227"/>
            <x v="3228"/>
            <x v="3229"/>
            <x v="3230"/>
            <x v="3231"/>
            <x v="3232"/>
            <x v="3233"/>
            <x v="3234"/>
            <x v="3235"/>
            <x v="3236"/>
            <x v="3237"/>
            <x v="3238"/>
            <x v="3239"/>
            <x v="3240"/>
            <x v="3241"/>
            <x v="3242"/>
            <x v="3243"/>
            <x v="3244"/>
            <x v="3245"/>
            <x v="3246"/>
            <x v="3247"/>
            <x v="3248"/>
            <x v="3249"/>
            <x v="3250"/>
            <x v="3251"/>
          </reference>
        </references>
      </pivotArea>
    </format>
    <format dxfId="232">
      <pivotArea dataOnly="0" labelOnly="1" outline="0" fieldPosition="0">
        <references count="1">
          <reference field="2" count="50">
            <x v="3252"/>
            <x v="3253"/>
            <x v="3254"/>
            <x v="3255"/>
            <x v="3256"/>
            <x v="3257"/>
            <x v="3258"/>
            <x v="3259"/>
            <x v="3260"/>
            <x v="3261"/>
            <x v="3262"/>
            <x v="3263"/>
            <x v="3264"/>
            <x v="3265"/>
            <x v="3266"/>
            <x v="3267"/>
            <x v="3268"/>
            <x v="3269"/>
            <x v="3270"/>
            <x v="3271"/>
            <x v="3272"/>
            <x v="3273"/>
            <x v="3274"/>
            <x v="3275"/>
            <x v="3276"/>
            <x v="3277"/>
            <x v="3278"/>
            <x v="3279"/>
            <x v="3280"/>
            <x v="3281"/>
            <x v="3282"/>
            <x v="3283"/>
            <x v="3284"/>
            <x v="3285"/>
            <x v="3286"/>
            <x v="3287"/>
            <x v="3288"/>
            <x v="3289"/>
            <x v="3290"/>
            <x v="3291"/>
            <x v="3292"/>
            <x v="3293"/>
            <x v="3294"/>
            <x v="3295"/>
            <x v="3296"/>
            <x v="3297"/>
            <x v="3298"/>
            <x v="3299"/>
            <x v="3300"/>
            <x v="3301"/>
          </reference>
        </references>
      </pivotArea>
    </format>
    <format dxfId="231">
      <pivotArea dataOnly="0" labelOnly="1" outline="0" fieldPosition="0">
        <references count="1">
          <reference field="2" count="50">
            <x v="3302"/>
            <x v="3303"/>
            <x v="3304"/>
            <x v="3305"/>
            <x v="3306"/>
            <x v="3307"/>
            <x v="3308"/>
            <x v="3309"/>
            <x v="3310"/>
            <x v="3311"/>
            <x v="3312"/>
            <x v="3313"/>
            <x v="3314"/>
            <x v="3315"/>
            <x v="3316"/>
            <x v="3317"/>
            <x v="3318"/>
            <x v="3319"/>
            <x v="3320"/>
            <x v="3321"/>
            <x v="3322"/>
            <x v="3323"/>
            <x v="3324"/>
            <x v="3325"/>
            <x v="3326"/>
            <x v="3327"/>
            <x v="3328"/>
            <x v="3329"/>
            <x v="3330"/>
            <x v="3331"/>
            <x v="3332"/>
            <x v="3333"/>
            <x v="3334"/>
            <x v="3335"/>
            <x v="3336"/>
            <x v="3337"/>
            <x v="3338"/>
            <x v="3339"/>
            <x v="3340"/>
            <x v="3341"/>
            <x v="3342"/>
            <x v="3343"/>
            <x v="3344"/>
            <x v="3345"/>
            <x v="3346"/>
            <x v="3347"/>
            <x v="3348"/>
            <x v="3349"/>
            <x v="3350"/>
            <x v="3351"/>
          </reference>
        </references>
      </pivotArea>
    </format>
    <format dxfId="230">
      <pivotArea dataOnly="0" labelOnly="1" outline="0" fieldPosition="0">
        <references count="1">
          <reference field="2" count="50">
            <x v="3352"/>
            <x v="3353"/>
            <x v="3354"/>
            <x v="3355"/>
            <x v="3356"/>
            <x v="3357"/>
            <x v="3358"/>
            <x v="3359"/>
            <x v="3360"/>
            <x v="3361"/>
            <x v="3362"/>
            <x v="3363"/>
            <x v="3364"/>
            <x v="3365"/>
            <x v="3366"/>
            <x v="3367"/>
            <x v="3368"/>
            <x v="3369"/>
            <x v="3370"/>
            <x v="3371"/>
            <x v="3372"/>
            <x v="3373"/>
            <x v="3374"/>
            <x v="3375"/>
            <x v="3376"/>
            <x v="3377"/>
            <x v="3378"/>
            <x v="3379"/>
            <x v="3380"/>
            <x v="3381"/>
            <x v="3382"/>
            <x v="3383"/>
            <x v="3384"/>
            <x v="3385"/>
            <x v="3386"/>
            <x v="3387"/>
            <x v="3388"/>
            <x v="3389"/>
            <x v="3390"/>
            <x v="3391"/>
            <x v="3392"/>
            <x v="3393"/>
            <x v="3394"/>
            <x v="3395"/>
            <x v="3396"/>
            <x v="3397"/>
            <x v="3398"/>
            <x v="3399"/>
            <x v="3400"/>
            <x v="3401"/>
          </reference>
        </references>
      </pivotArea>
    </format>
    <format dxfId="229">
      <pivotArea dataOnly="0" labelOnly="1" outline="0" fieldPosition="0">
        <references count="1">
          <reference field="2" count="50">
            <x v="3402"/>
            <x v="3403"/>
            <x v="3404"/>
            <x v="3405"/>
            <x v="3406"/>
            <x v="3407"/>
            <x v="3408"/>
            <x v="3409"/>
            <x v="3410"/>
            <x v="3411"/>
            <x v="3412"/>
            <x v="3413"/>
            <x v="3414"/>
            <x v="3415"/>
            <x v="3416"/>
            <x v="3417"/>
            <x v="3418"/>
            <x v="3419"/>
            <x v="3420"/>
            <x v="3421"/>
            <x v="3422"/>
            <x v="3423"/>
            <x v="3424"/>
            <x v="3425"/>
            <x v="3426"/>
            <x v="3427"/>
            <x v="3428"/>
            <x v="3429"/>
            <x v="3430"/>
            <x v="3431"/>
            <x v="3432"/>
            <x v="3433"/>
            <x v="3434"/>
            <x v="3435"/>
            <x v="3436"/>
            <x v="3437"/>
            <x v="3438"/>
            <x v="3439"/>
            <x v="3440"/>
            <x v="3441"/>
            <x v="3442"/>
            <x v="3443"/>
            <x v="3444"/>
            <x v="3445"/>
            <x v="3446"/>
            <x v="3447"/>
            <x v="3448"/>
            <x v="3449"/>
            <x v="3450"/>
            <x v="3451"/>
          </reference>
        </references>
      </pivotArea>
    </format>
    <format dxfId="228">
      <pivotArea dataOnly="0" labelOnly="1" outline="0" fieldPosition="0">
        <references count="1">
          <reference field="2" count="50">
            <x v="3452"/>
            <x v="3453"/>
            <x v="3454"/>
            <x v="3455"/>
            <x v="3456"/>
            <x v="3457"/>
            <x v="3458"/>
            <x v="3459"/>
            <x v="3460"/>
            <x v="3461"/>
            <x v="3462"/>
            <x v="3463"/>
            <x v="3464"/>
            <x v="3465"/>
            <x v="3466"/>
            <x v="3467"/>
            <x v="3468"/>
            <x v="3469"/>
            <x v="3470"/>
            <x v="3471"/>
            <x v="3472"/>
            <x v="3473"/>
            <x v="3474"/>
            <x v="3475"/>
            <x v="3476"/>
            <x v="3477"/>
            <x v="3478"/>
            <x v="3479"/>
            <x v="3480"/>
            <x v="3481"/>
            <x v="3482"/>
            <x v="3483"/>
            <x v="3484"/>
            <x v="3485"/>
            <x v="3486"/>
            <x v="3487"/>
            <x v="3488"/>
            <x v="3489"/>
            <x v="3490"/>
            <x v="3491"/>
            <x v="3492"/>
            <x v="3493"/>
            <x v="3494"/>
            <x v="3495"/>
            <x v="3496"/>
            <x v="3497"/>
            <x v="3498"/>
            <x v="3499"/>
            <x v="3500"/>
            <x v="3501"/>
          </reference>
        </references>
      </pivotArea>
    </format>
    <format dxfId="227">
      <pivotArea dataOnly="0" labelOnly="1" outline="0" fieldPosition="0">
        <references count="1">
          <reference field="2" count="50">
            <x v="3502"/>
            <x v="3503"/>
            <x v="3504"/>
            <x v="3505"/>
            <x v="3506"/>
            <x v="3507"/>
            <x v="3508"/>
            <x v="3509"/>
            <x v="3510"/>
            <x v="3511"/>
            <x v="3512"/>
            <x v="3513"/>
            <x v="3514"/>
            <x v="3515"/>
            <x v="3516"/>
            <x v="3517"/>
            <x v="3518"/>
            <x v="3519"/>
            <x v="3520"/>
            <x v="3521"/>
            <x v="3522"/>
            <x v="3523"/>
            <x v="3524"/>
            <x v="3525"/>
            <x v="3526"/>
            <x v="3527"/>
            <x v="3528"/>
            <x v="3529"/>
            <x v="3530"/>
            <x v="3531"/>
            <x v="3532"/>
            <x v="3533"/>
            <x v="3534"/>
            <x v="3535"/>
            <x v="3536"/>
            <x v="3537"/>
            <x v="3538"/>
            <x v="3539"/>
            <x v="3540"/>
            <x v="3541"/>
            <x v="3542"/>
            <x v="3543"/>
            <x v="3544"/>
            <x v="3545"/>
            <x v="3546"/>
            <x v="3547"/>
            <x v="3548"/>
            <x v="3549"/>
            <x v="3550"/>
            <x v="3551"/>
          </reference>
        </references>
      </pivotArea>
    </format>
    <format dxfId="226">
      <pivotArea dataOnly="0" labelOnly="1" outline="0" fieldPosition="0">
        <references count="1">
          <reference field="2" count="50">
            <x v="3552"/>
            <x v="3553"/>
            <x v="3554"/>
            <x v="3555"/>
            <x v="3556"/>
            <x v="3557"/>
            <x v="3558"/>
            <x v="3559"/>
            <x v="3560"/>
            <x v="3561"/>
            <x v="3562"/>
            <x v="3563"/>
            <x v="3564"/>
            <x v="3565"/>
            <x v="3566"/>
            <x v="3567"/>
            <x v="3568"/>
            <x v="3569"/>
            <x v="3570"/>
            <x v="3571"/>
            <x v="3572"/>
            <x v="3573"/>
            <x v="3574"/>
            <x v="3575"/>
            <x v="3576"/>
            <x v="3577"/>
            <x v="3578"/>
            <x v="3579"/>
            <x v="3580"/>
            <x v="3581"/>
            <x v="3582"/>
            <x v="3583"/>
            <x v="3584"/>
            <x v="3585"/>
            <x v="3586"/>
            <x v="3587"/>
            <x v="3588"/>
            <x v="3589"/>
            <x v="3590"/>
            <x v="3591"/>
            <x v="3592"/>
            <x v="3593"/>
            <x v="3594"/>
            <x v="3595"/>
            <x v="3596"/>
            <x v="3597"/>
            <x v="3598"/>
            <x v="3599"/>
            <x v="3600"/>
            <x v="3601"/>
          </reference>
        </references>
      </pivotArea>
    </format>
    <format dxfId="225">
      <pivotArea dataOnly="0" labelOnly="1" outline="0" fieldPosition="0">
        <references count="1">
          <reference field="2" count="50">
            <x v="3602"/>
            <x v="3603"/>
            <x v="3604"/>
            <x v="3605"/>
            <x v="3606"/>
            <x v="3607"/>
            <x v="3608"/>
            <x v="3609"/>
            <x v="3610"/>
            <x v="3611"/>
            <x v="3612"/>
            <x v="3613"/>
            <x v="3614"/>
            <x v="3615"/>
            <x v="3616"/>
            <x v="3617"/>
            <x v="3618"/>
            <x v="3619"/>
            <x v="3620"/>
            <x v="3621"/>
            <x v="3622"/>
            <x v="3623"/>
            <x v="3624"/>
            <x v="3625"/>
            <x v="3626"/>
            <x v="3627"/>
            <x v="3628"/>
            <x v="3629"/>
            <x v="3630"/>
            <x v="3631"/>
            <x v="3632"/>
            <x v="3633"/>
            <x v="3634"/>
            <x v="3635"/>
            <x v="3636"/>
            <x v="3637"/>
            <x v="3638"/>
            <x v="3639"/>
            <x v="3640"/>
            <x v="3641"/>
            <x v="3642"/>
            <x v="3643"/>
            <x v="3644"/>
            <x v="3645"/>
            <x v="3646"/>
            <x v="3647"/>
            <x v="3648"/>
            <x v="3649"/>
            <x v="3650"/>
            <x v="3651"/>
          </reference>
        </references>
      </pivotArea>
    </format>
    <format dxfId="224">
      <pivotArea dataOnly="0" labelOnly="1" outline="0" fieldPosition="0">
        <references count="1">
          <reference field="2" count="50">
            <x v="3652"/>
            <x v="3653"/>
            <x v="3654"/>
            <x v="3655"/>
            <x v="3656"/>
            <x v="3657"/>
            <x v="3658"/>
            <x v="3659"/>
            <x v="3660"/>
            <x v="3661"/>
            <x v="3662"/>
            <x v="3663"/>
            <x v="3664"/>
            <x v="3665"/>
            <x v="3666"/>
            <x v="3667"/>
            <x v="3668"/>
            <x v="3669"/>
            <x v="3670"/>
            <x v="3671"/>
            <x v="3672"/>
            <x v="3673"/>
            <x v="3674"/>
            <x v="3675"/>
            <x v="3676"/>
            <x v="3677"/>
            <x v="3678"/>
            <x v="3679"/>
            <x v="3680"/>
            <x v="3681"/>
            <x v="3682"/>
            <x v="3683"/>
            <x v="3684"/>
            <x v="3685"/>
            <x v="3686"/>
            <x v="3687"/>
            <x v="3688"/>
            <x v="3689"/>
            <x v="3690"/>
            <x v="3691"/>
            <x v="3692"/>
            <x v="3693"/>
            <x v="3694"/>
            <x v="3695"/>
            <x v="3696"/>
            <x v="3697"/>
            <x v="3698"/>
            <x v="3699"/>
            <x v="3700"/>
            <x v="3701"/>
          </reference>
        </references>
      </pivotArea>
    </format>
    <format dxfId="223">
      <pivotArea dataOnly="0" labelOnly="1" outline="0" fieldPosition="0">
        <references count="1">
          <reference field="2" count="50">
            <x v="3702"/>
            <x v="3703"/>
            <x v="3704"/>
            <x v="3705"/>
            <x v="3706"/>
            <x v="3707"/>
            <x v="3708"/>
            <x v="3709"/>
            <x v="3710"/>
            <x v="3711"/>
            <x v="3712"/>
            <x v="3713"/>
            <x v="3714"/>
            <x v="3715"/>
            <x v="3716"/>
            <x v="3717"/>
            <x v="3718"/>
            <x v="3719"/>
            <x v="3720"/>
            <x v="3721"/>
            <x v="3722"/>
            <x v="3723"/>
            <x v="3724"/>
            <x v="3725"/>
            <x v="3726"/>
            <x v="3727"/>
            <x v="3728"/>
            <x v="3729"/>
            <x v="3730"/>
            <x v="3731"/>
            <x v="3732"/>
            <x v="3733"/>
            <x v="3734"/>
            <x v="3735"/>
            <x v="3736"/>
            <x v="3737"/>
            <x v="3738"/>
            <x v="3739"/>
            <x v="3740"/>
            <x v="3741"/>
            <x v="3742"/>
            <x v="3743"/>
            <x v="3744"/>
            <x v="3745"/>
            <x v="3746"/>
            <x v="3747"/>
            <x v="3748"/>
            <x v="3749"/>
            <x v="3750"/>
            <x v="3751"/>
          </reference>
        </references>
      </pivotArea>
    </format>
    <format dxfId="222">
      <pivotArea dataOnly="0" labelOnly="1" outline="0" fieldPosition="0">
        <references count="1">
          <reference field="2" count="50">
            <x v="3752"/>
            <x v="3753"/>
            <x v="3754"/>
            <x v="3755"/>
            <x v="3756"/>
            <x v="3757"/>
            <x v="3758"/>
            <x v="3759"/>
            <x v="3760"/>
            <x v="3761"/>
            <x v="3762"/>
            <x v="3763"/>
            <x v="3764"/>
            <x v="3765"/>
            <x v="3766"/>
            <x v="3767"/>
            <x v="3768"/>
            <x v="3769"/>
            <x v="3770"/>
            <x v="3771"/>
            <x v="3772"/>
            <x v="3773"/>
            <x v="3774"/>
            <x v="3775"/>
            <x v="3776"/>
            <x v="3777"/>
            <x v="3778"/>
            <x v="3779"/>
            <x v="3780"/>
            <x v="3781"/>
            <x v="3782"/>
            <x v="3783"/>
            <x v="3784"/>
            <x v="3785"/>
            <x v="3786"/>
            <x v="3787"/>
            <x v="3788"/>
            <x v="3789"/>
            <x v="3790"/>
            <x v="3791"/>
            <x v="3792"/>
            <x v="3793"/>
            <x v="3794"/>
            <x v="3795"/>
            <x v="3796"/>
            <x v="3797"/>
            <x v="3798"/>
            <x v="3799"/>
            <x v="3800"/>
            <x v="3801"/>
          </reference>
        </references>
      </pivotArea>
    </format>
    <format dxfId="221">
      <pivotArea dataOnly="0" labelOnly="1" outline="0" fieldPosition="0">
        <references count="1">
          <reference field="2" count="50">
            <x v="3802"/>
            <x v="3803"/>
            <x v="3804"/>
            <x v="3805"/>
            <x v="3806"/>
            <x v="3807"/>
            <x v="3808"/>
            <x v="3809"/>
            <x v="3810"/>
            <x v="3811"/>
            <x v="3812"/>
            <x v="3813"/>
            <x v="3814"/>
            <x v="3815"/>
            <x v="3816"/>
            <x v="3817"/>
            <x v="3818"/>
            <x v="3819"/>
            <x v="3820"/>
            <x v="3821"/>
            <x v="3822"/>
            <x v="3823"/>
            <x v="3824"/>
            <x v="3825"/>
            <x v="3826"/>
            <x v="3827"/>
            <x v="3828"/>
            <x v="3829"/>
            <x v="3830"/>
            <x v="3831"/>
            <x v="3832"/>
            <x v="3833"/>
            <x v="3834"/>
            <x v="3835"/>
            <x v="3836"/>
            <x v="3837"/>
            <x v="3838"/>
            <x v="3839"/>
            <x v="3840"/>
            <x v="3841"/>
            <x v="3842"/>
            <x v="3843"/>
            <x v="3844"/>
            <x v="3845"/>
            <x v="3846"/>
            <x v="3847"/>
            <x v="3848"/>
            <x v="3849"/>
            <x v="3850"/>
            <x v="3851"/>
          </reference>
        </references>
      </pivotArea>
    </format>
    <format dxfId="220">
      <pivotArea dataOnly="0" labelOnly="1" outline="0" fieldPosition="0">
        <references count="1">
          <reference field="2" count="50">
            <x v="3852"/>
            <x v="3853"/>
            <x v="3854"/>
            <x v="3855"/>
            <x v="3856"/>
            <x v="3857"/>
            <x v="3858"/>
            <x v="3859"/>
            <x v="3860"/>
            <x v="3861"/>
            <x v="3862"/>
            <x v="3863"/>
            <x v="3864"/>
            <x v="3865"/>
            <x v="3866"/>
            <x v="3867"/>
            <x v="3868"/>
            <x v="3869"/>
            <x v="3870"/>
            <x v="3871"/>
            <x v="3872"/>
            <x v="3873"/>
            <x v="3874"/>
            <x v="3875"/>
            <x v="3876"/>
            <x v="3877"/>
            <x v="3878"/>
            <x v="3879"/>
            <x v="3880"/>
            <x v="3881"/>
            <x v="3882"/>
            <x v="3883"/>
            <x v="3884"/>
            <x v="3885"/>
            <x v="3886"/>
            <x v="3887"/>
            <x v="3888"/>
            <x v="3889"/>
            <x v="3890"/>
            <x v="3891"/>
            <x v="3892"/>
            <x v="3893"/>
            <x v="3894"/>
            <x v="3895"/>
            <x v="3896"/>
            <x v="3897"/>
            <x v="3898"/>
            <x v="3899"/>
            <x v="3900"/>
            <x v="3901"/>
          </reference>
        </references>
      </pivotArea>
    </format>
    <format dxfId="219">
      <pivotArea dataOnly="0" labelOnly="1" outline="0" fieldPosition="0">
        <references count="1">
          <reference field="2" count="50">
            <x v="3902"/>
            <x v="3903"/>
            <x v="3904"/>
            <x v="3905"/>
            <x v="3906"/>
            <x v="3907"/>
            <x v="3908"/>
            <x v="3909"/>
            <x v="3910"/>
            <x v="3911"/>
            <x v="3912"/>
            <x v="3913"/>
            <x v="3914"/>
            <x v="3915"/>
            <x v="3916"/>
            <x v="3917"/>
            <x v="3918"/>
            <x v="3919"/>
            <x v="3920"/>
            <x v="3921"/>
            <x v="3922"/>
            <x v="3923"/>
            <x v="3924"/>
            <x v="3925"/>
            <x v="3926"/>
            <x v="3927"/>
            <x v="3928"/>
            <x v="3929"/>
            <x v="3930"/>
            <x v="3931"/>
            <x v="3932"/>
            <x v="3933"/>
            <x v="3934"/>
            <x v="3935"/>
            <x v="3936"/>
            <x v="3937"/>
            <x v="3938"/>
            <x v="3939"/>
            <x v="3940"/>
            <x v="3941"/>
            <x v="3942"/>
            <x v="3943"/>
            <x v="3944"/>
            <x v="3945"/>
            <x v="3946"/>
            <x v="3947"/>
            <x v="3948"/>
            <x v="3949"/>
            <x v="3950"/>
            <x v="3951"/>
          </reference>
        </references>
      </pivotArea>
    </format>
    <format dxfId="218">
      <pivotArea dataOnly="0" labelOnly="1" outline="0" fieldPosition="0">
        <references count="1">
          <reference field="2" count="50">
            <x v="3952"/>
            <x v="3953"/>
            <x v="3954"/>
            <x v="3955"/>
            <x v="3956"/>
            <x v="3957"/>
            <x v="3958"/>
            <x v="3959"/>
            <x v="3960"/>
            <x v="3961"/>
            <x v="3962"/>
            <x v="3963"/>
            <x v="3964"/>
            <x v="3965"/>
            <x v="3966"/>
            <x v="3967"/>
            <x v="3968"/>
            <x v="3969"/>
            <x v="3970"/>
            <x v="3971"/>
            <x v="3972"/>
            <x v="3973"/>
            <x v="3974"/>
            <x v="3975"/>
            <x v="3976"/>
            <x v="3977"/>
            <x v="3978"/>
            <x v="3979"/>
            <x v="3980"/>
            <x v="3981"/>
            <x v="3982"/>
            <x v="3983"/>
            <x v="3984"/>
            <x v="3985"/>
            <x v="3986"/>
            <x v="3987"/>
            <x v="3988"/>
            <x v="3989"/>
            <x v="3990"/>
            <x v="3991"/>
            <x v="3992"/>
            <x v="3993"/>
            <x v="3994"/>
            <x v="3995"/>
            <x v="3996"/>
            <x v="3997"/>
            <x v="3998"/>
            <x v="3999"/>
            <x v="4000"/>
            <x v="4001"/>
          </reference>
        </references>
      </pivotArea>
    </format>
    <format dxfId="217">
      <pivotArea dataOnly="0" labelOnly="1" outline="0" fieldPosition="0">
        <references count="1">
          <reference field="2" count="50">
            <x v="4002"/>
            <x v="4003"/>
            <x v="4004"/>
            <x v="4005"/>
            <x v="4006"/>
            <x v="4007"/>
            <x v="4008"/>
            <x v="4009"/>
            <x v="4010"/>
            <x v="4011"/>
            <x v="4012"/>
            <x v="4013"/>
            <x v="4014"/>
            <x v="4015"/>
            <x v="4016"/>
            <x v="4017"/>
            <x v="4018"/>
            <x v="4019"/>
            <x v="4020"/>
            <x v="4021"/>
            <x v="4022"/>
            <x v="4023"/>
            <x v="4024"/>
            <x v="4025"/>
            <x v="4026"/>
            <x v="4027"/>
            <x v="4028"/>
            <x v="4029"/>
            <x v="4030"/>
            <x v="4031"/>
            <x v="4032"/>
            <x v="4033"/>
            <x v="4034"/>
            <x v="4035"/>
            <x v="4036"/>
            <x v="4037"/>
            <x v="4038"/>
            <x v="4039"/>
            <x v="4040"/>
            <x v="4041"/>
            <x v="4042"/>
            <x v="4043"/>
            <x v="4044"/>
            <x v="4045"/>
            <x v="4046"/>
            <x v="4047"/>
            <x v="4048"/>
            <x v="4049"/>
            <x v="4050"/>
            <x v="4051"/>
          </reference>
        </references>
      </pivotArea>
    </format>
    <format dxfId="216">
      <pivotArea dataOnly="0" labelOnly="1" outline="0" fieldPosition="0">
        <references count="1">
          <reference field="2" count="11">
            <x v="4052"/>
            <x v="4053"/>
            <x v="4054"/>
            <x v="4055"/>
            <x v="4056"/>
            <x v="4057"/>
            <x v="4058"/>
            <x v="4059"/>
            <x v="4060"/>
            <x v="4061"/>
            <x v="4062"/>
          </reference>
        </references>
      </pivotArea>
    </format>
    <format dxfId="21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31"/>
  <sheetViews>
    <sheetView tabSelected="1" workbookViewId="0">
      <selection activeCell="D21" sqref="D21"/>
    </sheetView>
  </sheetViews>
  <sheetFormatPr defaultRowHeight="12.75"/>
  <cols>
    <col min="1" max="1" width="3.7109375" style="1" customWidth="1"/>
    <col min="2" max="2" width="12.28515625" style="1" customWidth="1"/>
    <col min="3" max="16384" width="9.140625" style="1"/>
  </cols>
  <sheetData>
    <row r="2" spans="1:9" ht="14.25">
      <c r="C2" s="927"/>
      <c r="D2" s="927"/>
      <c r="E2" s="927"/>
      <c r="F2" s="927"/>
      <c r="G2" s="927"/>
      <c r="H2" s="927"/>
      <c r="I2" s="927"/>
    </row>
    <row r="3" spans="1:9" ht="15.75">
      <c r="C3" s="928"/>
      <c r="D3" s="928"/>
      <c r="E3" s="928"/>
      <c r="F3" s="928"/>
      <c r="G3" s="928"/>
      <c r="H3" s="928"/>
      <c r="I3" s="928"/>
    </row>
    <row r="4" spans="1:9" ht="19.5">
      <c r="B4" s="929" t="s">
        <v>7741</v>
      </c>
      <c r="C4" s="929"/>
      <c r="D4" s="929"/>
      <c r="E4" s="929"/>
      <c r="F4" s="929"/>
      <c r="G4" s="929"/>
      <c r="H4" s="929"/>
      <c r="I4" s="929"/>
    </row>
    <row r="6" spans="1:9" ht="18.75">
      <c r="B6" s="926"/>
      <c r="C6" s="926"/>
      <c r="D6" s="926"/>
      <c r="E6" s="926"/>
      <c r="F6" s="926"/>
      <c r="G6" s="926"/>
      <c r="H6" s="926"/>
      <c r="I6" s="926"/>
    </row>
    <row r="7" spans="1:9" ht="18.75">
      <c r="B7" s="926"/>
      <c r="C7" s="926"/>
      <c r="D7" s="926"/>
      <c r="E7" s="926"/>
      <c r="F7" s="926"/>
      <c r="G7" s="926"/>
      <c r="H7" s="926"/>
      <c r="I7" s="926"/>
    </row>
    <row r="8" spans="1:9" ht="18.75">
      <c r="B8" s="926"/>
      <c r="C8" s="926"/>
      <c r="D8" s="926"/>
      <c r="E8" s="926"/>
      <c r="F8" s="926"/>
      <c r="G8" s="926"/>
      <c r="H8" s="926"/>
      <c r="I8" s="926"/>
    </row>
    <row r="9" spans="1:9" customFormat="1"/>
    <row r="10" spans="1:9" ht="15">
      <c r="A10" s="15"/>
      <c r="B10" s="15"/>
      <c r="C10" s="15" t="s">
        <v>3</v>
      </c>
      <c r="D10" s="15"/>
    </row>
    <row r="11" spans="1:9" ht="15">
      <c r="A11" s="16" t="s">
        <v>72</v>
      </c>
      <c r="B11" s="16" t="s">
        <v>73</v>
      </c>
      <c r="C11" s="16"/>
      <c r="D11" s="16"/>
      <c r="E11" s="17"/>
      <c r="F11" s="17"/>
      <c r="G11" s="17"/>
      <c r="H11" s="17"/>
      <c r="I11" s="17"/>
    </row>
    <row r="12" spans="1:9" ht="15">
      <c r="A12" s="20" t="s">
        <v>7805</v>
      </c>
      <c r="B12" s="21" t="s">
        <v>7806</v>
      </c>
      <c r="C12" s="21"/>
      <c r="D12" s="18"/>
      <c r="E12" s="19"/>
      <c r="F12" s="19"/>
      <c r="G12" s="19"/>
      <c r="H12" s="19"/>
      <c r="I12" s="19"/>
    </row>
    <row r="13" spans="1:9" ht="15">
      <c r="A13" s="20" t="s">
        <v>7807</v>
      </c>
      <c r="B13" s="21" t="s">
        <v>7808</v>
      </c>
      <c r="C13" s="21"/>
      <c r="D13" s="18"/>
      <c r="E13" s="19"/>
      <c r="F13" s="19"/>
      <c r="G13" s="19"/>
      <c r="H13" s="19"/>
      <c r="I13" s="19"/>
    </row>
    <row r="14" spans="1:9" ht="15">
      <c r="A14" s="20" t="s">
        <v>7809</v>
      </c>
      <c r="B14" s="21" t="s">
        <v>7810</v>
      </c>
      <c r="C14" s="21"/>
      <c r="D14" s="18"/>
      <c r="E14" s="19"/>
      <c r="F14" s="19"/>
      <c r="G14" s="19"/>
      <c r="H14" s="19"/>
      <c r="I14" s="19"/>
    </row>
    <row r="15" spans="1:9" ht="15">
      <c r="A15" s="20" t="s">
        <v>7811</v>
      </c>
      <c r="B15" s="21" t="s">
        <v>7812</v>
      </c>
      <c r="C15" s="21"/>
      <c r="D15" s="18"/>
      <c r="E15" s="19"/>
      <c r="F15" s="19"/>
      <c r="G15" s="19"/>
      <c r="H15" s="19"/>
      <c r="I15" s="19"/>
    </row>
    <row r="16" spans="1:9" ht="15">
      <c r="A16" s="20" t="s">
        <v>7813</v>
      </c>
      <c r="B16" s="21" t="s">
        <v>7814</v>
      </c>
      <c r="C16" s="21"/>
      <c r="D16" s="18"/>
      <c r="E16" s="19"/>
      <c r="F16" s="19"/>
      <c r="G16" s="19"/>
      <c r="H16" s="19"/>
      <c r="I16" s="19"/>
    </row>
    <row r="17" spans="1:9" ht="15.75" customHeight="1">
      <c r="A17" s="20" t="s">
        <v>7815</v>
      </c>
      <c r="B17" s="21" t="s">
        <v>7816</v>
      </c>
      <c r="C17" s="21"/>
      <c r="D17" s="18"/>
      <c r="E17" s="19"/>
      <c r="F17" s="19"/>
      <c r="G17" s="19"/>
      <c r="H17" s="19"/>
      <c r="I17" s="19"/>
    </row>
    <row r="18" spans="1:9" ht="15.75" customHeight="1">
      <c r="A18" s="20" t="s">
        <v>7817</v>
      </c>
      <c r="B18" s="21" t="s">
        <v>7818</v>
      </c>
      <c r="C18" s="21"/>
      <c r="D18" s="18"/>
      <c r="E18" s="19"/>
      <c r="F18" s="19"/>
      <c r="G18" s="19"/>
      <c r="H18" s="19"/>
      <c r="I18" s="19"/>
    </row>
    <row r="19" spans="1:9" ht="15">
      <c r="A19" s="20" t="s">
        <v>7819</v>
      </c>
      <c r="B19" s="21" t="s">
        <v>7820</v>
      </c>
      <c r="C19" s="21"/>
      <c r="D19" s="18"/>
      <c r="E19" s="19"/>
      <c r="F19" s="19"/>
      <c r="G19" s="19"/>
      <c r="H19" s="19"/>
      <c r="I19" s="19"/>
    </row>
    <row r="20" spans="1:9" ht="15">
      <c r="A20" s="20" t="s">
        <v>7821</v>
      </c>
      <c r="B20" s="21" t="s">
        <v>7822</v>
      </c>
      <c r="C20" s="21"/>
      <c r="D20" s="18"/>
      <c r="E20" s="19"/>
      <c r="F20" s="19"/>
      <c r="G20" s="19"/>
      <c r="H20" s="19"/>
      <c r="I20" s="19"/>
    </row>
    <row r="21" spans="1:9" ht="15">
      <c r="A21" s="20" t="s">
        <v>70</v>
      </c>
      <c r="B21" s="21" t="s">
        <v>103</v>
      </c>
      <c r="C21" s="21"/>
      <c r="D21" s="18"/>
      <c r="E21" s="19"/>
      <c r="F21" s="19"/>
      <c r="G21" s="19"/>
      <c r="H21" s="19"/>
      <c r="I21" s="19"/>
    </row>
    <row r="22" spans="1:9" ht="15">
      <c r="A22" s="20" t="s">
        <v>71</v>
      </c>
      <c r="B22" s="21" t="s">
        <v>99</v>
      </c>
      <c r="C22" s="23"/>
      <c r="D22" s="19"/>
      <c r="E22" s="19"/>
      <c r="F22" s="19"/>
      <c r="G22" s="19"/>
      <c r="H22" s="19"/>
      <c r="I22" s="19"/>
    </row>
    <row r="23" spans="1:9" ht="15">
      <c r="A23" s="20" t="s">
        <v>7823</v>
      </c>
      <c r="B23" s="21" t="s">
        <v>34</v>
      </c>
      <c r="C23" s="21"/>
      <c r="D23" s="18"/>
      <c r="E23" s="19"/>
      <c r="F23" s="19"/>
      <c r="G23" s="19"/>
      <c r="H23" s="19"/>
      <c r="I23" s="19"/>
    </row>
    <row r="24" spans="1:9" ht="15">
      <c r="A24" s="20" t="s">
        <v>7824</v>
      </c>
      <c r="B24" s="21" t="s">
        <v>7825</v>
      </c>
      <c r="C24" s="21"/>
      <c r="D24" s="18"/>
      <c r="E24" s="19"/>
      <c r="F24" s="19"/>
      <c r="G24" s="19"/>
      <c r="H24" s="19"/>
      <c r="I24" s="19"/>
    </row>
    <row r="25" spans="1:9" ht="15">
      <c r="A25" s="20" t="s">
        <v>7826</v>
      </c>
      <c r="B25" s="21" t="s">
        <v>8</v>
      </c>
      <c r="C25" s="21"/>
      <c r="D25" s="18"/>
      <c r="E25" s="19"/>
      <c r="F25" s="19"/>
      <c r="G25" s="19"/>
      <c r="H25" s="19"/>
      <c r="I25" s="19"/>
    </row>
    <row r="26" spans="1:9" ht="15">
      <c r="A26" s="20" t="s">
        <v>7827</v>
      </c>
      <c r="B26" s="21" t="s">
        <v>7828</v>
      </c>
      <c r="C26" s="21"/>
      <c r="D26" s="18"/>
      <c r="E26" s="19"/>
      <c r="F26" s="19"/>
      <c r="G26" s="19"/>
      <c r="H26" s="19"/>
      <c r="I26" s="19"/>
    </row>
    <row r="27" spans="1:9" ht="15">
      <c r="A27" s="20" t="s">
        <v>7829</v>
      </c>
      <c r="B27" s="21" t="s">
        <v>7830</v>
      </c>
      <c r="C27" s="21"/>
      <c r="D27" s="18"/>
      <c r="E27" s="19"/>
      <c r="F27" s="19"/>
      <c r="G27" s="19"/>
      <c r="H27" s="19"/>
      <c r="I27" s="19"/>
    </row>
    <row r="28" spans="1:9" ht="15">
      <c r="A28" s="20" t="s">
        <v>7831</v>
      </c>
      <c r="B28" s="21" t="s">
        <v>7832</v>
      </c>
      <c r="C28" s="21"/>
      <c r="D28" s="18"/>
      <c r="E28" s="19"/>
      <c r="F28" s="19"/>
      <c r="G28" s="19"/>
      <c r="H28" s="19"/>
      <c r="I28" s="19"/>
    </row>
    <row r="29" spans="1:9" ht="15">
      <c r="A29" s="20" t="s">
        <v>7833</v>
      </c>
      <c r="B29" s="21" t="s">
        <v>7834</v>
      </c>
      <c r="C29" s="21"/>
      <c r="D29" s="18"/>
      <c r="E29" s="19"/>
      <c r="F29" s="19"/>
      <c r="G29" s="19"/>
      <c r="H29" s="19"/>
      <c r="I29" s="19"/>
    </row>
    <row r="30" spans="1:9" ht="15">
      <c r="A30" s="20" t="s">
        <v>7835</v>
      </c>
      <c r="B30" s="21" t="s">
        <v>7836</v>
      </c>
      <c r="C30" s="21"/>
      <c r="D30" s="18"/>
      <c r="E30" s="19"/>
      <c r="F30" s="19"/>
      <c r="G30" s="19"/>
      <c r="H30" s="19"/>
      <c r="I30" s="19"/>
    </row>
    <row r="31" spans="1:9" ht="15">
      <c r="A31" s="22" t="s">
        <v>7837</v>
      </c>
      <c r="B31" s="21" t="s">
        <v>7838</v>
      </c>
      <c r="C31" s="21"/>
      <c r="D31" s="18"/>
      <c r="E31" s="19"/>
      <c r="F31" s="19"/>
      <c r="G31" s="19"/>
      <c r="H31" s="19"/>
      <c r="I31" s="19"/>
    </row>
  </sheetData>
  <mergeCells count="6">
    <mergeCell ref="B8:I8"/>
    <mergeCell ref="C2:I2"/>
    <mergeCell ref="C3:I3"/>
    <mergeCell ref="B4:I4"/>
    <mergeCell ref="B6:I6"/>
    <mergeCell ref="B7:I7"/>
  </mergeCells>
  <pageMargins left="0.55118110236220474" right="0.74803149606299213" top="0.98425196850393704" bottom="0.98425196850393704" header="0.51181102362204722" footer="0.51181102362204722"/>
  <pageSetup paperSize="9" orientation="portrait" horizontalDpi="4294967294" verticalDpi="4294967294"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2"/>
  <sheetViews>
    <sheetView zoomScaleNormal="100" zoomScaleSheetLayoutView="100" workbookViewId="0">
      <selection activeCell="H28" sqref="H28"/>
    </sheetView>
  </sheetViews>
  <sheetFormatPr defaultRowHeight="12.75"/>
  <cols>
    <col min="1" max="1" width="26.85546875" style="1" customWidth="1"/>
    <col min="2" max="2" width="7.5703125" style="1" customWidth="1"/>
    <col min="3" max="4" width="13.42578125" style="1" customWidth="1"/>
    <col min="5" max="6" width="13.140625" style="1" customWidth="1"/>
    <col min="7" max="16384" width="9.140625" style="1"/>
  </cols>
  <sheetData>
    <row r="1" spans="1:6">
      <c r="A1" s="27"/>
      <c r="B1" s="28" t="s">
        <v>30</v>
      </c>
      <c r="C1" s="24" t="s">
        <v>7740</v>
      </c>
      <c r="D1" s="25"/>
      <c r="E1" s="5"/>
      <c r="F1" s="5"/>
    </row>
    <row r="2" spans="1:6">
      <c r="A2" s="27"/>
      <c r="B2" s="28" t="s">
        <v>31</v>
      </c>
      <c r="C2" s="935" t="s">
        <v>7748</v>
      </c>
      <c r="D2" s="935"/>
      <c r="E2" s="5"/>
      <c r="F2" s="5"/>
    </row>
    <row r="3" spans="1:6">
      <c r="A3" s="27"/>
      <c r="B3" s="28" t="s">
        <v>32</v>
      </c>
      <c r="C3" s="26" t="s">
        <v>91</v>
      </c>
      <c r="D3" s="25"/>
      <c r="E3" s="5"/>
      <c r="F3" s="5"/>
    </row>
    <row r="4" spans="1:6" ht="14.25">
      <c r="A4" s="27"/>
      <c r="B4" s="28" t="s">
        <v>8048</v>
      </c>
      <c r="C4" s="19" t="s">
        <v>7822</v>
      </c>
      <c r="D4" s="19"/>
      <c r="E4" s="19"/>
      <c r="F4" s="19"/>
    </row>
    <row r="6" spans="1:6" ht="27.75" customHeight="1">
      <c r="A6" s="962" t="s">
        <v>8049</v>
      </c>
      <c r="B6" s="963"/>
      <c r="C6" s="962" t="s">
        <v>8050</v>
      </c>
      <c r="D6" s="963"/>
      <c r="E6" s="962" t="s">
        <v>8039</v>
      </c>
      <c r="F6" s="963"/>
    </row>
    <row r="7" spans="1:6" s="348" customFormat="1" ht="34.5" customHeight="1">
      <c r="A7" s="370" t="s">
        <v>8051</v>
      </c>
      <c r="B7" s="158" t="s">
        <v>8052</v>
      </c>
      <c r="C7" s="158" t="s">
        <v>8001</v>
      </c>
      <c r="D7" s="158" t="s">
        <v>8040</v>
      </c>
      <c r="E7" s="158" t="s">
        <v>8001</v>
      </c>
      <c r="F7" s="158" t="s">
        <v>8040</v>
      </c>
    </row>
    <row r="8" spans="1:6" s="348" customFormat="1" ht="15" customHeight="1">
      <c r="A8" s="371" t="s">
        <v>7850</v>
      </c>
      <c r="B8" s="372">
        <v>100</v>
      </c>
      <c r="C8" s="373">
        <v>6681</v>
      </c>
      <c r="D8" s="373">
        <v>7000</v>
      </c>
      <c r="E8" s="373">
        <f>+E9+E10+E11+E12</f>
        <v>22404</v>
      </c>
      <c r="F8" s="373">
        <f>+F9+F10+F11+F12</f>
        <v>23000</v>
      </c>
    </row>
    <row r="9" spans="1:6" s="348" customFormat="1">
      <c r="A9" s="374" t="s">
        <v>8053</v>
      </c>
      <c r="B9" s="372"/>
      <c r="C9" s="372"/>
      <c r="D9" s="375"/>
      <c r="E9" s="372">
        <v>15480</v>
      </c>
      <c r="F9" s="375">
        <v>15500</v>
      </c>
    </row>
    <row r="10" spans="1:6" s="348" customFormat="1">
      <c r="A10" s="374" t="s">
        <v>8054</v>
      </c>
      <c r="B10" s="372"/>
      <c r="C10" s="372"/>
      <c r="D10" s="375"/>
      <c r="E10" s="372"/>
      <c r="F10" s="375"/>
    </row>
    <row r="11" spans="1:6" s="348" customFormat="1">
      <c r="A11" s="374" t="s">
        <v>8055</v>
      </c>
      <c r="B11" s="372"/>
      <c r="C11" s="372"/>
      <c r="D11" s="375"/>
      <c r="E11" s="372"/>
      <c r="F11" s="375"/>
    </row>
    <row r="12" spans="1:6" s="348" customFormat="1">
      <c r="A12" s="376" t="s">
        <v>8056</v>
      </c>
      <c r="B12" s="372"/>
      <c r="C12" s="372"/>
      <c r="D12" s="375"/>
      <c r="E12" s="372">
        <v>6924</v>
      </c>
      <c r="F12" s="375">
        <v>7500</v>
      </c>
    </row>
  </sheetData>
  <mergeCells count="4">
    <mergeCell ref="C2:D2"/>
    <mergeCell ref="A6:B6"/>
    <mergeCell ref="C6:D6"/>
    <mergeCell ref="E6:F6"/>
  </mergeCells>
  <printOptions horizontalCentered="1"/>
  <pageMargins left="0.74803149606299213" right="0.74803149606299213" top="0.98425196850393704" bottom="0.98425196850393704" header="0.51181102362204722" footer="0.51181102362204722"/>
  <pageSetup paperSize="9" orientation="landscape"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9301"/>
  <sheetViews>
    <sheetView view="pageBreakPreview" zoomScaleNormal="100" zoomScaleSheetLayoutView="100" workbookViewId="0">
      <pane ySplit="6" topLeftCell="A7" activePane="bottomLeft" state="frozen"/>
      <selection pane="bottomLeft" activeCell="C8281" sqref="C8281"/>
    </sheetView>
  </sheetViews>
  <sheetFormatPr defaultRowHeight="12.75"/>
  <cols>
    <col min="1" max="1" width="25.5703125" style="2" customWidth="1"/>
    <col min="2" max="2" width="11.42578125" style="2" customWidth="1"/>
    <col min="3" max="3" width="11.85546875" style="58" customWidth="1"/>
    <col min="4" max="4" width="83.85546875" style="2" customWidth="1"/>
    <col min="5" max="5" width="11.5703125" style="2" customWidth="1"/>
    <col min="6" max="6" width="11.42578125" style="2" customWidth="1"/>
    <col min="7" max="7" width="12.140625" style="2" customWidth="1"/>
    <col min="8" max="8" width="11.7109375" style="2" customWidth="1"/>
    <col min="9" max="9" width="11.28515625" style="2" customWidth="1"/>
    <col min="10" max="10" width="12.140625" style="2" customWidth="1"/>
    <col min="11" max="11" width="28.7109375" style="2" customWidth="1"/>
    <col min="12" max="16384" width="9.140625" style="2"/>
  </cols>
  <sheetData>
    <row r="1" spans="1:11">
      <c r="A1" s="27"/>
      <c r="B1" s="28" t="s">
        <v>30</v>
      </c>
      <c r="C1" s="24" t="s">
        <v>7740</v>
      </c>
      <c r="D1" s="25"/>
      <c r="E1" s="5"/>
      <c r="F1" s="5"/>
      <c r="G1" s="5"/>
    </row>
    <row r="2" spans="1:11">
      <c r="A2" s="27"/>
      <c r="B2" s="28" t="s">
        <v>31</v>
      </c>
      <c r="C2" s="935" t="s">
        <v>7748</v>
      </c>
      <c r="D2" s="935"/>
      <c r="E2" s="5"/>
      <c r="F2" s="5"/>
      <c r="G2" s="5"/>
    </row>
    <row r="3" spans="1:11">
      <c r="A3" s="27"/>
      <c r="B3" s="28" t="s">
        <v>32</v>
      </c>
      <c r="C3" s="26" t="s">
        <v>91</v>
      </c>
      <c r="D3" s="25"/>
      <c r="E3" s="5"/>
      <c r="F3" s="5"/>
      <c r="G3" s="5"/>
    </row>
    <row r="4" spans="1:11" s="1" customFormat="1" ht="14.25">
      <c r="A4" s="27"/>
      <c r="B4" s="28" t="s">
        <v>98</v>
      </c>
      <c r="C4" s="19" t="s">
        <v>66</v>
      </c>
      <c r="D4" s="19"/>
      <c r="E4" s="19"/>
      <c r="F4" s="19"/>
    </row>
    <row r="5" spans="1:11">
      <c r="C5" s="6"/>
      <c r="D5" s="3"/>
      <c r="E5" s="5"/>
      <c r="F5" s="5"/>
      <c r="G5" s="5"/>
      <c r="H5" s="5"/>
      <c r="I5" s="5"/>
    </row>
    <row r="6" spans="1:11" ht="38.25">
      <c r="A6" s="34" t="s">
        <v>33</v>
      </c>
      <c r="B6" s="35" t="s">
        <v>76</v>
      </c>
      <c r="C6" s="36" t="s">
        <v>2</v>
      </c>
      <c r="D6" s="37" t="s">
        <v>35</v>
      </c>
      <c r="E6" s="38" t="s">
        <v>92</v>
      </c>
      <c r="F6" s="38" t="s">
        <v>93</v>
      </c>
      <c r="G6" s="38" t="s">
        <v>94</v>
      </c>
      <c r="H6" s="38" t="s">
        <v>95</v>
      </c>
      <c r="I6" s="38" t="s">
        <v>96</v>
      </c>
      <c r="J6" s="38" t="s">
        <v>97</v>
      </c>
      <c r="K6" s="39" t="s">
        <v>90</v>
      </c>
    </row>
    <row r="7" spans="1:11">
      <c r="A7" s="11" t="s">
        <v>104</v>
      </c>
      <c r="C7" s="40"/>
      <c r="D7" s="41"/>
      <c r="E7" s="42"/>
      <c r="F7" s="42"/>
      <c r="G7" s="42"/>
      <c r="H7" s="42"/>
      <c r="I7" s="42"/>
      <c r="J7" s="42"/>
    </row>
    <row r="8" spans="1:11" ht="14.25">
      <c r="A8" s="4"/>
      <c r="B8" s="43" t="s">
        <v>69</v>
      </c>
      <c r="C8" s="44"/>
      <c r="D8" s="43"/>
      <c r="E8" s="43"/>
      <c r="F8" s="43"/>
      <c r="G8" s="43"/>
      <c r="H8" s="43"/>
      <c r="I8" s="43"/>
      <c r="J8" s="43"/>
    </row>
    <row r="9" spans="1:11">
      <c r="A9" s="4"/>
      <c r="B9" s="45" t="s">
        <v>37</v>
      </c>
      <c r="C9" s="46"/>
      <c r="E9" s="47">
        <f>SUM(E10:E16)</f>
        <v>14744</v>
      </c>
      <c r="F9" s="47">
        <f t="shared" ref="F9:J9" si="0">SUM(F10:F16)</f>
        <v>14900</v>
      </c>
      <c r="G9" s="47">
        <f t="shared" si="0"/>
        <v>2063</v>
      </c>
      <c r="H9" s="47">
        <f t="shared" si="0"/>
        <v>2340</v>
      </c>
      <c r="I9" s="47">
        <f t="shared" si="0"/>
        <v>16807</v>
      </c>
      <c r="J9" s="47">
        <f t="shared" si="0"/>
        <v>17240</v>
      </c>
    </row>
    <row r="10" spans="1:11">
      <c r="A10" s="8"/>
      <c r="C10" s="48" t="s">
        <v>105</v>
      </c>
      <c r="D10" s="49" t="s">
        <v>7749</v>
      </c>
      <c r="E10" s="50">
        <v>6363</v>
      </c>
      <c r="F10" s="50">
        <v>6500</v>
      </c>
      <c r="G10" s="50">
        <v>1416</v>
      </c>
      <c r="H10" s="50">
        <v>1600</v>
      </c>
      <c r="I10" s="50">
        <f>SUM(E10,G10)</f>
        <v>7779</v>
      </c>
      <c r="J10" s="50">
        <f>SUM(F10,H10)</f>
        <v>8100</v>
      </c>
    </row>
    <row r="11" spans="1:11">
      <c r="A11" s="8"/>
      <c r="C11" s="48" t="s">
        <v>106</v>
      </c>
      <c r="D11" s="49" t="s">
        <v>7750</v>
      </c>
      <c r="E11" s="50">
        <v>4310</v>
      </c>
      <c r="F11" s="50">
        <v>4300</v>
      </c>
      <c r="G11" s="50">
        <v>34</v>
      </c>
      <c r="H11" s="50">
        <v>50</v>
      </c>
      <c r="I11" s="50">
        <f t="shared" ref="I11:I16" si="1">SUM(E11,G11)</f>
        <v>4344</v>
      </c>
      <c r="J11" s="50">
        <f t="shared" ref="J11:J16" si="2">SUM(F11,H11)</f>
        <v>4350</v>
      </c>
    </row>
    <row r="12" spans="1:11">
      <c r="A12" s="8"/>
      <c r="C12" s="48" t="s">
        <v>107</v>
      </c>
      <c r="D12" s="49" t="s">
        <v>7751</v>
      </c>
      <c r="E12" s="50">
        <v>1441</v>
      </c>
      <c r="F12" s="50">
        <v>1700</v>
      </c>
      <c r="G12" s="50">
        <v>220</v>
      </c>
      <c r="H12" s="50">
        <v>250</v>
      </c>
      <c r="I12" s="50">
        <f t="shared" ref="I12" si="3">SUM(E12,G12)</f>
        <v>1661</v>
      </c>
      <c r="J12" s="50">
        <f t="shared" ref="J12" si="4">SUM(F12,H12)</f>
        <v>1950</v>
      </c>
    </row>
    <row r="13" spans="1:11">
      <c r="A13" s="8"/>
      <c r="C13" s="48" t="s">
        <v>108</v>
      </c>
      <c r="D13" s="49" t="s">
        <v>7752</v>
      </c>
      <c r="E13" s="50">
        <v>1017</v>
      </c>
      <c r="F13" s="50">
        <v>900</v>
      </c>
      <c r="G13" s="50">
        <v>9</v>
      </c>
      <c r="H13" s="50">
        <v>20</v>
      </c>
      <c r="I13" s="50">
        <f t="shared" si="1"/>
        <v>1026</v>
      </c>
      <c r="J13" s="50">
        <f t="shared" si="2"/>
        <v>920</v>
      </c>
    </row>
    <row r="14" spans="1:11">
      <c r="A14" s="8"/>
      <c r="C14" s="48" t="s">
        <v>109</v>
      </c>
      <c r="D14" s="49" t="s">
        <v>7753</v>
      </c>
      <c r="E14" s="50">
        <v>1056</v>
      </c>
      <c r="F14" s="50">
        <v>1000</v>
      </c>
      <c r="G14" s="50">
        <v>377</v>
      </c>
      <c r="H14" s="50">
        <v>400</v>
      </c>
      <c r="I14" s="50">
        <f t="shared" si="1"/>
        <v>1433</v>
      </c>
      <c r="J14" s="50">
        <f t="shared" si="2"/>
        <v>1400</v>
      </c>
    </row>
    <row r="15" spans="1:11">
      <c r="A15" s="8"/>
      <c r="C15" s="48" t="s">
        <v>110</v>
      </c>
      <c r="D15" s="49" t="s">
        <v>7754</v>
      </c>
      <c r="E15" s="50">
        <v>468</v>
      </c>
      <c r="F15" s="50">
        <v>400</v>
      </c>
      <c r="G15" s="50">
        <v>7</v>
      </c>
      <c r="H15" s="50">
        <v>15</v>
      </c>
      <c r="I15" s="50">
        <f t="shared" si="1"/>
        <v>475</v>
      </c>
      <c r="J15" s="50">
        <f t="shared" si="2"/>
        <v>415</v>
      </c>
    </row>
    <row r="16" spans="1:11" s="51" customFormat="1">
      <c r="A16" s="8"/>
      <c r="B16" s="2"/>
      <c r="C16" s="48" t="s">
        <v>111</v>
      </c>
      <c r="D16" s="49" t="s">
        <v>7755</v>
      </c>
      <c r="E16" s="50">
        <v>89</v>
      </c>
      <c r="F16" s="50">
        <v>100</v>
      </c>
      <c r="G16" s="50">
        <v>0</v>
      </c>
      <c r="H16" s="50">
        <v>5</v>
      </c>
      <c r="I16" s="50">
        <f t="shared" si="1"/>
        <v>89</v>
      </c>
      <c r="J16" s="50">
        <f t="shared" si="2"/>
        <v>105</v>
      </c>
    </row>
    <row r="17" spans="1:11" s="51" customFormat="1">
      <c r="A17" s="8"/>
      <c r="B17" s="45" t="s">
        <v>81</v>
      </c>
      <c r="C17" s="52"/>
      <c r="D17" s="53"/>
      <c r="E17" s="54"/>
      <c r="F17" s="54"/>
      <c r="G17" s="54"/>
      <c r="H17" s="54"/>
      <c r="I17" s="54"/>
      <c r="J17" s="54"/>
      <c r="K17" s="2" t="s">
        <v>21</v>
      </c>
    </row>
    <row r="18" spans="1:11" s="51" customFormat="1">
      <c r="A18" s="8"/>
      <c r="C18" s="55" t="s">
        <v>77</v>
      </c>
      <c r="D18" s="56" t="s">
        <v>7765</v>
      </c>
      <c r="E18" s="57"/>
      <c r="F18" s="57"/>
      <c r="G18" s="57"/>
      <c r="H18" s="57"/>
      <c r="I18" s="50">
        <f t="shared" ref="I18:I21" si="5">SUM(E18,G18)</f>
        <v>0</v>
      </c>
      <c r="J18" s="50">
        <f t="shared" ref="J18:J21" si="6">SUM(F18,H18)</f>
        <v>0</v>
      </c>
    </row>
    <row r="19" spans="1:11" s="51" customFormat="1">
      <c r="A19" s="8"/>
      <c r="C19" s="55" t="s">
        <v>78</v>
      </c>
      <c r="D19" s="56" t="s">
        <v>7766</v>
      </c>
      <c r="E19" s="57"/>
      <c r="F19" s="57"/>
      <c r="G19" s="57"/>
      <c r="H19" s="57"/>
      <c r="I19" s="50">
        <f t="shared" si="5"/>
        <v>0</v>
      </c>
      <c r="J19" s="50">
        <f t="shared" si="6"/>
        <v>0</v>
      </c>
    </row>
    <row r="20" spans="1:11" s="51" customFormat="1">
      <c r="A20" s="8"/>
      <c r="C20" s="55" t="s">
        <v>79</v>
      </c>
      <c r="D20" s="56" t="s">
        <v>7767</v>
      </c>
      <c r="E20" s="50"/>
      <c r="F20" s="50"/>
      <c r="G20" s="50"/>
      <c r="H20" s="50"/>
      <c r="I20" s="50">
        <f t="shared" si="5"/>
        <v>0</v>
      </c>
      <c r="J20" s="50">
        <f t="shared" si="6"/>
        <v>0</v>
      </c>
    </row>
    <row r="21" spans="1:11" s="51" customFormat="1">
      <c r="A21" s="8"/>
      <c r="C21" s="55" t="s">
        <v>80</v>
      </c>
      <c r="D21" s="56" t="s">
        <v>7768</v>
      </c>
      <c r="E21" s="50"/>
      <c r="F21" s="50"/>
      <c r="G21" s="50"/>
      <c r="H21" s="50"/>
      <c r="I21" s="50">
        <f t="shared" si="5"/>
        <v>0</v>
      </c>
      <c r="J21" s="50">
        <f t="shared" si="6"/>
        <v>0</v>
      </c>
    </row>
    <row r="22" spans="1:11">
      <c r="A22" s="8"/>
      <c r="E22" s="59"/>
      <c r="F22" s="59"/>
      <c r="G22" s="59"/>
      <c r="H22" s="59"/>
      <c r="I22" s="59"/>
      <c r="J22" s="59"/>
    </row>
    <row r="23" spans="1:11" ht="14.25">
      <c r="A23" s="9"/>
      <c r="B23" s="43" t="s">
        <v>66</v>
      </c>
      <c r="C23" s="44"/>
      <c r="D23" s="43"/>
      <c r="E23" s="60"/>
      <c r="F23" s="60"/>
      <c r="G23" s="60"/>
      <c r="H23" s="60"/>
      <c r="I23" s="60"/>
      <c r="J23" s="60"/>
    </row>
    <row r="24" spans="1:11">
      <c r="A24" s="9"/>
      <c r="B24" s="45" t="s">
        <v>36</v>
      </c>
      <c r="E24" s="61">
        <f>E25+E219+E244</f>
        <v>5512</v>
      </c>
      <c r="F24" s="61">
        <f t="shared" ref="F24:J24" si="7">F25+F219+F244</f>
        <v>5713</v>
      </c>
      <c r="G24" s="61">
        <f t="shared" si="7"/>
        <v>173783</v>
      </c>
      <c r="H24" s="61">
        <f t="shared" si="7"/>
        <v>186762</v>
      </c>
      <c r="I24" s="61">
        <f t="shared" si="7"/>
        <v>179295</v>
      </c>
      <c r="J24" s="61">
        <f t="shared" si="7"/>
        <v>192475</v>
      </c>
    </row>
    <row r="25" spans="1:11">
      <c r="A25" s="9"/>
      <c r="B25" s="45" t="s">
        <v>34</v>
      </c>
      <c r="E25" s="62">
        <f>SUM(E26:E218)</f>
        <v>0</v>
      </c>
      <c r="F25" s="62">
        <f t="shared" ref="F25:J25" si="8">SUM(F26:F218)</f>
        <v>0</v>
      </c>
      <c r="G25" s="62">
        <f t="shared" si="8"/>
        <v>2904</v>
      </c>
      <c r="H25" s="62">
        <f t="shared" si="8"/>
        <v>2990</v>
      </c>
      <c r="I25" s="62">
        <f t="shared" si="8"/>
        <v>2904</v>
      </c>
      <c r="J25" s="62">
        <f t="shared" si="8"/>
        <v>2990</v>
      </c>
    </row>
    <row r="26" spans="1:11">
      <c r="A26" s="8"/>
      <c r="C26" s="63" t="s">
        <v>112</v>
      </c>
      <c r="D26" s="64" t="s">
        <v>113</v>
      </c>
      <c r="E26" s="65"/>
      <c r="F26" s="65"/>
      <c r="G26" s="50">
        <v>1</v>
      </c>
      <c r="H26" s="50">
        <v>0</v>
      </c>
      <c r="I26" s="50">
        <f t="shared" ref="I26" si="9">SUM(E26,G26)</f>
        <v>1</v>
      </c>
      <c r="J26" s="50">
        <f t="shared" ref="J26" si="10">SUM(F26,H26)</f>
        <v>0</v>
      </c>
    </row>
    <row r="27" spans="1:11">
      <c r="A27" s="8"/>
      <c r="C27" s="63" t="s">
        <v>114</v>
      </c>
      <c r="D27" s="64" t="s">
        <v>115</v>
      </c>
      <c r="E27" s="65"/>
      <c r="F27" s="65"/>
      <c r="G27" s="50">
        <v>1</v>
      </c>
      <c r="H27" s="50">
        <v>0</v>
      </c>
      <c r="I27" s="50">
        <f t="shared" ref="I27:I90" si="11">SUM(E27,G27)</f>
        <v>1</v>
      </c>
      <c r="J27" s="50">
        <f t="shared" ref="J27:J90" si="12">SUM(F27,H27)</f>
        <v>0</v>
      </c>
    </row>
    <row r="28" spans="1:11">
      <c r="A28" s="8"/>
      <c r="C28" s="63" t="s">
        <v>116</v>
      </c>
      <c r="D28" s="64" t="s">
        <v>117</v>
      </c>
      <c r="E28" s="65"/>
      <c r="F28" s="65"/>
      <c r="G28" s="50">
        <v>18</v>
      </c>
      <c r="H28" s="50">
        <v>15</v>
      </c>
      <c r="I28" s="50">
        <f t="shared" si="11"/>
        <v>18</v>
      </c>
      <c r="J28" s="50">
        <f t="shared" si="12"/>
        <v>15</v>
      </c>
    </row>
    <row r="29" spans="1:11">
      <c r="A29" s="8"/>
      <c r="C29" s="63" t="s">
        <v>118</v>
      </c>
      <c r="D29" s="64" t="s">
        <v>119</v>
      </c>
      <c r="E29" s="65"/>
      <c r="F29" s="65"/>
      <c r="G29" s="50">
        <v>0</v>
      </c>
      <c r="H29" s="50">
        <v>1</v>
      </c>
      <c r="I29" s="50">
        <f t="shared" si="11"/>
        <v>0</v>
      </c>
      <c r="J29" s="50">
        <f t="shared" si="12"/>
        <v>1</v>
      </c>
    </row>
    <row r="30" spans="1:11">
      <c r="A30" s="8"/>
      <c r="C30" s="63" t="s">
        <v>120</v>
      </c>
      <c r="D30" s="64" t="s">
        <v>121</v>
      </c>
      <c r="E30" s="65"/>
      <c r="F30" s="65"/>
      <c r="G30" s="50">
        <v>0</v>
      </c>
      <c r="H30" s="50">
        <v>1</v>
      </c>
      <c r="I30" s="50">
        <f t="shared" si="11"/>
        <v>0</v>
      </c>
      <c r="J30" s="50">
        <f t="shared" si="12"/>
        <v>1</v>
      </c>
    </row>
    <row r="31" spans="1:11">
      <c r="A31" s="8"/>
      <c r="C31" s="63" t="s">
        <v>122</v>
      </c>
      <c r="D31" s="64" t="s">
        <v>123</v>
      </c>
      <c r="E31" s="65"/>
      <c r="F31" s="65"/>
      <c r="G31" s="50">
        <v>0</v>
      </c>
      <c r="H31" s="50">
        <v>1</v>
      </c>
      <c r="I31" s="50">
        <f t="shared" si="11"/>
        <v>0</v>
      </c>
      <c r="J31" s="50">
        <f t="shared" si="12"/>
        <v>1</v>
      </c>
    </row>
    <row r="32" spans="1:11">
      <c r="A32" s="8"/>
      <c r="C32" s="63" t="s">
        <v>124</v>
      </c>
      <c r="D32" s="64" t="s">
        <v>125</v>
      </c>
      <c r="E32" s="65"/>
      <c r="F32" s="65"/>
      <c r="G32" s="50">
        <v>1</v>
      </c>
      <c r="H32" s="50">
        <v>1</v>
      </c>
      <c r="I32" s="50">
        <f t="shared" si="11"/>
        <v>1</v>
      </c>
      <c r="J32" s="50">
        <f t="shared" si="12"/>
        <v>1</v>
      </c>
    </row>
    <row r="33" spans="1:10">
      <c r="A33" s="8"/>
      <c r="C33" s="63" t="s">
        <v>126</v>
      </c>
      <c r="D33" s="64" t="s">
        <v>127</v>
      </c>
      <c r="E33" s="65"/>
      <c r="F33" s="65"/>
      <c r="G33" s="50">
        <v>0</v>
      </c>
      <c r="H33" s="50">
        <v>1</v>
      </c>
      <c r="I33" s="50">
        <f t="shared" si="11"/>
        <v>0</v>
      </c>
      <c r="J33" s="50">
        <f t="shared" si="12"/>
        <v>1</v>
      </c>
    </row>
    <row r="34" spans="1:10">
      <c r="A34" s="8"/>
      <c r="C34" s="63" t="s">
        <v>128</v>
      </c>
      <c r="D34" s="64" t="s">
        <v>129</v>
      </c>
      <c r="E34" s="65"/>
      <c r="F34" s="65"/>
      <c r="G34" s="50">
        <v>2</v>
      </c>
      <c r="H34" s="50">
        <v>3</v>
      </c>
      <c r="I34" s="50">
        <f t="shared" si="11"/>
        <v>2</v>
      </c>
      <c r="J34" s="50">
        <f t="shared" si="12"/>
        <v>3</v>
      </c>
    </row>
    <row r="35" spans="1:10">
      <c r="A35" s="8"/>
      <c r="C35" s="63" t="s">
        <v>130</v>
      </c>
      <c r="D35" s="64" t="s">
        <v>131</v>
      </c>
      <c r="E35" s="65"/>
      <c r="F35" s="65"/>
      <c r="G35" s="50">
        <v>0</v>
      </c>
      <c r="H35" s="50">
        <v>1</v>
      </c>
      <c r="I35" s="50">
        <f t="shared" si="11"/>
        <v>0</v>
      </c>
      <c r="J35" s="50">
        <f t="shared" si="12"/>
        <v>1</v>
      </c>
    </row>
    <row r="36" spans="1:10">
      <c r="A36" s="8"/>
      <c r="C36" s="63" t="s">
        <v>132</v>
      </c>
      <c r="D36" s="64" t="s">
        <v>133</v>
      </c>
      <c r="E36" s="65"/>
      <c r="F36" s="65"/>
      <c r="G36" s="50">
        <v>1</v>
      </c>
      <c r="H36" s="50">
        <v>1</v>
      </c>
      <c r="I36" s="50">
        <f t="shared" si="11"/>
        <v>1</v>
      </c>
      <c r="J36" s="50">
        <f t="shared" si="12"/>
        <v>1</v>
      </c>
    </row>
    <row r="37" spans="1:10">
      <c r="A37" s="8"/>
      <c r="C37" s="63" t="s">
        <v>134</v>
      </c>
      <c r="D37" s="64" t="s">
        <v>135</v>
      </c>
      <c r="E37" s="65"/>
      <c r="F37" s="65"/>
      <c r="G37" s="50">
        <v>0</v>
      </c>
      <c r="H37" s="50">
        <v>1</v>
      </c>
      <c r="I37" s="50">
        <f t="shared" si="11"/>
        <v>0</v>
      </c>
      <c r="J37" s="50">
        <f t="shared" si="12"/>
        <v>1</v>
      </c>
    </row>
    <row r="38" spans="1:10">
      <c r="A38" s="8"/>
      <c r="C38" s="63" t="s">
        <v>136</v>
      </c>
      <c r="D38" s="64" t="s">
        <v>137</v>
      </c>
      <c r="E38" s="65"/>
      <c r="F38" s="65"/>
      <c r="G38" s="50">
        <v>1</v>
      </c>
      <c r="H38" s="50">
        <v>1</v>
      </c>
      <c r="I38" s="50">
        <f t="shared" si="11"/>
        <v>1</v>
      </c>
      <c r="J38" s="50">
        <f t="shared" si="12"/>
        <v>1</v>
      </c>
    </row>
    <row r="39" spans="1:10">
      <c r="A39" s="8"/>
      <c r="C39" s="63" t="s">
        <v>138</v>
      </c>
      <c r="D39" s="64" t="s">
        <v>139</v>
      </c>
      <c r="E39" s="65"/>
      <c r="F39" s="65"/>
      <c r="G39" s="50">
        <v>1</v>
      </c>
      <c r="H39" s="50">
        <v>0</v>
      </c>
      <c r="I39" s="50">
        <f t="shared" si="11"/>
        <v>1</v>
      </c>
      <c r="J39" s="50">
        <f t="shared" si="12"/>
        <v>0</v>
      </c>
    </row>
    <row r="40" spans="1:10">
      <c r="A40" s="8"/>
      <c r="C40" s="63" t="s">
        <v>140</v>
      </c>
      <c r="D40" s="64" t="s">
        <v>141</v>
      </c>
      <c r="E40" s="65"/>
      <c r="F40" s="65"/>
      <c r="G40" s="50">
        <v>0</v>
      </c>
      <c r="H40" s="50">
        <v>1</v>
      </c>
      <c r="I40" s="50">
        <f t="shared" si="11"/>
        <v>0</v>
      </c>
      <c r="J40" s="50">
        <f t="shared" si="12"/>
        <v>1</v>
      </c>
    </row>
    <row r="41" spans="1:10">
      <c r="A41" s="8"/>
      <c r="C41" s="63" t="s">
        <v>142</v>
      </c>
      <c r="D41" s="64" t="s">
        <v>143</v>
      </c>
      <c r="E41" s="65"/>
      <c r="F41" s="65"/>
      <c r="G41" s="50">
        <v>73</v>
      </c>
      <c r="H41" s="50">
        <v>70</v>
      </c>
      <c r="I41" s="50">
        <f t="shared" si="11"/>
        <v>73</v>
      </c>
      <c r="J41" s="50">
        <f t="shared" si="12"/>
        <v>70</v>
      </c>
    </row>
    <row r="42" spans="1:10">
      <c r="A42" s="8"/>
      <c r="C42" s="63" t="s">
        <v>144</v>
      </c>
      <c r="D42" s="64" t="s">
        <v>145</v>
      </c>
      <c r="E42" s="65"/>
      <c r="F42" s="65"/>
      <c r="G42" s="50">
        <v>1</v>
      </c>
      <c r="H42" s="50">
        <v>2</v>
      </c>
      <c r="I42" s="50">
        <f t="shared" si="11"/>
        <v>1</v>
      </c>
      <c r="J42" s="50">
        <f t="shared" si="12"/>
        <v>2</v>
      </c>
    </row>
    <row r="43" spans="1:10">
      <c r="A43" s="8"/>
      <c r="C43" s="63" t="s">
        <v>146</v>
      </c>
      <c r="D43" s="64" t="s">
        <v>147</v>
      </c>
      <c r="E43" s="65"/>
      <c r="F43" s="65"/>
      <c r="G43" s="50">
        <v>21</v>
      </c>
      <c r="H43" s="50">
        <v>20</v>
      </c>
      <c r="I43" s="50">
        <f t="shared" si="11"/>
        <v>21</v>
      </c>
      <c r="J43" s="50">
        <f t="shared" si="12"/>
        <v>20</v>
      </c>
    </row>
    <row r="44" spans="1:10">
      <c r="A44" s="8"/>
      <c r="C44" s="63" t="s">
        <v>148</v>
      </c>
      <c r="D44" s="64" t="s">
        <v>149</v>
      </c>
      <c r="E44" s="65"/>
      <c r="F44" s="65"/>
      <c r="G44" s="50">
        <v>61</v>
      </c>
      <c r="H44" s="50">
        <v>50</v>
      </c>
      <c r="I44" s="50">
        <f t="shared" si="11"/>
        <v>61</v>
      </c>
      <c r="J44" s="50">
        <f t="shared" si="12"/>
        <v>50</v>
      </c>
    </row>
    <row r="45" spans="1:10">
      <c r="A45" s="8"/>
      <c r="C45" s="63" t="s">
        <v>150</v>
      </c>
      <c r="D45" s="64" t="s">
        <v>151</v>
      </c>
      <c r="E45" s="65"/>
      <c r="F45" s="65"/>
      <c r="G45" s="50">
        <v>86</v>
      </c>
      <c r="H45" s="50">
        <v>80</v>
      </c>
      <c r="I45" s="50">
        <f t="shared" si="11"/>
        <v>86</v>
      </c>
      <c r="J45" s="50">
        <f t="shared" si="12"/>
        <v>80</v>
      </c>
    </row>
    <row r="46" spans="1:10">
      <c r="A46" s="8"/>
      <c r="C46" s="63" t="s">
        <v>152</v>
      </c>
      <c r="D46" s="64" t="s">
        <v>153</v>
      </c>
      <c r="E46" s="65"/>
      <c r="F46" s="65"/>
      <c r="G46" s="50">
        <v>9</v>
      </c>
      <c r="H46" s="50">
        <v>15</v>
      </c>
      <c r="I46" s="50">
        <f t="shared" si="11"/>
        <v>9</v>
      </c>
      <c r="J46" s="50">
        <f t="shared" si="12"/>
        <v>15</v>
      </c>
    </row>
    <row r="47" spans="1:10">
      <c r="A47" s="8"/>
      <c r="C47" s="63" t="s">
        <v>154</v>
      </c>
      <c r="D47" s="64" t="s">
        <v>155</v>
      </c>
      <c r="E47" s="65"/>
      <c r="F47" s="65"/>
      <c r="G47" s="50">
        <v>1</v>
      </c>
      <c r="H47" s="50">
        <v>1</v>
      </c>
      <c r="I47" s="50">
        <f t="shared" si="11"/>
        <v>1</v>
      </c>
      <c r="J47" s="50">
        <f t="shared" si="12"/>
        <v>1</v>
      </c>
    </row>
    <row r="48" spans="1:10">
      <c r="A48" s="8"/>
      <c r="C48" s="63" t="s">
        <v>156</v>
      </c>
      <c r="D48" s="64" t="s">
        <v>157</v>
      </c>
      <c r="E48" s="65"/>
      <c r="F48" s="65"/>
      <c r="G48" s="50">
        <v>1</v>
      </c>
      <c r="H48" s="50">
        <v>1</v>
      </c>
      <c r="I48" s="50">
        <f t="shared" si="11"/>
        <v>1</v>
      </c>
      <c r="J48" s="50">
        <f t="shared" si="12"/>
        <v>1</v>
      </c>
    </row>
    <row r="49" spans="1:10">
      <c r="A49" s="8"/>
      <c r="C49" s="63" t="s">
        <v>158</v>
      </c>
      <c r="D49" s="64" t="s">
        <v>159</v>
      </c>
      <c r="E49" s="65"/>
      <c r="F49" s="65"/>
      <c r="G49" s="50">
        <v>225</v>
      </c>
      <c r="H49" s="50">
        <v>200</v>
      </c>
      <c r="I49" s="50">
        <f t="shared" si="11"/>
        <v>225</v>
      </c>
      <c r="J49" s="50">
        <f t="shared" si="12"/>
        <v>200</v>
      </c>
    </row>
    <row r="50" spans="1:10">
      <c r="A50" s="8"/>
      <c r="C50" s="63" t="s">
        <v>160</v>
      </c>
      <c r="D50" s="64" t="s">
        <v>161</v>
      </c>
      <c r="E50" s="65"/>
      <c r="F50" s="65"/>
      <c r="G50" s="50">
        <v>0</v>
      </c>
      <c r="H50" s="50">
        <v>1</v>
      </c>
      <c r="I50" s="50">
        <f t="shared" si="11"/>
        <v>0</v>
      </c>
      <c r="J50" s="50">
        <f t="shared" si="12"/>
        <v>1</v>
      </c>
    </row>
    <row r="51" spans="1:10">
      <c r="A51" s="8"/>
      <c r="C51" s="63" t="s">
        <v>162</v>
      </c>
      <c r="D51" s="64" t="s">
        <v>163</v>
      </c>
      <c r="E51" s="65"/>
      <c r="F51" s="65"/>
      <c r="G51" s="50">
        <v>3</v>
      </c>
      <c r="H51" s="50">
        <v>5</v>
      </c>
      <c r="I51" s="50">
        <f t="shared" si="11"/>
        <v>3</v>
      </c>
      <c r="J51" s="50">
        <f t="shared" si="12"/>
        <v>5</v>
      </c>
    </row>
    <row r="52" spans="1:10">
      <c r="A52" s="8"/>
      <c r="C52" s="63" t="s">
        <v>164</v>
      </c>
      <c r="D52" s="64" t="s">
        <v>165</v>
      </c>
      <c r="E52" s="65"/>
      <c r="F52" s="65"/>
      <c r="G52" s="50">
        <v>5</v>
      </c>
      <c r="H52" s="50">
        <v>6</v>
      </c>
      <c r="I52" s="50">
        <f t="shared" si="11"/>
        <v>5</v>
      </c>
      <c r="J52" s="50">
        <f t="shared" si="12"/>
        <v>6</v>
      </c>
    </row>
    <row r="53" spans="1:10">
      <c r="A53" s="8"/>
      <c r="C53" s="63" t="s">
        <v>166</v>
      </c>
      <c r="D53" s="64" t="s">
        <v>167</v>
      </c>
      <c r="E53" s="65"/>
      <c r="F53" s="65"/>
      <c r="G53" s="50">
        <v>0</v>
      </c>
      <c r="H53" s="50">
        <v>1</v>
      </c>
      <c r="I53" s="50">
        <f t="shared" si="11"/>
        <v>0</v>
      </c>
      <c r="J53" s="50">
        <f t="shared" si="12"/>
        <v>1</v>
      </c>
    </row>
    <row r="54" spans="1:10">
      <c r="A54" s="8"/>
      <c r="C54" s="63" t="s">
        <v>168</v>
      </c>
      <c r="D54" s="64" t="s">
        <v>169</v>
      </c>
      <c r="E54" s="65"/>
      <c r="F54" s="65"/>
      <c r="G54" s="50">
        <v>1</v>
      </c>
      <c r="H54" s="50">
        <v>1</v>
      </c>
      <c r="I54" s="50">
        <f t="shared" si="11"/>
        <v>1</v>
      </c>
      <c r="J54" s="50">
        <f t="shared" si="12"/>
        <v>1</v>
      </c>
    </row>
    <row r="55" spans="1:10">
      <c r="A55" s="8"/>
      <c r="C55" s="63" t="s">
        <v>170</v>
      </c>
      <c r="D55" s="64" t="s">
        <v>171</v>
      </c>
      <c r="E55" s="65"/>
      <c r="F55" s="65"/>
      <c r="G55" s="50">
        <v>1</v>
      </c>
      <c r="H55" s="50">
        <v>1</v>
      </c>
      <c r="I55" s="50">
        <f t="shared" si="11"/>
        <v>1</v>
      </c>
      <c r="J55" s="50">
        <f t="shared" si="12"/>
        <v>1</v>
      </c>
    </row>
    <row r="56" spans="1:10">
      <c r="A56" s="8"/>
      <c r="C56" s="63" t="s">
        <v>172</v>
      </c>
      <c r="D56" s="64" t="s">
        <v>173</v>
      </c>
      <c r="E56" s="65"/>
      <c r="F56" s="65"/>
      <c r="G56" s="50">
        <v>2</v>
      </c>
      <c r="H56" s="50">
        <v>4</v>
      </c>
      <c r="I56" s="50">
        <f t="shared" si="11"/>
        <v>2</v>
      </c>
      <c r="J56" s="50">
        <f t="shared" si="12"/>
        <v>4</v>
      </c>
    </row>
    <row r="57" spans="1:10">
      <c r="A57" s="8"/>
      <c r="C57" s="63" t="s">
        <v>174</v>
      </c>
      <c r="D57" s="64" t="s">
        <v>175</v>
      </c>
      <c r="E57" s="65"/>
      <c r="F57" s="65"/>
      <c r="G57" s="50">
        <v>18</v>
      </c>
      <c r="H57" s="50">
        <v>15</v>
      </c>
      <c r="I57" s="50">
        <f t="shared" si="11"/>
        <v>18</v>
      </c>
      <c r="J57" s="50">
        <f t="shared" si="12"/>
        <v>15</v>
      </c>
    </row>
    <row r="58" spans="1:10">
      <c r="A58" s="8"/>
      <c r="C58" s="63" t="s">
        <v>176</v>
      </c>
      <c r="D58" s="64" t="s">
        <v>177</v>
      </c>
      <c r="E58" s="65"/>
      <c r="F58" s="65"/>
      <c r="G58" s="50">
        <v>2</v>
      </c>
      <c r="H58" s="50">
        <v>3</v>
      </c>
      <c r="I58" s="50">
        <f t="shared" si="11"/>
        <v>2</v>
      </c>
      <c r="J58" s="50">
        <f t="shared" si="12"/>
        <v>3</v>
      </c>
    </row>
    <row r="59" spans="1:10">
      <c r="A59" s="8"/>
      <c r="C59" s="63" t="s">
        <v>178</v>
      </c>
      <c r="D59" s="64" t="s">
        <v>179</v>
      </c>
      <c r="E59" s="65"/>
      <c r="F59" s="65"/>
      <c r="G59" s="50">
        <v>1</v>
      </c>
      <c r="H59" s="50">
        <v>2</v>
      </c>
      <c r="I59" s="50">
        <f t="shared" si="11"/>
        <v>1</v>
      </c>
      <c r="J59" s="50">
        <f t="shared" si="12"/>
        <v>2</v>
      </c>
    </row>
    <row r="60" spans="1:10">
      <c r="A60" s="8"/>
      <c r="C60" s="63" t="s">
        <v>180</v>
      </c>
      <c r="D60" s="64" t="s">
        <v>181</v>
      </c>
      <c r="E60" s="65"/>
      <c r="F60" s="65"/>
      <c r="G60" s="50">
        <v>3</v>
      </c>
      <c r="H60" s="50">
        <v>2</v>
      </c>
      <c r="I60" s="50">
        <f t="shared" si="11"/>
        <v>3</v>
      </c>
      <c r="J60" s="50">
        <f t="shared" si="12"/>
        <v>2</v>
      </c>
    </row>
    <row r="61" spans="1:10">
      <c r="A61" s="8"/>
      <c r="C61" s="63" t="s">
        <v>182</v>
      </c>
      <c r="D61" s="64" t="s">
        <v>183</v>
      </c>
      <c r="E61" s="65"/>
      <c r="F61" s="65"/>
      <c r="G61" s="50">
        <v>170</v>
      </c>
      <c r="H61" s="50">
        <v>180</v>
      </c>
      <c r="I61" s="50">
        <f t="shared" si="11"/>
        <v>170</v>
      </c>
      <c r="J61" s="50">
        <f t="shared" si="12"/>
        <v>180</v>
      </c>
    </row>
    <row r="62" spans="1:10">
      <c r="A62" s="8"/>
      <c r="C62" s="63" t="s">
        <v>184</v>
      </c>
      <c r="D62" s="64" t="s">
        <v>185</v>
      </c>
      <c r="E62" s="65"/>
      <c r="F62" s="65"/>
      <c r="G62" s="50">
        <v>34</v>
      </c>
      <c r="H62" s="50">
        <v>40</v>
      </c>
      <c r="I62" s="50">
        <f t="shared" si="11"/>
        <v>34</v>
      </c>
      <c r="J62" s="50">
        <f t="shared" si="12"/>
        <v>40</v>
      </c>
    </row>
    <row r="63" spans="1:10">
      <c r="A63" s="8"/>
      <c r="C63" s="63" t="s">
        <v>186</v>
      </c>
      <c r="D63" s="64" t="s">
        <v>187</v>
      </c>
      <c r="E63" s="65"/>
      <c r="F63" s="65"/>
      <c r="G63" s="50">
        <v>57</v>
      </c>
      <c r="H63" s="50">
        <v>70</v>
      </c>
      <c r="I63" s="50">
        <f t="shared" si="11"/>
        <v>57</v>
      </c>
      <c r="J63" s="50">
        <f t="shared" si="12"/>
        <v>70</v>
      </c>
    </row>
    <row r="64" spans="1:10">
      <c r="A64" s="8"/>
      <c r="C64" s="63" t="s">
        <v>188</v>
      </c>
      <c r="D64" s="64" t="s">
        <v>189</v>
      </c>
      <c r="E64" s="65"/>
      <c r="F64" s="65"/>
      <c r="G64" s="50">
        <v>37</v>
      </c>
      <c r="H64" s="50">
        <v>30</v>
      </c>
      <c r="I64" s="50">
        <f t="shared" si="11"/>
        <v>37</v>
      </c>
      <c r="J64" s="50">
        <f t="shared" si="12"/>
        <v>30</v>
      </c>
    </row>
    <row r="65" spans="1:10">
      <c r="A65" s="8"/>
      <c r="C65" s="63" t="s">
        <v>190</v>
      </c>
      <c r="D65" s="64" t="s">
        <v>191</v>
      </c>
      <c r="E65" s="65"/>
      <c r="F65" s="65"/>
      <c r="G65" s="50">
        <v>12</v>
      </c>
      <c r="H65" s="50">
        <v>10</v>
      </c>
      <c r="I65" s="50">
        <f t="shared" si="11"/>
        <v>12</v>
      </c>
      <c r="J65" s="50">
        <f t="shared" si="12"/>
        <v>10</v>
      </c>
    </row>
    <row r="66" spans="1:10">
      <c r="A66" s="8"/>
      <c r="C66" s="63" t="s">
        <v>192</v>
      </c>
      <c r="D66" s="64" t="s">
        <v>193</v>
      </c>
      <c r="E66" s="65"/>
      <c r="F66" s="65"/>
      <c r="G66" s="50">
        <v>123</v>
      </c>
      <c r="H66" s="50">
        <v>120</v>
      </c>
      <c r="I66" s="50">
        <f t="shared" si="11"/>
        <v>123</v>
      </c>
      <c r="J66" s="50">
        <f t="shared" si="12"/>
        <v>120</v>
      </c>
    </row>
    <row r="67" spans="1:10">
      <c r="A67" s="8"/>
      <c r="C67" s="63" t="s">
        <v>194</v>
      </c>
      <c r="D67" s="64" t="s">
        <v>195</v>
      </c>
      <c r="E67" s="65"/>
      <c r="F67" s="65"/>
      <c r="G67" s="50">
        <v>1</v>
      </c>
      <c r="H67" s="50">
        <v>1</v>
      </c>
      <c r="I67" s="50">
        <f t="shared" si="11"/>
        <v>1</v>
      </c>
      <c r="J67" s="50">
        <f t="shared" si="12"/>
        <v>1</v>
      </c>
    </row>
    <row r="68" spans="1:10">
      <c r="A68" s="8"/>
      <c r="C68" s="63" t="s">
        <v>196</v>
      </c>
      <c r="D68" s="64" t="s">
        <v>197</v>
      </c>
      <c r="E68" s="65"/>
      <c r="F68" s="65"/>
      <c r="G68" s="50">
        <v>21</v>
      </c>
      <c r="H68" s="50">
        <v>22</v>
      </c>
      <c r="I68" s="50">
        <f t="shared" si="11"/>
        <v>21</v>
      </c>
      <c r="J68" s="50">
        <f t="shared" si="12"/>
        <v>22</v>
      </c>
    </row>
    <row r="69" spans="1:10">
      <c r="A69" s="8"/>
      <c r="C69" s="63" t="s">
        <v>198</v>
      </c>
      <c r="D69" s="64" t="s">
        <v>199</v>
      </c>
      <c r="E69" s="65"/>
      <c r="F69" s="65"/>
      <c r="G69" s="50">
        <v>36</v>
      </c>
      <c r="H69" s="50">
        <v>40</v>
      </c>
      <c r="I69" s="50">
        <f t="shared" si="11"/>
        <v>36</v>
      </c>
      <c r="J69" s="50">
        <f t="shared" si="12"/>
        <v>40</v>
      </c>
    </row>
    <row r="70" spans="1:10">
      <c r="A70" s="8"/>
      <c r="C70" s="63" t="s">
        <v>200</v>
      </c>
      <c r="D70" s="64" t="s">
        <v>201</v>
      </c>
      <c r="E70" s="65"/>
      <c r="F70" s="65"/>
      <c r="G70" s="50">
        <v>3</v>
      </c>
      <c r="H70" s="50">
        <v>5</v>
      </c>
      <c r="I70" s="50">
        <f t="shared" si="11"/>
        <v>3</v>
      </c>
      <c r="J70" s="50">
        <f t="shared" si="12"/>
        <v>5</v>
      </c>
    </row>
    <row r="71" spans="1:10">
      <c r="A71" s="8"/>
      <c r="C71" s="63" t="s">
        <v>202</v>
      </c>
      <c r="D71" s="64" t="s">
        <v>203</v>
      </c>
      <c r="E71" s="65"/>
      <c r="F71" s="65"/>
      <c r="G71" s="50">
        <v>20</v>
      </c>
      <c r="H71" s="50">
        <v>13</v>
      </c>
      <c r="I71" s="50">
        <f t="shared" si="11"/>
        <v>20</v>
      </c>
      <c r="J71" s="50">
        <f t="shared" si="12"/>
        <v>13</v>
      </c>
    </row>
    <row r="72" spans="1:10">
      <c r="A72" s="8"/>
      <c r="C72" s="63" t="s">
        <v>204</v>
      </c>
      <c r="D72" s="64" t="s">
        <v>205</v>
      </c>
      <c r="E72" s="65"/>
      <c r="F72" s="65"/>
      <c r="G72" s="50">
        <v>0</v>
      </c>
      <c r="H72" s="50">
        <v>1</v>
      </c>
      <c r="I72" s="50">
        <f t="shared" si="11"/>
        <v>0</v>
      </c>
      <c r="J72" s="50">
        <f t="shared" si="12"/>
        <v>1</v>
      </c>
    </row>
    <row r="73" spans="1:10">
      <c r="A73" s="8"/>
      <c r="C73" s="63" t="s">
        <v>206</v>
      </c>
      <c r="D73" s="64" t="s">
        <v>207</v>
      </c>
      <c r="E73" s="65"/>
      <c r="F73" s="65"/>
      <c r="G73" s="50">
        <v>9</v>
      </c>
      <c r="H73" s="50">
        <v>11</v>
      </c>
      <c r="I73" s="50">
        <f t="shared" si="11"/>
        <v>9</v>
      </c>
      <c r="J73" s="50">
        <f t="shared" si="12"/>
        <v>11</v>
      </c>
    </row>
    <row r="74" spans="1:10">
      <c r="A74" s="8"/>
      <c r="C74" s="63" t="s">
        <v>208</v>
      </c>
      <c r="D74" s="64" t="s">
        <v>209</v>
      </c>
      <c r="E74" s="65"/>
      <c r="F74" s="65"/>
      <c r="G74" s="50">
        <v>7</v>
      </c>
      <c r="H74" s="50">
        <v>9</v>
      </c>
      <c r="I74" s="50">
        <f t="shared" si="11"/>
        <v>7</v>
      </c>
      <c r="J74" s="50">
        <f t="shared" si="12"/>
        <v>9</v>
      </c>
    </row>
    <row r="75" spans="1:10">
      <c r="A75" s="8"/>
      <c r="C75" s="63" t="s">
        <v>210</v>
      </c>
      <c r="D75" s="64" t="s">
        <v>211</v>
      </c>
      <c r="E75" s="65"/>
      <c r="F75" s="65"/>
      <c r="G75" s="50">
        <v>0</v>
      </c>
      <c r="H75" s="50">
        <v>1</v>
      </c>
      <c r="I75" s="50">
        <f t="shared" si="11"/>
        <v>0</v>
      </c>
      <c r="J75" s="50">
        <f t="shared" si="12"/>
        <v>1</v>
      </c>
    </row>
    <row r="76" spans="1:10">
      <c r="A76" s="8"/>
      <c r="C76" s="63" t="s">
        <v>212</v>
      </c>
      <c r="D76" s="64" t="s">
        <v>213</v>
      </c>
      <c r="E76" s="65"/>
      <c r="F76" s="65"/>
      <c r="G76" s="50">
        <v>14</v>
      </c>
      <c r="H76" s="50">
        <v>12</v>
      </c>
      <c r="I76" s="50">
        <f t="shared" si="11"/>
        <v>14</v>
      </c>
      <c r="J76" s="50">
        <f t="shared" si="12"/>
        <v>12</v>
      </c>
    </row>
    <row r="77" spans="1:10">
      <c r="A77" s="8"/>
      <c r="C77" s="63" t="s">
        <v>214</v>
      </c>
      <c r="D77" s="64" t="s">
        <v>215</v>
      </c>
      <c r="E77" s="65"/>
      <c r="F77" s="65"/>
      <c r="G77" s="50">
        <v>8</v>
      </c>
      <c r="H77" s="50">
        <v>9</v>
      </c>
      <c r="I77" s="50">
        <f t="shared" si="11"/>
        <v>8</v>
      </c>
      <c r="J77" s="50">
        <f t="shared" si="12"/>
        <v>9</v>
      </c>
    </row>
    <row r="78" spans="1:10">
      <c r="A78" s="8"/>
      <c r="C78" s="63" t="s">
        <v>216</v>
      </c>
      <c r="D78" s="64" t="s">
        <v>217</v>
      </c>
      <c r="E78" s="65"/>
      <c r="F78" s="65"/>
      <c r="G78" s="50">
        <v>8</v>
      </c>
      <c r="H78" s="50">
        <v>9</v>
      </c>
      <c r="I78" s="50">
        <f t="shared" si="11"/>
        <v>8</v>
      </c>
      <c r="J78" s="50">
        <f t="shared" si="12"/>
        <v>9</v>
      </c>
    </row>
    <row r="79" spans="1:10">
      <c r="A79" s="8"/>
      <c r="C79" s="63" t="s">
        <v>218</v>
      </c>
      <c r="D79" s="64" t="s">
        <v>219</v>
      </c>
      <c r="E79" s="65"/>
      <c r="F79" s="65"/>
      <c r="G79" s="50">
        <v>8</v>
      </c>
      <c r="H79" s="50">
        <v>9</v>
      </c>
      <c r="I79" s="50">
        <f t="shared" si="11"/>
        <v>8</v>
      </c>
      <c r="J79" s="50">
        <f t="shared" si="12"/>
        <v>9</v>
      </c>
    </row>
    <row r="80" spans="1:10">
      <c r="A80" s="8"/>
      <c r="C80" s="63" t="s">
        <v>220</v>
      </c>
      <c r="D80" s="64" t="s">
        <v>221</v>
      </c>
      <c r="E80" s="65"/>
      <c r="F80" s="65"/>
      <c r="G80" s="50">
        <v>1</v>
      </c>
      <c r="H80" s="50">
        <v>2</v>
      </c>
      <c r="I80" s="50">
        <f t="shared" si="11"/>
        <v>1</v>
      </c>
      <c r="J80" s="50">
        <f t="shared" si="12"/>
        <v>2</v>
      </c>
    </row>
    <row r="81" spans="1:10">
      <c r="A81" s="8"/>
      <c r="C81" s="63" t="s">
        <v>222</v>
      </c>
      <c r="D81" s="64" t="s">
        <v>223</v>
      </c>
      <c r="E81" s="65"/>
      <c r="F81" s="65"/>
      <c r="G81" s="50">
        <v>0</v>
      </c>
      <c r="H81" s="50">
        <v>1</v>
      </c>
      <c r="I81" s="50">
        <f t="shared" si="11"/>
        <v>0</v>
      </c>
      <c r="J81" s="50">
        <f t="shared" si="12"/>
        <v>1</v>
      </c>
    </row>
    <row r="82" spans="1:10">
      <c r="A82" s="8"/>
      <c r="C82" s="63" t="s">
        <v>224</v>
      </c>
      <c r="D82" s="64" t="s">
        <v>225</v>
      </c>
      <c r="E82" s="65"/>
      <c r="F82" s="65"/>
      <c r="G82" s="50">
        <v>1</v>
      </c>
      <c r="H82" s="50">
        <v>1</v>
      </c>
      <c r="I82" s="50">
        <f t="shared" si="11"/>
        <v>1</v>
      </c>
      <c r="J82" s="50">
        <f t="shared" si="12"/>
        <v>1</v>
      </c>
    </row>
    <row r="83" spans="1:10">
      <c r="A83" s="8"/>
      <c r="C83" s="63" t="s">
        <v>226</v>
      </c>
      <c r="D83" s="64" t="s">
        <v>227</v>
      </c>
      <c r="E83" s="65"/>
      <c r="F83" s="65"/>
      <c r="G83" s="50">
        <v>1</v>
      </c>
      <c r="H83" s="50">
        <v>2</v>
      </c>
      <c r="I83" s="50">
        <f t="shared" si="11"/>
        <v>1</v>
      </c>
      <c r="J83" s="50">
        <f t="shared" si="12"/>
        <v>2</v>
      </c>
    </row>
    <row r="84" spans="1:10">
      <c r="A84" s="8"/>
      <c r="C84" s="63" t="s">
        <v>228</v>
      </c>
      <c r="D84" s="64" t="s">
        <v>229</v>
      </c>
      <c r="E84" s="65"/>
      <c r="F84" s="65"/>
      <c r="G84" s="50">
        <v>61</v>
      </c>
      <c r="H84" s="50">
        <v>60</v>
      </c>
      <c r="I84" s="50">
        <f t="shared" si="11"/>
        <v>61</v>
      </c>
      <c r="J84" s="50">
        <f t="shared" si="12"/>
        <v>60</v>
      </c>
    </row>
    <row r="85" spans="1:10">
      <c r="A85" s="8"/>
      <c r="C85" s="63" t="s">
        <v>230</v>
      </c>
      <c r="D85" s="64" t="s">
        <v>231</v>
      </c>
      <c r="E85" s="65"/>
      <c r="F85" s="65"/>
      <c r="G85" s="50">
        <v>87</v>
      </c>
      <c r="H85" s="50">
        <v>95</v>
      </c>
      <c r="I85" s="50">
        <f t="shared" si="11"/>
        <v>87</v>
      </c>
      <c r="J85" s="50">
        <f t="shared" si="12"/>
        <v>95</v>
      </c>
    </row>
    <row r="86" spans="1:10">
      <c r="A86" s="8"/>
      <c r="C86" s="63" t="s">
        <v>232</v>
      </c>
      <c r="D86" s="64" t="s">
        <v>233</v>
      </c>
      <c r="E86" s="65"/>
      <c r="F86" s="65"/>
      <c r="G86" s="50">
        <v>516</v>
      </c>
      <c r="H86" s="50">
        <v>520</v>
      </c>
      <c r="I86" s="50">
        <f t="shared" si="11"/>
        <v>516</v>
      </c>
      <c r="J86" s="50">
        <f t="shared" si="12"/>
        <v>520</v>
      </c>
    </row>
    <row r="87" spans="1:10">
      <c r="A87" s="8"/>
      <c r="C87" s="63" t="s">
        <v>234</v>
      </c>
      <c r="D87" s="64" t="s">
        <v>235</v>
      </c>
      <c r="E87" s="65"/>
      <c r="F87" s="65"/>
      <c r="G87" s="50">
        <v>3</v>
      </c>
      <c r="H87" s="50">
        <v>2</v>
      </c>
      <c r="I87" s="50">
        <f t="shared" si="11"/>
        <v>3</v>
      </c>
      <c r="J87" s="50">
        <f t="shared" si="12"/>
        <v>2</v>
      </c>
    </row>
    <row r="88" spans="1:10">
      <c r="A88" s="8"/>
      <c r="C88" s="63" t="s">
        <v>236</v>
      </c>
      <c r="D88" s="64" t="s">
        <v>237</v>
      </c>
      <c r="E88" s="65"/>
      <c r="F88" s="65"/>
      <c r="G88" s="50">
        <v>17</v>
      </c>
      <c r="H88" s="50">
        <v>14</v>
      </c>
      <c r="I88" s="50">
        <f t="shared" si="11"/>
        <v>17</v>
      </c>
      <c r="J88" s="50">
        <f t="shared" si="12"/>
        <v>14</v>
      </c>
    </row>
    <row r="89" spans="1:10">
      <c r="A89" s="8"/>
      <c r="C89" s="63" t="s">
        <v>238</v>
      </c>
      <c r="D89" s="64" t="s">
        <v>239</v>
      </c>
      <c r="E89" s="65"/>
      <c r="F89" s="65"/>
      <c r="G89" s="50">
        <v>28</v>
      </c>
      <c r="H89" s="50">
        <v>25</v>
      </c>
      <c r="I89" s="50">
        <f t="shared" si="11"/>
        <v>28</v>
      </c>
      <c r="J89" s="50">
        <f t="shared" si="12"/>
        <v>25</v>
      </c>
    </row>
    <row r="90" spans="1:10">
      <c r="A90" s="8"/>
      <c r="C90" s="63" t="s">
        <v>240</v>
      </c>
      <c r="D90" s="64" t="s">
        <v>241</v>
      </c>
      <c r="E90" s="65"/>
      <c r="F90" s="65"/>
      <c r="G90" s="50">
        <v>14</v>
      </c>
      <c r="H90" s="50">
        <v>17</v>
      </c>
      <c r="I90" s="50">
        <f t="shared" si="11"/>
        <v>14</v>
      </c>
      <c r="J90" s="50">
        <f t="shared" si="12"/>
        <v>17</v>
      </c>
    </row>
    <row r="91" spans="1:10">
      <c r="A91" s="8"/>
      <c r="C91" s="63" t="s">
        <v>242</v>
      </c>
      <c r="D91" s="64" t="s">
        <v>243</v>
      </c>
      <c r="E91" s="65"/>
      <c r="F91" s="65"/>
      <c r="G91" s="50">
        <v>0</v>
      </c>
      <c r="H91" s="50">
        <v>1</v>
      </c>
      <c r="I91" s="50">
        <f t="shared" ref="I91:I154" si="13">SUM(E91,G91)</f>
        <v>0</v>
      </c>
      <c r="J91" s="50">
        <f t="shared" ref="J91:J154" si="14">SUM(F91,H91)</f>
        <v>1</v>
      </c>
    </row>
    <row r="92" spans="1:10">
      <c r="A92" s="8"/>
      <c r="C92" s="63" t="s">
        <v>244</v>
      </c>
      <c r="D92" s="64" t="s">
        <v>245</v>
      </c>
      <c r="E92" s="65"/>
      <c r="F92" s="65"/>
      <c r="G92" s="50">
        <v>5</v>
      </c>
      <c r="H92" s="50">
        <v>7</v>
      </c>
      <c r="I92" s="50">
        <f t="shared" si="13"/>
        <v>5</v>
      </c>
      <c r="J92" s="50">
        <f t="shared" si="14"/>
        <v>7</v>
      </c>
    </row>
    <row r="93" spans="1:10">
      <c r="A93" s="8"/>
      <c r="C93" s="63" t="s">
        <v>246</v>
      </c>
      <c r="D93" s="64" t="s">
        <v>247</v>
      </c>
      <c r="E93" s="65"/>
      <c r="F93" s="65"/>
      <c r="G93" s="50">
        <v>7</v>
      </c>
      <c r="H93" s="50">
        <v>6</v>
      </c>
      <c r="I93" s="50">
        <f t="shared" si="13"/>
        <v>7</v>
      </c>
      <c r="J93" s="50">
        <f t="shared" si="14"/>
        <v>6</v>
      </c>
    </row>
    <row r="94" spans="1:10">
      <c r="A94" s="8"/>
      <c r="C94" s="63" t="s">
        <v>248</v>
      </c>
      <c r="D94" s="64" t="s">
        <v>249</v>
      </c>
      <c r="E94" s="65"/>
      <c r="F94" s="65"/>
      <c r="G94" s="50">
        <v>15</v>
      </c>
      <c r="H94" s="50">
        <v>15</v>
      </c>
      <c r="I94" s="50">
        <f t="shared" si="13"/>
        <v>15</v>
      </c>
      <c r="J94" s="50">
        <f t="shared" si="14"/>
        <v>15</v>
      </c>
    </row>
    <row r="95" spans="1:10">
      <c r="A95" s="8"/>
      <c r="C95" s="63" t="s">
        <v>250</v>
      </c>
      <c r="D95" s="64" t="s">
        <v>251</v>
      </c>
      <c r="E95" s="65"/>
      <c r="F95" s="65"/>
      <c r="G95" s="50">
        <v>4</v>
      </c>
      <c r="H95" s="50">
        <v>6</v>
      </c>
      <c r="I95" s="50">
        <f t="shared" si="13"/>
        <v>4</v>
      </c>
      <c r="J95" s="50">
        <f t="shared" si="14"/>
        <v>6</v>
      </c>
    </row>
    <row r="96" spans="1:10">
      <c r="A96" s="8"/>
      <c r="C96" s="63" t="s">
        <v>252</v>
      </c>
      <c r="D96" s="64" t="s">
        <v>253</v>
      </c>
      <c r="E96" s="65"/>
      <c r="F96" s="65"/>
      <c r="G96" s="50">
        <v>1</v>
      </c>
      <c r="H96" s="50">
        <v>1</v>
      </c>
      <c r="I96" s="50">
        <f t="shared" si="13"/>
        <v>1</v>
      </c>
      <c r="J96" s="50">
        <f t="shared" si="14"/>
        <v>1</v>
      </c>
    </row>
    <row r="97" spans="1:10">
      <c r="A97" s="8"/>
      <c r="C97" s="63" t="s">
        <v>254</v>
      </c>
      <c r="D97" s="64" t="s">
        <v>255</v>
      </c>
      <c r="E97" s="65"/>
      <c r="F97" s="65"/>
      <c r="G97" s="50">
        <v>24</v>
      </c>
      <c r="H97" s="50">
        <v>25</v>
      </c>
      <c r="I97" s="50">
        <f t="shared" si="13"/>
        <v>24</v>
      </c>
      <c r="J97" s="50">
        <f t="shared" si="14"/>
        <v>25</v>
      </c>
    </row>
    <row r="98" spans="1:10">
      <c r="A98" s="8"/>
      <c r="C98" s="63" t="s">
        <v>256</v>
      </c>
      <c r="D98" s="64" t="s">
        <v>257</v>
      </c>
      <c r="E98" s="65"/>
      <c r="F98" s="65"/>
      <c r="G98" s="50">
        <v>21</v>
      </c>
      <c r="H98" s="50">
        <v>18</v>
      </c>
      <c r="I98" s="50">
        <f t="shared" si="13"/>
        <v>21</v>
      </c>
      <c r="J98" s="50">
        <f t="shared" si="14"/>
        <v>18</v>
      </c>
    </row>
    <row r="99" spans="1:10">
      <c r="A99" s="8"/>
      <c r="C99" s="63" t="s">
        <v>258</v>
      </c>
      <c r="D99" s="64" t="s">
        <v>259</v>
      </c>
      <c r="E99" s="65"/>
      <c r="F99" s="65"/>
      <c r="G99" s="50">
        <v>3</v>
      </c>
      <c r="H99" s="50">
        <v>4</v>
      </c>
      <c r="I99" s="50">
        <f t="shared" si="13"/>
        <v>3</v>
      </c>
      <c r="J99" s="50">
        <f t="shared" si="14"/>
        <v>4</v>
      </c>
    </row>
    <row r="100" spans="1:10">
      <c r="A100" s="8"/>
      <c r="C100" s="63" t="s">
        <v>260</v>
      </c>
      <c r="D100" s="64" t="s">
        <v>261</v>
      </c>
      <c r="E100" s="65"/>
      <c r="F100" s="65"/>
      <c r="G100" s="50">
        <v>0</v>
      </c>
      <c r="H100" s="50">
        <v>1</v>
      </c>
      <c r="I100" s="50">
        <f t="shared" si="13"/>
        <v>0</v>
      </c>
      <c r="J100" s="50">
        <f t="shared" si="14"/>
        <v>1</v>
      </c>
    </row>
    <row r="101" spans="1:10">
      <c r="A101" s="8"/>
      <c r="C101" s="63" t="s">
        <v>262</v>
      </c>
      <c r="D101" s="64" t="s">
        <v>263</v>
      </c>
      <c r="E101" s="65"/>
      <c r="F101" s="65"/>
      <c r="G101" s="50">
        <v>7</v>
      </c>
      <c r="H101" s="50">
        <v>8</v>
      </c>
      <c r="I101" s="50">
        <f t="shared" si="13"/>
        <v>7</v>
      </c>
      <c r="J101" s="50">
        <f t="shared" si="14"/>
        <v>8</v>
      </c>
    </row>
    <row r="102" spans="1:10">
      <c r="A102" s="8"/>
      <c r="C102" s="63" t="s">
        <v>264</v>
      </c>
      <c r="D102" s="64" t="s">
        <v>265</v>
      </c>
      <c r="E102" s="65"/>
      <c r="F102" s="65"/>
      <c r="G102" s="50">
        <v>2</v>
      </c>
      <c r="H102" s="50">
        <v>2</v>
      </c>
      <c r="I102" s="50">
        <f t="shared" si="13"/>
        <v>2</v>
      </c>
      <c r="J102" s="50">
        <f t="shared" si="14"/>
        <v>2</v>
      </c>
    </row>
    <row r="103" spans="1:10">
      <c r="A103" s="8"/>
      <c r="C103" s="63" t="s">
        <v>266</v>
      </c>
      <c r="D103" s="64" t="s">
        <v>267</v>
      </c>
      <c r="E103" s="65"/>
      <c r="F103" s="65"/>
      <c r="G103" s="50">
        <v>5</v>
      </c>
      <c r="H103" s="50">
        <v>6</v>
      </c>
      <c r="I103" s="50">
        <f t="shared" si="13"/>
        <v>5</v>
      </c>
      <c r="J103" s="50">
        <f t="shared" si="14"/>
        <v>6</v>
      </c>
    </row>
    <row r="104" spans="1:10">
      <c r="A104" s="8"/>
      <c r="C104" s="63" t="s">
        <v>268</v>
      </c>
      <c r="D104" s="64" t="s">
        <v>269</v>
      </c>
      <c r="E104" s="65"/>
      <c r="F104" s="65"/>
      <c r="G104" s="50">
        <v>8</v>
      </c>
      <c r="H104" s="50">
        <v>8</v>
      </c>
      <c r="I104" s="50">
        <f t="shared" si="13"/>
        <v>8</v>
      </c>
      <c r="J104" s="50">
        <f t="shared" si="14"/>
        <v>8</v>
      </c>
    </row>
    <row r="105" spans="1:10">
      <c r="A105" s="8"/>
      <c r="C105" s="63" t="s">
        <v>270</v>
      </c>
      <c r="D105" s="64" t="s">
        <v>271</v>
      </c>
      <c r="E105" s="65"/>
      <c r="F105" s="65"/>
      <c r="G105" s="50">
        <v>1</v>
      </c>
      <c r="H105" s="50">
        <v>2</v>
      </c>
      <c r="I105" s="50">
        <f t="shared" si="13"/>
        <v>1</v>
      </c>
      <c r="J105" s="50">
        <f t="shared" si="14"/>
        <v>2</v>
      </c>
    </row>
    <row r="106" spans="1:10">
      <c r="A106" s="8"/>
      <c r="C106" s="63" t="s">
        <v>272</v>
      </c>
      <c r="D106" s="64" t="s">
        <v>273</v>
      </c>
      <c r="E106" s="65"/>
      <c r="F106" s="65"/>
      <c r="G106" s="50">
        <v>1</v>
      </c>
      <c r="H106" s="50">
        <v>2</v>
      </c>
      <c r="I106" s="50">
        <f t="shared" si="13"/>
        <v>1</v>
      </c>
      <c r="J106" s="50">
        <f t="shared" si="14"/>
        <v>2</v>
      </c>
    </row>
    <row r="107" spans="1:10">
      <c r="A107" s="8"/>
      <c r="C107" s="63" t="s">
        <v>274</v>
      </c>
      <c r="D107" s="64" t="s">
        <v>275</v>
      </c>
      <c r="E107" s="65"/>
      <c r="F107" s="65"/>
      <c r="G107" s="50">
        <v>3</v>
      </c>
      <c r="H107" s="50">
        <v>5</v>
      </c>
      <c r="I107" s="50">
        <f t="shared" si="13"/>
        <v>3</v>
      </c>
      <c r="J107" s="50">
        <f t="shared" si="14"/>
        <v>5</v>
      </c>
    </row>
    <row r="108" spans="1:10">
      <c r="A108" s="8"/>
      <c r="C108" s="63" t="s">
        <v>276</v>
      </c>
      <c r="D108" s="64" t="s">
        <v>277</v>
      </c>
      <c r="E108" s="65"/>
      <c r="F108" s="65"/>
      <c r="G108" s="50">
        <v>3</v>
      </c>
      <c r="H108" s="50">
        <v>2</v>
      </c>
      <c r="I108" s="50">
        <f t="shared" si="13"/>
        <v>3</v>
      </c>
      <c r="J108" s="50">
        <f t="shared" si="14"/>
        <v>2</v>
      </c>
    </row>
    <row r="109" spans="1:10">
      <c r="A109" s="8"/>
      <c r="C109" s="63" t="s">
        <v>278</v>
      </c>
      <c r="D109" s="64" t="s">
        <v>279</v>
      </c>
      <c r="E109" s="65"/>
      <c r="F109" s="65"/>
      <c r="G109" s="50">
        <v>9</v>
      </c>
      <c r="H109" s="50">
        <v>8</v>
      </c>
      <c r="I109" s="50">
        <f t="shared" si="13"/>
        <v>9</v>
      </c>
      <c r="J109" s="50">
        <f t="shared" si="14"/>
        <v>8</v>
      </c>
    </row>
    <row r="110" spans="1:10">
      <c r="A110" s="8"/>
      <c r="C110" s="63" t="s">
        <v>280</v>
      </c>
      <c r="D110" s="64" t="s">
        <v>281</v>
      </c>
      <c r="E110" s="65"/>
      <c r="F110" s="65"/>
      <c r="G110" s="50">
        <v>1</v>
      </c>
      <c r="H110" s="50">
        <v>1</v>
      </c>
      <c r="I110" s="50">
        <f t="shared" si="13"/>
        <v>1</v>
      </c>
      <c r="J110" s="50">
        <f t="shared" si="14"/>
        <v>1</v>
      </c>
    </row>
    <row r="111" spans="1:10">
      <c r="A111" s="8"/>
      <c r="C111" s="63" t="s">
        <v>282</v>
      </c>
      <c r="D111" s="64" t="s">
        <v>283</v>
      </c>
      <c r="E111" s="65"/>
      <c r="F111" s="65"/>
      <c r="G111" s="50">
        <v>9</v>
      </c>
      <c r="H111" s="50">
        <v>9</v>
      </c>
      <c r="I111" s="50">
        <f t="shared" si="13"/>
        <v>9</v>
      </c>
      <c r="J111" s="50">
        <f t="shared" si="14"/>
        <v>9</v>
      </c>
    </row>
    <row r="112" spans="1:10">
      <c r="A112" s="8"/>
      <c r="C112" s="63" t="s">
        <v>284</v>
      </c>
      <c r="D112" s="64" t="s">
        <v>285</v>
      </c>
      <c r="E112" s="65"/>
      <c r="F112" s="65"/>
      <c r="G112" s="50">
        <v>0</v>
      </c>
      <c r="H112" s="50">
        <v>1</v>
      </c>
      <c r="I112" s="50">
        <f t="shared" si="13"/>
        <v>0</v>
      </c>
      <c r="J112" s="50">
        <f t="shared" si="14"/>
        <v>1</v>
      </c>
    </row>
    <row r="113" spans="1:10">
      <c r="A113" s="8"/>
      <c r="C113" s="63" t="s">
        <v>286</v>
      </c>
      <c r="D113" s="64" t="s">
        <v>287</v>
      </c>
      <c r="E113" s="65"/>
      <c r="F113" s="65"/>
      <c r="G113" s="50">
        <v>0</v>
      </c>
      <c r="H113" s="50">
        <v>1</v>
      </c>
      <c r="I113" s="50">
        <f t="shared" si="13"/>
        <v>0</v>
      </c>
      <c r="J113" s="50">
        <f t="shared" si="14"/>
        <v>1</v>
      </c>
    </row>
    <row r="114" spans="1:10">
      <c r="A114" s="8"/>
      <c r="C114" s="63" t="s">
        <v>288</v>
      </c>
      <c r="D114" s="64" t="s">
        <v>289</v>
      </c>
      <c r="E114" s="65"/>
      <c r="F114" s="65"/>
      <c r="G114" s="50">
        <v>4</v>
      </c>
      <c r="H114" s="50">
        <v>4</v>
      </c>
      <c r="I114" s="50">
        <f t="shared" si="13"/>
        <v>4</v>
      </c>
      <c r="J114" s="50">
        <f t="shared" si="14"/>
        <v>4</v>
      </c>
    </row>
    <row r="115" spans="1:10">
      <c r="A115" s="8"/>
      <c r="C115" s="63" t="s">
        <v>290</v>
      </c>
      <c r="D115" s="64" t="s">
        <v>291</v>
      </c>
      <c r="E115" s="65"/>
      <c r="F115" s="65"/>
      <c r="G115" s="50">
        <v>0</v>
      </c>
      <c r="H115" s="50">
        <v>1</v>
      </c>
      <c r="I115" s="50">
        <f t="shared" si="13"/>
        <v>0</v>
      </c>
      <c r="J115" s="50">
        <f t="shared" si="14"/>
        <v>1</v>
      </c>
    </row>
    <row r="116" spans="1:10">
      <c r="A116" s="8"/>
      <c r="C116" s="63" t="s">
        <v>292</v>
      </c>
      <c r="D116" s="64" t="s">
        <v>293</v>
      </c>
      <c r="E116" s="65"/>
      <c r="F116" s="65"/>
      <c r="G116" s="50">
        <v>9</v>
      </c>
      <c r="H116" s="50">
        <v>12</v>
      </c>
      <c r="I116" s="50">
        <f t="shared" si="13"/>
        <v>9</v>
      </c>
      <c r="J116" s="50">
        <f t="shared" si="14"/>
        <v>12</v>
      </c>
    </row>
    <row r="117" spans="1:10">
      <c r="A117" s="8"/>
      <c r="C117" s="63" t="s">
        <v>294</v>
      </c>
      <c r="D117" s="64" t="s">
        <v>295</v>
      </c>
      <c r="E117" s="65"/>
      <c r="F117" s="65"/>
      <c r="G117" s="50">
        <v>18</v>
      </c>
      <c r="H117" s="50">
        <v>18</v>
      </c>
      <c r="I117" s="50">
        <f t="shared" si="13"/>
        <v>18</v>
      </c>
      <c r="J117" s="50">
        <f t="shared" si="14"/>
        <v>18</v>
      </c>
    </row>
    <row r="118" spans="1:10">
      <c r="A118" s="8"/>
      <c r="C118" s="63" t="s">
        <v>296</v>
      </c>
      <c r="D118" s="64" t="s">
        <v>297</v>
      </c>
      <c r="E118" s="65"/>
      <c r="F118" s="65"/>
      <c r="G118" s="50">
        <v>45</v>
      </c>
      <c r="H118" s="50">
        <v>35</v>
      </c>
      <c r="I118" s="50">
        <f t="shared" si="13"/>
        <v>45</v>
      </c>
      <c r="J118" s="50">
        <f t="shared" si="14"/>
        <v>35</v>
      </c>
    </row>
    <row r="119" spans="1:10">
      <c r="A119" s="8"/>
      <c r="C119" s="63" t="s">
        <v>298</v>
      </c>
      <c r="D119" s="64" t="s">
        <v>299</v>
      </c>
      <c r="E119" s="65"/>
      <c r="F119" s="65"/>
      <c r="G119" s="50">
        <v>15</v>
      </c>
      <c r="H119" s="50">
        <v>16</v>
      </c>
      <c r="I119" s="50">
        <f t="shared" si="13"/>
        <v>15</v>
      </c>
      <c r="J119" s="50">
        <f t="shared" si="14"/>
        <v>16</v>
      </c>
    </row>
    <row r="120" spans="1:10">
      <c r="A120" s="8"/>
      <c r="C120" s="63" t="s">
        <v>300</v>
      </c>
      <c r="D120" s="64" t="s">
        <v>301</v>
      </c>
      <c r="E120" s="65"/>
      <c r="F120" s="65"/>
      <c r="G120" s="50">
        <v>11</v>
      </c>
      <c r="H120" s="50">
        <v>10</v>
      </c>
      <c r="I120" s="50">
        <f t="shared" si="13"/>
        <v>11</v>
      </c>
      <c r="J120" s="50">
        <f t="shared" si="14"/>
        <v>10</v>
      </c>
    </row>
    <row r="121" spans="1:10">
      <c r="A121" s="8"/>
      <c r="C121" s="63" t="s">
        <v>302</v>
      </c>
      <c r="D121" s="64" t="s">
        <v>303</v>
      </c>
      <c r="E121" s="65"/>
      <c r="F121" s="65"/>
      <c r="G121" s="50">
        <v>0</v>
      </c>
      <c r="H121" s="50">
        <v>1</v>
      </c>
      <c r="I121" s="50">
        <f t="shared" si="13"/>
        <v>0</v>
      </c>
      <c r="J121" s="50">
        <f t="shared" si="14"/>
        <v>1</v>
      </c>
    </row>
    <row r="122" spans="1:10">
      <c r="A122" s="8"/>
      <c r="C122" s="63" t="s">
        <v>304</v>
      </c>
      <c r="D122" s="64" t="s">
        <v>305</v>
      </c>
      <c r="E122" s="65"/>
      <c r="F122" s="65"/>
      <c r="G122" s="50">
        <v>1</v>
      </c>
      <c r="H122" s="50">
        <v>1</v>
      </c>
      <c r="I122" s="50">
        <f t="shared" si="13"/>
        <v>1</v>
      </c>
      <c r="J122" s="50">
        <f t="shared" si="14"/>
        <v>1</v>
      </c>
    </row>
    <row r="123" spans="1:10">
      <c r="A123" s="8"/>
      <c r="C123" s="63" t="s">
        <v>306</v>
      </c>
      <c r="D123" s="64" t="s">
        <v>307</v>
      </c>
      <c r="E123" s="65"/>
      <c r="F123" s="65"/>
      <c r="G123" s="50">
        <v>0</v>
      </c>
      <c r="H123" s="50">
        <v>1</v>
      </c>
      <c r="I123" s="50">
        <f t="shared" si="13"/>
        <v>0</v>
      </c>
      <c r="J123" s="50">
        <f t="shared" si="14"/>
        <v>1</v>
      </c>
    </row>
    <row r="124" spans="1:10">
      <c r="A124" s="8"/>
      <c r="C124" s="63" t="s">
        <v>308</v>
      </c>
      <c r="D124" s="64" t="s">
        <v>309</v>
      </c>
      <c r="E124" s="65"/>
      <c r="F124" s="65"/>
      <c r="G124" s="50">
        <v>3</v>
      </c>
      <c r="H124" s="50">
        <v>5</v>
      </c>
      <c r="I124" s="50">
        <f t="shared" si="13"/>
        <v>3</v>
      </c>
      <c r="J124" s="50">
        <f t="shared" si="14"/>
        <v>5</v>
      </c>
    </row>
    <row r="125" spans="1:10">
      <c r="A125" s="8"/>
      <c r="C125" s="63" t="s">
        <v>310</v>
      </c>
      <c r="D125" s="64" t="s">
        <v>311</v>
      </c>
      <c r="E125" s="65"/>
      <c r="F125" s="65"/>
      <c r="G125" s="50">
        <v>0</v>
      </c>
      <c r="H125" s="50">
        <v>1</v>
      </c>
      <c r="I125" s="50">
        <f t="shared" si="13"/>
        <v>0</v>
      </c>
      <c r="J125" s="50">
        <f t="shared" si="14"/>
        <v>1</v>
      </c>
    </row>
    <row r="126" spans="1:10">
      <c r="A126" s="8"/>
      <c r="C126" s="63" t="s">
        <v>312</v>
      </c>
      <c r="D126" s="64" t="s">
        <v>313</v>
      </c>
      <c r="E126" s="65"/>
      <c r="F126" s="65"/>
      <c r="G126" s="50">
        <v>1</v>
      </c>
      <c r="H126" s="50">
        <v>2</v>
      </c>
      <c r="I126" s="50">
        <f t="shared" si="13"/>
        <v>1</v>
      </c>
      <c r="J126" s="50">
        <f t="shared" si="14"/>
        <v>2</v>
      </c>
    </row>
    <row r="127" spans="1:10">
      <c r="A127" s="8"/>
      <c r="C127" s="63" t="s">
        <v>314</v>
      </c>
      <c r="D127" s="64" t="s">
        <v>315</v>
      </c>
      <c r="E127" s="65"/>
      <c r="F127" s="65"/>
      <c r="G127" s="50">
        <v>17</v>
      </c>
      <c r="H127" s="50">
        <v>18</v>
      </c>
      <c r="I127" s="50">
        <f t="shared" si="13"/>
        <v>17</v>
      </c>
      <c r="J127" s="50">
        <f t="shared" si="14"/>
        <v>18</v>
      </c>
    </row>
    <row r="128" spans="1:10">
      <c r="A128" s="8"/>
      <c r="C128" s="63" t="s">
        <v>316</v>
      </c>
      <c r="D128" s="64" t="s">
        <v>317</v>
      </c>
      <c r="E128" s="65"/>
      <c r="F128" s="65"/>
      <c r="G128" s="50">
        <v>5</v>
      </c>
      <c r="H128" s="50">
        <v>5</v>
      </c>
      <c r="I128" s="50">
        <f t="shared" si="13"/>
        <v>5</v>
      </c>
      <c r="J128" s="50">
        <f t="shared" si="14"/>
        <v>5</v>
      </c>
    </row>
    <row r="129" spans="1:10">
      <c r="A129" s="8"/>
      <c r="C129" s="63" t="s">
        <v>318</v>
      </c>
      <c r="D129" s="64" t="s">
        <v>319</v>
      </c>
      <c r="E129" s="65"/>
      <c r="F129" s="65"/>
      <c r="G129" s="50">
        <v>0</v>
      </c>
      <c r="H129" s="50">
        <v>1</v>
      </c>
      <c r="I129" s="50">
        <f t="shared" si="13"/>
        <v>0</v>
      </c>
      <c r="J129" s="50">
        <f t="shared" si="14"/>
        <v>1</v>
      </c>
    </row>
    <row r="130" spans="1:10">
      <c r="A130" s="8"/>
      <c r="C130" s="63" t="s">
        <v>320</v>
      </c>
      <c r="D130" s="64" t="s">
        <v>321</v>
      </c>
      <c r="E130" s="65"/>
      <c r="F130" s="65"/>
      <c r="G130" s="50">
        <v>20</v>
      </c>
      <c r="H130" s="50">
        <v>20</v>
      </c>
      <c r="I130" s="50">
        <f t="shared" si="13"/>
        <v>20</v>
      </c>
      <c r="J130" s="50">
        <f t="shared" si="14"/>
        <v>20</v>
      </c>
    </row>
    <row r="131" spans="1:10">
      <c r="A131" s="8"/>
      <c r="C131" s="63" t="s">
        <v>322</v>
      </c>
      <c r="D131" s="64" t="s">
        <v>323</v>
      </c>
      <c r="E131" s="65"/>
      <c r="F131" s="65"/>
      <c r="G131" s="50">
        <v>2</v>
      </c>
      <c r="H131" s="50">
        <v>2</v>
      </c>
      <c r="I131" s="50">
        <f t="shared" si="13"/>
        <v>2</v>
      </c>
      <c r="J131" s="50">
        <f t="shared" si="14"/>
        <v>2</v>
      </c>
    </row>
    <row r="132" spans="1:10">
      <c r="A132" s="8"/>
      <c r="C132" s="63" t="s">
        <v>324</v>
      </c>
      <c r="D132" s="64" t="s">
        <v>325</v>
      </c>
      <c r="E132" s="65"/>
      <c r="F132" s="65"/>
      <c r="G132" s="50">
        <v>4</v>
      </c>
      <c r="H132" s="50">
        <v>6</v>
      </c>
      <c r="I132" s="50">
        <f t="shared" si="13"/>
        <v>4</v>
      </c>
      <c r="J132" s="50">
        <f t="shared" si="14"/>
        <v>6</v>
      </c>
    </row>
    <row r="133" spans="1:10">
      <c r="A133" s="8"/>
      <c r="C133" s="63" t="s">
        <v>326</v>
      </c>
      <c r="D133" s="64" t="s">
        <v>327</v>
      </c>
      <c r="E133" s="65"/>
      <c r="F133" s="65"/>
      <c r="G133" s="50">
        <v>5</v>
      </c>
      <c r="H133" s="50">
        <v>7</v>
      </c>
      <c r="I133" s="50">
        <f t="shared" si="13"/>
        <v>5</v>
      </c>
      <c r="J133" s="50">
        <f t="shared" si="14"/>
        <v>7</v>
      </c>
    </row>
    <row r="134" spans="1:10">
      <c r="A134" s="8"/>
      <c r="C134" s="63" t="s">
        <v>328</v>
      </c>
      <c r="D134" s="64" t="s">
        <v>329</v>
      </c>
      <c r="E134" s="65"/>
      <c r="F134" s="65"/>
      <c r="G134" s="50">
        <v>356</v>
      </c>
      <c r="H134" s="50">
        <v>410</v>
      </c>
      <c r="I134" s="50">
        <f t="shared" si="13"/>
        <v>356</v>
      </c>
      <c r="J134" s="50">
        <f t="shared" si="14"/>
        <v>410</v>
      </c>
    </row>
    <row r="135" spans="1:10">
      <c r="A135" s="8"/>
      <c r="C135" s="63" t="s">
        <v>330</v>
      </c>
      <c r="D135" s="64" t="s">
        <v>331</v>
      </c>
      <c r="E135" s="65"/>
      <c r="F135" s="65"/>
      <c r="G135" s="50">
        <v>58</v>
      </c>
      <c r="H135" s="50">
        <v>60</v>
      </c>
      <c r="I135" s="50">
        <f t="shared" si="13"/>
        <v>58</v>
      </c>
      <c r="J135" s="50">
        <f t="shared" si="14"/>
        <v>60</v>
      </c>
    </row>
    <row r="136" spans="1:10">
      <c r="A136" s="8"/>
      <c r="C136" s="63" t="s">
        <v>332</v>
      </c>
      <c r="D136" s="64" t="s">
        <v>333</v>
      </c>
      <c r="E136" s="65"/>
      <c r="F136" s="65"/>
      <c r="G136" s="50">
        <v>0</v>
      </c>
      <c r="H136" s="50">
        <v>1</v>
      </c>
      <c r="I136" s="50">
        <f t="shared" si="13"/>
        <v>0</v>
      </c>
      <c r="J136" s="50">
        <f t="shared" si="14"/>
        <v>1</v>
      </c>
    </row>
    <row r="137" spans="1:10">
      <c r="A137" s="8"/>
      <c r="C137" s="63" t="s">
        <v>334</v>
      </c>
      <c r="D137" s="64" t="s">
        <v>335</v>
      </c>
      <c r="E137" s="65"/>
      <c r="F137" s="65"/>
      <c r="G137" s="50">
        <v>80</v>
      </c>
      <c r="H137" s="50">
        <v>80</v>
      </c>
      <c r="I137" s="50">
        <f t="shared" si="13"/>
        <v>80</v>
      </c>
      <c r="J137" s="50">
        <f t="shared" si="14"/>
        <v>80</v>
      </c>
    </row>
    <row r="138" spans="1:10">
      <c r="A138" s="8"/>
      <c r="C138" s="63" t="s">
        <v>336</v>
      </c>
      <c r="D138" s="64" t="s">
        <v>337</v>
      </c>
      <c r="E138" s="65"/>
      <c r="F138" s="65"/>
      <c r="G138" s="50">
        <v>5</v>
      </c>
      <c r="H138" s="50">
        <v>7</v>
      </c>
      <c r="I138" s="50">
        <f t="shared" si="13"/>
        <v>5</v>
      </c>
      <c r="J138" s="50">
        <f t="shared" si="14"/>
        <v>7</v>
      </c>
    </row>
    <row r="139" spans="1:10">
      <c r="A139" s="8"/>
      <c r="C139" s="63" t="s">
        <v>338</v>
      </c>
      <c r="D139" s="64" t="s">
        <v>339</v>
      </c>
      <c r="E139" s="65"/>
      <c r="F139" s="65"/>
      <c r="G139" s="50">
        <v>39</v>
      </c>
      <c r="H139" s="50">
        <v>30</v>
      </c>
      <c r="I139" s="50">
        <f t="shared" si="13"/>
        <v>39</v>
      </c>
      <c r="J139" s="50">
        <f t="shared" si="14"/>
        <v>30</v>
      </c>
    </row>
    <row r="140" spans="1:10">
      <c r="A140" s="8"/>
      <c r="C140" s="63" t="s">
        <v>340</v>
      </c>
      <c r="D140" s="64" t="s">
        <v>341</v>
      </c>
      <c r="E140" s="65"/>
      <c r="F140" s="65"/>
      <c r="G140" s="50">
        <v>4</v>
      </c>
      <c r="H140" s="50">
        <v>5</v>
      </c>
      <c r="I140" s="50">
        <f t="shared" si="13"/>
        <v>4</v>
      </c>
      <c r="J140" s="50">
        <f t="shared" si="14"/>
        <v>5</v>
      </c>
    </row>
    <row r="141" spans="1:10">
      <c r="A141" s="8"/>
      <c r="C141" s="63" t="s">
        <v>342</v>
      </c>
      <c r="D141" s="64" t="s">
        <v>343</v>
      </c>
      <c r="E141" s="65"/>
      <c r="F141" s="65"/>
      <c r="G141" s="50">
        <v>0</v>
      </c>
      <c r="H141" s="50">
        <v>1</v>
      </c>
      <c r="I141" s="50">
        <f t="shared" si="13"/>
        <v>0</v>
      </c>
      <c r="J141" s="50">
        <f t="shared" si="14"/>
        <v>1</v>
      </c>
    </row>
    <row r="142" spans="1:10">
      <c r="A142" s="8"/>
      <c r="C142" s="63" t="s">
        <v>344</v>
      </c>
      <c r="D142" s="64" t="s">
        <v>345</v>
      </c>
      <c r="E142" s="65"/>
      <c r="F142" s="65"/>
      <c r="G142" s="50">
        <v>3</v>
      </c>
      <c r="H142" s="50">
        <v>1</v>
      </c>
      <c r="I142" s="50">
        <f t="shared" si="13"/>
        <v>3</v>
      </c>
      <c r="J142" s="50">
        <f t="shared" si="14"/>
        <v>1</v>
      </c>
    </row>
    <row r="143" spans="1:10">
      <c r="A143" s="8"/>
      <c r="C143" s="63" t="s">
        <v>346</v>
      </c>
      <c r="D143" s="64" t="s">
        <v>347</v>
      </c>
      <c r="E143" s="65"/>
      <c r="F143" s="65"/>
      <c r="G143" s="50">
        <v>8</v>
      </c>
      <c r="H143" s="50">
        <v>5</v>
      </c>
      <c r="I143" s="50">
        <f t="shared" si="13"/>
        <v>8</v>
      </c>
      <c r="J143" s="50">
        <f t="shared" si="14"/>
        <v>5</v>
      </c>
    </row>
    <row r="144" spans="1:10">
      <c r="A144" s="8"/>
      <c r="C144" s="63" t="s">
        <v>348</v>
      </c>
      <c r="D144" s="64" t="s">
        <v>349</v>
      </c>
      <c r="E144" s="65"/>
      <c r="F144" s="65"/>
      <c r="G144" s="50">
        <v>2</v>
      </c>
      <c r="H144" s="50">
        <v>0</v>
      </c>
      <c r="I144" s="50">
        <f t="shared" si="13"/>
        <v>2</v>
      </c>
      <c r="J144" s="50">
        <f t="shared" si="14"/>
        <v>0</v>
      </c>
    </row>
    <row r="145" spans="1:10">
      <c r="A145" s="8"/>
      <c r="C145" s="63" t="s">
        <v>350</v>
      </c>
      <c r="D145" s="64" t="s">
        <v>351</v>
      </c>
      <c r="E145" s="65"/>
      <c r="F145" s="65"/>
      <c r="G145" s="50">
        <v>7</v>
      </c>
      <c r="H145" s="50">
        <v>6</v>
      </c>
      <c r="I145" s="50">
        <f t="shared" si="13"/>
        <v>7</v>
      </c>
      <c r="J145" s="50">
        <f t="shared" si="14"/>
        <v>6</v>
      </c>
    </row>
    <row r="146" spans="1:10">
      <c r="A146" s="8"/>
      <c r="C146" s="63" t="s">
        <v>352</v>
      </c>
      <c r="D146" s="64" t="s">
        <v>353</v>
      </c>
      <c r="E146" s="65"/>
      <c r="F146" s="65"/>
      <c r="G146" s="50">
        <v>2</v>
      </c>
      <c r="H146" s="50">
        <v>0</v>
      </c>
      <c r="I146" s="50">
        <f t="shared" si="13"/>
        <v>2</v>
      </c>
      <c r="J146" s="50">
        <f t="shared" si="14"/>
        <v>0</v>
      </c>
    </row>
    <row r="147" spans="1:10">
      <c r="A147" s="8"/>
      <c r="C147" s="63" t="s">
        <v>354</v>
      </c>
      <c r="D147" s="64" t="s">
        <v>355</v>
      </c>
      <c r="E147" s="65"/>
      <c r="F147" s="65"/>
      <c r="G147" s="50">
        <v>0</v>
      </c>
      <c r="H147" s="50">
        <v>1</v>
      </c>
      <c r="I147" s="50">
        <f t="shared" si="13"/>
        <v>0</v>
      </c>
      <c r="J147" s="50">
        <f t="shared" si="14"/>
        <v>1</v>
      </c>
    </row>
    <row r="148" spans="1:10">
      <c r="A148" s="8"/>
      <c r="C148" s="63" t="s">
        <v>356</v>
      </c>
      <c r="D148" s="64" t="s">
        <v>357</v>
      </c>
      <c r="E148" s="65"/>
      <c r="F148" s="65"/>
      <c r="G148" s="50">
        <v>10</v>
      </c>
      <c r="H148" s="50">
        <v>11</v>
      </c>
      <c r="I148" s="50">
        <f t="shared" si="13"/>
        <v>10</v>
      </c>
      <c r="J148" s="50">
        <f t="shared" si="14"/>
        <v>11</v>
      </c>
    </row>
    <row r="149" spans="1:10">
      <c r="A149" s="8"/>
      <c r="C149" s="63" t="s">
        <v>358</v>
      </c>
      <c r="D149" s="64" t="s">
        <v>359</v>
      </c>
      <c r="E149" s="65"/>
      <c r="F149" s="65"/>
      <c r="G149" s="50">
        <v>10</v>
      </c>
      <c r="H149" s="50">
        <v>9</v>
      </c>
      <c r="I149" s="50">
        <f t="shared" si="13"/>
        <v>10</v>
      </c>
      <c r="J149" s="50">
        <f t="shared" si="14"/>
        <v>9</v>
      </c>
    </row>
    <row r="150" spans="1:10">
      <c r="A150" s="8"/>
      <c r="C150" s="63" t="s">
        <v>360</v>
      </c>
      <c r="D150" s="64" t="s">
        <v>361</v>
      </c>
      <c r="E150" s="65"/>
      <c r="F150" s="65"/>
      <c r="G150" s="50">
        <v>14</v>
      </c>
      <c r="H150" s="50">
        <v>14</v>
      </c>
      <c r="I150" s="50">
        <f t="shared" si="13"/>
        <v>14</v>
      </c>
      <c r="J150" s="50">
        <f t="shared" si="14"/>
        <v>14</v>
      </c>
    </row>
    <row r="151" spans="1:10">
      <c r="A151" s="8"/>
      <c r="C151" s="63" t="s">
        <v>362</v>
      </c>
      <c r="D151" s="64" t="s">
        <v>363</v>
      </c>
      <c r="E151" s="65"/>
      <c r="F151" s="65"/>
      <c r="G151" s="50">
        <v>30</v>
      </c>
      <c r="H151" s="50">
        <v>22</v>
      </c>
      <c r="I151" s="50">
        <f t="shared" si="13"/>
        <v>30</v>
      </c>
      <c r="J151" s="50">
        <f t="shared" si="14"/>
        <v>22</v>
      </c>
    </row>
    <row r="152" spans="1:10">
      <c r="A152" s="8"/>
      <c r="C152" s="63" t="s">
        <v>364</v>
      </c>
      <c r="D152" s="64" t="s">
        <v>365</v>
      </c>
      <c r="E152" s="65"/>
      <c r="F152" s="65"/>
      <c r="G152" s="50">
        <v>2</v>
      </c>
      <c r="H152" s="50">
        <v>3</v>
      </c>
      <c r="I152" s="50">
        <f t="shared" si="13"/>
        <v>2</v>
      </c>
      <c r="J152" s="50">
        <f t="shared" si="14"/>
        <v>3</v>
      </c>
    </row>
    <row r="153" spans="1:10">
      <c r="A153" s="8"/>
      <c r="C153" s="63" t="s">
        <v>366</v>
      </c>
      <c r="D153" s="64" t="s">
        <v>367</v>
      </c>
      <c r="E153" s="65"/>
      <c r="F153" s="65"/>
      <c r="G153" s="50">
        <v>2</v>
      </c>
      <c r="H153" s="50">
        <v>3</v>
      </c>
      <c r="I153" s="50">
        <f t="shared" si="13"/>
        <v>2</v>
      </c>
      <c r="J153" s="50">
        <f t="shared" si="14"/>
        <v>3</v>
      </c>
    </row>
    <row r="154" spans="1:10">
      <c r="A154" s="8"/>
      <c r="C154" s="63" t="s">
        <v>368</v>
      </c>
      <c r="D154" s="64" t="s">
        <v>369</v>
      </c>
      <c r="E154" s="65"/>
      <c r="F154" s="65"/>
      <c r="G154" s="50">
        <v>1</v>
      </c>
      <c r="H154" s="50">
        <v>2</v>
      </c>
      <c r="I154" s="50">
        <f t="shared" si="13"/>
        <v>1</v>
      </c>
      <c r="J154" s="50">
        <f t="shared" si="14"/>
        <v>2</v>
      </c>
    </row>
    <row r="155" spans="1:10">
      <c r="A155" s="8"/>
      <c r="C155" s="63" t="s">
        <v>370</v>
      </c>
      <c r="D155" s="64" t="s">
        <v>371</v>
      </c>
      <c r="E155" s="65"/>
      <c r="F155" s="65"/>
      <c r="G155" s="50">
        <v>5</v>
      </c>
      <c r="H155" s="50">
        <v>8</v>
      </c>
      <c r="I155" s="50">
        <f t="shared" ref="I155:I218" si="15">SUM(E155,G155)</f>
        <v>5</v>
      </c>
      <c r="J155" s="50">
        <f t="shared" ref="J155:J218" si="16">SUM(F155,H155)</f>
        <v>8</v>
      </c>
    </row>
    <row r="156" spans="1:10">
      <c r="A156" s="8"/>
      <c r="C156" s="63" t="s">
        <v>372</v>
      </c>
      <c r="D156" s="64" t="s">
        <v>373</v>
      </c>
      <c r="E156" s="65"/>
      <c r="F156" s="65"/>
      <c r="G156" s="50">
        <v>1</v>
      </c>
      <c r="H156" s="50">
        <v>1</v>
      </c>
      <c r="I156" s="50">
        <f t="shared" si="15"/>
        <v>1</v>
      </c>
      <c r="J156" s="50">
        <f t="shared" si="16"/>
        <v>1</v>
      </c>
    </row>
    <row r="157" spans="1:10">
      <c r="A157" s="8"/>
      <c r="C157" s="63" t="s">
        <v>374</v>
      </c>
      <c r="D157" s="64" t="s">
        <v>375</v>
      </c>
      <c r="E157" s="65"/>
      <c r="F157" s="65"/>
      <c r="G157" s="50">
        <v>3</v>
      </c>
      <c r="H157" s="50">
        <v>5</v>
      </c>
      <c r="I157" s="50">
        <f t="shared" si="15"/>
        <v>3</v>
      </c>
      <c r="J157" s="50">
        <f t="shared" si="16"/>
        <v>5</v>
      </c>
    </row>
    <row r="158" spans="1:10">
      <c r="A158" s="8"/>
      <c r="C158" s="63" t="s">
        <v>376</v>
      </c>
      <c r="D158" s="64" t="s">
        <v>377</v>
      </c>
      <c r="E158" s="65"/>
      <c r="F158" s="65"/>
      <c r="G158" s="50">
        <v>0</v>
      </c>
      <c r="H158" s="50">
        <v>1</v>
      </c>
      <c r="I158" s="50">
        <f t="shared" si="15"/>
        <v>0</v>
      </c>
      <c r="J158" s="50">
        <f t="shared" si="16"/>
        <v>1</v>
      </c>
    </row>
    <row r="159" spans="1:10">
      <c r="A159" s="8"/>
      <c r="C159" s="63" t="s">
        <v>378</v>
      </c>
      <c r="D159" s="64" t="s">
        <v>379</v>
      </c>
      <c r="E159" s="65"/>
      <c r="F159" s="65"/>
      <c r="G159" s="50">
        <v>0</v>
      </c>
      <c r="H159" s="50">
        <v>1</v>
      </c>
      <c r="I159" s="50">
        <f t="shared" si="15"/>
        <v>0</v>
      </c>
      <c r="J159" s="50">
        <f t="shared" si="16"/>
        <v>1</v>
      </c>
    </row>
    <row r="160" spans="1:10">
      <c r="A160" s="8"/>
      <c r="C160" s="63" t="s">
        <v>380</v>
      </c>
      <c r="D160" s="64" t="s">
        <v>381</v>
      </c>
      <c r="E160" s="65"/>
      <c r="F160" s="65"/>
      <c r="G160" s="50">
        <v>5</v>
      </c>
      <c r="H160" s="50">
        <v>7</v>
      </c>
      <c r="I160" s="50">
        <f t="shared" si="15"/>
        <v>5</v>
      </c>
      <c r="J160" s="50">
        <f t="shared" si="16"/>
        <v>7</v>
      </c>
    </row>
    <row r="161" spans="1:10">
      <c r="A161" s="8"/>
      <c r="C161" s="63" t="s">
        <v>382</v>
      </c>
      <c r="D161" s="64" t="s">
        <v>383</v>
      </c>
      <c r="E161" s="65"/>
      <c r="F161" s="65"/>
      <c r="G161" s="50">
        <v>4</v>
      </c>
      <c r="H161" s="50">
        <v>5</v>
      </c>
      <c r="I161" s="50">
        <f t="shared" si="15"/>
        <v>4</v>
      </c>
      <c r="J161" s="50">
        <f t="shared" si="16"/>
        <v>5</v>
      </c>
    </row>
    <row r="162" spans="1:10">
      <c r="A162" s="8"/>
      <c r="C162" s="63" t="s">
        <v>384</v>
      </c>
      <c r="D162" s="64" t="s">
        <v>385</v>
      </c>
      <c r="E162" s="65"/>
      <c r="F162" s="65"/>
      <c r="G162" s="50">
        <v>3</v>
      </c>
      <c r="H162" s="50">
        <v>5</v>
      </c>
      <c r="I162" s="50">
        <f t="shared" si="15"/>
        <v>3</v>
      </c>
      <c r="J162" s="50">
        <f t="shared" si="16"/>
        <v>5</v>
      </c>
    </row>
    <row r="163" spans="1:10">
      <c r="A163" s="8"/>
      <c r="C163" s="63" t="s">
        <v>386</v>
      </c>
      <c r="D163" s="64" t="s">
        <v>387</v>
      </c>
      <c r="E163" s="65"/>
      <c r="F163" s="65"/>
      <c r="G163" s="50">
        <v>17</v>
      </c>
      <c r="H163" s="50">
        <v>16</v>
      </c>
      <c r="I163" s="50">
        <f t="shared" si="15"/>
        <v>17</v>
      </c>
      <c r="J163" s="50">
        <f t="shared" si="16"/>
        <v>16</v>
      </c>
    </row>
    <row r="164" spans="1:10">
      <c r="A164" s="8"/>
      <c r="C164" s="63" t="s">
        <v>388</v>
      </c>
      <c r="D164" s="64" t="s">
        <v>389</v>
      </c>
      <c r="E164" s="65"/>
      <c r="F164" s="65"/>
      <c r="G164" s="50">
        <v>2</v>
      </c>
      <c r="H164" s="50">
        <v>2</v>
      </c>
      <c r="I164" s="50">
        <f t="shared" si="15"/>
        <v>2</v>
      </c>
      <c r="J164" s="50">
        <f t="shared" si="16"/>
        <v>2</v>
      </c>
    </row>
    <row r="165" spans="1:10">
      <c r="A165" s="8"/>
      <c r="C165" s="63" t="s">
        <v>390</v>
      </c>
      <c r="D165" s="64" t="s">
        <v>391</v>
      </c>
      <c r="E165" s="65"/>
      <c r="F165" s="65"/>
      <c r="G165" s="50">
        <v>4</v>
      </c>
      <c r="H165" s="50">
        <v>5</v>
      </c>
      <c r="I165" s="50">
        <f t="shared" si="15"/>
        <v>4</v>
      </c>
      <c r="J165" s="50">
        <f t="shared" si="16"/>
        <v>5</v>
      </c>
    </row>
    <row r="166" spans="1:10">
      <c r="A166" s="8"/>
      <c r="C166" s="63" t="s">
        <v>392</v>
      </c>
      <c r="D166" s="64" t="s">
        <v>393</v>
      </c>
      <c r="E166" s="65"/>
      <c r="F166" s="65"/>
      <c r="G166" s="50">
        <v>1</v>
      </c>
      <c r="H166" s="50">
        <v>1</v>
      </c>
      <c r="I166" s="50">
        <f t="shared" si="15"/>
        <v>1</v>
      </c>
      <c r="J166" s="50">
        <f t="shared" si="16"/>
        <v>1</v>
      </c>
    </row>
    <row r="167" spans="1:10">
      <c r="A167" s="8"/>
      <c r="C167" s="63" t="s">
        <v>394</v>
      </c>
      <c r="D167" s="64" t="s">
        <v>395</v>
      </c>
      <c r="E167" s="65"/>
      <c r="F167" s="65"/>
      <c r="G167" s="50">
        <v>0</v>
      </c>
      <c r="H167" s="50">
        <v>1</v>
      </c>
      <c r="I167" s="50">
        <f t="shared" si="15"/>
        <v>0</v>
      </c>
      <c r="J167" s="50">
        <f t="shared" si="16"/>
        <v>1</v>
      </c>
    </row>
    <row r="168" spans="1:10">
      <c r="A168" s="8"/>
      <c r="C168" s="63" t="s">
        <v>396</v>
      </c>
      <c r="D168" s="64" t="s">
        <v>397</v>
      </c>
      <c r="E168" s="65"/>
      <c r="F168" s="65"/>
      <c r="G168" s="50">
        <v>10</v>
      </c>
      <c r="H168" s="50">
        <v>10</v>
      </c>
      <c r="I168" s="50">
        <f t="shared" si="15"/>
        <v>10</v>
      </c>
      <c r="J168" s="50">
        <f t="shared" si="16"/>
        <v>10</v>
      </c>
    </row>
    <row r="169" spans="1:10">
      <c r="A169" s="8"/>
      <c r="C169" s="63" t="s">
        <v>398</v>
      </c>
      <c r="D169" s="64" t="s">
        <v>399</v>
      </c>
      <c r="E169" s="65"/>
      <c r="F169" s="65"/>
      <c r="G169" s="50">
        <v>1</v>
      </c>
      <c r="H169" s="50">
        <v>1</v>
      </c>
      <c r="I169" s="50">
        <f t="shared" si="15"/>
        <v>1</v>
      </c>
      <c r="J169" s="50">
        <f t="shared" si="16"/>
        <v>1</v>
      </c>
    </row>
    <row r="170" spans="1:10">
      <c r="A170" s="8"/>
      <c r="C170" s="63" t="s">
        <v>400</v>
      </c>
      <c r="D170" s="64" t="s">
        <v>401</v>
      </c>
      <c r="E170" s="65"/>
      <c r="F170" s="65"/>
      <c r="G170" s="50">
        <v>0</v>
      </c>
      <c r="H170" s="50">
        <v>1</v>
      </c>
      <c r="I170" s="50">
        <f t="shared" si="15"/>
        <v>0</v>
      </c>
      <c r="J170" s="50">
        <f t="shared" si="16"/>
        <v>1</v>
      </c>
    </row>
    <row r="171" spans="1:10">
      <c r="A171" s="8"/>
      <c r="C171" s="63" t="s">
        <v>402</v>
      </c>
      <c r="D171" s="64" t="s">
        <v>403</v>
      </c>
      <c r="E171" s="65"/>
      <c r="F171" s="65"/>
      <c r="G171" s="50">
        <v>2</v>
      </c>
      <c r="H171" s="50">
        <v>1</v>
      </c>
      <c r="I171" s="50">
        <f t="shared" si="15"/>
        <v>2</v>
      </c>
      <c r="J171" s="50">
        <f t="shared" si="16"/>
        <v>1</v>
      </c>
    </row>
    <row r="172" spans="1:10">
      <c r="A172" s="8"/>
      <c r="C172" s="63" t="s">
        <v>404</v>
      </c>
      <c r="D172" s="64" t="s">
        <v>5373</v>
      </c>
      <c r="E172" s="65"/>
      <c r="F172" s="65"/>
      <c r="G172" s="50">
        <v>1</v>
      </c>
      <c r="H172" s="50">
        <v>1</v>
      </c>
      <c r="I172" s="50">
        <f t="shared" si="15"/>
        <v>1</v>
      </c>
      <c r="J172" s="50">
        <f t="shared" si="16"/>
        <v>1</v>
      </c>
    </row>
    <row r="173" spans="1:10">
      <c r="A173" s="8"/>
      <c r="C173" s="63" t="s">
        <v>405</v>
      </c>
      <c r="D173" s="64" t="s">
        <v>406</v>
      </c>
      <c r="E173" s="65"/>
      <c r="F173" s="65"/>
      <c r="G173" s="50">
        <v>1</v>
      </c>
      <c r="H173" s="50">
        <v>1</v>
      </c>
      <c r="I173" s="50">
        <f t="shared" si="15"/>
        <v>1</v>
      </c>
      <c r="J173" s="50">
        <f t="shared" si="16"/>
        <v>1</v>
      </c>
    </row>
    <row r="174" spans="1:10">
      <c r="A174" s="8"/>
      <c r="C174" s="63" t="s">
        <v>407</v>
      </c>
      <c r="D174" s="64" t="s">
        <v>408</v>
      </c>
      <c r="E174" s="65"/>
      <c r="F174" s="65"/>
      <c r="G174" s="50">
        <v>1</v>
      </c>
      <c r="H174" s="50">
        <v>1</v>
      </c>
      <c r="I174" s="50">
        <f t="shared" si="15"/>
        <v>1</v>
      </c>
      <c r="J174" s="50">
        <f t="shared" si="16"/>
        <v>1</v>
      </c>
    </row>
    <row r="175" spans="1:10">
      <c r="A175" s="8"/>
      <c r="C175" s="63" t="s">
        <v>409</v>
      </c>
      <c r="D175" s="64" t="s">
        <v>410</v>
      </c>
      <c r="E175" s="65"/>
      <c r="F175" s="65"/>
      <c r="G175" s="50">
        <v>9</v>
      </c>
      <c r="H175" s="50">
        <v>10</v>
      </c>
      <c r="I175" s="50">
        <f t="shared" si="15"/>
        <v>9</v>
      </c>
      <c r="J175" s="50">
        <f t="shared" si="16"/>
        <v>10</v>
      </c>
    </row>
    <row r="176" spans="1:10">
      <c r="A176" s="8"/>
      <c r="C176" s="63" t="s">
        <v>411</v>
      </c>
      <c r="D176" s="64" t="s">
        <v>412</v>
      </c>
      <c r="E176" s="65"/>
      <c r="F176" s="65"/>
      <c r="G176" s="50">
        <v>0</v>
      </c>
      <c r="H176" s="50">
        <v>1</v>
      </c>
      <c r="I176" s="50">
        <f t="shared" si="15"/>
        <v>0</v>
      </c>
      <c r="J176" s="50">
        <f t="shared" si="16"/>
        <v>1</v>
      </c>
    </row>
    <row r="177" spans="1:10">
      <c r="A177" s="8"/>
      <c r="C177" s="63" t="s">
        <v>413</v>
      </c>
      <c r="D177" s="64" t="s">
        <v>414</v>
      </c>
      <c r="E177" s="65"/>
      <c r="F177" s="65"/>
      <c r="G177" s="50">
        <v>0</v>
      </c>
      <c r="H177" s="50">
        <v>1</v>
      </c>
      <c r="I177" s="50">
        <f t="shared" si="15"/>
        <v>0</v>
      </c>
      <c r="J177" s="50">
        <f t="shared" si="16"/>
        <v>1</v>
      </c>
    </row>
    <row r="178" spans="1:10">
      <c r="A178" s="8"/>
      <c r="C178" s="63" t="s">
        <v>415</v>
      </c>
      <c r="D178" s="64" t="s">
        <v>416</v>
      </c>
      <c r="E178" s="65"/>
      <c r="F178" s="65"/>
      <c r="G178" s="50">
        <v>1</v>
      </c>
      <c r="H178" s="50">
        <v>0</v>
      </c>
      <c r="I178" s="50">
        <f t="shared" si="15"/>
        <v>1</v>
      </c>
      <c r="J178" s="50">
        <f t="shared" si="16"/>
        <v>0</v>
      </c>
    </row>
    <row r="179" spans="1:10">
      <c r="A179" s="8"/>
      <c r="C179" s="63" t="s">
        <v>417</v>
      </c>
      <c r="D179" s="64" t="s">
        <v>418</v>
      </c>
      <c r="E179" s="65"/>
      <c r="F179" s="65"/>
      <c r="G179" s="50">
        <v>1</v>
      </c>
      <c r="H179" s="50">
        <v>1</v>
      </c>
      <c r="I179" s="50">
        <f t="shared" si="15"/>
        <v>1</v>
      </c>
      <c r="J179" s="50">
        <f t="shared" si="16"/>
        <v>1</v>
      </c>
    </row>
    <row r="180" spans="1:10">
      <c r="A180" s="8"/>
      <c r="C180" s="63" t="s">
        <v>419</v>
      </c>
      <c r="D180" s="64" t="s">
        <v>420</v>
      </c>
      <c r="E180" s="65"/>
      <c r="F180" s="65"/>
      <c r="G180" s="50">
        <v>1</v>
      </c>
      <c r="H180" s="50">
        <v>2</v>
      </c>
      <c r="I180" s="50">
        <f t="shared" si="15"/>
        <v>1</v>
      </c>
      <c r="J180" s="50">
        <f t="shared" si="16"/>
        <v>2</v>
      </c>
    </row>
    <row r="181" spans="1:10">
      <c r="A181" s="8"/>
      <c r="C181" s="63" t="s">
        <v>421</v>
      </c>
      <c r="D181" s="64" t="s">
        <v>422</v>
      </c>
      <c r="E181" s="65"/>
      <c r="F181" s="65"/>
      <c r="G181" s="50">
        <v>1</v>
      </c>
      <c r="H181" s="50">
        <v>0</v>
      </c>
      <c r="I181" s="50">
        <f t="shared" si="15"/>
        <v>1</v>
      </c>
      <c r="J181" s="50">
        <f t="shared" si="16"/>
        <v>0</v>
      </c>
    </row>
    <row r="182" spans="1:10">
      <c r="A182" s="8"/>
      <c r="C182" s="63" t="s">
        <v>423</v>
      </c>
      <c r="D182" s="64" t="s">
        <v>424</v>
      </c>
      <c r="E182" s="65"/>
      <c r="F182" s="65"/>
      <c r="G182" s="50">
        <v>0</v>
      </c>
      <c r="H182" s="50">
        <v>1</v>
      </c>
      <c r="I182" s="50">
        <f t="shared" si="15"/>
        <v>0</v>
      </c>
      <c r="J182" s="50">
        <f t="shared" si="16"/>
        <v>1</v>
      </c>
    </row>
    <row r="183" spans="1:10">
      <c r="A183" s="8"/>
      <c r="C183" s="63" t="s">
        <v>425</v>
      </c>
      <c r="D183" s="64" t="s">
        <v>426</v>
      </c>
      <c r="E183" s="65"/>
      <c r="F183" s="65"/>
      <c r="G183" s="50">
        <v>1</v>
      </c>
      <c r="H183" s="50">
        <v>1</v>
      </c>
      <c r="I183" s="50">
        <f t="shared" si="15"/>
        <v>1</v>
      </c>
      <c r="J183" s="50">
        <f t="shared" si="16"/>
        <v>1</v>
      </c>
    </row>
    <row r="184" spans="1:10">
      <c r="A184" s="8"/>
      <c r="C184" s="63" t="s">
        <v>427</v>
      </c>
      <c r="D184" s="64" t="s">
        <v>428</v>
      </c>
      <c r="E184" s="65"/>
      <c r="F184" s="65"/>
      <c r="G184" s="50">
        <v>28</v>
      </c>
      <c r="H184" s="50">
        <v>28</v>
      </c>
      <c r="I184" s="50">
        <f t="shared" si="15"/>
        <v>28</v>
      </c>
      <c r="J184" s="50">
        <f t="shared" si="16"/>
        <v>28</v>
      </c>
    </row>
    <row r="185" spans="1:10">
      <c r="A185" s="8"/>
      <c r="C185" s="63" t="s">
        <v>429</v>
      </c>
      <c r="D185" s="64" t="s">
        <v>430</v>
      </c>
      <c r="E185" s="65"/>
      <c r="F185" s="65"/>
      <c r="G185" s="50">
        <v>0</v>
      </c>
      <c r="H185" s="50">
        <v>1</v>
      </c>
      <c r="I185" s="50">
        <f t="shared" si="15"/>
        <v>0</v>
      </c>
      <c r="J185" s="50">
        <f t="shared" si="16"/>
        <v>1</v>
      </c>
    </row>
    <row r="186" spans="1:10">
      <c r="A186" s="8"/>
      <c r="C186" s="63" t="s">
        <v>431</v>
      </c>
      <c r="D186" s="64" t="s">
        <v>432</v>
      </c>
      <c r="E186" s="65"/>
      <c r="F186" s="65"/>
      <c r="G186" s="50">
        <v>0</v>
      </c>
      <c r="H186" s="50">
        <v>1</v>
      </c>
      <c r="I186" s="50">
        <f t="shared" si="15"/>
        <v>0</v>
      </c>
      <c r="J186" s="50">
        <f t="shared" si="16"/>
        <v>1</v>
      </c>
    </row>
    <row r="187" spans="1:10">
      <c r="A187" s="8"/>
      <c r="C187" s="63" t="s">
        <v>433</v>
      </c>
      <c r="D187" s="64" t="s">
        <v>434</v>
      </c>
      <c r="E187" s="65"/>
      <c r="F187" s="65"/>
      <c r="G187" s="50">
        <v>1</v>
      </c>
      <c r="H187" s="50">
        <v>0</v>
      </c>
      <c r="I187" s="50">
        <f t="shared" si="15"/>
        <v>1</v>
      </c>
      <c r="J187" s="50">
        <f t="shared" si="16"/>
        <v>0</v>
      </c>
    </row>
    <row r="188" spans="1:10">
      <c r="A188" s="8"/>
      <c r="C188" s="63" t="s">
        <v>435</v>
      </c>
      <c r="D188" s="64" t="s">
        <v>436</v>
      </c>
      <c r="E188" s="65"/>
      <c r="F188" s="65"/>
      <c r="G188" s="50">
        <v>0</v>
      </c>
      <c r="H188" s="50">
        <v>1</v>
      </c>
      <c r="I188" s="50">
        <f t="shared" si="15"/>
        <v>0</v>
      </c>
      <c r="J188" s="50">
        <f t="shared" si="16"/>
        <v>1</v>
      </c>
    </row>
    <row r="189" spans="1:10">
      <c r="A189" s="8"/>
      <c r="C189" s="63" t="s">
        <v>437</v>
      </c>
      <c r="D189" s="64" t="s">
        <v>438</v>
      </c>
      <c r="E189" s="65"/>
      <c r="F189" s="65"/>
      <c r="G189" s="50">
        <v>1</v>
      </c>
      <c r="H189" s="50">
        <v>0</v>
      </c>
      <c r="I189" s="50">
        <f t="shared" si="15"/>
        <v>1</v>
      </c>
      <c r="J189" s="50">
        <f t="shared" si="16"/>
        <v>0</v>
      </c>
    </row>
    <row r="190" spans="1:10">
      <c r="A190" s="8"/>
      <c r="C190" s="63" t="s">
        <v>439</v>
      </c>
      <c r="D190" s="64" t="s">
        <v>440</v>
      </c>
      <c r="E190" s="65"/>
      <c r="F190" s="65"/>
      <c r="G190" s="50">
        <v>1</v>
      </c>
      <c r="H190" s="50">
        <v>0</v>
      </c>
      <c r="I190" s="50">
        <f t="shared" si="15"/>
        <v>1</v>
      </c>
      <c r="J190" s="50">
        <f t="shared" si="16"/>
        <v>0</v>
      </c>
    </row>
    <row r="191" spans="1:10">
      <c r="A191" s="8"/>
      <c r="C191" s="63" t="s">
        <v>441</v>
      </c>
      <c r="D191" s="64" t="s">
        <v>442</v>
      </c>
      <c r="E191" s="65"/>
      <c r="F191" s="65"/>
      <c r="G191" s="50">
        <v>1</v>
      </c>
      <c r="H191" s="50">
        <v>2</v>
      </c>
      <c r="I191" s="50">
        <f t="shared" si="15"/>
        <v>1</v>
      </c>
      <c r="J191" s="50">
        <f t="shared" si="16"/>
        <v>2</v>
      </c>
    </row>
    <row r="192" spans="1:10">
      <c r="A192" s="8"/>
      <c r="C192" s="63" t="s">
        <v>443</v>
      </c>
      <c r="D192" s="64" t="s">
        <v>444</v>
      </c>
      <c r="E192" s="65"/>
      <c r="F192" s="65"/>
      <c r="G192" s="50">
        <v>1</v>
      </c>
      <c r="H192" s="50">
        <v>2</v>
      </c>
      <c r="I192" s="50">
        <f t="shared" si="15"/>
        <v>1</v>
      </c>
      <c r="J192" s="50">
        <f t="shared" si="16"/>
        <v>2</v>
      </c>
    </row>
    <row r="193" spans="1:10">
      <c r="A193" s="8"/>
      <c r="C193" s="63" t="s">
        <v>445</v>
      </c>
      <c r="D193" s="64" t="s">
        <v>446</v>
      </c>
      <c r="E193" s="65"/>
      <c r="F193" s="65"/>
      <c r="G193" s="50">
        <v>1</v>
      </c>
      <c r="H193" s="50">
        <v>2</v>
      </c>
      <c r="I193" s="50">
        <f t="shared" si="15"/>
        <v>1</v>
      </c>
      <c r="J193" s="50">
        <f t="shared" si="16"/>
        <v>2</v>
      </c>
    </row>
    <row r="194" spans="1:10">
      <c r="A194" s="8"/>
      <c r="C194" s="63" t="s">
        <v>447</v>
      </c>
      <c r="D194" s="64" t="s">
        <v>448</v>
      </c>
      <c r="E194" s="65"/>
      <c r="F194" s="65"/>
      <c r="G194" s="50">
        <v>2</v>
      </c>
      <c r="H194" s="50">
        <v>0</v>
      </c>
      <c r="I194" s="50">
        <f t="shared" si="15"/>
        <v>2</v>
      </c>
      <c r="J194" s="50">
        <f t="shared" si="16"/>
        <v>0</v>
      </c>
    </row>
    <row r="195" spans="1:10">
      <c r="A195" s="8"/>
      <c r="C195" s="63" t="s">
        <v>449</v>
      </c>
      <c r="D195" s="64" t="s">
        <v>450</v>
      </c>
      <c r="E195" s="65"/>
      <c r="F195" s="65"/>
      <c r="G195" s="50">
        <v>0</v>
      </c>
      <c r="H195" s="50">
        <v>1</v>
      </c>
      <c r="I195" s="50">
        <f t="shared" si="15"/>
        <v>0</v>
      </c>
      <c r="J195" s="50">
        <f t="shared" si="16"/>
        <v>1</v>
      </c>
    </row>
    <row r="196" spans="1:10">
      <c r="A196" s="8"/>
      <c r="C196" s="63" t="s">
        <v>451</v>
      </c>
      <c r="D196" s="64" t="s">
        <v>452</v>
      </c>
      <c r="E196" s="65"/>
      <c r="F196" s="65"/>
      <c r="G196" s="50">
        <v>1</v>
      </c>
      <c r="H196" s="50">
        <v>2</v>
      </c>
      <c r="I196" s="50">
        <f t="shared" si="15"/>
        <v>1</v>
      </c>
      <c r="J196" s="50">
        <f t="shared" si="16"/>
        <v>2</v>
      </c>
    </row>
    <row r="197" spans="1:10">
      <c r="A197" s="8"/>
      <c r="C197" s="63" t="s">
        <v>453</v>
      </c>
      <c r="D197" s="64" t="s">
        <v>454</v>
      </c>
      <c r="E197" s="65"/>
      <c r="F197" s="65"/>
      <c r="G197" s="50">
        <v>1</v>
      </c>
      <c r="H197" s="50">
        <v>0</v>
      </c>
      <c r="I197" s="50">
        <f t="shared" si="15"/>
        <v>1</v>
      </c>
      <c r="J197" s="50">
        <f t="shared" si="16"/>
        <v>0</v>
      </c>
    </row>
    <row r="198" spans="1:10">
      <c r="A198" s="8"/>
      <c r="C198" s="63" t="s">
        <v>455</v>
      </c>
      <c r="D198" s="64" t="s">
        <v>456</v>
      </c>
      <c r="E198" s="65"/>
      <c r="F198" s="65"/>
      <c r="G198" s="50">
        <v>0</v>
      </c>
      <c r="H198" s="50">
        <v>1</v>
      </c>
      <c r="I198" s="50">
        <f t="shared" si="15"/>
        <v>0</v>
      </c>
      <c r="J198" s="50">
        <f t="shared" si="16"/>
        <v>1</v>
      </c>
    </row>
    <row r="199" spans="1:10">
      <c r="A199" s="8"/>
      <c r="C199" s="63" t="s">
        <v>457</v>
      </c>
      <c r="D199" s="64" t="s">
        <v>458</v>
      </c>
      <c r="E199" s="65"/>
      <c r="F199" s="65"/>
      <c r="G199" s="50">
        <v>1</v>
      </c>
      <c r="H199" s="50">
        <v>1</v>
      </c>
      <c r="I199" s="50">
        <f t="shared" si="15"/>
        <v>1</v>
      </c>
      <c r="J199" s="50">
        <f t="shared" si="16"/>
        <v>1</v>
      </c>
    </row>
    <row r="200" spans="1:10">
      <c r="A200" s="8"/>
      <c r="C200" s="63" t="s">
        <v>459</v>
      </c>
      <c r="D200" s="64" t="s">
        <v>460</v>
      </c>
      <c r="E200" s="65"/>
      <c r="F200" s="65"/>
      <c r="G200" s="50">
        <v>3</v>
      </c>
      <c r="H200" s="50">
        <v>0</v>
      </c>
      <c r="I200" s="50">
        <f t="shared" si="15"/>
        <v>3</v>
      </c>
      <c r="J200" s="50">
        <f t="shared" si="16"/>
        <v>0</v>
      </c>
    </row>
    <row r="201" spans="1:10">
      <c r="A201" s="8"/>
      <c r="C201" s="63" t="s">
        <v>461</v>
      </c>
      <c r="D201" s="64" t="s">
        <v>462</v>
      </c>
      <c r="E201" s="65"/>
      <c r="F201" s="65"/>
      <c r="G201" s="50">
        <v>1</v>
      </c>
      <c r="H201" s="50">
        <v>0</v>
      </c>
      <c r="I201" s="50">
        <f t="shared" si="15"/>
        <v>1</v>
      </c>
      <c r="J201" s="50">
        <f t="shared" si="16"/>
        <v>0</v>
      </c>
    </row>
    <row r="202" spans="1:10">
      <c r="A202" s="8"/>
      <c r="C202" s="63" t="s">
        <v>463</v>
      </c>
      <c r="D202" s="64" t="s">
        <v>464</v>
      </c>
      <c r="E202" s="65"/>
      <c r="F202" s="65"/>
      <c r="G202" s="50">
        <v>2</v>
      </c>
      <c r="H202" s="50">
        <v>3</v>
      </c>
      <c r="I202" s="50">
        <f t="shared" si="15"/>
        <v>2</v>
      </c>
      <c r="J202" s="50">
        <f t="shared" si="16"/>
        <v>3</v>
      </c>
    </row>
    <row r="203" spans="1:10">
      <c r="A203" s="8"/>
      <c r="C203" s="63" t="s">
        <v>465</v>
      </c>
      <c r="D203" s="64" t="s">
        <v>466</v>
      </c>
      <c r="E203" s="65"/>
      <c r="F203" s="65"/>
      <c r="G203" s="50">
        <v>0</v>
      </c>
      <c r="H203" s="50">
        <v>1</v>
      </c>
      <c r="I203" s="50">
        <f t="shared" si="15"/>
        <v>0</v>
      </c>
      <c r="J203" s="50">
        <f t="shared" si="16"/>
        <v>1</v>
      </c>
    </row>
    <row r="204" spans="1:10">
      <c r="A204" s="8"/>
      <c r="C204" s="63" t="s">
        <v>467</v>
      </c>
      <c r="D204" s="64" t="s">
        <v>468</v>
      </c>
      <c r="E204" s="65"/>
      <c r="F204" s="65"/>
      <c r="G204" s="50">
        <v>1</v>
      </c>
      <c r="H204" s="50">
        <v>1</v>
      </c>
      <c r="I204" s="50">
        <f t="shared" si="15"/>
        <v>1</v>
      </c>
      <c r="J204" s="50">
        <f t="shared" si="16"/>
        <v>1</v>
      </c>
    </row>
    <row r="205" spans="1:10">
      <c r="A205" s="8"/>
      <c r="C205" s="63" t="s">
        <v>469</v>
      </c>
      <c r="D205" s="64" t="s">
        <v>470</v>
      </c>
      <c r="E205" s="65"/>
      <c r="F205" s="65"/>
      <c r="G205" s="50">
        <v>0</v>
      </c>
      <c r="H205" s="50">
        <v>1</v>
      </c>
      <c r="I205" s="50">
        <f t="shared" si="15"/>
        <v>0</v>
      </c>
      <c r="J205" s="50">
        <f t="shared" si="16"/>
        <v>1</v>
      </c>
    </row>
    <row r="206" spans="1:10">
      <c r="A206" s="8"/>
      <c r="C206" s="63" t="s">
        <v>471</v>
      </c>
      <c r="D206" s="64" t="s">
        <v>472</v>
      </c>
      <c r="E206" s="65"/>
      <c r="F206" s="65"/>
      <c r="G206" s="50">
        <v>1</v>
      </c>
      <c r="H206" s="50">
        <v>1</v>
      </c>
      <c r="I206" s="50">
        <f t="shared" si="15"/>
        <v>1</v>
      </c>
      <c r="J206" s="50">
        <f t="shared" si="16"/>
        <v>1</v>
      </c>
    </row>
    <row r="207" spans="1:10">
      <c r="A207" s="8"/>
      <c r="C207" s="63" t="s">
        <v>473</v>
      </c>
      <c r="D207" s="64" t="s">
        <v>474</v>
      </c>
      <c r="E207" s="65"/>
      <c r="F207" s="65"/>
      <c r="G207" s="50">
        <v>0</v>
      </c>
      <c r="H207" s="50">
        <v>1</v>
      </c>
      <c r="I207" s="50">
        <f t="shared" si="15"/>
        <v>0</v>
      </c>
      <c r="J207" s="50">
        <f t="shared" si="16"/>
        <v>1</v>
      </c>
    </row>
    <row r="208" spans="1:10">
      <c r="A208" s="8"/>
      <c r="C208" s="63" t="s">
        <v>475</v>
      </c>
      <c r="D208" s="64" t="s">
        <v>476</v>
      </c>
      <c r="E208" s="65"/>
      <c r="F208" s="65"/>
      <c r="G208" s="50">
        <v>2</v>
      </c>
      <c r="H208" s="50">
        <v>2</v>
      </c>
      <c r="I208" s="50">
        <f t="shared" si="15"/>
        <v>2</v>
      </c>
      <c r="J208" s="50">
        <f t="shared" si="16"/>
        <v>2</v>
      </c>
    </row>
    <row r="209" spans="1:10">
      <c r="A209" s="8"/>
      <c r="C209" s="63" t="s">
        <v>477</v>
      </c>
      <c r="D209" s="64" t="s">
        <v>478</v>
      </c>
      <c r="E209" s="65"/>
      <c r="F209" s="65"/>
      <c r="G209" s="50">
        <v>0</v>
      </c>
      <c r="H209" s="50">
        <v>1</v>
      </c>
      <c r="I209" s="50">
        <f t="shared" si="15"/>
        <v>0</v>
      </c>
      <c r="J209" s="50">
        <f t="shared" si="16"/>
        <v>1</v>
      </c>
    </row>
    <row r="210" spans="1:10">
      <c r="A210" s="8"/>
      <c r="C210" s="63" t="s">
        <v>479</v>
      </c>
      <c r="D210" s="64" t="s">
        <v>480</v>
      </c>
      <c r="E210" s="65"/>
      <c r="F210" s="65"/>
      <c r="G210" s="50">
        <v>2</v>
      </c>
      <c r="H210" s="50">
        <v>2</v>
      </c>
      <c r="I210" s="50">
        <f t="shared" si="15"/>
        <v>2</v>
      </c>
      <c r="J210" s="50">
        <f t="shared" si="16"/>
        <v>2</v>
      </c>
    </row>
    <row r="211" spans="1:10">
      <c r="A211" s="8"/>
      <c r="C211" s="63" t="s">
        <v>481</v>
      </c>
      <c r="D211" s="64" t="s">
        <v>482</v>
      </c>
      <c r="E211" s="65"/>
      <c r="F211" s="65"/>
      <c r="G211" s="50">
        <v>0</v>
      </c>
      <c r="H211" s="50">
        <v>1</v>
      </c>
      <c r="I211" s="50">
        <f t="shared" si="15"/>
        <v>0</v>
      </c>
      <c r="J211" s="50">
        <f t="shared" si="16"/>
        <v>1</v>
      </c>
    </row>
    <row r="212" spans="1:10">
      <c r="A212" s="8"/>
      <c r="C212" s="63" t="s">
        <v>483</v>
      </c>
      <c r="D212" s="64" t="s">
        <v>484</v>
      </c>
      <c r="E212" s="65"/>
      <c r="F212" s="65"/>
      <c r="G212" s="50">
        <v>0</v>
      </c>
      <c r="H212" s="50">
        <v>1</v>
      </c>
      <c r="I212" s="50">
        <f t="shared" si="15"/>
        <v>0</v>
      </c>
      <c r="J212" s="50">
        <f t="shared" si="16"/>
        <v>1</v>
      </c>
    </row>
    <row r="213" spans="1:10">
      <c r="A213" s="8"/>
      <c r="C213" s="63" t="s">
        <v>485</v>
      </c>
      <c r="D213" s="64" t="s">
        <v>486</v>
      </c>
      <c r="E213" s="65"/>
      <c r="F213" s="65"/>
      <c r="G213" s="50">
        <v>0</v>
      </c>
      <c r="H213" s="50">
        <v>1</v>
      </c>
      <c r="I213" s="50">
        <f t="shared" si="15"/>
        <v>0</v>
      </c>
      <c r="J213" s="50">
        <f t="shared" si="16"/>
        <v>1</v>
      </c>
    </row>
    <row r="214" spans="1:10">
      <c r="A214" s="8"/>
      <c r="C214" s="63" t="s">
        <v>487</v>
      </c>
      <c r="D214" s="64" t="s">
        <v>488</v>
      </c>
      <c r="E214" s="65"/>
      <c r="F214" s="65"/>
      <c r="G214" s="50">
        <v>8</v>
      </c>
      <c r="H214" s="50">
        <v>8</v>
      </c>
      <c r="I214" s="50">
        <f t="shared" si="15"/>
        <v>8</v>
      </c>
      <c r="J214" s="50">
        <f t="shared" si="16"/>
        <v>8</v>
      </c>
    </row>
    <row r="215" spans="1:10">
      <c r="A215" s="8"/>
      <c r="C215" s="63" t="s">
        <v>489</v>
      </c>
      <c r="D215" s="64" t="s">
        <v>490</v>
      </c>
      <c r="E215" s="65"/>
      <c r="F215" s="65"/>
      <c r="G215" s="50">
        <v>1</v>
      </c>
      <c r="H215" s="50">
        <v>1</v>
      </c>
      <c r="I215" s="50">
        <f t="shared" si="15"/>
        <v>1</v>
      </c>
      <c r="J215" s="50">
        <f t="shared" si="16"/>
        <v>1</v>
      </c>
    </row>
    <row r="216" spans="1:10">
      <c r="A216" s="8"/>
      <c r="C216" s="63" t="s">
        <v>491</v>
      </c>
      <c r="D216" s="64" t="s">
        <v>492</v>
      </c>
      <c r="E216" s="65"/>
      <c r="F216" s="65"/>
      <c r="G216" s="50">
        <v>0</v>
      </c>
      <c r="H216" s="50">
        <v>1</v>
      </c>
      <c r="I216" s="50">
        <f t="shared" si="15"/>
        <v>0</v>
      </c>
      <c r="J216" s="50">
        <f t="shared" si="16"/>
        <v>1</v>
      </c>
    </row>
    <row r="217" spans="1:10">
      <c r="A217" s="8"/>
      <c r="C217" s="63" t="s">
        <v>493</v>
      </c>
      <c r="D217" s="64" t="s">
        <v>494</v>
      </c>
      <c r="E217" s="65"/>
      <c r="F217" s="65"/>
      <c r="G217" s="50">
        <v>0</v>
      </c>
      <c r="H217" s="50">
        <v>1</v>
      </c>
      <c r="I217" s="50">
        <f t="shared" si="15"/>
        <v>0</v>
      </c>
      <c r="J217" s="50">
        <f t="shared" si="16"/>
        <v>1</v>
      </c>
    </row>
    <row r="218" spans="1:10">
      <c r="A218" s="8"/>
      <c r="C218" s="63" t="s">
        <v>495</v>
      </c>
      <c r="D218" s="64" t="s">
        <v>496</v>
      </c>
      <c r="E218" s="65"/>
      <c r="F218" s="65"/>
      <c r="G218" s="50">
        <v>10</v>
      </c>
      <c r="H218" s="50">
        <v>15</v>
      </c>
      <c r="I218" s="50">
        <f t="shared" si="15"/>
        <v>10</v>
      </c>
      <c r="J218" s="50">
        <f t="shared" si="16"/>
        <v>15</v>
      </c>
    </row>
    <row r="219" spans="1:10">
      <c r="A219" s="9"/>
      <c r="B219" s="66" t="s">
        <v>497</v>
      </c>
      <c r="C219" s="67"/>
      <c r="D219" s="68"/>
      <c r="E219" s="61">
        <f>SUM(E220:E243)</f>
        <v>0</v>
      </c>
      <c r="F219" s="61">
        <f t="shared" ref="F219:J219" si="17">SUM(F220:F243)</f>
        <v>0</v>
      </c>
      <c r="G219" s="61">
        <f t="shared" si="17"/>
        <v>343</v>
      </c>
      <c r="H219" s="61">
        <f t="shared" si="17"/>
        <v>364</v>
      </c>
      <c r="I219" s="61">
        <f t="shared" si="17"/>
        <v>343</v>
      </c>
      <c r="J219" s="61">
        <f t="shared" si="17"/>
        <v>364</v>
      </c>
    </row>
    <row r="220" spans="1:10">
      <c r="A220" s="8"/>
      <c r="C220" s="63" t="s">
        <v>498</v>
      </c>
      <c r="D220" s="64" t="s">
        <v>499</v>
      </c>
      <c r="E220" s="65"/>
      <c r="F220" s="65"/>
      <c r="G220" s="50">
        <v>0</v>
      </c>
      <c r="H220" s="50">
        <v>1</v>
      </c>
      <c r="I220" s="50">
        <f t="shared" ref="I220:I243" si="18">SUM(E220,G220)</f>
        <v>0</v>
      </c>
      <c r="J220" s="50">
        <f t="shared" ref="J220:J243" si="19">SUM(F220,H220)</f>
        <v>1</v>
      </c>
    </row>
    <row r="221" spans="1:10">
      <c r="A221" s="8"/>
      <c r="C221" s="63" t="s">
        <v>126</v>
      </c>
      <c r="D221" s="64" t="s">
        <v>127</v>
      </c>
      <c r="E221" s="65"/>
      <c r="F221" s="65"/>
      <c r="G221" s="50">
        <v>1</v>
      </c>
      <c r="H221" s="50">
        <v>1</v>
      </c>
      <c r="I221" s="50">
        <f t="shared" si="18"/>
        <v>1</v>
      </c>
      <c r="J221" s="50">
        <f t="shared" si="19"/>
        <v>1</v>
      </c>
    </row>
    <row r="222" spans="1:10">
      <c r="A222" s="8"/>
      <c r="C222" s="63" t="s">
        <v>500</v>
      </c>
      <c r="D222" s="64" t="s">
        <v>501</v>
      </c>
      <c r="E222" s="65"/>
      <c r="F222" s="65"/>
      <c r="G222" s="50">
        <v>1</v>
      </c>
      <c r="H222" s="50">
        <v>2</v>
      </c>
      <c r="I222" s="50">
        <f t="shared" si="18"/>
        <v>1</v>
      </c>
      <c r="J222" s="50">
        <f t="shared" si="19"/>
        <v>2</v>
      </c>
    </row>
    <row r="223" spans="1:10">
      <c r="A223" s="8"/>
      <c r="C223" s="63" t="s">
        <v>196</v>
      </c>
      <c r="D223" s="64" t="s">
        <v>197</v>
      </c>
      <c r="E223" s="65"/>
      <c r="F223" s="65"/>
      <c r="G223" s="50">
        <v>0</v>
      </c>
      <c r="H223" s="50">
        <v>1</v>
      </c>
      <c r="I223" s="50">
        <f t="shared" si="18"/>
        <v>0</v>
      </c>
      <c r="J223" s="50">
        <f t="shared" si="19"/>
        <v>1</v>
      </c>
    </row>
    <row r="224" spans="1:10">
      <c r="A224" s="8"/>
      <c r="C224" s="63" t="s">
        <v>202</v>
      </c>
      <c r="D224" s="64" t="s">
        <v>203</v>
      </c>
      <c r="E224" s="65"/>
      <c r="F224" s="65"/>
      <c r="G224" s="50">
        <v>0</v>
      </c>
      <c r="H224" s="50">
        <v>1</v>
      </c>
      <c r="I224" s="50">
        <f t="shared" si="18"/>
        <v>0</v>
      </c>
      <c r="J224" s="50">
        <f t="shared" si="19"/>
        <v>1</v>
      </c>
    </row>
    <row r="225" spans="1:10">
      <c r="A225" s="8"/>
      <c r="C225" s="63" t="s">
        <v>230</v>
      </c>
      <c r="D225" s="64" t="s">
        <v>231</v>
      </c>
      <c r="E225" s="65"/>
      <c r="F225" s="65"/>
      <c r="G225" s="50">
        <v>0</v>
      </c>
      <c r="H225" s="50">
        <v>1</v>
      </c>
      <c r="I225" s="50">
        <f t="shared" si="18"/>
        <v>0</v>
      </c>
      <c r="J225" s="50">
        <f t="shared" si="19"/>
        <v>1</v>
      </c>
    </row>
    <row r="226" spans="1:10">
      <c r="A226" s="8"/>
      <c r="C226" s="63" t="s">
        <v>502</v>
      </c>
      <c r="D226" s="64" t="s">
        <v>503</v>
      </c>
      <c r="E226" s="65"/>
      <c r="F226" s="65"/>
      <c r="G226" s="50">
        <v>0</v>
      </c>
      <c r="H226" s="50">
        <v>1</v>
      </c>
      <c r="I226" s="50">
        <f t="shared" si="18"/>
        <v>0</v>
      </c>
      <c r="J226" s="50">
        <f t="shared" si="19"/>
        <v>1</v>
      </c>
    </row>
    <row r="227" spans="1:10">
      <c r="A227" s="8"/>
      <c r="C227" s="63" t="s">
        <v>328</v>
      </c>
      <c r="D227" s="64" t="s">
        <v>329</v>
      </c>
      <c r="E227" s="65"/>
      <c r="F227" s="65"/>
      <c r="G227" s="50">
        <v>2</v>
      </c>
      <c r="H227" s="50">
        <v>2</v>
      </c>
      <c r="I227" s="50">
        <f t="shared" si="18"/>
        <v>2</v>
      </c>
      <c r="J227" s="50">
        <f t="shared" si="19"/>
        <v>2</v>
      </c>
    </row>
    <row r="228" spans="1:10">
      <c r="A228" s="8"/>
      <c r="C228" s="63" t="s">
        <v>330</v>
      </c>
      <c r="D228" s="64" t="s">
        <v>331</v>
      </c>
      <c r="E228" s="65"/>
      <c r="F228" s="65"/>
      <c r="G228" s="50">
        <v>0</v>
      </c>
      <c r="H228" s="50">
        <v>1</v>
      </c>
      <c r="I228" s="50">
        <f t="shared" si="18"/>
        <v>0</v>
      </c>
      <c r="J228" s="50">
        <f t="shared" si="19"/>
        <v>1</v>
      </c>
    </row>
    <row r="229" spans="1:10">
      <c r="A229" s="8"/>
      <c r="C229" s="63" t="s">
        <v>334</v>
      </c>
      <c r="D229" s="64" t="s">
        <v>335</v>
      </c>
      <c r="E229" s="65"/>
      <c r="F229" s="65"/>
      <c r="G229" s="50">
        <v>7</v>
      </c>
      <c r="H229" s="50">
        <v>8</v>
      </c>
      <c r="I229" s="50">
        <f t="shared" si="18"/>
        <v>7</v>
      </c>
      <c r="J229" s="50">
        <f t="shared" si="19"/>
        <v>8</v>
      </c>
    </row>
    <row r="230" spans="1:10">
      <c r="A230" s="8"/>
      <c r="C230" s="63" t="s">
        <v>338</v>
      </c>
      <c r="D230" s="64" t="s">
        <v>339</v>
      </c>
      <c r="E230" s="65"/>
      <c r="F230" s="65"/>
      <c r="G230" s="50">
        <v>2</v>
      </c>
      <c r="H230" s="50">
        <v>3</v>
      </c>
      <c r="I230" s="50">
        <f t="shared" si="18"/>
        <v>2</v>
      </c>
      <c r="J230" s="50">
        <f t="shared" si="19"/>
        <v>3</v>
      </c>
    </row>
    <row r="231" spans="1:10">
      <c r="A231" s="8"/>
      <c r="C231" s="63" t="s">
        <v>504</v>
      </c>
      <c r="D231" s="64" t="s">
        <v>505</v>
      </c>
      <c r="E231" s="65"/>
      <c r="F231" s="65"/>
      <c r="G231" s="50">
        <v>2</v>
      </c>
      <c r="H231" s="50">
        <v>3</v>
      </c>
      <c r="I231" s="50">
        <f t="shared" si="18"/>
        <v>2</v>
      </c>
      <c r="J231" s="50">
        <f t="shared" si="19"/>
        <v>3</v>
      </c>
    </row>
    <row r="232" spans="1:10">
      <c r="A232" s="8"/>
      <c r="C232" s="63" t="s">
        <v>344</v>
      </c>
      <c r="D232" s="64" t="s">
        <v>345</v>
      </c>
      <c r="E232" s="65"/>
      <c r="F232" s="65"/>
      <c r="G232" s="50">
        <v>75</v>
      </c>
      <c r="H232" s="50">
        <v>80</v>
      </c>
      <c r="I232" s="50">
        <f t="shared" si="18"/>
        <v>75</v>
      </c>
      <c r="J232" s="50">
        <f t="shared" si="19"/>
        <v>80</v>
      </c>
    </row>
    <row r="233" spans="1:10">
      <c r="A233" s="8"/>
      <c r="C233" s="63" t="s">
        <v>346</v>
      </c>
      <c r="D233" s="64" t="s">
        <v>347</v>
      </c>
      <c r="E233" s="65"/>
      <c r="F233" s="65"/>
      <c r="G233" s="50">
        <v>170</v>
      </c>
      <c r="H233" s="50">
        <v>155</v>
      </c>
      <c r="I233" s="50">
        <f t="shared" si="18"/>
        <v>170</v>
      </c>
      <c r="J233" s="50">
        <f t="shared" si="19"/>
        <v>155</v>
      </c>
    </row>
    <row r="234" spans="1:10">
      <c r="A234" s="8"/>
      <c r="C234" s="63" t="s">
        <v>506</v>
      </c>
      <c r="D234" s="64" t="s">
        <v>507</v>
      </c>
      <c r="E234" s="65"/>
      <c r="F234" s="65"/>
      <c r="G234" s="50">
        <v>14</v>
      </c>
      <c r="H234" s="50">
        <v>15</v>
      </c>
      <c r="I234" s="50">
        <f t="shared" si="18"/>
        <v>14</v>
      </c>
      <c r="J234" s="50">
        <f t="shared" si="19"/>
        <v>15</v>
      </c>
    </row>
    <row r="235" spans="1:10">
      <c r="A235" s="8"/>
      <c r="C235" s="63" t="s">
        <v>508</v>
      </c>
      <c r="D235" s="64" t="s">
        <v>509</v>
      </c>
      <c r="E235" s="65"/>
      <c r="F235" s="65"/>
      <c r="G235" s="50">
        <v>0</v>
      </c>
      <c r="H235" s="50">
        <v>1</v>
      </c>
      <c r="I235" s="50">
        <f t="shared" si="18"/>
        <v>0</v>
      </c>
      <c r="J235" s="50">
        <f t="shared" si="19"/>
        <v>1</v>
      </c>
    </row>
    <row r="236" spans="1:10">
      <c r="A236" s="8"/>
      <c r="C236" s="63" t="s">
        <v>510</v>
      </c>
      <c r="D236" s="64" t="s">
        <v>511</v>
      </c>
      <c r="E236" s="65"/>
      <c r="F236" s="65"/>
      <c r="G236" s="50">
        <v>0</v>
      </c>
      <c r="H236" s="50">
        <v>1</v>
      </c>
      <c r="I236" s="50">
        <f t="shared" si="18"/>
        <v>0</v>
      </c>
      <c r="J236" s="50">
        <f t="shared" si="19"/>
        <v>1</v>
      </c>
    </row>
    <row r="237" spans="1:10">
      <c r="A237" s="8"/>
      <c r="C237" s="63" t="s">
        <v>396</v>
      </c>
      <c r="D237" s="64" t="s">
        <v>397</v>
      </c>
      <c r="E237" s="65"/>
      <c r="F237" s="65"/>
      <c r="G237" s="50">
        <v>11</v>
      </c>
      <c r="H237" s="50">
        <v>15</v>
      </c>
      <c r="I237" s="50">
        <f t="shared" si="18"/>
        <v>11</v>
      </c>
      <c r="J237" s="50">
        <f t="shared" si="19"/>
        <v>15</v>
      </c>
    </row>
    <row r="238" spans="1:10">
      <c r="A238" s="8"/>
      <c r="C238" s="63" t="s">
        <v>400</v>
      </c>
      <c r="D238" s="64" t="s">
        <v>401</v>
      </c>
      <c r="E238" s="65"/>
      <c r="F238" s="65"/>
      <c r="G238" s="50">
        <v>2</v>
      </c>
      <c r="H238" s="50">
        <v>4</v>
      </c>
      <c r="I238" s="50">
        <f t="shared" si="18"/>
        <v>2</v>
      </c>
      <c r="J238" s="50">
        <f t="shared" si="19"/>
        <v>4</v>
      </c>
    </row>
    <row r="239" spans="1:10">
      <c r="A239" s="8"/>
      <c r="C239" s="63" t="s">
        <v>402</v>
      </c>
      <c r="D239" s="64" t="s">
        <v>403</v>
      </c>
      <c r="E239" s="65"/>
      <c r="F239" s="65"/>
      <c r="G239" s="50">
        <v>11</v>
      </c>
      <c r="H239" s="50">
        <v>15</v>
      </c>
      <c r="I239" s="50">
        <f t="shared" si="18"/>
        <v>11</v>
      </c>
      <c r="J239" s="50">
        <f t="shared" si="19"/>
        <v>15</v>
      </c>
    </row>
    <row r="240" spans="1:10">
      <c r="A240" s="8"/>
      <c r="C240" s="63" t="s">
        <v>512</v>
      </c>
      <c r="D240" s="64" t="s">
        <v>513</v>
      </c>
      <c r="E240" s="65"/>
      <c r="F240" s="65"/>
      <c r="G240" s="50">
        <v>15</v>
      </c>
      <c r="H240" s="50">
        <v>16</v>
      </c>
      <c r="I240" s="50">
        <f t="shared" si="18"/>
        <v>15</v>
      </c>
      <c r="J240" s="50">
        <f t="shared" si="19"/>
        <v>16</v>
      </c>
    </row>
    <row r="241" spans="1:11">
      <c r="A241" s="8"/>
      <c r="C241" s="63" t="s">
        <v>409</v>
      </c>
      <c r="D241" s="64" t="s">
        <v>410</v>
      </c>
      <c r="E241" s="65"/>
      <c r="F241" s="65"/>
      <c r="G241" s="50">
        <v>29</v>
      </c>
      <c r="H241" s="50">
        <v>35</v>
      </c>
      <c r="I241" s="50">
        <f t="shared" si="18"/>
        <v>29</v>
      </c>
      <c r="J241" s="50">
        <f t="shared" si="19"/>
        <v>35</v>
      </c>
    </row>
    <row r="242" spans="1:11">
      <c r="A242" s="8"/>
      <c r="C242" s="63" t="s">
        <v>514</v>
      </c>
      <c r="D242" s="64" t="s">
        <v>515</v>
      </c>
      <c r="E242" s="65"/>
      <c r="F242" s="65"/>
      <c r="G242" s="50">
        <v>1</v>
      </c>
      <c r="H242" s="50">
        <v>1</v>
      </c>
      <c r="I242" s="50">
        <f t="shared" si="18"/>
        <v>1</v>
      </c>
      <c r="J242" s="50">
        <f t="shared" si="19"/>
        <v>1</v>
      </c>
    </row>
    <row r="243" spans="1:11">
      <c r="A243" s="8"/>
      <c r="C243" s="63" t="s">
        <v>516</v>
      </c>
      <c r="D243" s="64" t="s">
        <v>517</v>
      </c>
      <c r="E243" s="65"/>
      <c r="F243" s="65"/>
      <c r="G243" s="50">
        <v>0</v>
      </c>
      <c r="H243" s="50">
        <v>1</v>
      </c>
      <c r="I243" s="50">
        <f t="shared" si="18"/>
        <v>0</v>
      </c>
      <c r="J243" s="50">
        <f t="shared" si="19"/>
        <v>1</v>
      </c>
    </row>
    <row r="244" spans="1:11" ht="14.25">
      <c r="A244" s="9"/>
      <c r="B244" s="69" t="s">
        <v>65</v>
      </c>
      <c r="C244" s="70"/>
      <c r="E244" s="61">
        <f>SUM(E246:E336)</f>
        <v>5512</v>
      </c>
      <c r="F244" s="61">
        <f t="shared" ref="F244" si="20">SUM(F246:F336)</f>
        <v>5713</v>
      </c>
      <c r="G244" s="61">
        <f>SUM(G245:G336)</f>
        <v>170536</v>
      </c>
      <c r="H244" s="61">
        <f>SUM(H245:H336)</f>
        <v>183408</v>
      </c>
      <c r="I244" s="61">
        <f>SUM(I245:I336)</f>
        <v>176048</v>
      </c>
      <c r="J244" s="61">
        <f>SUM(J245:J336)</f>
        <v>189121</v>
      </c>
      <c r="K244" s="71" t="s">
        <v>9</v>
      </c>
    </row>
    <row r="245" spans="1:11">
      <c r="A245" s="8"/>
      <c r="C245" s="48" t="s">
        <v>518</v>
      </c>
      <c r="D245" s="49" t="s">
        <v>519</v>
      </c>
      <c r="E245" s="65">
        <v>0</v>
      </c>
      <c r="F245" s="65">
        <v>0</v>
      </c>
      <c r="G245" s="50">
        <v>13</v>
      </c>
      <c r="H245" s="50">
        <v>14</v>
      </c>
      <c r="I245" s="50">
        <f t="shared" ref="I245" si="21">SUM(E245,G245)</f>
        <v>13</v>
      </c>
      <c r="J245" s="50">
        <f t="shared" ref="J245" si="22">SUM(F245,H245)</f>
        <v>14</v>
      </c>
    </row>
    <row r="246" spans="1:11">
      <c r="A246" s="8"/>
      <c r="C246" s="48" t="s">
        <v>520</v>
      </c>
      <c r="D246" s="49" t="s">
        <v>521</v>
      </c>
      <c r="E246" s="65">
        <v>0</v>
      </c>
      <c r="F246" s="65">
        <v>0</v>
      </c>
      <c r="G246" s="50">
        <v>1537</v>
      </c>
      <c r="H246" s="50">
        <v>1500</v>
      </c>
      <c r="I246" s="50">
        <f t="shared" ref="I246:I309" si="23">SUM(E246,G246)</f>
        <v>1537</v>
      </c>
      <c r="J246" s="50">
        <f t="shared" ref="J246:J309" si="24">SUM(F246,H246)</f>
        <v>1500</v>
      </c>
    </row>
    <row r="247" spans="1:11" ht="25.5">
      <c r="A247" s="8"/>
      <c r="C247" s="48" t="s">
        <v>522</v>
      </c>
      <c r="D247" s="49" t="s">
        <v>523</v>
      </c>
      <c r="E247" s="65">
        <v>0</v>
      </c>
      <c r="F247" s="65">
        <v>0</v>
      </c>
      <c r="G247" s="50">
        <v>1</v>
      </c>
      <c r="H247" s="50">
        <v>0</v>
      </c>
      <c r="I247" s="50">
        <f t="shared" si="23"/>
        <v>1</v>
      </c>
      <c r="J247" s="50">
        <f t="shared" si="24"/>
        <v>0</v>
      </c>
    </row>
    <row r="248" spans="1:11">
      <c r="A248" s="8"/>
      <c r="C248" s="48">
        <v>310049</v>
      </c>
      <c r="D248" s="49" t="s">
        <v>524</v>
      </c>
      <c r="E248" s="65">
        <v>0</v>
      </c>
      <c r="F248" s="65">
        <v>0</v>
      </c>
      <c r="G248" s="50">
        <v>2</v>
      </c>
      <c r="H248" s="50">
        <v>3</v>
      </c>
      <c r="I248" s="50">
        <f t="shared" si="23"/>
        <v>2</v>
      </c>
      <c r="J248" s="50">
        <f t="shared" si="24"/>
        <v>3</v>
      </c>
    </row>
    <row r="249" spans="1:11">
      <c r="A249" s="8"/>
      <c r="C249" s="48" t="s">
        <v>525</v>
      </c>
      <c r="D249" s="49" t="s">
        <v>526</v>
      </c>
      <c r="E249" s="65">
        <v>0</v>
      </c>
      <c r="F249" s="65">
        <v>0</v>
      </c>
      <c r="G249" s="50">
        <v>72</v>
      </c>
      <c r="H249" s="50">
        <v>96</v>
      </c>
      <c r="I249" s="50">
        <f t="shared" si="23"/>
        <v>72</v>
      </c>
      <c r="J249" s="50">
        <f t="shared" si="24"/>
        <v>96</v>
      </c>
    </row>
    <row r="250" spans="1:11">
      <c r="A250" s="8"/>
      <c r="C250" s="48" t="s">
        <v>527</v>
      </c>
      <c r="D250" s="49" t="s">
        <v>528</v>
      </c>
      <c r="E250" s="65">
        <v>0</v>
      </c>
      <c r="F250" s="65">
        <v>0</v>
      </c>
      <c r="G250" s="50">
        <v>302</v>
      </c>
      <c r="H250" s="50">
        <v>403</v>
      </c>
      <c r="I250" s="50">
        <f t="shared" si="23"/>
        <v>302</v>
      </c>
      <c r="J250" s="50">
        <f t="shared" si="24"/>
        <v>403</v>
      </c>
    </row>
    <row r="251" spans="1:11" ht="25.5">
      <c r="A251" s="8"/>
      <c r="C251" s="48" t="s">
        <v>529</v>
      </c>
      <c r="D251" s="49" t="s">
        <v>530</v>
      </c>
      <c r="E251" s="65">
        <v>0</v>
      </c>
      <c r="F251" s="65">
        <v>0</v>
      </c>
      <c r="G251" s="50">
        <v>4</v>
      </c>
      <c r="H251" s="50">
        <v>5</v>
      </c>
      <c r="I251" s="50">
        <f t="shared" si="23"/>
        <v>4</v>
      </c>
      <c r="J251" s="50">
        <f t="shared" si="24"/>
        <v>5</v>
      </c>
    </row>
    <row r="252" spans="1:11">
      <c r="A252" s="8"/>
      <c r="C252" s="48" t="s">
        <v>531</v>
      </c>
      <c r="D252" s="49" t="s">
        <v>532</v>
      </c>
      <c r="E252" s="65">
        <v>0</v>
      </c>
      <c r="F252" s="65">
        <v>0</v>
      </c>
      <c r="G252" s="50">
        <v>880</v>
      </c>
      <c r="H252" s="50">
        <v>900</v>
      </c>
      <c r="I252" s="50">
        <f t="shared" si="23"/>
        <v>880</v>
      </c>
      <c r="J252" s="50">
        <f t="shared" si="24"/>
        <v>900</v>
      </c>
    </row>
    <row r="253" spans="1:11">
      <c r="A253" s="8"/>
      <c r="C253" s="48" t="s">
        <v>533</v>
      </c>
      <c r="D253" s="49" t="s">
        <v>534</v>
      </c>
      <c r="E253" s="65">
        <v>0</v>
      </c>
      <c r="F253" s="65">
        <v>0</v>
      </c>
      <c r="G253" s="50">
        <v>28</v>
      </c>
      <c r="H253" s="50">
        <v>37</v>
      </c>
      <c r="I253" s="50">
        <f t="shared" si="23"/>
        <v>28</v>
      </c>
      <c r="J253" s="50">
        <f t="shared" si="24"/>
        <v>37</v>
      </c>
    </row>
    <row r="254" spans="1:11">
      <c r="A254" s="8"/>
      <c r="C254" s="48" t="s">
        <v>535</v>
      </c>
      <c r="D254" s="49" t="s">
        <v>536</v>
      </c>
      <c r="E254" s="65">
        <v>0</v>
      </c>
      <c r="F254" s="65">
        <v>0</v>
      </c>
      <c r="G254" s="50">
        <v>2</v>
      </c>
      <c r="H254" s="50">
        <v>5</v>
      </c>
      <c r="I254" s="50">
        <f t="shared" si="23"/>
        <v>2</v>
      </c>
      <c r="J254" s="50">
        <f t="shared" si="24"/>
        <v>5</v>
      </c>
    </row>
    <row r="255" spans="1:11">
      <c r="A255" s="8"/>
      <c r="C255" s="48" t="s">
        <v>537</v>
      </c>
      <c r="D255" s="49" t="s">
        <v>538</v>
      </c>
      <c r="E255" s="65">
        <v>0</v>
      </c>
      <c r="F255" s="65">
        <v>0</v>
      </c>
      <c r="G255" s="50">
        <v>1</v>
      </c>
      <c r="H255" s="50">
        <v>0</v>
      </c>
      <c r="I255" s="50">
        <f t="shared" si="23"/>
        <v>1</v>
      </c>
      <c r="J255" s="50">
        <f t="shared" si="24"/>
        <v>0</v>
      </c>
    </row>
    <row r="256" spans="1:11">
      <c r="A256" s="8"/>
      <c r="C256" s="48" t="s">
        <v>539</v>
      </c>
      <c r="D256" s="49" t="s">
        <v>540</v>
      </c>
      <c r="E256" s="65">
        <v>0</v>
      </c>
      <c r="F256" s="65">
        <v>0</v>
      </c>
      <c r="G256" s="50">
        <v>1</v>
      </c>
      <c r="H256" s="50">
        <v>0</v>
      </c>
      <c r="I256" s="50">
        <f t="shared" si="23"/>
        <v>1</v>
      </c>
      <c r="J256" s="50">
        <f t="shared" si="24"/>
        <v>0</v>
      </c>
    </row>
    <row r="257" spans="1:10">
      <c r="A257" s="8"/>
      <c r="C257" s="48" t="s">
        <v>541</v>
      </c>
      <c r="D257" s="49" t="s">
        <v>542</v>
      </c>
      <c r="E257" s="65">
        <v>0</v>
      </c>
      <c r="F257" s="65">
        <v>0</v>
      </c>
      <c r="G257" s="50">
        <v>431</v>
      </c>
      <c r="H257" s="50">
        <v>370</v>
      </c>
      <c r="I257" s="50">
        <f t="shared" si="23"/>
        <v>431</v>
      </c>
      <c r="J257" s="50">
        <f t="shared" si="24"/>
        <v>370</v>
      </c>
    </row>
    <row r="258" spans="1:10">
      <c r="A258" s="8"/>
      <c r="C258" s="48" t="s">
        <v>543</v>
      </c>
      <c r="D258" s="49" t="s">
        <v>544</v>
      </c>
      <c r="E258" s="65">
        <v>0</v>
      </c>
      <c r="F258" s="65">
        <v>0</v>
      </c>
      <c r="G258" s="50">
        <v>4</v>
      </c>
      <c r="H258" s="50">
        <v>5</v>
      </c>
      <c r="I258" s="50">
        <f t="shared" si="23"/>
        <v>4</v>
      </c>
      <c r="J258" s="50">
        <f t="shared" si="24"/>
        <v>5</v>
      </c>
    </row>
    <row r="259" spans="1:10">
      <c r="A259" s="8"/>
      <c r="C259" s="48" t="s">
        <v>545</v>
      </c>
      <c r="D259" s="49" t="s">
        <v>546</v>
      </c>
      <c r="E259" s="65">
        <v>7</v>
      </c>
      <c r="F259" s="65">
        <v>10</v>
      </c>
      <c r="G259" s="50">
        <v>220</v>
      </c>
      <c r="H259" s="50">
        <v>293</v>
      </c>
      <c r="I259" s="50">
        <f t="shared" si="23"/>
        <v>227</v>
      </c>
      <c r="J259" s="50">
        <f t="shared" si="24"/>
        <v>303</v>
      </c>
    </row>
    <row r="260" spans="1:10">
      <c r="A260" s="8"/>
      <c r="C260" s="48" t="s">
        <v>547</v>
      </c>
      <c r="D260" s="49" t="s">
        <v>548</v>
      </c>
      <c r="E260" s="65">
        <v>0</v>
      </c>
      <c r="F260" s="65">
        <v>0</v>
      </c>
      <c r="G260" s="50">
        <v>3</v>
      </c>
      <c r="H260" s="50">
        <v>4</v>
      </c>
      <c r="I260" s="50">
        <f t="shared" si="23"/>
        <v>3</v>
      </c>
      <c r="J260" s="50">
        <f t="shared" si="24"/>
        <v>4</v>
      </c>
    </row>
    <row r="261" spans="1:10">
      <c r="A261" s="8"/>
      <c r="C261" s="48" t="s">
        <v>549</v>
      </c>
      <c r="D261" s="49" t="s">
        <v>550</v>
      </c>
      <c r="E261" s="65">
        <v>0</v>
      </c>
      <c r="F261" s="65">
        <v>0</v>
      </c>
      <c r="G261" s="50">
        <v>1</v>
      </c>
      <c r="H261" s="50">
        <v>0</v>
      </c>
      <c r="I261" s="50">
        <f t="shared" si="23"/>
        <v>1</v>
      </c>
      <c r="J261" s="50">
        <f t="shared" si="24"/>
        <v>0</v>
      </c>
    </row>
    <row r="262" spans="1:10">
      <c r="A262" s="8"/>
      <c r="C262" s="48" t="s">
        <v>551</v>
      </c>
      <c r="D262" s="49" t="s">
        <v>552</v>
      </c>
      <c r="E262" s="65">
        <v>2194</v>
      </c>
      <c r="F262" s="65">
        <v>2300</v>
      </c>
      <c r="G262" s="50">
        <v>13508</v>
      </c>
      <c r="H262" s="50">
        <v>14500</v>
      </c>
      <c r="I262" s="50">
        <f t="shared" si="23"/>
        <v>15702</v>
      </c>
      <c r="J262" s="50">
        <f t="shared" si="24"/>
        <v>16800</v>
      </c>
    </row>
    <row r="263" spans="1:10">
      <c r="A263" s="8"/>
      <c r="C263" s="48" t="s">
        <v>553</v>
      </c>
      <c r="D263" s="49" t="s">
        <v>554</v>
      </c>
      <c r="E263" s="65">
        <v>2</v>
      </c>
      <c r="F263" s="65">
        <v>0</v>
      </c>
      <c r="G263" s="50">
        <v>55</v>
      </c>
      <c r="H263" s="50">
        <v>60</v>
      </c>
      <c r="I263" s="50">
        <f t="shared" si="23"/>
        <v>57</v>
      </c>
      <c r="J263" s="50">
        <f t="shared" si="24"/>
        <v>60</v>
      </c>
    </row>
    <row r="264" spans="1:10">
      <c r="A264" s="8"/>
      <c r="C264" s="48" t="s">
        <v>555</v>
      </c>
      <c r="D264" s="49" t="s">
        <v>556</v>
      </c>
      <c r="E264" s="65">
        <v>0</v>
      </c>
      <c r="F264" s="65">
        <v>0</v>
      </c>
      <c r="G264" s="50">
        <v>2</v>
      </c>
      <c r="H264" s="50">
        <v>5</v>
      </c>
      <c r="I264" s="50">
        <f t="shared" si="23"/>
        <v>2</v>
      </c>
      <c r="J264" s="50">
        <f t="shared" si="24"/>
        <v>5</v>
      </c>
    </row>
    <row r="265" spans="1:10">
      <c r="A265" s="8"/>
      <c r="C265" s="48" t="s">
        <v>126</v>
      </c>
      <c r="D265" s="49" t="s">
        <v>127</v>
      </c>
      <c r="E265" s="65">
        <v>12</v>
      </c>
      <c r="F265" s="65">
        <v>20</v>
      </c>
      <c r="G265" s="50">
        <v>0</v>
      </c>
      <c r="H265" s="50">
        <v>0</v>
      </c>
      <c r="I265" s="50">
        <f t="shared" si="23"/>
        <v>12</v>
      </c>
      <c r="J265" s="50">
        <f t="shared" si="24"/>
        <v>20</v>
      </c>
    </row>
    <row r="266" spans="1:10">
      <c r="A266" s="8"/>
      <c r="C266" s="48" t="s">
        <v>557</v>
      </c>
      <c r="D266" s="49" t="s">
        <v>558</v>
      </c>
      <c r="E266" s="65">
        <v>10</v>
      </c>
      <c r="F266" s="65">
        <v>10</v>
      </c>
      <c r="G266" s="50">
        <v>0</v>
      </c>
      <c r="H266" s="50">
        <v>0</v>
      </c>
      <c r="I266" s="50">
        <f t="shared" si="23"/>
        <v>10</v>
      </c>
      <c r="J266" s="50">
        <f t="shared" si="24"/>
        <v>10</v>
      </c>
    </row>
    <row r="267" spans="1:10">
      <c r="A267" s="8"/>
      <c r="C267" s="48" t="s">
        <v>559</v>
      </c>
      <c r="D267" s="49" t="s">
        <v>560</v>
      </c>
      <c r="E267" s="65">
        <v>9</v>
      </c>
      <c r="F267" s="65">
        <v>10</v>
      </c>
      <c r="G267" s="50">
        <v>1</v>
      </c>
      <c r="H267" s="50">
        <v>1</v>
      </c>
      <c r="I267" s="50">
        <f t="shared" si="23"/>
        <v>10</v>
      </c>
      <c r="J267" s="50">
        <f t="shared" si="24"/>
        <v>11</v>
      </c>
    </row>
    <row r="268" spans="1:10">
      <c r="A268" s="8"/>
      <c r="C268" s="48" t="s">
        <v>561</v>
      </c>
      <c r="D268" s="49" t="s">
        <v>562</v>
      </c>
      <c r="E268" s="65">
        <v>0</v>
      </c>
      <c r="F268" s="65">
        <v>0</v>
      </c>
      <c r="G268" s="50">
        <v>0</v>
      </c>
      <c r="H268" s="50">
        <v>1</v>
      </c>
      <c r="I268" s="50">
        <f t="shared" si="23"/>
        <v>0</v>
      </c>
      <c r="J268" s="50">
        <f t="shared" si="24"/>
        <v>1</v>
      </c>
    </row>
    <row r="269" spans="1:10">
      <c r="A269" s="8"/>
      <c r="C269" s="48" t="s">
        <v>563</v>
      </c>
      <c r="D269" s="49" t="s">
        <v>564</v>
      </c>
      <c r="E269" s="65">
        <v>1</v>
      </c>
      <c r="F269" s="65">
        <v>0</v>
      </c>
      <c r="G269" s="50">
        <v>0</v>
      </c>
      <c r="H269" s="50">
        <v>0</v>
      </c>
      <c r="I269" s="50">
        <f t="shared" si="23"/>
        <v>1</v>
      </c>
      <c r="J269" s="50">
        <f t="shared" si="24"/>
        <v>0</v>
      </c>
    </row>
    <row r="270" spans="1:10">
      <c r="A270" s="8"/>
      <c r="C270" s="48" t="s">
        <v>565</v>
      </c>
      <c r="D270" s="49" t="s">
        <v>566</v>
      </c>
      <c r="E270" s="65">
        <v>312</v>
      </c>
      <c r="F270" s="65">
        <v>280</v>
      </c>
      <c r="G270" s="50">
        <v>1</v>
      </c>
      <c r="H270" s="50">
        <v>2</v>
      </c>
      <c r="I270" s="50">
        <f t="shared" si="23"/>
        <v>313</v>
      </c>
      <c r="J270" s="50">
        <f t="shared" si="24"/>
        <v>282</v>
      </c>
    </row>
    <row r="271" spans="1:10">
      <c r="A271" s="8"/>
      <c r="C271" s="48" t="s">
        <v>567</v>
      </c>
      <c r="D271" s="49" t="s">
        <v>568</v>
      </c>
      <c r="E271" s="65">
        <v>9</v>
      </c>
      <c r="F271" s="65">
        <v>8</v>
      </c>
      <c r="G271" s="50">
        <v>0</v>
      </c>
      <c r="H271" s="50">
        <v>0</v>
      </c>
      <c r="I271" s="50">
        <f t="shared" si="23"/>
        <v>9</v>
      </c>
      <c r="J271" s="50">
        <f t="shared" si="24"/>
        <v>8</v>
      </c>
    </row>
    <row r="272" spans="1:10">
      <c r="A272" s="8"/>
      <c r="C272" s="48" t="s">
        <v>569</v>
      </c>
      <c r="D272" s="49" t="s">
        <v>570</v>
      </c>
      <c r="E272" s="65">
        <v>65</v>
      </c>
      <c r="F272" s="65">
        <v>60</v>
      </c>
      <c r="G272" s="50">
        <v>0</v>
      </c>
      <c r="H272" s="50">
        <v>0</v>
      </c>
      <c r="I272" s="50">
        <f t="shared" si="23"/>
        <v>65</v>
      </c>
      <c r="J272" s="50">
        <f t="shared" si="24"/>
        <v>60</v>
      </c>
    </row>
    <row r="273" spans="1:10">
      <c r="A273" s="8"/>
      <c r="C273" s="48" t="s">
        <v>402</v>
      </c>
      <c r="D273" s="49" t="s">
        <v>403</v>
      </c>
      <c r="E273" s="65">
        <v>2</v>
      </c>
      <c r="F273" s="65">
        <v>1</v>
      </c>
      <c r="G273" s="50">
        <v>0</v>
      </c>
      <c r="H273" s="50">
        <v>0</v>
      </c>
      <c r="I273" s="50">
        <f t="shared" si="23"/>
        <v>2</v>
      </c>
      <c r="J273" s="50">
        <f t="shared" si="24"/>
        <v>1</v>
      </c>
    </row>
    <row r="274" spans="1:10">
      <c r="A274" s="8"/>
      <c r="C274" s="48" t="s">
        <v>571</v>
      </c>
      <c r="D274" s="49" t="s">
        <v>572</v>
      </c>
      <c r="E274" s="65">
        <v>13</v>
      </c>
      <c r="F274" s="65">
        <v>15</v>
      </c>
      <c r="G274" s="50">
        <v>0</v>
      </c>
      <c r="H274" s="50">
        <v>0</v>
      </c>
      <c r="I274" s="50">
        <f t="shared" si="23"/>
        <v>13</v>
      </c>
      <c r="J274" s="50">
        <f t="shared" si="24"/>
        <v>15</v>
      </c>
    </row>
    <row r="275" spans="1:10">
      <c r="A275" s="8"/>
      <c r="C275" s="48" t="s">
        <v>409</v>
      </c>
      <c r="D275" s="49" t="s">
        <v>410</v>
      </c>
      <c r="E275" s="65">
        <v>22</v>
      </c>
      <c r="F275" s="65">
        <v>20</v>
      </c>
      <c r="G275" s="50">
        <v>0</v>
      </c>
      <c r="H275" s="50">
        <v>0</v>
      </c>
      <c r="I275" s="50">
        <f t="shared" si="23"/>
        <v>22</v>
      </c>
      <c r="J275" s="50">
        <f t="shared" si="24"/>
        <v>20</v>
      </c>
    </row>
    <row r="276" spans="1:10">
      <c r="A276" s="8"/>
      <c r="C276" s="48" t="s">
        <v>573</v>
      </c>
      <c r="D276" s="49" t="s">
        <v>574</v>
      </c>
      <c r="E276" s="65">
        <v>1</v>
      </c>
      <c r="F276" s="65">
        <v>0</v>
      </c>
      <c r="G276" s="50">
        <v>1</v>
      </c>
      <c r="H276" s="50">
        <v>1</v>
      </c>
      <c r="I276" s="50">
        <f t="shared" si="23"/>
        <v>2</v>
      </c>
      <c r="J276" s="50">
        <f t="shared" si="24"/>
        <v>1</v>
      </c>
    </row>
    <row r="277" spans="1:10">
      <c r="A277" s="8"/>
      <c r="C277" s="48" t="s">
        <v>575</v>
      </c>
      <c r="D277" s="49" t="s">
        <v>576</v>
      </c>
      <c r="E277" s="65">
        <v>1606</v>
      </c>
      <c r="F277" s="65">
        <v>1600</v>
      </c>
      <c r="G277" s="50">
        <v>11</v>
      </c>
      <c r="H277" s="50">
        <v>15</v>
      </c>
      <c r="I277" s="50">
        <f t="shared" si="23"/>
        <v>1617</v>
      </c>
      <c r="J277" s="50">
        <f t="shared" si="24"/>
        <v>1615</v>
      </c>
    </row>
    <row r="278" spans="1:10">
      <c r="A278" s="8"/>
      <c r="C278" s="48" t="s">
        <v>577</v>
      </c>
      <c r="D278" s="49" t="s">
        <v>578</v>
      </c>
      <c r="E278" s="65">
        <v>0</v>
      </c>
      <c r="F278" s="65">
        <v>0</v>
      </c>
      <c r="G278" s="50">
        <v>40</v>
      </c>
      <c r="H278" s="50">
        <v>50</v>
      </c>
      <c r="I278" s="50">
        <f t="shared" si="23"/>
        <v>40</v>
      </c>
      <c r="J278" s="50">
        <f t="shared" si="24"/>
        <v>50</v>
      </c>
    </row>
    <row r="279" spans="1:10">
      <c r="A279" s="8"/>
      <c r="C279" s="48" t="s">
        <v>579</v>
      </c>
      <c r="D279" s="49" t="s">
        <v>580</v>
      </c>
      <c r="E279" s="65">
        <v>0</v>
      </c>
      <c r="F279" s="65">
        <v>0</v>
      </c>
      <c r="G279" s="50">
        <v>17</v>
      </c>
      <c r="H279" s="50">
        <v>23</v>
      </c>
      <c r="I279" s="50">
        <f t="shared" si="23"/>
        <v>17</v>
      </c>
      <c r="J279" s="50">
        <f t="shared" si="24"/>
        <v>23</v>
      </c>
    </row>
    <row r="280" spans="1:10">
      <c r="A280" s="8"/>
      <c r="C280" s="48" t="s">
        <v>581</v>
      </c>
      <c r="D280" s="49" t="s">
        <v>582</v>
      </c>
      <c r="E280" s="65">
        <v>1</v>
      </c>
      <c r="F280" s="65">
        <v>0</v>
      </c>
      <c r="G280" s="50">
        <v>0</v>
      </c>
      <c r="H280" s="50">
        <v>0</v>
      </c>
      <c r="I280" s="50">
        <f t="shared" si="23"/>
        <v>1</v>
      </c>
      <c r="J280" s="50">
        <f t="shared" si="24"/>
        <v>0</v>
      </c>
    </row>
    <row r="281" spans="1:10">
      <c r="A281" s="8"/>
      <c r="C281" s="48" t="s">
        <v>583</v>
      </c>
      <c r="D281" s="49" t="s">
        <v>584</v>
      </c>
      <c r="E281" s="65">
        <v>0</v>
      </c>
      <c r="F281" s="65">
        <v>0</v>
      </c>
      <c r="G281" s="50">
        <v>938</v>
      </c>
      <c r="H281" s="50">
        <v>1100</v>
      </c>
      <c r="I281" s="50">
        <f t="shared" si="23"/>
        <v>938</v>
      </c>
      <c r="J281" s="50">
        <f t="shared" si="24"/>
        <v>1100</v>
      </c>
    </row>
    <row r="282" spans="1:10">
      <c r="A282" s="8"/>
      <c r="C282" s="48" t="s">
        <v>585</v>
      </c>
      <c r="D282" s="49" t="s">
        <v>586</v>
      </c>
      <c r="E282" s="65">
        <v>0</v>
      </c>
      <c r="F282" s="65">
        <v>0</v>
      </c>
      <c r="G282" s="50">
        <v>3</v>
      </c>
      <c r="H282" s="50">
        <v>4</v>
      </c>
      <c r="I282" s="50">
        <f t="shared" si="23"/>
        <v>3</v>
      </c>
      <c r="J282" s="50">
        <f t="shared" si="24"/>
        <v>4</v>
      </c>
    </row>
    <row r="283" spans="1:10">
      <c r="A283" s="8"/>
      <c r="C283" s="48" t="s">
        <v>587</v>
      </c>
      <c r="D283" s="49" t="s">
        <v>588</v>
      </c>
      <c r="E283" s="65">
        <v>3</v>
      </c>
      <c r="F283" s="65">
        <v>3</v>
      </c>
      <c r="G283" s="50">
        <v>0</v>
      </c>
      <c r="H283" s="50">
        <v>0</v>
      </c>
      <c r="I283" s="50">
        <f t="shared" si="23"/>
        <v>3</v>
      </c>
      <c r="J283" s="50">
        <f t="shared" si="24"/>
        <v>3</v>
      </c>
    </row>
    <row r="284" spans="1:10">
      <c r="A284" s="8"/>
      <c r="C284" s="48" t="s">
        <v>589</v>
      </c>
      <c r="D284" s="49" t="s">
        <v>590</v>
      </c>
      <c r="E284" s="65">
        <v>0</v>
      </c>
      <c r="F284" s="65">
        <v>0</v>
      </c>
      <c r="G284" s="50">
        <v>12</v>
      </c>
      <c r="H284" s="50">
        <v>16</v>
      </c>
      <c r="I284" s="50">
        <f t="shared" si="23"/>
        <v>12</v>
      </c>
      <c r="J284" s="50">
        <f t="shared" si="24"/>
        <v>16</v>
      </c>
    </row>
    <row r="285" spans="1:10">
      <c r="A285" s="8"/>
      <c r="C285" s="48" t="s">
        <v>591</v>
      </c>
      <c r="D285" s="49" t="s">
        <v>592</v>
      </c>
      <c r="E285" s="65">
        <v>0</v>
      </c>
      <c r="F285" s="65">
        <v>0</v>
      </c>
      <c r="G285" s="50">
        <v>27</v>
      </c>
      <c r="H285" s="50">
        <v>36</v>
      </c>
      <c r="I285" s="50">
        <f t="shared" si="23"/>
        <v>27</v>
      </c>
      <c r="J285" s="50">
        <f t="shared" si="24"/>
        <v>36</v>
      </c>
    </row>
    <row r="286" spans="1:10">
      <c r="A286" s="8"/>
      <c r="C286" s="48" t="s">
        <v>593</v>
      </c>
      <c r="D286" s="49" t="s">
        <v>594</v>
      </c>
      <c r="E286" s="65">
        <v>0</v>
      </c>
      <c r="F286" s="65">
        <v>0</v>
      </c>
      <c r="G286" s="50">
        <v>47</v>
      </c>
      <c r="H286" s="50">
        <v>65</v>
      </c>
      <c r="I286" s="50">
        <f t="shared" si="23"/>
        <v>47</v>
      </c>
      <c r="J286" s="50">
        <f t="shared" si="24"/>
        <v>65</v>
      </c>
    </row>
    <row r="287" spans="1:10">
      <c r="A287" s="8"/>
      <c r="C287" s="48" t="s">
        <v>595</v>
      </c>
      <c r="D287" s="49" t="s">
        <v>596</v>
      </c>
      <c r="E287" s="65">
        <v>0</v>
      </c>
      <c r="F287" s="65">
        <v>0</v>
      </c>
      <c r="G287" s="50">
        <v>70</v>
      </c>
      <c r="H287" s="50">
        <v>65</v>
      </c>
      <c r="I287" s="50">
        <f t="shared" si="23"/>
        <v>70</v>
      </c>
      <c r="J287" s="50">
        <f t="shared" si="24"/>
        <v>65</v>
      </c>
    </row>
    <row r="288" spans="1:10">
      <c r="A288" s="8"/>
      <c r="C288" s="48" t="s">
        <v>597</v>
      </c>
      <c r="D288" s="49" t="s">
        <v>598</v>
      </c>
      <c r="E288" s="65">
        <v>0</v>
      </c>
      <c r="F288" s="65">
        <v>0</v>
      </c>
      <c r="G288" s="50">
        <v>1</v>
      </c>
      <c r="H288" s="50">
        <v>1</v>
      </c>
      <c r="I288" s="50">
        <f t="shared" si="23"/>
        <v>1</v>
      </c>
      <c r="J288" s="50">
        <f t="shared" si="24"/>
        <v>1</v>
      </c>
    </row>
    <row r="289" spans="1:10">
      <c r="A289" s="8"/>
      <c r="C289" s="48" t="s">
        <v>599</v>
      </c>
      <c r="D289" s="49" t="s">
        <v>600</v>
      </c>
      <c r="E289" s="65">
        <v>0</v>
      </c>
      <c r="F289" s="65">
        <v>0</v>
      </c>
      <c r="G289" s="50">
        <v>2</v>
      </c>
      <c r="H289" s="50">
        <v>3</v>
      </c>
      <c r="I289" s="50">
        <f t="shared" si="23"/>
        <v>2</v>
      </c>
      <c r="J289" s="50">
        <f t="shared" si="24"/>
        <v>3</v>
      </c>
    </row>
    <row r="290" spans="1:10">
      <c r="A290" s="8"/>
      <c r="C290" s="48" t="s">
        <v>601</v>
      </c>
      <c r="D290" s="49" t="s">
        <v>602</v>
      </c>
      <c r="E290" s="65">
        <v>0</v>
      </c>
      <c r="F290" s="65">
        <v>0</v>
      </c>
      <c r="G290" s="50">
        <v>25</v>
      </c>
      <c r="H290" s="50">
        <v>25</v>
      </c>
      <c r="I290" s="50">
        <f t="shared" si="23"/>
        <v>25</v>
      </c>
      <c r="J290" s="50">
        <f t="shared" si="24"/>
        <v>25</v>
      </c>
    </row>
    <row r="291" spans="1:10">
      <c r="A291" s="8"/>
      <c r="C291" s="48" t="s">
        <v>603</v>
      </c>
      <c r="D291" s="49" t="s">
        <v>604</v>
      </c>
      <c r="E291" s="65">
        <v>0</v>
      </c>
      <c r="F291" s="65">
        <v>0</v>
      </c>
      <c r="G291" s="50">
        <v>1</v>
      </c>
      <c r="H291" s="50">
        <v>1</v>
      </c>
      <c r="I291" s="50">
        <f t="shared" si="23"/>
        <v>1</v>
      </c>
      <c r="J291" s="50">
        <f t="shared" si="24"/>
        <v>1</v>
      </c>
    </row>
    <row r="292" spans="1:10">
      <c r="A292" s="8"/>
      <c r="C292" s="48" t="s">
        <v>605</v>
      </c>
      <c r="D292" s="49" t="s">
        <v>606</v>
      </c>
      <c r="E292" s="65">
        <v>0</v>
      </c>
      <c r="F292" s="65">
        <v>0</v>
      </c>
      <c r="G292" s="50">
        <v>228</v>
      </c>
      <c r="H292" s="50">
        <v>220</v>
      </c>
      <c r="I292" s="50">
        <f t="shared" si="23"/>
        <v>228</v>
      </c>
      <c r="J292" s="50">
        <f t="shared" si="24"/>
        <v>220</v>
      </c>
    </row>
    <row r="293" spans="1:10">
      <c r="A293" s="8"/>
      <c r="C293" s="48" t="s">
        <v>607</v>
      </c>
      <c r="D293" s="49" t="s">
        <v>608</v>
      </c>
      <c r="E293" s="65">
        <v>0</v>
      </c>
      <c r="F293" s="65">
        <v>0</v>
      </c>
      <c r="G293" s="50">
        <v>157</v>
      </c>
      <c r="H293" s="50">
        <v>155</v>
      </c>
      <c r="I293" s="50">
        <f t="shared" si="23"/>
        <v>157</v>
      </c>
      <c r="J293" s="50">
        <f t="shared" si="24"/>
        <v>155</v>
      </c>
    </row>
    <row r="294" spans="1:10">
      <c r="A294" s="8"/>
      <c r="C294" s="48" t="s">
        <v>609</v>
      </c>
      <c r="D294" s="49" t="s">
        <v>610</v>
      </c>
      <c r="E294" s="65">
        <v>1164</v>
      </c>
      <c r="F294" s="65">
        <v>1300</v>
      </c>
      <c r="G294" s="50">
        <v>829</v>
      </c>
      <c r="H294" s="50">
        <v>820</v>
      </c>
      <c r="I294" s="50">
        <f t="shared" si="23"/>
        <v>1993</v>
      </c>
      <c r="J294" s="50">
        <f t="shared" si="24"/>
        <v>2120</v>
      </c>
    </row>
    <row r="295" spans="1:10">
      <c r="A295" s="8"/>
      <c r="C295" s="48" t="s">
        <v>611</v>
      </c>
      <c r="D295" s="49" t="s">
        <v>612</v>
      </c>
      <c r="E295" s="65">
        <v>0</v>
      </c>
      <c r="F295" s="65">
        <v>0</v>
      </c>
      <c r="G295" s="50">
        <v>2</v>
      </c>
      <c r="H295" s="50">
        <v>3</v>
      </c>
      <c r="I295" s="50">
        <f t="shared" si="23"/>
        <v>2</v>
      </c>
      <c r="J295" s="50">
        <f t="shared" si="24"/>
        <v>3</v>
      </c>
    </row>
    <row r="296" spans="1:10">
      <c r="A296" s="8"/>
      <c r="C296" s="48" t="s">
        <v>613</v>
      </c>
      <c r="D296" s="49" t="s">
        <v>614</v>
      </c>
      <c r="E296" s="65">
        <v>0</v>
      </c>
      <c r="F296" s="65">
        <v>0</v>
      </c>
      <c r="G296" s="50">
        <v>1</v>
      </c>
      <c r="H296" s="50">
        <v>0</v>
      </c>
      <c r="I296" s="50">
        <f t="shared" si="23"/>
        <v>1</v>
      </c>
      <c r="J296" s="50">
        <f t="shared" si="24"/>
        <v>0</v>
      </c>
    </row>
    <row r="297" spans="1:10">
      <c r="A297" s="8"/>
      <c r="C297" s="48" t="s">
        <v>615</v>
      </c>
      <c r="D297" s="49" t="s">
        <v>616</v>
      </c>
      <c r="E297" s="65">
        <v>0</v>
      </c>
      <c r="F297" s="65">
        <v>0</v>
      </c>
      <c r="G297" s="50">
        <v>1</v>
      </c>
      <c r="H297" s="50">
        <v>0</v>
      </c>
      <c r="I297" s="50">
        <f t="shared" si="23"/>
        <v>1</v>
      </c>
      <c r="J297" s="50">
        <f t="shared" si="24"/>
        <v>0</v>
      </c>
    </row>
    <row r="298" spans="1:10">
      <c r="A298" s="8"/>
      <c r="C298" s="48" t="s">
        <v>617</v>
      </c>
      <c r="D298" s="49" t="s">
        <v>618</v>
      </c>
      <c r="E298" s="65">
        <v>67</v>
      </c>
      <c r="F298" s="65">
        <v>70</v>
      </c>
      <c r="G298" s="50">
        <v>3346</v>
      </c>
      <c r="H298" s="50">
        <v>3350</v>
      </c>
      <c r="I298" s="50">
        <f t="shared" si="23"/>
        <v>3413</v>
      </c>
      <c r="J298" s="50">
        <f t="shared" si="24"/>
        <v>3420</v>
      </c>
    </row>
    <row r="299" spans="1:10">
      <c r="A299" s="8"/>
      <c r="C299" s="48" t="s">
        <v>619</v>
      </c>
      <c r="D299" s="49" t="s">
        <v>620</v>
      </c>
      <c r="E299" s="65">
        <v>3</v>
      </c>
      <c r="F299" s="65">
        <v>0</v>
      </c>
      <c r="G299" s="50">
        <v>421</v>
      </c>
      <c r="H299" s="50">
        <v>340</v>
      </c>
      <c r="I299" s="50">
        <f t="shared" si="23"/>
        <v>424</v>
      </c>
      <c r="J299" s="50">
        <f t="shared" si="24"/>
        <v>340</v>
      </c>
    </row>
    <row r="300" spans="1:10">
      <c r="A300" s="8"/>
      <c r="C300" s="48" t="s">
        <v>621</v>
      </c>
      <c r="D300" s="49" t="s">
        <v>622</v>
      </c>
      <c r="E300" s="65">
        <v>0</v>
      </c>
      <c r="F300" s="65">
        <v>0</v>
      </c>
      <c r="G300" s="50">
        <v>5</v>
      </c>
      <c r="H300" s="50">
        <v>7</v>
      </c>
      <c r="I300" s="50">
        <f t="shared" si="23"/>
        <v>5</v>
      </c>
      <c r="J300" s="50">
        <f t="shared" si="24"/>
        <v>7</v>
      </c>
    </row>
    <row r="301" spans="1:10">
      <c r="A301" s="8"/>
      <c r="C301" s="48" t="s">
        <v>623</v>
      </c>
      <c r="D301" s="49" t="s">
        <v>624</v>
      </c>
      <c r="E301" s="65">
        <v>0</v>
      </c>
      <c r="F301" s="65">
        <v>0</v>
      </c>
      <c r="G301" s="50">
        <v>3</v>
      </c>
      <c r="H301" s="50">
        <v>4</v>
      </c>
      <c r="I301" s="50">
        <f t="shared" si="23"/>
        <v>3</v>
      </c>
      <c r="J301" s="50">
        <f t="shared" si="24"/>
        <v>4</v>
      </c>
    </row>
    <row r="302" spans="1:10">
      <c r="A302" s="8"/>
      <c r="C302" s="48" t="s">
        <v>625</v>
      </c>
      <c r="D302" s="49" t="s">
        <v>626</v>
      </c>
      <c r="E302" s="65">
        <v>0</v>
      </c>
      <c r="F302" s="65">
        <v>0</v>
      </c>
      <c r="G302" s="50">
        <v>125</v>
      </c>
      <c r="H302" s="50">
        <v>150</v>
      </c>
      <c r="I302" s="50">
        <f t="shared" si="23"/>
        <v>125</v>
      </c>
      <c r="J302" s="50">
        <f t="shared" si="24"/>
        <v>150</v>
      </c>
    </row>
    <row r="303" spans="1:10">
      <c r="A303" s="8"/>
      <c r="C303" s="48" t="s">
        <v>627</v>
      </c>
      <c r="D303" s="49" t="s">
        <v>628</v>
      </c>
      <c r="E303" s="65">
        <v>0</v>
      </c>
      <c r="F303" s="65">
        <v>0</v>
      </c>
      <c r="G303" s="50">
        <v>1</v>
      </c>
      <c r="H303" s="50">
        <v>1</v>
      </c>
      <c r="I303" s="50">
        <f t="shared" si="23"/>
        <v>1</v>
      </c>
      <c r="J303" s="50">
        <f t="shared" si="24"/>
        <v>1</v>
      </c>
    </row>
    <row r="304" spans="1:10">
      <c r="A304" s="8"/>
      <c r="C304" s="48" t="s">
        <v>629</v>
      </c>
      <c r="D304" s="49" t="s">
        <v>630</v>
      </c>
      <c r="E304" s="65">
        <v>0</v>
      </c>
      <c r="F304" s="65">
        <v>0</v>
      </c>
      <c r="G304" s="50">
        <v>4</v>
      </c>
      <c r="H304" s="50">
        <v>5</v>
      </c>
      <c r="I304" s="50">
        <f t="shared" si="23"/>
        <v>4</v>
      </c>
      <c r="J304" s="50">
        <f t="shared" si="24"/>
        <v>5</v>
      </c>
    </row>
    <row r="305" spans="1:10">
      <c r="A305" s="8"/>
      <c r="C305" s="48" t="s">
        <v>631</v>
      </c>
      <c r="D305" s="49" t="s">
        <v>632</v>
      </c>
      <c r="E305" s="65">
        <v>0</v>
      </c>
      <c r="F305" s="65">
        <v>0</v>
      </c>
      <c r="G305" s="50">
        <v>6</v>
      </c>
      <c r="H305" s="50">
        <v>8</v>
      </c>
      <c r="I305" s="50">
        <f t="shared" si="23"/>
        <v>6</v>
      </c>
      <c r="J305" s="50">
        <f t="shared" si="24"/>
        <v>8</v>
      </c>
    </row>
    <row r="306" spans="1:10">
      <c r="A306" s="8"/>
      <c r="C306" s="48" t="s">
        <v>633</v>
      </c>
      <c r="D306" s="49" t="s">
        <v>634</v>
      </c>
      <c r="E306" s="65">
        <v>0</v>
      </c>
      <c r="F306" s="65">
        <v>0</v>
      </c>
      <c r="G306" s="50">
        <v>11</v>
      </c>
      <c r="H306" s="50">
        <v>15</v>
      </c>
      <c r="I306" s="50">
        <f t="shared" si="23"/>
        <v>11</v>
      </c>
      <c r="J306" s="50">
        <f t="shared" si="24"/>
        <v>15</v>
      </c>
    </row>
    <row r="307" spans="1:10">
      <c r="A307" s="8"/>
      <c r="C307" s="48" t="s">
        <v>635</v>
      </c>
      <c r="D307" s="49" t="s">
        <v>636</v>
      </c>
      <c r="E307" s="65">
        <v>0</v>
      </c>
      <c r="F307" s="65">
        <v>0</v>
      </c>
      <c r="G307" s="50">
        <v>1</v>
      </c>
      <c r="H307" s="50">
        <v>0</v>
      </c>
      <c r="I307" s="50">
        <f t="shared" si="23"/>
        <v>1</v>
      </c>
      <c r="J307" s="50">
        <f t="shared" si="24"/>
        <v>0</v>
      </c>
    </row>
    <row r="308" spans="1:10">
      <c r="A308" s="8"/>
      <c r="C308" s="48" t="s">
        <v>637</v>
      </c>
      <c r="D308" s="49" t="s">
        <v>638</v>
      </c>
      <c r="E308" s="65">
        <v>0</v>
      </c>
      <c r="F308" s="65">
        <v>0</v>
      </c>
      <c r="G308" s="50">
        <v>373</v>
      </c>
      <c r="H308" s="50">
        <v>400</v>
      </c>
      <c r="I308" s="50">
        <f t="shared" si="23"/>
        <v>373</v>
      </c>
      <c r="J308" s="50">
        <f t="shared" si="24"/>
        <v>400</v>
      </c>
    </row>
    <row r="309" spans="1:10">
      <c r="A309" s="8"/>
      <c r="C309" s="48" t="s">
        <v>639</v>
      </c>
      <c r="D309" s="49" t="s">
        <v>640</v>
      </c>
      <c r="E309" s="65">
        <v>1</v>
      </c>
      <c r="F309" s="65">
        <v>1</v>
      </c>
      <c r="G309" s="50">
        <v>363</v>
      </c>
      <c r="H309" s="50">
        <v>390</v>
      </c>
      <c r="I309" s="50">
        <f t="shared" si="23"/>
        <v>364</v>
      </c>
      <c r="J309" s="50">
        <f t="shared" si="24"/>
        <v>391</v>
      </c>
    </row>
    <row r="310" spans="1:10">
      <c r="A310" s="8"/>
      <c r="C310" s="48" t="s">
        <v>641</v>
      </c>
      <c r="D310" s="49" t="s">
        <v>642</v>
      </c>
      <c r="E310" s="65">
        <v>0</v>
      </c>
      <c r="F310" s="65">
        <v>0</v>
      </c>
      <c r="G310" s="50">
        <v>1</v>
      </c>
      <c r="H310" s="50">
        <v>1</v>
      </c>
      <c r="I310" s="50">
        <f t="shared" ref="I310:I336" si="25">SUM(E310,G310)</f>
        <v>1</v>
      </c>
      <c r="J310" s="50">
        <f t="shared" ref="J310:J336" si="26">SUM(F310,H310)</f>
        <v>1</v>
      </c>
    </row>
    <row r="311" spans="1:10">
      <c r="A311" s="8"/>
      <c r="C311" s="48" t="s">
        <v>643</v>
      </c>
      <c r="D311" s="49" t="s">
        <v>644</v>
      </c>
      <c r="E311" s="65">
        <v>0</v>
      </c>
      <c r="F311" s="65">
        <v>0</v>
      </c>
      <c r="G311" s="50">
        <v>1</v>
      </c>
      <c r="H311" s="50">
        <v>1</v>
      </c>
      <c r="I311" s="50">
        <f t="shared" si="25"/>
        <v>1</v>
      </c>
      <c r="J311" s="50">
        <f t="shared" si="26"/>
        <v>1</v>
      </c>
    </row>
    <row r="312" spans="1:10">
      <c r="A312" s="8"/>
      <c r="C312" s="48" t="s">
        <v>645</v>
      </c>
      <c r="D312" s="49" t="s">
        <v>646</v>
      </c>
      <c r="E312" s="65">
        <v>0</v>
      </c>
      <c r="F312" s="65">
        <v>0</v>
      </c>
      <c r="G312" s="50">
        <v>8</v>
      </c>
      <c r="H312" s="50">
        <v>11</v>
      </c>
      <c r="I312" s="50">
        <f t="shared" si="25"/>
        <v>8</v>
      </c>
      <c r="J312" s="50">
        <f t="shared" si="26"/>
        <v>11</v>
      </c>
    </row>
    <row r="313" spans="1:10">
      <c r="A313" s="8"/>
      <c r="C313" s="48" t="s">
        <v>647</v>
      </c>
      <c r="D313" s="49" t="s">
        <v>648</v>
      </c>
      <c r="E313" s="65">
        <v>8</v>
      </c>
      <c r="F313" s="65">
        <v>5</v>
      </c>
      <c r="G313" s="50">
        <v>12414</v>
      </c>
      <c r="H313" s="50">
        <v>14000</v>
      </c>
      <c r="I313" s="50">
        <f t="shared" si="25"/>
        <v>12422</v>
      </c>
      <c r="J313" s="50">
        <f t="shared" si="26"/>
        <v>14005</v>
      </c>
    </row>
    <row r="314" spans="1:10">
      <c r="A314" s="8"/>
      <c r="C314" s="48" t="s">
        <v>649</v>
      </c>
      <c r="D314" s="49" t="s">
        <v>650</v>
      </c>
      <c r="E314" s="65">
        <v>0</v>
      </c>
      <c r="F314" s="65">
        <v>0</v>
      </c>
      <c r="G314" s="50">
        <v>1</v>
      </c>
      <c r="H314" s="50">
        <v>1</v>
      </c>
      <c r="I314" s="50">
        <f t="shared" si="25"/>
        <v>1</v>
      </c>
      <c r="J314" s="50">
        <f t="shared" si="26"/>
        <v>1</v>
      </c>
    </row>
    <row r="315" spans="1:10">
      <c r="A315" s="8"/>
      <c r="C315" s="48" t="s">
        <v>651</v>
      </c>
      <c r="D315" s="49" t="s">
        <v>652</v>
      </c>
      <c r="E315" s="65">
        <v>0</v>
      </c>
      <c r="F315" s="65">
        <v>0</v>
      </c>
      <c r="G315" s="50">
        <v>9</v>
      </c>
      <c r="H315" s="50">
        <v>12</v>
      </c>
      <c r="I315" s="50">
        <f t="shared" si="25"/>
        <v>9</v>
      </c>
      <c r="J315" s="50">
        <f t="shared" si="26"/>
        <v>12</v>
      </c>
    </row>
    <row r="316" spans="1:10">
      <c r="A316" s="8"/>
      <c r="C316" s="48" t="s">
        <v>653</v>
      </c>
      <c r="D316" s="49" t="s">
        <v>654</v>
      </c>
      <c r="E316" s="65">
        <v>0</v>
      </c>
      <c r="F316" s="65">
        <v>0</v>
      </c>
      <c r="G316" s="50">
        <v>33055</v>
      </c>
      <c r="H316" s="50">
        <v>34000</v>
      </c>
      <c r="I316" s="50">
        <f t="shared" si="25"/>
        <v>33055</v>
      </c>
      <c r="J316" s="50">
        <f t="shared" si="26"/>
        <v>34000</v>
      </c>
    </row>
    <row r="317" spans="1:10">
      <c r="A317" s="8"/>
      <c r="C317" s="48" t="s">
        <v>655</v>
      </c>
      <c r="D317" s="49" t="s">
        <v>656</v>
      </c>
      <c r="E317" s="65">
        <v>0</v>
      </c>
      <c r="F317" s="65">
        <v>0</v>
      </c>
      <c r="G317" s="50">
        <v>15251</v>
      </c>
      <c r="H317" s="50">
        <v>16500</v>
      </c>
      <c r="I317" s="50">
        <f t="shared" si="25"/>
        <v>15251</v>
      </c>
      <c r="J317" s="50">
        <f t="shared" si="26"/>
        <v>16500</v>
      </c>
    </row>
    <row r="318" spans="1:10">
      <c r="A318" s="8"/>
      <c r="C318" s="48" t="s">
        <v>657</v>
      </c>
      <c r="D318" s="49" t="s">
        <v>658</v>
      </c>
      <c r="E318" s="65">
        <v>0</v>
      </c>
      <c r="F318" s="65">
        <v>0</v>
      </c>
      <c r="G318" s="50">
        <v>23918</v>
      </c>
      <c r="H318" s="50">
        <v>27000</v>
      </c>
      <c r="I318" s="50">
        <f t="shared" si="25"/>
        <v>23918</v>
      </c>
      <c r="J318" s="50">
        <f t="shared" si="26"/>
        <v>27000</v>
      </c>
    </row>
    <row r="319" spans="1:10">
      <c r="A319" s="8"/>
      <c r="C319" s="48" t="s">
        <v>659</v>
      </c>
      <c r="D319" s="49" t="s">
        <v>660</v>
      </c>
      <c r="E319" s="65">
        <v>0</v>
      </c>
      <c r="F319" s="65">
        <v>0</v>
      </c>
      <c r="G319" s="50">
        <v>43306</v>
      </c>
      <c r="H319" s="50">
        <v>48000</v>
      </c>
      <c r="I319" s="50">
        <f t="shared" si="25"/>
        <v>43306</v>
      </c>
      <c r="J319" s="50">
        <f t="shared" si="26"/>
        <v>48000</v>
      </c>
    </row>
    <row r="320" spans="1:10">
      <c r="A320" s="8"/>
      <c r="C320" s="48" t="s">
        <v>661</v>
      </c>
      <c r="D320" s="49" t="s">
        <v>662</v>
      </c>
      <c r="E320" s="65">
        <v>0</v>
      </c>
      <c r="F320" s="65">
        <v>0</v>
      </c>
      <c r="G320" s="50">
        <v>13879</v>
      </c>
      <c r="H320" s="50">
        <v>13600</v>
      </c>
      <c r="I320" s="50">
        <f t="shared" si="25"/>
        <v>13879</v>
      </c>
      <c r="J320" s="50">
        <f t="shared" si="26"/>
        <v>13600</v>
      </c>
    </row>
    <row r="321" spans="1:10">
      <c r="A321" s="8"/>
      <c r="C321" s="48" t="s">
        <v>663</v>
      </c>
      <c r="D321" s="49" t="s">
        <v>664</v>
      </c>
      <c r="E321" s="65">
        <v>0</v>
      </c>
      <c r="F321" s="65">
        <v>0</v>
      </c>
      <c r="G321" s="50">
        <v>426</v>
      </c>
      <c r="H321" s="50">
        <v>500</v>
      </c>
      <c r="I321" s="50">
        <f t="shared" si="25"/>
        <v>426</v>
      </c>
      <c r="J321" s="50">
        <f t="shared" si="26"/>
        <v>500</v>
      </c>
    </row>
    <row r="322" spans="1:10">
      <c r="A322" s="8"/>
      <c r="C322" s="48" t="s">
        <v>665</v>
      </c>
      <c r="D322" s="49" t="s">
        <v>666</v>
      </c>
      <c r="E322" s="65">
        <v>0</v>
      </c>
      <c r="F322" s="65">
        <v>0</v>
      </c>
      <c r="G322" s="50">
        <v>2</v>
      </c>
      <c r="H322" s="50">
        <v>3</v>
      </c>
      <c r="I322" s="50">
        <f t="shared" si="25"/>
        <v>2</v>
      </c>
      <c r="J322" s="50">
        <f t="shared" si="26"/>
        <v>3</v>
      </c>
    </row>
    <row r="323" spans="1:10">
      <c r="A323" s="8"/>
      <c r="C323" s="48" t="s">
        <v>667</v>
      </c>
      <c r="D323" s="49" t="s">
        <v>668</v>
      </c>
      <c r="E323" s="65">
        <v>0</v>
      </c>
      <c r="F323" s="65">
        <v>0</v>
      </c>
      <c r="G323" s="50">
        <v>22</v>
      </c>
      <c r="H323" s="50">
        <v>29</v>
      </c>
      <c r="I323" s="50">
        <f t="shared" si="25"/>
        <v>22</v>
      </c>
      <c r="J323" s="50">
        <f t="shared" si="26"/>
        <v>29</v>
      </c>
    </row>
    <row r="324" spans="1:10">
      <c r="A324" s="8"/>
      <c r="C324" s="48" t="s">
        <v>669</v>
      </c>
      <c r="D324" s="49" t="s">
        <v>670</v>
      </c>
      <c r="E324" s="65">
        <v>0</v>
      </c>
      <c r="F324" s="65">
        <v>0</v>
      </c>
      <c r="G324" s="50">
        <v>72</v>
      </c>
      <c r="H324" s="50">
        <v>96</v>
      </c>
      <c r="I324" s="50">
        <f t="shared" si="25"/>
        <v>72</v>
      </c>
      <c r="J324" s="50">
        <f t="shared" si="26"/>
        <v>96</v>
      </c>
    </row>
    <row r="325" spans="1:10">
      <c r="A325" s="8"/>
      <c r="C325" s="48" t="s">
        <v>671</v>
      </c>
      <c r="D325" s="49" t="s">
        <v>672</v>
      </c>
      <c r="E325" s="65">
        <v>0</v>
      </c>
      <c r="F325" s="65">
        <v>0</v>
      </c>
      <c r="G325" s="50">
        <v>2</v>
      </c>
      <c r="H325" s="50">
        <v>3</v>
      </c>
      <c r="I325" s="50">
        <f t="shared" si="25"/>
        <v>2</v>
      </c>
      <c r="J325" s="50">
        <f t="shared" si="26"/>
        <v>3</v>
      </c>
    </row>
    <row r="326" spans="1:10">
      <c r="A326" s="8"/>
      <c r="C326" s="48" t="s">
        <v>673</v>
      </c>
      <c r="D326" s="49" t="s">
        <v>674</v>
      </c>
      <c r="E326" s="65">
        <v>0</v>
      </c>
      <c r="F326" s="65">
        <v>0</v>
      </c>
      <c r="G326" s="50">
        <v>1</v>
      </c>
      <c r="H326" s="50">
        <v>1</v>
      </c>
      <c r="I326" s="50">
        <f t="shared" si="25"/>
        <v>1</v>
      </c>
      <c r="J326" s="50">
        <f t="shared" si="26"/>
        <v>1</v>
      </c>
    </row>
    <row r="327" spans="1:10">
      <c r="A327" s="8"/>
      <c r="C327" s="48" t="s">
        <v>675</v>
      </c>
      <c r="D327" s="49" t="s">
        <v>676</v>
      </c>
      <c r="E327" s="65">
        <v>0</v>
      </c>
      <c r="F327" s="65">
        <v>0</v>
      </c>
      <c r="G327" s="50">
        <v>63</v>
      </c>
      <c r="H327" s="50">
        <v>84</v>
      </c>
      <c r="I327" s="50">
        <f t="shared" si="25"/>
        <v>63</v>
      </c>
      <c r="J327" s="50">
        <f t="shared" si="26"/>
        <v>84</v>
      </c>
    </row>
    <row r="328" spans="1:10">
      <c r="A328" s="8"/>
      <c r="C328" s="48" t="s">
        <v>677</v>
      </c>
      <c r="D328" s="49" t="s">
        <v>678</v>
      </c>
      <c r="E328" s="65">
        <v>0</v>
      </c>
      <c r="F328" s="65">
        <v>0</v>
      </c>
      <c r="G328" s="50">
        <v>27</v>
      </c>
      <c r="H328" s="50">
        <v>36</v>
      </c>
      <c r="I328" s="50">
        <f t="shared" si="25"/>
        <v>27</v>
      </c>
      <c r="J328" s="50">
        <f t="shared" si="26"/>
        <v>36</v>
      </c>
    </row>
    <row r="329" spans="1:10">
      <c r="A329" s="8"/>
      <c r="C329" s="48" t="s">
        <v>679</v>
      </c>
      <c r="D329" s="49" t="s">
        <v>680</v>
      </c>
      <c r="E329" s="65">
        <v>0</v>
      </c>
      <c r="F329" s="65">
        <v>0</v>
      </c>
      <c r="G329" s="50">
        <v>74</v>
      </c>
      <c r="H329" s="50">
        <v>99</v>
      </c>
      <c r="I329" s="50">
        <f t="shared" si="25"/>
        <v>74</v>
      </c>
      <c r="J329" s="50">
        <f t="shared" si="26"/>
        <v>99</v>
      </c>
    </row>
    <row r="330" spans="1:10">
      <c r="A330" s="8"/>
      <c r="C330" s="48" t="s">
        <v>681</v>
      </c>
      <c r="D330" s="49" t="s">
        <v>682</v>
      </c>
      <c r="E330" s="65">
        <v>0</v>
      </c>
      <c r="F330" s="65">
        <v>0</v>
      </c>
      <c r="G330" s="50">
        <v>8</v>
      </c>
      <c r="H330" s="50">
        <v>11</v>
      </c>
      <c r="I330" s="50">
        <f t="shared" si="25"/>
        <v>8</v>
      </c>
      <c r="J330" s="50">
        <f t="shared" si="26"/>
        <v>11</v>
      </c>
    </row>
    <row r="331" spans="1:10">
      <c r="A331" s="8"/>
      <c r="C331" s="48" t="s">
        <v>683</v>
      </c>
      <c r="D331" s="49" t="s">
        <v>684</v>
      </c>
      <c r="E331" s="65">
        <v>0</v>
      </c>
      <c r="F331" s="65">
        <v>0</v>
      </c>
      <c r="G331" s="50">
        <v>1</v>
      </c>
      <c r="H331" s="50">
        <v>1</v>
      </c>
      <c r="I331" s="50">
        <f t="shared" si="25"/>
        <v>1</v>
      </c>
      <c r="J331" s="50">
        <f t="shared" si="26"/>
        <v>1</v>
      </c>
    </row>
    <row r="332" spans="1:10">
      <c r="A332" s="8"/>
      <c r="C332" s="48" t="s">
        <v>685</v>
      </c>
      <c r="D332" s="49" t="s">
        <v>686</v>
      </c>
      <c r="E332" s="65">
        <v>0</v>
      </c>
      <c r="F332" s="65">
        <v>0</v>
      </c>
      <c r="G332" s="50">
        <v>10</v>
      </c>
      <c r="H332" s="50">
        <v>13</v>
      </c>
      <c r="I332" s="50">
        <f t="shared" si="25"/>
        <v>10</v>
      </c>
      <c r="J332" s="50">
        <f t="shared" si="26"/>
        <v>13</v>
      </c>
    </row>
    <row r="333" spans="1:10">
      <c r="A333" s="8"/>
      <c r="C333" s="48" t="s">
        <v>687</v>
      </c>
      <c r="D333" s="49" t="s">
        <v>688</v>
      </c>
      <c r="E333" s="65">
        <v>0</v>
      </c>
      <c r="F333" s="65">
        <v>0</v>
      </c>
      <c r="G333" s="50">
        <v>19</v>
      </c>
      <c r="H333" s="50">
        <v>25</v>
      </c>
      <c r="I333" s="50">
        <f t="shared" si="25"/>
        <v>19</v>
      </c>
      <c r="J333" s="50">
        <f t="shared" si="26"/>
        <v>25</v>
      </c>
    </row>
    <row r="334" spans="1:10">
      <c r="A334" s="8"/>
      <c r="C334" s="48" t="s">
        <v>689</v>
      </c>
      <c r="D334" s="49" t="s">
        <v>690</v>
      </c>
      <c r="E334" s="65">
        <v>0</v>
      </c>
      <c r="F334" s="65">
        <v>0</v>
      </c>
      <c r="G334" s="50">
        <v>3822</v>
      </c>
      <c r="H334" s="50">
        <v>3900</v>
      </c>
      <c r="I334" s="50">
        <f t="shared" si="25"/>
        <v>3822</v>
      </c>
      <c r="J334" s="50">
        <f t="shared" si="26"/>
        <v>3900</v>
      </c>
    </row>
    <row r="335" spans="1:10">
      <c r="A335" s="8"/>
      <c r="C335" s="48" t="s">
        <v>691</v>
      </c>
      <c r="D335" s="49" t="s">
        <v>692</v>
      </c>
      <c r="E335" s="65">
        <v>0</v>
      </c>
      <c r="F335" s="65">
        <v>0</v>
      </c>
      <c r="G335" s="50">
        <v>2</v>
      </c>
      <c r="H335" s="50">
        <v>3</v>
      </c>
      <c r="I335" s="50">
        <f t="shared" si="25"/>
        <v>2</v>
      </c>
      <c r="J335" s="50">
        <f t="shared" si="26"/>
        <v>3</v>
      </c>
    </row>
    <row r="336" spans="1:10">
      <c r="A336" s="8"/>
      <c r="C336" s="48" t="s">
        <v>693</v>
      </c>
      <c r="D336" s="49" t="s">
        <v>4301</v>
      </c>
      <c r="E336" s="65">
        <v>0</v>
      </c>
      <c r="F336" s="65">
        <v>0</v>
      </c>
      <c r="G336" s="50">
        <v>1</v>
      </c>
      <c r="H336" s="50">
        <v>1</v>
      </c>
      <c r="I336" s="50">
        <f t="shared" si="25"/>
        <v>1</v>
      </c>
      <c r="J336" s="50">
        <f t="shared" si="26"/>
        <v>1</v>
      </c>
    </row>
    <row r="337" spans="1:11" ht="14.25">
      <c r="A337" s="9"/>
      <c r="B337" s="45" t="s">
        <v>82</v>
      </c>
      <c r="D337" s="72"/>
      <c r="E337" s="73"/>
      <c r="F337" s="73"/>
      <c r="G337" s="73"/>
      <c r="H337" s="73"/>
      <c r="I337" s="73"/>
      <c r="J337" s="73"/>
      <c r="K337" s="71" t="s">
        <v>59</v>
      </c>
    </row>
    <row r="338" spans="1:11">
      <c r="A338" s="8"/>
      <c r="C338" s="48" t="s">
        <v>10</v>
      </c>
      <c r="D338" s="74" t="s">
        <v>7776</v>
      </c>
      <c r="E338" s="65"/>
      <c r="F338" s="65"/>
      <c r="G338" s="50"/>
      <c r="H338" s="50"/>
      <c r="I338" s="50">
        <f t="shared" ref="I338:I345" si="27">SUM(E338,G338)</f>
        <v>0</v>
      </c>
      <c r="J338" s="50">
        <f t="shared" ref="J338:J345" si="28">SUM(F338,H338)</f>
        <v>0</v>
      </c>
    </row>
    <row r="339" spans="1:11">
      <c r="A339" s="8"/>
      <c r="C339" s="48" t="s">
        <v>11</v>
      </c>
      <c r="D339" s="74" t="s">
        <v>7777</v>
      </c>
      <c r="E339" s="65"/>
      <c r="F339" s="65"/>
      <c r="G339" s="50"/>
      <c r="H339" s="50"/>
      <c r="I339" s="50">
        <f t="shared" si="27"/>
        <v>0</v>
      </c>
      <c r="J339" s="50">
        <f t="shared" si="28"/>
        <v>0</v>
      </c>
    </row>
    <row r="340" spans="1:11">
      <c r="A340" s="8"/>
      <c r="C340" s="48" t="s">
        <v>12</v>
      </c>
      <c r="D340" s="74" t="s">
        <v>7778</v>
      </c>
      <c r="E340" s="65"/>
      <c r="F340" s="65"/>
      <c r="G340" s="50"/>
      <c r="H340" s="50"/>
      <c r="I340" s="50">
        <f t="shared" si="27"/>
        <v>0</v>
      </c>
      <c r="J340" s="50">
        <f t="shared" si="28"/>
        <v>0</v>
      </c>
    </row>
    <row r="341" spans="1:11">
      <c r="A341" s="8"/>
      <c r="C341" s="48" t="s">
        <v>13</v>
      </c>
      <c r="D341" s="74" t="s">
        <v>7779</v>
      </c>
      <c r="E341" s="65"/>
      <c r="F341" s="65"/>
      <c r="G341" s="50"/>
      <c r="H341" s="50"/>
      <c r="I341" s="50">
        <f t="shared" si="27"/>
        <v>0</v>
      </c>
      <c r="J341" s="50">
        <f t="shared" si="28"/>
        <v>0</v>
      </c>
    </row>
    <row r="342" spans="1:11">
      <c r="A342" s="8"/>
      <c r="C342" s="48" t="s">
        <v>14</v>
      </c>
      <c r="D342" s="74" t="s">
        <v>7780</v>
      </c>
      <c r="E342" s="65"/>
      <c r="F342" s="65"/>
      <c r="G342" s="50"/>
      <c r="H342" s="50"/>
      <c r="I342" s="50">
        <f t="shared" si="27"/>
        <v>0</v>
      </c>
      <c r="J342" s="50">
        <f t="shared" si="28"/>
        <v>0</v>
      </c>
    </row>
    <row r="343" spans="1:11">
      <c r="A343" s="8"/>
      <c r="C343" s="48" t="s">
        <v>15</v>
      </c>
      <c r="D343" s="74" t="s">
        <v>7781</v>
      </c>
      <c r="E343" s="65"/>
      <c r="F343" s="65"/>
      <c r="G343" s="50"/>
      <c r="H343" s="50"/>
      <c r="I343" s="50">
        <f t="shared" si="27"/>
        <v>0</v>
      </c>
      <c r="J343" s="50">
        <f t="shared" si="28"/>
        <v>0</v>
      </c>
    </row>
    <row r="344" spans="1:11">
      <c r="A344" s="8"/>
      <c r="C344" s="48" t="s">
        <v>16</v>
      </c>
      <c r="D344" s="74" t="s">
        <v>7782</v>
      </c>
      <c r="E344" s="65"/>
      <c r="F344" s="65"/>
      <c r="G344" s="50"/>
      <c r="H344" s="50"/>
      <c r="I344" s="50">
        <f t="shared" si="27"/>
        <v>0</v>
      </c>
      <c r="J344" s="50">
        <f t="shared" si="28"/>
        <v>0</v>
      </c>
    </row>
    <row r="345" spans="1:11">
      <c r="A345" s="8"/>
      <c r="C345" s="48" t="s">
        <v>17</v>
      </c>
      <c r="D345" s="74" t="s">
        <v>7783</v>
      </c>
      <c r="E345" s="65"/>
      <c r="F345" s="65"/>
      <c r="G345" s="50"/>
      <c r="H345" s="50"/>
      <c r="I345" s="50">
        <f t="shared" si="27"/>
        <v>0</v>
      </c>
      <c r="J345" s="50">
        <f t="shared" si="28"/>
        <v>0</v>
      </c>
    </row>
    <row r="346" spans="1:11">
      <c r="C346" s="75"/>
      <c r="E346" s="76"/>
      <c r="F346" s="76"/>
      <c r="G346" s="77"/>
      <c r="H346" s="77"/>
      <c r="I346" s="77"/>
      <c r="J346" s="77"/>
    </row>
    <row r="347" spans="1:11">
      <c r="A347" s="66" t="s">
        <v>694</v>
      </c>
      <c r="E347" s="59"/>
      <c r="F347" s="59"/>
      <c r="G347" s="59"/>
      <c r="H347" s="59"/>
      <c r="I347" s="59"/>
      <c r="J347" s="59"/>
    </row>
    <row r="348" spans="1:11" ht="14.25">
      <c r="B348" s="43" t="s">
        <v>69</v>
      </c>
      <c r="C348" s="44"/>
      <c r="D348" s="43"/>
      <c r="E348" s="60"/>
      <c r="F348" s="60"/>
      <c r="G348" s="60"/>
      <c r="H348" s="60"/>
      <c r="I348" s="60"/>
      <c r="J348" s="60"/>
    </row>
    <row r="349" spans="1:11">
      <c r="B349" s="45" t="s">
        <v>37</v>
      </c>
      <c r="C349" s="46"/>
      <c r="E349" s="47">
        <f>SUM(E350:E357)</f>
        <v>12615</v>
      </c>
      <c r="F349" s="47">
        <f t="shared" ref="F349:H349" si="29">SUM(F350:F357)</f>
        <v>12805</v>
      </c>
      <c r="G349" s="47">
        <f t="shared" si="29"/>
        <v>3699</v>
      </c>
      <c r="H349" s="47">
        <f t="shared" si="29"/>
        <v>3700</v>
      </c>
      <c r="I349" s="47">
        <f>SUM(I350:I357)</f>
        <v>16314</v>
      </c>
      <c r="J349" s="47">
        <f t="shared" ref="J349" si="30">SUM(J350:J356)</f>
        <v>16505</v>
      </c>
    </row>
    <row r="350" spans="1:11">
      <c r="C350" s="48" t="s">
        <v>105</v>
      </c>
      <c r="D350" s="49" t="s">
        <v>7749</v>
      </c>
      <c r="E350" s="50">
        <v>8103</v>
      </c>
      <c r="F350" s="50">
        <v>8200</v>
      </c>
      <c r="G350" s="50">
        <v>2963</v>
      </c>
      <c r="H350" s="50">
        <v>3000</v>
      </c>
      <c r="I350" s="50">
        <f>SUM(E350,G350)</f>
        <v>11066</v>
      </c>
      <c r="J350" s="50">
        <f>SUM(F350,H350)</f>
        <v>11200</v>
      </c>
    </row>
    <row r="351" spans="1:11">
      <c r="C351" s="48" t="s">
        <v>106</v>
      </c>
      <c r="D351" s="49" t="s">
        <v>7750</v>
      </c>
      <c r="E351" s="50">
        <v>3005</v>
      </c>
      <c r="F351" s="50">
        <v>3000</v>
      </c>
      <c r="G351" s="50">
        <v>432</v>
      </c>
      <c r="H351" s="50">
        <v>450</v>
      </c>
      <c r="I351" s="50">
        <f t="shared" ref="I351:J356" si="31">SUM(E351,G351)</f>
        <v>3437</v>
      </c>
      <c r="J351" s="50">
        <f t="shared" si="31"/>
        <v>3450</v>
      </c>
    </row>
    <row r="352" spans="1:11">
      <c r="C352" s="48" t="s">
        <v>107</v>
      </c>
      <c r="D352" s="49" t="s">
        <v>7751</v>
      </c>
      <c r="E352" s="50">
        <v>311</v>
      </c>
      <c r="F352" s="50">
        <v>350</v>
      </c>
      <c r="G352" s="50">
        <v>68</v>
      </c>
      <c r="H352" s="50">
        <v>80</v>
      </c>
      <c r="I352" s="50">
        <f t="shared" ref="I352" si="32">SUM(E352,G352)</f>
        <v>379</v>
      </c>
      <c r="J352" s="50">
        <f t="shared" ref="J352" si="33">SUM(F352,H352)</f>
        <v>430</v>
      </c>
    </row>
    <row r="353" spans="1:11">
      <c r="C353" s="48" t="s">
        <v>108</v>
      </c>
      <c r="D353" s="49" t="s">
        <v>7752</v>
      </c>
      <c r="E353" s="50">
        <v>503</v>
      </c>
      <c r="F353" s="50">
        <v>500</v>
      </c>
      <c r="G353" s="50">
        <v>14</v>
      </c>
      <c r="H353" s="50">
        <v>15</v>
      </c>
      <c r="I353" s="50">
        <f t="shared" si="31"/>
        <v>517</v>
      </c>
      <c r="J353" s="50">
        <f t="shared" si="31"/>
        <v>515</v>
      </c>
    </row>
    <row r="354" spans="1:11">
      <c r="C354" s="48" t="s">
        <v>109</v>
      </c>
      <c r="D354" s="49" t="s">
        <v>7753</v>
      </c>
      <c r="E354" s="50">
        <v>279</v>
      </c>
      <c r="F354" s="50">
        <v>300</v>
      </c>
      <c r="G354" s="50">
        <v>106</v>
      </c>
      <c r="H354" s="50">
        <v>100</v>
      </c>
      <c r="I354" s="50">
        <f t="shared" si="31"/>
        <v>385</v>
      </c>
      <c r="J354" s="50">
        <f t="shared" si="31"/>
        <v>400</v>
      </c>
    </row>
    <row r="355" spans="1:11">
      <c r="C355" s="48" t="s">
        <v>110</v>
      </c>
      <c r="D355" s="49" t="s">
        <v>7754</v>
      </c>
      <c r="E355" s="50">
        <v>413</v>
      </c>
      <c r="F355" s="50">
        <v>450</v>
      </c>
      <c r="G355" s="50">
        <v>45</v>
      </c>
      <c r="H355" s="50">
        <v>50</v>
      </c>
      <c r="I355" s="50">
        <f t="shared" si="31"/>
        <v>458</v>
      </c>
      <c r="J355" s="50">
        <f t="shared" si="31"/>
        <v>500</v>
      </c>
    </row>
    <row r="356" spans="1:11" s="51" customFormat="1">
      <c r="A356" s="2"/>
      <c r="B356" s="2"/>
      <c r="C356" s="48" t="s">
        <v>111</v>
      </c>
      <c r="D356" s="49" t="s">
        <v>7755</v>
      </c>
      <c r="E356" s="50">
        <v>0</v>
      </c>
      <c r="F356" s="50">
        <v>5</v>
      </c>
      <c r="G356" s="50">
        <v>71</v>
      </c>
      <c r="H356" s="50">
        <v>5</v>
      </c>
      <c r="I356" s="50">
        <f t="shared" si="31"/>
        <v>71</v>
      </c>
      <c r="J356" s="50">
        <f t="shared" si="31"/>
        <v>10</v>
      </c>
    </row>
    <row r="357" spans="1:11" s="51" customFormat="1" ht="67.5" customHeight="1">
      <c r="A357" s="2"/>
      <c r="B357" s="2"/>
      <c r="C357" s="48">
        <v>140002</v>
      </c>
      <c r="D357" s="49" t="s">
        <v>7764</v>
      </c>
      <c r="E357" s="50">
        <v>1</v>
      </c>
      <c r="F357" s="50">
        <v>0</v>
      </c>
      <c r="G357" s="50">
        <v>0</v>
      </c>
      <c r="H357" s="50">
        <v>0</v>
      </c>
      <c r="I357" s="50">
        <f t="shared" ref="I357" si="34">SUM(E357,G357)</f>
        <v>1</v>
      </c>
      <c r="J357" s="50">
        <f t="shared" ref="J357" si="35">SUM(F357,H357)</f>
        <v>0</v>
      </c>
    </row>
    <row r="358" spans="1:11" s="51" customFormat="1">
      <c r="A358" s="2"/>
      <c r="B358" s="45" t="s">
        <v>81</v>
      </c>
      <c r="C358" s="52"/>
      <c r="D358" s="53"/>
      <c r="E358" s="54"/>
      <c r="F358" s="54"/>
      <c r="G358" s="54"/>
      <c r="H358" s="54"/>
      <c r="I358" s="54"/>
      <c r="J358" s="54"/>
      <c r="K358" s="2" t="s">
        <v>21</v>
      </c>
    </row>
    <row r="359" spans="1:11" s="51" customFormat="1">
      <c r="A359" s="2"/>
      <c r="C359" s="55" t="s">
        <v>77</v>
      </c>
      <c r="D359" s="56" t="s">
        <v>7765</v>
      </c>
      <c r="E359" s="57"/>
      <c r="F359" s="57"/>
      <c r="G359" s="57"/>
      <c r="H359" s="57"/>
      <c r="I359" s="50">
        <f t="shared" ref="I359:J362" si="36">SUM(E359,G359)</f>
        <v>0</v>
      </c>
      <c r="J359" s="50">
        <f t="shared" si="36"/>
        <v>0</v>
      </c>
    </row>
    <row r="360" spans="1:11" s="51" customFormat="1">
      <c r="A360" s="2"/>
      <c r="C360" s="55" t="s">
        <v>78</v>
      </c>
      <c r="D360" s="56" t="s">
        <v>7766</v>
      </c>
      <c r="E360" s="57"/>
      <c r="F360" s="57"/>
      <c r="G360" s="57"/>
      <c r="H360" s="57"/>
      <c r="I360" s="50">
        <f t="shared" si="36"/>
        <v>0</v>
      </c>
      <c r="J360" s="50">
        <f t="shared" si="36"/>
        <v>0</v>
      </c>
    </row>
    <row r="361" spans="1:11" s="51" customFormat="1">
      <c r="A361" s="2"/>
      <c r="C361" s="55" t="s">
        <v>79</v>
      </c>
      <c r="D361" s="56" t="s">
        <v>7767</v>
      </c>
      <c r="E361" s="50"/>
      <c r="F361" s="50"/>
      <c r="G361" s="50"/>
      <c r="H361" s="50"/>
      <c r="I361" s="50">
        <f t="shared" si="36"/>
        <v>0</v>
      </c>
      <c r="J361" s="50">
        <f t="shared" si="36"/>
        <v>0</v>
      </c>
    </row>
    <row r="362" spans="1:11" s="51" customFormat="1">
      <c r="A362" s="2"/>
      <c r="C362" s="55" t="s">
        <v>80</v>
      </c>
      <c r="D362" s="56" t="s">
        <v>7768</v>
      </c>
      <c r="E362" s="50"/>
      <c r="F362" s="50"/>
      <c r="G362" s="50"/>
      <c r="H362" s="50"/>
      <c r="I362" s="50">
        <f t="shared" si="36"/>
        <v>0</v>
      </c>
      <c r="J362" s="50">
        <f t="shared" si="36"/>
        <v>0</v>
      </c>
    </row>
    <row r="363" spans="1:11">
      <c r="E363" s="59"/>
      <c r="F363" s="59"/>
      <c r="G363" s="59"/>
      <c r="H363" s="59"/>
      <c r="I363" s="59"/>
      <c r="J363" s="59"/>
    </row>
    <row r="364" spans="1:11" ht="14.25">
      <c r="B364" s="43" t="s">
        <v>66</v>
      </c>
      <c r="C364" s="44"/>
      <c r="D364" s="43"/>
      <c r="E364" s="60"/>
      <c r="F364" s="60"/>
      <c r="G364" s="60"/>
      <c r="H364" s="60"/>
      <c r="I364" s="60"/>
      <c r="J364" s="60"/>
    </row>
    <row r="365" spans="1:11">
      <c r="B365" s="45" t="s">
        <v>36</v>
      </c>
      <c r="E365" s="61">
        <f>E366</f>
        <v>12303</v>
      </c>
      <c r="F365" s="61">
        <f t="shared" ref="F365:J365" si="37">F366</f>
        <v>14664</v>
      </c>
      <c r="G365" s="61">
        <f t="shared" si="37"/>
        <v>72060</v>
      </c>
      <c r="H365" s="61">
        <f t="shared" si="37"/>
        <v>89033</v>
      </c>
      <c r="I365" s="61">
        <f t="shared" si="37"/>
        <v>84363</v>
      </c>
      <c r="J365" s="61">
        <f t="shared" si="37"/>
        <v>103697</v>
      </c>
    </row>
    <row r="366" spans="1:11" ht="14.25">
      <c r="B366" s="69" t="s">
        <v>65</v>
      </c>
      <c r="C366" s="70"/>
      <c r="E366" s="61">
        <f>SUM(E367:E539)</f>
        <v>12303</v>
      </c>
      <c r="F366" s="61">
        <f t="shared" ref="F366:J366" si="38">SUM(F367:F539)</f>
        <v>14664</v>
      </c>
      <c r="G366" s="61">
        <f t="shared" si="38"/>
        <v>72060</v>
      </c>
      <c r="H366" s="61">
        <f t="shared" si="38"/>
        <v>89033</v>
      </c>
      <c r="I366" s="61">
        <f t="shared" si="38"/>
        <v>84363</v>
      </c>
      <c r="J366" s="61">
        <f t="shared" si="38"/>
        <v>103697</v>
      </c>
      <c r="K366" s="71" t="s">
        <v>9</v>
      </c>
    </row>
    <row r="367" spans="1:11">
      <c r="C367" s="48">
        <v>130207</v>
      </c>
      <c r="D367" s="49" t="s">
        <v>695</v>
      </c>
      <c r="E367" s="65">
        <v>0</v>
      </c>
      <c r="F367" s="65">
        <v>0</v>
      </c>
      <c r="G367" s="50">
        <v>0</v>
      </c>
      <c r="H367" s="50">
        <v>50</v>
      </c>
      <c r="I367" s="50">
        <f t="shared" ref="I367:J367" si="39">SUM(E367,G367)</f>
        <v>0</v>
      </c>
      <c r="J367" s="50">
        <f t="shared" si="39"/>
        <v>50</v>
      </c>
    </row>
    <row r="368" spans="1:11">
      <c r="C368" s="48" t="s">
        <v>696</v>
      </c>
      <c r="D368" s="49" t="s">
        <v>697</v>
      </c>
      <c r="E368" s="65">
        <v>0</v>
      </c>
      <c r="F368" s="65">
        <v>50</v>
      </c>
      <c r="G368" s="50">
        <v>630</v>
      </c>
      <c r="H368" s="50">
        <v>500</v>
      </c>
      <c r="I368" s="50">
        <f t="shared" ref="I368:I431" si="40">SUM(E368,G368)</f>
        <v>630</v>
      </c>
      <c r="J368" s="50">
        <f t="shared" ref="J368:J431" si="41">SUM(F368,H368)</f>
        <v>550</v>
      </c>
    </row>
    <row r="369" spans="3:10">
      <c r="C369" s="48">
        <v>260076</v>
      </c>
      <c r="D369" s="49" t="s">
        <v>698</v>
      </c>
      <c r="E369" s="65">
        <v>155</v>
      </c>
      <c r="F369" s="65">
        <v>150</v>
      </c>
      <c r="G369" s="50">
        <v>994</v>
      </c>
      <c r="H369" s="50">
        <v>1000</v>
      </c>
      <c r="I369" s="50">
        <f t="shared" si="40"/>
        <v>1149</v>
      </c>
      <c r="J369" s="50">
        <f t="shared" si="41"/>
        <v>1150</v>
      </c>
    </row>
    <row r="370" spans="3:10">
      <c r="C370" s="48" t="s">
        <v>525</v>
      </c>
      <c r="D370" s="49" t="s">
        <v>526</v>
      </c>
      <c r="E370" s="65">
        <v>0</v>
      </c>
      <c r="F370" s="65">
        <v>0</v>
      </c>
      <c r="G370" s="50">
        <v>1332</v>
      </c>
      <c r="H370" s="50">
        <v>1500</v>
      </c>
      <c r="I370" s="50">
        <f t="shared" si="40"/>
        <v>1332</v>
      </c>
      <c r="J370" s="50">
        <f t="shared" si="41"/>
        <v>1500</v>
      </c>
    </row>
    <row r="371" spans="3:10">
      <c r="C371" s="48" t="s">
        <v>527</v>
      </c>
      <c r="D371" s="49" t="s">
        <v>528</v>
      </c>
      <c r="E371" s="65">
        <v>1</v>
      </c>
      <c r="F371" s="65">
        <v>1</v>
      </c>
      <c r="G371" s="50">
        <v>1630</v>
      </c>
      <c r="H371" s="50">
        <v>1500</v>
      </c>
      <c r="I371" s="50">
        <f t="shared" si="40"/>
        <v>1631</v>
      </c>
      <c r="J371" s="50">
        <f t="shared" si="41"/>
        <v>1501</v>
      </c>
    </row>
    <row r="372" spans="3:10">
      <c r="C372" s="48" t="s">
        <v>699</v>
      </c>
      <c r="D372" s="49" t="s">
        <v>700</v>
      </c>
      <c r="E372" s="65">
        <v>0</v>
      </c>
      <c r="F372" s="65">
        <v>0</v>
      </c>
      <c r="G372" s="50">
        <v>1828</v>
      </c>
      <c r="H372" s="50">
        <v>2000</v>
      </c>
      <c r="I372" s="50">
        <f t="shared" si="40"/>
        <v>1828</v>
      </c>
      <c r="J372" s="50">
        <f t="shared" si="41"/>
        <v>2000</v>
      </c>
    </row>
    <row r="373" spans="3:10">
      <c r="C373" s="48" t="s">
        <v>531</v>
      </c>
      <c r="D373" s="49" t="s">
        <v>532</v>
      </c>
      <c r="E373" s="65">
        <v>0</v>
      </c>
      <c r="F373" s="65">
        <v>0</v>
      </c>
      <c r="G373" s="50">
        <v>1836</v>
      </c>
      <c r="H373" s="50">
        <v>2000</v>
      </c>
      <c r="I373" s="50">
        <f t="shared" si="40"/>
        <v>1836</v>
      </c>
      <c r="J373" s="50">
        <f t="shared" si="41"/>
        <v>2000</v>
      </c>
    </row>
    <row r="374" spans="3:10">
      <c r="C374" s="48" t="s">
        <v>533</v>
      </c>
      <c r="D374" s="49" t="s">
        <v>534</v>
      </c>
      <c r="E374" s="65">
        <v>1</v>
      </c>
      <c r="F374" s="65">
        <v>5</v>
      </c>
      <c r="G374" s="50">
        <v>38</v>
      </c>
      <c r="H374" s="50">
        <v>0</v>
      </c>
      <c r="I374" s="50">
        <f t="shared" si="40"/>
        <v>39</v>
      </c>
      <c r="J374" s="50">
        <f t="shared" si="41"/>
        <v>5</v>
      </c>
    </row>
    <row r="375" spans="3:10">
      <c r="C375" s="48" t="s">
        <v>701</v>
      </c>
      <c r="D375" s="49" t="s">
        <v>702</v>
      </c>
      <c r="E375" s="65">
        <v>0</v>
      </c>
      <c r="F375" s="65">
        <v>0</v>
      </c>
      <c r="G375" s="50">
        <v>1831</v>
      </c>
      <c r="H375" s="50">
        <v>2000</v>
      </c>
      <c r="I375" s="50">
        <f t="shared" si="40"/>
        <v>1831</v>
      </c>
      <c r="J375" s="50">
        <f t="shared" si="41"/>
        <v>2000</v>
      </c>
    </row>
    <row r="376" spans="3:10">
      <c r="C376" s="48" t="s">
        <v>703</v>
      </c>
      <c r="D376" s="49" t="s">
        <v>704</v>
      </c>
      <c r="E376" s="65">
        <v>0</v>
      </c>
      <c r="F376" s="65">
        <v>0</v>
      </c>
      <c r="G376" s="50">
        <v>1</v>
      </c>
      <c r="H376" s="50">
        <v>5</v>
      </c>
      <c r="I376" s="50">
        <f t="shared" si="40"/>
        <v>1</v>
      </c>
      <c r="J376" s="50">
        <f t="shared" si="41"/>
        <v>5</v>
      </c>
    </row>
    <row r="377" spans="3:10">
      <c r="C377" s="48" t="s">
        <v>705</v>
      </c>
      <c r="D377" s="49" t="s">
        <v>706</v>
      </c>
      <c r="E377" s="65">
        <v>0</v>
      </c>
      <c r="F377" s="65">
        <v>0</v>
      </c>
      <c r="G377" s="50">
        <v>0</v>
      </c>
      <c r="H377" s="50">
        <v>5</v>
      </c>
      <c r="I377" s="50">
        <f t="shared" si="40"/>
        <v>0</v>
      </c>
      <c r="J377" s="50">
        <f t="shared" si="41"/>
        <v>5</v>
      </c>
    </row>
    <row r="378" spans="3:10">
      <c r="C378" s="48" t="s">
        <v>541</v>
      </c>
      <c r="D378" s="49" t="s">
        <v>542</v>
      </c>
      <c r="E378" s="65">
        <v>0</v>
      </c>
      <c r="F378" s="65">
        <v>0</v>
      </c>
      <c r="G378" s="50">
        <v>354</v>
      </c>
      <c r="H378" s="50">
        <v>600</v>
      </c>
      <c r="I378" s="50">
        <f t="shared" si="40"/>
        <v>354</v>
      </c>
      <c r="J378" s="50">
        <f t="shared" si="41"/>
        <v>600</v>
      </c>
    </row>
    <row r="379" spans="3:10">
      <c r="C379" s="48" t="s">
        <v>543</v>
      </c>
      <c r="D379" s="49" t="s">
        <v>544</v>
      </c>
      <c r="E379" s="65">
        <v>0</v>
      </c>
      <c r="F379" s="65">
        <v>0</v>
      </c>
      <c r="G379" s="50">
        <v>35</v>
      </c>
      <c r="H379" s="50">
        <v>100</v>
      </c>
      <c r="I379" s="50">
        <f t="shared" si="40"/>
        <v>35</v>
      </c>
      <c r="J379" s="50">
        <f t="shared" si="41"/>
        <v>100</v>
      </c>
    </row>
    <row r="380" spans="3:10">
      <c r="C380" s="48" t="s">
        <v>707</v>
      </c>
      <c r="D380" s="49" t="s">
        <v>708</v>
      </c>
      <c r="E380" s="65">
        <v>0</v>
      </c>
      <c r="F380" s="65">
        <v>0</v>
      </c>
      <c r="G380" s="50">
        <v>0</v>
      </c>
      <c r="H380" s="50">
        <v>1</v>
      </c>
      <c r="I380" s="50">
        <f t="shared" si="40"/>
        <v>0</v>
      </c>
      <c r="J380" s="50">
        <f t="shared" si="41"/>
        <v>1</v>
      </c>
    </row>
    <row r="381" spans="3:10">
      <c r="C381" s="48" t="s">
        <v>709</v>
      </c>
      <c r="D381" s="49" t="s">
        <v>710</v>
      </c>
      <c r="E381" s="65">
        <v>0</v>
      </c>
      <c r="F381" s="65">
        <v>0</v>
      </c>
      <c r="G381" s="50">
        <v>374</v>
      </c>
      <c r="H381" s="50">
        <v>400</v>
      </c>
      <c r="I381" s="50">
        <f t="shared" si="40"/>
        <v>374</v>
      </c>
      <c r="J381" s="50">
        <f t="shared" si="41"/>
        <v>400</v>
      </c>
    </row>
    <row r="382" spans="3:10">
      <c r="C382" s="48" t="s">
        <v>711</v>
      </c>
      <c r="D382" s="49" t="s">
        <v>712</v>
      </c>
      <c r="E382" s="65">
        <v>0</v>
      </c>
      <c r="F382" s="65">
        <v>0</v>
      </c>
      <c r="G382" s="50">
        <v>32</v>
      </c>
      <c r="H382" s="50">
        <v>50</v>
      </c>
      <c r="I382" s="50">
        <f t="shared" si="40"/>
        <v>32</v>
      </c>
      <c r="J382" s="50">
        <f t="shared" si="41"/>
        <v>50</v>
      </c>
    </row>
    <row r="383" spans="3:10">
      <c r="C383" s="48" t="s">
        <v>545</v>
      </c>
      <c r="D383" s="49" t="s">
        <v>546</v>
      </c>
      <c r="E383" s="65">
        <v>469</v>
      </c>
      <c r="F383" s="65">
        <v>350</v>
      </c>
      <c r="G383" s="50">
        <v>2</v>
      </c>
      <c r="H383" s="50">
        <v>50</v>
      </c>
      <c r="I383" s="50">
        <f t="shared" si="40"/>
        <v>471</v>
      </c>
      <c r="J383" s="50">
        <f t="shared" si="41"/>
        <v>400</v>
      </c>
    </row>
    <row r="384" spans="3:10">
      <c r="C384" s="48" t="s">
        <v>547</v>
      </c>
      <c r="D384" s="49" t="s">
        <v>548</v>
      </c>
      <c r="E384" s="65">
        <v>0</v>
      </c>
      <c r="F384" s="65">
        <v>0</v>
      </c>
      <c r="G384" s="50">
        <v>78</v>
      </c>
      <c r="H384" s="50">
        <v>300</v>
      </c>
      <c r="I384" s="50">
        <f t="shared" si="40"/>
        <v>78</v>
      </c>
      <c r="J384" s="50">
        <f t="shared" si="41"/>
        <v>300</v>
      </c>
    </row>
    <row r="385" spans="3:10">
      <c r="C385" s="48" t="s">
        <v>713</v>
      </c>
      <c r="D385" s="49" t="s">
        <v>714</v>
      </c>
      <c r="E385" s="65">
        <v>0</v>
      </c>
      <c r="F385" s="65">
        <v>0</v>
      </c>
      <c r="G385" s="50">
        <v>440</v>
      </c>
      <c r="H385" s="50">
        <v>500</v>
      </c>
      <c r="I385" s="50">
        <f t="shared" si="40"/>
        <v>440</v>
      </c>
      <c r="J385" s="50">
        <f t="shared" si="41"/>
        <v>500</v>
      </c>
    </row>
    <row r="386" spans="3:10">
      <c r="C386" s="48" t="s">
        <v>715</v>
      </c>
      <c r="D386" s="49" t="s">
        <v>716</v>
      </c>
      <c r="E386" s="65">
        <v>0</v>
      </c>
      <c r="F386" s="65">
        <v>0</v>
      </c>
      <c r="G386" s="50">
        <v>43</v>
      </c>
      <c r="H386" s="50">
        <v>40</v>
      </c>
      <c r="I386" s="50">
        <f t="shared" si="40"/>
        <v>43</v>
      </c>
      <c r="J386" s="50">
        <f t="shared" si="41"/>
        <v>40</v>
      </c>
    </row>
    <row r="387" spans="3:10">
      <c r="C387" s="48" t="s">
        <v>717</v>
      </c>
      <c r="D387" s="49" t="s">
        <v>718</v>
      </c>
      <c r="E387" s="65">
        <v>0</v>
      </c>
      <c r="F387" s="65">
        <v>0</v>
      </c>
      <c r="G387" s="50">
        <v>44</v>
      </c>
      <c r="H387" s="50">
        <v>50</v>
      </c>
      <c r="I387" s="50">
        <f t="shared" si="40"/>
        <v>44</v>
      </c>
      <c r="J387" s="50">
        <f t="shared" si="41"/>
        <v>50</v>
      </c>
    </row>
    <row r="388" spans="3:10">
      <c r="C388" s="48" t="s">
        <v>719</v>
      </c>
      <c r="D388" s="49" t="s">
        <v>720</v>
      </c>
      <c r="E388" s="65">
        <v>0</v>
      </c>
      <c r="F388" s="65">
        <v>0</v>
      </c>
      <c r="G388" s="50">
        <v>0</v>
      </c>
      <c r="H388" s="50">
        <v>5</v>
      </c>
      <c r="I388" s="50">
        <f t="shared" si="40"/>
        <v>0</v>
      </c>
      <c r="J388" s="50">
        <f t="shared" si="41"/>
        <v>5</v>
      </c>
    </row>
    <row r="389" spans="3:10">
      <c r="C389" s="48" t="s">
        <v>721</v>
      </c>
      <c r="D389" s="49" t="s">
        <v>722</v>
      </c>
      <c r="E389" s="65">
        <v>0</v>
      </c>
      <c r="F389" s="65">
        <v>0</v>
      </c>
      <c r="G389" s="50">
        <v>0</v>
      </c>
      <c r="H389" s="50">
        <v>5</v>
      </c>
      <c r="I389" s="50">
        <f t="shared" si="40"/>
        <v>0</v>
      </c>
      <c r="J389" s="50">
        <f t="shared" si="41"/>
        <v>5</v>
      </c>
    </row>
    <row r="390" spans="3:10">
      <c r="C390" s="48" t="s">
        <v>723</v>
      </c>
      <c r="D390" s="49" t="s">
        <v>724</v>
      </c>
      <c r="E390" s="65">
        <v>0</v>
      </c>
      <c r="F390" s="65">
        <v>0</v>
      </c>
      <c r="G390" s="50">
        <v>39</v>
      </c>
      <c r="H390" s="50">
        <v>50</v>
      </c>
      <c r="I390" s="50">
        <f t="shared" si="40"/>
        <v>39</v>
      </c>
      <c r="J390" s="50">
        <f t="shared" si="41"/>
        <v>50</v>
      </c>
    </row>
    <row r="391" spans="3:10">
      <c r="C391" s="48" t="s">
        <v>725</v>
      </c>
      <c r="D391" s="49" t="s">
        <v>726</v>
      </c>
      <c r="E391" s="65">
        <v>0</v>
      </c>
      <c r="F391" s="65">
        <v>0</v>
      </c>
      <c r="G391" s="50">
        <v>21</v>
      </c>
      <c r="H391" s="50">
        <v>15</v>
      </c>
      <c r="I391" s="50">
        <f t="shared" si="40"/>
        <v>21</v>
      </c>
      <c r="J391" s="50">
        <f t="shared" si="41"/>
        <v>15</v>
      </c>
    </row>
    <row r="392" spans="3:10">
      <c r="C392" s="48" t="s">
        <v>727</v>
      </c>
      <c r="D392" s="49" t="s">
        <v>728</v>
      </c>
      <c r="E392" s="65">
        <v>8</v>
      </c>
      <c r="F392" s="65">
        <v>10</v>
      </c>
      <c r="G392" s="50">
        <v>4398</v>
      </c>
      <c r="H392" s="50">
        <v>4000</v>
      </c>
      <c r="I392" s="50">
        <f t="shared" si="40"/>
        <v>4406</v>
      </c>
      <c r="J392" s="50">
        <f t="shared" si="41"/>
        <v>4010</v>
      </c>
    </row>
    <row r="393" spans="3:10">
      <c r="C393" s="48" t="s">
        <v>729</v>
      </c>
      <c r="D393" s="49" t="s">
        <v>730</v>
      </c>
      <c r="E393" s="65">
        <v>0</v>
      </c>
      <c r="F393" s="65">
        <v>0</v>
      </c>
      <c r="G393" s="50">
        <v>158</v>
      </c>
      <c r="H393" s="50">
        <v>200</v>
      </c>
      <c r="I393" s="50">
        <f t="shared" si="40"/>
        <v>158</v>
      </c>
      <c r="J393" s="50">
        <f t="shared" si="41"/>
        <v>200</v>
      </c>
    </row>
    <row r="394" spans="3:10">
      <c r="C394" s="48" t="s">
        <v>551</v>
      </c>
      <c r="D394" s="49" t="s">
        <v>552</v>
      </c>
      <c r="E394" s="65">
        <v>0</v>
      </c>
      <c r="F394" s="65">
        <v>0</v>
      </c>
      <c r="G394" s="50">
        <v>1839</v>
      </c>
      <c r="H394" s="50">
        <v>1500</v>
      </c>
      <c r="I394" s="50">
        <f t="shared" si="40"/>
        <v>1839</v>
      </c>
      <c r="J394" s="50">
        <f t="shared" si="41"/>
        <v>1500</v>
      </c>
    </row>
    <row r="395" spans="3:10">
      <c r="C395" s="48" t="s">
        <v>731</v>
      </c>
      <c r="D395" s="49" t="s">
        <v>732</v>
      </c>
      <c r="E395" s="65">
        <v>0</v>
      </c>
      <c r="F395" s="65">
        <v>0</v>
      </c>
      <c r="G395" s="50">
        <v>679</v>
      </c>
      <c r="H395" s="50">
        <v>600</v>
      </c>
      <c r="I395" s="50">
        <f t="shared" si="40"/>
        <v>679</v>
      </c>
      <c r="J395" s="50">
        <f t="shared" si="41"/>
        <v>600</v>
      </c>
    </row>
    <row r="396" spans="3:10">
      <c r="C396" s="48" t="s">
        <v>733</v>
      </c>
      <c r="D396" s="49" t="s">
        <v>734</v>
      </c>
      <c r="E396" s="65">
        <v>0</v>
      </c>
      <c r="F396" s="65">
        <v>0</v>
      </c>
      <c r="G396" s="50">
        <v>669</v>
      </c>
      <c r="H396" s="50">
        <v>600</v>
      </c>
      <c r="I396" s="50">
        <f t="shared" si="40"/>
        <v>669</v>
      </c>
      <c r="J396" s="50">
        <f t="shared" si="41"/>
        <v>600</v>
      </c>
    </row>
    <row r="397" spans="3:10">
      <c r="C397" s="48" t="s">
        <v>735</v>
      </c>
      <c r="D397" s="49" t="s">
        <v>736</v>
      </c>
      <c r="E397" s="65">
        <v>0</v>
      </c>
      <c r="F397" s="65">
        <v>0</v>
      </c>
      <c r="G397" s="50">
        <v>10</v>
      </c>
      <c r="H397" s="50">
        <v>20</v>
      </c>
      <c r="I397" s="50">
        <f t="shared" si="40"/>
        <v>10</v>
      </c>
      <c r="J397" s="50">
        <f t="shared" si="41"/>
        <v>20</v>
      </c>
    </row>
    <row r="398" spans="3:10">
      <c r="C398" s="48" t="s">
        <v>577</v>
      </c>
      <c r="D398" s="49" t="s">
        <v>578</v>
      </c>
      <c r="E398" s="65">
        <v>0</v>
      </c>
      <c r="F398" s="65">
        <v>0</v>
      </c>
      <c r="G398" s="50">
        <v>725</v>
      </c>
      <c r="H398" s="50">
        <v>1000</v>
      </c>
      <c r="I398" s="50">
        <f t="shared" si="40"/>
        <v>725</v>
      </c>
      <c r="J398" s="50">
        <f t="shared" si="41"/>
        <v>1000</v>
      </c>
    </row>
    <row r="399" spans="3:10">
      <c r="C399" s="48" t="s">
        <v>579</v>
      </c>
      <c r="D399" s="49" t="s">
        <v>580</v>
      </c>
      <c r="E399" s="65">
        <v>0</v>
      </c>
      <c r="F399" s="65">
        <v>0</v>
      </c>
      <c r="G399" s="50">
        <v>30</v>
      </c>
      <c r="H399" s="50">
        <v>30</v>
      </c>
      <c r="I399" s="50">
        <f t="shared" si="40"/>
        <v>30</v>
      </c>
      <c r="J399" s="50">
        <f t="shared" si="41"/>
        <v>30</v>
      </c>
    </row>
    <row r="400" spans="3:10">
      <c r="C400" s="48" t="s">
        <v>737</v>
      </c>
      <c r="D400" s="49" t="s">
        <v>738</v>
      </c>
      <c r="E400" s="65">
        <v>0</v>
      </c>
      <c r="F400" s="65">
        <v>0</v>
      </c>
      <c r="G400" s="50">
        <v>1</v>
      </c>
      <c r="H400" s="50">
        <v>0</v>
      </c>
      <c r="I400" s="50">
        <f t="shared" si="40"/>
        <v>1</v>
      </c>
      <c r="J400" s="50">
        <f t="shared" si="41"/>
        <v>0</v>
      </c>
    </row>
    <row r="401" spans="3:10">
      <c r="C401" s="48" t="s">
        <v>739</v>
      </c>
      <c r="D401" s="49" t="s">
        <v>740</v>
      </c>
      <c r="E401" s="65">
        <v>0</v>
      </c>
      <c r="F401" s="65">
        <v>0</v>
      </c>
      <c r="G401" s="50">
        <v>0</v>
      </c>
      <c r="H401" s="50">
        <v>100</v>
      </c>
      <c r="I401" s="50">
        <f t="shared" si="40"/>
        <v>0</v>
      </c>
      <c r="J401" s="50">
        <f t="shared" si="41"/>
        <v>100</v>
      </c>
    </row>
    <row r="402" spans="3:10">
      <c r="C402" s="48" t="s">
        <v>741</v>
      </c>
      <c r="D402" s="49" t="s">
        <v>742</v>
      </c>
      <c r="E402" s="65">
        <v>0</v>
      </c>
      <c r="F402" s="65">
        <v>0</v>
      </c>
      <c r="G402" s="50">
        <v>0</v>
      </c>
      <c r="H402" s="50">
        <v>20</v>
      </c>
      <c r="I402" s="50">
        <f t="shared" si="40"/>
        <v>0</v>
      </c>
      <c r="J402" s="50">
        <f t="shared" si="41"/>
        <v>20</v>
      </c>
    </row>
    <row r="403" spans="3:10">
      <c r="C403" s="48" t="s">
        <v>743</v>
      </c>
      <c r="D403" s="49" t="s">
        <v>744</v>
      </c>
      <c r="E403" s="65">
        <v>0</v>
      </c>
      <c r="F403" s="65">
        <v>0</v>
      </c>
      <c r="G403" s="50">
        <v>31</v>
      </c>
      <c r="H403" s="50">
        <v>40</v>
      </c>
      <c r="I403" s="50">
        <f t="shared" si="40"/>
        <v>31</v>
      </c>
      <c r="J403" s="50">
        <f t="shared" si="41"/>
        <v>40</v>
      </c>
    </row>
    <row r="404" spans="3:10">
      <c r="C404" s="48" t="s">
        <v>745</v>
      </c>
      <c r="D404" s="49" t="s">
        <v>746</v>
      </c>
      <c r="E404" s="65">
        <v>0</v>
      </c>
      <c r="F404" s="65">
        <v>0</v>
      </c>
      <c r="G404" s="50">
        <v>2</v>
      </c>
      <c r="H404" s="50">
        <v>50</v>
      </c>
      <c r="I404" s="50">
        <f t="shared" si="40"/>
        <v>2</v>
      </c>
      <c r="J404" s="50">
        <f t="shared" si="41"/>
        <v>50</v>
      </c>
    </row>
    <row r="405" spans="3:10">
      <c r="C405" s="48" t="s">
        <v>747</v>
      </c>
      <c r="D405" s="49" t="s">
        <v>748</v>
      </c>
      <c r="E405" s="65">
        <v>0</v>
      </c>
      <c r="F405" s="65">
        <v>0</v>
      </c>
      <c r="G405" s="50">
        <v>44</v>
      </c>
      <c r="H405" s="50">
        <v>100</v>
      </c>
      <c r="I405" s="50">
        <f t="shared" si="40"/>
        <v>44</v>
      </c>
      <c r="J405" s="50">
        <f t="shared" si="41"/>
        <v>100</v>
      </c>
    </row>
    <row r="406" spans="3:10">
      <c r="C406" s="48" t="s">
        <v>749</v>
      </c>
      <c r="D406" s="49" t="s">
        <v>750</v>
      </c>
      <c r="E406" s="65">
        <v>0</v>
      </c>
      <c r="F406" s="65">
        <v>5</v>
      </c>
      <c r="G406" s="50">
        <v>715</v>
      </c>
      <c r="H406" s="50">
        <v>600</v>
      </c>
      <c r="I406" s="50">
        <f t="shared" si="40"/>
        <v>715</v>
      </c>
      <c r="J406" s="50">
        <f t="shared" si="41"/>
        <v>605</v>
      </c>
    </row>
    <row r="407" spans="3:10">
      <c r="C407" s="48" t="s">
        <v>751</v>
      </c>
      <c r="D407" s="49" t="s">
        <v>752</v>
      </c>
      <c r="E407" s="65">
        <v>0</v>
      </c>
      <c r="F407" s="65">
        <v>0</v>
      </c>
      <c r="G407" s="50">
        <v>0</v>
      </c>
      <c r="H407" s="50">
        <v>1</v>
      </c>
      <c r="I407" s="50">
        <f t="shared" si="40"/>
        <v>0</v>
      </c>
      <c r="J407" s="50">
        <f t="shared" si="41"/>
        <v>1</v>
      </c>
    </row>
    <row r="408" spans="3:10">
      <c r="C408" s="48" t="s">
        <v>753</v>
      </c>
      <c r="D408" s="49" t="s">
        <v>754</v>
      </c>
      <c r="E408" s="65">
        <v>0</v>
      </c>
      <c r="F408" s="65">
        <v>0</v>
      </c>
      <c r="G408" s="50">
        <v>1</v>
      </c>
      <c r="H408" s="50">
        <v>5</v>
      </c>
      <c r="I408" s="50">
        <f t="shared" si="40"/>
        <v>1</v>
      </c>
      <c r="J408" s="50">
        <f t="shared" si="41"/>
        <v>5</v>
      </c>
    </row>
    <row r="409" spans="3:10">
      <c r="C409" s="48" t="s">
        <v>755</v>
      </c>
      <c r="D409" s="49" t="s">
        <v>756</v>
      </c>
      <c r="E409" s="65">
        <v>0</v>
      </c>
      <c r="F409" s="65">
        <v>0</v>
      </c>
      <c r="G409" s="50">
        <v>2</v>
      </c>
      <c r="H409" s="50">
        <v>200</v>
      </c>
      <c r="I409" s="50">
        <f t="shared" si="40"/>
        <v>2</v>
      </c>
      <c r="J409" s="50">
        <f t="shared" si="41"/>
        <v>200</v>
      </c>
    </row>
    <row r="410" spans="3:10">
      <c r="C410" s="48" t="s">
        <v>583</v>
      </c>
      <c r="D410" s="49" t="s">
        <v>584</v>
      </c>
      <c r="E410" s="65">
        <v>164</v>
      </c>
      <c r="F410" s="65">
        <v>100</v>
      </c>
      <c r="G410" s="50">
        <v>1188</v>
      </c>
      <c r="H410" s="50">
        <v>1000</v>
      </c>
      <c r="I410" s="50">
        <f t="shared" si="40"/>
        <v>1352</v>
      </c>
      <c r="J410" s="50">
        <f t="shared" si="41"/>
        <v>1100</v>
      </c>
    </row>
    <row r="411" spans="3:10">
      <c r="C411" s="48" t="s">
        <v>757</v>
      </c>
      <c r="D411" s="49" t="s">
        <v>758</v>
      </c>
      <c r="E411" s="65">
        <v>0</v>
      </c>
      <c r="F411" s="65">
        <v>0</v>
      </c>
      <c r="G411" s="50">
        <v>1</v>
      </c>
      <c r="H411" s="50">
        <v>0</v>
      </c>
      <c r="I411" s="50">
        <f t="shared" si="40"/>
        <v>1</v>
      </c>
      <c r="J411" s="50">
        <f t="shared" si="41"/>
        <v>0</v>
      </c>
    </row>
    <row r="412" spans="3:10">
      <c r="C412" s="48" t="s">
        <v>591</v>
      </c>
      <c r="D412" s="49" t="s">
        <v>592</v>
      </c>
      <c r="E412" s="65">
        <v>0</v>
      </c>
      <c r="F412" s="65">
        <v>0</v>
      </c>
      <c r="G412" s="50">
        <v>484</v>
      </c>
      <c r="H412" s="50">
        <v>500</v>
      </c>
      <c r="I412" s="50">
        <f t="shared" si="40"/>
        <v>484</v>
      </c>
      <c r="J412" s="50">
        <f t="shared" si="41"/>
        <v>500</v>
      </c>
    </row>
    <row r="413" spans="3:10">
      <c r="C413" s="48" t="s">
        <v>759</v>
      </c>
      <c r="D413" s="49" t="s">
        <v>760</v>
      </c>
      <c r="E413" s="65">
        <v>0</v>
      </c>
      <c r="F413" s="65">
        <v>0</v>
      </c>
      <c r="G413" s="50">
        <v>4</v>
      </c>
      <c r="H413" s="50">
        <v>5</v>
      </c>
      <c r="I413" s="50">
        <f t="shared" si="40"/>
        <v>4</v>
      </c>
      <c r="J413" s="50">
        <f t="shared" si="41"/>
        <v>5</v>
      </c>
    </row>
    <row r="414" spans="3:10">
      <c r="C414" s="48" t="s">
        <v>593</v>
      </c>
      <c r="D414" s="49" t="s">
        <v>594</v>
      </c>
      <c r="E414" s="65">
        <v>0</v>
      </c>
      <c r="F414" s="65">
        <v>0</v>
      </c>
      <c r="G414" s="50">
        <v>0</v>
      </c>
      <c r="H414" s="50">
        <v>50</v>
      </c>
      <c r="I414" s="50">
        <f t="shared" si="40"/>
        <v>0</v>
      </c>
      <c r="J414" s="50">
        <f t="shared" si="41"/>
        <v>50</v>
      </c>
    </row>
    <row r="415" spans="3:10">
      <c r="C415" s="48" t="s">
        <v>595</v>
      </c>
      <c r="D415" s="49" t="s">
        <v>596</v>
      </c>
      <c r="E415" s="65">
        <v>0</v>
      </c>
      <c r="F415" s="65">
        <v>0</v>
      </c>
      <c r="G415" s="50">
        <v>1839</v>
      </c>
      <c r="H415" s="50">
        <v>1500</v>
      </c>
      <c r="I415" s="50">
        <f t="shared" si="40"/>
        <v>1839</v>
      </c>
      <c r="J415" s="50">
        <f t="shared" si="41"/>
        <v>1500</v>
      </c>
    </row>
    <row r="416" spans="3:10">
      <c r="C416" s="48" t="s">
        <v>761</v>
      </c>
      <c r="D416" s="49" t="s">
        <v>762</v>
      </c>
      <c r="E416" s="65">
        <v>0</v>
      </c>
      <c r="F416" s="65">
        <v>0</v>
      </c>
      <c r="G416" s="50">
        <v>8</v>
      </c>
      <c r="H416" s="50">
        <v>25</v>
      </c>
      <c r="I416" s="50">
        <f t="shared" si="40"/>
        <v>8</v>
      </c>
      <c r="J416" s="50">
        <f t="shared" si="41"/>
        <v>25</v>
      </c>
    </row>
    <row r="417" spans="3:10">
      <c r="C417" s="48" t="s">
        <v>763</v>
      </c>
      <c r="D417" s="49" t="s">
        <v>764</v>
      </c>
      <c r="E417" s="65">
        <v>0</v>
      </c>
      <c r="F417" s="65">
        <v>0</v>
      </c>
      <c r="G417" s="50">
        <v>3</v>
      </c>
      <c r="H417" s="50">
        <v>5</v>
      </c>
      <c r="I417" s="50">
        <f t="shared" si="40"/>
        <v>3</v>
      </c>
      <c r="J417" s="50">
        <f t="shared" si="41"/>
        <v>5</v>
      </c>
    </row>
    <row r="418" spans="3:10">
      <c r="C418" s="48" t="s">
        <v>765</v>
      </c>
      <c r="D418" s="49" t="s">
        <v>766</v>
      </c>
      <c r="E418" s="65">
        <v>0</v>
      </c>
      <c r="F418" s="65">
        <v>0</v>
      </c>
      <c r="G418" s="50">
        <v>1</v>
      </c>
      <c r="H418" s="50">
        <v>0</v>
      </c>
      <c r="I418" s="50">
        <f t="shared" si="40"/>
        <v>1</v>
      </c>
      <c r="J418" s="50">
        <f t="shared" si="41"/>
        <v>0</v>
      </c>
    </row>
    <row r="419" spans="3:10">
      <c r="C419" s="48" t="s">
        <v>597</v>
      </c>
      <c r="D419" s="49" t="s">
        <v>598</v>
      </c>
      <c r="E419" s="65">
        <v>0</v>
      </c>
      <c r="F419" s="65">
        <v>5</v>
      </c>
      <c r="G419" s="50">
        <v>14</v>
      </c>
      <c r="H419" s="50">
        <v>100</v>
      </c>
      <c r="I419" s="50">
        <f t="shared" si="40"/>
        <v>14</v>
      </c>
      <c r="J419" s="50">
        <f t="shared" si="41"/>
        <v>105</v>
      </c>
    </row>
    <row r="420" spans="3:10">
      <c r="C420" s="48" t="s">
        <v>767</v>
      </c>
      <c r="D420" s="49" t="s">
        <v>768</v>
      </c>
      <c r="E420" s="65">
        <v>0</v>
      </c>
      <c r="F420" s="65">
        <v>5</v>
      </c>
      <c r="G420" s="50">
        <v>1</v>
      </c>
      <c r="H420" s="50">
        <v>100</v>
      </c>
      <c r="I420" s="50">
        <f t="shared" si="40"/>
        <v>1</v>
      </c>
      <c r="J420" s="50">
        <f t="shared" si="41"/>
        <v>105</v>
      </c>
    </row>
    <row r="421" spans="3:10">
      <c r="C421" s="48" t="s">
        <v>769</v>
      </c>
      <c r="D421" s="49" t="s">
        <v>770</v>
      </c>
      <c r="E421" s="65">
        <v>0</v>
      </c>
      <c r="F421" s="65">
        <v>5</v>
      </c>
      <c r="G421" s="50">
        <v>1729</v>
      </c>
      <c r="H421" s="50">
        <v>2000</v>
      </c>
      <c r="I421" s="50">
        <f t="shared" si="40"/>
        <v>1729</v>
      </c>
      <c r="J421" s="50">
        <f t="shared" si="41"/>
        <v>2005</v>
      </c>
    </row>
    <row r="422" spans="3:10">
      <c r="C422" s="48" t="s">
        <v>771</v>
      </c>
      <c r="D422" s="49" t="s">
        <v>772</v>
      </c>
      <c r="E422" s="65">
        <v>0</v>
      </c>
      <c r="F422" s="65">
        <v>0</v>
      </c>
      <c r="G422" s="50">
        <v>942</v>
      </c>
      <c r="H422" s="50">
        <v>1000</v>
      </c>
      <c r="I422" s="50">
        <f t="shared" si="40"/>
        <v>942</v>
      </c>
      <c r="J422" s="50">
        <f t="shared" si="41"/>
        <v>1000</v>
      </c>
    </row>
    <row r="423" spans="3:10">
      <c r="C423" s="48" t="s">
        <v>599</v>
      </c>
      <c r="D423" s="49" t="s">
        <v>600</v>
      </c>
      <c r="E423" s="65">
        <v>0</v>
      </c>
      <c r="F423" s="65">
        <v>0</v>
      </c>
      <c r="G423" s="50">
        <v>1</v>
      </c>
      <c r="H423" s="50">
        <v>5</v>
      </c>
      <c r="I423" s="50">
        <f t="shared" si="40"/>
        <v>1</v>
      </c>
      <c r="J423" s="50">
        <f t="shared" si="41"/>
        <v>5</v>
      </c>
    </row>
    <row r="424" spans="3:10">
      <c r="C424" s="48" t="s">
        <v>601</v>
      </c>
      <c r="D424" s="49" t="s">
        <v>602</v>
      </c>
      <c r="E424" s="65">
        <v>0</v>
      </c>
      <c r="F424" s="65">
        <v>0</v>
      </c>
      <c r="G424" s="50">
        <v>103</v>
      </c>
      <c r="H424" s="50">
        <v>150</v>
      </c>
      <c r="I424" s="50">
        <f t="shared" si="40"/>
        <v>103</v>
      </c>
      <c r="J424" s="50">
        <f t="shared" si="41"/>
        <v>150</v>
      </c>
    </row>
    <row r="425" spans="3:10">
      <c r="C425" s="48" t="s">
        <v>773</v>
      </c>
      <c r="D425" s="49" t="s">
        <v>774</v>
      </c>
      <c r="E425" s="65">
        <v>0</v>
      </c>
      <c r="F425" s="65">
        <v>0</v>
      </c>
      <c r="G425" s="50">
        <v>0</v>
      </c>
      <c r="H425" s="50">
        <v>5</v>
      </c>
      <c r="I425" s="50">
        <f t="shared" si="40"/>
        <v>0</v>
      </c>
      <c r="J425" s="50">
        <f t="shared" si="41"/>
        <v>5</v>
      </c>
    </row>
    <row r="426" spans="3:10">
      <c r="C426" s="48" t="s">
        <v>607</v>
      </c>
      <c r="D426" s="49" t="s">
        <v>608</v>
      </c>
      <c r="E426" s="65">
        <v>0</v>
      </c>
      <c r="F426" s="65">
        <v>0</v>
      </c>
      <c r="G426" s="50">
        <v>10</v>
      </c>
      <c r="H426" s="50">
        <v>10</v>
      </c>
      <c r="I426" s="50">
        <f t="shared" si="40"/>
        <v>10</v>
      </c>
      <c r="J426" s="50">
        <f t="shared" si="41"/>
        <v>10</v>
      </c>
    </row>
    <row r="427" spans="3:10">
      <c r="C427" s="48" t="s">
        <v>775</v>
      </c>
      <c r="D427" s="49" t="s">
        <v>776</v>
      </c>
      <c r="E427" s="65">
        <v>0</v>
      </c>
      <c r="F427" s="65">
        <v>0</v>
      </c>
      <c r="G427" s="50">
        <v>0</v>
      </c>
      <c r="H427" s="50">
        <v>5</v>
      </c>
      <c r="I427" s="50">
        <f t="shared" si="40"/>
        <v>0</v>
      </c>
      <c r="J427" s="50">
        <f t="shared" si="41"/>
        <v>5</v>
      </c>
    </row>
    <row r="428" spans="3:10">
      <c r="C428" s="48" t="s">
        <v>777</v>
      </c>
      <c r="D428" s="49" t="s">
        <v>778</v>
      </c>
      <c r="E428" s="65">
        <v>0</v>
      </c>
      <c r="F428" s="65">
        <v>0</v>
      </c>
      <c r="G428" s="50">
        <v>1</v>
      </c>
      <c r="H428" s="50">
        <v>5</v>
      </c>
      <c r="I428" s="50">
        <f t="shared" si="40"/>
        <v>1</v>
      </c>
      <c r="J428" s="50">
        <f t="shared" si="41"/>
        <v>5</v>
      </c>
    </row>
    <row r="429" spans="3:10">
      <c r="C429" s="48" t="s">
        <v>779</v>
      </c>
      <c r="D429" s="49" t="s">
        <v>780</v>
      </c>
      <c r="E429" s="65">
        <v>0</v>
      </c>
      <c r="F429" s="65">
        <v>0</v>
      </c>
      <c r="G429" s="50">
        <v>0</v>
      </c>
      <c r="H429" s="50">
        <v>5</v>
      </c>
      <c r="I429" s="50">
        <f t="shared" si="40"/>
        <v>0</v>
      </c>
      <c r="J429" s="50">
        <f t="shared" si="41"/>
        <v>5</v>
      </c>
    </row>
    <row r="430" spans="3:10">
      <c r="C430" s="48" t="s">
        <v>781</v>
      </c>
      <c r="D430" s="49" t="s">
        <v>782</v>
      </c>
      <c r="E430" s="65">
        <v>0</v>
      </c>
      <c r="F430" s="65">
        <v>0</v>
      </c>
      <c r="G430" s="50">
        <v>0</v>
      </c>
      <c r="H430" s="50">
        <v>5</v>
      </c>
      <c r="I430" s="50">
        <f t="shared" si="40"/>
        <v>0</v>
      </c>
      <c r="J430" s="50">
        <f t="shared" si="41"/>
        <v>5</v>
      </c>
    </row>
    <row r="431" spans="3:10">
      <c r="C431" s="48" t="s">
        <v>783</v>
      </c>
      <c r="D431" s="49" t="s">
        <v>784</v>
      </c>
      <c r="E431" s="65">
        <v>0</v>
      </c>
      <c r="F431" s="65">
        <v>0</v>
      </c>
      <c r="G431" s="50">
        <v>0</v>
      </c>
      <c r="H431" s="50">
        <v>5</v>
      </c>
      <c r="I431" s="50">
        <f t="shared" si="40"/>
        <v>0</v>
      </c>
      <c r="J431" s="50">
        <f t="shared" si="41"/>
        <v>5</v>
      </c>
    </row>
    <row r="432" spans="3:10">
      <c r="C432" s="48" t="s">
        <v>785</v>
      </c>
      <c r="D432" s="49" t="s">
        <v>786</v>
      </c>
      <c r="E432" s="65">
        <v>0</v>
      </c>
      <c r="F432" s="65">
        <v>0</v>
      </c>
      <c r="G432" s="50">
        <v>122</v>
      </c>
      <c r="H432" s="50">
        <v>100</v>
      </c>
      <c r="I432" s="50">
        <f t="shared" ref="I432:I495" si="42">SUM(E432,G432)</f>
        <v>122</v>
      </c>
      <c r="J432" s="50">
        <f t="shared" ref="J432:J495" si="43">SUM(F432,H432)</f>
        <v>100</v>
      </c>
    </row>
    <row r="433" spans="3:10">
      <c r="C433" s="48" t="s">
        <v>787</v>
      </c>
      <c r="D433" s="49" t="s">
        <v>788</v>
      </c>
      <c r="E433" s="65">
        <v>0</v>
      </c>
      <c r="F433" s="65">
        <v>0</v>
      </c>
      <c r="G433" s="50">
        <v>3</v>
      </c>
      <c r="H433" s="50">
        <v>10</v>
      </c>
      <c r="I433" s="50">
        <f t="shared" si="42"/>
        <v>3</v>
      </c>
      <c r="J433" s="50">
        <f t="shared" si="43"/>
        <v>10</v>
      </c>
    </row>
    <row r="434" spans="3:10">
      <c r="C434" s="48" t="s">
        <v>789</v>
      </c>
      <c r="D434" s="49" t="s">
        <v>1555</v>
      </c>
      <c r="E434" s="65">
        <v>0</v>
      </c>
      <c r="F434" s="65">
        <v>0</v>
      </c>
      <c r="G434" s="50">
        <v>50</v>
      </c>
      <c r="H434" s="50">
        <v>50</v>
      </c>
      <c r="I434" s="50">
        <f t="shared" si="42"/>
        <v>50</v>
      </c>
      <c r="J434" s="50">
        <f t="shared" si="43"/>
        <v>50</v>
      </c>
    </row>
    <row r="435" spans="3:10">
      <c r="C435" s="48" t="s">
        <v>790</v>
      </c>
      <c r="D435" s="49" t="s">
        <v>791</v>
      </c>
      <c r="E435" s="65">
        <v>0</v>
      </c>
      <c r="F435" s="65">
        <v>0</v>
      </c>
      <c r="G435" s="50">
        <v>17</v>
      </c>
      <c r="H435" s="50">
        <v>30</v>
      </c>
      <c r="I435" s="50">
        <f t="shared" si="42"/>
        <v>17</v>
      </c>
      <c r="J435" s="50">
        <f t="shared" si="43"/>
        <v>30</v>
      </c>
    </row>
    <row r="436" spans="3:10">
      <c r="C436" s="48" t="s">
        <v>792</v>
      </c>
      <c r="D436" s="49" t="s">
        <v>2837</v>
      </c>
      <c r="E436" s="65">
        <v>0</v>
      </c>
      <c r="F436" s="65">
        <v>0</v>
      </c>
      <c r="G436" s="50">
        <v>0</v>
      </c>
      <c r="H436" s="50">
        <v>10</v>
      </c>
      <c r="I436" s="50">
        <f t="shared" si="42"/>
        <v>0</v>
      </c>
      <c r="J436" s="50">
        <f t="shared" si="43"/>
        <v>10</v>
      </c>
    </row>
    <row r="437" spans="3:10">
      <c r="C437" s="48" t="s">
        <v>793</v>
      </c>
      <c r="D437" s="49" t="s">
        <v>794</v>
      </c>
      <c r="E437" s="65">
        <v>6494</v>
      </c>
      <c r="F437" s="65">
        <v>10000</v>
      </c>
      <c r="G437" s="50">
        <v>4680</v>
      </c>
      <c r="H437" s="50">
        <v>6000</v>
      </c>
      <c r="I437" s="50">
        <f t="shared" si="42"/>
        <v>11174</v>
      </c>
      <c r="J437" s="50">
        <f t="shared" si="43"/>
        <v>16000</v>
      </c>
    </row>
    <row r="438" spans="3:10">
      <c r="C438" s="48" t="s">
        <v>795</v>
      </c>
      <c r="D438" s="49" t="s">
        <v>796</v>
      </c>
      <c r="E438" s="65">
        <v>1706</v>
      </c>
      <c r="F438" s="65">
        <v>1600</v>
      </c>
      <c r="G438" s="50">
        <v>192</v>
      </c>
      <c r="H438" s="50">
        <v>250</v>
      </c>
      <c r="I438" s="50">
        <f t="shared" si="42"/>
        <v>1898</v>
      </c>
      <c r="J438" s="50">
        <f t="shared" si="43"/>
        <v>1850</v>
      </c>
    </row>
    <row r="439" spans="3:10">
      <c r="C439" s="48" t="s">
        <v>797</v>
      </c>
      <c r="D439" s="49" t="s">
        <v>798</v>
      </c>
      <c r="E439" s="65">
        <v>2346</v>
      </c>
      <c r="F439" s="65">
        <v>1500</v>
      </c>
      <c r="G439" s="50">
        <v>836</v>
      </c>
      <c r="H439" s="50">
        <v>1200</v>
      </c>
      <c r="I439" s="50">
        <f t="shared" si="42"/>
        <v>3182</v>
      </c>
      <c r="J439" s="50">
        <f t="shared" si="43"/>
        <v>2700</v>
      </c>
    </row>
    <row r="440" spans="3:10">
      <c r="C440" s="48" t="s">
        <v>799</v>
      </c>
      <c r="D440" s="49" t="s">
        <v>800</v>
      </c>
      <c r="E440" s="65">
        <v>0</v>
      </c>
      <c r="F440" s="65">
        <v>0</v>
      </c>
      <c r="G440" s="50">
        <v>1</v>
      </c>
      <c r="H440" s="50">
        <v>0</v>
      </c>
      <c r="I440" s="50">
        <f t="shared" si="42"/>
        <v>1</v>
      </c>
      <c r="J440" s="50">
        <f t="shared" si="43"/>
        <v>0</v>
      </c>
    </row>
    <row r="441" spans="3:10">
      <c r="C441" s="48" t="s">
        <v>801</v>
      </c>
      <c r="D441" s="49" t="s">
        <v>802</v>
      </c>
      <c r="E441" s="65">
        <v>0</v>
      </c>
      <c r="F441" s="65">
        <v>0</v>
      </c>
      <c r="G441" s="50">
        <v>70</v>
      </c>
      <c r="H441" s="50">
        <v>100</v>
      </c>
      <c r="I441" s="50">
        <f t="shared" si="42"/>
        <v>70</v>
      </c>
      <c r="J441" s="50">
        <f t="shared" si="43"/>
        <v>100</v>
      </c>
    </row>
    <row r="442" spans="3:10">
      <c r="C442" s="48" t="s">
        <v>803</v>
      </c>
      <c r="D442" s="49" t="s">
        <v>804</v>
      </c>
      <c r="E442" s="65">
        <v>0</v>
      </c>
      <c r="F442" s="65">
        <v>0</v>
      </c>
      <c r="G442" s="50">
        <v>8</v>
      </c>
      <c r="H442" s="50">
        <v>100</v>
      </c>
      <c r="I442" s="50">
        <f t="shared" si="42"/>
        <v>8</v>
      </c>
      <c r="J442" s="50">
        <f t="shared" si="43"/>
        <v>100</v>
      </c>
    </row>
    <row r="443" spans="3:10">
      <c r="C443" s="48" t="s">
        <v>805</v>
      </c>
      <c r="D443" s="49" t="s">
        <v>806</v>
      </c>
      <c r="E443" s="65">
        <v>0</v>
      </c>
      <c r="F443" s="65">
        <v>0</v>
      </c>
      <c r="G443" s="50">
        <v>361</v>
      </c>
      <c r="H443" s="50">
        <v>500</v>
      </c>
      <c r="I443" s="50">
        <f t="shared" si="42"/>
        <v>361</v>
      </c>
      <c r="J443" s="50">
        <f t="shared" si="43"/>
        <v>500</v>
      </c>
    </row>
    <row r="444" spans="3:10">
      <c r="C444" s="48" t="s">
        <v>807</v>
      </c>
      <c r="D444" s="49" t="s">
        <v>808</v>
      </c>
      <c r="E444" s="65">
        <v>0</v>
      </c>
      <c r="F444" s="65">
        <v>0</v>
      </c>
      <c r="G444" s="50">
        <v>10</v>
      </c>
      <c r="H444" s="50">
        <v>50</v>
      </c>
      <c r="I444" s="50">
        <f t="shared" si="42"/>
        <v>10</v>
      </c>
      <c r="J444" s="50">
        <f t="shared" si="43"/>
        <v>50</v>
      </c>
    </row>
    <row r="445" spans="3:10">
      <c r="C445" s="48" t="s">
        <v>809</v>
      </c>
      <c r="D445" s="49" t="s">
        <v>810</v>
      </c>
      <c r="E445" s="65">
        <v>0</v>
      </c>
      <c r="F445" s="65">
        <v>0</v>
      </c>
      <c r="G445" s="50">
        <v>351</v>
      </c>
      <c r="H445" s="50">
        <v>400</v>
      </c>
      <c r="I445" s="50">
        <f t="shared" si="42"/>
        <v>351</v>
      </c>
      <c r="J445" s="50">
        <f t="shared" si="43"/>
        <v>400</v>
      </c>
    </row>
    <row r="446" spans="3:10">
      <c r="C446" s="48" t="s">
        <v>811</v>
      </c>
      <c r="D446" s="49" t="s">
        <v>812</v>
      </c>
      <c r="E446" s="65">
        <v>0</v>
      </c>
      <c r="F446" s="65">
        <v>0</v>
      </c>
      <c r="G446" s="50">
        <v>2</v>
      </c>
      <c r="H446" s="50">
        <v>0</v>
      </c>
      <c r="I446" s="50">
        <f t="shared" si="42"/>
        <v>2</v>
      </c>
      <c r="J446" s="50">
        <f t="shared" si="43"/>
        <v>0</v>
      </c>
    </row>
    <row r="447" spans="3:10">
      <c r="C447" s="48" t="s">
        <v>813</v>
      </c>
      <c r="D447" s="49" t="s">
        <v>814</v>
      </c>
      <c r="E447" s="65">
        <v>0</v>
      </c>
      <c r="F447" s="65">
        <v>0</v>
      </c>
      <c r="G447" s="50">
        <v>2</v>
      </c>
      <c r="H447" s="50">
        <v>5</v>
      </c>
      <c r="I447" s="50">
        <f t="shared" si="42"/>
        <v>2</v>
      </c>
      <c r="J447" s="50">
        <f t="shared" si="43"/>
        <v>5</v>
      </c>
    </row>
    <row r="448" spans="3:10">
      <c r="C448" s="48" t="s">
        <v>815</v>
      </c>
      <c r="D448" s="49" t="s">
        <v>816</v>
      </c>
      <c r="E448" s="65">
        <v>0</v>
      </c>
      <c r="F448" s="65">
        <v>0</v>
      </c>
      <c r="G448" s="50">
        <v>0</v>
      </c>
      <c r="H448" s="50">
        <v>5</v>
      </c>
      <c r="I448" s="50">
        <f t="shared" si="42"/>
        <v>0</v>
      </c>
      <c r="J448" s="50">
        <f t="shared" si="43"/>
        <v>5</v>
      </c>
    </row>
    <row r="449" spans="3:10">
      <c r="C449" s="48" t="s">
        <v>817</v>
      </c>
      <c r="D449" s="49" t="s">
        <v>818</v>
      </c>
      <c r="E449" s="65">
        <v>0</v>
      </c>
      <c r="F449" s="65">
        <v>0</v>
      </c>
      <c r="G449" s="50">
        <v>0</v>
      </c>
      <c r="H449" s="50">
        <v>5</v>
      </c>
      <c r="I449" s="50">
        <f t="shared" si="42"/>
        <v>0</v>
      </c>
      <c r="J449" s="50">
        <f t="shared" si="43"/>
        <v>5</v>
      </c>
    </row>
    <row r="450" spans="3:10">
      <c r="C450" s="48" t="s">
        <v>819</v>
      </c>
      <c r="D450" s="49" t="s">
        <v>820</v>
      </c>
      <c r="E450" s="65">
        <v>0</v>
      </c>
      <c r="F450" s="65">
        <v>0</v>
      </c>
      <c r="G450" s="50">
        <v>2</v>
      </c>
      <c r="H450" s="50">
        <v>50</v>
      </c>
      <c r="I450" s="50">
        <f t="shared" si="42"/>
        <v>2</v>
      </c>
      <c r="J450" s="50">
        <f t="shared" si="43"/>
        <v>50</v>
      </c>
    </row>
    <row r="451" spans="3:10">
      <c r="C451" s="48" t="s">
        <v>821</v>
      </c>
      <c r="D451" s="49" t="s">
        <v>822</v>
      </c>
      <c r="E451" s="65">
        <v>0</v>
      </c>
      <c r="F451" s="65">
        <v>0</v>
      </c>
      <c r="G451" s="50">
        <v>0</v>
      </c>
      <c r="H451" s="50">
        <v>30</v>
      </c>
      <c r="I451" s="50">
        <f t="shared" si="42"/>
        <v>0</v>
      </c>
      <c r="J451" s="50">
        <f t="shared" si="43"/>
        <v>30</v>
      </c>
    </row>
    <row r="452" spans="3:10">
      <c r="C452" s="48" t="s">
        <v>823</v>
      </c>
      <c r="D452" s="49" t="s">
        <v>824</v>
      </c>
      <c r="E452" s="65">
        <v>0</v>
      </c>
      <c r="F452" s="65">
        <v>0</v>
      </c>
      <c r="G452" s="50">
        <v>5</v>
      </c>
      <c r="H452" s="50">
        <v>50</v>
      </c>
      <c r="I452" s="50">
        <f t="shared" si="42"/>
        <v>5</v>
      </c>
      <c r="J452" s="50">
        <f t="shared" si="43"/>
        <v>50</v>
      </c>
    </row>
    <row r="453" spans="3:10">
      <c r="C453" s="48" t="s">
        <v>825</v>
      </c>
      <c r="D453" s="49" t="s">
        <v>826</v>
      </c>
      <c r="E453" s="65">
        <v>0</v>
      </c>
      <c r="F453" s="65">
        <v>0</v>
      </c>
      <c r="G453" s="50">
        <v>1</v>
      </c>
      <c r="H453" s="50">
        <v>10</v>
      </c>
      <c r="I453" s="50">
        <f t="shared" si="42"/>
        <v>1</v>
      </c>
      <c r="J453" s="50">
        <f t="shared" si="43"/>
        <v>10</v>
      </c>
    </row>
    <row r="454" spans="3:10">
      <c r="C454" s="48" t="s">
        <v>827</v>
      </c>
      <c r="D454" s="49" t="s">
        <v>828</v>
      </c>
      <c r="E454" s="65">
        <v>0</v>
      </c>
      <c r="F454" s="65">
        <v>0</v>
      </c>
      <c r="G454" s="50">
        <v>146</v>
      </c>
      <c r="H454" s="50">
        <v>200</v>
      </c>
      <c r="I454" s="50">
        <f t="shared" si="42"/>
        <v>146</v>
      </c>
      <c r="J454" s="50">
        <f t="shared" si="43"/>
        <v>200</v>
      </c>
    </row>
    <row r="455" spans="3:10">
      <c r="C455" s="48" t="s">
        <v>829</v>
      </c>
      <c r="D455" s="49" t="s">
        <v>830</v>
      </c>
      <c r="E455" s="65">
        <v>0</v>
      </c>
      <c r="F455" s="65">
        <v>0</v>
      </c>
      <c r="G455" s="50">
        <v>0</v>
      </c>
      <c r="H455" s="50">
        <v>10</v>
      </c>
      <c r="I455" s="50">
        <f t="shared" si="42"/>
        <v>0</v>
      </c>
      <c r="J455" s="50">
        <f t="shared" si="43"/>
        <v>10</v>
      </c>
    </row>
    <row r="456" spans="3:10">
      <c r="C456" s="48" t="s">
        <v>831</v>
      </c>
      <c r="D456" s="49" t="s">
        <v>832</v>
      </c>
      <c r="E456" s="65">
        <v>0</v>
      </c>
      <c r="F456" s="65">
        <v>0</v>
      </c>
      <c r="G456" s="50">
        <v>12</v>
      </c>
      <c r="H456" s="50">
        <v>100</v>
      </c>
      <c r="I456" s="50">
        <f t="shared" si="42"/>
        <v>12</v>
      </c>
      <c r="J456" s="50">
        <f t="shared" si="43"/>
        <v>100</v>
      </c>
    </row>
    <row r="457" spans="3:10">
      <c r="C457" s="48" t="s">
        <v>833</v>
      </c>
      <c r="D457" s="49" t="s">
        <v>834</v>
      </c>
      <c r="E457" s="65">
        <v>0</v>
      </c>
      <c r="F457" s="65">
        <v>0</v>
      </c>
      <c r="G457" s="50">
        <v>4</v>
      </c>
      <c r="H457" s="50">
        <v>30</v>
      </c>
      <c r="I457" s="50">
        <f t="shared" si="42"/>
        <v>4</v>
      </c>
      <c r="J457" s="50">
        <f t="shared" si="43"/>
        <v>30</v>
      </c>
    </row>
    <row r="458" spans="3:10">
      <c r="C458" s="48" t="s">
        <v>835</v>
      </c>
      <c r="D458" s="49" t="s">
        <v>836</v>
      </c>
      <c r="E458" s="65">
        <v>0</v>
      </c>
      <c r="F458" s="65">
        <v>0</v>
      </c>
      <c r="G458" s="50">
        <v>14</v>
      </c>
      <c r="H458" s="50">
        <v>50</v>
      </c>
      <c r="I458" s="50">
        <f t="shared" si="42"/>
        <v>14</v>
      </c>
      <c r="J458" s="50">
        <f t="shared" si="43"/>
        <v>50</v>
      </c>
    </row>
    <row r="459" spans="3:10">
      <c r="C459" s="48" t="s">
        <v>837</v>
      </c>
      <c r="D459" s="49" t="s">
        <v>838</v>
      </c>
      <c r="E459" s="65">
        <v>0</v>
      </c>
      <c r="F459" s="65">
        <v>0</v>
      </c>
      <c r="G459" s="50">
        <v>2</v>
      </c>
      <c r="H459" s="50">
        <v>50</v>
      </c>
      <c r="I459" s="50">
        <f t="shared" si="42"/>
        <v>2</v>
      </c>
      <c r="J459" s="50">
        <f t="shared" si="43"/>
        <v>50</v>
      </c>
    </row>
    <row r="460" spans="3:10">
      <c r="C460" s="48" t="s">
        <v>839</v>
      </c>
      <c r="D460" s="49" t="s">
        <v>840</v>
      </c>
      <c r="E460" s="65">
        <v>0</v>
      </c>
      <c r="F460" s="65">
        <v>0</v>
      </c>
      <c r="G460" s="50">
        <v>253</v>
      </c>
      <c r="H460" s="50">
        <v>200</v>
      </c>
      <c r="I460" s="50">
        <f t="shared" si="42"/>
        <v>253</v>
      </c>
      <c r="J460" s="50">
        <f t="shared" si="43"/>
        <v>200</v>
      </c>
    </row>
    <row r="461" spans="3:10">
      <c r="C461" s="48" t="s">
        <v>841</v>
      </c>
      <c r="D461" s="49" t="s">
        <v>842</v>
      </c>
      <c r="E461" s="65">
        <v>0</v>
      </c>
      <c r="F461" s="65">
        <v>0</v>
      </c>
      <c r="G461" s="50">
        <v>2</v>
      </c>
      <c r="H461" s="50">
        <v>15</v>
      </c>
      <c r="I461" s="50">
        <f t="shared" si="42"/>
        <v>2</v>
      </c>
      <c r="J461" s="50">
        <f t="shared" si="43"/>
        <v>15</v>
      </c>
    </row>
    <row r="462" spans="3:10">
      <c r="C462" s="48" t="s">
        <v>843</v>
      </c>
      <c r="D462" s="49" t="s">
        <v>844</v>
      </c>
      <c r="E462" s="65">
        <v>0</v>
      </c>
      <c r="F462" s="65">
        <v>0</v>
      </c>
      <c r="G462" s="50">
        <v>35</v>
      </c>
      <c r="H462" s="50">
        <v>70</v>
      </c>
      <c r="I462" s="50">
        <f t="shared" si="42"/>
        <v>35</v>
      </c>
      <c r="J462" s="50">
        <f t="shared" si="43"/>
        <v>70</v>
      </c>
    </row>
    <row r="463" spans="3:10">
      <c r="C463" s="48" t="s">
        <v>845</v>
      </c>
      <c r="D463" s="49" t="s">
        <v>846</v>
      </c>
      <c r="E463" s="65">
        <v>0</v>
      </c>
      <c r="F463" s="65">
        <v>0</v>
      </c>
      <c r="G463" s="50">
        <v>2</v>
      </c>
      <c r="H463" s="50">
        <v>15</v>
      </c>
      <c r="I463" s="50">
        <f t="shared" si="42"/>
        <v>2</v>
      </c>
      <c r="J463" s="50">
        <f t="shared" si="43"/>
        <v>15</v>
      </c>
    </row>
    <row r="464" spans="3:10">
      <c r="C464" s="48" t="s">
        <v>847</v>
      </c>
      <c r="D464" s="49" t="s">
        <v>848</v>
      </c>
      <c r="E464" s="65">
        <v>0</v>
      </c>
      <c r="F464" s="65">
        <v>0</v>
      </c>
      <c r="G464" s="50">
        <v>1</v>
      </c>
      <c r="H464" s="50">
        <v>0</v>
      </c>
      <c r="I464" s="50">
        <f t="shared" si="42"/>
        <v>1</v>
      </c>
      <c r="J464" s="50">
        <f t="shared" si="43"/>
        <v>0</v>
      </c>
    </row>
    <row r="465" spans="3:10">
      <c r="C465" s="48" t="s">
        <v>849</v>
      </c>
      <c r="D465" s="49" t="s">
        <v>850</v>
      </c>
      <c r="E465" s="65">
        <v>0</v>
      </c>
      <c r="F465" s="65">
        <v>0</v>
      </c>
      <c r="G465" s="50">
        <v>11</v>
      </c>
      <c r="H465" s="50">
        <v>20</v>
      </c>
      <c r="I465" s="50">
        <f t="shared" si="42"/>
        <v>11</v>
      </c>
      <c r="J465" s="50">
        <f t="shared" si="43"/>
        <v>20</v>
      </c>
    </row>
    <row r="466" spans="3:10">
      <c r="C466" s="48" t="s">
        <v>851</v>
      </c>
      <c r="D466" s="49" t="s">
        <v>852</v>
      </c>
      <c r="E466" s="65">
        <v>0</v>
      </c>
      <c r="F466" s="65">
        <v>0</v>
      </c>
      <c r="G466" s="50">
        <v>99</v>
      </c>
      <c r="H466" s="50">
        <v>100</v>
      </c>
      <c r="I466" s="50">
        <f t="shared" si="42"/>
        <v>99</v>
      </c>
      <c r="J466" s="50">
        <f t="shared" si="43"/>
        <v>100</v>
      </c>
    </row>
    <row r="467" spans="3:10">
      <c r="C467" s="48" t="s">
        <v>853</v>
      </c>
      <c r="D467" s="49" t="s">
        <v>854</v>
      </c>
      <c r="E467" s="65">
        <v>0</v>
      </c>
      <c r="F467" s="65">
        <v>0</v>
      </c>
      <c r="G467" s="50">
        <v>8</v>
      </c>
      <c r="H467" s="50">
        <v>20</v>
      </c>
      <c r="I467" s="50">
        <f t="shared" si="42"/>
        <v>8</v>
      </c>
      <c r="J467" s="50">
        <f t="shared" si="43"/>
        <v>20</v>
      </c>
    </row>
    <row r="468" spans="3:10">
      <c r="C468" s="48" t="s">
        <v>855</v>
      </c>
      <c r="D468" s="49" t="s">
        <v>856</v>
      </c>
      <c r="E468" s="65">
        <v>0</v>
      </c>
      <c r="F468" s="65">
        <v>0</v>
      </c>
      <c r="G468" s="50">
        <v>568</v>
      </c>
      <c r="H468" s="50">
        <v>450</v>
      </c>
      <c r="I468" s="50">
        <f t="shared" si="42"/>
        <v>568</v>
      </c>
      <c r="J468" s="50">
        <f t="shared" si="43"/>
        <v>450</v>
      </c>
    </row>
    <row r="469" spans="3:10">
      <c r="C469" s="48" t="s">
        <v>857</v>
      </c>
      <c r="D469" s="49" t="s">
        <v>858</v>
      </c>
      <c r="E469" s="65">
        <v>0</v>
      </c>
      <c r="F469" s="65">
        <v>0</v>
      </c>
      <c r="G469" s="50">
        <v>7</v>
      </c>
      <c r="H469" s="50">
        <v>30</v>
      </c>
      <c r="I469" s="50">
        <f t="shared" si="42"/>
        <v>7</v>
      </c>
      <c r="J469" s="50">
        <f t="shared" si="43"/>
        <v>30</v>
      </c>
    </row>
    <row r="470" spans="3:10">
      <c r="C470" s="48" t="s">
        <v>859</v>
      </c>
      <c r="D470" s="49" t="s">
        <v>860</v>
      </c>
      <c r="E470" s="65">
        <v>0</v>
      </c>
      <c r="F470" s="65">
        <v>0</v>
      </c>
      <c r="G470" s="50">
        <v>331</v>
      </c>
      <c r="H470" s="50">
        <v>300</v>
      </c>
      <c r="I470" s="50">
        <f t="shared" si="42"/>
        <v>331</v>
      </c>
      <c r="J470" s="50">
        <f t="shared" si="43"/>
        <v>300</v>
      </c>
    </row>
    <row r="471" spans="3:10">
      <c r="C471" s="48" t="s">
        <v>861</v>
      </c>
      <c r="D471" s="49" t="s">
        <v>862</v>
      </c>
      <c r="E471" s="65">
        <v>0</v>
      </c>
      <c r="F471" s="65">
        <v>0</v>
      </c>
      <c r="G471" s="50">
        <v>1</v>
      </c>
      <c r="H471" s="50">
        <v>0</v>
      </c>
      <c r="I471" s="50">
        <f t="shared" si="42"/>
        <v>1</v>
      </c>
      <c r="J471" s="50">
        <f t="shared" si="43"/>
        <v>0</v>
      </c>
    </row>
    <row r="472" spans="3:10">
      <c r="C472" s="48" t="s">
        <v>863</v>
      </c>
      <c r="D472" s="49" t="s">
        <v>864</v>
      </c>
      <c r="E472" s="65">
        <v>0</v>
      </c>
      <c r="F472" s="65">
        <v>0</v>
      </c>
      <c r="G472" s="50">
        <v>1</v>
      </c>
      <c r="H472" s="50">
        <v>0</v>
      </c>
      <c r="I472" s="50">
        <f t="shared" si="42"/>
        <v>1</v>
      </c>
      <c r="J472" s="50">
        <f t="shared" si="43"/>
        <v>0</v>
      </c>
    </row>
    <row r="473" spans="3:10">
      <c r="C473" s="48" t="s">
        <v>865</v>
      </c>
      <c r="D473" s="49" t="s">
        <v>866</v>
      </c>
      <c r="E473" s="65">
        <v>0</v>
      </c>
      <c r="F473" s="65">
        <v>0</v>
      </c>
      <c r="G473" s="50">
        <v>47</v>
      </c>
      <c r="H473" s="50">
        <v>100</v>
      </c>
      <c r="I473" s="50">
        <f t="shared" si="42"/>
        <v>47</v>
      </c>
      <c r="J473" s="50">
        <f t="shared" si="43"/>
        <v>100</v>
      </c>
    </row>
    <row r="474" spans="3:10">
      <c r="C474" s="48" t="s">
        <v>867</v>
      </c>
      <c r="D474" s="49" t="s">
        <v>868</v>
      </c>
      <c r="E474" s="65">
        <v>239</v>
      </c>
      <c r="F474" s="65">
        <v>200</v>
      </c>
      <c r="G474" s="50">
        <v>5323</v>
      </c>
      <c r="H474" s="50">
        <v>4000</v>
      </c>
      <c r="I474" s="50">
        <f t="shared" si="42"/>
        <v>5562</v>
      </c>
      <c r="J474" s="50">
        <f t="shared" si="43"/>
        <v>4200</v>
      </c>
    </row>
    <row r="475" spans="3:10">
      <c r="C475" s="48" t="s">
        <v>869</v>
      </c>
      <c r="D475" s="49" t="s">
        <v>870</v>
      </c>
      <c r="E475" s="65">
        <v>0</v>
      </c>
      <c r="F475" s="65">
        <v>0</v>
      </c>
      <c r="G475" s="50">
        <v>0</v>
      </c>
      <c r="H475" s="50">
        <v>50</v>
      </c>
      <c r="I475" s="50">
        <f t="shared" si="42"/>
        <v>0</v>
      </c>
      <c r="J475" s="50">
        <f t="shared" si="43"/>
        <v>50</v>
      </c>
    </row>
    <row r="476" spans="3:10">
      <c r="C476" s="48" t="s">
        <v>871</v>
      </c>
      <c r="D476" s="49" t="s">
        <v>872</v>
      </c>
      <c r="E476" s="65">
        <v>0</v>
      </c>
      <c r="F476" s="65">
        <v>0</v>
      </c>
      <c r="G476" s="50">
        <v>7</v>
      </c>
      <c r="H476" s="50">
        <v>50</v>
      </c>
      <c r="I476" s="50">
        <f t="shared" si="42"/>
        <v>7</v>
      </c>
      <c r="J476" s="50">
        <f t="shared" si="43"/>
        <v>50</v>
      </c>
    </row>
    <row r="477" spans="3:10">
      <c r="C477" s="48" t="s">
        <v>873</v>
      </c>
      <c r="D477" s="49" t="s">
        <v>874</v>
      </c>
      <c r="E477" s="65">
        <v>0</v>
      </c>
      <c r="F477" s="65">
        <v>0</v>
      </c>
      <c r="G477" s="50">
        <v>5</v>
      </c>
      <c r="H477" s="50">
        <v>50</v>
      </c>
      <c r="I477" s="50">
        <f t="shared" si="42"/>
        <v>5</v>
      </c>
      <c r="J477" s="50">
        <f t="shared" si="43"/>
        <v>50</v>
      </c>
    </row>
    <row r="478" spans="3:10">
      <c r="C478" s="48" t="s">
        <v>875</v>
      </c>
      <c r="D478" s="49" t="s">
        <v>876</v>
      </c>
      <c r="E478" s="65">
        <v>0</v>
      </c>
      <c r="F478" s="65">
        <v>0</v>
      </c>
      <c r="G478" s="50">
        <v>2</v>
      </c>
      <c r="H478" s="50">
        <v>30</v>
      </c>
      <c r="I478" s="50">
        <f t="shared" si="42"/>
        <v>2</v>
      </c>
      <c r="J478" s="50">
        <f t="shared" si="43"/>
        <v>30</v>
      </c>
    </row>
    <row r="479" spans="3:10">
      <c r="C479" s="48" t="s">
        <v>877</v>
      </c>
      <c r="D479" s="49" t="s">
        <v>878</v>
      </c>
      <c r="E479" s="65">
        <v>0</v>
      </c>
      <c r="F479" s="65">
        <v>0</v>
      </c>
      <c r="G479" s="50">
        <v>0</v>
      </c>
      <c r="H479" s="50">
        <v>50</v>
      </c>
      <c r="I479" s="50">
        <f t="shared" si="42"/>
        <v>0</v>
      </c>
      <c r="J479" s="50">
        <f t="shared" si="43"/>
        <v>50</v>
      </c>
    </row>
    <row r="480" spans="3:10">
      <c r="C480" s="48" t="s">
        <v>879</v>
      </c>
      <c r="D480" s="49" t="s">
        <v>4197</v>
      </c>
      <c r="E480" s="65">
        <v>0</v>
      </c>
      <c r="F480" s="65">
        <v>0</v>
      </c>
      <c r="G480" s="50">
        <v>0</v>
      </c>
      <c r="H480" s="50">
        <v>5</v>
      </c>
      <c r="I480" s="50">
        <f t="shared" si="42"/>
        <v>0</v>
      </c>
      <c r="J480" s="50">
        <f t="shared" si="43"/>
        <v>5</v>
      </c>
    </row>
    <row r="481" spans="3:10">
      <c r="C481" s="48" t="s">
        <v>880</v>
      </c>
      <c r="D481" s="49" t="s">
        <v>881</v>
      </c>
      <c r="E481" s="65">
        <v>1</v>
      </c>
      <c r="F481" s="65">
        <v>5</v>
      </c>
      <c r="G481" s="50">
        <v>15</v>
      </c>
      <c r="H481" s="50">
        <v>200</v>
      </c>
      <c r="I481" s="50">
        <f t="shared" si="42"/>
        <v>16</v>
      </c>
      <c r="J481" s="50">
        <f t="shared" si="43"/>
        <v>205</v>
      </c>
    </row>
    <row r="482" spans="3:10">
      <c r="C482" s="48" t="s">
        <v>882</v>
      </c>
      <c r="D482" s="49" t="s">
        <v>883</v>
      </c>
      <c r="E482" s="65">
        <v>56</v>
      </c>
      <c r="F482" s="65">
        <v>50</v>
      </c>
      <c r="G482" s="50">
        <v>515</v>
      </c>
      <c r="H482" s="50">
        <v>700</v>
      </c>
      <c r="I482" s="50">
        <f t="shared" si="42"/>
        <v>571</v>
      </c>
      <c r="J482" s="50">
        <f t="shared" si="43"/>
        <v>750</v>
      </c>
    </row>
    <row r="483" spans="3:10">
      <c r="C483" s="48" t="s">
        <v>884</v>
      </c>
      <c r="D483" s="49" t="s">
        <v>885</v>
      </c>
      <c r="E483" s="65">
        <v>4</v>
      </c>
      <c r="F483" s="65">
        <v>5</v>
      </c>
      <c r="G483" s="50">
        <v>52</v>
      </c>
      <c r="H483" s="50">
        <v>1500</v>
      </c>
      <c r="I483" s="50">
        <f t="shared" si="42"/>
        <v>56</v>
      </c>
      <c r="J483" s="50">
        <f t="shared" si="43"/>
        <v>1505</v>
      </c>
    </row>
    <row r="484" spans="3:10">
      <c r="C484" s="48" t="s">
        <v>886</v>
      </c>
      <c r="D484" s="49" t="s">
        <v>887</v>
      </c>
      <c r="E484" s="65">
        <v>408</v>
      </c>
      <c r="F484" s="65">
        <v>350</v>
      </c>
      <c r="G484" s="50">
        <v>2245</v>
      </c>
      <c r="H484" s="50">
        <v>3500</v>
      </c>
      <c r="I484" s="50">
        <f t="shared" si="42"/>
        <v>2653</v>
      </c>
      <c r="J484" s="50">
        <f t="shared" si="43"/>
        <v>3850</v>
      </c>
    </row>
    <row r="485" spans="3:10">
      <c r="C485" s="48" t="s">
        <v>888</v>
      </c>
      <c r="D485" s="49" t="s">
        <v>889</v>
      </c>
      <c r="E485" s="65">
        <v>4</v>
      </c>
      <c r="F485" s="65">
        <v>5</v>
      </c>
      <c r="G485" s="50">
        <v>117</v>
      </c>
      <c r="H485" s="50">
        <v>1200</v>
      </c>
      <c r="I485" s="50">
        <f t="shared" si="42"/>
        <v>121</v>
      </c>
      <c r="J485" s="50">
        <f t="shared" si="43"/>
        <v>1205</v>
      </c>
    </row>
    <row r="486" spans="3:10">
      <c r="C486" s="48" t="s">
        <v>890</v>
      </c>
      <c r="D486" s="49" t="s">
        <v>891</v>
      </c>
      <c r="E486" s="65">
        <v>155</v>
      </c>
      <c r="F486" s="65">
        <v>130</v>
      </c>
      <c r="G486" s="50">
        <v>3082</v>
      </c>
      <c r="H486" s="50">
        <v>3500</v>
      </c>
      <c r="I486" s="50">
        <f t="shared" si="42"/>
        <v>3237</v>
      </c>
      <c r="J486" s="50">
        <f t="shared" si="43"/>
        <v>3630</v>
      </c>
    </row>
    <row r="487" spans="3:10">
      <c r="C487" s="48" t="s">
        <v>892</v>
      </c>
      <c r="D487" s="49" t="s">
        <v>893</v>
      </c>
      <c r="E487" s="65">
        <v>0</v>
      </c>
      <c r="F487" s="65">
        <v>0</v>
      </c>
      <c r="G487" s="50">
        <v>37</v>
      </c>
      <c r="H487" s="50">
        <v>500</v>
      </c>
      <c r="I487" s="50">
        <f t="shared" si="42"/>
        <v>37</v>
      </c>
      <c r="J487" s="50">
        <f t="shared" si="43"/>
        <v>500</v>
      </c>
    </row>
    <row r="488" spans="3:10">
      <c r="C488" s="48" t="s">
        <v>894</v>
      </c>
      <c r="D488" s="49" t="s">
        <v>895</v>
      </c>
      <c r="E488" s="65">
        <v>3</v>
      </c>
      <c r="F488" s="65">
        <v>5</v>
      </c>
      <c r="G488" s="50">
        <v>82</v>
      </c>
      <c r="H488" s="50">
        <v>250</v>
      </c>
      <c r="I488" s="50">
        <f t="shared" si="42"/>
        <v>85</v>
      </c>
      <c r="J488" s="50">
        <f t="shared" si="43"/>
        <v>255</v>
      </c>
    </row>
    <row r="489" spans="3:10">
      <c r="C489" s="48" t="s">
        <v>896</v>
      </c>
      <c r="D489" s="49" t="s">
        <v>897</v>
      </c>
      <c r="E489" s="65">
        <v>0</v>
      </c>
      <c r="F489" s="65">
        <v>0</v>
      </c>
      <c r="G489" s="50">
        <v>3</v>
      </c>
      <c r="H489" s="50">
        <v>50</v>
      </c>
      <c r="I489" s="50">
        <f t="shared" si="42"/>
        <v>3</v>
      </c>
      <c r="J489" s="50">
        <f t="shared" si="43"/>
        <v>50</v>
      </c>
    </row>
    <row r="490" spans="3:10">
      <c r="C490" s="48" t="s">
        <v>898</v>
      </c>
      <c r="D490" s="49" t="s">
        <v>899</v>
      </c>
      <c r="E490" s="65">
        <v>0</v>
      </c>
      <c r="F490" s="65">
        <v>0</v>
      </c>
      <c r="G490" s="50">
        <v>2</v>
      </c>
      <c r="H490" s="50">
        <v>10</v>
      </c>
      <c r="I490" s="50">
        <f t="shared" si="42"/>
        <v>2</v>
      </c>
      <c r="J490" s="50">
        <f t="shared" si="43"/>
        <v>10</v>
      </c>
    </row>
    <row r="491" spans="3:10">
      <c r="C491" s="48" t="s">
        <v>900</v>
      </c>
      <c r="D491" s="49" t="s">
        <v>901</v>
      </c>
      <c r="E491" s="65">
        <v>0</v>
      </c>
      <c r="F491" s="65">
        <v>0</v>
      </c>
      <c r="G491" s="50">
        <v>0</v>
      </c>
      <c r="H491" s="50">
        <v>30</v>
      </c>
      <c r="I491" s="50">
        <f t="shared" si="42"/>
        <v>0</v>
      </c>
      <c r="J491" s="50">
        <f t="shared" si="43"/>
        <v>30</v>
      </c>
    </row>
    <row r="492" spans="3:10">
      <c r="C492" s="48" t="s">
        <v>902</v>
      </c>
      <c r="D492" s="49" t="s">
        <v>903</v>
      </c>
      <c r="E492" s="65">
        <v>0</v>
      </c>
      <c r="F492" s="65">
        <v>5</v>
      </c>
      <c r="G492" s="50">
        <v>1</v>
      </c>
      <c r="H492" s="50">
        <v>50</v>
      </c>
      <c r="I492" s="50">
        <f t="shared" si="42"/>
        <v>1</v>
      </c>
      <c r="J492" s="50">
        <f t="shared" si="43"/>
        <v>55</v>
      </c>
    </row>
    <row r="493" spans="3:10">
      <c r="C493" s="48" t="s">
        <v>904</v>
      </c>
      <c r="D493" s="49" t="s">
        <v>905</v>
      </c>
      <c r="E493" s="65">
        <v>4</v>
      </c>
      <c r="F493" s="65">
        <v>5</v>
      </c>
      <c r="G493" s="50">
        <v>44</v>
      </c>
      <c r="H493" s="50">
        <v>150</v>
      </c>
      <c r="I493" s="50">
        <f t="shared" si="42"/>
        <v>48</v>
      </c>
      <c r="J493" s="50">
        <f t="shared" si="43"/>
        <v>155</v>
      </c>
    </row>
    <row r="494" spans="3:10">
      <c r="C494" s="48" t="s">
        <v>906</v>
      </c>
      <c r="D494" s="49" t="s">
        <v>907</v>
      </c>
      <c r="E494" s="65">
        <v>0</v>
      </c>
      <c r="F494" s="65">
        <v>5</v>
      </c>
      <c r="G494" s="50">
        <v>2</v>
      </c>
      <c r="H494" s="50">
        <v>200</v>
      </c>
      <c r="I494" s="50">
        <f t="shared" si="42"/>
        <v>2</v>
      </c>
      <c r="J494" s="50">
        <f t="shared" si="43"/>
        <v>205</v>
      </c>
    </row>
    <row r="495" spans="3:10">
      <c r="C495" s="48" t="s">
        <v>908</v>
      </c>
      <c r="D495" s="49" t="s">
        <v>909</v>
      </c>
      <c r="E495" s="65">
        <v>31</v>
      </c>
      <c r="F495" s="65">
        <v>40</v>
      </c>
      <c r="G495" s="50">
        <v>142</v>
      </c>
      <c r="H495" s="50">
        <v>500</v>
      </c>
      <c r="I495" s="50">
        <f t="shared" si="42"/>
        <v>173</v>
      </c>
      <c r="J495" s="50">
        <f t="shared" si="43"/>
        <v>540</v>
      </c>
    </row>
    <row r="496" spans="3:10">
      <c r="C496" s="48" t="s">
        <v>910</v>
      </c>
      <c r="D496" s="49" t="s">
        <v>911</v>
      </c>
      <c r="E496" s="65">
        <v>0</v>
      </c>
      <c r="F496" s="65">
        <v>5</v>
      </c>
      <c r="G496" s="50">
        <v>5</v>
      </c>
      <c r="H496" s="50">
        <v>400</v>
      </c>
      <c r="I496" s="50">
        <f t="shared" ref="I496:I539" si="44">SUM(E496,G496)</f>
        <v>5</v>
      </c>
      <c r="J496" s="50">
        <f t="shared" ref="J496:J539" si="45">SUM(F496,H496)</f>
        <v>405</v>
      </c>
    </row>
    <row r="497" spans="3:10">
      <c r="C497" s="48" t="s">
        <v>912</v>
      </c>
      <c r="D497" s="49" t="s">
        <v>913</v>
      </c>
      <c r="E497" s="65">
        <v>2</v>
      </c>
      <c r="F497" s="65">
        <v>5</v>
      </c>
      <c r="G497" s="50">
        <v>173</v>
      </c>
      <c r="H497" s="50">
        <v>300</v>
      </c>
      <c r="I497" s="50">
        <f t="shared" si="44"/>
        <v>175</v>
      </c>
      <c r="J497" s="50">
        <f t="shared" si="45"/>
        <v>305</v>
      </c>
    </row>
    <row r="498" spans="3:10">
      <c r="C498" s="48" t="s">
        <v>914</v>
      </c>
      <c r="D498" s="49" t="s">
        <v>915</v>
      </c>
      <c r="E498" s="65">
        <v>0</v>
      </c>
      <c r="F498" s="65">
        <v>0</v>
      </c>
      <c r="G498" s="50">
        <v>0</v>
      </c>
      <c r="H498" s="50">
        <v>50</v>
      </c>
      <c r="I498" s="50">
        <f t="shared" si="44"/>
        <v>0</v>
      </c>
      <c r="J498" s="50">
        <f t="shared" si="45"/>
        <v>50</v>
      </c>
    </row>
    <row r="499" spans="3:10">
      <c r="C499" s="48" t="s">
        <v>916</v>
      </c>
      <c r="D499" s="49" t="s">
        <v>917</v>
      </c>
      <c r="E499" s="65">
        <v>0</v>
      </c>
      <c r="F499" s="65">
        <v>0</v>
      </c>
      <c r="G499" s="50">
        <v>6</v>
      </c>
      <c r="H499" s="50">
        <v>30</v>
      </c>
      <c r="I499" s="50">
        <f t="shared" si="44"/>
        <v>6</v>
      </c>
      <c r="J499" s="50">
        <f t="shared" si="45"/>
        <v>30</v>
      </c>
    </row>
    <row r="500" spans="3:10">
      <c r="C500" s="48" t="s">
        <v>918</v>
      </c>
      <c r="D500" s="49" t="s">
        <v>919</v>
      </c>
      <c r="E500" s="65">
        <v>1</v>
      </c>
      <c r="F500" s="65">
        <v>1</v>
      </c>
      <c r="G500" s="50">
        <v>13</v>
      </c>
      <c r="H500" s="50">
        <v>100</v>
      </c>
      <c r="I500" s="50">
        <f t="shared" si="44"/>
        <v>14</v>
      </c>
      <c r="J500" s="50">
        <f t="shared" si="45"/>
        <v>101</v>
      </c>
    </row>
    <row r="501" spans="3:10">
      <c r="C501" s="48" t="s">
        <v>611</v>
      </c>
      <c r="D501" s="49" t="s">
        <v>612</v>
      </c>
      <c r="E501" s="65">
        <v>4</v>
      </c>
      <c r="F501" s="65">
        <v>5</v>
      </c>
      <c r="G501" s="50">
        <v>6831</v>
      </c>
      <c r="H501" s="50">
        <v>10000</v>
      </c>
      <c r="I501" s="50">
        <f t="shared" si="44"/>
        <v>6835</v>
      </c>
      <c r="J501" s="50">
        <f t="shared" si="45"/>
        <v>10005</v>
      </c>
    </row>
    <row r="502" spans="3:10">
      <c r="C502" s="48" t="s">
        <v>920</v>
      </c>
      <c r="D502" s="49" t="s">
        <v>921</v>
      </c>
      <c r="E502" s="65">
        <v>0</v>
      </c>
      <c r="F502" s="65">
        <v>0</v>
      </c>
      <c r="G502" s="50">
        <v>1</v>
      </c>
      <c r="H502" s="50">
        <v>0</v>
      </c>
      <c r="I502" s="50">
        <f t="shared" si="44"/>
        <v>1</v>
      </c>
      <c r="J502" s="50">
        <f t="shared" si="45"/>
        <v>0</v>
      </c>
    </row>
    <row r="503" spans="3:10">
      <c r="C503" s="48" t="s">
        <v>922</v>
      </c>
      <c r="D503" s="49" t="s">
        <v>923</v>
      </c>
      <c r="E503" s="65">
        <v>0</v>
      </c>
      <c r="F503" s="65">
        <v>0</v>
      </c>
      <c r="G503" s="50">
        <v>1</v>
      </c>
      <c r="H503" s="50">
        <v>1</v>
      </c>
      <c r="I503" s="50">
        <f t="shared" si="44"/>
        <v>1</v>
      </c>
      <c r="J503" s="50">
        <f t="shared" si="45"/>
        <v>1</v>
      </c>
    </row>
    <row r="504" spans="3:10">
      <c r="C504" s="48" t="s">
        <v>924</v>
      </c>
      <c r="D504" s="49" t="s">
        <v>925</v>
      </c>
      <c r="E504" s="65">
        <v>0</v>
      </c>
      <c r="F504" s="65">
        <v>0</v>
      </c>
      <c r="G504" s="50">
        <v>1796</v>
      </c>
      <c r="H504" s="50">
        <v>1500</v>
      </c>
      <c r="I504" s="50">
        <f t="shared" si="44"/>
        <v>1796</v>
      </c>
      <c r="J504" s="50">
        <f t="shared" si="45"/>
        <v>1500</v>
      </c>
    </row>
    <row r="505" spans="3:10">
      <c r="C505" s="48" t="s">
        <v>926</v>
      </c>
      <c r="D505" s="49" t="s">
        <v>927</v>
      </c>
      <c r="E505" s="65">
        <v>0</v>
      </c>
      <c r="F505" s="65">
        <v>0</v>
      </c>
      <c r="G505" s="50">
        <v>0</v>
      </c>
      <c r="H505" s="50">
        <v>500</v>
      </c>
      <c r="I505" s="50">
        <f t="shared" si="44"/>
        <v>0</v>
      </c>
      <c r="J505" s="50">
        <f t="shared" si="45"/>
        <v>500</v>
      </c>
    </row>
    <row r="506" spans="3:10">
      <c r="C506" s="48" t="s">
        <v>631</v>
      </c>
      <c r="D506" s="49" t="s">
        <v>632</v>
      </c>
      <c r="E506" s="65">
        <v>0</v>
      </c>
      <c r="F506" s="65">
        <v>0</v>
      </c>
      <c r="G506" s="50">
        <v>606</v>
      </c>
      <c r="H506" s="50">
        <v>500</v>
      </c>
      <c r="I506" s="50">
        <f t="shared" si="44"/>
        <v>606</v>
      </c>
      <c r="J506" s="50">
        <f t="shared" si="45"/>
        <v>500</v>
      </c>
    </row>
    <row r="507" spans="3:10">
      <c r="C507" s="48" t="s">
        <v>633</v>
      </c>
      <c r="D507" s="49" t="s">
        <v>634</v>
      </c>
      <c r="E507" s="65">
        <v>0</v>
      </c>
      <c r="F507" s="65">
        <v>0</v>
      </c>
      <c r="G507" s="50">
        <v>309</v>
      </c>
      <c r="H507" s="50">
        <v>300</v>
      </c>
      <c r="I507" s="50">
        <f t="shared" si="44"/>
        <v>309</v>
      </c>
      <c r="J507" s="50">
        <f t="shared" si="45"/>
        <v>300</v>
      </c>
    </row>
    <row r="508" spans="3:10">
      <c r="C508" s="48" t="s">
        <v>928</v>
      </c>
      <c r="D508" s="49" t="s">
        <v>929</v>
      </c>
      <c r="E508" s="65">
        <v>0</v>
      </c>
      <c r="F508" s="65">
        <v>0</v>
      </c>
      <c r="G508" s="50">
        <v>0</v>
      </c>
      <c r="H508" s="50">
        <v>150</v>
      </c>
      <c r="I508" s="50">
        <f t="shared" si="44"/>
        <v>0</v>
      </c>
      <c r="J508" s="50">
        <f t="shared" si="45"/>
        <v>150</v>
      </c>
    </row>
    <row r="509" spans="3:10">
      <c r="C509" s="48" t="s">
        <v>930</v>
      </c>
      <c r="D509" s="49" t="s">
        <v>931</v>
      </c>
      <c r="E509" s="65">
        <v>0</v>
      </c>
      <c r="F509" s="65">
        <v>0</v>
      </c>
      <c r="G509" s="50">
        <v>0</v>
      </c>
      <c r="H509" s="50">
        <v>10</v>
      </c>
      <c r="I509" s="50">
        <f t="shared" si="44"/>
        <v>0</v>
      </c>
      <c r="J509" s="50">
        <f t="shared" si="45"/>
        <v>10</v>
      </c>
    </row>
    <row r="510" spans="3:10">
      <c r="C510" s="48" t="s">
        <v>932</v>
      </c>
      <c r="D510" s="49" t="s">
        <v>933</v>
      </c>
      <c r="E510" s="65">
        <v>0</v>
      </c>
      <c r="F510" s="65">
        <v>0</v>
      </c>
      <c r="G510" s="50">
        <v>0</v>
      </c>
      <c r="H510" s="50">
        <v>10</v>
      </c>
      <c r="I510" s="50">
        <f t="shared" si="44"/>
        <v>0</v>
      </c>
      <c r="J510" s="50">
        <f t="shared" si="45"/>
        <v>10</v>
      </c>
    </row>
    <row r="511" spans="3:10">
      <c r="C511" s="48" t="s">
        <v>643</v>
      </c>
      <c r="D511" s="49" t="s">
        <v>644</v>
      </c>
      <c r="E511" s="65">
        <v>0</v>
      </c>
      <c r="F511" s="65">
        <v>0</v>
      </c>
      <c r="G511" s="50">
        <v>0</v>
      </c>
      <c r="H511" s="50">
        <v>1</v>
      </c>
      <c r="I511" s="50">
        <f t="shared" si="44"/>
        <v>0</v>
      </c>
      <c r="J511" s="50">
        <f t="shared" si="45"/>
        <v>1</v>
      </c>
    </row>
    <row r="512" spans="3:10">
      <c r="C512" s="48" t="s">
        <v>647</v>
      </c>
      <c r="D512" s="49" t="s">
        <v>648</v>
      </c>
      <c r="E512" s="65">
        <v>31</v>
      </c>
      <c r="F512" s="65">
        <v>30</v>
      </c>
      <c r="G512" s="50">
        <v>1823</v>
      </c>
      <c r="H512" s="50">
        <v>2000</v>
      </c>
      <c r="I512" s="50">
        <f t="shared" si="44"/>
        <v>1854</v>
      </c>
      <c r="J512" s="50">
        <f t="shared" si="45"/>
        <v>2030</v>
      </c>
    </row>
    <row r="513" spans="3:10">
      <c r="C513" s="48" t="s">
        <v>651</v>
      </c>
      <c r="D513" s="49" t="s">
        <v>652</v>
      </c>
      <c r="E513" s="65">
        <v>0</v>
      </c>
      <c r="F513" s="65">
        <v>0</v>
      </c>
      <c r="G513" s="50">
        <v>0</v>
      </c>
      <c r="H513" s="50">
        <v>5</v>
      </c>
      <c r="I513" s="50">
        <f t="shared" si="44"/>
        <v>0</v>
      </c>
      <c r="J513" s="50">
        <f t="shared" si="45"/>
        <v>5</v>
      </c>
    </row>
    <row r="514" spans="3:10">
      <c r="C514" s="48" t="s">
        <v>653</v>
      </c>
      <c r="D514" s="49" t="s">
        <v>654</v>
      </c>
      <c r="E514" s="65">
        <v>0</v>
      </c>
      <c r="F514" s="65">
        <v>0</v>
      </c>
      <c r="G514" s="50">
        <v>1843</v>
      </c>
      <c r="H514" s="50">
        <v>2000</v>
      </c>
      <c r="I514" s="50">
        <f t="shared" si="44"/>
        <v>1843</v>
      </c>
      <c r="J514" s="50">
        <f t="shared" si="45"/>
        <v>2000</v>
      </c>
    </row>
    <row r="515" spans="3:10">
      <c r="C515" s="48" t="s">
        <v>934</v>
      </c>
      <c r="D515" s="49" t="s">
        <v>935</v>
      </c>
      <c r="E515" s="65">
        <v>0</v>
      </c>
      <c r="F515" s="65">
        <v>0</v>
      </c>
      <c r="G515" s="50">
        <v>5</v>
      </c>
      <c r="H515" s="50">
        <v>10</v>
      </c>
      <c r="I515" s="50">
        <f t="shared" si="44"/>
        <v>5</v>
      </c>
      <c r="J515" s="50">
        <f t="shared" si="45"/>
        <v>10</v>
      </c>
    </row>
    <row r="516" spans="3:10">
      <c r="C516" s="48" t="s">
        <v>936</v>
      </c>
      <c r="D516" s="49" t="s">
        <v>937</v>
      </c>
      <c r="E516" s="65">
        <v>0</v>
      </c>
      <c r="F516" s="65">
        <v>0</v>
      </c>
      <c r="G516" s="50">
        <v>39</v>
      </c>
      <c r="H516" s="50">
        <v>10</v>
      </c>
      <c r="I516" s="50">
        <f t="shared" si="44"/>
        <v>39</v>
      </c>
      <c r="J516" s="50">
        <f t="shared" si="45"/>
        <v>10</v>
      </c>
    </row>
    <row r="517" spans="3:10">
      <c r="C517" s="48" t="s">
        <v>938</v>
      </c>
      <c r="D517" s="49" t="s">
        <v>939</v>
      </c>
      <c r="E517" s="65">
        <v>0</v>
      </c>
      <c r="F517" s="65">
        <v>0</v>
      </c>
      <c r="G517" s="50">
        <v>0</v>
      </c>
      <c r="H517" s="50">
        <v>10</v>
      </c>
      <c r="I517" s="50">
        <f t="shared" si="44"/>
        <v>0</v>
      </c>
      <c r="J517" s="50">
        <f t="shared" si="45"/>
        <v>10</v>
      </c>
    </row>
    <row r="518" spans="3:10">
      <c r="C518" s="48" t="s">
        <v>655</v>
      </c>
      <c r="D518" s="49" t="s">
        <v>656</v>
      </c>
      <c r="E518" s="65">
        <v>0</v>
      </c>
      <c r="F518" s="65">
        <v>0</v>
      </c>
      <c r="G518" s="50">
        <v>1799</v>
      </c>
      <c r="H518" s="50">
        <v>2500</v>
      </c>
      <c r="I518" s="50">
        <f t="shared" si="44"/>
        <v>1799</v>
      </c>
      <c r="J518" s="50">
        <f t="shared" si="45"/>
        <v>2500</v>
      </c>
    </row>
    <row r="519" spans="3:10">
      <c r="C519" s="48" t="s">
        <v>657</v>
      </c>
      <c r="D519" s="49" t="s">
        <v>658</v>
      </c>
      <c r="E519" s="65">
        <v>1</v>
      </c>
      <c r="F519" s="65">
        <v>1</v>
      </c>
      <c r="G519" s="50">
        <v>2503</v>
      </c>
      <c r="H519" s="50">
        <v>2500</v>
      </c>
      <c r="I519" s="50">
        <f t="shared" si="44"/>
        <v>2504</v>
      </c>
      <c r="J519" s="50">
        <f t="shared" si="45"/>
        <v>2501</v>
      </c>
    </row>
    <row r="520" spans="3:10">
      <c r="C520" s="48" t="s">
        <v>659</v>
      </c>
      <c r="D520" s="49" t="s">
        <v>660</v>
      </c>
      <c r="E520" s="65">
        <v>1</v>
      </c>
      <c r="F520" s="65">
        <v>1</v>
      </c>
      <c r="G520" s="50">
        <v>1946</v>
      </c>
      <c r="H520" s="50">
        <v>2000</v>
      </c>
      <c r="I520" s="50">
        <f t="shared" si="44"/>
        <v>1947</v>
      </c>
      <c r="J520" s="50">
        <f t="shared" si="45"/>
        <v>2001</v>
      </c>
    </row>
    <row r="521" spans="3:10">
      <c r="C521" s="48" t="s">
        <v>661</v>
      </c>
      <c r="D521" s="49" t="s">
        <v>662</v>
      </c>
      <c r="E521" s="65">
        <v>0</v>
      </c>
      <c r="F521" s="65">
        <v>0</v>
      </c>
      <c r="G521" s="50">
        <v>2</v>
      </c>
      <c r="H521" s="50">
        <v>2</v>
      </c>
      <c r="I521" s="50">
        <f t="shared" si="44"/>
        <v>2</v>
      </c>
      <c r="J521" s="50">
        <f t="shared" si="45"/>
        <v>2</v>
      </c>
    </row>
    <row r="522" spans="3:10">
      <c r="C522" s="48" t="s">
        <v>940</v>
      </c>
      <c r="D522" s="49" t="s">
        <v>941</v>
      </c>
      <c r="E522" s="65">
        <v>0</v>
      </c>
      <c r="F522" s="65">
        <v>0</v>
      </c>
      <c r="G522" s="50">
        <v>0</v>
      </c>
      <c r="H522" s="50">
        <v>50</v>
      </c>
      <c r="I522" s="50">
        <f t="shared" si="44"/>
        <v>0</v>
      </c>
      <c r="J522" s="50">
        <f t="shared" si="45"/>
        <v>50</v>
      </c>
    </row>
    <row r="523" spans="3:10">
      <c r="C523" s="48" t="s">
        <v>669</v>
      </c>
      <c r="D523" s="49" t="s">
        <v>670</v>
      </c>
      <c r="E523" s="65">
        <v>9</v>
      </c>
      <c r="F523" s="65">
        <v>10</v>
      </c>
      <c r="G523" s="50">
        <v>0</v>
      </c>
      <c r="H523" s="50">
        <v>100</v>
      </c>
      <c r="I523" s="50">
        <f t="shared" si="44"/>
        <v>9</v>
      </c>
      <c r="J523" s="50">
        <f t="shared" si="45"/>
        <v>110</v>
      </c>
    </row>
    <row r="524" spans="3:10">
      <c r="C524" s="48" t="s">
        <v>671</v>
      </c>
      <c r="D524" s="49" t="s">
        <v>672</v>
      </c>
      <c r="E524" s="65">
        <v>0</v>
      </c>
      <c r="F524" s="65">
        <v>0</v>
      </c>
      <c r="G524" s="50">
        <v>0</v>
      </c>
      <c r="H524" s="50">
        <v>10</v>
      </c>
      <c r="I524" s="50">
        <f t="shared" si="44"/>
        <v>0</v>
      </c>
      <c r="J524" s="50">
        <f t="shared" si="45"/>
        <v>10</v>
      </c>
    </row>
    <row r="525" spans="3:10">
      <c r="C525" s="48" t="s">
        <v>942</v>
      </c>
      <c r="D525" s="49" t="s">
        <v>943</v>
      </c>
      <c r="E525" s="65">
        <v>0</v>
      </c>
      <c r="F525" s="65">
        <v>0</v>
      </c>
      <c r="G525" s="50">
        <v>0</v>
      </c>
      <c r="H525" s="50">
        <v>100</v>
      </c>
      <c r="I525" s="50">
        <f t="shared" si="44"/>
        <v>0</v>
      </c>
      <c r="J525" s="50">
        <f t="shared" si="45"/>
        <v>100</v>
      </c>
    </row>
    <row r="526" spans="3:10">
      <c r="C526" s="48" t="s">
        <v>944</v>
      </c>
      <c r="D526" s="49" t="s">
        <v>945</v>
      </c>
      <c r="E526" s="65">
        <v>0</v>
      </c>
      <c r="F526" s="65">
        <v>0</v>
      </c>
      <c r="G526" s="50">
        <v>1</v>
      </c>
      <c r="H526" s="50">
        <v>10</v>
      </c>
      <c r="I526" s="50">
        <f t="shared" si="44"/>
        <v>1</v>
      </c>
      <c r="J526" s="50">
        <f t="shared" si="45"/>
        <v>10</v>
      </c>
    </row>
    <row r="527" spans="3:10">
      <c r="C527" s="48" t="s">
        <v>673</v>
      </c>
      <c r="D527" s="49" t="s">
        <v>674</v>
      </c>
      <c r="E527" s="65">
        <v>0</v>
      </c>
      <c r="F527" s="65">
        <v>0</v>
      </c>
      <c r="G527" s="50">
        <v>2</v>
      </c>
      <c r="H527" s="50">
        <v>200</v>
      </c>
      <c r="I527" s="50">
        <f t="shared" si="44"/>
        <v>2</v>
      </c>
      <c r="J527" s="50">
        <f t="shared" si="45"/>
        <v>200</v>
      </c>
    </row>
    <row r="528" spans="3:10">
      <c r="C528" s="48" t="s">
        <v>679</v>
      </c>
      <c r="D528" s="49" t="s">
        <v>680</v>
      </c>
      <c r="E528" s="65">
        <v>0</v>
      </c>
      <c r="F528" s="65">
        <v>0</v>
      </c>
      <c r="G528" s="50">
        <v>1</v>
      </c>
      <c r="H528" s="50">
        <v>10</v>
      </c>
      <c r="I528" s="50">
        <f t="shared" si="44"/>
        <v>1</v>
      </c>
      <c r="J528" s="50">
        <f t="shared" si="45"/>
        <v>10</v>
      </c>
    </row>
    <row r="529" spans="2:11">
      <c r="C529" s="48" t="s">
        <v>681</v>
      </c>
      <c r="D529" s="49" t="s">
        <v>682</v>
      </c>
      <c r="E529" s="65">
        <v>0</v>
      </c>
      <c r="F529" s="65">
        <v>0</v>
      </c>
      <c r="G529" s="50">
        <v>0</v>
      </c>
      <c r="H529" s="50">
        <v>1</v>
      </c>
      <c r="I529" s="50">
        <f t="shared" si="44"/>
        <v>0</v>
      </c>
      <c r="J529" s="50">
        <f t="shared" si="45"/>
        <v>1</v>
      </c>
    </row>
    <row r="530" spans="2:11">
      <c r="C530" s="48" t="s">
        <v>685</v>
      </c>
      <c r="D530" s="49" t="s">
        <v>686</v>
      </c>
      <c r="E530" s="65">
        <v>0</v>
      </c>
      <c r="F530" s="65">
        <v>0</v>
      </c>
      <c r="G530" s="50">
        <v>0</v>
      </c>
      <c r="H530" s="50">
        <v>15</v>
      </c>
      <c r="I530" s="50">
        <f t="shared" si="44"/>
        <v>0</v>
      </c>
      <c r="J530" s="50">
        <f t="shared" si="45"/>
        <v>15</v>
      </c>
    </row>
    <row r="531" spans="2:11">
      <c r="C531" s="48" t="s">
        <v>687</v>
      </c>
      <c r="D531" s="49" t="s">
        <v>688</v>
      </c>
      <c r="E531" s="65">
        <v>0</v>
      </c>
      <c r="F531" s="65">
        <v>0</v>
      </c>
      <c r="G531" s="50">
        <v>0</v>
      </c>
      <c r="H531" s="50">
        <v>5</v>
      </c>
      <c r="I531" s="50">
        <f t="shared" si="44"/>
        <v>0</v>
      </c>
      <c r="J531" s="50">
        <f t="shared" si="45"/>
        <v>5</v>
      </c>
    </row>
    <row r="532" spans="2:11">
      <c r="C532" s="48" t="s">
        <v>689</v>
      </c>
      <c r="D532" s="49" t="s">
        <v>690</v>
      </c>
      <c r="E532" s="65">
        <v>4</v>
      </c>
      <c r="F532" s="65">
        <v>5</v>
      </c>
      <c r="G532" s="50">
        <v>2</v>
      </c>
      <c r="H532" s="50">
        <v>50</v>
      </c>
      <c r="I532" s="50">
        <f t="shared" si="44"/>
        <v>6</v>
      </c>
      <c r="J532" s="50">
        <f t="shared" si="45"/>
        <v>55</v>
      </c>
    </row>
    <row r="533" spans="2:11">
      <c r="C533" s="48" t="s">
        <v>946</v>
      </c>
      <c r="D533" s="49" t="s">
        <v>947</v>
      </c>
      <c r="E533" s="65">
        <v>0</v>
      </c>
      <c r="F533" s="65">
        <v>0</v>
      </c>
      <c r="G533" s="50">
        <v>0</v>
      </c>
      <c r="H533" s="50">
        <v>1</v>
      </c>
      <c r="I533" s="50">
        <f t="shared" si="44"/>
        <v>0</v>
      </c>
      <c r="J533" s="50">
        <f t="shared" si="45"/>
        <v>1</v>
      </c>
    </row>
    <row r="534" spans="2:11">
      <c r="C534" s="48" t="s">
        <v>948</v>
      </c>
      <c r="D534" s="49" t="s">
        <v>949</v>
      </c>
      <c r="E534" s="65">
        <v>0</v>
      </c>
      <c r="F534" s="65">
        <v>0</v>
      </c>
      <c r="G534" s="50">
        <v>1816</v>
      </c>
      <c r="H534" s="50">
        <v>2000</v>
      </c>
      <c r="I534" s="50">
        <f t="shared" si="44"/>
        <v>1816</v>
      </c>
      <c r="J534" s="50">
        <f t="shared" si="45"/>
        <v>2000</v>
      </c>
    </row>
    <row r="535" spans="2:11">
      <c r="C535" s="48" t="s">
        <v>950</v>
      </c>
      <c r="D535" s="49" t="s">
        <v>951</v>
      </c>
      <c r="E535" s="65">
        <v>0</v>
      </c>
      <c r="F535" s="65">
        <v>0</v>
      </c>
      <c r="G535" s="50">
        <v>1</v>
      </c>
      <c r="H535" s="50">
        <v>1500</v>
      </c>
      <c r="I535" s="50">
        <f t="shared" si="44"/>
        <v>1</v>
      </c>
      <c r="J535" s="50">
        <f t="shared" si="45"/>
        <v>1500</v>
      </c>
    </row>
    <row r="536" spans="2:11">
      <c r="C536" s="48" t="s">
        <v>952</v>
      </c>
      <c r="D536" s="49" t="s">
        <v>953</v>
      </c>
      <c r="E536" s="65">
        <v>0</v>
      </c>
      <c r="F536" s="65">
        <v>0</v>
      </c>
      <c r="G536" s="50">
        <v>1722</v>
      </c>
      <c r="H536" s="50">
        <v>1500</v>
      </c>
      <c r="I536" s="50">
        <f t="shared" si="44"/>
        <v>1722</v>
      </c>
      <c r="J536" s="50">
        <f t="shared" si="45"/>
        <v>1500</v>
      </c>
    </row>
    <row r="537" spans="2:11">
      <c r="C537" s="48" t="s">
        <v>954</v>
      </c>
      <c r="D537" s="49" t="s">
        <v>955</v>
      </c>
      <c r="E537" s="65">
        <v>0</v>
      </c>
      <c r="F537" s="65">
        <v>0</v>
      </c>
      <c r="G537" s="50">
        <v>1666</v>
      </c>
      <c r="H537" s="50">
        <v>1500</v>
      </c>
      <c r="I537" s="50">
        <f t="shared" si="44"/>
        <v>1666</v>
      </c>
      <c r="J537" s="50">
        <f t="shared" si="45"/>
        <v>1500</v>
      </c>
    </row>
    <row r="538" spans="2:11">
      <c r="C538" s="48" t="s">
        <v>956</v>
      </c>
      <c r="D538" s="49" t="s">
        <v>957</v>
      </c>
      <c r="E538" s="65">
        <v>1</v>
      </c>
      <c r="F538" s="65">
        <v>10</v>
      </c>
      <c r="G538" s="50">
        <v>0</v>
      </c>
      <c r="H538" s="50">
        <v>1500</v>
      </c>
      <c r="I538" s="50">
        <f t="shared" si="44"/>
        <v>1</v>
      </c>
      <c r="J538" s="50">
        <f t="shared" si="45"/>
        <v>1510</v>
      </c>
    </row>
    <row r="539" spans="2:11">
      <c r="C539" s="48" t="s">
        <v>958</v>
      </c>
      <c r="D539" s="49" t="s">
        <v>959</v>
      </c>
      <c r="E539" s="65">
        <v>0</v>
      </c>
      <c r="F539" s="65">
        <v>0</v>
      </c>
      <c r="G539" s="50">
        <v>0</v>
      </c>
      <c r="H539" s="50">
        <v>30</v>
      </c>
      <c r="I539" s="50">
        <f t="shared" si="44"/>
        <v>0</v>
      </c>
      <c r="J539" s="50">
        <f t="shared" si="45"/>
        <v>30</v>
      </c>
    </row>
    <row r="540" spans="2:11" ht="14.25">
      <c r="B540" s="45" t="s">
        <v>82</v>
      </c>
      <c r="D540" s="72"/>
      <c r="E540" s="73"/>
      <c r="F540" s="73"/>
      <c r="G540" s="73"/>
      <c r="H540" s="73"/>
      <c r="I540" s="73"/>
      <c r="J540" s="73"/>
      <c r="K540" s="71" t="s">
        <v>59</v>
      </c>
    </row>
    <row r="541" spans="2:11">
      <c r="C541" s="48" t="s">
        <v>10</v>
      </c>
      <c r="D541" s="74" t="s">
        <v>7776</v>
      </c>
      <c r="E541" s="65"/>
      <c r="F541" s="65"/>
      <c r="G541" s="50"/>
      <c r="H541" s="50"/>
      <c r="I541" s="50">
        <f t="shared" ref="I541:J548" si="46">SUM(E541,G541)</f>
        <v>0</v>
      </c>
      <c r="J541" s="50">
        <f t="shared" si="46"/>
        <v>0</v>
      </c>
    </row>
    <row r="542" spans="2:11">
      <c r="C542" s="48" t="s">
        <v>11</v>
      </c>
      <c r="D542" s="74" t="s">
        <v>7777</v>
      </c>
      <c r="E542" s="65"/>
      <c r="F542" s="65"/>
      <c r="G542" s="50"/>
      <c r="H542" s="50"/>
      <c r="I542" s="50">
        <f t="shared" si="46"/>
        <v>0</v>
      </c>
      <c r="J542" s="50">
        <f t="shared" si="46"/>
        <v>0</v>
      </c>
    </row>
    <row r="543" spans="2:11">
      <c r="C543" s="48" t="s">
        <v>12</v>
      </c>
      <c r="D543" s="74" t="s">
        <v>7778</v>
      </c>
      <c r="E543" s="65"/>
      <c r="F543" s="65"/>
      <c r="G543" s="50"/>
      <c r="H543" s="50"/>
      <c r="I543" s="50">
        <f t="shared" si="46"/>
        <v>0</v>
      </c>
      <c r="J543" s="50">
        <f t="shared" si="46"/>
        <v>0</v>
      </c>
    </row>
    <row r="544" spans="2:11">
      <c r="C544" s="48" t="s">
        <v>13</v>
      </c>
      <c r="D544" s="74" t="s">
        <v>7779</v>
      </c>
      <c r="E544" s="65"/>
      <c r="F544" s="65"/>
      <c r="G544" s="50"/>
      <c r="H544" s="50"/>
      <c r="I544" s="50">
        <f t="shared" si="46"/>
        <v>0</v>
      </c>
      <c r="J544" s="50">
        <f t="shared" si="46"/>
        <v>0</v>
      </c>
    </row>
    <row r="545" spans="1:11">
      <c r="C545" s="48" t="s">
        <v>14</v>
      </c>
      <c r="D545" s="74" t="s">
        <v>7780</v>
      </c>
      <c r="E545" s="65"/>
      <c r="F545" s="65"/>
      <c r="G545" s="50"/>
      <c r="H545" s="50"/>
      <c r="I545" s="50">
        <f t="shared" si="46"/>
        <v>0</v>
      </c>
      <c r="J545" s="50">
        <f t="shared" si="46"/>
        <v>0</v>
      </c>
    </row>
    <row r="546" spans="1:11">
      <c r="C546" s="48" t="s">
        <v>15</v>
      </c>
      <c r="D546" s="74" t="s">
        <v>7781</v>
      </c>
      <c r="E546" s="65"/>
      <c r="F546" s="65"/>
      <c r="G546" s="50"/>
      <c r="H546" s="50"/>
      <c r="I546" s="50">
        <f t="shared" si="46"/>
        <v>0</v>
      </c>
      <c r="J546" s="50">
        <f t="shared" si="46"/>
        <v>0</v>
      </c>
    </row>
    <row r="547" spans="1:11">
      <c r="C547" s="48" t="s">
        <v>16</v>
      </c>
      <c r="D547" s="74" t="s">
        <v>7782</v>
      </c>
      <c r="E547" s="65"/>
      <c r="F547" s="65"/>
      <c r="G547" s="50"/>
      <c r="H547" s="50"/>
      <c r="I547" s="50">
        <f t="shared" si="46"/>
        <v>0</v>
      </c>
      <c r="J547" s="50">
        <f t="shared" si="46"/>
        <v>0</v>
      </c>
    </row>
    <row r="548" spans="1:11">
      <c r="C548" s="48" t="s">
        <v>17</v>
      </c>
      <c r="D548" s="74" t="s">
        <v>7783</v>
      </c>
      <c r="E548" s="65"/>
      <c r="F548" s="65"/>
      <c r="G548" s="50"/>
      <c r="H548" s="50"/>
      <c r="I548" s="50">
        <f t="shared" si="46"/>
        <v>0</v>
      </c>
      <c r="J548" s="50">
        <f t="shared" si="46"/>
        <v>0</v>
      </c>
    </row>
    <row r="549" spans="1:11">
      <c r="A549" s="66" t="s">
        <v>960</v>
      </c>
      <c r="E549" s="59"/>
      <c r="F549" s="59"/>
      <c r="G549" s="59"/>
      <c r="H549" s="59"/>
      <c r="I549" s="59"/>
      <c r="J549" s="59"/>
    </row>
    <row r="550" spans="1:11" ht="14.25">
      <c r="B550" s="43" t="s">
        <v>69</v>
      </c>
      <c r="C550" s="44"/>
      <c r="D550" s="43"/>
      <c r="E550" s="60"/>
      <c r="F550" s="60"/>
      <c r="G550" s="60"/>
      <c r="H550" s="60"/>
      <c r="I550" s="60"/>
      <c r="J550" s="60"/>
    </row>
    <row r="551" spans="1:11">
      <c r="B551" s="45" t="s">
        <v>37</v>
      </c>
      <c r="C551" s="46"/>
      <c r="E551" s="47">
        <f>SUM(E552:E558)</f>
        <v>8357</v>
      </c>
      <c r="F551" s="47">
        <f t="shared" ref="F551:J551" si="47">SUM(F552:F558)</f>
        <v>9330</v>
      </c>
      <c r="G551" s="47">
        <f t="shared" si="47"/>
        <v>23</v>
      </c>
      <c r="H551" s="47">
        <f t="shared" si="47"/>
        <v>44</v>
      </c>
      <c r="I551" s="47">
        <f t="shared" si="47"/>
        <v>8380</v>
      </c>
      <c r="J551" s="47">
        <f t="shared" si="47"/>
        <v>9374</v>
      </c>
    </row>
    <row r="552" spans="1:11">
      <c r="C552" s="48" t="s">
        <v>105</v>
      </c>
      <c r="D552" s="49" t="s">
        <v>7749</v>
      </c>
      <c r="E552" s="50">
        <v>3137</v>
      </c>
      <c r="F552" s="50">
        <v>4500</v>
      </c>
      <c r="G552" s="50">
        <v>11</v>
      </c>
      <c r="H552" s="50">
        <v>15</v>
      </c>
      <c r="I552" s="50">
        <f>SUM(E552,G552)</f>
        <v>3148</v>
      </c>
      <c r="J552" s="50">
        <f>SUM(F552,H552)</f>
        <v>4515</v>
      </c>
    </row>
    <row r="553" spans="1:11">
      <c r="C553" s="48" t="s">
        <v>106</v>
      </c>
      <c r="D553" s="49" t="s">
        <v>7750</v>
      </c>
      <c r="E553" s="50">
        <v>953</v>
      </c>
      <c r="F553" s="50">
        <v>700</v>
      </c>
      <c r="G553" s="50">
        <v>7</v>
      </c>
      <c r="H553" s="50">
        <v>15</v>
      </c>
      <c r="I553" s="50">
        <f t="shared" ref="I553:J558" si="48">SUM(E553,G553)</f>
        <v>960</v>
      </c>
      <c r="J553" s="50">
        <f t="shared" si="48"/>
        <v>715</v>
      </c>
    </row>
    <row r="554" spans="1:11">
      <c r="C554" s="48" t="s">
        <v>107</v>
      </c>
      <c r="D554" s="49" t="s">
        <v>7751</v>
      </c>
      <c r="E554" s="50">
        <v>1877</v>
      </c>
      <c r="F554" s="50">
        <v>1700</v>
      </c>
      <c r="G554" s="50">
        <v>3</v>
      </c>
      <c r="H554" s="50">
        <v>10</v>
      </c>
      <c r="I554" s="50">
        <f t="shared" si="48"/>
        <v>1880</v>
      </c>
      <c r="J554" s="50">
        <f t="shared" si="48"/>
        <v>1710</v>
      </c>
    </row>
    <row r="555" spans="1:11">
      <c r="C555" s="48" t="s">
        <v>108</v>
      </c>
      <c r="D555" s="49" t="s">
        <v>7752</v>
      </c>
      <c r="E555" s="50">
        <v>564</v>
      </c>
      <c r="F555" s="50">
        <v>500</v>
      </c>
      <c r="G555" s="50">
        <v>1</v>
      </c>
      <c r="H555" s="50">
        <v>2</v>
      </c>
      <c r="I555" s="50">
        <f t="shared" ref="I555" si="49">SUM(E555,G555)</f>
        <v>565</v>
      </c>
      <c r="J555" s="50">
        <f t="shared" ref="J555" si="50">SUM(F555,H555)</f>
        <v>502</v>
      </c>
    </row>
    <row r="556" spans="1:11">
      <c r="C556" s="78" t="s">
        <v>109</v>
      </c>
      <c r="D556" s="49" t="s">
        <v>7753</v>
      </c>
      <c r="E556" s="79">
        <v>1319</v>
      </c>
      <c r="F556" s="79">
        <v>1400</v>
      </c>
      <c r="G556" s="79">
        <v>0</v>
      </c>
      <c r="H556" s="79">
        <v>0</v>
      </c>
      <c r="I556" s="50">
        <f t="shared" ref="I556:I557" si="51">SUM(E556,G556)</f>
        <v>1319</v>
      </c>
      <c r="J556" s="50">
        <f t="shared" ref="J556:J557" si="52">SUM(F556,H556)</f>
        <v>1400</v>
      </c>
    </row>
    <row r="557" spans="1:11">
      <c r="C557" s="78" t="s">
        <v>110</v>
      </c>
      <c r="D557" s="49" t="s">
        <v>7754</v>
      </c>
      <c r="E557" s="79">
        <v>327</v>
      </c>
      <c r="F557" s="79">
        <v>330</v>
      </c>
      <c r="G557" s="79">
        <v>0</v>
      </c>
      <c r="H557" s="79">
        <v>0</v>
      </c>
      <c r="I557" s="50">
        <f t="shared" si="51"/>
        <v>327</v>
      </c>
      <c r="J557" s="50">
        <f t="shared" si="52"/>
        <v>330</v>
      </c>
    </row>
    <row r="558" spans="1:11">
      <c r="C558" s="48" t="s">
        <v>111</v>
      </c>
      <c r="D558" s="49" t="s">
        <v>7755</v>
      </c>
      <c r="E558" s="50">
        <v>180</v>
      </c>
      <c r="F558" s="50">
        <v>200</v>
      </c>
      <c r="G558" s="50">
        <v>1</v>
      </c>
      <c r="H558" s="50">
        <v>2</v>
      </c>
      <c r="I558" s="50">
        <f t="shared" si="48"/>
        <v>181</v>
      </c>
      <c r="J558" s="50">
        <f t="shared" si="48"/>
        <v>202</v>
      </c>
    </row>
    <row r="559" spans="1:11" s="51" customFormat="1">
      <c r="A559" s="2"/>
      <c r="B559" s="45" t="s">
        <v>81</v>
      </c>
      <c r="C559" s="52"/>
      <c r="D559" s="53"/>
      <c r="E559" s="54"/>
      <c r="F559" s="54"/>
      <c r="G559" s="54"/>
      <c r="H559" s="54"/>
      <c r="I559" s="54"/>
      <c r="J559" s="54"/>
      <c r="K559" s="2" t="s">
        <v>21</v>
      </c>
    </row>
    <row r="560" spans="1:11" s="51" customFormat="1">
      <c r="A560" s="2"/>
      <c r="C560" s="55" t="s">
        <v>77</v>
      </c>
      <c r="D560" s="56" t="s">
        <v>7765</v>
      </c>
      <c r="E560" s="57"/>
      <c r="F560" s="57"/>
      <c r="G560" s="57"/>
      <c r="H560" s="57"/>
      <c r="I560" s="50">
        <f t="shared" ref="I560:J563" si="53">SUM(E560,G560)</f>
        <v>0</v>
      </c>
      <c r="J560" s="50">
        <f t="shared" si="53"/>
        <v>0</v>
      </c>
    </row>
    <row r="561" spans="1:10" s="51" customFormat="1">
      <c r="A561" s="2"/>
      <c r="C561" s="55" t="s">
        <v>78</v>
      </c>
      <c r="D561" s="56" t="s">
        <v>7766</v>
      </c>
      <c r="E561" s="57"/>
      <c r="F561" s="57"/>
      <c r="G561" s="57"/>
      <c r="H561" s="57"/>
      <c r="I561" s="50">
        <f t="shared" si="53"/>
        <v>0</v>
      </c>
      <c r="J561" s="50">
        <f t="shared" si="53"/>
        <v>0</v>
      </c>
    </row>
    <row r="562" spans="1:10" s="51" customFormat="1">
      <c r="A562" s="2"/>
      <c r="C562" s="55" t="s">
        <v>79</v>
      </c>
      <c r="D562" s="56" t="s">
        <v>7767</v>
      </c>
      <c r="E562" s="50"/>
      <c r="F562" s="50"/>
      <c r="G562" s="50"/>
      <c r="H562" s="50"/>
      <c r="I562" s="50">
        <f t="shared" si="53"/>
        <v>0</v>
      </c>
      <c r="J562" s="50">
        <f t="shared" si="53"/>
        <v>0</v>
      </c>
    </row>
    <row r="563" spans="1:10" s="51" customFormat="1">
      <c r="A563" s="2"/>
      <c r="C563" s="55" t="s">
        <v>80</v>
      </c>
      <c r="D563" s="56" t="s">
        <v>7768</v>
      </c>
      <c r="E563" s="50"/>
      <c r="F563" s="50"/>
      <c r="G563" s="50"/>
      <c r="H563" s="50"/>
      <c r="I563" s="50">
        <f t="shared" si="53"/>
        <v>0</v>
      </c>
      <c r="J563" s="50">
        <f t="shared" si="53"/>
        <v>0</v>
      </c>
    </row>
    <row r="564" spans="1:10">
      <c r="E564" s="59"/>
      <c r="F564" s="59"/>
      <c r="G564" s="59"/>
      <c r="H564" s="59"/>
      <c r="I564" s="59"/>
      <c r="J564" s="59"/>
    </row>
    <row r="565" spans="1:10" ht="14.25">
      <c r="B565" s="43" t="s">
        <v>66</v>
      </c>
      <c r="C565" s="44"/>
      <c r="D565" s="43"/>
      <c r="E565" s="60"/>
      <c r="F565" s="60"/>
      <c r="G565" s="60"/>
      <c r="H565" s="60"/>
      <c r="I565" s="60"/>
      <c r="J565" s="60"/>
    </row>
    <row r="566" spans="1:10">
      <c r="B566" s="45" t="s">
        <v>36</v>
      </c>
      <c r="E566" s="61">
        <f>E567+E818+E889</f>
        <v>3149</v>
      </c>
      <c r="F566" s="61">
        <f t="shared" ref="F566:J566" si="54">F567+F818+F889</f>
        <v>3473</v>
      </c>
      <c r="G566" s="61">
        <f t="shared" si="54"/>
        <v>19161</v>
      </c>
      <c r="H566" s="61">
        <f t="shared" si="54"/>
        <v>20778</v>
      </c>
      <c r="I566" s="61">
        <f t="shared" si="54"/>
        <v>22310</v>
      </c>
      <c r="J566" s="61">
        <f t="shared" si="54"/>
        <v>24251</v>
      </c>
    </row>
    <row r="567" spans="1:10">
      <c r="B567" s="45" t="s">
        <v>34</v>
      </c>
      <c r="E567" s="62">
        <f>SUM(E568:E817)</f>
        <v>0</v>
      </c>
      <c r="F567" s="62">
        <f t="shared" ref="F567:J567" si="55">SUM(F568:F817)</f>
        <v>0</v>
      </c>
      <c r="G567" s="62">
        <f t="shared" si="55"/>
        <v>1779</v>
      </c>
      <c r="H567" s="62">
        <f t="shared" si="55"/>
        <v>2205</v>
      </c>
      <c r="I567" s="62">
        <f t="shared" si="55"/>
        <v>1779</v>
      </c>
      <c r="J567" s="62">
        <f t="shared" si="55"/>
        <v>2205</v>
      </c>
    </row>
    <row r="568" spans="1:10" ht="14.25" customHeight="1">
      <c r="C568" s="63" t="s">
        <v>498</v>
      </c>
      <c r="D568" s="64" t="s">
        <v>499</v>
      </c>
      <c r="E568" s="65"/>
      <c r="F568" s="65"/>
      <c r="G568" s="50">
        <v>3</v>
      </c>
      <c r="H568" s="50">
        <v>3</v>
      </c>
      <c r="I568" s="50">
        <f t="shared" ref="I568:J695" si="56">SUM(E568,G568)</f>
        <v>3</v>
      </c>
      <c r="J568" s="50">
        <f t="shared" si="56"/>
        <v>3</v>
      </c>
    </row>
    <row r="569" spans="1:10" ht="14.25" customHeight="1">
      <c r="C569" s="63" t="s">
        <v>961</v>
      </c>
      <c r="D569" s="64" t="s">
        <v>962</v>
      </c>
      <c r="E569" s="65"/>
      <c r="F569" s="65"/>
      <c r="G569" s="50">
        <v>3</v>
      </c>
      <c r="H569" s="50">
        <v>3</v>
      </c>
      <c r="I569" s="50">
        <f t="shared" si="56"/>
        <v>3</v>
      </c>
      <c r="J569" s="50">
        <f t="shared" si="56"/>
        <v>3</v>
      </c>
    </row>
    <row r="570" spans="1:10" ht="14.25" customHeight="1">
      <c r="C570" s="63" t="s">
        <v>963</v>
      </c>
      <c r="D570" s="64" t="s">
        <v>964</v>
      </c>
      <c r="E570" s="65"/>
      <c r="F570" s="65"/>
      <c r="G570" s="50">
        <v>1</v>
      </c>
      <c r="H570" s="50">
        <v>3</v>
      </c>
      <c r="I570" s="50">
        <f t="shared" si="56"/>
        <v>1</v>
      </c>
      <c r="J570" s="50">
        <f t="shared" si="56"/>
        <v>3</v>
      </c>
    </row>
    <row r="571" spans="1:10" ht="14.25" customHeight="1">
      <c r="C571" s="63" t="s">
        <v>965</v>
      </c>
      <c r="D571" s="64" t="s">
        <v>966</v>
      </c>
      <c r="E571" s="65"/>
      <c r="F571" s="65"/>
      <c r="G571" s="50">
        <v>0</v>
      </c>
      <c r="H571" s="50">
        <v>2</v>
      </c>
      <c r="I571" s="50">
        <f t="shared" si="56"/>
        <v>0</v>
      </c>
      <c r="J571" s="50">
        <f t="shared" si="56"/>
        <v>2</v>
      </c>
    </row>
    <row r="572" spans="1:10" ht="14.25" customHeight="1">
      <c r="C572" s="63" t="s">
        <v>967</v>
      </c>
      <c r="D572" s="64" t="s">
        <v>968</v>
      </c>
      <c r="E572" s="65"/>
      <c r="F572" s="65"/>
      <c r="G572" s="50">
        <v>1</v>
      </c>
      <c r="H572" s="50">
        <v>2</v>
      </c>
      <c r="I572" s="50">
        <f t="shared" si="56"/>
        <v>1</v>
      </c>
      <c r="J572" s="50">
        <f t="shared" si="56"/>
        <v>2</v>
      </c>
    </row>
    <row r="573" spans="1:10" ht="14.25" customHeight="1">
      <c r="C573" s="63" t="s">
        <v>969</v>
      </c>
      <c r="D573" s="64" t="s">
        <v>970</v>
      </c>
      <c r="E573" s="65"/>
      <c r="F573" s="65"/>
      <c r="G573" s="50">
        <v>0</v>
      </c>
      <c r="H573" s="50">
        <v>1</v>
      </c>
      <c r="I573" s="50">
        <f t="shared" si="56"/>
        <v>0</v>
      </c>
      <c r="J573" s="50">
        <f t="shared" si="56"/>
        <v>1</v>
      </c>
    </row>
    <row r="574" spans="1:10" ht="14.25" customHeight="1">
      <c r="C574" s="63" t="s">
        <v>971</v>
      </c>
      <c r="D574" s="64" t="s">
        <v>972</v>
      </c>
      <c r="E574" s="65"/>
      <c r="F574" s="65"/>
      <c r="G574" s="50">
        <v>1</v>
      </c>
      <c r="H574" s="50">
        <v>2</v>
      </c>
      <c r="I574" s="50">
        <f t="shared" si="56"/>
        <v>1</v>
      </c>
      <c r="J574" s="50">
        <f t="shared" si="56"/>
        <v>2</v>
      </c>
    </row>
    <row r="575" spans="1:10" ht="14.25" customHeight="1">
      <c r="C575" s="63" t="s">
        <v>973</v>
      </c>
      <c r="D575" s="64" t="s">
        <v>974</v>
      </c>
      <c r="E575" s="65"/>
      <c r="F575" s="65"/>
      <c r="G575" s="50">
        <v>0</v>
      </c>
      <c r="H575" s="50">
        <v>2</v>
      </c>
      <c r="I575" s="50">
        <f t="shared" si="56"/>
        <v>0</v>
      </c>
      <c r="J575" s="50">
        <f t="shared" si="56"/>
        <v>2</v>
      </c>
    </row>
    <row r="576" spans="1:10" ht="14.25" customHeight="1">
      <c r="C576" s="63" t="s">
        <v>975</v>
      </c>
      <c r="D576" s="64" t="s">
        <v>976</v>
      </c>
      <c r="E576" s="65"/>
      <c r="F576" s="65"/>
      <c r="G576" s="50">
        <v>10</v>
      </c>
      <c r="H576" s="50">
        <v>10</v>
      </c>
      <c r="I576" s="50">
        <f t="shared" si="56"/>
        <v>10</v>
      </c>
      <c r="J576" s="50">
        <f t="shared" si="56"/>
        <v>10</v>
      </c>
    </row>
    <row r="577" spans="3:10" ht="14.25" customHeight="1">
      <c r="C577" s="63" t="s">
        <v>977</v>
      </c>
      <c r="D577" s="64" t="s">
        <v>978</v>
      </c>
      <c r="E577" s="65"/>
      <c r="F577" s="65"/>
      <c r="G577" s="50">
        <v>1</v>
      </c>
      <c r="H577" s="50">
        <v>2</v>
      </c>
      <c r="I577" s="50">
        <f t="shared" si="56"/>
        <v>1</v>
      </c>
      <c r="J577" s="50">
        <f t="shared" si="56"/>
        <v>2</v>
      </c>
    </row>
    <row r="578" spans="3:10" ht="14.25" customHeight="1">
      <c r="C578" s="63" t="s">
        <v>979</v>
      </c>
      <c r="D578" s="64" t="s">
        <v>980</v>
      </c>
      <c r="E578" s="65"/>
      <c r="F578" s="65"/>
      <c r="G578" s="50">
        <v>0</v>
      </c>
      <c r="H578" s="50">
        <v>1</v>
      </c>
      <c r="I578" s="50">
        <f t="shared" si="56"/>
        <v>0</v>
      </c>
      <c r="J578" s="50">
        <f t="shared" si="56"/>
        <v>1</v>
      </c>
    </row>
    <row r="579" spans="3:10" ht="14.25" customHeight="1">
      <c r="C579" s="63" t="s">
        <v>981</v>
      </c>
      <c r="D579" s="64" t="s">
        <v>982</v>
      </c>
      <c r="E579" s="65"/>
      <c r="F579" s="65"/>
      <c r="G579" s="50">
        <v>0</v>
      </c>
      <c r="H579" s="50">
        <v>1</v>
      </c>
      <c r="I579" s="50">
        <f t="shared" si="56"/>
        <v>0</v>
      </c>
      <c r="J579" s="50">
        <f t="shared" si="56"/>
        <v>1</v>
      </c>
    </row>
    <row r="580" spans="3:10" ht="14.25" customHeight="1">
      <c r="C580" s="63" t="s">
        <v>116</v>
      </c>
      <c r="D580" s="64" t="s">
        <v>117</v>
      </c>
      <c r="E580" s="65"/>
      <c r="F580" s="65"/>
      <c r="G580" s="50">
        <v>21</v>
      </c>
      <c r="H580" s="50">
        <v>20</v>
      </c>
      <c r="I580" s="50">
        <f t="shared" si="56"/>
        <v>21</v>
      </c>
      <c r="J580" s="50">
        <f t="shared" si="56"/>
        <v>20</v>
      </c>
    </row>
    <row r="581" spans="3:10" ht="14.25" customHeight="1">
      <c r="C581" s="63" t="s">
        <v>553</v>
      </c>
      <c r="D581" s="64" t="s">
        <v>554</v>
      </c>
      <c r="E581" s="65"/>
      <c r="F581" s="65"/>
      <c r="G581" s="50">
        <v>15</v>
      </c>
      <c r="H581" s="50">
        <v>10</v>
      </c>
      <c r="I581" s="50">
        <f t="shared" si="56"/>
        <v>15</v>
      </c>
      <c r="J581" s="50">
        <f t="shared" si="56"/>
        <v>10</v>
      </c>
    </row>
    <row r="582" spans="3:10" ht="14.25" customHeight="1">
      <c r="C582" s="63" t="s">
        <v>983</v>
      </c>
      <c r="D582" s="64" t="s">
        <v>984</v>
      </c>
      <c r="E582" s="65"/>
      <c r="F582" s="65"/>
      <c r="G582" s="50">
        <v>1</v>
      </c>
      <c r="H582" s="50">
        <v>1</v>
      </c>
      <c r="I582" s="50">
        <f t="shared" si="56"/>
        <v>1</v>
      </c>
      <c r="J582" s="50">
        <f t="shared" si="56"/>
        <v>1</v>
      </c>
    </row>
    <row r="583" spans="3:10" ht="14.25" customHeight="1">
      <c r="C583" s="63" t="s">
        <v>500</v>
      </c>
      <c r="D583" s="64" t="s">
        <v>501</v>
      </c>
      <c r="E583" s="65"/>
      <c r="F583" s="65"/>
      <c r="G583" s="50">
        <v>0</v>
      </c>
      <c r="H583" s="50">
        <v>1</v>
      </c>
      <c r="I583" s="50">
        <f t="shared" si="56"/>
        <v>0</v>
      </c>
      <c r="J583" s="50">
        <f t="shared" si="56"/>
        <v>1</v>
      </c>
    </row>
    <row r="584" spans="3:10" ht="14.25" customHeight="1">
      <c r="C584" s="63" t="s">
        <v>985</v>
      </c>
      <c r="D584" s="64" t="s">
        <v>986</v>
      </c>
      <c r="E584" s="65"/>
      <c r="F584" s="65"/>
      <c r="G584" s="50">
        <v>1</v>
      </c>
      <c r="H584" s="50">
        <v>0</v>
      </c>
      <c r="I584" s="50">
        <f t="shared" si="56"/>
        <v>1</v>
      </c>
      <c r="J584" s="50">
        <f t="shared" si="56"/>
        <v>0</v>
      </c>
    </row>
    <row r="585" spans="3:10" ht="14.25" customHeight="1">
      <c r="C585" s="63" t="s">
        <v>987</v>
      </c>
      <c r="D585" s="64" t="s">
        <v>988</v>
      </c>
      <c r="E585" s="65"/>
      <c r="F585" s="65"/>
      <c r="G585" s="50">
        <v>1</v>
      </c>
      <c r="H585" s="50">
        <v>1</v>
      </c>
      <c r="I585" s="50">
        <f t="shared" si="56"/>
        <v>1</v>
      </c>
      <c r="J585" s="50">
        <f t="shared" si="56"/>
        <v>1</v>
      </c>
    </row>
    <row r="586" spans="3:10" ht="14.25" customHeight="1">
      <c r="C586" s="63" t="s">
        <v>989</v>
      </c>
      <c r="D586" s="64" t="s">
        <v>990</v>
      </c>
      <c r="E586" s="65"/>
      <c r="F586" s="65"/>
      <c r="G586" s="50">
        <v>2</v>
      </c>
      <c r="H586" s="50">
        <v>0</v>
      </c>
      <c r="I586" s="50">
        <f t="shared" si="56"/>
        <v>2</v>
      </c>
      <c r="J586" s="50">
        <f t="shared" si="56"/>
        <v>0</v>
      </c>
    </row>
    <row r="587" spans="3:10" ht="14.25" customHeight="1">
      <c r="C587" s="63" t="s">
        <v>991</v>
      </c>
      <c r="D587" s="64" t="s">
        <v>992</v>
      </c>
      <c r="E587" s="65"/>
      <c r="F587" s="65"/>
      <c r="G587" s="50">
        <v>211</v>
      </c>
      <c r="H587" s="50">
        <v>200</v>
      </c>
      <c r="I587" s="50">
        <f t="shared" si="56"/>
        <v>211</v>
      </c>
      <c r="J587" s="50">
        <f t="shared" si="56"/>
        <v>200</v>
      </c>
    </row>
    <row r="588" spans="3:10" ht="14.25" customHeight="1">
      <c r="C588" s="63" t="s">
        <v>993</v>
      </c>
      <c r="D588" s="64" t="s">
        <v>994</v>
      </c>
      <c r="E588" s="65"/>
      <c r="F588" s="65"/>
      <c r="G588" s="50">
        <v>1</v>
      </c>
      <c r="H588" s="50">
        <v>10</v>
      </c>
      <c r="I588" s="50">
        <f t="shared" si="56"/>
        <v>1</v>
      </c>
      <c r="J588" s="50">
        <f t="shared" si="56"/>
        <v>10</v>
      </c>
    </row>
    <row r="589" spans="3:10" ht="14.25" customHeight="1">
      <c r="C589" s="63" t="s">
        <v>995</v>
      </c>
      <c r="D589" s="64" t="s">
        <v>996</v>
      </c>
      <c r="E589" s="65"/>
      <c r="F589" s="65"/>
      <c r="G589" s="50">
        <v>0</v>
      </c>
      <c r="H589" s="50">
        <v>1</v>
      </c>
      <c r="I589" s="50">
        <f t="shared" si="56"/>
        <v>0</v>
      </c>
      <c r="J589" s="50">
        <f t="shared" si="56"/>
        <v>1</v>
      </c>
    </row>
    <row r="590" spans="3:10" ht="14.25" customHeight="1">
      <c r="C590" s="63" t="s">
        <v>140</v>
      </c>
      <c r="D590" s="64" t="s">
        <v>141</v>
      </c>
      <c r="E590" s="65"/>
      <c r="F590" s="65"/>
      <c r="G590" s="50">
        <v>1</v>
      </c>
      <c r="H590" s="50">
        <v>2</v>
      </c>
      <c r="I590" s="50">
        <f t="shared" si="56"/>
        <v>1</v>
      </c>
      <c r="J590" s="50">
        <f t="shared" si="56"/>
        <v>2</v>
      </c>
    </row>
    <row r="591" spans="3:10" ht="14.25" customHeight="1">
      <c r="C591" s="63" t="s">
        <v>557</v>
      </c>
      <c r="D591" s="64" t="s">
        <v>558</v>
      </c>
      <c r="E591" s="65"/>
      <c r="F591" s="65"/>
      <c r="G591" s="50">
        <v>2</v>
      </c>
      <c r="H591" s="50">
        <v>2</v>
      </c>
      <c r="I591" s="50">
        <f t="shared" si="56"/>
        <v>2</v>
      </c>
      <c r="J591" s="50">
        <f t="shared" si="56"/>
        <v>2</v>
      </c>
    </row>
    <row r="592" spans="3:10" ht="14.25" customHeight="1">
      <c r="C592" s="63" t="s">
        <v>997</v>
      </c>
      <c r="D592" s="64" t="s">
        <v>998</v>
      </c>
      <c r="E592" s="65"/>
      <c r="F592" s="65"/>
      <c r="G592" s="50">
        <v>0</v>
      </c>
      <c r="H592" s="50">
        <v>2</v>
      </c>
      <c r="I592" s="50">
        <f t="shared" si="56"/>
        <v>0</v>
      </c>
      <c r="J592" s="50">
        <f t="shared" si="56"/>
        <v>2</v>
      </c>
    </row>
    <row r="593" spans="3:10" ht="14.25" customHeight="1">
      <c r="C593" s="63" t="s">
        <v>559</v>
      </c>
      <c r="D593" s="64" t="s">
        <v>560</v>
      </c>
      <c r="E593" s="65"/>
      <c r="F593" s="65"/>
      <c r="G593" s="50">
        <v>4</v>
      </c>
      <c r="H593" s="50">
        <v>10</v>
      </c>
      <c r="I593" s="50">
        <f t="shared" si="56"/>
        <v>4</v>
      </c>
      <c r="J593" s="50">
        <f t="shared" si="56"/>
        <v>10</v>
      </c>
    </row>
    <row r="594" spans="3:10" ht="14.25" customHeight="1">
      <c r="C594" s="63" t="s">
        <v>999</v>
      </c>
      <c r="D594" s="64" t="s">
        <v>1000</v>
      </c>
      <c r="E594" s="65"/>
      <c r="F594" s="65"/>
      <c r="G594" s="50">
        <v>4</v>
      </c>
      <c r="H594" s="50">
        <v>5</v>
      </c>
      <c r="I594" s="50">
        <f t="shared" si="56"/>
        <v>4</v>
      </c>
      <c r="J594" s="50">
        <f t="shared" si="56"/>
        <v>5</v>
      </c>
    </row>
    <row r="595" spans="3:10" ht="14.25" customHeight="1">
      <c r="C595" s="63" t="s">
        <v>1001</v>
      </c>
      <c r="D595" s="64" t="s">
        <v>1002</v>
      </c>
      <c r="E595" s="65"/>
      <c r="F595" s="65"/>
      <c r="G595" s="50">
        <v>10</v>
      </c>
      <c r="H595" s="50">
        <v>10</v>
      </c>
      <c r="I595" s="50">
        <f t="shared" si="56"/>
        <v>10</v>
      </c>
      <c r="J595" s="50">
        <f t="shared" si="56"/>
        <v>10</v>
      </c>
    </row>
    <row r="596" spans="3:10" ht="14.25" customHeight="1">
      <c r="C596" s="63" t="s">
        <v>1003</v>
      </c>
      <c r="D596" s="64" t="s">
        <v>1004</v>
      </c>
      <c r="E596" s="65"/>
      <c r="F596" s="65"/>
      <c r="G596" s="50">
        <v>0</v>
      </c>
      <c r="H596" s="50">
        <v>2</v>
      </c>
      <c r="I596" s="50">
        <f t="shared" si="56"/>
        <v>0</v>
      </c>
      <c r="J596" s="50">
        <f t="shared" si="56"/>
        <v>2</v>
      </c>
    </row>
    <row r="597" spans="3:10" ht="14.25" customHeight="1">
      <c r="C597" s="63" t="s">
        <v>1005</v>
      </c>
      <c r="D597" s="64" t="s">
        <v>1006</v>
      </c>
      <c r="E597" s="65"/>
      <c r="F597" s="65"/>
      <c r="G597" s="50">
        <v>2</v>
      </c>
      <c r="H597" s="50">
        <v>5</v>
      </c>
      <c r="I597" s="50">
        <f t="shared" si="56"/>
        <v>2</v>
      </c>
      <c r="J597" s="50">
        <f t="shared" si="56"/>
        <v>5</v>
      </c>
    </row>
    <row r="598" spans="3:10" ht="14.25" customHeight="1">
      <c r="C598" s="63" t="s">
        <v>1007</v>
      </c>
      <c r="D598" s="64" t="s">
        <v>1008</v>
      </c>
      <c r="E598" s="65"/>
      <c r="F598" s="65"/>
      <c r="G598" s="50">
        <v>27</v>
      </c>
      <c r="H598" s="50">
        <v>20</v>
      </c>
      <c r="I598" s="50">
        <f t="shared" si="56"/>
        <v>27</v>
      </c>
      <c r="J598" s="50">
        <f t="shared" si="56"/>
        <v>20</v>
      </c>
    </row>
    <row r="599" spans="3:10" ht="14.25" customHeight="1">
      <c r="C599" s="63" t="s">
        <v>1009</v>
      </c>
      <c r="D599" s="64" t="s">
        <v>1010</v>
      </c>
      <c r="E599" s="65"/>
      <c r="F599" s="65"/>
      <c r="G599" s="50">
        <v>74</v>
      </c>
      <c r="H599" s="50">
        <v>90</v>
      </c>
      <c r="I599" s="50">
        <f t="shared" si="56"/>
        <v>74</v>
      </c>
      <c r="J599" s="50">
        <f t="shared" si="56"/>
        <v>90</v>
      </c>
    </row>
    <row r="600" spans="3:10" ht="14.25" customHeight="1">
      <c r="C600" s="63" t="s">
        <v>1011</v>
      </c>
      <c r="D600" s="64" t="s">
        <v>1012</v>
      </c>
      <c r="E600" s="65"/>
      <c r="F600" s="65"/>
      <c r="G600" s="50">
        <v>2</v>
      </c>
      <c r="H600" s="50">
        <v>1</v>
      </c>
      <c r="I600" s="50">
        <f t="shared" si="56"/>
        <v>2</v>
      </c>
      <c r="J600" s="50">
        <f t="shared" si="56"/>
        <v>1</v>
      </c>
    </row>
    <row r="601" spans="3:10" ht="14.25" customHeight="1">
      <c r="C601" s="63" t="s">
        <v>1013</v>
      </c>
      <c r="D601" s="64" t="s">
        <v>1014</v>
      </c>
      <c r="E601" s="65"/>
      <c r="F601" s="65"/>
      <c r="G601" s="50">
        <v>58</v>
      </c>
      <c r="H601" s="50">
        <v>50</v>
      </c>
      <c r="I601" s="50">
        <f t="shared" si="56"/>
        <v>58</v>
      </c>
      <c r="J601" s="50">
        <f t="shared" si="56"/>
        <v>50</v>
      </c>
    </row>
    <row r="602" spans="3:10" ht="14.25" customHeight="1">
      <c r="C602" s="63" t="s">
        <v>1015</v>
      </c>
      <c r="D602" s="64" t="s">
        <v>1016</v>
      </c>
      <c r="E602" s="65"/>
      <c r="F602" s="65"/>
      <c r="G602" s="50">
        <v>7</v>
      </c>
      <c r="H602" s="50">
        <v>10</v>
      </c>
      <c r="I602" s="50">
        <f t="shared" si="56"/>
        <v>7</v>
      </c>
      <c r="J602" s="50">
        <f t="shared" si="56"/>
        <v>10</v>
      </c>
    </row>
    <row r="603" spans="3:10" ht="14.25" customHeight="1">
      <c r="C603" s="63" t="s">
        <v>1017</v>
      </c>
      <c r="D603" s="64" t="s">
        <v>1018</v>
      </c>
      <c r="E603" s="65"/>
      <c r="F603" s="65"/>
      <c r="G603" s="50">
        <v>7</v>
      </c>
      <c r="H603" s="50">
        <v>10</v>
      </c>
      <c r="I603" s="50">
        <f t="shared" si="56"/>
        <v>7</v>
      </c>
      <c r="J603" s="50">
        <f t="shared" si="56"/>
        <v>10</v>
      </c>
    </row>
    <row r="604" spans="3:10" ht="14.25" customHeight="1">
      <c r="C604" s="63" t="s">
        <v>1019</v>
      </c>
      <c r="D604" s="64" t="s">
        <v>1020</v>
      </c>
      <c r="E604" s="65"/>
      <c r="F604" s="65"/>
      <c r="G604" s="50">
        <v>2</v>
      </c>
      <c r="H604" s="50">
        <v>10</v>
      </c>
      <c r="I604" s="50">
        <f t="shared" si="56"/>
        <v>2</v>
      </c>
      <c r="J604" s="50">
        <f t="shared" si="56"/>
        <v>10</v>
      </c>
    </row>
    <row r="605" spans="3:10" ht="14.25" customHeight="1">
      <c r="C605" s="63" t="s">
        <v>1021</v>
      </c>
      <c r="D605" s="64" t="s">
        <v>1022</v>
      </c>
      <c r="E605" s="65"/>
      <c r="F605" s="65"/>
      <c r="G605" s="50">
        <v>137</v>
      </c>
      <c r="H605" s="50">
        <v>110</v>
      </c>
      <c r="I605" s="50">
        <f t="shared" si="56"/>
        <v>137</v>
      </c>
      <c r="J605" s="50">
        <f t="shared" si="56"/>
        <v>110</v>
      </c>
    </row>
    <row r="606" spans="3:10" ht="14.25" customHeight="1">
      <c r="C606" s="63" t="s">
        <v>1023</v>
      </c>
      <c r="D606" s="64" t="s">
        <v>1024</v>
      </c>
      <c r="E606" s="65"/>
      <c r="F606" s="65"/>
      <c r="G606" s="50">
        <v>4</v>
      </c>
      <c r="H606" s="50">
        <v>5</v>
      </c>
      <c r="I606" s="50">
        <f t="shared" si="56"/>
        <v>4</v>
      </c>
      <c r="J606" s="50">
        <f t="shared" si="56"/>
        <v>5</v>
      </c>
    </row>
    <row r="607" spans="3:10" ht="14.25" customHeight="1">
      <c r="C607" s="63" t="s">
        <v>1025</v>
      </c>
      <c r="D607" s="64" t="s">
        <v>1026</v>
      </c>
      <c r="E607" s="65"/>
      <c r="F607" s="65"/>
      <c r="G607" s="50">
        <v>10</v>
      </c>
      <c r="H607" s="50">
        <v>10</v>
      </c>
      <c r="I607" s="50">
        <f t="shared" si="56"/>
        <v>10</v>
      </c>
      <c r="J607" s="50">
        <f t="shared" si="56"/>
        <v>10</v>
      </c>
    </row>
    <row r="608" spans="3:10" ht="14.25" customHeight="1">
      <c r="C608" s="63" t="s">
        <v>1027</v>
      </c>
      <c r="D608" s="64" t="s">
        <v>1028</v>
      </c>
      <c r="E608" s="65"/>
      <c r="F608" s="65"/>
      <c r="G608" s="50">
        <v>1</v>
      </c>
      <c r="H608" s="50">
        <v>1</v>
      </c>
      <c r="I608" s="50">
        <f t="shared" si="56"/>
        <v>1</v>
      </c>
      <c r="J608" s="50">
        <f t="shared" si="56"/>
        <v>1</v>
      </c>
    </row>
    <row r="609" spans="3:10" ht="14.25" customHeight="1">
      <c r="C609" s="63" t="s">
        <v>1029</v>
      </c>
      <c r="D609" s="64" t="s">
        <v>1030</v>
      </c>
      <c r="E609" s="65"/>
      <c r="F609" s="65"/>
      <c r="G609" s="50">
        <v>0</v>
      </c>
      <c r="H609" s="50">
        <v>1</v>
      </c>
      <c r="I609" s="50">
        <f t="shared" si="56"/>
        <v>0</v>
      </c>
      <c r="J609" s="50">
        <f t="shared" si="56"/>
        <v>1</v>
      </c>
    </row>
    <row r="610" spans="3:10" ht="14.25" customHeight="1">
      <c r="C610" s="63" t="s">
        <v>142</v>
      </c>
      <c r="D610" s="64" t="s">
        <v>143</v>
      </c>
      <c r="E610" s="65"/>
      <c r="F610" s="65"/>
      <c r="G610" s="50">
        <v>2</v>
      </c>
      <c r="H610" s="50">
        <v>0</v>
      </c>
      <c r="I610" s="50">
        <f t="shared" si="56"/>
        <v>2</v>
      </c>
      <c r="J610" s="50">
        <f t="shared" si="56"/>
        <v>0</v>
      </c>
    </row>
    <row r="611" spans="3:10" ht="14.25" customHeight="1">
      <c r="C611" s="63" t="s">
        <v>146</v>
      </c>
      <c r="D611" s="64" t="s">
        <v>147</v>
      </c>
      <c r="E611" s="65"/>
      <c r="F611" s="65"/>
      <c r="G611" s="50">
        <v>0</v>
      </c>
      <c r="H611" s="50">
        <v>1</v>
      </c>
      <c r="I611" s="50">
        <f t="shared" si="56"/>
        <v>0</v>
      </c>
      <c r="J611" s="50">
        <f t="shared" si="56"/>
        <v>1</v>
      </c>
    </row>
    <row r="612" spans="3:10" ht="14.25" customHeight="1">
      <c r="C612" s="63" t="s">
        <v>1031</v>
      </c>
      <c r="D612" s="64" t="s">
        <v>1032</v>
      </c>
      <c r="E612" s="65"/>
      <c r="F612" s="65"/>
      <c r="G612" s="50">
        <v>2</v>
      </c>
      <c r="H612" s="50">
        <v>3</v>
      </c>
      <c r="I612" s="50">
        <f t="shared" si="56"/>
        <v>2</v>
      </c>
      <c r="J612" s="50">
        <f t="shared" si="56"/>
        <v>3</v>
      </c>
    </row>
    <row r="613" spans="3:10" ht="14.25" customHeight="1">
      <c r="C613" s="63" t="s">
        <v>1033</v>
      </c>
      <c r="D613" s="64" t="s">
        <v>1034</v>
      </c>
      <c r="E613" s="65"/>
      <c r="F613" s="65"/>
      <c r="G613" s="50">
        <v>4</v>
      </c>
      <c r="H613" s="50">
        <v>3</v>
      </c>
      <c r="I613" s="50">
        <f t="shared" si="56"/>
        <v>4</v>
      </c>
      <c r="J613" s="50">
        <f t="shared" si="56"/>
        <v>3</v>
      </c>
    </row>
    <row r="614" spans="3:10" ht="14.25" customHeight="1">
      <c r="C614" s="63" t="s">
        <v>152</v>
      </c>
      <c r="D614" s="64" t="s">
        <v>153</v>
      </c>
      <c r="E614" s="65"/>
      <c r="F614" s="65"/>
      <c r="G614" s="50">
        <v>1</v>
      </c>
      <c r="H614" s="50">
        <v>5</v>
      </c>
      <c r="I614" s="50">
        <f t="shared" si="56"/>
        <v>1</v>
      </c>
      <c r="J614" s="50">
        <f t="shared" si="56"/>
        <v>5</v>
      </c>
    </row>
    <row r="615" spans="3:10" ht="14.25" customHeight="1">
      <c r="C615" s="63" t="s">
        <v>1035</v>
      </c>
      <c r="D615" s="64" t="s">
        <v>1036</v>
      </c>
      <c r="E615" s="65"/>
      <c r="F615" s="65"/>
      <c r="G615" s="50">
        <v>1</v>
      </c>
      <c r="H615" s="50">
        <v>2</v>
      </c>
      <c r="I615" s="50">
        <f t="shared" si="56"/>
        <v>1</v>
      </c>
      <c r="J615" s="50">
        <f t="shared" si="56"/>
        <v>2</v>
      </c>
    </row>
    <row r="616" spans="3:10" ht="14.25" customHeight="1">
      <c r="C616" s="63" t="s">
        <v>166</v>
      </c>
      <c r="D616" s="64" t="s">
        <v>167</v>
      </c>
      <c r="E616" s="65"/>
      <c r="F616" s="65"/>
      <c r="G616" s="50">
        <v>1</v>
      </c>
      <c r="H616" s="50">
        <v>0</v>
      </c>
      <c r="I616" s="50">
        <f t="shared" si="56"/>
        <v>1</v>
      </c>
      <c r="J616" s="50">
        <f t="shared" si="56"/>
        <v>0</v>
      </c>
    </row>
    <row r="617" spans="3:10" ht="14.25" customHeight="1">
      <c r="C617" s="63" t="s">
        <v>1037</v>
      </c>
      <c r="D617" s="64" t="s">
        <v>1038</v>
      </c>
      <c r="E617" s="65"/>
      <c r="F617" s="65"/>
      <c r="G617" s="50">
        <v>16</v>
      </c>
      <c r="H617" s="50">
        <v>15</v>
      </c>
      <c r="I617" s="50">
        <f t="shared" si="56"/>
        <v>16</v>
      </c>
      <c r="J617" s="50">
        <f t="shared" si="56"/>
        <v>15</v>
      </c>
    </row>
    <row r="618" spans="3:10" ht="14.25" customHeight="1">
      <c r="C618" s="63" t="s">
        <v>1039</v>
      </c>
      <c r="D618" s="64" t="s">
        <v>1040</v>
      </c>
      <c r="E618" s="65"/>
      <c r="F618" s="65"/>
      <c r="G618" s="50">
        <v>24</v>
      </c>
      <c r="H618" s="50">
        <v>50</v>
      </c>
      <c r="I618" s="50">
        <f t="shared" si="56"/>
        <v>24</v>
      </c>
      <c r="J618" s="50">
        <f t="shared" si="56"/>
        <v>50</v>
      </c>
    </row>
    <row r="619" spans="3:10" ht="14.25" customHeight="1">
      <c r="C619" s="63" t="s">
        <v>1041</v>
      </c>
      <c r="D619" s="64" t="s">
        <v>1042</v>
      </c>
      <c r="E619" s="65"/>
      <c r="F619" s="65"/>
      <c r="G619" s="50">
        <v>8</v>
      </c>
      <c r="H619" s="50">
        <v>20</v>
      </c>
      <c r="I619" s="50">
        <f t="shared" si="56"/>
        <v>8</v>
      </c>
      <c r="J619" s="50">
        <f t="shared" si="56"/>
        <v>20</v>
      </c>
    </row>
    <row r="620" spans="3:10" ht="14.25" customHeight="1">
      <c r="C620" s="63" t="s">
        <v>1043</v>
      </c>
      <c r="D620" s="64" t="s">
        <v>1044</v>
      </c>
      <c r="E620" s="65"/>
      <c r="F620" s="65"/>
      <c r="G620" s="50">
        <v>11</v>
      </c>
      <c r="H620" s="50">
        <v>20</v>
      </c>
      <c r="I620" s="50">
        <f t="shared" si="56"/>
        <v>11</v>
      </c>
      <c r="J620" s="50">
        <f t="shared" si="56"/>
        <v>20</v>
      </c>
    </row>
    <row r="621" spans="3:10" ht="14.25" customHeight="1">
      <c r="C621" s="63" t="s">
        <v>508</v>
      </c>
      <c r="D621" s="64" t="s">
        <v>509</v>
      </c>
      <c r="E621" s="65"/>
      <c r="F621" s="65"/>
      <c r="G621" s="50">
        <v>84</v>
      </c>
      <c r="H621" s="50">
        <v>120</v>
      </c>
      <c r="I621" s="50">
        <f t="shared" si="56"/>
        <v>84</v>
      </c>
      <c r="J621" s="50">
        <f t="shared" si="56"/>
        <v>120</v>
      </c>
    </row>
    <row r="622" spans="3:10" ht="14.25" customHeight="1">
      <c r="C622" s="63" t="s">
        <v>1045</v>
      </c>
      <c r="D622" s="64" t="s">
        <v>1046</v>
      </c>
      <c r="E622" s="65"/>
      <c r="F622" s="65"/>
      <c r="G622" s="50">
        <v>55</v>
      </c>
      <c r="H622" s="50">
        <v>100</v>
      </c>
      <c r="I622" s="50">
        <f t="shared" si="56"/>
        <v>55</v>
      </c>
      <c r="J622" s="50">
        <f t="shared" si="56"/>
        <v>100</v>
      </c>
    </row>
    <row r="623" spans="3:10" ht="14.25" customHeight="1">
      <c r="C623" s="63" t="s">
        <v>350</v>
      </c>
      <c r="D623" s="64" t="s">
        <v>351</v>
      </c>
      <c r="E623" s="65"/>
      <c r="F623" s="65"/>
      <c r="G623" s="50">
        <v>114</v>
      </c>
      <c r="H623" s="50">
        <v>95</v>
      </c>
      <c r="I623" s="50">
        <f t="shared" si="56"/>
        <v>114</v>
      </c>
      <c r="J623" s="50">
        <f t="shared" si="56"/>
        <v>95</v>
      </c>
    </row>
    <row r="624" spans="3:10" ht="14.25" customHeight="1">
      <c r="C624" s="63" t="s">
        <v>352</v>
      </c>
      <c r="D624" s="64" t="s">
        <v>353</v>
      </c>
      <c r="E624" s="65"/>
      <c r="F624" s="65"/>
      <c r="G624" s="50">
        <v>1</v>
      </c>
      <c r="H624" s="50">
        <v>5</v>
      </c>
      <c r="I624" s="50">
        <f t="shared" si="56"/>
        <v>1</v>
      </c>
      <c r="J624" s="50">
        <f t="shared" si="56"/>
        <v>5</v>
      </c>
    </row>
    <row r="625" spans="3:10" ht="14.25" customHeight="1">
      <c r="C625" s="63" t="s">
        <v>1047</v>
      </c>
      <c r="D625" s="64" t="s">
        <v>1048</v>
      </c>
      <c r="E625" s="65"/>
      <c r="F625" s="65"/>
      <c r="G625" s="50">
        <v>55</v>
      </c>
      <c r="H625" s="50">
        <v>50</v>
      </c>
      <c r="I625" s="50">
        <f t="shared" si="56"/>
        <v>55</v>
      </c>
      <c r="J625" s="50">
        <f t="shared" si="56"/>
        <v>50</v>
      </c>
    </row>
    <row r="626" spans="3:10" ht="14.25" customHeight="1">
      <c r="C626" s="63" t="s">
        <v>1049</v>
      </c>
      <c r="D626" s="64" t="s">
        <v>1050</v>
      </c>
      <c r="E626" s="65"/>
      <c r="F626" s="65"/>
      <c r="G626" s="50">
        <v>20</v>
      </c>
      <c r="H626" s="50">
        <v>25</v>
      </c>
      <c r="I626" s="50">
        <f t="shared" si="56"/>
        <v>20</v>
      </c>
      <c r="J626" s="50">
        <f t="shared" si="56"/>
        <v>25</v>
      </c>
    </row>
    <row r="627" spans="3:10" ht="14.25" customHeight="1">
      <c r="C627" s="63" t="s">
        <v>1051</v>
      </c>
      <c r="D627" s="64" t="s">
        <v>1052</v>
      </c>
      <c r="E627" s="65"/>
      <c r="F627" s="65"/>
      <c r="G627" s="50">
        <v>45</v>
      </c>
      <c r="H627" s="50">
        <v>40</v>
      </c>
      <c r="I627" s="50">
        <f t="shared" si="56"/>
        <v>45</v>
      </c>
      <c r="J627" s="50">
        <f t="shared" si="56"/>
        <v>40</v>
      </c>
    </row>
    <row r="628" spans="3:10" ht="14.25" customHeight="1">
      <c r="C628" s="63" t="s">
        <v>1053</v>
      </c>
      <c r="D628" s="64" t="s">
        <v>1054</v>
      </c>
      <c r="E628" s="65"/>
      <c r="F628" s="65"/>
      <c r="G628" s="50">
        <v>32</v>
      </c>
      <c r="H628" s="50">
        <v>25</v>
      </c>
      <c r="I628" s="50">
        <f t="shared" si="56"/>
        <v>32</v>
      </c>
      <c r="J628" s="50">
        <f t="shared" si="56"/>
        <v>25</v>
      </c>
    </row>
    <row r="629" spans="3:10" ht="14.25" customHeight="1">
      <c r="C629" s="63" t="s">
        <v>1055</v>
      </c>
      <c r="D629" s="64" t="s">
        <v>1056</v>
      </c>
      <c r="E629" s="65"/>
      <c r="F629" s="65"/>
      <c r="G629" s="50">
        <v>58</v>
      </c>
      <c r="H629" s="50">
        <v>50</v>
      </c>
      <c r="I629" s="50">
        <f t="shared" si="56"/>
        <v>58</v>
      </c>
      <c r="J629" s="50">
        <f t="shared" si="56"/>
        <v>50</v>
      </c>
    </row>
    <row r="630" spans="3:10" ht="14.25" customHeight="1">
      <c r="C630" s="63" t="s">
        <v>1057</v>
      </c>
      <c r="D630" s="64" t="s">
        <v>1058</v>
      </c>
      <c r="E630" s="65"/>
      <c r="F630" s="65"/>
      <c r="G630" s="50">
        <v>0</v>
      </c>
      <c r="H630" s="50">
        <v>1</v>
      </c>
      <c r="I630" s="50">
        <f t="shared" si="56"/>
        <v>0</v>
      </c>
      <c r="J630" s="50">
        <f t="shared" si="56"/>
        <v>1</v>
      </c>
    </row>
    <row r="631" spans="3:10" ht="14.25" customHeight="1">
      <c r="C631" s="63" t="s">
        <v>1059</v>
      </c>
      <c r="D631" s="64" t="s">
        <v>1060</v>
      </c>
      <c r="E631" s="65"/>
      <c r="F631" s="65"/>
      <c r="G631" s="50">
        <v>13</v>
      </c>
      <c r="H631" s="50">
        <v>10</v>
      </c>
      <c r="I631" s="50">
        <f t="shared" si="56"/>
        <v>13</v>
      </c>
      <c r="J631" s="50">
        <f t="shared" si="56"/>
        <v>10</v>
      </c>
    </row>
    <row r="632" spans="3:10" ht="14.25" customHeight="1">
      <c r="C632" s="63" t="s">
        <v>1061</v>
      </c>
      <c r="D632" s="64" t="s">
        <v>1062</v>
      </c>
      <c r="E632" s="65"/>
      <c r="F632" s="65"/>
      <c r="G632" s="50">
        <v>1</v>
      </c>
      <c r="H632" s="50">
        <v>1</v>
      </c>
      <c r="I632" s="50">
        <f t="shared" si="56"/>
        <v>1</v>
      </c>
      <c r="J632" s="50">
        <f t="shared" si="56"/>
        <v>1</v>
      </c>
    </row>
    <row r="633" spans="3:10" ht="14.25" customHeight="1">
      <c r="C633" s="63" t="s">
        <v>445</v>
      </c>
      <c r="D633" s="64" t="s">
        <v>446</v>
      </c>
      <c r="E633" s="65"/>
      <c r="F633" s="65"/>
      <c r="G633" s="50">
        <v>1</v>
      </c>
      <c r="H633" s="50">
        <v>0</v>
      </c>
      <c r="I633" s="50">
        <f t="shared" si="56"/>
        <v>1</v>
      </c>
      <c r="J633" s="50">
        <f t="shared" si="56"/>
        <v>0</v>
      </c>
    </row>
    <row r="634" spans="3:10" ht="14.25" customHeight="1">
      <c r="C634" s="63" t="s">
        <v>1063</v>
      </c>
      <c r="D634" s="64" t="s">
        <v>1064</v>
      </c>
      <c r="E634" s="65"/>
      <c r="F634" s="65"/>
      <c r="G634" s="50">
        <v>0</v>
      </c>
      <c r="H634" s="50">
        <v>1</v>
      </c>
      <c r="I634" s="50">
        <f t="shared" si="56"/>
        <v>0</v>
      </c>
      <c r="J634" s="50">
        <f t="shared" si="56"/>
        <v>1</v>
      </c>
    </row>
    <row r="635" spans="3:10" ht="14.25" customHeight="1">
      <c r="C635" s="63" t="s">
        <v>453</v>
      </c>
      <c r="D635" s="64" t="s">
        <v>454</v>
      </c>
      <c r="E635" s="65"/>
      <c r="F635" s="65"/>
      <c r="G635" s="50">
        <v>5</v>
      </c>
      <c r="H635" s="50">
        <v>5</v>
      </c>
      <c r="I635" s="50">
        <f t="shared" si="56"/>
        <v>5</v>
      </c>
      <c r="J635" s="50">
        <f t="shared" si="56"/>
        <v>5</v>
      </c>
    </row>
    <row r="636" spans="3:10" ht="14.25" customHeight="1">
      <c r="C636" s="63" t="s">
        <v>1065</v>
      </c>
      <c r="D636" s="64" t="s">
        <v>1066</v>
      </c>
      <c r="E636" s="65"/>
      <c r="F636" s="65"/>
      <c r="G636" s="50">
        <v>0</v>
      </c>
      <c r="H636" s="50">
        <v>1</v>
      </c>
      <c r="I636" s="50">
        <f t="shared" si="56"/>
        <v>0</v>
      </c>
      <c r="J636" s="50">
        <f t="shared" si="56"/>
        <v>1</v>
      </c>
    </row>
    <row r="637" spans="3:10" ht="14.25" customHeight="1">
      <c r="C637" s="63" t="s">
        <v>1067</v>
      </c>
      <c r="D637" s="64" t="s">
        <v>1068</v>
      </c>
      <c r="E637" s="65"/>
      <c r="F637" s="65"/>
      <c r="G637" s="50">
        <v>1</v>
      </c>
      <c r="H637" s="50">
        <v>5</v>
      </c>
      <c r="I637" s="50">
        <f t="shared" si="56"/>
        <v>1</v>
      </c>
      <c r="J637" s="50">
        <f t="shared" si="56"/>
        <v>5</v>
      </c>
    </row>
    <row r="638" spans="3:10" ht="14.25" customHeight="1">
      <c r="C638" s="63" t="s">
        <v>1069</v>
      </c>
      <c r="D638" s="64" t="s">
        <v>1070</v>
      </c>
      <c r="E638" s="65"/>
      <c r="F638" s="65"/>
      <c r="G638" s="50">
        <v>0</v>
      </c>
      <c r="H638" s="50">
        <v>1</v>
      </c>
      <c r="I638" s="50">
        <f t="shared" si="56"/>
        <v>0</v>
      </c>
      <c r="J638" s="50">
        <f t="shared" si="56"/>
        <v>1</v>
      </c>
    </row>
    <row r="639" spans="3:10" ht="14.25" customHeight="1">
      <c r="C639" s="63" t="s">
        <v>1071</v>
      </c>
      <c r="D639" s="64" t="s">
        <v>1072</v>
      </c>
      <c r="E639" s="65"/>
      <c r="F639" s="65"/>
      <c r="G639" s="50">
        <v>0</v>
      </c>
      <c r="H639" s="50">
        <v>1</v>
      </c>
      <c r="I639" s="50">
        <f t="shared" si="56"/>
        <v>0</v>
      </c>
      <c r="J639" s="50">
        <f t="shared" si="56"/>
        <v>1</v>
      </c>
    </row>
    <row r="640" spans="3:10" ht="14.25" customHeight="1">
      <c r="C640" s="63" t="s">
        <v>1073</v>
      </c>
      <c r="D640" s="64" t="s">
        <v>1074</v>
      </c>
      <c r="E640" s="65"/>
      <c r="F640" s="65"/>
      <c r="G640" s="50">
        <v>0</v>
      </c>
      <c r="H640" s="50">
        <v>1</v>
      </c>
      <c r="I640" s="50">
        <f t="shared" si="56"/>
        <v>0</v>
      </c>
      <c r="J640" s="50">
        <f t="shared" si="56"/>
        <v>1</v>
      </c>
    </row>
    <row r="641" spans="3:10" ht="14.25" customHeight="1">
      <c r="C641" s="63" t="s">
        <v>1075</v>
      </c>
      <c r="D641" s="64" t="s">
        <v>1076</v>
      </c>
      <c r="E641" s="65"/>
      <c r="F641" s="65"/>
      <c r="G641" s="50">
        <v>1</v>
      </c>
      <c r="H641" s="50">
        <v>0</v>
      </c>
      <c r="I641" s="50">
        <f t="shared" si="56"/>
        <v>1</v>
      </c>
      <c r="J641" s="50">
        <f t="shared" si="56"/>
        <v>0</v>
      </c>
    </row>
    <row r="642" spans="3:10" ht="14.25" customHeight="1">
      <c r="C642" s="63" t="s">
        <v>1077</v>
      </c>
      <c r="D642" s="64" t="s">
        <v>1078</v>
      </c>
      <c r="E642" s="65"/>
      <c r="F642" s="65"/>
      <c r="G642" s="50">
        <v>0</v>
      </c>
      <c r="H642" s="50">
        <v>1</v>
      </c>
      <c r="I642" s="50">
        <f t="shared" si="56"/>
        <v>0</v>
      </c>
      <c r="J642" s="50">
        <f t="shared" si="56"/>
        <v>1</v>
      </c>
    </row>
    <row r="643" spans="3:10" ht="14.25" customHeight="1">
      <c r="C643" s="63" t="s">
        <v>1079</v>
      </c>
      <c r="D643" s="64" t="s">
        <v>1080</v>
      </c>
      <c r="E643" s="65"/>
      <c r="F643" s="65"/>
      <c r="G643" s="50">
        <v>0</v>
      </c>
      <c r="H643" s="50">
        <v>1</v>
      </c>
      <c r="I643" s="50">
        <f t="shared" si="56"/>
        <v>0</v>
      </c>
      <c r="J643" s="50">
        <f t="shared" si="56"/>
        <v>1</v>
      </c>
    </row>
    <row r="644" spans="3:10" ht="14.25" customHeight="1">
      <c r="C644" s="63" t="s">
        <v>1081</v>
      </c>
      <c r="D644" s="64" t="s">
        <v>1082</v>
      </c>
      <c r="E644" s="65"/>
      <c r="F644" s="65"/>
      <c r="G644" s="50">
        <v>0</v>
      </c>
      <c r="H644" s="50">
        <v>2</v>
      </c>
      <c r="I644" s="50">
        <f t="shared" si="56"/>
        <v>0</v>
      </c>
      <c r="J644" s="50">
        <f t="shared" si="56"/>
        <v>2</v>
      </c>
    </row>
    <row r="645" spans="3:10" ht="14.25" customHeight="1">
      <c r="C645" s="63" t="s">
        <v>1083</v>
      </c>
      <c r="D645" s="64" t="s">
        <v>1084</v>
      </c>
      <c r="E645" s="65"/>
      <c r="F645" s="65"/>
      <c r="G645" s="50">
        <v>0</v>
      </c>
      <c r="H645" s="50">
        <v>5</v>
      </c>
      <c r="I645" s="50">
        <f t="shared" si="56"/>
        <v>0</v>
      </c>
      <c r="J645" s="50">
        <f t="shared" si="56"/>
        <v>5</v>
      </c>
    </row>
    <row r="646" spans="3:10" ht="14.25" customHeight="1">
      <c r="C646" s="63" t="s">
        <v>1085</v>
      </c>
      <c r="D646" s="64" t="s">
        <v>1086</v>
      </c>
      <c r="E646" s="65"/>
      <c r="F646" s="65"/>
      <c r="G646" s="50">
        <v>0</v>
      </c>
      <c r="H646" s="50">
        <v>1</v>
      </c>
      <c r="I646" s="50">
        <f t="shared" si="56"/>
        <v>0</v>
      </c>
      <c r="J646" s="50">
        <f t="shared" si="56"/>
        <v>1</v>
      </c>
    </row>
    <row r="647" spans="3:10" ht="14.25" customHeight="1">
      <c r="C647" s="63" t="s">
        <v>1087</v>
      </c>
      <c r="D647" s="64" t="s">
        <v>1088</v>
      </c>
      <c r="E647" s="65"/>
      <c r="F647" s="65"/>
      <c r="G647" s="50">
        <v>55</v>
      </c>
      <c r="H647" s="50">
        <v>45</v>
      </c>
      <c r="I647" s="50">
        <f t="shared" si="56"/>
        <v>55</v>
      </c>
      <c r="J647" s="50">
        <f t="shared" si="56"/>
        <v>45</v>
      </c>
    </row>
    <row r="648" spans="3:10" ht="14.25" customHeight="1">
      <c r="C648" s="63" t="s">
        <v>1089</v>
      </c>
      <c r="D648" s="64" t="s">
        <v>1090</v>
      </c>
      <c r="E648" s="65"/>
      <c r="F648" s="65"/>
      <c r="G648" s="50">
        <v>0</v>
      </c>
      <c r="H648" s="50">
        <v>1</v>
      </c>
      <c r="I648" s="50">
        <f t="shared" si="56"/>
        <v>0</v>
      </c>
      <c r="J648" s="50">
        <f t="shared" si="56"/>
        <v>1</v>
      </c>
    </row>
    <row r="649" spans="3:10" ht="14.25" customHeight="1">
      <c r="C649" s="63" t="s">
        <v>1091</v>
      </c>
      <c r="D649" s="64" t="s">
        <v>1092</v>
      </c>
      <c r="E649" s="65"/>
      <c r="F649" s="65"/>
      <c r="G649" s="50">
        <v>0</v>
      </c>
      <c r="H649" s="50">
        <v>1</v>
      </c>
      <c r="I649" s="50">
        <f t="shared" si="56"/>
        <v>0</v>
      </c>
      <c r="J649" s="50">
        <f t="shared" si="56"/>
        <v>1</v>
      </c>
    </row>
    <row r="650" spans="3:10" ht="14.25" customHeight="1">
      <c r="C650" s="63" t="s">
        <v>1093</v>
      </c>
      <c r="D650" s="64" t="s">
        <v>1094</v>
      </c>
      <c r="E650" s="65"/>
      <c r="F650" s="65"/>
      <c r="G650" s="50">
        <v>1</v>
      </c>
      <c r="H650" s="50">
        <v>5</v>
      </c>
      <c r="I650" s="50">
        <f t="shared" si="56"/>
        <v>1</v>
      </c>
      <c r="J650" s="50">
        <f t="shared" si="56"/>
        <v>5</v>
      </c>
    </row>
    <row r="651" spans="3:10" ht="14.25" customHeight="1">
      <c r="C651" s="63" t="s">
        <v>1095</v>
      </c>
      <c r="D651" s="64" t="s">
        <v>1096</v>
      </c>
      <c r="E651" s="65"/>
      <c r="F651" s="65"/>
      <c r="G651" s="50">
        <v>3</v>
      </c>
      <c r="H651" s="50">
        <v>10</v>
      </c>
      <c r="I651" s="50">
        <f t="shared" si="56"/>
        <v>3</v>
      </c>
      <c r="J651" s="50">
        <f t="shared" si="56"/>
        <v>10</v>
      </c>
    </row>
    <row r="652" spans="3:10" ht="14.25" customHeight="1">
      <c r="C652" s="63" t="s">
        <v>1097</v>
      </c>
      <c r="D652" s="64" t="s">
        <v>1098</v>
      </c>
      <c r="E652" s="65"/>
      <c r="F652" s="65"/>
      <c r="G652" s="50">
        <v>12</v>
      </c>
      <c r="H652" s="50">
        <v>15</v>
      </c>
      <c r="I652" s="50">
        <f t="shared" si="56"/>
        <v>12</v>
      </c>
      <c r="J652" s="50">
        <f t="shared" si="56"/>
        <v>15</v>
      </c>
    </row>
    <row r="653" spans="3:10" ht="14.25" customHeight="1">
      <c r="C653" s="63" t="s">
        <v>1099</v>
      </c>
      <c r="D653" s="64" t="s">
        <v>1100</v>
      </c>
      <c r="E653" s="65"/>
      <c r="F653" s="65"/>
      <c r="G653" s="50">
        <v>0</v>
      </c>
      <c r="H653" s="50">
        <v>1</v>
      </c>
      <c r="I653" s="50">
        <f t="shared" si="56"/>
        <v>0</v>
      </c>
      <c r="J653" s="50">
        <f t="shared" si="56"/>
        <v>1</v>
      </c>
    </row>
    <row r="654" spans="3:10" ht="14.25" customHeight="1">
      <c r="C654" s="63" t="s">
        <v>1101</v>
      </c>
      <c r="D654" s="64" t="s">
        <v>1102</v>
      </c>
      <c r="E654" s="65"/>
      <c r="F654" s="65"/>
      <c r="G654" s="50">
        <v>1</v>
      </c>
      <c r="H654" s="50">
        <v>1</v>
      </c>
      <c r="I654" s="50">
        <f t="shared" si="56"/>
        <v>1</v>
      </c>
      <c r="J654" s="50">
        <f t="shared" si="56"/>
        <v>1</v>
      </c>
    </row>
    <row r="655" spans="3:10" ht="14.25" customHeight="1">
      <c r="C655" s="63" t="s">
        <v>1103</v>
      </c>
      <c r="D655" s="64" t="s">
        <v>1104</v>
      </c>
      <c r="E655" s="65"/>
      <c r="F655" s="65"/>
      <c r="G655" s="50">
        <v>0</v>
      </c>
      <c r="H655" s="50">
        <v>1</v>
      </c>
      <c r="I655" s="50">
        <f t="shared" si="56"/>
        <v>0</v>
      </c>
      <c r="J655" s="50">
        <f t="shared" si="56"/>
        <v>1</v>
      </c>
    </row>
    <row r="656" spans="3:10" ht="14.25" customHeight="1">
      <c r="C656" s="63" t="s">
        <v>1105</v>
      </c>
      <c r="D656" s="64" t="s">
        <v>1106</v>
      </c>
      <c r="E656" s="65"/>
      <c r="F656" s="65"/>
      <c r="G656" s="50">
        <v>0</v>
      </c>
      <c r="H656" s="50">
        <v>2</v>
      </c>
      <c r="I656" s="50">
        <f t="shared" si="56"/>
        <v>0</v>
      </c>
      <c r="J656" s="50">
        <f t="shared" si="56"/>
        <v>2</v>
      </c>
    </row>
    <row r="657" spans="3:10" ht="14.25" customHeight="1">
      <c r="C657" s="63" t="s">
        <v>1107</v>
      </c>
      <c r="D657" s="64" t="s">
        <v>1108</v>
      </c>
      <c r="E657" s="65"/>
      <c r="F657" s="65"/>
      <c r="G657" s="50">
        <v>1</v>
      </c>
      <c r="H657" s="50">
        <v>1</v>
      </c>
      <c r="I657" s="50">
        <f t="shared" si="56"/>
        <v>1</v>
      </c>
      <c r="J657" s="50">
        <f t="shared" si="56"/>
        <v>1</v>
      </c>
    </row>
    <row r="658" spans="3:10" ht="14.25" customHeight="1">
      <c r="C658" s="63" t="s">
        <v>1109</v>
      </c>
      <c r="D658" s="64" t="s">
        <v>1110</v>
      </c>
      <c r="E658" s="65"/>
      <c r="F658" s="65"/>
      <c r="G658" s="50">
        <v>0</v>
      </c>
      <c r="H658" s="50">
        <v>1</v>
      </c>
      <c r="I658" s="50">
        <f t="shared" si="56"/>
        <v>0</v>
      </c>
      <c r="J658" s="50">
        <f t="shared" si="56"/>
        <v>1</v>
      </c>
    </row>
    <row r="659" spans="3:10" ht="14.25" customHeight="1">
      <c r="C659" s="63" t="s">
        <v>1111</v>
      </c>
      <c r="D659" s="64" t="s">
        <v>1112</v>
      </c>
      <c r="E659" s="65"/>
      <c r="F659" s="65"/>
      <c r="G659" s="50">
        <v>0</v>
      </c>
      <c r="H659" s="50">
        <v>1</v>
      </c>
      <c r="I659" s="50">
        <f t="shared" si="56"/>
        <v>0</v>
      </c>
      <c r="J659" s="50">
        <f t="shared" si="56"/>
        <v>1</v>
      </c>
    </row>
    <row r="660" spans="3:10" ht="14.25" customHeight="1">
      <c r="C660" s="63" t="s">
        <v>1113</v>
      </c>
      <c r="D660" s="64" t="s">
        <v>1114</v>
      </c>
      <c r="E660" s="65"/>
      <c r="F660" s="65"/>
      <c r="G660" s="50">
        <v>3</v>
      </c>
      <c r="H660" s="50">
        <v>5</v>
      </c>
      <c r="I660" s="50">
        <f t="shared" si="56"/>
        <v>3</v>
      </c>
      <c r="J660" s="50">
        <f t="shared" si="56"/>
        <v>5</v>
      </c>
    </row>
    <row r="661" spans="3:10" ht="14.25" customHeight="1">
      <c r="C661" s="63" t="s">
        <v>1115</v>
      </c>
      <c r="D661" s="64" t="s">
        <v>1116</v>
      </c>
      <c r="E661" s="65"/>
      <c r="F661" s="65"/>
      <c r="G661" s="50">
        <v>0</v>
      </c>
      <c r="H661" s="50">
        <v>1</v>
      </c>
      <c r="I661" s="50">
        <f t="shared" si="56"/>
        <v>0</v>
      </c>
      <c r="J661" s="50">
        <f t="shared" si="56"/>
        <v>1</v>
      </c>
    </row>
    <row r="662" spans="3:10" ht="14.25" customHeight="1">
      <c r="C662" s="63" t="s">
        <v>1117</v>
      </c>
      <c r="D662" s="64" t="s">
        <v>1118</v>
      </c>
      <c r="E662" s="65"/>
      <c r="F662" s="65"/>
      <c r="G662" s="50">
        <v>0</v>
      </c>
      <c r="H662" s="50">
        <v>5</v>
      </c>
      <c r="I662" s="50">
        <f t="shared" si="56"/>
        <v>0</v>
      </c>
      <c r="J662" s="50">
        <f t="shared" si="56"/>
        <v>5</v>
      </c>
    </row>
    <row r="663" spans="3:10" ht="14.25" customHeight="1">
      <c r="C663" s="63" t="s">
        <v>1119</v>
      </c>
      <c r="D663" s="64" t="s">
        <v>1120</v>
      </c>
      <c r="E663" s="65"/>
      <c r="F663" s="65"/>
      <c r="G663" s="50">
        <v>1</v>
      </c>
      <c r="H663" s="50">
        <v>1</v>
      </c>
      <c r="I663" s="50">
        <f t="shared" si="56"/>
        <v>1</v>
      </c>
      <c r="J663" s="50">
        <f t="shared" si="56"/>
        <v>1</v>
      </c>
    </row>
    <row r="664" spans="3:10" ht="14.25" customHeight="1">
      <c r="C664" s="63" t="s">
        <v>1121</v>
      </c>
      <c r="D664" s="64" t="s">
        <v>1122</v>
      </c>
      <c r="E664" s="65"/>
      <c r="F664" s="65"/>
      <c r="G664" s="50">
        <v>0</v>
      </c>
      <c r="H664" s="50">
        <v>1</v>
      </c>
      <c r="I664" s="50">
        <f t="shared" si="56"/>
        <v>0</v>
      </c>
      <c r="J664" s="50">
        <f t="shared" si="56"/>
        <v>1</v>
      </c>
    </row>
    <row r="665" spans="3:10" ht="14.25" customHeight="1">
      <c r="C665" s="63" t="s">
        <v>1123</v>
      </c>
      <c r="D665" s="64" t="s">
        <v>1124</v>
      </c>
      <c r="E665" s="65"/>
      <c r="F665" s="65"/>
      <c r="G665" s="50">
        <v>0</v>
      </c>
      <c r="H665" s="50">
        <v>1</v>
      </c>
      <c r="I665" s="50">
        <f t="shared" si="56"/>
        <v>0</v>
      </c>
      <c r="J665" s="50">
        <f t="shared" si="56"/>
        <v>1</v>
      </c>
    </row>
    <row r="666" spans="3:10" ht="14.25" customHeight="1">
      <c r="C666" s="63" t="s">
        <v>1125</v>
      </c>
      <c r="D666" s="64" t="s">
        <v>1126</v>
      </c>
      <c r="E666" s="65"/>
      <c r="F666" s="65"/>
      <c r="G666" s="50">
        <v>7</v>
      </c>
      <c r="H666" s="50">
        <v>10</v>
      </c>
      <c r="I666" s="50">
        <f t="shared" si="56"/>
        <v>7</v>
      </c>
      <c r="J666" s="50">
        <f t="shared" si="56"/>
        <v>10</v>
      </c>
    </row>
    <row r="667" spans="3:10" ht="14.25" customHeight="1">
      <c r="C667" s="63" t="s">
        <v>1127</v>
      </c>
      <c r="D667" s="64" t="s">
        <v>1128</v>
      </c>
      <c r="E667" s="65"/>
      <c r="F667" s="65"/>
      <c r="G667" s="50">
        <v>1</v>
      </c>
      <c r="H667" s="50">
        <v>5</v>
      </c>
      <c r="I667" s="50">
        <f t="shared" si="56"/>
        <v>1</v>
      </c>
      <c r="J667" s="50">
        <f t="shared" si="56"/>
        <v>5</v>
      </c>
    </row>
    <row r="668" spans="3:10" ht="14.25" customHeight="1">
      <c r="C668" s="63" t="s">
        <v>1129</v>
      </c>
      <c r="D668" s="64" t="s">
        <v>1130</v>
      </c>
      <c r="E668" s="65"/>
      <c r="F668" s="65"/>
      <c r="G668" s="50">
        <v>0</v>
      </c>
      <c r="H668" s="50">
        <v>5</v>
      </c>
      <c r="I668" s="50">
        <f t="shared" si="56"/>
        <v>0</v>
      </c>
      <c r="J668" s="50">
        <f t="shared" si="56"/>
        <v>5</v>
      </c>
    </row>
    <row r="669" spans="3:10" ht="14.25" customHeight="1">
      <c r="C669" s="63" t="s">
        <v>1131</v>
      </c>
      <c r="D669" s="64" t="s">
        <v>1132</v>
      </c>
      <c r="E669" s="65"/>
      <c r="F669" s="65"/>
      <c r="G669" s="50">
        <v>1</v>
      </c>
      <c r="H669" s="50">
        <v>5</v>
      </c>
      <c r="I669" s="50">
        <f t="shared" si="56"/>
        <v>1</v>
      </c>
      <c r="J669" s="50">
        <f t="shared" si="56"/>
        <v>5</v>
      </c>
    </row>
    <row r="670" spans="3:10" ht="14.25" customHeight="1">
      <c r="C670" s="63" t="s">
        <v>1133</v>
      </c>
      <c r="D670" s="64" t="s">
        <v>1134</v>
      </c>
      <c r="E670" s="65"/>
      <c r="F670" s="65"/>
      <c r="G670" s="50">
        <v>0</v>
      </c>
      <c r="H670" s="50">
        <v>1</v>
      </c>
      <c r="I670" s="50">
        <f t="shared" si="56"/>
        <v>0</v>
      </c>
      <c r="J670" s="50">
        <f t="shared" si="56"/>
        <v>1</v>
      </c>
    </row>
    <row r="671" spans="3:10" ht="14.25" customHeight="1">
      <c r="C671" s="63" t="s">
        <v>1135</v>
      </c>
      <c r="D671" s="64" t="s">
        <v>1136</v>
      </c>
      <c r="E671" s="65"/>
      <c r="F671" s="65"/>
      <c r="G671" s="50">
        <v>4</v>
      </c>
      <c r="H671" s="50">
        <v>3</v>
      </c>
      <c r="I671" s="50">
        <f t="shared" si="56"/>
        <v>4</v>
      </c>
      <c r="J671" s="50">
        <f t="shared" si="56"/>
        <v>3</v>
      </c>
    </row>
    <row r="672" spans="3:10" ht="14.25" customHeight="1">
      <c r="C672" s="63" t="s">
        <v>1137</v>
      </c>
      <c r="D672" s="64" t="s">
        <v>1138</v>
      </c>
      <c r="E672" s="65"/>
      <c r="F672" s="65"/>
      <c r="G672" s="50">
        <v>2</v>
      </c>
      <c r="H672" s="50">
        <v>5</v>
      </c>
      <c r="I672" s="50">
        <f t="shared" si="56"/>
        <v>2</v>
      </c>
      <c r="J672" s="50">
        <f t="shared" si="56"/>
        <v>5</v>
      </c>
    </row>
    <row r="673" spans="3:10" ht="14.25" customHeight="1">
      <c r="C673" s="63" t="s">
        <v>1139</v>
      </c>
      <c r="D673" s="64" t="s">
        <v>1140</v>
      </c>
      <c r="E673" s="65"/>
      <c r="F673" s="65"/>
      <c r="G673" s="50">
        <v>2</v>
      </c>
      <c r="H673" s="50">
        <v>2</v>
      </c>
      <c r="I673" s="50">
        <f t="shared" si="56"/>
        <v>2</v>
      </c>
      <c r="J673" s="50">
        <f t="shared" si="56"/>
        <v>2</v>
      </c>
    </row>
    <row r="674" spans="3:10" ht="14.25" customHeight="1">
      <c r="C674" s="63" t="s">
        <v>1141</v>
      </c>
      <c r="D674" s="64" t="s">
        <v>1142</v>
      </c>
      <c r="E674" s="65"/>
      <c r="F674" s="65"/>
      <c r="G674" s="50">
        <v>2</v>
      </c>
      <c r="H674" s="50">
        <v>2</v>
      </c>
      <c r="I674" s="50">
        <f t="shared" si="56"/>
        <v>2</v>
      </c>
      <c r="J674" s="50">
        <f t="shared" si="56"/>
        <v>2</v>
      </c>
    </row>
    <row r="675" spans="3:10" ht="14.25" customHeight="1">
      <c r="C675" s="63" t="s">
        <v>1143</v>
      </c>
      <c r="D675" s="64" t="s">
        <v>1144</v>
      </c>
      <c r="E675" s="65"/>
      <c r="F675" s="65"/>
      <c r="G675" s="50">
        <v>1</v>
      </c>
      <c r="H675" s="50">
        <v>2</v>
      </c>
      <c r="I675" s="50">
        <f t="shared" si="56"/>
        <v>1</v>
      </c>
      <c r="J675" s="50">
        <f t="shared" si="56"/>
        <v>2</v>
      </c>
    </row>
    <row r="676" spans="3:10" ht="14.25" customHeight="1">
      <c r="C676" s="63" t="s">
        <v>1145</v>
      </c>
      <c r="D676" s="64" t="s">
        <v>1146</v>
      </c>
      <c r="E676" s="65"/>
      <c r="F676" s="65"/>
      <c r="G676" s="50">
        <v>1</v>
      </c>
      <c r="H676" s="50">
        <v>2</v>
      </c>
      <c r="I676" s="50">
        <f t="shared" si="56"/>
        <v>1</v>
      </c>
      <c r="J676" s="50">
        <f t="shared" si="56"/>
        <v>2</v>
      </c>
    </row>
    <row r="677" spans="3:10" ht="14.25" customHeight="1">
      <c r="C677" s="63" t="s">
        <v>1147</v>
      </c>
      <c r="D677" s="64" t="s">
        <v>1148</v>
      </c>
      <c r="E677" s="65"/>
      <c r="F677" s="65"/>
      <c r="G677" s="50">
        <v>0</v>
      </c>
      <c r="H677" s="50">
        <v>1</v>
      </c>
      <c r="I677" s="50">
        <f t="shared" si="56"/>
        <v>0</v>
      </c>
      <c r="J677" s="50">
        <f t="shared" si="56"/>
        <v>1</v>
      </c>
    </row>
    <row r="678" spans="3:10" ht="14.25" customHeight="1">
      <c r="C678" s="63" t="s">
        <v>1149</v>
      </c>
      <c r="D678" s="64" t="s">
        <v>1150</v>
      </c>
      <c r="E678" s="65"/>
      <c r="F678" s="65"/>
      <c r="G678" s="50">
        <v>33</v>
      </c>
      <c r="H678" s="50">
        <v>20</v>
      </c>
      <c r="I678" s="50">
        <f t="shared" si="56"/>
        <v>33</v>
      </c>
      <c r="J678" s="50">
        <f t="shared" si="56"/>
        <v>20</v>
      </c>
    </row>
    <row r="679" spans="3:10" ht="14.25" customHeight="1">
      <c r="C679" s="63" t="s">
        <v>1151</v>
      </c>
      <c r="D679" s="64" t="s">
        <v>1152</v>
      </c>
      <c r="E679" s="65"/>
      <c r="F679" s="65"/>
      <c r="G679" s="50">
        <v>27</v>
      </c>
      <c r="H679" s="50">
        <v>30</v>
      </c>
      <c r="I679" s="50">
        <f t="shared" si="56"/>
        <v>27</v>
      </c>
      <c r="J679" s="50">
        <f t="shared" si="56"/>
        <v>30</v>
      </c>
    </row>
    <row r="680" spans="3:10" ht="14.25" customHeight="1">
      <c r="C680" s="63" t="s">
        <v>1153</v>
      </c>
      <c r="D680" s="64" t="s">
        <v>1154</v>
      </c>
      <c r="E680" s="65"/>
      <c r="F680" s="65"/>
      <c r="G680" s="50">
        <v>0</v>
      </c>
      <c r="H680" s="50">
        <v>1</v>
      </c>
      <c r="I680" s="50">
        <f t="shared" si="56"/>
        <v>0</v>
      </c>
      <c r="J680" s="50">
        <f t="shared" si="56"/>
        <v>1</v>
      </c>
    </row>
    <row r="681" spans="3:10" ht="14.25" customHeight="1">
      <c r="C681" s="63" t="s">
        <v>1155</v>
      </c>
      <c r="D681" s="64" t="s">
        <v>1156</v>
      </c>
      <c r="E681" s="65"/>
      <c r="F681" s="65"/>
      <c r="G681" s="50">
        <v>0</v>
      </c>
      <c r="H681" s="50">
        <v>1</v>
      </c>
      <c r="I681" s="50">
        <f t="shared" si="56"/>
        <v>0</v>
      </c>
      <c r="J681" s="50">
        <f t="shared" si="56"/>
        <v>1</v>
      </c>
    </row>
    <row r="682" spans="3:10" ht="14.25" customHeight="1">
      <c r="C682" s="63" t="s">
        <v>1157</v>
      </c>
      <c r="D682" s="64" t="s">
        <v>1158</v>
      </c>
      <c r="E682" s="65"/>
      <c r="F682" s="65"/>
      <c r="G682" s="50">
        <v>0</v>
      </c>
      <c r="H682" s="50">
        <v>1</v>
      </c>
      <c r="I682" s="50">
        <f t="shared" si="56"/>
        <v>0</v>
      </c>
      <c r="J682" s="50">
        <f t="shared" si="56"/>
        <v>1</v>
      </c>
    </row>
    <row r="683" spans="3:10" ht="14.25" customHeight="1">
      <c r="C683" s="63" t="s">
        <v>1159</v>
      </c>
      <c r="D683" s="64" t="s">
        <v>1160</v>
      </c>
      <c r="E683" s="65"/>
      <c r="F683" s="65"/>
      <c r="G683" s="50">
        <v>0</v>
      </c>
      <c r="H683" s="50">
        <v>5</v>
      </c>
      <c r="I683" s="50">
        <f t="shared" si="56"/>
        <v>0</v>
      </c>
      <c r="J683" s="50">
        <f t="shared" si="56"/>
        <v>5</v>
      </c>
    </row>
    <row r="684" spans="3:10" ht="14.25" customHeight="1">
      <c r="C684" s="63" t="s">
        <v>1161</v>
      </c>
      <c r="D684" s="64" t="s">
        <v>1162</v>
      </c>
      <c r="E684" s="65"/>
      <c r="F684" s="65"/>
      <c r="G684" s="50">
        <v>8</v>
      </c>
      <c r="H684" s="50">
        <v>20</v>
      </c>
      <c r="I684" s="50">
        <f t="shared" si="56"/>
        <v>8</v>
      </c>
      <c r="J684" s="50">
        <f t="shared" si="56"/>
        <v>20</v>
      </c>
    </row>
    <row r="685" spans="3:10" ht="14.25" customHeight="1">
      <c r="C685" s="63" t="s">
        <v>1163</v>
      </c>
      <c r="D685" s="64" t="s">
        <v>1164</v>
      </c>
      <c r="E685" s="65"/>
      <c r="F685" s="65"/>
      <c r="G685" s="50">
        <v>10</v>
      </c>
      <c r="H685" s="50">
        <v>50</v>
      </c>
      <c r="I685" s="50">
        <f t="shared" si="56"/>
        <v>10</v>
      </c>
      <c r="J685" s="50">
        <f t="shared" si="56"/>
        <v>50</v>
      </c>
    </row>
    <row r="686" spans="3:10" ht="14.25" customHeight="1">
      <c r="C686" s="63" t="s">
        <v>1165</v>
      </c>
      <c r="D686" s="64" t="s">
        <v>1166</v>
      </c>
      <c r="E686" s="65"/>
      <c r="F686" s="65"/>
      <c r="G686" s="50">
        <v>10</v>
      </c>
      <c r="H686" s="50">
        <v>15</v>
      </c>
      <c r="I686" s="50">
        <f t="shared" si="56"/>
        <v>10</v>
      </c>
      <c r="J686" s="50">
        <f t="shared" si="56"/>
        <v>15</v>
      </c>
    </row>
    <row r="687" spans="3:10" ht="14.25" customHeight="1">
      <c r="C687" s="63" t="s">
        <v>1167</v>
      </c>
      <c r="D687" s="64" t="s">
        <v>1168</v>
      </c>
      <c r="E687" s="65"/>
      <c r="F687" s="65"/>
      <c r="G687" s="50">
        <v>2</v>
      </c>
      <c r="H687" s="50">
        <v>15</v>
      </c>
      <c r="I687" s="50">
        <f t="shared" si="56"/>
        <v>2</v>
      </c>
      <c r="J687" s="50">
        <f t="shared" si="56"/>
        <v>15</v>
      </c>
    </row>
    <row r="688" spans="3:10" ht="14.25" customHeight="1">
      <c r="C688" s="63" t="s">
        <v>1169</v>
      </c>
      <c r="D688" s="64" t="s">
        <v>1170</v>
      </c>
      <c r="E688" s="65"/>
      <c r="F688" s="65"/>
      <c r="G688" s="50">
        <v>15</v>
      </c>
      <c r="H688" s="50">
        <v>25</v>
      </c>
      <c r="I688" s="50">
        <f t="shared" si="56"/>
        <v>15</v>
      </c>
      <c r="J688" s="50">
        <f t="shared" si="56"/>
        <v>25</v>
      </c>
    </row>
    <row r="689" spans="3:10" ht="14.25" customHeight="1">
      <c r="C689" s="63" t="s">
        <v>1171</v>
      </c>
      <c r="D689" s="64" t="s">
        <v>1172</v>
      </c>
      <c r="E689" s="65"/>
      <c r="F689" s="65"/>
      <c r="G689" s="50">
        <v>42</v>
      </c>
      <c r="H689" s="50">
        <v>80</v>
      </c>
      <c r="I689" s="50">
        <f t="shared" si="56"/>
        <v>42</v>
      </c>
      <c r="J689" s="50">
        <f t="shared" si="56"/>
        <v>80</v>
      </c>
    </row>
    <row r="690" spans="3:10" ht="14.25" customHeight="1">
      <c r="C690" s="63" t="s">
        <v>1173</v>
      </c>
      <c r="D690" s="64" t="s">
        <v>1174</v>
      </c>
      <c r="E690" s="65"/>
      <c r="F690" s="65"/>
      <c r="G690" s="50">
        <v>1</v>
      </c>
      <c r="H690" s="50">
        <v>2</v>
      </c>
      <c r="I690" s="50">
        <f t="shared" si="56"/>
        <v>1</v>
      </c>
      <c r="J690" s="50">
        <f t="shared" si="56"/>
        <v>2</v>
      </c>
    </row>
    <row r="691" spans="3:10" ht="14.25" customHeight="1">
      <c r="C691" s="63" t="s">
        <v>1175</v>
      </c>
      <c r="D691" s="64" t="s">
        <v>1176</v>
      </c>
      <c r="E691" s="65"/>
      <c r="F691" s="65"/>
      <c r="G691" s="50">
        <v>2</v>
      </c>
      <c r="H691" s="50">
        <v>2</v>
      </c>
      <c r="I691" s="50">
        <f t="shared" si="56"/>
        <v>2</v>
      </c>
      <c r="J691" s="50">
        <f t="shared" si="56"/>
        <v>2</v>
      </c>
    </row>
    <row r="692" spans="3:10" ht="14.25" customHeight="1">
      <c r="C692" s="63" t="s">
        <v>1177</v>
      </c>
      <c r="D692" s="64" t="s">
        <v>1178</v>
      </c>
      <c r="E692" s="65"/>
      <c r="F692" s="65"/>
      <c r="G692" s="50">
        <v>1</v>
      </c>
      <c r="H692" s="50">
        <v>2</v>
      </c>
      <c r="I692" s="50">
        <f t="shared" si="56"/>
        <v>1</v>
      </c>
      <c r="J692" s="50">
        <f t="shared" si="56"/>
        <v>2</v>
      </c>
    </row>
    <row r="693" spans="3:10" ht="14.25" customHeight="1">
      <c r="C693" s="63" t="s">
        <v>1179</v>
      </c>
      <c r="D693" s="64" t="s">
        <v>1180</v>
      </c>
      <c r="E693" s="65"/>
      <c r="F693" s="65"/>
      <c r="G693" s="50">
        <v>1</v>
      </c>
      <c r="H693" s="50">
        <v>1</v>
      </c>
      <c r="I693" s="50">
        <f t="shared" si="56"/>
        <v>1</v>
      </c>
      <c r="J693" s="50">
        <f t="shared" si="56"/>
        <v>1</v>
      </c>
    </row>
    <row r="694" spans="3:10" ht="14.25" customHeight="1">
      <c r="C694" s="63" t="s">
        <v>1181</v>
      </c>
      <c r="D694" s="64" t="s">
        <v>1182</v>
      </c>
      <c r="E694" s="65"/>
      <c r="F694" s="65"/>
      <c r="G694" s="50">
        <v>1</v>
      </c>
      <c r="H694" s="50">
        <v>2</v>
      </c>
      <c r="I694" s="50">
        <f t="shared" si="56"/>
        <v>1</v>
      </c>
      <c r="J694" s="50">
        <f t="shared" si="56"/>
        <v>2</v>
      </c>
    </row>
    <row r="695" spans="3:10" ht="14.25" customHeight="1">
      <c r="C695" s="63" t="s">
        <v>1183</v>
      </c>
      <c r="D695" s="64" t="s">
        <v>1184</v>
      </c>
      <c r="E695" s="65"/>
      <c r="F695" s="65"/>
      <c r="G695" s="50">
        <v>0</v>
      </c>
      <c r="H695" s="50">
        <v>2</v>
      </c>
      <c r="I695" s="50">
        <f t="shared" si="56"/>
        <v>0</v>
      </c>
      <c r="J695" s="50">
        <f t="shared" ref="J695:J758" si="57">SUM(F695,H695)</f>
        <v>2</v>
      </c>
    </row>
    <row r="696" spans="3:10" ht="14.25" customHeight="1">
      <c r="C696" s="63" t="s">
        <v>1185</v>
      </c>
      <c r="D696" s="64" t="s">
        <v>1186</v>
      </c>
      <c r="E696" s="65"/>
      <c r="F696" s="65"/>
      <c r="G696" s="50">
        <v>1</v>
      </c>
      <c r="H696" s="50">
        <v>2</v>
      </c>
      <c r="I696" s="50">
        <f t="shared" ref="I696:J759" si="58">SUM(E696,G696)</f>
        <v>1</v>
      </c>
      <c r="J696" s="50">
        <f t="shared" si="57"/>
        <v>2</v>
      </c>
    </row>
    <row r="697" spans="3:10" ht="14.25" customHeight="1">
      <c r="C697" s="63" t="s">
        <v>1187</v>
      </c>
      <c r="D697" s="64" t="s">
        <v>1188</v>
      </c>
      <c r="E697" s="65"/>
      <c r="F697" s="65"/>
      <c r="G697" s="50">
        <v>0</v>
      </c>
      <c r="H697" s="50">
        <v>2</v>
      </c>
      <c r="I697" s="50">
        <f t="shared" si="58"/>
        <v>0</v>
      </c>
      <c r="J697" s="50">
        <f t="shared" si="57"/>
        <v>2</v>
      </c>
    </row>
    <row r="698" spans="3:10" ht="14.25" customHeight="1">
      <c r="C698" s="63" t="s">
        <v>1189</v>
      </c>
      <c r="D698" s="64" t="s">
        <v>1190</v>
      </c>
      <c r="E698" s="65"/>
      <c r="F698" s="65"/>
      <c r="G698" s="50">
        <v>0</v>
      </c>
      <c r="H698" s="50">
        <v>1</v>
      </c>
      <c r="I698" s="50">
        <f t="shared" si="58"/>
        <v>0</v>
      </c>
      <c r="J698" s="50">
        <f t="shared" si="57"/>
        <v>1</v>
      </c>
    </row>
    <row r="699" spans="3:10" ht="14.25" customHeight="1">
      <c r="C699" s="63" t="s">
        <v>1191</v>
      </c>
      <c r="D699" s="64" t="s">
        <v>1192</v>
      </c>
      <c r="E699" s="65"/>
      <c r="F699" s="65"/>
      <c r="G699" s="50">
        <v>1</v>
      </c>
      <c r="H699" s="50">
        <v>5</v>
      </c>
      <c r="I699" s="50">
        <f t="shared" si="58"/>
        <v>1</v>
      </c>
      <c r="J699" s="50">
        <f t="shared" si="57"/>
        <v>5</v>
      </c>
    </row>
    <row r="700" spans="3:10" ht="14.25" customHeight="1">
      <c r="C700" s="63" t="s">
        <v>1193</v>
      </c>
      <c r="D700" s="64" t="s">
        <v>1194</v>
      </c>
      <c r="E700" s="65"/>
      <c r="F700" s="65"/>
      <c r="G700" s="50">
        <v>0</v>
      </c>
      <c r="H700" s="50">
        <v>1</v>
      </c>
      <c r="I700" s="50">
        <f t="shared" si="58"/>
        <v>0</v>
      </c>
      <c r="J700" s="50">
        <f t="shared" si="57"/>
        <v>1</v>
      </c>
    </row>
    <row r="701" spans="3:10" ht="14.25" customHeight="1">
      <c r="C701" s="63" t="s">
        <v>1195</v>
      </c>
      <c r="D701" s="64" t="s">
        <v>1196</v>
      </c>
      <c r="E701" s="65"/>
      <c r="F701" s="65"/>
      <c r="G701" s="50">
        <v>3</v>
      </c>
      <c r="H701" s="50">
        <v>1</v>
      </c>
      <c r="I701" s="50">
        <f t="shared" si="58"/>
        <v>3</v>
      </c>
      <c r="J701" s="50">
        <f t="shared" si="57"/>
        <v>1</v>
      </c>
    </row>
    <row r="702" spans="3:10" ht="14.25" customHeight="1">
      <c r="C702" s="63" t="s">
        <v>1197</v>
      </c>
      <c r="D702" s="64" t="s">
        <v>1198</v>
      </c>
      <c r="E702" s="65"/>
      <c r="F702" s="65"/>
      <c r="G702" s="50">
        <v>0</v>
      </c>
      <c r="H702" s="50">
        <v>1</v>
      </c>
      <c r="I702" s="50">
        <f t="shared" si="58"/>
        <v>0</v>
      </c>
      <c r="J702" s="50">
        <f t="shared" si="57"/>
        <v>1</v>
      </c>
    </row>
    <row r="703" spans="3:10" ht="14.25" customHeight="1">
      <c r="C703" s="63" t="s">
        <v>1199</v>
      </c>
      <c r="D703" s="64" t="s">
        <v>1200</v>
      </c>
      <c r="E703" s="65"/>
      <c r="F703" s="65"/>
      <c r="G703" s="50">
        <v>1</v>
      </c>
      <c r="H703" s="50">
        <v>1</v>
      </c>
      <c r="I703" s="50">
        <f t="shared" si="58"/>
        <v>1</v>
      </c>
      <c r="J703" s="50">
        <f t="shared" si="57"/>
        <v>1</v>
      </c>
    </row>
    <row r="704" spans="3:10" ht="14.25" customHeight="1">
      <c r="C704" s="63" t="s">
        <v>1201</v>
      </c>
      <c r="D704" s="64" t="s">
        <v>1202</v>
      </c>
      <c r="E704" s="65"/>
      <c r="F704" s="65"/>
      <c r="G704" s="50">
        <v>0</v>
      </c>
      <c r="H704" s="50">
        <v>2</v>
      </c>
      <c r="I704" s="50">
        <f t="shared" si="58"/>
        <v>0</v>
      </c>
      <c r="J704" s="50">
        <f t="shared" si="57"/>
        <v>2</v>
      </c>
    </row>
    <row r="705" spans="3:10" ht="14.25" customHeight="1">
      <c r="C705" s="63" t="s">
        <v>1203</v>
      </c>
      <c r="D705" s="64" t="s">
        <v>1204</v>
      </c>
      <c r="E705" s="65"/>
      <c r="F705" s="65"/>
      <c r="G705" s="50">
        <v>5</v>
      </c>
      <c r="H705" s="50">
        <v>3</v>
      </c>
      <c r="I705" s="50">
        <f t="shared" si="58"/>
        <v>5</v>
      </c>
      <c r="J705" s="50">
        <f t="shared" si="57"/>
        <v>3</v>
      </c>
    </row>
    <row r="706" spans="3:10" ht="14.25" customHeight="1">
      <c r="C706" s="63" t="s">
        <v>1205</v>
      </c>
      <c r="D706" s="64" t="s">
        <v>1206</v>
      </c>
      <c r="E706" s="65"/>
      <c r="F706" s="65"/>
      <c r="G706" s="50">
        <v>1</v>
      </c>
      <c r="H706" s="50">
        <v>1</v>
      </c>
      <c r="I706" s="50">
        <f t="shared" si="58"/>
        <v>1</v>
      </c>
      <c r="J706" s="50">
        <f t="shared" si="57"/>
        <v>1</v>
      </c>
    </row>
    <row r="707" spans="3:10" ht="14.25" customHeight="1">
      <c r="C707" s="63" t="s">
        <v>1207</v>
      </c>
      <c r="D707" s="64" t="s">
        <v>3199</v>
      </c>
      <c r="E707" s="65"/>
      <c r="F707" s="65"/>
      <c r="G707" s="50">
        <v>1</v>
      </c>
      <c r="H707" s="50">
        <v>1</v>
      </c>
      <c r="I707" s="50">
        <f t="shared" si="58"/>
        <v>1</v>
      </c>
      <c r="J707" s="50">
        <f t="shared" si="57"/>
        <v>1</v>
      </c>
    </row>
    <row r="708" spans="3:10" ht="14.25" customHeight="1">
      <c r="C708" s="63" t="s">
        <v>1208</v>
      </c>
      <c r="D708" s="64" t="s">
        <v>1209</v>
      </c>
      <c r="E708" s="65"/>
      <c r="F708" s="65"/>
      <c r="G708" s="50">
        <v>1</v>
      </c>
      <c r="H708" s="50">
        <v>1</v>
      </c>
      <c r="I708" s="50">
        <f t="shared" si="58"/>
        <v>1</v>
      </c>
      <c r="J708" s="50">
        <f t="shared" si="57"/>
        <v>1</v>
      </c>
    </row>
    <row r="709" spans="3:10" ht="14.25" customHeight="1">
      <c r="C709" s="63" t="s">
        <v>461</v>
      </c>
      <c r="D709" s="64" t="s">
        <v>462</v>
      </c>
      <c r="E709" s="65"/>
      <c r="F709" s="65"/>
      <c r="G709" s="50">
        <v>3</v>
      </c>
      <c r="H709" s="50">
        <v>3</v>
      </c>
      <c r="I709" s="50">
        <f t="shared" si="58"/>
        <v>3</v>
      </c>
      <c r="J709" s="50">
        <f t="shared" si="57"/>
        <v>3</v>
      </c>
    </row>
    <row r="710" spans="3:10" ht="14.25" customHeight="1">
      <c r="C710" s="63" t="s">
        <v>1210</v>
      </c>
      <c r="D710" s="64" t="s">
        <v>1211</v>
      </c>
      <c r="E710" s="65"/>
      <c r="F710" s="65"/>
      <c r="G710" s="50">
        <v>2</v>
      </c>
      <c r="H710" s="50">
        <v>4</v>
      </c>
      <c r="I710" s="50">
        <f t="shared" si="58"/>
        <v>2</v>
      </c>
      <c r="J710" s="50">
        <f t="shared" si="57"/>
        <v>4</v>
      </c>
    </row>
    <row r="711" spans="3:10" ht="14.25" customHeight="1">
      <c r="C711" s="63" t="s">
        <v>1212</v>
      </c>
      <c r="D711" s="64" t="s">
        <v>1213</v>
      </c>
      <c r="E711" s="65"/>
      <c r="F711" s="65"/>
      <c r="G711" s="50">
        <v>2</v>
      </c>
      <c r="H711" s="50">
        <v>3</v>
      </c>
      <c r="I711" s="50">
        <f t="shared" si="58"/>
        <v>2</v>
      </c>
      <c r="J711" s="50">
        <f t="shared" si="57"/>
        <v>3</v>
      </c>
    </row>
    <row r="712" spans="3:10" ht="14.25" customHeight="1">
      <c r="C712" s="63" t="s">
        <v>1214</v>
      </c>
      <c r="D712" s="64" t="s">
        <v>1215</v>
      </c>
      <c r="E712" s="65"/>
      <c r="F712" s="65"/>
      <c r="G712" s="50">
        <v>2</v>
      </c>
      <c r="H712" s="50">
        <v>2</v>
      </c>
      <c r="I712" s="50">
        <f t="shared" si="58"/>
        <v>2</v>
      </c>
      <c r="J712" s="50">
        <f t="shared" si="57"/>
        <v>2</v>
      </c>
    </row>
    <row r="713" spans="3:10" ht="14.25" customHeight="1">
      <c r="C713" s="63" t="s">
        <v>1216</v>
      </c>
      <c r="D713" s="64" t="s">
        <v>1217</v>
      </c>
      <c r="E713" s="65"/>
      <c r="F713" s="65"/>
      <c r="G713" s="50">
        <v>5</v>
      </c>
      <c r="H713" s="50">
        <v>5</v>
      </c>
      <c r="I713" s="50">
        <f t="shared" si="58"/>
        <v>5</v>
      </c>
      <c r="J713" s="50">
        <f t="shared" si="57"/>
        <v>5</v>
      </c>
    </row>
    <row r="714" spans="3:10" ht="14.25" customHeight="1">
      <c r="C714" s="63" t="s">
        <v>1218</v>
      </c>
      <c r="D714" s="64" t="s">
        <v>1219</v>
      </c>
      <c r="E714" s="65"/>
      <c r="F714" s="65"/>
      <c r="G714" s="50">
        <v>0</v>
      </c>
      <c r="H714" s="50">
        <v>2</v>
      </c>
      <c r="I714" s="50">
        <f t="shared" si="58"/>
        <v>0</v>
      </c>
      <c r="J714" s="50">
        <f t="shared" si="57"/>
        <v>2</v>
      </c>
    </row>
    <row r="715" spans="3:10" ht="14.25" customHeight="1">
      <c r="C715" s="63" t="s">
        <v>463</v>
      </c>
      <c r="D715" s="64" t="s">
        <v>464</v>
      </c>
      <c r="E715" s="65"/>
      <c r="F715" s="65"/>
      <c r="G715" s="50">
        <v>1</v>
      </c>
      <c r="H715" s="50">
        <v>1</v>
      </c>
      <c r="I715" s="50">
        <f t="shared" si="58"/>
        <v>1</v>
      </c>
      <c r="J715" s="50">
        <f t="shared" si="57"/>
        <v>1</v>
      </c>
    </row>
    <row r="716" spans="3:10" ht="14.25" customHeight="1">
      <c r="C716" s="63" t="s">
        <v>1220</v>
      </c>
      <c r="D716" s="64" t="s">
        <v>1221</v>
      </c>
      <c r="E716" s="65"/>
      <c r="F716" s="65"/>
      <c r="G716" s="50">
        <v>7</v>
      </c>
      <c r="H716" s="50">
        <v>7</v>
      </c>
      <c r="I716" s="50">
        <f t="shared" si="58"/>
        <v>7</v>
      </c>
      <c r="J716" s="50">
        <f t="shared" si="57"/>
        <v>7</v>
      </c>
    </row>
    <row r="717" spans="3:10" ht="14.25" customHeight="1">
      <c r="C717" s="63" t="s">
        <v>1222</v>
      </c>
      <c r="D717" s="64" t="s">
        <v>1223</v>
      </c>
      <c r="E717" s="65"/>
      <c r="F717" s="65"/>
      <c r="G717" s="50">
        <v>0</v>
      </c>
      <c r="H717" s="50">
        <v>1</v>
      </c>
      <c r="I717" s="50">
        <f t="shared" si="58"/>
        <v>0</v>
      </c>
      <c r="J717" s="50">
        <f t="shared" si="57"/>
        <v>1</v>
      </c>
    </row>
    <row r="718" spans="3:10" ht="14.25" customHeight="1">
      <c r="C718" s="63" t="s">
        <v>1224</v>
      </c>
      <c r="D718" s="64" t="s">
        <v>1225</v>
      </c>
      <c r="E718" s="65"/>
      <c r="F718" s="65"/>
      <c r="G718" s="50">
        <v>0</v>
      </c>
      <c r="H718" s="50">
        <v>1</v>
      </c>
      <c r="I718" s="50">
        <f t="shared" si="58"/>
        <v>0</v>
      </c>
      <c r="J718" s="50">
        <f t="shared" si="57"/>
        <v>1</v>
      </c>
    </row>
    <row r="719" spans="3:10" ht="14.25" customHeight="1">
      <c r="C719" s="63" t="s">
        <v>1226</v>
      </c>
      <c r="D719" s="64" t="s">
        <v>1227</v>
      </c>
      <c r="E719" s="65"/>
      <c r="F719" s="65"/>
      <c r="G719" s="50">
        <v>2</v>
      </c>
      <c r="H719" s="50">
        <v>5</v>
      </c>
      <c r="I719" s="50">
        <f t="shared" si="58"/>
        <v>2</v>
      </c>
      <c r="J719" s="50">
        <f t="shared" si="57"/>
        <v>5</v>
      </c>
    </row>
    <row r="720" spans="3:10" ht="14.25" customHeight="1">
      <c r="C720" s="63" t="s">
        <v>1228</v>
      </c>
      <c r="D720" s="64" t="s">
        <v>1229</v>
      </c>
      <c r="E720" s="65"/>
      <c r="F720" s="65"/>
      <c r="G720" s="50">
        <v>10</v>
      </c>
      <c r="H720" s="50">
        <v>12</v>
      </c>
      <c r="I720" s="50">
        <f t="shared" si="58"/>
        <v>10</v>
      </c>
      <c r="J720" s="50">
        <f t="shared" si="57"/>
        <v>12</v>
      </c>
    </row>
    <row r="721" spans="3:10" ht="14.25" customHeight="1">
      <c r="C721" s="63" t="s">
        <v>1230</v>
      </c>
      <c r="D721" s="64" t="s">
        <v>1231</v>
      </c>
      <c r="E721" s="65"/>
      <c r="F721" s="65"/>
      <c r="G721" s="50">
        <v>0</v>
      </c>
      <c r="H721" s="50">
        <v>5</v>
      </c>
      <c r="I721" s="50">
        <f t="shared" si="58"/>
        <v>0</v>
      </c>
      <c r="J721" s="50">
        <f t="shared" si="57"/>
        <v>5</v>
      </c>
    </row>
    <row r="722" spans="3:10" ht="14.25" customHeight="1">
      <c r="C722" s="63" t="s">
        <v>1232</v>
      </c>
      <c r="D722" s="64" t="s">
        <v>1233</v>
      </c>
      <c r="E722" s="65"/>
      <c r="F722" s="65"/>
      <c r="G722" s="50">
        <v>0</v>
      </c>
      <c r="H722" s="50">
        <v>3</v>
      </c>
      <c r="I722" s="50">
        <f t="shared" si="58"/>
        <v>0</v>
      </c>
      <c r="J722" s="50">
        <f t="shared" si="57"/>
        <v>3</v>
      </c>
    </row>
    <row r="723" spans="3:10" ht="14.25" customHeight="1">
      <c r="C723" s="63" t="s">
        <v>1234</v>
      </c>
      <c r="D723" s="64" t="s">
        <v>1235</v>
      </c>
      <c r="E723" s="65"/>
      <c r="F723" s="65"/>
      <c r="G723" s="50">
        <v>2</v>
      </c>
      <c r="H723" s="50">
        <v>3</v>
      </c>
      <c r="I723" s="50">
        <f t="shared" si="58"/>
        <v>2</v>
      </c>
      <c r="J723" s="50">
        <f t="shared" si="57"/>
        <v>3</v>
      </c>
    </row>
    <row r="724" spans="3:10" ht="14.25" customHeight="1">
      <c r="C724" s="63" t="s">
        <v>1236</v>
      </c>
      <c r="D724" s="64" t="s">
        <v>1237</v>
      </c>
      <c r="E724" s="65"/>
      <c r="F724" s="65"/>
      <c r="G724" s="50">
        <v>10</v>
      </c>
      <c r="H724" s="50">
        <v>10</v>
      </c>
      <c r="I724" s="50">
        <f t="shared" si="58"/>
        <v>10</v>
      </c>
      <c r="J724" s="50">
        <f t="shared" si="57"/>
        <v>10</v>
      </c>
    </row>
    <row r="725" spans="3:10" ht="14.25" customHeight="1">
      <c r="C725" s="63" t="s">
        <v>1238</v>
      </c>
      <c r="D725" s="64" t="s">
        <v>1239</v>
      </c>
      <c r="E725" s="65"/>
      <c r="F725" s="65"/>
      <c r="G725" s="50">
        <v>5</v>
      </c>
      <c r="H725" s="50">
        <v>10</v>
      </c>
      <c r="I725" s="50">
        <f t="shared" si="58"/>
        <v>5</v>
      </c>
      <c r="J725" s="50">
        <f t="shared" si="57"/>
        <v>10</v>
      </c>
    </row>
    <row r="726" spans="3:10" ht="14.25" customHeight="1">
      <c r="C726" s="63" t="s">
        <v>1240</v>
      </c>
      <c r="D726" s="64" t="s">
        <v>1241</v>
      </c>
      <c r="E726" s="65"/>
      <c r="F726" s="65"/>
      <c r="G726" s="50">
        <v>1</v>
      </c>
      <c r="H726" s="50">
        <v>1</v>
      </c>
      <c r="I726" s="50">
        <f t="shared" si="58"/>
        <v>1</v>
      </c>
      <c r="J726" s="50">
        <f t="shared" si="57"/>
        <v>1</v>
      </c>
    </row>
    <row r="727" spans="3:10" ht="14.25" customHeight="1">
      <c r="C727" s="63" t="s">
        <v>1242</v>
      </c>
      <c r="D727" s="64" t="s">
        <v>1243</v>
      </c>
      <c r="E727" s="65"/>
      <c r="F727" s="65"/>
      <c r="G727" s="50">
        <v>0</v>
      </c>
      <c r="H727" s="50">
        <v>2</v>
      </c>
      <c r="I727" s="50">
        <f t="shared" si="58"/>
        <v>0</v>
      </c>
      <c r="J727" s="50">
        <f t="shared" si="57"/>
        <v>2</v>
      </c>
    </row>
    <row r="728" spans="3:10" ht="14.25" customHeight="1">
      <c r="C728" s="63" t="s">
        <v>1244</v>
      </c>
      <c r="D728" s="64" t="s">
        <v>1245</v>
      </c>
      <c r="E728" s="65"/>
      <c r="F728" s="65"/>
      <c r="G728" s="50">
        <v>1</v>
      </c>
      <c r="H728" s="50">
        <v>2</v>
      </c>
      <c r="I728" s="50">
        <f t="shared" si="58"/>
        <v>1</v>
      </c>
      <c r="J728" s="50">
        <f t="shared" si="57"/>
        <v>2</v>
      </c>
    </row>
    <row r="729" spans="3:10" ht="14.25" customHeight="1">
      <c r="C729" s="63" t="s">
        <v>1246</v>
      </c>
      <c r="D729" s="64" t="s">
        <v>1247</v>
      </c>
      <c r="E729" s="65"/>
      <c r="F729" s="65"/>
      <c r="G729" s="50">
        <v>1</v>
      </c>
      <c r="H729" s="50">
        <v>2</v>
      </c>
      <c r="I729" s="50">
        <f t="shared" si="58"/>
        <v>1</v>
      </c>
      <c r="J729" s="50">
        <f t="shared" si="57"/>
        <v>2</v>
      </c>
    </row>
    <row r="730" spans="3:10" ht="14.25" customHeight="1">
      <c r="C730" s="63" t="s">
        <v>1248</v>
      </c>
      <c r="D730" s="64" t="s">
        <v>1249</v>
      </c>
      <c r="E730" s="65"/>
      <c r="F730" s="65"/>
      <c r="G730" s="50">
        <v>1</v>
      </c>
      <c r="H730" s="50">
        <v>2</v>
      </c>
      <c r="I730" s="50">
        <f t="shared" si="58"/>
        <v>1</v>
      </c>
      <c r="J730" s="50">
        <f t="shared" si="57"/>
        <v>2</v>
      </c>
    </row>
    <row r="731" spans="3:10" ht="14.25" customHeight="1">
      <c r="C731" s="63" t="s">
        <v>1250</v>
      </c>
      <c r="D731" s="64" t="s">
        <v>1251</v>
      </c>
      <c r="E731" s="65"/>
      <c r="F731" s="65"/>
      <c r="G731" s="50">
        <v>0</v>
      </c>
      <c r="H731" s="50">
        <v>1</v>
      </c>
      <c r="I731" s="50">
        <f t="shared" si="58"/>
        <v>0</v>
      </c>
      <c r="J731" s="50">
        <f t="shared" si="57"/>
        <v>1</v>
      </c>
    </row>
    <row r="732" spans="3:10" ht="14.25" customHeight="1">
      <c r="C732" s="63" t="s">
        <v>1252</v>
      </c>
      <c r="D732" s="64" t="s">
        <v>1253</v>
      </c>
      <c r="E732" s="65"/>
      <c r="F732" s="65"/>
      <c r="G732" s="50">
        <v>0</v>
      </c>
      <c r="H732" s="50">
        <v>1</v>
      </c>
      <c r="I732" s="50">
        <f t="shared" si="58"/>
        <v>0</v>
      </c>
      <c r="J732" s="50">
        <f t="shared" si="57"/>
        <v>1</v>
      </c>
    </row>
    <row r="733" spans="3:10" ht="14.25" customHeight="1">
      <c r="C733" s="63" t="s">
        <v>1254</v>
      </c>
      <c r="D733" s="64" t="s">
        <v>1255</v>
      </c>
      <c r="E733" s="65"/>
      <c r="F733" s="65"/>
      <c r="G733" s="50">
        <v>0</v>
      </c>
      <c r="H733" s="50">
        <v>1</v>
      </c>
      <c r="I733" s="50">
        <f t="shared" si="58"/>
        <v>0</v>
      </c>
      <c r="J733" s="50">
        <f t="shared" si="57"/>
        <v>1</v>
      </c>
    </row>
    <row r="734" spans="3:10" ht="14.25" customHeight="1">
      <c r="C734" s="63" t="s">
        <v>1256</v>
      </c>
      <c r="D734" s="64" t="s">
        <v>1257</v>
      </c>
      <c r="E734" s="65"/>
      <c r="F734" s="65"/>
      <c r="G734" s="50">
        <v>0</v>
      </c>
      <c r="H734" s="50">
        <v>1</v>
      </c>
      <c r="I734" s="50">
        <f t="shared" si="58"/>
        <v>0</v>
      </c>
      <c r="J734" s="50">
        <f t="shared" si="57"/>
        <v>1</v>
      </c>
    </row>
    <row r="735" spans="3:10" ht="14.25" customHeight="1">
      <c r="C735" s="63" t="s">
        <v>1258</v>
      </c>
      <c r="D735" s="64" t="s">
        <v>1259</v>
      </c>
      <c r="E735" s="65"/>
      <c r="F735" s="65"/>
      <c r="G735" s="50">
        <v>0</v>
      </c>
      <c r="H735" s="50">
        <v>2</v>
      </c>
      <c r="I735" s="50">
        <f t="shared" si="58"/>
        <v>0</v>
      </c>
      <c r="J735" s="50">
        <f t="shared" si="57"/>
        <v>2</v>
      </c>
    </row>
    <row r="736" spans="3:10" ht="14.25" customHeight="1">
      <c r="C736" s="63" t="s">
        <v>1260</v>
      </c>
      <c r="D736" s="64" t="s">
        <v>1261</v>
      </c>
      <c r="E736" s="65"/>
      <c r="F736" s="65"/>
      <c r="G736" s="50">
        <v>0</v>
      </c>
      <c r="H736" s="50">
        <v>1</v>
      </c>
      <c r="I736" s="50">
        <f t="shared" si="58"/>
        <v>0</v>
      </c>
      <c r="J736" s="50">
        <f t="shared" si="57"/>
        <v>1</v>
      </c>
    </row>
    <row r="737" spans="3:10" ht="14.25" customHeight="1">
      <c r="C737" s="63" t="s">
        <v>1262</v>
      </c>
      <c r="D737" s="64" t="s">
        <v>1263</v>
      </c>
      <c r="E737" s="65"/>
      <c r="F737" s="65"/>
      <c r="G737" s="50">
        <v>5</v>
      </c>
      <c r="H737" s="50">
        <v>10</v>
      </c>
      <c r="I737" s="50">
        <f t="shared" si="58"/>
        <v>5</v>
      </c>
      <c r="J737" s="50">
        <f t="shared" si="57"/>
        <v>10</v>
      </c>
    </row>
    <row r="738" spans="3:10" ht="14.25" customHeight="1">
      <c r="C738" s="63" t="s">
        <v>1264</v>
      </c>
      <c r="D738" s="64" t="s">
        <v>1265</v>
      </c>
      <c r="E738" s="65"/>
      <c r="F738" s="65"/>
      <c r="G738" s="50">
        <v>5</v>
      </c>
      <c r="H738" s="50">
        <v>10</v>
      </c>
      <c r="I738" s="50">
        <f t="shared" si="58"/>
        <v>5</v>
      </c>
      <c r="J738" s="50">
        <f t="shared" si="57"/>
        <v>10</v>
      </c>
    </row>
    <row r="739" spans="3:10" ht="14.25" customHeight="1">
      <c r="C739" s="63" t="s">
        <v>1266</v>
      </c>
      <c r="D739" s="64" t="s">
        <v>1267</v>
      </c>
      <c r="E739" s="65"/>
      <c r="F739" s="65"/>
      <c r="G739" s="50">
        <v>0</v>
      </c>
      <c r="H739" s="50">
        <v>1</v>
      </c>
      <c r="I739" s="50">
        <f t="shared" si="58"/>
        <v>0</v>
      </c>
      <c r="J739" s="50">
        <f t="shared" si="57"/>
        <v>1</v>
      </c>
    </row>
    <row r="740" spans="3:10" ht="14.25" customHeight="1">
      <c r="C740" s="63" t="s">
        <v>1268</v>
      </c>
      <c r="D740" s="64" t="s">
        <v>1269</v>
      </c>
      <c r="E740" s="65"/>
      <c r="F740" s="65"/>
      <c r="G740" s="50">
        <v>0</v>
      </c>
      <c r="H740" s="50">
        <v>2</v>
      </c>
      <c r="I740" s="50">
        <f t="shared" si="58"/>
        <v>0</v>
      </c>
      <c r="J740" s="50">
        <f t="shared" si="57"/>
        <v>2</v>
      </c>
    </row>
    <row r="741" spans="3:10" ht="14.25" customHeight="1">
      <c r="C741" s="63" t="s">
        <v>1270</v>
      </c>
      <c r="D741" s="64" t="s">
        <v>1271</v>
      </c>
      <c r="E741" s="65"/>
      <c r="F741" s="65"/>
      <c r="G741" s="50">
        <v>9</v>
      </c>
      <c r="H741" s="50">
        <v>10</v>
      </c>
      <c r="I741" s="50">
        <f t="shared" si="58"/>
        <v>9</v>
      </c>
      <c r="J741" s="50">
        <f t="shared" si="57"/>
        <v>10</v>
      </c>
    </row>
    <row r="742" spans="3:10" ht="14.25" customHeight="1">
      <c r="C742" s="63" t="s">
        <v>1272</v>
      </c>
      <c r="D742" s="64" t="s">
        <v>1273</v>
      </c>
      <c r="E742" s="65"/>
      <c r="F742" s="65"/>
      <c r="G742" s="50">
        <v>1</v>
      </c>
      <c r="H742" s="50">
        <v>2</v>
      </c>
      <c r="I742" s="50">
        <f t="shared" si="58"/>
        <v>1</v>
      </c>
      <c r="J742" s="50">
        <f t="shared" si="57"/>
        <v>2</v>
      </c>
    </row>
    <row r="743" spans="3:10" ht="14.25" customHeight="1">
      <c r="C743" s="63" t="s">
        <v>1274</v>
      </c>
      <c r="D743" s="64" t="s">
        <v>1275</v>
      </c>
      <c r="E743" s="65"/>
      <c r="F743" s="65"/>
      <c r="G743" s="50">
        <v>2</v>
      </c>
      <c r="H743" s="50">
        <v>5</v>
      </c>
      <c r="I743" s="50">
        <f t="shared" si="58"/>
        <v>2</v>
      </c>
      <c r="J743" s="50">
        <f t="shared" si="57"/>
        <v>5</v>
      </c>
    </row>
    <row r="744" spans="3:10" ht="14.25" customHeight="1">
      <c r="C744" s="63" t="s">
        <v>1276</v>
      </c>
      <c r="D744" s="64" t="s">
        <v>1277</v>
      </c>
      <c r="E744" s="65"/>
      <c r="F744" s="65"/>
      <c r="G744" s="50">
        <v>0</v>
      </c>
      <c r="H744" s="50">
        <v>1</v>
      </c>
      <c r="I744" s="50">
        <f t="shared" si="58"/>
        <v>0</v>
      </c>
      <c r="J744" s="50">
        <f t="shared" si="57"/>
        <v>1</v>
      </c>
    </row>
    <row r="745" spans="3:10" ht="14.25" customHeight="1">
      <c r="C745" s="63" t="s">
        <v>1278</v>
      </c>
      <c r="D745" s="64" t="s">
        <v>1279</v>
      </c>
      <c r="E745" s="65"/>
      <c r="F745" s="65"/>
      <c r="G745" s="50">
        <v>8</v>
      </c>
      <c r="H745" s="50">
        <v>7</v>
      </c>
      <c r="I745" s="50">
        <f t="shared" si="58"/>
        <v>8</v>
      </c>
      <c r="J745" s="50">
        <f t="shared" si="57"/>
        <v>7</v>
      </c>
    </row>
    <row r="746" spans="3:10" ht="14.25" customHeight="1">
      <c r="C746" s="63" t="s">
        <v>1280</v>
      </c>
      <c r="D746" s="64" t="s">
        <v>1281</v>
      </c>
      <c r="E746" s="65"/>
      <c r="F746" s="65"/>
      <c r="G746" s="50">
        <v>1</v>
      </c>
      <c r="H746" s="50">
        <v>5</v>
      </c>
      <c r="I746" s="50">
        <f t="shared" si="58"/>
        <v>1</v>
      </c>
      <c r="J746" s="50">
        <f t="shared" si="57"/>
        <v>5</v>
      </c>
    </row>
    <row r="747" spans="3:10" ht="14.25" customHeight="1">
      <c r="C747" s="63" t="s">
        <v>1282</v>
      </c>
      <c r="D747" s="64" t="s">
        <v>1283</v>
      </c>
      <c r="E747" s="65"/>
      <c r="F747" s="65"/>
      <c r="G747" s="50">
        <v>1</v>
      </c>
      <c r="H747" s="50">
        <v>1</v>
      </c>
      <c r="I747" s="50">
        <f t="shared" si="58"/>
        <v>1</v>
      </c>
      <c r="J747" s="50">
        <f t="shared" si="57"/>
        <v>1</v>
      </c>
    </row>
    <row r="748" spans="3:10" ht="14.25" customHeight="1">
      <c r="C748" s="63" t="s">
        <v>1284</v>
      </c>
      <c r="D748" s="64" t="s">
        <v>1285</v>
      </c>
      <c r="E748" s="65"/>
      <c r="F748" s="65"/>
      <c r="G748" s="50">
        <v>0</v>
      </c>
      <c r="H748" s="50">
        <v>1</v>
      </c>
      <c r="I748" s="50">
        <f t="shared" si="58"/>
        <v>0</v>
      </c>
      <c r="J748" s="50">
        <f t="shared" si="57"/>
        <v>1</v>
      </c>
    </row>
    <row r="749" spans="3:10" ht="14.25" customHeight="1">
      <c r="C749" s="63" t="s">
        <v>1286</v>
      </c>
      <c r="D749" s="64" t="s">
        <v>1287</v>
      </c>
      <c r="E749" s="65"/>
      <c r="F749" s="65"/>
      <c r="G749" s="50">
        <v>1</v>
      </c>
      <c r="H749" s="50">
        <v>1</v>
      </c>
      <c r="I749" s="50">
        <f t="shared" si="58"/>
        <v>1</v>
      </c>
      <c r="J749" s="50">
        <f t="shared" si="57"/>
        <v>1</v>
      </c>
    </row>
    <row r="750" spans="3:10" ht="14.25" customHeight="1">
      <c r="C750" s="63" t="s">
        <v>1288</v>
      </c>
      <c r="D750" s="64" t="s">
        <v>1289</v>
      </c>
      <c r="E750" s="65"/>
      <c r="F750" s="65"/>
      <c r="G750" s="50">
        <v>0</v>
      </c>
      <c r="H750" s="50">
        <v>2</v>
      </c>
      <c r="I750" s="50">
        <f t="shared" si="58"/>
        <v>0</v>
      </c>
      <c r="J750" s="50">
        <f t="shared" si="57"/>
        <v>2</v>
      </c>
    </row>
    <row r="751" spans="3:10" ht="14.25" customHeight="1">
      <c r="C751" s="63" t="s">
        <v>1290</v>
      </c>
      <c r="D751" s="64" t="s">
        <v>1291</v>
      </c>
      <c r="E751" s="65"/>
      <c r="F751" s="65"/>
      <c r="G751" s="50">
        <v>1</v>
      </c>
      <c r="H751" s="50">
        <v>1</v>
      </c>
      <c r="I751" s="50">
        <f t="shared" si="58"/>
        <v>1</v>
      </c>
      <c r="J751" s="50">
        <f t="shared" si="57"/>
        <v>1</v>
      </c>
    </row>
    <row r="752" spans="3:10" ht="14.25" customHeight="1">
      <c r="C752" s="63" t="s">
        <v>1292</v>
      </c>
      <c r="D752" s="64" t="s">
        <v>1293</v>
      </c>
      <c r="E752" s="65"/>
      <c r="F752" s="65"/>
      <c r="G752" s="50">
        <v>1</v>
      </c>
      <c r="H752" s="50">
        <v>1</v>
      </c>
      <c r="I752" s="50">
        <f t="shared" si="58"/>
        <v>1</v>
      </c>
      <c r="J752" s="50">
        <f t="shared" si="57"/>
        <v>1</v>
      </c>
    </row>
    <row r="753" spans="3:10" ht="14.25" customHeight="1">
      <c r="C753" s="63" t="s">
        <v>1294</v>
      </c>
      <c r="D753" s="64" t="s">
        <v>1295</v>
      </c>
      <c r="E753" s="65"/>
      <c r="F753" s="65"/>
      <c r="G753" s="50">
        <v>3</v>
      </c>
      <c r="H753" s="50">
        <v>2</v>
      </c>
      <c r="I753" s="50">
        <f t="shared" si="58"/>
        <v>3</v>
      </c>
      <c r="J753" s="50">
        <f t="shared" si="57"/>
        <v>2</v>
      </c>
    </row>
    <row r="754" spans="3:10" ht="14.25" customHeight="1">
      <c r="C754" s="63" t="s">
        <v>1296</v>
      </c>
      <c r="D754" s="64" t="s">
        <v>1297</v>
      </c>
      <c r="E754" s="65"/>
      <c r="F754" s="65"/>
      <c r="G754" s="50">
        <v>0</v>
      </c>
      <c r="H754" s="50">
        <v>2</v>
      </c>
      <c r="I754" s="50">
        <f t="shared" si="58"/>
        <v>0</v>
      </c>
      <c r="J754" s="50">
        <f t="shared" si="57"/>
        <v>2</v>
      </c>
    </row>
    <row r="755" spans="3:10" ht="14.25" customHeight="1">
      <c r="C755" s="63" t="s">
        <v>1298</v>
      </c>
      <c r="D755" s="64" t="s">
        <v>1299</v>
      </c>
      <c r="E755" s="65"/>
      <c r="F755" s="65"/>
      <c r="G755" s="50">
        <v>0</v>
      </c>
      <c r="H755" s="50">
        <v>1</v>
      </c>
      <c r="I755" s="50">
        <f t="shared" si="58"/>
        <v>0</v>
      </c>
      <c r="J755" s="50">
        <f t="shared" si="57"/>
        <v>1</v>
      </c>
    </row>
    <row r="756" spans="3:10" ht="14.25" customHeight="1">
      <c r="C756" s="63" t="s">
        <v>1300</v>
      </c>
      <c r="D756" s="64" t="s">
        <v>1301</v>
      </c>
      <c r="E756" s="65"/>
      <c r="F756" s="65"/>
      <c r="G756" s="50">
        <v>0</v>
      </c>
      <c r="H756" s="50">
        <v>1</v>
      </c>
      <c r="I756" s="50">
        <f t="shared" si="58"/>
        <v>0</v>
      </c>
      <c r="J756" s="50">
        <f t="shared" si="57"/>
        <v>1</v>
      </c>
    </row>
    <row r="757" spans="3:10" ht="14.25" customHeight="1">
      <c r="C757" s="63" t="s">
        <v>1302</v>
      </c>
      <c r="D757" s="64" t="s">
        <v>1303</v>
      </c>
      <c r="E757" s="65"/>
      <c r="F757" s="65"/>
      <c r="G757" s="50">
        <v>0</v>
      </c>
      <c r="H757" s="50">
        <v>1</v>
      </c>
      <c r="I757" s="50">
        <f t="shared" si="58"/>
        <v>0</v>
      </c>
      <c r="J757" s="50">
        <f t="shared" si="57"/>
        <v>1</v>
      </c>
    </row>
    <row r="758" spans="3:10" ht="14.25" customHeight="1">
      <c r="C758" s="63" t="s">
        <v>1304</v>
      </c>
      <c r="D758" s="64" t="s">
        <v>1305</v>
      </c>
      <c r="E758" s="65"/>
      <c r="F758" s="65"/>
      <c r="G758" s="50">
        <v>0</v>
      </c>
      <c r="H758" s="50">
        <v>1</v>
      </c>
      <c r="I758" s="50">
        <f t="shared" si="58"/>
        <v>0</v>
      </c>
      <c r="J758" s="50">
        <f t="shared" si="57"/>
        <v>1</v>
      </c>
    </row>
    <row r="759" spans="3:10" ht="14.25" customHeight="1">
      <c r="C759" s="63" t="s">
        <v>1306</v>
      </c>
      <c r="D759" s="64" t="s">
        <v>1307</v>
      </c>
      <c r="E759" s="65"/>
      <c r="F759" s="65"/>
      <c r="G759" s="50">
        <v>0</v>
      </c>
      <c r="H759" s="50">
        <v>1</v>
      </c>
      <c r="I759" s="50">
        <f t="shared" si="58"/>
        <v>0</v>
      </c>
      <c r="J759" s="50">
        <f t="shared" si="58"/>
        <v>1</v>
      </c>
    </row>
    <row r="760" spans="3:10" ht="14.25" customHeight="1">
      <c r="C760" s="63" t="s">
        <v>1308</v>
      </c>
      <c r="D760" s="64" t="s">
        <v>1309</v>
      </c>
      <c r="E760" s="65"/>
      <c r="F760" s="65"/>
      <c r="G760" s="50">
        <v>2</v>
      </c>
      <c r="H760" s="50">
        <v>5</v>
      </c>
      <c r="I760" s="50">
        <f t="shared" ref="I760:J824" si="59">SUM(E760,G760)</f>
        <v>2</v>
      </c>
      <c r="J760" s="50">
        <f t="shared" si="59"/>
        <v>5</v>
      </c>
    </row>
    <row r="761" spans="3:10" ht="14.25" customHeight="1">
      <c r="C761" s="63" t="s">
        <v>1310</v>
      </c>
      <c r="D761" s="64" t="s">
        <v>1311</v>
      </c>
      <c r="E761" s="65"/>
      <c r="F761" s="65"/>
      <c r="G761" s="50">
        <v>34</v>
      </c>
      <c r="H761" s="50">
        <v>30</v>
      </c>
      <c r="I761" s="50">
        <f t="shared" si="59"/>
        <v>34</v>
      </c>
      <c r="J761" s="50">
        <f t="shared" si="59"/>
        <v>30</v>
      </c>
    </row>
    <row r="762" spans="3:10" ht="14.25" customHeight="1">
      <c r="C762" s="63" t="s">
        <v>1312</v>
      </c>
      <c r="D762" s="64" t="s">
        <v>1313</v>
      </c>
      <c r="E762" s="65"/>
      <c r="F762" s="65"/>
      <c r="G762" s="50">
        <v>5</v>
      </c>
      <c r="H762" s="50">
        <v>5</v>
      </c>
      <c r="I762" s="50">
        <f t="shared" si="59"/>
        <v>5</v>
      </c>
      <c r="J762" s="50">
        <f t="shared" si="59"/>
        <v>5</v>
      </c>
    </row>
    <row r="763" spans="3:10" ht="14.25" customHeight="1">
      <c r="C763" s="63" t="s">
        <v>1314</v>
      </c>
      <c r="D763" s="64" t="s">
        <v>1315</v>
      </c>
      <c r="E763" s="65"/>
      <c r="F763" s="65"/>
      <c r="G763" s="50">
        <v>5</v>
      </c>
      <c r="H763" s="50">
        <v>5</v>
      </c>
      <c r="I763" s="50">
        <f t="shared" si="59"/>
        <v>5</v>
      </c>
      <c r="J763" s="50">
        <f t="shared" si="59"/>
        <v>5</v>
      </c>
    </row>
    <row r="764" spans="3:10" ht="14.25" customHeight="1">
      <c r="C764" s="63" t="s">
        <v>1316</v>
      </c>
      <c r="D764" s="64" t="s">
        <v>1317</v>
      </c>
      <c r="E764" s="65"/>
      <c r="F764" s="65"/>
      <c r="G764" s="50">
        <v>1</v>
      </c>
      <c r="H764" s="50">
        <v>2</v>
      </c>
      <c r="I764" s="50">
        <f t="shared" si="59"/>
        <v>1</v>
      </c>
      <c r="J764" s="50">
        <f t="shared" si="59"/>
        <v>2</v>
      </c>
    </row>
    <row r="765" spans="3:10" ht="14.25" customHeight="1">
      <c r="C765" s="63" t="s">
        <v>1318</v>
      </c>
      <c r="D765" s="64" t="s">
        <v>1319</v>
      </c>
      <c r="E765" s="65"/>
      <c r="F765" s="65"/>
      <c r="G765" s="50">
        <v>1</v>
      </c>
      <c r="H765" s="50">
        <v>2</v>
      </c>
      <c r="I765" s="50">
        <f t="shared" si="59"/>
        <v>1</v>
      </c>
      <c r="J765" s="50">
        <f t="shared" si="59"/>
        <v>2</v>
      </c>
    </row>
    <row r="766" spans="3:10" ht="14.25" customHeight="1">
      <c r="C766" s="63" t="s">
        <v>1320</v>
      </c>
      <c r="D766" s="64" t="s">
        <v>1321</v>
      </c>
      <c r="E766" s="65"/>
      <c r="F766" s="65"/>
      <c r="G766" s="50">
        <v>2</v>
      </c>
      <c r="H766" s="50">
        <v>3</v>
      </c>
      <c r="I766" s="50">
        <f t="shared" si="59"/>
        <v>2</v>
      </c>
      <c r="J766" s="50">
        <f t="shared" si="59"/>
        <v>3</v>
      </c>
    </row>
    <row r="767" spans="3:10" ht="14.25" customHeight="1">
      <c r="C767" s="63" t="s">
        <v>1322</v>
      </c>
      <c r="D767" s="64" t="s">
        <v>1323</v>
      </c>
      <c r="E767" s="65"/>
      <c r="F767" s="65"/>
      <c r="G767" s="50">
        <v>3</v>
      </c>
      <c r="H767" s="50">
        <v>5</v>
      </c>
      <c r="I767" s="50">
        <f t="shared" si="59"/>
        <v>3</v>
      </c>
      <c r="J767" s="50">
        <f t="shared" si="59"/>
        <v>5</v>
      </c>
    </row>
    <row r="768" spans="3:10" ht="14.25" customHeight="1">
      <c r="C768" s="63" t="s">
        <v>1324</v>
      </c>
      <c r="D768" s="64" t="s">
        <v>1325</v>
      </c>
      <c r="E768" s="65"/>
      <c r="F768" s="65"/>
      <c r="G768" s="50">
        <v>2</v>
      </c>
      <c r="H768" s="50">
        <v>5</v>
      </c>
      <c r="I768" s="50">
        <f t="shared" si="59"/>
        <v>2</v>
      </c>
      <c r="J768" s="50">
        <f t="shared" si="59"/>
        <v>5</v>
      </c>
    </row>
    <row r="769" spans="3:10" ht="14.25" customHeight="1">
      <c r="C769" s="63" t="s">
        <v>1326</v>
      </c>
      <c r="D769" s="64" t="s">
        <v>1327</v>
      </c>
      <c r="E769" s="65"/>
      <c r="F769" s="65"/>
      <c r="G769" s="50">
        <v>1</v>
      </c>
      <c r="H769" s="50">
        <v>2</v>
      </c>
      <c r="I769" s="50">
        <f t="shared" si="59"/>
        <v>1</v>
      </c>
      <c r="J769" s="50">
        <f t="shared" si="59"/>
        <v>2</v>
      </c>
    </row>
    <row r="770" spans="3:10" ht="14.25" customHeight="1">
      <c r="C770" s="63" t="s">
        <v>1328</v>
      </c>
      <c r="D770" s="64" t="s">
        <v>1329</v>
      </c>
      <c r="E770" s="65"/>
      <c r="F770" s="65"/>
      <c r="G770" s="50">
        <v>2</v>
      </c>
      <c r="H770" s="50">
        <v>5</v>
      </c>
      <c r="I770" s="50">
        <f t="shared" si="59"/>
        <v>2</v>
      </c>
      <c r="J770" s="50">
        <f t="shared" si="59"/>
        <v>5</v>
      </c>
    </row>
    <row r="771" spans="3:10" ht="14.25" customHeight="1">
      <c r="C771" s="63" t="s">
        <v>1330</v>
      </c>
      <c r="D771" s="64" t="s">
        <v>1331</v>
      </c>
      <c r="E771" s="65"/>
      <c r="F771" s="65"/>
      <c r="G771" s="50">
        <v>1</v>
      </c>
      <c r="H771" s="50">
        <v>3</v>
      </c>
      <c r="I771" s="50">
        <f t="shared" si="59"/>
        <v>1</v>
      </c>
      <c r="J771" s="50">
        <f t="shared" si="59"/>
        <v>3</v>
      </c>
    </row>
    <row r="772" spans="3:10" ht="14.25" customHeight="1">
      <c r="C772" s="63" t="s">
        <v>1332</v>
      </c>
      <c r="D772" s="64" t="s">
        <v>1333</v>
      </c>
      <c r="E772" s="65"/>
      <c r="F772" s="65"/>
      <c r="G772" s="50">
        <v>2</v>
      </c>
      <c r="H772" s="50">
        <v>4</v>
      </c>
      <c r="I772" s="50">
        <f t="shared" si="59"/>
        <v>2</v>
      </c>
      <c r="J772" s="50">
        <f t="shared" si="59"/>
        <v>4</v>
      </c>
    </row>
    <row r="773" spans="3:10" ht="14.25" customHeight="1">
      <c r="C773" s="63" t="s">
        <v>1334</v>
      </c>
      <c r="D773" s="64" t="s">
        <v>1335</v>
      </c>
      <c r="E773" s="65"/>
      <c r="F773" s="65"/>
      <c r="G773" s="50">
        <v>1</v>
      </c>
      <c r="H773" s="50">
        <v>5</v>
      </c>
      <c r="I773" s="50">
        <f t="shared" si="59"/>
        <v>1</v>
      </c>
      <c r="J773" s="50">
        <f t="shared" si="59"/>
        <v>5</v>
      </c>
    </row>
    <row r="774" spans="3:10" ht="14.25" customHeight="1">
      <c r="C774" s="63" t="s">
        <v>1336</v>
      </c>
      <c r="D774" s="64" t="s">
        <v>1337</v>
      </c>
      <c r="E774" s="65"/>
      <c r="F774" s="65"/>
      <c r="G774" s="50">
        <v>50</v>
      </c>
      <c r="H774" s="50">
        <v>50</v>
      </c>
      <c r="I774" s="50">
        <f t="shared" si="59"/>
        <v>50</v>
      </c>
      <c r="J774" s="50">
        <f t="shared" si="59"/>
        <v>50</v>
      </c>
    </row>
    <row r="775" spans="3:10" ht="14.25" customHeight="1">
      <c r="C775" s="63" t="s">
        <v>1338</v>
      </c>
      <c r="D775" s="64" t="s">
        <v>1339</v>
      </c>
      <c r="E775" s="65"/>
      <c r="F775" s="65"/>
      <c r="G775" s="50">
        <v>0</v>
      </c>
      <c r="H775" s="50">
        <v>2</v>
      </c>
      <c r="I775" s="50">
        <f t="shared" si="59"/>
        <v>0</v>
      </c>
      <c r="J775" s="50">
        <f t="shared" si="59"/>
        <v>2</v>
      </c>
    </row>
    <row r="776" spans="3:10" ht="14.25" customHeight="1">
      <c r="C776" s="63" t="s">
        <v>1340</v>
      </c>
      <c r="D776" s="64" t="s">
        <v>1341</v>
      </c>
      <c r="E776" s="65"/>
      <c r="F776" s="65"/>
      <c r="G776" s="50">
        <v>0</v>
      </c>
      <c r="H776" s="50">
        <v>1</v>
      </c>
      <c r="I776" s="50">
        <f t="shared" si="59"/>
        <v>0</v>
      </c>
      <c r="J776" s="50">
        <f t="shared" si="59"/>
        <v>1</v>
      </c>
    </row>
    <row r="777" spans="3:10" ht="14.25" customHeight="1">
      <c r="C777" s="63" t="s">
        <v>1342</v>
      </c>
      <c r="D777" s="64" t="s">
        <v>1343</v>
      </c>
      <c r="E777" s="65"/>
      <c r="F777" s="65"/>
      <c r="G777" s="50">
        <v>0</v>
      </c>
      <c r="H777" s="50">
        <v>1</v>
      </c>
      <c r="I777" s="50">
        <f t="shared" si="59"/>
        <v>0</v>
      </c>
      <c r="J777" s="50">
        <f t="shared" si="59"/>
        <v>1</v>
      </c>
    </row>
    <row r="778" spans="3:10" ht="14.25" customHeight="1">
      <c r="C778" s="63" t="s">
        <v>1344</v>
      </c>
      <c r="D778" s="64" t="s">
        <v>1345</v>
      </c>
      <c r="E778" s="65"/>
      <c r="F778" s="65"/>
      <c r="G778" s="50">
        <v>1</v>
      </c>
      <c r="H778" s="50">
        <v>1</v>
      </c>
      <c r="I778" s="50">
        <f t="shared" si="59"/>
        <v>1</v>
      </c>
      <c r="J778" s="50">
        <f t="shared" si="59"/>
        <v>1</v>
      </c>
    </row>
    <row r="779" spans="3:10" ht="14.25" customHeight="1">
      <c r="C779" s="63" t="s">
        <v>1346</v>
      </c>
      <c r="D779" s="64" t="s">
        <v>1347</v>
      </c>
      <c r="E779" s="65"/>
      <c r="F779" s="65"/>
      <c r="G779" s="50">
        <v>0</v>
      </c>
      <c r="H779" s="50">
        <v>2</v>
      </c>
      <c r="I779" s="50">
        <f t="shared" si="59"/>
        <v>0</v>
      </c>
      <c r="J779" s="50">
        <f t="shared" si="59"/>
        <v>2</v>
      </c>
    </row>
    <row r="780" spans="3:10" ht="14.25" customHeight="1">
      <c r="C780" s="63" t="s">
        <v>1348</v>
      </c>
      <c r="D780" s="64" t="s">
        <v>4102</v>
      </c>
      <c r="E780" s="65"/>
      <c r="F780" s="65"/>
      <c r="G780" s="50">
        <v>2</v>
      </c>
      <c r="H780" s="50">
        <v>3</v>
      </c>
      <c r="I780" s="50">
        <f t="shared" si="59"/>
        <v>2</v>
      </c>
      <c r="J780" s="50">
        <f t="shared" si="59"/>
        <v>3</v>
      </c>
    </row>
    <row r="781" spans="3:10" ht="14.25" customHeight="1">
      <c r="C781" s="63" t="s">
        <v>1349</v>
      </c>
      <c r="D781" s="64" t="s">
        <v>1350</v>
      </c>
      <c r="E781" s="65"/>
      <c r="F781" s="65"/>
      <c r="G781" s="50">
        <v>0</v>
      </c>
      <c r="H781" s="50">
        <v>3</v>
      </c>
      <c r="I781" s="50">
        <f t="shared" si="59"/>
        <v>0</v>
      </c>
      <c r="J781" s="50">
        <f t="shared" si="59"/>
        <v>3</v>
      </c>
    </row>
    <row r="782" spans="3:10" ht="14.25" customHeight="1">
      <c r="C782" s="63" t="s">
        <v>1351</v>
      </c>
      <c r="D782" s="64" t="s">
        <v>1352</v>
      </c>
      <c r="E782" s="65"/>
      <c r="F782" s="65"/>
      <c r="G782" s="50">
        <v>5</v>
      </c>
      <c r="H782" s="50">
        <v>5</v>
      </c>
      <c r="I782" s="50">
        <f t="shared" si="59"/>
        <v>5</v>
      </c>
      <c r="J782" s="50">
        <f t="shared" si="59"/>
        <v>5</v>
      </c>
    </row>
    <row r="783" spans="3:10" ht="14.25" customHeight="1">
      <c r="C783" s="63" t="s">
        <v>1353</v>
      </c>
      <c r="D783" s="64" t="s">
        <v>1354</v>
      </c>
      <c r="E783" s="65"/>
      <c r="F783" s="65"/>
      <c r="G783" s="50">
        <v>0</v>
      </c>
      <c r="H783" s="50">
        <v>1</v>
      </c>
      <c r="I783" s="50">
        <f t="shared" si="59"/>
        <v>0</v>
      </c>
      <c r="J783" s="50">
        <f t="shared" si="59"/>
        <v>1</v>
      </c>
    </row>
    <row r="784" spans="3:10" ht="14.25" customHeight="1">
      <c r="C784" s="63" t="s">
        <v>1355</v>
      </c>
      <c r="D784" s="64" t="s">
        <v>1356</v>
      </c>
      <c r="E784" s="65"/>
      <c r="F784" s="65"/>
      <c r="G784" s="50">
        <v>1</v>
      </c>
      <c r="H784" s="50">
        <v>1</v>
      </c>
      <c r="I784" s="50">
        <f t="shared" si="59"/>
        <v>1</v>
      </c>
      <c r="J784" s="50">
        <f t="shared" si="59"/>
        <v>1</v>
      </c>
    </row>
    <row r="785" spans="3:10" ht="14.25" customHeight="1">
      <c r="C785" s="63" t="s">
        <v>1357</v>
      </c>
      <c r="D785" s="64" t="s">
        <v>1358</v>
      </c>
      <c r="E785" s="65"/>
      <c r="F785" s="65"/>
      <c r="G785" s="50">
        <v>0</v>
      </c>
      <c r="H785" s="50">
        <v>1</v>
      </c>
      <c r="I785" s="50">
        <f t="shared" si="59"/>
        <v>0</v>
      </c>
      <c r="J785" s="50">
        <f t="shared" si="59"/>
        <v>1</v>
      </c>
    </row>
    <row r="786" spans="3:10" ht="14.25" customHeight="1">
      <c r="C786" s="63" t="s">
        <v>1359</v>
      </c>
      <c r="D786" s="64" t="s">
        <v>1360</v>
      </c>
      <c r="E786" s="65"/>
      <c r="F786" s="65"/>
      <c r="G786" s="50">
        <v>4</v>
      </c>
      <c r="H786" s="50">
        <v>20</v>
      </c>
      <c r="I786" s="50">
        <f t="shared" si="59"/>
        <v>4</v>
      </c>
      <c r="J786" s="50">
        <f t="shared" si="59"/>
        <v>20</v>
      </c>
    </row>
    <row r="787" spans="3:10" ht="14.25" customHeight="1">
      <c r="C787" s="63" t="s">
        <v>1361</v>
      </c>
      <c r="D787" s="64" t="s">
        <v>1362</v>
      </c>
      <c r="E787" s="65"/>
      <c r="F787" s="65"/>
      <c r="G787" s="50">
        <v>0</v>
      </c>
      <c r="H787" s="50">
        <v>1</v>
      </c>
      <c r="I787" s="50">
        <f t="shared" si="59"/>
        <v>0</v>
      </c>
      <c r="J787" s="50">
        <f t="shared" si="59"/>
        <v>1</v>
      </c>
    </row>
    <row r="788" spans="3:10" ht="14.25" customHeight="1">
      <c r="C788" s="63" t="s">
        <v>1363</v>
      </c>
      <c r="D788" s="64" t="s">
        <v>1364</v>
      </c>
      <c r="E788" s="65"/>
      <c r="F788" s="65"/>
      <c r="G788" s="50">
        <v>0</v>
      </c>
      <c r="H788" s="50">
        <v>1</v>
      </c>
      <c r="I788" s="50">
        <f t="shared" si="59"/>
        <v>0</v>
      </c>
      <c r="J788" s="50">
        <f t="shared" si="59"/>
        <v>1</v>
      </c>
    </row>
    <row r="789" spans="3:10" ht="14.25" customHeight="1">
      <c r="C789" s="63" t="s">
        <v>1365</v>
      </c>
      <c r="D789" s="64" t="s">
        <v>1366</v>
      </c>
      <c r="E789" s="65"/>
      <c r="F789" s="65"/>
      <c r="G789" s="50">
        <v>38</v>
      </c>
      <c r="H789" s="50">
        <v>25</v>
      </c>
      <c r="I789" s="50">
        <f t="shared" si="59"/>
        <v>38</v>
      </c>
      <c r="J789" s="50">
        <f t="shared" si="59"/>
        <v>25</v>
      </c>
    </row>
    <row r="790" spans="3:10" ht="14.25" customHeight="1">
      <c r="C790" s="63" t="s">
        <v>1367</v>
      </c>
      <c r="D790" s="64" t="s">
        <v>1368</v>
      </c>
      <c r="E790" s="65"/>
      <c r="F790" s="65"/>
      <c r="G790" s="50">
        <v>1</v>
      </c>
      <c r="H790" s="50">
        <v>2</v>
      </c>
      <c r="I790" s="50">
        <f t="shared" si="59"/>
        <v>1</v>
      </c>
      <c r="J790" s="50">
        <f t="shared" si="59"/>
        <v>2</v>
      </c>
    </row>
    <row r="791" spans="3:10" ht="14.25" customHeight="1">
      <c r="C791" s="63" t="s">
        <v>1369</v>
      </c>
      <c r="D791" s="64" t="s">
        <v>1370</v>
      </c>
      <c r="E791" s="65"/>
      <c r="F791" s="65"/>
      <c r="G791" s="50">
        <v>2</v>
      </c>
      <c r="H791" s="50">
        <v>2</v>
      </c>
      <c r="I791" s="50">
        <f t="shared" si="59"/>
        <v>2</v>
      </c>
      <c r="J791" s="50">
        <f t="shared" si="59"/>
        <v>2</v>
      </c>
    </row>
    <row r="792" spans="3:10" ht="14.25" customHeight="1">
      <c r="C792" s="63" t="s">
        <v>1371</v>
      </c>
      <c r="D792" s="64" t="s">
        <v>1372</v>
      </c>
      <c r="E792" s="65"/>
      <c r="F792" s="65"/>
      <c r="G792" s="50">
        <v>4</v>
      </c>
      <c r="H792" s="50">
        <v>5</v>
      </c>
      <c r="I792" s="50">
        <f t="shared" si="59"/>
        <v>4</v>
      </c>
      <c r="J792" s="50">
        <f t="shared" si="59"/>
        <v>5</v>
      </c>
    </row>
    <row r="793" spans="3:10" ht="14.25" customHeight="1">
      <c r="C793" s="63" t="s">
        <v>1373</v>
      </c>
      <c r="D793" s="64" t="s">
        <v>1374</v>
      </c>
      <c r="E793" s="65"/>
      <c r="F793" s="65"/>
      <c r="G793" s="50">
        <v>0</v>
      </c>
      <c r="H793" s="50">
        <v>1</v>
      </c>
      <c r="I793" s="50">
        <f t="shared" si="59"/>
        <v>0</v>
      </c>
      <c r="J793" s="50">
        <f t="shared" si="59"/>
        <v>1</v>
      </c>
    </row>
    <row r="794" spans="3:10" ht="14.25" customHeight="1">
      <c r="C794" s="63" t="s">
        <v>1375</v>
      </c>
      <c r="D794" s="64" t="s">
        <v>1376</v>
      </c>
      <c r="E794" s="65"/>
      <c r="F794" s="65"/>
      <c r="G794" s="50">
        <v>0</v>
      </c>
      <c r="H794" s="50">
        <v>1</v>
      </c>
      <c r="I794" s="50">
        <f t="shared" si="59"/>
        <v>0</v>
      </c>
      <c r="J794" s="50">
        <f t="shared" si="59"/>
        <v>1</v>
      </c>
    </row>
    <row r="795" spans="3:10" ht="14.25" customHeight="1">
      <c r="C795" s="63" t="s">
        <v>473</v>
      </c>
      <c r="D795" s="64" t="s">
        <v>474</v>
      </c>
      <c r="E795" s="65"/>
      <c r="F795" s="65"/>
      <c r="G795" s="50">
        <v>1</v>
      </c>
      <c r="H795" s="50">
        <v>3</v>
      </c>
      <c r="I795" s="50">
        <f t="shared" si="59"/>
        <v>1</v>
      </c>
      <c r="J795" s="50">
        <f t="shared" si="59"/>
        <v>3</v>
      </c>
    </row>
    <row r="796" spans="3:10" ht="14.25" customHeight="1">
      <c r="C796" s="63" t="s">
        <v>1377</v>
      </c>
      <c r="D796" s="64" t="s">
        <v>1378</v>
      </c>
      <c r="E796" s="65"/>
      <c r="F796" s="65"/>
      <c r="G796" s="50">
        <v>2</v>
      </c>
      <c r="H796" s="50">
        <v>2</v>
      </c>
      <c r="I796" s="50">
        <f t="shared" si="59"/>
        <v>2</v>
      </c>
      <c r="J796" s="50">
        <f t="shared" si="59"/>
        <v>2</v>
      </c>
    </row>
    <row r="797" spans="3:10" ht="14.25" customHeight="1">
      <c r="C797" s="63" t="s">
        <v>1379</v>
      </c>
      <c r="D797" s="64" t="s">
        <v>1380</v>
      </c>
      <c r="E797" s="65"/>
      <c r="F797" s="65"/>
      <c r="G797" s="50">
        <v>14</v>
      </c>
      <c r="H797" s="50">
        <v>15</v>
      </c>
      <c r="I797" s="50">
        <f t="shared" si="59"/>
        <v>14</v>
      </c>
      <c r="J797" s="50">
        <f t="shared" si="59"/>
        <v>15</v>
      </c>
    </row>
    <row r="798" spans="3:10" ht="14.25" customHeight="1">
      <c r="C798" s="63" t="s">
        <v>585</v>
      </c>
      <c r="D798" s="64" t="s">
        <v>586</v>
      </c>
      <c r="E798" s="65"/>
      <c r="F798" s="65"/>
      <c r="G798" s="50">
        <v>1</v>
      </c>
      <c r="H798" s="50">
        <v>1</v>
      </c>
      <c r="I798" s="50">
        <f t="shared" si="59"/>
        <v>1</v>
      </c>
      <c r="J798" s="50">
        <f t="shared" si="59"/>
        <v>1</v>
      </c>
    </row>
    <row r="799" spans="3:10" ht="14.25" customHeight="1">
      <c r="C799" s="63" t="s">
        <v>487</v>
      </c>
      <c r="D799" s="64" t="s">
        <v>488</v>
      </c>
      <c r="E799" s="65"/>
      <c r="F799" s="65"/>
      <c r="G799" s="50">
        <v>5</v>
      </c>
      <c r="H799" s="50">
        <v>10</v>
      </c>
      <c r="I799" s="50">
        <f t="shared" si="59"/>
        <v>5</v>
      </c>
      <c r="J799" s="50">
        <f t="shared" si="59"/>
        <v>10</v>
      </c>
    </row>
    <row r="800" spans="3:10" ht="14.25" customHeight="1">
      <c r="C800" s="63" t="s">
        <v>1381</v>
      </c>
      <c r="D800" s="64" t="s">
        <v>1382</v>
      </c>
      <c r="E800" s="65"/>
      <c r="F800" s="65"/>
      <c r="G800" s="50">
        <v>1</v>
      </c>
      <c r="H800" s="50">
        <v>1</v>
      </c>
      <c r="I800" s="50">
        <f t="shared" si="59"/>
        <v>1</v>
      </c>
      <c r="J800" s="50">
        <f t="shared" si="59"/>
        <v>1</v>
      </c>
    </row>
    <row r="801" spans="3:10" ht="14.25" customHeight="1">
      <c r="C801" s="63" t="s">
        <v>1383</v>
      </c>
      <c r="D801" s="64" t="s">
        <v>1384</v>
      </c>
      <c r="E801" s="65"/>
      <c r="F801" s="65"/>
      <c r="G801" s="50">
        <v>0</v>
      </c>
      <c r="H801" s="50">
        <v>5</v>
      </c>
      <c r="I801" s="50">
        <f t="shared" si="59"/>
        <v>0</v>
      </c>
      <c r="J801" s="50">
        <f t="shared" si="59"/>
        <v>5</v>
      </c>
    </row>
    <row r="802" spans="3:10" ht="14.25" customHeight="1">
      <c r="C802" s="63" t="s">
        <v>1385</v>
      </c>
      <c r="D802" s="64" t="s">
        <v>1386</v>
      </c>
      <c r="E802" s="65"/>
      <c r="F802" s="65"/>
      <c r="G802" s="50">
        <v>0</v>
      </c>
      <c r="H802" s="50">
        <v>1</v>
      </c>
      <c r="I802" s="50">
        <f t="shared" si="59"/>
        <v>0</v>
      </c>
      <c r="J802" s="50">
        <f t="shared" si="59"/>
        <v>1</v>
      </c>
    </row>
    <row r="803" spans="3:10" ht="14.25" customHeight="1">
      <c r="C803" s="63" t="s">
        <v>1387</v>
      </c>
      <c r="D803" s="64" t="s">
        <v>1388</v>
      </c>
      <c r="E803" s="65"/>
      <c r="F803" s="65"/>
      <c r="G803" s="50">
        <v>1</v>
      </c>
      <c r="H803" s="50">
        <v>1</v>
      </c>
      <c r="I803" s="50">
        <f t="shared" si="59"/>
        <v>1</v>
      </c>
      <c r="J803" s="50">
        <f t="shared" si="59"/>
        <v>1</v>
      </c>
    </row>
    <row r="804" spans="3:10" ht="14.25" customHeight="1">
      <c r="C804" s="63" t="s">
        <v>1389</v>
      </c>
      <c r="D804" s="64" t="s">
        <v>1390</v>
      </c>
      <c r="E804" s="65"/>
      <c r="F804" s="65"/>
      <c r="G804" s="50">
        <v>0</v>
      </c>
      <c r="H804" s="50">
        <v>1</v>
      </c>
      <c r="I804" s="50">
        <f t="shared" si="59"/>
        <v>0</v>
      </c>
      <c r="J804" s="50">
        <f t="shared" si="59"/>
        <v>1</v>
      </c>
    </row>
    <row r="805" spans="3:10" ht="14.25" customHeight="1">
      <c r="C805" s="63" t="s">
        <v>1391</v>
      </c>
      <c r="D805" s="64" t="s">
        <v>1392</v>
      </c>
      <c r="E805" s="65"/>
      <c r="F805" s="65"/>
      <c r="G805" s="50">
        <v>2</v>
      </c>
      <c r="H805" s="50">
        <v>1</v>
      </c>
      <c r="I805" s="50">
        <f t="shared" si="59"/>
        <v>2</v>
      </c>
      <c r="J805" s="50">
        <f t="shared" si="59"/>
        <v>1</v>
      </c>
    </row>
    <row r="806" spans="3:10" ht="14.25" customHeight="1">
      <c r="C806" s="63" t="s">
        <v>1393</v>
      </c>
      <c r="D806" s="64" t="s">
        <v>1394</v>
      </c>
      <c r="E806" s="65"/>
      <c r="F806" s="65"/>
      <c r="G806" s="50">
        <v>2</v>
      </c>
      <c r="H806" s="50">
        <v>1</v>
      </c>
      <c r="I806" s="50">
        <f t="shared" si="59"/>
        <v>2</v>
      </c>
      <c r="J806" s="50">
        <f t="shared" si="59"/>
        <v>1</v>
      </c>
    </row>
    <row r="807" spans="3:10" ht="14.25" customHeight="1">
      <c r="C807" s="63" t="s">
        <v>1395</v>
      </c>
      <c r="D807" s="64" t="s">
        <v>1396</v>
      </c>
      <c r="E807" s="65"/>
      <c r="F807" s="65"/>
      <c r="G807" s="50">
        <v>0</v>
      </c>
      <c r="H807" s="50">
        <v>1</v>
      </c>
      <c r="I807" s="50">
        <f t="shared" si="59"/>
        <v>0</v>
      </c>
      <c r="J807" s="50">
        <f t="shared" si="59"/>
        <v>1</v>
      </c>
    </row>
    <row r="808" spans="3:10" ht="14.25" customHeight="1">
      <c r="C808" s="63" t="s">
        <v>1397</v>
      </c>
      <c r="D808" s="64" t="s">
        <v>1398</v>
      </c>
      <c r="E808" s="65"/>
      <c r="F808" s="65"/>
      <c r="G808" s="50">
        <v>0</v>
      </c>
      <c r="H808" s="50">
        <v>1</v>
      </c>
      <c r="I808" s="50">
        <f t="shared" si="59"/>
        <v>0</v>
      </c>
      <c r="J808" s="50">
        <f t="shared" si="59"/>
        <v>1</v>
      </c>
    </row>
    <row r="809" spans="3:10" ht="14.25" customHeight="1">
      <c r="C809" s="63" t="s">
        <v>1399</v>
      </c>
      <c r="D809" s="64" t="s">
        <v>1400</v>
      </c>
      <c r="E809" s="65"/>
      <c r="F809" s="65"/>
      <c r="G809" s="50">
        <v>0</v>
      </c>
      <c r="H809" s="50">
        <v>1</v>
      </c>
      <c r="I809" s="50">
        <f t="shared" si="59"/>
        <v>0</v>
      </c>
      <c r="J809" s="50">
        <f t="shared" si="59"/>
        <v>1</v>
      </c>
    </row>
    <row r="810" spans="3:10" ht="14.25" customHeight="1">
      <c r="C810" s="63" t="s">
        <v>761</v>
      </c>
      <c r="D810" s="64" t="s">
        <v>762</v>
      </c>
      <c r="E810" s="65"/>
      <c r="F810" s="65"/>
      <c r="G810" s="50">
        <v>1</v>
      </c>
      <c r="H810" s="50">
        <v>2</v>
      </c>
      <c r="I810" s="50">
        <f t="shared" si="59"/>
        <v>1</v>
      </c>
      <c r="J810" s="50">
        <f t="shared" si="59"/>
        <v>2</v>
      </c>
    </row>
    <row r="811" spans="3:10" ht="14.25" customHeight="1">
      <c r="C811" s="63" t="s">
        <v>1401</v>
      </c>
      <c r="D811" s="64" t="s">
        <v>1402</v>
      </c>
      <c r="E811" s="65"/>
      <c r="F811" s="65"/>
      <c r="G811" s="50">
        <v>3</v>
      </c>
      <c r="H811" s="50">
        <v>5</v>
      </c>
      <c r="I811" s="50">
        <f t="shared" si="59"/>
        <v>3</v>
      </c>
      <c r="J811" s="50">
        <f t="shared" si="59"/>
        <v>5</v>
      </c>
    </row>
    <row r="812" spans="3:10" ht="14.25" customHeight="1">
      <c r="C812" s="63" t="s">
        <v>1403</v>
      </c>
      <c r="D812" s="64" t="s">
        <v>1404</v>
      </c>
      <c r="E812" s="65"/>
      <c r="F812" s="65"/>
      <c r="G812" s="50">
        <v>9</v>
      </c>
      <c r="H812" s="50">
        <v>10</v>
      </c>
      <c r="I812" s="50">
        <f t="shared" si="59"/>
        <v>9</v>
      </c>
      <c r="J812" s="50">
        <f t="shared" si="59"/>
        <v>10</v>
      </c>
    </row>
    <row r="813" spans="3:10" ht="14.25" customHeight="1">
      <c r="C813" s="63" t="s">
        <v>1405</v>
      </c>
      <c r="D813" s="64" t="s">
        <v>1406</v>
      </c>
      <c r="E813" s="65"/>
      <c r="F813" s="65"/>
      <c r="G813" s="50">
        <v>3</v>
      </c>
      <c r="H813" s="50">
        <v>5</v>
      </c>
      <c r="I813" s="50">
        <f t="shared" si="59"/>
        <v>3</v>
      </c>
      <c r="J813" s="50">
        <f t="shared" si="59"/>
        <v>5</v>
      </c>
    </row>
    <row r="814" spans="3:10" ht="14.25" customHeight="1">
      <c r="C814" s="63" t="s">
        <v>1407</v>
      </c>
      <c r="D814" s="64" t="s">
        <v>1408</v>
      </c>
      <c r="E814" s="65"/>
      <c r="F814" s="65"/>
      <c r="G814" s="50">
        <v>1</v>
      </c>
      <c r="H814" s="50">
        <v>5</v>
      </c>
      <c r="I814" s="50">
        <f t="shared" si="59"/>
        <v>1</v>
      </c>
      <c r="J814" s="50">
        <f t="shared" si="59"/>
        <v>5</v>
      </c>
    </row>
    <row r="815" spans="3:10" ht="14.25" customHeight="1">
      <c r="C815" s="63" t="s">
        <v>1409</v>
      </c>
      <c r="D815" s="64" t="s">
        <v>1410</v>
      </c>
      <c r="E815" s="65"/>
      <c r="F815" s="65"/>
      <c r="G815" s="50">
        <v>19</v>
      </c>
      <c r="H815" s="50">
        <v>15</v>
      </c>
      <c r="I815" s="50">
        <f t="shared" si="59"/>
        <v>19</v>
      </c>
      <c r="J815" s="50">
        <f t="shared" si="59"/>
        <v>15</v>
      </c>
    </row>
    <row r="816" spans="3:10" ht="14.25" customHeight="1">
      <c r="C816" s="63" t="s">
        <v>1411</v>
      </c>
      <c r="D816" s="64" t="s">
        <v>1412</v>
      </c>
      <c r="E816" s="65"/>
      <c r="F816" s="65"/>
      <c r="G816" s="50">
        <v>4</v>
      </c>
      <c r="H816" s="50">
        <v>5</v>
      </c>
      <c r="I816" s="50">
        <f t="shared" si="59"/>
        <v>4</v>
      </c>
      <c r="J816" s="50">
        <f t="shared" si="59"/>
        <v>5</v>
      </c>
    </row>
    <row r="817" spans="2:10" ht="14.25" customHeight="1">
      <c r="C817" s="63" t="s">
        <v>1413</v>
      </c>
      <c r="D817" s="64" t="s">
        <v>1414</v>
      </c>
      <c r="E817" s="65"/>
      <c r="F817" s="65"/>
      <c r="G817" s="50">
        <v>1</v>
      </c>
      <c r="H817" s="50">
        <v>5</v>
      </c>
      <c r="I817" s="50">
        <f t="shared" si="59"/>
        <v>1</v>
      </c>
      <c r="J817" s="50">
        <f t="shared" si="59"/>
        <v>5</v>
      </c>
    </row>
    <row r="818" spans="2:10" ht="14.25" customHeight="1">
      <c r="B818" s="66" t="s">
        <v>497</v>
      </c>
      <c r="C818" s="67"/>
      <c r="D818" s="68"/>
      <c r="E818" s="61">
        <f>SUM(E819:E888)</f>
        <v>0</v>
      </c>
      <c r="F818" s="61">
        <f t="shared" ref="F818:J818" si="60">SUM(F819:F888)</f>
        <v>0</v>
      </c>
      <c r="G818" s="61">
        <f t="shared" si="60"/>
        <v>1272</v>
      </c>
      <c r="H818" s="61">
        <f t="shared" si="60"/>
        <v>1379</v>
      </c>
      <c r="I818" s="61">
        <f t="shared" si="60"/>
        <v>1272</v>
      </c>
      <c r="J818" s="61">
        <f t="shared" si="60"/>
        <v>1379</v>
      </c>
    </row>
    <row r="819" spans="2:10" ht="14.25" customHeight="1">
      <c r="C819" s="63" t="s">
        <v>975</v>
      </c>
      <c r="D819" s="64" t="s">
        <v>976</v>
      </c>
      <c r="E819" s="65"/>
      <c r="F819" s="65"/>
      <c r="G819" s="50">
        <v>0</v>
      </c>
      <c r="H819" s="50">
        <v>5</v>
      </c>
      <c r="I819" s="50">
        <f t="shared" si="59"/>
        <v>0</v>
      </c>
      <c r="J819" s="50">
        <f t="shared" si="59"/>
        <v>5</v>
      </c>
    </row>
    <row r="820" spans="2:10" ht="14.25" customHeight="1">
      <c r="C820" s="63" t="s">
        <v>116</v>
      </c>
      <c r="D820" s="64" t="s">
        <v>117</v>
      </c>
      <c r="E820" s="65"/>
      <c r="F820" s="65"/>
      <c r="G820" s="50">
        <v>29</v>
      </c>
      <c r="H820" s="50">
        <v>30</v>
      </c>
      <c r="I820" s="50">
        <f t="shared" si="59"/>
        <v>29</v>
      </c>
      <c r="J820" s="50">
        <f t="shared" si="59"/>
        <v>30</v>
      </c>
    </row>
    <row r="821" spans="2:10" ht="14.25" customHeight="1">
      <c r="C821" s="63" t="s">
        <v>553</v>
      </c>
      <c r="D821" s="64" t="s">
        <v>554</v>
      </c>
      <c r="E821" s="65"/>
      <c r="F821" s="65"/>
      <c r="G821" s="50">
        <v>11</v>
      </c>
      <c r="H821" s="50">
        <v>10</v>
      </c>
      <c r="I821" s="50">
        <f t="shared" si="59"/>
        <v>11</v>
      </c>
      <c r="J821" s="50">
        <f t="shared" si="59"/>
        <v>10</v>
      </c>
    </row>
    <row r="822" spans="2:10" ht="14.25" customHeight="1">
      <c r="C822" s="63" t="s">
        <v>1415</v>
      </c>
      <c r="D822" s="64" t="s">
        <v>1416</v>
      </c>
      <c r="E822" s="65"/>
      <c r="F822" s="65"/>
      <c r="G822" s="50">
        <v>0</v>
      </c>
      <c r="H822" s="50">
        <v>1</v>
      </c>
      <c r="I822" s="50">
        <f t="shared" si="59"/>
        <v>0</v>
      </c>
      <c r="J822" s="50">
        <f t="shared" si="59"/>
        <v>1</v>
      </c>
    </row>
    <row r="823" spans="2:10" ht="14.25" customHeight="1">
      <c r="C823" s="63" t="s">
        <v>1417</v>
      </c>
      <c r="D823" s="64" t="s">
        <v>1418</v>
      </c>
      <c r="E823" s="65"/>
      <c r="F823" s="65"/>
      <c r="G823" s="50">
        <v>0</v>
      </c>
      <c r="H823" s="50">
        <v>1</v>
      </c>
      <c r="I823" s="50">
        <f t="shared" si="59"/>
        <v>0</v>
      </c>
      <c r="J823" s="50">
        <f t="shared" si="59"/>
        <v>1</v>
      </c>
    </row>
    <row r="824" spans="2:10" ht="14.25" customHeight="1">
      <c r="C824" s="63" t="s">
        <v>140</v>
      </c>
      <c r="D824" s="64" t="s">
        <v>141</v>
      </c>
      <c r="E824" s="65"/>
      <c r="F824" s="65"/>
      <c r="G824" s="50">
        <v>0</v>
      </c>
      <c r="H824" s="50">
        <v>1</v>
      </c>
      <c r="I824" s="50">
        <f t="shared" si="59"/>
        <v>0</v>
      </c>
      <c r="J824" s="50">
        <f t="shared" si="59"/>
        <v>1</v>
      </c>
    </row>
    <row r="825" spans="2:10" ht="14.25" customHeight="1">
      <c r="C825" s="63" t="s">
        <v>557</v>
      </c>
      <c r="D825" s="64" t="s">
        <v>558</v>
      </c>
      <c r="E825" s="65"/>
      <c r="F825" s="65"/>
      <c r="G825" s="50">
        <v>0</v>
      </c>
      <c r="H825" s="50">
        <v>2</v>
      </c>
      <c r="I825" s="50">
        <f t="shared" ref="I825:J888" si="61">SUM(E825,G825)</f>
        <v>0</v>
      </c>
      <c r="J825" s="50">
        <f t="shared" si="61"/>
        <v>2</v>
      </c>
    </row>
    <row r="826" spans="2:10" ht="14.25" customHeight="1">
      <c r="C826" s="63" t="s">
        <v>997</v>
      </c>
      <c r="D826" s="64" t="s">
        <v>998</v>
      </c>
      <c r="E826" s="65"/>
      <c r="F826" s="65"/>
      <c r="G826" s="50">
        <v>0</v>
      </c>
      <c r="H826" s="50">
        <v>1</v>
      </c>
      <c r="I826" s="50">
        <f t="shared" si="61"/>
        <v>0</v>
      </c>
      <c r="J826" s="50">
        <f t="shared" si="61"/>
        <v>1</v>
      </c>
    </row>
    <row r="827" spans="2:10" ht="14.25" customHeight="1">
      <c r="C827" s="63" t="s">
        <v>1021</v>
      </c>
      <c r="D827" s="64" t="s">
        <v>1022</v>
      </c>
      <c r="E827" s="65"/>
      <c r="F827" s="65"/>
      <c r="G827" s="50">
        <v>57</v>
      </c>
      <c r="H827" s="50">
        <v>45</v>
      </c>
      <c r="I827" s="50">
        <f t="shared" si="61"/>
        <v>57</v>
      </c>
      <c r="J827" s="50">
        <f t="shared" si="61"/>
        <v>45</v>
      </c>
    </row>
    <row r="828" spans="2:10" ht="14.25" customHeight="1">
      <c r="C828" s="63" t="s">
        <v>1023</v>
      </c>
      <c r="D828" s="64" t="s">
        <v>1024</v>
      </c>
      <c r="E828" s="65"/>
      <c r="F828" s="65"/>
      <c r="G828" s="50">
        <v>0</v>
      </c>
      <c r="H828" s="50">
        <v>5</v>
      </c>
      <c r="I828" s="50">
        <f t="shared" si="61"/>
        <v>0</v>
      </c>
      <c r="J828" s="50">
        <f t="shared" si="61"/>
        <v>5</v>
      </c>
    </row>
    <row r="829" spans="2:10" ht="14.25" customHeight="1">
      <c r="C829" s="63" t="s">
        <v>156</v>
      </c>
      <c r="D829" s="64" t="s">
        <v>157</v>
      </c>
      <c r="E829" s="65"/>
      <c r="F829" s="65"/>
      <c r="G829" s="50">
        <v>2</v>
      </c>
      <c r="H829" s="50">
        <v>0</v>
      </c>
      <c r="I829" s="50">
        <f t="shared" si="61"/>
        <v>2</v>
      </c>
      <c r="J829" s="50">
        <f t="shared" si="61"/>
        <v>0</v>
      </c>
    </row>
    <row r="830" spans="2:10" ht="14.25" customHeight="1">
      <c r="C830" s="63" t="s">
        <v>506</v>
      </c>
      <c r="D830" s="64" t="s">
        <v>507</v>
      </c>
      <c r="E830" s="65"/>
      <c r="F830" s="65"/>
      <c r="G830" s="50">
        <v>0</v>
      </c>
      <c r="H830" s="50">
        <v>5</v>
      </c>
      <c r="I830" s="50">
        <f t="shared" si="61"/>
        <v>0</v>
      </c>
      <c r="J830" s="50">
        <f t="shared" si="61"/>
        <v>5</v>
      </c>
    </row>
    <row r="831" spans="2:10" ht="14.25" customHeight="1">
      <c r="C831" s="63" t="s">
        <v>1037</v>
      </c>
      <c r="D831" s="64" t="s">
        <v>1038</v>
      </c>
      <c r="E831" s="65"/>
      <c r="F831" s="65"/>
      <c r="G831" s="50">
        <v>68</v>
      </c>
      <c r="H831" s="50">
        <v>50</v>
      </c>
      <c r="I831" s="50">
        <f t="shared" si="61"/>
        <v>68</v>
      </c>
      <c r="J831" s="50">
        <f t="shared" si="61"/>
        <v>50</v>
      </c>
    </row>
    <row r="832" spans="2:10" ht="14.25" customHeight="1">
      <c r="C832" s="63" t="s">
        <v>1039</v>
      </c>
      <c r="D832" s="64" t="s">
        <v>1040</v>
      </c>
      <c r="E832" s="65"/>
      <c r="F832" s="65"/>
      <c r="G832" s="50">
        <v>167</v>
      </c>
      <c r="H832" s="50">
        <v>140</v>
      </c>
      <c r="I832" s="50">
        <f t="shared" si="61"/>
        <v>167</v>
      </c>
      <c r="J832" s="50">
        <f t="shared" si="61"/>
        <v>140</v>
      </c>
    </row>
    <row r="833" spans="3:10" ht="14.25" customHeight="1">
      <c r="C833" s="63" t="s">
        <v>1041</v>
      </c>
      <c r="D833" s="64" t="s">
        <v>1042</v>
      </c>
      <c r="E833" s="65"/>
      <c r="F833" s="65"/>
      <c r="G833" s="50">
        <v>39</v>
      </c>
      <c r="H833" s="50">
        <v>40</v>
      </c>
      <c r="I833" s="50">
        <f t="shared" si="61"/>
        <v>39</v>
      </c>
      <c r="J833" s="50">
        <f t="shared" si="61"/>
        <v>40</v>
      </c>
    </row>
    <row r="834" spans="3:10" ht="14.25" customHeight="1">
      <c r="C834" s="63" t="s">
        <v>348</v>
      </c>
      <c r="D834" s="64" t="s">
        <v>349</v>
      </c>
      <c r="E834" s="65"/>
      <c r="F834" s="65"/>
      <c r="G834" s="50">
        <v>0</v>
      </c>
      <c r="H834" s="50">
        <v>1</v>
      </c>
      <c r="I834" s="50">
        <f t="shared" si="61"/>
        <v>0</v>
      </c>
      <c r="J834" s="50">
        <f t="shared" si="61"/>
        <v>1</v>
      </c>
    </row>
    <row r="835" spans="3:10" ht="14.25" customHeight="1">
      <c r="C835" s="63" t="s">
        <v>508</v>
      </c>
      <c r="D835" s="64" t="s">
        <v>509</v>
      </c>
      <c r="E835" s="65"/>
      <c r="F835" s="65"/>
      <c r="G835" s="50">
        <v>643</v>
      </c>
      <c r="H835" s="50">
        <v>600</v>
      </c>
      <c r="I835" s="50">
        <f t="shared" si="61"/>
        <v>643</v>
      </c>
      <c r="J835" s="50">
        <f t="shared" si="61"/>
        <v>600</v>
      </c>
    </row>
    <row r="836" spans="3:10" ht="14.25" customHeight="1">
      <c r="C836" s="63" t="s">
        <v>1045</v>
      </c>
      <c r="D836" s="64" t="s">
        <v>1046</v>
      </c>
      <c r="E836" s="65"/>
      <c r="F836" s="65"/>
      <c r="G836" s="50">
        <v>114</v>
      </c>
      <c r="H836" s="50">
        <v>90</v>
      </c>
      <c r="I836" s="50">
        <f t="shared" si="61"/>
        <v>114</v>
      </c>
      <c r="J836" s="50">
        <f t="shared" si="61"/>
        <v>90</v>
      </c>
    </row>
    <row r="837" spans="3:10" ht="14.25" customHeight="1">
      <c r="C837" s="63" t="s">
        <v>1419</v>
      </c>
      <c r="D837" s="64" t="s">
        <v>1420</v>
      </c>
      <c r="E837" s="65"/>
      <c r="F837" s="65"/>
      <c r="G837" s="50">
        <v>0</v>
      </c>
      <c r="H837" s="50">
        <v>1</v>
      </c>
      <c r="I837" s="50">
        <f t="shared" si="61"/>
        <v>0</v>
      </c>
      <c r="J837" s="50">
        <f t="shared" si="61"/>
        <v>1</v>
      </c>
    </row>
    <row r="838" spans="3:10" ht="14.25" customHeight="1">
      <c r="C838" s="63" t="s">
        <v>510</v>
      </c>
      <c r="D838" s="64" t="s">
        <v>511</v>
      </c>
      <c r="E838" s="65"/>
      <c r="F838" s="65"/>
      <c r="G838" s="50">
        <v>0</v>
      </c>
      <c r="H838" s="50">
        <v>1</v>
      </c>
      <c r="I838" s="50">
        <f t="shared" si="61"/>
        <v>0</v>
      </c>
      <c r="J838" s="50">
        <f t="shared" si="61"/>
        <v>1</v>
      </c>
    </row>
    <row r="839" spans="3:10" ht="14.25" customHeight="1">
      <c r="C839" s="63" t="s">
        <v>350</v>
      </c>
      <c r="D839" s="64" t="s">
        <v>351</v>
      </c>
      <c r="E839" s="65"/>
      <c r="F839" s="65"/>
      <c r="G839" s="50">
        <v>5</v>
      </c>
      <c r="H839" s="50">
        <v>0</v>
      </c>
      <c r="I839" s="50">
        <f t="shared" si="61"/>
        <v>5</v>
      </c>
      <c r="J839" s="50">
        <f t="shared" si="61"/>
        <v>0</v>
      </c>
    </row>
    <row r="840" spans="3:10" ht="14.25" customHeight="1">
      <c r="C840" s="63" t="s">
        <v>1047</v>
      </c>
      <c r="D840" s="64" t="s">
        <v>1048</v>
      </c>
      <c r="E840" s="65"/>
      <c r="F840" s="65"/>
      <c r="G840" s="50">
        <v>20</v>
      </c>
      <c r="H840" s="50">
        <v>20</v>
      </c>
      <c r="I840" s="50">
        <f t="shared" si="61"/>
        <v>20</v>
      </c>
      <c r="J840" s="50">
        <f t="shared" si="61"/>
        <v>20</v>
      </c>
    </row>
    <row r="841" spans="3:10" ht="14.25" customHeight="1">
      <c r="C841" s="63" t="s">
        <v>1049</v>
      </c>
      <c r="D841" s="64" t="s">
        <v>1050</v>
      </c>
      <c r="E841" s="65"/>
      <c r="F841" s="65"/>
      <c r="G841" s="50">
        <v>0</v>
      </c>
      <c r="H841" s="50">
        <v>2</v>
      </c>
      <c r="I841" s="50">
        <f t="shared" si="61"/>
        <v>0</v>
      </c>
      <c r="J841" s="50">
        <f t="shared" si="61"/>
        <v>2</v>
      </c>
    </row>
    <row r="842" spans="3:10" ht="14.25" customHeight="1">
      <c r="C842" s="63" t="s">
        <v>1067</v>
      </c>
      <c r="D842" s="64" t="s">
        <v>1068</v>
      </c>
      <c r="E842" s="65"/>
      <c r="F842" s="65"/>
      <c r="G842" s="50">
        <v>0</v>
      </c>
      <c r="H842" s="50">
        <v>2</v>
      </c>
      <c r="I842" s="50">
        <f t="shared" si="61"/>
        <v>0</v>
      </c>
      <c r="J842" s="50">
        <f t="shared" si="61"/>
        <v>2</v>
      </c>
    </row>
    <row r="843" spans="3:10" ht="14.25" customHeight="1">
      <c r="C843" s="63" t="s">
        <v>1097</v>
      </c>
      <c r="D843" s="64" t="s">
        <v>1098</v>
      </c>
      <c r="E843" s="65"/>
      <c r="F843" s="65"/>
      <c r="G843" s="50">
        <v>0</v>
      </c>
      <c r="H843" s="50">
        <v>5</v>
      </c>
      <c r="I843" s="50">
        <f t="shared" si="61"/>
        <v>0</v>
      </c>
      <c r="J843" s="50">
        <f t="shared" si="61"/>
        <v>5</v>
      </c>
    </row>
    <row r="844" spans="3:10" ht="14.25" customHeight="1">
      <c r="C844" s="63" t="s">
        <v>1137</v>
      </c>
      <c r="D844" s="64" t="s">
        <v>1138</v>
      </c>
      <c r="E844" s="65"/>
      <c r="F844" s="65"/>
      <c r="G844" s="50">
        <v>3</v>
      </c>
      <c r="H844" s="50">
        <v>5</v>
      </c>
      <c r="I844" s="50">
        <f t="shared" si="61"/>
        <v>3</v>
      </c>
      <c r="J844" s="50">
        <f t="shared" si="61"/>
        <v>5</v>
      </c>
    </row>
    <row r="845" spans="3:10" ht="14.25" customHeight="1">
      <c r="C845" s="63" t="s">
        <v>1421</v>
      </c>
      <c r="D845" s="64" t="s">
        <v>1422</v>
      </c>
      <c r="E845" s="65"/>
      <c r="F845" s="65"/>
      <c r="G845" s="50">
        <v>0</v>
      </c>
      <c r="H845" s="50">
        <v>1</v>
      </c>
      <c r="I845" s="50">
        <f t="shared" si="61"/>
        <v>0</v>
      </c>
      <c r="J845" s="50">
        <f t="shared" si="61"/>
        <v>1</v>
      </c>
    </row>
    <row r="846" spans="3:10" ht="14.25" customHeight="1">
      <c r="C846" s="63" t="s">
        <v>1155</v>
      </c>
      <c r="D846" s="64" t="s">
        <v>1156</v>
      </c>
      <c r="E846" s="65"/>
      <c r="F846" s="65"/>
      <c r="G846" s="50">
        <v>0</v>
      </c>
      <c r="H846" s="50">
        <v>1</v>
      </c>
      <c r="I846" s="50">
        <f t="shared" si="61"/>
        <v>0</v>
      </c>
      <c r="J846" s="50">
        <f t="shared" si="61"/>
        <v>1</v>
      </c>
    </row>
    <row r="847" spans="3:10" ht="14.25" customHeight="1">
      <c r="C847" s="63" t="s">
        <v>1157</v>
      </c>
      <c r="D847" s="64" t="s">
        <v>1158</v>
      </c>
      <c r="E847" s="65"/>
      <c r="F847" s="65"/>
      <c r="G847" s="50">
        <v>0</v>
      </c>
      <c r="H847" s="50">
        <v>1</v>
      </c>
      <c r="I847" s="50">
        <f t="shared" si="61"/>
        <v>0</v>
      </c>
      <c r="J847" s="50">
        <f t="shared" si="61"/>
        <v>1</v>
      </c>
    </row>
    <row r="848" spans="3:10" ht="14.25" customHeight="1">
      <c r="C848" s="63" t="s">
        <v>1423</v>
      </c>
      <c r="D848" s="64" t="s">
        <v>1424</v>
      </c>
      <c r="E848" s="65"/>
      <c r="F848" s="65"/>
      <c r="G848" s="50">
        <v>23</v>
      </c>
      <c r="H848" s="50">
        <v>25</v>
      </c>
      <c r="I848" s="50">
        <f t="shared" si="61"/>
        <v>23</v>
      </c>
      <c r="J848" s="50">
        <f t="shared" si="61"/>
        <v>25</v>
      </c>
    </row>
    <row r="849" spans="3:10" ht="14.25" customHeight="1">
      <c r="C849" s="63" t="s">
        <v>1161</v>
      </c>
      <c r="D849" s="64" t="s">
        <v>1162</v>
      </c>
      <c r="E849" s="65"/>
      <c r="F849" s="65"/>
      <c r="G849" s="50">
        <v>10</v>
      </c>
      <c r="H849" s="50">
        <v>15</v>
      </c>
      <c r="I849" s="50">
        <f t="shared" si="61"/>
        <v>10</v>
      </c>
      <c r="J849" s="50">
        <f t="shared" si="61"/>
        <v>15</v>
      </c>
    </row>
    <row r="850" spans="3:10" ht="14.25" customHeight="1">
      <c r="C850" s="63" t="s">
        <v>1163</v>
      </c>
      <c r="D850" s="64" t="s">
        <v>1164</v>
      </c>
      <c r="E850" s="65"/>
      <c r="F850" s="65"/>
      <c r="G850" s="50">
        <v>34</v>
      </c>
      <c r="H850" s="50">
        <v>50</v>
      </c>
      <c r="I850" s="50">
        <f t="shared" si="61"/>
        <v>34</v>
      </c>
      <c r="J850" s="50">
        <f t="shared" si="61"/>
        <v>50</v>
      </c>
    </row>
    <row r="851" spans="3:10" ht="14.25" customHeight="1">
      <c r="C851" s="63" t="s">
        <v>1165</v>
      </c>
      <c r="D851" s="64" t="s">
        <v>1166</v>
      </c>
      <c r="E851" s="65"/>
      <c r="F851" s="65"/>
      <c r="G851" s="50">
        <v>2</v>
      </c>
      <c r="H851" s="50">
        <v>15</v>
      </c>
      <c r="I851" s="50">
        <f t="shared" si="61"/>
        <v>2</v>
      </c>
      <c r="J851" s="50">
        <f t="shared" si="61"/>
        <v>15</v>
      </c>
    </row>
    <row r="852" spans="3:10" ht="14.25" customHeight="1">
      <c r="C852" s="63" t="s">
        <v>1167</v>
      </c>
      <c r="D852" s="64" t="s">
        <v>1168</v>
      </c>
      <c r="E852" s="65"/>
      <c r="F852" s="65"/>
      <c r="G852" s="50">
        <v>5</v>
      </c>
      <c r="H852" s="50">
        <v>15</v>
      </c>
      <c r="I852" s="50">
        <f t="shared" si="61"/>
        <v>5</v>
      </c>
      <c r="J852" s="50">
        <f t="shared" si="61"/>
        <v>15</v>
      </c>
    </row>
    <row r="853" spans="3:10" ht="14.25" customHeight="1">
      <c r="C853" s="63" t="s">
        <v>1169</v>
      </c>
      <c r="D853" s="64" t="s">
        <v>1170</v>
      </c>
      <c r="E853" s="65"/>
      <c r="F853" s="65"/>
      <c r="G853" s="50">
        <v>0</v>
      </c>
      <c r="H853" s="50">
        <v>15</v>
      </c>
      <c r="I853" s="50">
        <f t="shared" si="61"/>
        <v>0</v>
      </c>
      <c r="J853" s="50">
        <f t="shared" si="61"/>
        <v>15</v>
      </c>
    </row>
    <row r="854" spans="3:10" ht="14.25" customHeight="1">
      <c r="C854" s="63" t="s">
        <v>1425</v>
      </c>
      <c r="D854" s="64" t="s">
        <v>1426</v>
      </c>
      <c r="E854" s="65"/>
      <c r="F854" s="65"/>
      <c r="G854" s="50">
        <v>1</v>
      </c>
      <c r="H854" s="50">
        <v>5</v>
      </c>
      <c r="I854" s="50">
        <f t="shared" si="61"/>
        <v>1</v>
      </c>
      <c r="J854" s="50">
        <f t="shared" si="61"/>
        <v>5</v>
      </c>
    </row>
    <row r="855" spans="3:10" ht="14.25" customHeight="1">
      <c r="C855" s="63" t="s">
        <v>459</v>
      </c>
      <c r="D855" s="64" t="s">
        <v>460</v>
      </c>
      <c r="E855" s="65"/>
      <c r="F855" s="65"/>
      <c r="G855" s="50">
        <v>0</v>
      </c>
      <c r="H855" s="50">
        <v>5</v>
      </c>
      <c r="I855" s="50">
        <f t="shared" si="61"/>
        <v>0</v>
      </c>
      <c r="J855" s="50">
        <f t="shared" si="61"/>
        <v>5</v>
      </c>
    </row>
    <row r="856" spans="3:10" ht="14.25" customHeight="1">
      <c r="C856" s="63" t="s">
        <v>1171</v>
      </c>
      <c r="D856" s="64" t="s">
        <v>1172</v>
      </c>
      <c r="E856" s="65"/>
      <c r="F856" s="65"/>
      <c r="G856" s="50">
        <v>25</v>
      </c>
      <c r="H856" s="50">
        <v>60</v>
      </c>
      <c r="I856" s="50">
        <f t="shared" si="61"/>
        <v>25</v>
      </c>
      <c r="J856" s="50">
        <f t="shared" si="61"/>
        <v>60</v>
      </c>
    </row>
    <row r="857" spans="3:10" ht="14.25" customHeight="1">
      <c r="C857" s="63" t="s">
        <v>1427</v>
      </c>
      <c r="D857" s="64" t="s">
        <v>1428</v>
      </c>
      <c r="E857" s="65"/>
      <c r="F857" s="65"/>
      <c r="G857" s="50">
        <v>0</v>
      </c>
      <c r="H857" s="50">
        <v>5</v>
      </c>
      <c r="I857" s="50">
        <f t="shared" si="61"/>
        <v>0</v>
      </c>
      <c r="J857" s="50">
        <f t="shared" si="61"/>
        <v>5</v>
      </c>
    </row>
    <row r="858" spans="3:10" ht="14.25" customHeight="1">
      <c r="C858" s="63" t="s">
        <v>1185</v>
      </c>
      <c r="D858" s="64" t="s">
        <v>1186</v>
      </c>
      <c r="E858" s="65"/>
      <c r="F858" s="65"/>
      <c r="G858" s="50">
        <v>0</v>
      </c>
      <c r="H858" s="50">
        <v>5</v>
      </c>
      <c r="I858" s="50">
        <f t="shared" si="61"/>
        <v>0</v>
      </c>
      <c r="J858" s="50">
        <f t="shared" si="61"/>
        <v>5</v>
      </c>
    </row>
    <row r="859" spans="3:10" ht="14.25" customHeight="1">
      <c r="C859" s="63" t="s">
        <v>1189</v>
      </c>
      <c r="D859" s="64" t="s">
        <v>1190</v>
      </c>
      <c r="E859" s="65"/>
      <c r="F859" s="65"/>
      <c r="G859" s="50">
        <v>0</v>
      </c>
      <c r="H859" s="50">
        <v>5</v>
      </c>
      <c r="I859" s="50">
        <f t="shared" si="61"/>
        <v>0</v>
      </c>
      <c r="J859" s="50">
        <f t="shared" si="61"/>
        <v>5</v>
      </c>
    </row>
    <row r="860" spans="3:10" ht="14.25" customHeight="1">
      <c r="C860" s="63" t="s">
        <v>1191</v>
      </c>
      <c r="D860" s="64" t="s">
        <v>1192</v>
      </c>
      <c r="E860" s="65"/>
      <c r="F860" s="65"/>
      <c r="G860" s="50">
        <v>0</v>
      </c>
      <c r="H860" s="50">
        <v>5</v>
      </c>
      <c r="I860" s="50">
        <f t="shared" si="61"/>
        <v>0</v>
      </c>
      <c r="J860" s="50">
        <f t="shared" si="61"/>
        <v>5</v>
      </c>
    </row>
    <row r="861" spans="3:10" ht="14.25" customHeight="1">
      <c r="C861" s="63" t="s">
        <v>1193</v>
      </c>
      <c r="D861" s="64" t="s">
        <v>1194</v>
      </c>
      <c r="E861" s="65"/>
      <c r="F861" s="65"/>
      <c r="G861" s="50">
        <v>0</v>
      </c>
      <c r="H861" s="50">
        <v>5</v>
      </c>
      <c r="I861" s="50">
        <f t="shared" si="61"/>
        <v>0</v>
      </c>
      <c r="J861" s="50">
        <f t="shared" si="61"/>
        <v>5</v>
      </c>
    </row>
    <row r="862" spans="3:10" ht="14.25" customHeight="1">
      <c r="C862" s="63" t="s">
        <v>1195</v>
      </c>
      <c r="D862" s="64" t="s">
        <v>1196</v>
      </c>
      <c r="E862" s="65"/>
      <c r="F862" s="65"/>
      <c r="G862" s="50">
        <v>0</v>
      </c>
      <c r="H862" s="50">
        <v>5</v>
      </c>
      <c r="I862" s="50">
        <f t="shared" si="61"/>
        <v>0</v>
      </c>
      <c r="J862" s="50">
        <f t="shared" si="61"/>
        <v>5</v>
      </c>
    </row>
    <row r="863" spans="3:10" ht="14.25" customHeight="1">
      <c r="C863" s="63" t="s">
        <v>1197</v>
      </c>
      <c r="D863" s="64" t="s">
        <v>1198</v>
      </c>
      <c r="E863" s="65"/>
      <c r="F863" s="65"/>
      <c r="G863" s="50">
        <v>0</v>
      </c>
      <c r="H863" s="50">
        <v>5</v>
      </c>
      <c r="I863" s="50">
        <f t="shared" si="61"/>
        <v>0</v>
      </c>
      <c r="J863" s="50">
        <f t="shared" si="61"/>
        <v>5</v>
      </c>
    </row>
    <row r="864" spans="3:10" ht="14.25" customHeight="1">
      <c r="C864" s="63" t="s">
        <v>1199</v>
      </c>
      <c r="D864" s="64" t="s">
        <v>1200</v>
      </c>
      <c r="E864" s="65"/>
      <c r="F864" s="65"/>
      <c r="G864" s="50">
        <v>0</v>
      </c>
      <c r="H864" s="50">
        <v>5</v>
      </c>
      <c r="I864" s="50">
        <f t="shared" si="61"/>
        <v>0</v>
      </c>
      <c r="J864" s="50">
        <f t="shared" si="61"/>
        <v>5</v>
      </c>
    </row>
    <row r="865" spans="3:10" ht="14.25" customHeight="1">
      <c r="C865" s="63" t="s">
        <v>1201</v>
      </c>
      <c r="D865" s="64" t="s">
        <v>1202</v>
      </c>
      <c r="E865" s="65"/>
      <c r="F865" s="65"/>
      <c r="G865" s="50">
        <v>0</v>
      </c>
      <c r="H865" s="50">
        <v>5</v>
      </c>
      <c r="I865" s="50">
        <f t="shared" si="61"/>
        <v>0</v>
      </c>
      <c r="J865" s="50">
        <f t="shared" si="61"/>
        <v>5</v>
      </c>
    </row>
    <row r="866" spans="3:10" ht="14.25" customHeight="1">
      <c r="C866" s="63" t="s">
        <v>1214</v>
      </c>
      <c r="D866" s="64" t="s">
        <v>1215</v>
      </c>
      <c r="E866" s="65"/>
      <c r="F866" s="65"/>
      <c r="G866" s="50">
        <v>0</v>
      </c>
      <c r="H866" s="50">
        <v>5</v>
      </c>
      <c r="I866" s="50">
        <f t="shared" si="61"/>
        <v>0</v>
      </c>
      <c r="J866" s="50">
        <f t="shared" si="61"/>
        <v>5</v>
      </c>
    </row>
    <row r="867" spans="3:10" ht="14.25" customHeight="1">
      <c r="C867" s="63" t="s">
        <v>1218</v>
      </c>
      <c r="D867" s="64" t="s">
        <v>1219</v>
      </c>
      <c r="E867" s="65"/>
      <c r="F867" s="65"/>
      <c r="G867" s="50">
        <v>0</v>
      </c>
      <c r="H867" s="50">
        <v>1</v>
      </c>
      <c r="I867" s="50">
        <f t="shared" si="61"/>
        <v>0</v>
      </c>
      <c r="J867" s="50">
        <f t="shared" si="61"/>
        <v>1</v>
      </c>
    </row>
    <row r="868" spans="3:10" ht="14.25" customHeight="1">
      <c r="C868" s="63" t="s">
        <v>1222</v>
      </c>
      <c r="D868" s="64" t="s">
        <v>1223</v>
      </c>
      <c r="E868" s="65"/>
      <c r="F868" s="65"/>
      <c r="G868" s="50">
        <v>0</v>
      </c>
      <c r="H868" s="50">
        <v>1</v>
      </c>
      <c r="I868" s="50">
        <f t="shared" si="61"/>
        <v>0</v>
      </c>
      <c r="J868" s="50">
        <f t="shared" si="61"/>
        <v>1</v>
      </c>
    </row>
    <row r="869" spans="3:10" ht="14.25" customHeight="1">
      <c r="C869" s="63" t="s">
        <v>1224</v>
      </c>
      <c r="D869" s="64" t="s">
        <v>1225</v>
      </c>
      <c r="E869" s="65"/>
      <c r="F869" s="65"/>
      <c r="G869" s="50">
        <v>0</v>
      </c>
      <c r="H869" s="50">
        <v>1</v>
      </c>
      <c r="I869" s="50">
        <f t="shared" si="61"/>
        <v>0</v>
      </c>
      <c r="J869" s="50">
        <f t="shared" si="61"/>
        <v>1</v>
      </c>
    </row>
    <row r="870" spans="3:10" ht="14.25" customHeight="1">
      <c r="C870" s="63" t="s">
        <v>1262</v>
      </c>
      <c r="D870" s="64" t="s">
        <v>1263</v>
      </c>
      <c r="E870" s="65"/>
      <c r="F870" s="65"/>
      <c r="G870" s="50">
        <v>5</v>
      </c>
      <c r="H870" s="50">
        <v>5</v>
      </c>
      <c r="I870" s="50">
        <f t="shared" si="61"/>
        <v>5</v>
      </c>
      <c r="J870" s="50">
        <f t="shared" si="61"/>
        <v>5</v>
      </c>
    </row>
    <row r="871" spans="3:10" ht="14.25" customHeight="1">
      <c r="C871" s="63" t="s">
        <v>1264</v>
      </c>
      <c r="D871" s="64" t="s">
        <v>1265</v>
      </c>
      <c r="E871" s="65"/>
      <c r="F871" s="65"/>
      <c r="G871" s="50">
        <v>0</v>
      </c>
      <c r="H871" s="50">
        <v>5</v>
      </c>
      <c r="I871" s="50">
        <f t="shared" si="61"/>
        <v>0</v>
      </c>
      <c r="J871" s="50">
        <f t="shared" si="61"/>
        <v>5</v>
      </c>
    </row>
    <row r="872" spans="3:10" ht="14.25" customHeight="1">
      <c r="C872" s="63" t="s">
        <v>1266</v>
      </c>
      <c r="D872" s="64" t="s">
        <v>1267</v>
      </c>
      <c r="E872" s="65"/>
      <c r="F872" s="65"/>
      <c r="G872" s="50">
        <v>0</v>
      </c>
      <c r="H872" s="50">
        <v>1</v>
      </c>
      <c r="I872" s="50">
        <f t="shared" si="61"/>
        <v>0</v>
      </c>
      <c r="J872" s="50">
        <f t="shared" si="61"/>
        <v>1</v>
      </c>
    </row>
    <row r="873" spans="3:10" ht="14.25" customHeight="1">
      <c r="C873" s="63" t="s">
        <v>1310</v>
      </c>
      <c r="D873" s="64" t="s">
        <v>1311</v>
      </c>
      <c r="E873" s="65"/>
      <c r="F873" s="65"/>
      <c r="G873" s="50">
        <v>0</v>
      </c>
      <c r="H873" s="50">
        <v>2</v>
      </c>
      <c r="I873" s="50">
        <f t="shared" si="61"/>
        <v>0</v>
      </c>
      <c r="J873" s="50">
        <f t="shared" si="61"/>
        <v>2</v>
      </c>
    </row>
    <row r="874" spans="3:10" ht="14.25" customHeight="1">
      <c r="C874" s="63" t="s">
        <v>1429</v>
      </c>
      <c r="D874" s="64" t="s">
        <v>1430</v>
      </c>
      <c r="E874" s="65"/>
      <c r="F874" s="65"/>
      <c r="G874" s="50">
        <v>0</v>
      </c>
      <c r="H874" s="50">
        <v>1</v>
      </c>
      <c r="I874" s="50">
        <f t="shared" si="61"/>
        <v>0</v>
      </c>
      <c r="J874" s="50">
        <f t="shared" si="61"/>
        <v>1</v>
      </c>
    </row>
    <row r="875" spans="3:10" ht="14.25" customHeight="1">
      <c r="C875" s="63" t="s">
        <v>1431</v>
      </c>
      <c r="D875" s="64" t="s">
        <v>1432</v>
      </c>
      <c r="E875" s="65"/>
      <c r="F875" s="65"/>
      <c r="G875" s="50">
        <v>0</v>
      </c>
      <c r="H875" s="50">
        <v>1</v>
      </c>
      <c r="I875" s="50">
        <f t="shared" si="61"/>
        <v>0</v>
      </c>
      <c r="J875" s="50">
        <f t="shared" si="61"/>
        <v>1</v>
      </c>
    </row>
    <row r="876" spans="3:10" ht="14.25" customHeight="1">
      <c r="C876" s="63" t="s">
        <v>1433</v>
      </c>
      <c r="D876" s="64" t="s">
        <v>1434</v>
      </c>
      <c r="E876" s="65"/>
      <c r="F876" s="65"/>
      <c r="G876" s="50">
        <v>6</v>
      </c>
      <c r="H876" s="50">
        <v>20</v>
      </c>
      <c r="I876" s="50">
        <f t="shared" si="61"/>
        <v>6</v>
      </c>
      <c r="J876" s="50">
        <f t="shared" si="61"/>
        <v>20</v>
      </c>
    </row>
    <row r="877" spans="3:10" ht="14.25" customHeight="1">
      <c r="C877" s="63" t="s">
        <v>1435</v>
      </c>
      <c r="D877" s="64" t="s">
        <v>1436</v>
      </c>
      <c r="E877" s="65"/>
      <c r="F877" s="65"/>
      <c r="G877" s="50">
        <v>0</v>
      </c>
      <c r="H877" s="50">
        <v>1</v>
      </c>
      <c r="I877" s="50">
        <f t="shared" si="61"/>
        <v>0</v>
      </c>
      <c r="J877" s="50">
        <f t="shared" si="61"/>
        <v>1</v>
      </c>
    </row>
    <row r="878" spans="3:10" ht="14.25" customHeight="1">
      <c r="C878" s="63" t="s">
        <v>1359</v>
      </c>
      <c r="D878" s="64" t="s">
        <v>1360</v>
      </c>
      <c r="E878" s="65"/>
      <c r="F878" s="65"/>
      <c r="G878" s="50">
        <v>3</v>
      </c>
      <c r="H878" s="50">
        <v>5</v>
      </c>
      <c r="I878" s="50">
        <f t="shared" si="61"/>
        <v>3</v>
      </c>
      <c r="J878" s="50">
        <f t="shared" si="61"/>
        <v>5</v>
      </c>
    </row>
    <row r="879" spans="3:10" ht="14.25" customHeight="1">
      <c r="C879" s="63" t="s">
        <v>1365</v>
      </c>
      <c r="D879" s="64" t="s">
        <v>1366</v>
      </c>
      <c r="E879" s="65"/>
      <c r="F879" s="65"/>
      <c r="G879" s="50">
        <v>0</v>
      </c>
      <c r="H879" s="50">
        <v>5</v>
      </c>
      <c r="I879" s="50">
        <f t="shared" si="61"/>
        <v>0</v>
      </c>
      <c r="J879" s="50">
        <f t="shared" si="61"/>
        <v>5</v>
      </c>
    </row>
    <row r="880" spans="3:10" ht="14.25" customHeight="1">
      <c r="C880" s="63" t="s">
        <v>1369</v>
      </c>
      <c r="D880" s="64" t="s">
        <v>1370</v>
      </c>
      <c r="E880" s="65"/>
      <c r="F880" s="65"/>
      <c r="G880" s="50">
        <v>0</v>
      </c>
      <c r="H880" s="50">
        <v>1</v>
      </c>
      <c r="I880" s="50">
        <f t="shared" si="61"/>
        <v>0</v>
      </c>
      <c r="J880" s="50">
        <f t="shared" si="61"/>
        <v>1</v>
      </c>
    </row>
    <row r="881" spans="2:11" ht="14.25" customHeight="1">
      <c r="C881" s="63" t="s">
        <v>1371</v>
      </c>
      <c r="D881" s="64" t="s">
        <v>1372</v>
      </c>
      <c r="E881" s="65"/>
      <c r="F881" s="65"/>
      <c r="G881" s="50">
        <v>0</v>
      </c>
      <c r="H881" s="50">
        <v>1</v>
      </c>
      <c r="I881" s="50">
        <f t="shared" si="61"/>
        <v>0</v>
      </c>
      <c r="J881" s="50">
        <f t="shared" si="61"/>
        <v>1</v>
      </c>
    </row>
    <row r="882" spans="2:11" ht="14.25" customHeight="1">
      <c r="C882" s="63" t="s">
        <v>471</v>
      </c>
      <c r="D882" s="64" t="s">
        <v>472</v>
      </c>
      <c r="E882" s="65"/>
      <c r="F882" s="65"/>
      <c r="G882" s="50">
        <v>0</v>
      </c>
      <c r="H882" s="50">
        <v>1</v>
      </c>
      <c r="I882" s="50">
        <f t="shared" si="61"/>
        <v>0</v>
      </c>
      <c r="J882" s="50">
        <f t="shared" si="61"/>
        <v>1</v>
      </c>
    </row>
    <row r="883" spans="2:11" ht="14.25" customHeight="1">
      <c r="C883" s="63" t="s">
        <v>587</v>
      </c>
      <c r="D883" s="64" t="s">
        <v>588</v>
      </c>
      <c r="E883" s="65"/>
      <c r="F883" s="65"/>
      <c r="G883" s="50">
        <v>0</v>
      </c>
      <c r="H883" s="50">
        <v>1</v>
      </c>
      <c r="I883" s="50">
        <f t="shared" si="61"/>
        <v>0</v>
      </c>
      <c r="J883" s="50">
        <f t="shared" si="61"/>
        <v>1</v>
      </c>
    </row>
    <row r="884" spans="2:11" ht="14.25" customHeight="1">
      <c r="C884" s="63" t="s">
        <v>1437</v>
      </c>
      <c r="D884" s="64" t="s">
        <v>1438</v>
      </c>
      <c r="E884" s="65"/>
      <c r="F884" s="65"/>
      <c r="G884" s="50">
        <v>0</v>
      </c>
      <c r="H884" s="50">
        <v>1</v>
      </c>
      <c r="I884" s="50">
        <f t="shared" si="61"/>
        <v>0</v>
      </c>
      <c r="J884" s="50">
        <f t="shared" si="61"/>
        <v>1</v>
      </c>
    </row>
    <row r="885" spans="2:11" ht="14.25" customHeight="1">
      <c r="C885" s="63" t="s">
        <v>1401</v>
      </c>
      <c r="D885" s="80" t="s">
        <v>1402</v>
      </c>
      <c r="E885" s="65"/>
      <c r="F885" s="65"/>
      <c r="G885" s="50">
        <v>0</v>
      </c>
      <c r="H885" s="50">
        <v>1</v>
      </c>
      <c r="I885" s="50">
        <f t="shared" si="61"/>
        <v>0</v>
      </c>
      <c r="J885" s="50">
        <f t="shared" si="61"/>
        <v>1</v>
      </c>
    </row>
    <row r="886" spans="2:11" ht="14.25" customHeight="1">
      <c r="C886" s="63" t="s">
        <v>1407</v>
      </c>
      <c r="D886" s="64" t="s">
        <v>1408</v>
      </c>
      <c r="E886" s="65"/>
      <c r="F886" s="65"/>
      <c r="G886" s="50">
        <v>0</v>
      </c>
      <c r="H886" s="50">
        <v>1</v>
      </c>
      <c r="I886" s="50">
        <f t="shared" si="61"/>
        <v>0</v>
      </c>
      <c r="J886" s="50">
        <f t="shared" si="61"/>
        <v>1</v>
      </c>
    </row>
    <row r="887" spans="2:11" ht="14.25" customHeight="1">
      <c r="C887" s="63" t="s">
        <v>1439</v>
      </c>
      <c r="D887" s="64" t="s">
        <v>1440</v>
      </c>
      <c r="E887" s="65"/>
      <c r="F887" s="65"/>
      <c r="G887" s="50">
        <v>0</v>
      </c>
      <c r="H887" s="50">
        <v>1</v>
      </c>
      <c r="I887" s="50">
        <f t="shared" si="61"/>
        <v>0</v>
      </c>
      <c r="J887" s="50">
        <f t="shared" si="61"/>
        <v>1</v>
      </c>
    </row>
    <row r="888" spans="2:11" ht="24" customHeight="1">
      <c r="C888" s="63" t="s">
        <v>1411</v>
      </c>
      <c r="D888" s="80" t="s">
        <v>1412</v>
      </c>
      <c r="E888" s="65"/>
      <c r="F888" s="65"/>
      <c r="G888" s="50">
        <v>0</v>
      </c>
      <c r="H888" s="50">
        <v>1</v>
      </c>
      <c r="I888" s="50">
        <f t="shared" si="61"/>
        <v>0</v>
      </c>
      <c r="J888" s="50">
        <f t="shared" si="61"/>
        <v>1</v>
      </c>
    </row>
    <row r="889" spans="2:11" ht="14.25">
      <c r="B889" s="69" t="s">
        <v>65</v>
      </c>
      <c r="C889" s="70"/>
      <c r="E889" s="61">
        <f>SUM(E890:E1059)</f>
        <v>3149</v>
      </c>
      <c r="F889" s="61">
        <f t="shared" ref="F889:J889" si="62">SUM(F890:F1059)</f>
        <v>3473</v>
      </c>
      <c r="G889" s="61">
        <f t="shared" si="62"/>
        <v>16110</v>
      </c>
      <c r="H889" s="61">
        <f t="shared" si="62"/>
        <v>17194</v>
      </c>
      <c r="I889" s="61">
        <f t="shared" si="62"/>
        <v>19259</v>
      </c>
      <c r="J889" s="61">
        <f t="shared" si="62"/>
        <v>20667</v>
      </c>
      <c r="K889" s="71" t="s">
        <v>9</v>
      </c>
    </row>
    <row r="890" spans="2:11">
      <c r="C890" s="48" t="s">
        <v>1441</v>
      </c>
      <c r="D890" s="49" t="s">
        <v>1442</v>
      </c>
      <c r="E890" s="65">
        <v>0</v>
      </c>
      <c r="F890" s="65">
        <v>1</v>
      </c>
      <c r="G890" s="50">
        <v>0</v>
      </c>
      <c r="H890" s="50">
        <v>2</v>
      </c>
      <c r="I890" s="50">
        <f t="shared" ref="I890:J1017" si="63">SUM(E890,G890)</f>
        <v>0</v>
      </c>
      <c r="J890" s="50">
        <f t="shared" si="63"/>
        <v>3</v>
      </c>
    </row>
    <row r="891" spans="2:11">
      <c r="C891" s="48" t="s">
        <v>1443</v>
      </c>
      <c r="D891" s="49" t="s">
        <v>1444</v>
      </c>
      <c r="E891" s="65">
        <v>0</v>
      </c>
      <c r="F891" s="65">
        <v>1</v>
      </c>
      <c r="G891" s="50">
        <v>3</v>
      </c>
      <c r="H891" s="50">
        <v>2</v>
      </c>
      <c r="I891" s="50">
        <f t="shared" si="63"/>
        <v>3</v>
      </c>
      <c r="J891" s="50">
        <f t="shared" si="63"/>
        <v>3</v>
      </c>
    </row>
    <row r="892" spans="2:11">
      <c r="C892" s="48" t="s">
        <v>1445</v>
      </c>
      <c r="D892" s="49" t="s">
        <v>1446</v>
      </c>
      <c r="E892" s="65">
        <v>0</v>
      </c>
      <c r="F892" s="65">
        <v>1</v>
      </c>
      <c r="G892" s="50">
        <v>45</v>
      </c>
      <c r="H892" s="50">
        <v>30</v>
      </c>
      <c r="I892" s="50">
        <f t="shared" si="63"/>
        <v>45</v>
      </c>
      <c r="J892" s="50">
        <f t="shared" si="63"/>
        <v>31</v>
      </c>
    </row>
    <row r="893" spans="2:11">
      <c r="C893" s="48" t="s">
        <v>1447</v>
      </c>
      <c r="D893" s="49" t="s">
        <v>1448</v>
      </c>
      <c r="E893" s="65">
        <v>0</v>
      </c>
      <c r="F893" s="65">
        <v>1</v>
      </c>
      <c r="G893" s="50">
        <v>28</v>
      </c>
      <c r="H893" s="50">
        <v>25</v>
      </c>
      <c r="I893" s="50">
        <f t="shared" si="63"/>
        <v>28</v>
      </c>
      <c r="J893" s="50">
        <f t="shared" si="63"/>
        <v>26</v>
      </c>
    </row>
    <row r="894" spans="2:11">
      <c r="C894" s="48" t="s">
        <v>1449</v>
      </c>
      <c r="D894" s="49" t="s">
        <v>1450</v>
      </c>
      <c r="E894" s="65">
        <v>0</v>
      </c>
      <c r="F894" s="65">
        <v>1</v>
      </c>
      <c r="G894" s="50">
        <v>2</v>
      </c>
      <c r="H894" s="50">
        <v>5</v>
      </c>
      <c r="I894" s="50">
        <f t="shared" si="63"/>
        <v>2</v>
      </c>
      <c r="J894" s="50">
        <f t="shared" si="63"/>
        <v>6</v>
      </c>
    </row>
    <row r="895" spans="2:11">
      <c r="C895" s="48" t="s">
        <v>1451</v>
      </c>
      <c r="D895" s="49" t="s">
        <v>1452</v>
      </c>
      <c r="E895" s="65">
        <v>0</v>
      </c>
      <c r="F895" s="65">
        <v>1</v>
      </c>
      <c r="G895" s="50">
        <v>0</v>
      </c>
      <c r="H895" s="50">
        <v>5</v>
      </c>
      <c r="I895" s="50">
        <f t="shared" si="63"/>
        <v>0</v>
      </c>
      <c r="J895" s="50">
        <f t="shared" si="63"/>
        <v>6</v>
      </c>
    </row>
    <row r="896" spans="2:11">
      <c r="C896" s="48" t="s">
        <v>1453</v>
      </c>
      <c r="D896" s="49" t="s">
        <v>1454</v>
      </c>
      <c r="E896" s="65">
        <v>0</v>
      </c>
      <c r="F896" s="65">
        <v>1</v>
      </c>
      <c r="G896" s="50">
        <v>0</v>
      </c>
      <c r="H896" s="50">
        <v>5</v>
      </c>
      <c r="I896" s="50">
        <f t="shared" si="63"/>
        <v>0</v>
      </c>
      <c r="J896" s="50">
        <f t="shared" si="63"/>
        <v>6</v>
      </c>
    </row>
    <row r="897" spans="3:10">
      <c r="C897" s="48" t="s">
        <v>1455</v>
      </c>
      <c r="D897" s="49" t="s">
        <v>1456</v>
      </c>
      <c r="E897" s="65">
        <v>0</v>
      </c>
      <c r="F897" s="65">
        <v>1</v>
      </c>
      <c r="G897" s="50">
        <v>7</v>
      </c>
      <c r="H897" s="50">
        <v>10</v>
      </c>
      <c r="I897" s="50">
        <f t="shared" si="63"/>
        <v>7</v>
      </c>
      <c r="J897" s="50">
        <f t="shared" si="63"/>
        <v>11</v>
      </c>
    </row>
    <row r="898" spans="3:10">
      <c r="C898" s="48" t="s">
        <v>1457</v>
      </c>
      <c r="D898" s="49" t="s">
        <v>1458</v>
      </c>
      <c r="E898" s="65">
        <v>1</v>
      </c>
      <c r="F898" s="65">
        <v>1</v>
      </c>
      <c r="G898" s="50">
        <v>1</v>
      </c>
      <c r="H898" s="50">
        <v>5</v>
      </c>
      <c r="I898" s="50">
        <f t="shared" si="63"/>
        <v>2</v>
      </c>
      <c r="J898" s="50">
        <f t="shared" si="63"/>
        <v>6</v>
      </c>
    </row>
    <row r="899" spans="3:10">
      <c r="C899" s="48" t="s">
        <v>1459</v>
      </c>
      <c r="D899" s="49" t="s">
        <v>1460</v>
      </c>
      <c r="E899" s="65">
        <v>0</v>
      </c>
      <c r="F899" s="65">
        <v>0</v>
      </c>
      <c r="G899" s="50">
        <v>4</v>
      </c>
      <c r="H899" s="50">
        <v>5</v>
      </c>
      <c r="I899" s="50">
        <f t="shared" si="63"/>
        <v>4</v>
      </c>
      <c r="J899" s="50">
        <f t="shared" si="63"/>
        <v>5</v>
      </c>
    </row>
    <row r="900" spans="3:10">
      <c r="C900" s="48" t="s">
        <v>518</v>
      </c>
      <c r="D900" s="49" t="s">
        <v>519</v>
      </c>
      <c r="E900" s="65">
        <v>3</v>
      </c>
      <c r="F900" s="65">
        <v>5</v>
      </c>
      <c r="G900" s="50">
        <v>307</v>
      </c>
      <c r="H900" s="50">
        <v>150</v>
      </c>
      <c r="I900" s="50">
        <f t="shared" si="63"/>
        <v>310</v>
      </c>
      <c r="J900" s="50">
        <f t="shared" si="63"/>
        <v>155</v>
      </c>
    </row>
    <row r="901" spans="3:10">
      <c r="C901" s="48" t="s">
        <v>1461</v>
      </c>
      <c r="D901" s="49" t="s">
        <v>1462</v>
      </c>
      <c r="E901" s="65">
        <v>0</v>
      </c>
      <c r="F901" s="65">
        <v>1</v>
      </c>
      <c r="G901" s="50">
        <v>2</v>
      </c>
      <c r="H901" s="50">
        <v>2</v>
      </c>
      <c r="I901" s="50">
        <f t="shared" si="63"/>
        <v>2</v>
      </c>
      <c r="J901" s="50">
        <f t="shared" si="63"/>
        <v>3</v>
      </c>
    </row>
    <row r="902" spans="3:10">
      <c r="C902" s="48" t="s">
        <v>1463</v>
      </c>
      <c r="D902" s="49" t="s">
        <v>1464</v>
      </c>
      <c r="E902" s="65">
        <v>0</v>
      </c>
      <c r="F902" s="65">
        <v>1</v>
      </c>
      <c r="G902" s="50">
        <v>0</v>
      </c>
      <c r="H902" s="50">
        <v>5</v>
      </c>
      <c r="I902" s="50">
        <f t="shared" si="63"/>
        <v>0</v>
      </c>
      <c r="J902" s="50">
        <f t="shared" si="63"/>
        <v>6</v>
      </c>
    </row>
    <row r="903" spans="3:10">
      <c r="C903" s="48" t="s">
        <v>1465</v>
      </c>
      <c r="D903" s="49" t="s">
        <v>1466</v>
      </c>
      <c r="E903" s="65">
        <v>0</v>
      </c>
      <c r="F903" s="65">
        <v>1</v>
      </c>
      <c r="G903" s="50">
        <v>2</v>
      </c>
      <c r="H903" s="50">
        <v>5</v>
      </c>
      <c r="I903" s="50">
        <f t="shared" si="63"/>
        <v>2</v>
      </c>
      <c r="J903" s="50">
        <f t="shared" si="63"/>
        <v>6</v>
      </c>
    </row>
    <row r="904" spans="3:10">
      <c r="C904" s="48" t="s">
        <v>1467</v>
      </c>
      <c r="D904" s="49" t="s">
        <v>1468</v>
      </c>
      <c r="E904" s="65">
        <v>0</v>
      </c>
      <c r="F904" s="65">
        <v>1</v>
      </c>
      <c r="G904" s="50">
        <v>0</v>
      </c>
      <c r="H904" s="50">
        <v>5</v>
      </c>
      <c r="I904" s="50">
        <f t="shared" si="63"/>
        <v>0</v>
      </c>
      <c r="J904" s="50">
        <f t="shared" si="63"/>
        <v>6</v>
      </c>
    </row>
    <row r="905" spans="3:10">
      <c r="C905" s="48" t="s">
        <v>1469</v>
      </c>
      <c r="D905" s="49" t="s">
        <v>1470</v>
      </c>
      <c r="E905" s="65">
        <v>0</v>
      </c>
      <c r="F905" s="65">
        <v>1</v>
      </c>
      <c r="G905" s="50">
        <v>3</v>
      </c>
      <c r="H905" s="50">
        <v>5</v>
      </c>
      <c r="I905" s="50">
        <f t="shared" si="63"/>
        <v>3</v>
      </c>
      <c r="J905" s="50">
        <f t="shared" si="63"/>
        <v>6</v>
      </c>
    </row>
    <row r="906" spans="3:10">
      <c r="C906" s="48" t="s">
        <v>531</v>
      </c>
      <c r="D906" s="49" t="s">
        <v>532</v>
      </c>
      <c r="E906" s="65">
        <v>0</v>
      </c>
      <c r="F906" s="65">
        <v>0</v>
      </c>
      <c r="G906" s="50">
        <v>0</v>
      </c>
      <c r="H906" s="50">
        <v>5</v>
      </c>
      <c r="I906" s="50">
        <f t="shared" si="63"/>
        <v>0</v>
      </c>
      <c r="J906" s="50">
        <f t="shared" si="63"/>
        <v>5</v>
      </c>
    </row>
    <row r="907" spans="3:10">
      <c r="C907" s="48" t="s">
        <v>1471</v>
      </c>
      <c r="D907" s="49" t="s">
        <v>1472</v>
      </c>
      <c r="E907" s="65">
        <v>0</v>
      </c>
      <c r="F907" s="65">
        <v>0</v>
      </c>
      <c r="G907" s="50">
        <v>1</v>
      </c>
      <c r="H907" s="50">
        <v>5</v>
      </c>
      <c r="I907" s="50">
        <f t="shared" si="63"/>
        <v>1</v>
      </c>
      <c r="J907" s="50">
        <f t="shared" si="63"/>
        <v>5</v>
      </c>
    </row>
    <row r="908" spans="3:10">
      <c r="C908" s="48" t="s">
        <v>533</v>
      </c>
      <c r="D908" s="49" t="s">
        <v>534</v>
      </c>
      <c r="E908" s="65">
        <v>0</v>
      </c>
      <c r="F908" s="65">
        <v>0</v>
      </c>
      <c r="G908" s="50">
        <v>263</v>
      </c>
      <c r="H908" s="50">
        <v>200</v>
      </c>
      <c r="I908" s="50">
        <f t="shared" si="63"/>
        <v>263</v>
      </c>
      <c r="J908" s="50">
        <f t="shared" si="63"/>
        <v>200</v>
      </c>
    </row>
    <row r="909" spans="3:10">
      <c r="C909" s="48" t="s">
        <v>541</v>
      </c>
      <c r="D909" s="49" t="s">
        <v>542</v>
      </c>
      <c r="E909" s="65">
        <v>0</v>
      </c>
      <c r="F909" s="65">
        <v>0</v>
      </c>
      <c r="G909" s="50">
        <v>22</v>
      </c>
      <c r="H909" s="50">
        <v>50</v>
      </c>
      <c r="I909" s="50">
        <f t="shared" si="63"/>
        <v>22</v>
      </c>
      <c r="J909" s="50">
        <f t="shared" si="63"/>
        <v>50</v>
      </c>
    </row>
    <row r="910" spans="3:10">
      <c r="C910" s="48" t="s">
        <v>543</v>
      </c>
      <c r="D910" s="49" t="s">
        <v>544</v>
      </c>
      <c r="E910" s="65">
        <v>0</v>
      </c>
      <c r="F910" s="65">
        <v>0</v>
      </c>
      <c r="G910" s="50">
        <v>7</v>
      </c>
      <c r="H910" s="50">
        <v>5</v>
      </c>
      <c r="I910" s="50">
        <f t="shared" si="63"/>
        <v>7</v>
      </c>
      <c r="J910" s="50">
        <f t="shared" si="63"/>
        <v>5</v>
      </c>
    </row>
    <row r="911" spans="3:10">
      <c r="C911" s="48" t="s">
        <v>545</v>
      </c>
      <c r="D911" s="49" t="s">
        <v>546</v>
      </c>
      <c r="E911" s="65">
        <v>80</v>
      </c>
      <c r="F911" s="65">
        <v>70</v>
      </c>
      <c r="G911" s="50">
        <v>271</v>
      </c>
      <c r="H911" s="50">
        <v>300</v>
      </c>
      <c r="I911" s="50">
        <f t="shared" si="63"/>
        <v>351</v>
      </c>
      <c r="J911" s="50">
        <f t="shared" si="63"/>
        <v>370</v>
      </c>
    </row>
    <row r="912" spans="3:10">
      <c r="C912" s="48" t="s">
        <v>547</v>
      </c>
      <c r="D912" s="49" t="s">
        <v>548</v>
      </c>
      <c r="E912" s="65">
        <v>0</v>
      </c>
      <c r="F912" s="65">
        <v>0</v>
      </c>
      <c r="G912" s="50">
        <v>0</v>
      </c>
      <c r="H912" s="50">
        <v>5</v>
      </c>
      <c r="I912" s="50">
        <f t="shared" si="63"/>
        <v>0</v>
      </c>
      <c r="J912" s="50">
        <f t="shared" si="63"/>
        <v>5</v>
      </c>
    </row>
    <row r="913" spans="3:10">
      <c r="C913" s="48" t="s">
        <v>713</v>
      </c>
      <c r="D913" s="49" t="s">
        <v>714</v>
      </c>
      <c r="E913" s="65">
        <v>0</v>
      </c>
      <c r="F913" s="65">
        <v>0</v>
      </c>
      <c r="G913" s="50">
        <v>0</v>
      </c>
      <c r="H913" s="50">
        <v>1</v>
      </c>
      <c r="I913" s="50">
        <f t="shared" si="63"/>
        <v>0</v>
      </c>
      <c r="J913" s="50">
        <f t="shared" si="63"/>
        <v>1</v>
      </c>
    </row>
    <row r="914" spans="3:10">
      <c r="C914" s="48" t="s">
        <v>1473</v>
      </c>
      <c r="D914" s="49" t="s">
        <v>1474</v>
      </c>
      <c r="E914" s="65">
        <v>10</v>
      </c>
      <c r="F914" s="65">
        <v>20</v>
      </c>
      <c r="G914" s="50">
        <v>59</v>
      </c>
      <c r="H914" s="50">
        <v>400</v>
      </c>
      <c r="I914" s="50">
        <f t="shared" si="63"/>
        <v>69</v>
      </c>
      <c r="J914" s="50">
        <f t="shared" si="63"/>
        <v>420</v>
      </c>
    </row>
    <row r="915" spans="3:10">
      <c r="C915" s="48" t="s">
        <v>727</v>
      </c>
      <c r="D915" s="49" t="s">
        <v>728</v>
      </c>
      <c r="E915" s="65">
        <v>0</v>
      </c>
      <c r="F915" s="65">
        <v>0</v>
      </c>
      <c r="G915" s="50">
        <v>0</v>
      </c>
      <c r="H915" s="50">
        <v>5</v>
      </c>
      <c r="I915" s="50">
        <f t="shared" si="63"/>
        <v>0</v>
      </c>
      <c r="J915" s="50">
        <f t="shared" si="63"/>
        <v>5</v>
      </c>
    </row>
    <row r="916" spans="3:10">
      <c r="C916" s="48" t="s">
        <v>551</v>
      </c>
      <c r="D916" s="49" t="s">
        <v>552</v>
      </c>
      <c r="E916" s="65">
        <v>560</v>
      </c>
      <c r="F916" s="65">
        <v>550</v>
      </c>
      <c r="G916" s="50">
        <v>3459</v>
      </c>
      <c r="H916" s="50">
        <v>4000</v>
      </c>
      <c r="I916" s="50">
        <f t="shared" si="63"/>
        <v>4019</v>
      </c>
      <c r="J916" s="50">
        <f t="shared" si="63"/>
        <v>4550</v>
      </c>
    </row>
    <row r="917" spans="3:10">
      <c r="C917" s="48" t="s">
        <v>114</v>
      </c>
      <c r="D917" s="49" t="s">
        <v>115</v>
      </c>
      <c r="E917" s="65">
        <v>0</v>
      </c>
      <c r="F917" s="65">
        <v>0</v>
      </c>
      <c r="G917" s="50">
        <v>0</v>
      </c>
      <c r="H917" s="50">
        <v>15</v>
      </c>
      <c r="I917" s="50">
        <f t="shared" si="63"/>
        <v>0</v>
      </c>
      <c r="J917" s="50">
        <f t="shared" si="63"/>
        <v>15</v>
      </c>
    </row>
    <row r="918" spans="3:10">
      <c r="C918" s="48" t="s">
        <v>1475</v>
      </c>
      <c r="D918" s="49" t="s">
        <v>1476</v>
      </c>
      <c r="E918" s="65">
        <v>27</v>
      </c>
      <c r="F918" s="65">
        <v>20</v>
      </c>
      <c r="G918" s="50">
        <v>4</v>
      </c>
      <c r="H918" s="50">
        <v>15</v>
      </c>
      <c r="I918" s="50">
        <f t="shared" si="63"/>
        <v>31</v>
      </c>
      <c r="J918" s="50">
        <f t="shared" si="63"/>
        <v>35</v>
      </c>
    </row>
    <row r="919" spans="3:10">
      <c r="C919" s="48" t="s">
        <v>116</v>
      </c>
      <c r="D919" s="49" t="s">
        <v>117</v>
      </c>
      <c r="E919" s="65">
        <v>0</v>
      </c>
      <c r="F919" s="65">
        <v>10</v>
      </c>
      <c r="G919" s="50">
        <v>0</v>
      </c>
      <c r="H919" s="50">
        <v>0</v>
      </c>
      <c r="I919" s="50">
        <f t="shared" si="63"/>
        <v>0</v>
      </c>
      <c r="J919" s="50">
        <f t="shared" si="63"/>
        <v>10</v>
      </c>
    </row>
    <row r="920" spans="3:10">
      <c r="C920" s="48" t="s">
        <v>1477</v>
      </c>
      <c r="D920" s="49" t="s">
        <v>1478</v>
      </c>
      <c r="E920" s="65">
        <v>6</v>
      </c>
      <c r="F920" s="65">
        <v>10</v>
      </c>
      <c r="G920" s="50">
        <v>1</v>
      </c>
      <c r="H920" s="50">
        <v>5</v>
      </c>
      <c r="I920" s="50">
        <f t="shared" si="63"/>
        <v>7</v>
      </c>
      <c r="J920" s="50">
        <f t="shared" si="63"/>
        <v>15</v>
      </c>
    </row>
    <row r="921" spans="3:10">
      <c r="C921" s="48" t="s">
        <v>1479</v>
      </c>
      <c r="D921" s="49" t="s">
        <v>1480</v>
      </c>
      <c r="E921" s="65">
        <v>0</v>
      </c>
      <c r="F921" s="65">
        <v>5</v>
      </c>
      <c r="G921" s="50">
        <v>18</v>
      </c>
      <c r="H921" s="50">
        <v>15</v>
      </c>
      <c r="I921" s="50">
        <f t="shared" si="63"/>
        <v>18</v>
      </c>
      <c r="J921" s="50">
        <f t="shared" si="63"/>
        <v>20</v>
      </c>
    </row>
    <row r="922" spans="3:10">
      <c r="C922" s="48" t="s">
        <v>1481</v>
      </c>
      <c r="D922" s="49" t="s">
        <v>1482</v>
      </c>
      <c r="E922" s="65">
        <v>38</v>
      </c>
      <c r="F922" s="65">
        <v>30</v>
      </c>
      <c r="G922" s="50">
        <v>2</v>
      </c>
      <c r="H922" s="50">
        <v>5</v>
      </c>
      <c r="I922" s="50">
        <f t="shared" si="63"/>
        <v>40</v>
      </c>
      <c r="J922" s="50">
        <f t="shared" si="63"/>
        <v>35</v>
      </c>
    </row>
    <row r="923" spans="3:10">
      <c r="C923" s="48" t="s">
        <v>1483</v>
      </c>
      <c r="D923" s="49" t="s">
        <v>1484</v>
      </c>
      <c r="E923" s="65">
        <v>0</v>
      </c>
      <c r="F923" s="65">
        <v>1</v>
      </c>
      <c r="G923" s="50">
        <v>0</v>
      </c>
      <c r="H923" s="50">
        <v>0</v>
      </c>
      <c r="I923" s="50">
        <f t="shared" si="63"/>
        <v>0</v>
      </c>
      <c r="J923" s="50">
        <f t="shared" si="63"/>
        <v>1</v>
      </c>
    </row>
    <row r="924" spans="3:10">
      <c r="C924" s="48" t="s">
        <v>991</v>
      </c>
      <c r="D924" s="49" t="s">
        <v>992</v>
      </c>
      <c r="E924" s="65">
        <v>0</v>
      </c>
      <c r="F924" s="65">
        <v>2</v>
      </c>
      <c r="G924" s="50">
        <v>0</v>
      </c>
      <c r="H924" s="50">
        <v>0</v>
      </c>
      <c r="I924" s="50">
        <f t="shared" si="63"/>
        <v>0</v>
      </c>
      <c r="J924" s="50">
        <f t="shared" si="63"/>
        <v>2</v>
      </c>
    </row>
    <row r="925" spans="3:10">
      <c r="C925" s="48" t="s">
        <v>993</v>
      </c>
      <c r="D925" s="49" t="s">
        <v>994</v>
      </c>
      <c r="E925" s="65">
        <v>0</v>
      </c>
      <c r="F925" s="65">
        <v>5</v>
      </c>
      <c r="G925" s="50">
        <v>0</v>
      </c>
      <c r="H925" s="50">
        <v>0</v>
      </c>
      <c r="I925" s="50">
        <f t="shared" si="63"/>
        <v>0</v>
      </c>
      <c r="J925" s="50">
        <f t="shared" si="63"/>
        <v>5</v>
      </c>
    </row>
    <row r="926" spans="3:10">
      <c r="C926" s="48" t="s">
        <v>140</v>
      </c>
      <c r="D926" s="49" t="s">
        <v>141</v>
      </c>
      <c r="E926" s="65">
        <v>0</v>
      </c>
      <c r="F926" s="65">
        <v>5</v>
      </c>
      <c r="G926" s="50">
        <v>0</v>
      </c>
      <c r="H926" s="50">
        <v>0</v>
      </c>
      <c r="I926" s="50">
        <f t="shared" si="63"/>
        <v>0</v>
      </c>
      <c r="J926" s="50">
        <f t="shared" si="63"/>
        <v>5</v>
      </c>
    </row>
    <row r="927" spans="3:10">
      <c r="C927" s="48" t="s">
        <v>557</v>
      </c>
      <c r="D927" s="49" t="s">
        <v>558</v>
      </c>
      <c r="E927" s="65">
        <v>3</v>
      </c>
      <c r="F927" s="65">
        <v>5</v>
      </c>
      <c r="G927" s="50">
        <v>0</v>
      </c>
      <c r="H927" s="50">
        <v>0</v>
      </c>
      <c r="I927" s="50">
        <f t="shared" si="63"/>
        <v>3</v>
      </c>
      <c r="J927" s="50">
        <f t="shared" si="63"/>
        <v>5</v>
      </c>
    </row>
    <row r="928" spans="3:10">
      <c r="C928" s="48" t="s">
        <v>1485</v>
      </c>
      <c r="D928" s="49" t="s">
        <v>1486</v>
      </c>
      <c r="E928" s="65">
        <v>1</v>
      </c>
      <c r="F928" s="65">
        <v>5</v>
      </c>
      <c r="G928" s="50">
        <v>9</v>
      </c>
      <c r="H928" s="50">
        <v>15</v>
      </c>
      <c r="I928" s="50">
        <f t="shared" si="63"/>
        <v>10</v>
      </c>
      <c r="J928" s="50">
        <f t="shared" si="63"/>
        <v>20</v>
      </c>
    </row>
    <row r="929" spans="3:10">
      <c r="C929" s="48" t="s">
        <v>1023</v>
      </c>
      <c r="D929" s="49" t="s">
        <v>1024</v>
      </c>
      <c r="E929" s="65">
        <v>0</v>
      </c>
      <c r="F929" s="65">
        <v>5</v>
      </c>
      <c r="G929" s="50">
        <v>0</v>
      </c>
      <c r="H929" s="50">
        <v>0</v>
      </c>
      <c r="I929" s="50">
        <f t="shared" si="63"/>
        <v>0</v>
      </c>
      <c r="J929" s="50">
        <f t="shared" si="63"/>
        <v>5</v>
      </c>
    </row>
    <row r="930" spans="3:10">
      <c r="C930" s="48" t="s">
        <v>1487</v>
      </c>
      <c r="D930" s="49" t="s">
        <v>1488</v>
      </c>
      <c r="E930" s="65">
        <v>0</v>
      </c>
      <c r="F930" s="65">
        <v>0</v>
      </c>
      <c r="G930" s="50">
        <v>3</v>
      </c>
      <c r="H930" s="50">
        <v>5</v>
      </c>
      <c r="I930" s="50">
        <f t="shared" si="63"/>
        <v>3</v>
      </c>
      <c r="J930" s="50">
        <f t="shared" si="63"/>
        <v>5</v>
      </c>
    </row>
    <row r="931" spans="3:10">
      <c r="C931" s="48" t="s">
        <v>346</v>
      </c>
      <c r="D931" s="49" t="s">
        <v>347</v>
      </c>
      <c r="E931" s="65">
        <v>0</v>
      </c>
      <c r="F931" s="65">
        <v>15</v>
      </c>
      <c r="G931" s="50">
        <v>15</v>
      </c>
      <c r="H931" s="50">
        <v>35</v>
      </c>
      <c r="I931" s="50">
        <f t="shared" si="63"/>
        <v>15</v>
      </c>
      <c r="J931" s="50">
        <f t="shared" si="63"/>
        <v>50</v>
      </c>
    </row>
    <row r="932" spans="3:10">
      <c r="C932" s="48" t="s">
        <v>1037</v>
      </c>
      <c r="D932" s="49" t="s">
        <v>1038</v>
      </c>
      <c r="E932" s="65">
        <v>1</v>
      </c>
      <c r="F932" s="65">
        <v>5</v>
      </c>
      <c r="G932" s="50">
        <v>0</v>
      </c>
      <c r="H932" s="50">
        <v>0</v>
      </c>
      <c r="I932" s="50">
        <f t="shared" si="63"/>
        <v>1</v>
      </c>
      <c r="J932" s="50">
        <f t="shared" si="63"/>
        <v>5</v>
      </c>
    </row>
    <row r="933" spans="3:10">
      <c r="C933" s="48" t="s">
        <v>1039</v>
      </c>
      <c r="D933" s="49" t="s">
        <v>1040</v>
      </c>
      <c r="E933" s="65">
        <v>2</v>
      </c>
      <c r="F933" s="65">
        <v>5</v>
      </c>
      <c r="G933" s="50">
        <v>0</v>
      </c>
      <c r="H933" s="50">
        <v>0</v>
      </c>
      <c r="I933" s="50">
        <f t="shared" si="63"/>
        <v>2</v>
      </c>
      <c r="J933" s="50">
        <f t="shared" si="63"/>
        <v>5</v>
      </c>
    </row>
    <row r="934" spans="3:10">
      <c r="C934" s="48" t="s">
        <v>1041</v>
      </c>
      <c r="D934" s="49" t="s">
        <v>1042</v>
      </c>
      <c r="E934" s="65">
        <v>1</v>
      </c>
      <c r="F934" s="65">
        <v>5</v>
      </c>
      <c r="G934" s="50">
        <v>0</v>
      </c>
      <c r="H934" s="50">
        <v>0</v>
      </c>
      <c r="I934" s="50">
        <f t="shared" si="63"/>
        <v>1</v>
      </c>
      <c r="J934" s="50">
        <f t="shared" si="63"/>
        <v>5</v>
      </c>
    </row>
    <row r="935" spans="3:10">
      <c r="C935" s="48" t="s">
        <v>1043</v>
      </c>
      <c r="D935" s="49" t="s">
        <v>1044</v>
      </c>
      <c r="E935" s="65">
        <v>0</v>
      </c>
      <c r="F935" s="65">
        <v>5</v>
      </c>
      <c r="G935" s="50">
        <v>0</v>
      </c>
      <c r="H935" s="50">
        <v>0</v>
      </c>
      <c r="I935" s="50">
        <f t="shared" si="63"/>
        <v>0</v>
      </c>
      <c r="J935" s="50">
        <f t="shared" si="63"/>
        <v>5</v>
      </c>
    </row>
    <row r="936" spans="3:10">
      <c r="C936" s="48" t="s">
        <v>508</v>
      </c>
      <c r="D936" s="49" t="s">
        <v>509</v>
      </c>
      <c r="E936" s="65">
        <v>28</v>
      </c>
      <c r="F936" s="65">
        <v>20</v>
      </c>
      <c r="G936" s="50">
        <v>0</v>
      </c>
      <c r="H936" s="50">
        <v>0</v>
      </c>
      <c r="I936" s="50">
        <f t="shared" si="63"/>
        <v>28</v>
      </c>
      <c r="J936" s="50">
        <f t="shared" si="63"/>
        <v>20</v>
      </c>
    </row>
    <row r="937" spans="3:10">
      <c r="C937" s="48" t="s">
        <v>350</v>
      </c>
      <c r="D937" s="49" t="s">
        <v>351</v>
      </c>
      <c r="E937" s="65">
        <v>7</v>
      </c>
      <c r="F937" s="65">
        <v>5</v>
      </c>
      <c r="G937" s="50">
        <v>0</v>
      </c>
      <c r="H937" s="50">
        <v>0</v>
      </c>
      <c r="I937" s="50">
        <f t="shared" si="63"/>
        <v>7</v>
      </c>
      <c r="J937" s="50">
        <f t="shared" si="63"/>
        <v>5</v>
      </c>
    </row>
    <row r="938" spans="3:10">
      <c r="C938" s="48" t="s">
        <v>1047</v>
      </c>
      <c r="D938" s="49" t="s">
        <v>1048</v>
      </c>
      <c r="E938" s="65">
        <v>1</v>
      </c>
      <c r="F938" s="65">
        <v>5</v>
      </c>
      <c r="G938" s="50">
        <v>0</v>
      </c>
      <c r="H938" s="50">
        <v>0</v>
      </c>
      <c r="I938" s="50">
        <f t="shared" si="63"/>
        <v>1</v>
      </c>
      <c r="J938" s="50">
        <f t="shared" si="63"/>
        <v>5</v>
      </c>
    </row>
    <row r="939" spans="3:10">
      <c r="C939" s="48" t="s">
        <v>1049</v>
      </c>
      <c r="D939" s="49" t="s">
        <v>1050</v>
      </c>
      <c r="E939" s="65">
        <v>0</v>
      </c>
      <c r="F939" s="65">
        <v>5</v>
      </c>
      <c r="G939" s="50">
        <v>0</v>
      </c>
      <c r="H939" s="50">
        <v>0</v>
      </c>
      <c r="I939" s="50">
        <f t="shared" si="63"/>
        <v>0</v>
      </c>
      <c r="J939" s="50">
        <f t="shared" si="63"/>
        <v>5</v>
      </c>
    </row>
    <row r="940" spans="3:10">
      <c r="C940" s="48" t="s">
        <v>577</v>
      </c>
      <c r="D940" s="49" t="s">
        <v>578</v>
      </c>
      <c r="E940" s="65">
        <v>0</v>
      </c>
      <c r="F940" s="65">
        <v>0</v>
      </c>
      <c r="G940" s="50">
        <v>8</v>
      </c>
      <c r="H940" s="50">
        <v>5</v>
      </c>
      <c r="I940" s="50">
        <f t="shared" si="63"/>
        <v>8</v>
      </c>
      <c r="J940" s="50">
        <f t="shared" si="63"/>
        <v>5</v>
      </c>
    </row>
    <row r="941" spans="3:10">
      <c r="C941" s="48" t="s">
        <v>1489</v>
      </c>
      <c r="D941" s="49" t="s">
        <v>1490</v>
      </c>
      <c r="E941" s="65">
        <v>0</v>
      </c>
      <c r="F941" s="65">
        <v>2</v>
      </c>
      <c r="G941" s="50">
        <v>0</v>
      </c>
      <c r="H941" s="50">
        <v>0</v>
      </c>
      <c r="I941" s="50">
        <f t="shared" si="63"/>
        <v>0</v>
      </c>
      <c r="J941" s="50">
        <f t="shared" si="63"/>
        <v>2</v>
      </c>
    </row>
    <row r="942" spans="3:10">
      <c r="C942" s="48" t="s">
        <v>1137</v>
      </c>
      <c r="D942" s="49" t="s">
        <v>1138</v>
      </c>
      <c r="E942" s="65">
        <v>0</v>
      </c>
      <c r="F942" s="65">
        <v>2</v>
      </c>
      <c r="G942" s="50">
        <v>0</v>
      </c>
      <c r="H942" s="50">
        <v>0</v>
      </c>
      <c r="I942" s="50">
        <f t="shared" si="63"/>
        <v>0</v>
      </c>
      <c r="J942" s="50">
        <f t="shared" si="63"/>
        <v>2</v>
      </c>
    </row>
    <row r="943" spans="3:10">
      <c r="C943" s="48" t="s">
        <v>1491</v>
      </c>
      <c r="D943" s="49" t="s">
        <v>1492</v>
      </c>
      <c r="E943" s="65">
        <v>0</v>
      </c>
      <c r="F943" s="65">
        <v>2</v>
      </c>
      <c r="G943" s="50">
        <v>0</v>
      </c>
      <c r="H943" s="50">
        <v>0</v>
      </c>
      <c r="I943" s="50">
        <f t="shared" si="63"/>
        <v>0</v>
      </c>
      <c r="J943" s="50">
        <f t="shared" si="63"/>
        <v>2</v>
      </c>
    </row>
    <row r="944" spans="3:10">
      <c r="C944" s="48" t="s">
        <v>1149</v>
      </c>
      <c r="D944" s="49" t="s">
        <v>1150</v>
      </c>
      <c r="E944" s="65">
        <v>0</v>
      </c>
      <c r="F944" s="65">
        <v>2</v>
      </c>
      <c r="G944" s="50">
        <v>0</v>
      </c>
      <c r="H944" s="50">
        <v>0</v>
      </c>
      <c r="I944" s="50">
        <f t="shared" si="63"/>
        <v>0</v>
      </c>
      <c r="J944" s="50">
        <f t="shared" si="63"/>
        <v>2</v>
      </c>
    </row>
    <row r="945" spans="3:10">
      <c r="C945" s="48" t="s">
        <v>1155</v>
      </c>
      <c r="D945" s="49" t="s">
        <v>1156</v>
      </c>
      <c r="E945" s="65">
        <v>0</v>
      </c>
      <c r="F945" s="65">
        <v>2</v>
      </c>
      <c r="G945" s="50">
        <v>0</v>
      </c>
      <c r="H945" s="50">
        <v>0</v>
      </c>
      <c r="I945" s="50">
        <f t="shared" si="63"/>
        <v>0</v>
      </c>
      <c r="J945" s="50">
        <f t="shared" si="63"/>
        <v>2</v>
      </c>
    </row>
    <row r="946" spans="3:10">
      <c r="C946" s="48" t="s">
        <v>1157</v>
      </c>
      <c r="D946" s="49" t="s">
        <v>1158</v>
      </c>
      <c r="E946" s="65">
        <v>0</v>
      </c>
      <c r="F946" s="65">
        <v>2</v>
      </c>
      <c r="G946" s="50">
        <v>0</v>
      </c>
      <c r="H946" s="50">
        <v>0</v>
      </c>
      <c r="I946" s="50">
        <f t="shared" si="63"/>
        <v>0</v>
      </c>
      <c r="J946" s="50">
        <f t="shared" si="63"/>
        <v>2</v>
      </c>
    </row>
    <row r="947" spans="3:10">
      <c r="C947" s="48" t="s">
        <v>1493</v>
      </c>
      <c r="D947" s="49" t="s">
        <v>1494</v>
      </c>
      <c r="E947" s="65">
        <v>0</v>
      </c>
      <c r="F947" s="65">
        <v>2</v>
      </c>
      <c r="G947" s="50">
        <v>0</v>
      </c>
      <c r="H947" s="50">
        <v>0</v>
      </c>
      <c r="I947" s="50">
        <f t="shared" si="63"/>
        <v>0</v>
      </c>
      <c r="J947" s="50">
        <f t="shared" si="63"/>
        <v>2</v>
      </c>
    </row>
    <row r="948" spans="3:10">
      <c r="C948" s="48" t="s">
        <v>1161</v>
      </c>
      <c r="D948" s="49" t="s">
        <v>1162</v>
      </c>
      <c r="E948" s="65">
        <v>0</v>
      </c>
      <c r="F948" s="65">
        <v>2</v>
      </c>
      <c r="G948" s="50">
        <v>0</v>
      </c>
      <c r="H948" s="50">
        <v>0</v>
      </c>
      <c r="I948" s="50">
        <f t="shared" si="63"/>
        <v>0</v>
      </c>
      <c r="J948" s="50">
        <f t="shared" si="63"/>
        <v>2</v>
      </c>
    </row>
    <row r="949" spans="3:10">
      <c r="C949" s="48" t="s">
        <v>1163</v>
      </c>
      <c r="D949" s="49" t="s">
        <v>1164</v>
      </c>
      <c r="E949" s="65">
        <v>0</v>
      </c>
      <c r="F949" s="65">
        <v>2</v>
      </c>
      <c r="G949" s="50">
        <v>0</v>
      </c>
      <c r="H949" s="50">
        <v>0</v>
      </c>
      <c r="I949" s="50">
        <f t="shared" si="63"/>
        <v>0</v>
      </c>
      <c r="J949" s="50">
        <f t="shared" si="63"/>
        <v>2</v>
      </c>
    </row>
    <row r="950" spans="3:10">
      <c r="C950" s="48" t="s">
        <v>1165</v>
      </c>
      <c r="D950" s="49" t="s">
        <v>1166</v>
      </c>
      <c r="E950" s="65">
        <v>0</v>
      </c>
      <c r="F950" s="65">
        <v>2</v>
      </c>
      <c r="G950" s="50">
        <v>0</v>
      </c>
      <c r="H950" s="50">
        <v>0</v>
      </c>
      <c r="I950" s="50">
        <f t="shared" si="63"/>
        <v>0</v>
      </c>
      <c r="J950" s="50">
        <f t="shared" si="63"/>
        <v>2</v>
      </c>
    </row>
    <row r="951" spans="3:10">
      <c r="C951" s="48" t="s">
        <v>1167</v>
      </c>
      <c r="D951" s="49" t="s">
        <v>1168</v>
      </c>
      <c r="E951" s="65">
        <v>0</v>
      </c>
      <c r="F951" s="65">
        <v>2</v>
      </c>
      <c r="G951" s="50">
        <v>0</v>
      </c>
      <c r="H951" s="50">
        <v>0</v>
      </c>
      <c r="I951" s="50">
        <f t="shared" si="63"/>
        <v>0</v>
      </c>
      <c r="J951" s="50">
        <f t="shared" si="63"/>
        <v>2</v>
      </c>
    </row>
    <row r="952" spans="3:10">
      <c r="C952" s="48" t="s">
        <v>1169</v>
      </c>
      <c r="D952" s="49" t="s">
        <v>1170</v>
      </c>
      <c r="E952" s="65">
        <v>0</v>
      </c>
      <c r="F952" s="65">
        <v>2</v>
      </c>
      <c r="G952" s="50">
        <v>0</v>
      </c>
      <c r="H952" s="50">
        <v>0</v>
      </c>
      <c r="I952" s="50">
        <f t="shared" si="63"/>
        <v>0</v>
      </c>
      <c r="J952" s="50">
        <f t="shared" si="63"/>
        <v>2</v>
      </c>
    </row>
    <row r="953" spans="3:10">
      <c r="C953" s="48" t="s">
        <v>1171</v>
      </c>
      <c r="D953" s="49" t="s">
        <v>1172</v>
      </c>
      <c r="E953" s="65">
        <v>0</v>
      </c>
      <c r="F953" s="65">
        <v>2</v>
      </c>
      <c r="G953" s="50">
        <v>0</v>
      </c>
      <c r="H953" s="50">
        <v>0</v>
      </c>
      <c r="I953" s="50">
        <f t="shared" si="63"/>
        <v>0</v>
      </c>
      <c r="J953" s="50">
        <f t="shared" si="63"/>
        <v>2</v>
      </c>
    </row>
    <row r="954" spans="3:10">
      <c r="C954" s="48" t="s">
        <v>1495</v>
      </c>
      <c r="D954" s="49" t="s">
        <v>1496</v>
      </c>
      <c r="E954" s="65">
        <v>0</v>
      </c>
      <c r="F954" s="65">
        <v>0</v>
      </c>
      <c r="G954" s="50">
        <v>1</v>
      </c>
      <c r="H954" s="50">
        <v>0</v>
      </c>
      <c r="I954" s="50">
        <f t="shared" si="63"/>
        <v>1</v>
      </c>
      <c r="J954" s="50">
        <f t="shared" si="63"/>
        <v>0</v>
      </c>
    </row>
    <row r="955" spans="3:10">
      <c r="C955" s="48" t="s">
        <v>1497</v>
      </c>
      <c r="D955" s="49" t="s">
        <v>1498</v>
      </c>
      <c r="E955" s="65">
        <v>0</v>
      </c>
      <c r="F955" s="65">
        <v>0</v>
      </c>
      <c r="G955" s="50">
        <v>1</v>
      </c>
      <c r="H955" s="50">
        <v>1</v>
      </c>
      <c r="I955" s="50">
        <f t="shared" si="63"/>
        <v>1</v>
      </c>
      <c r="J955" s="50">
        <f t="shared" si="63"/>
        <v>1</v>
      </c>
    </row>
    <row r="956" spans="3:10">
      <c r="C956" s="48" t="s">
        <v>1499</v>
      </c>
      <c r="D956" s="49" t="s">
        <v>1500</v>
      </c>
      <c r="E956" s="65">
        <v>0</v>
      </c>
      <c r="F956" s="65">
        <v>1</v>
      </c>
      <c r="G956" s="50">
        <v>0</v>
      </c>
      <c r="H956" s="50">
        <v>0</v>
      </c>
      <c r="I956" s="50">
        <f t="shared" si="63"/>
        <v>0</v>
      </c>
      <c r="J956" s="50">
        <f t="shared" si="63"/>
        <v>1</v>
      </c>
    </row>
    <row r="957" spans="3:10">
      <c r="C957" s="48" t="s">
        <v>1177</v>
      </c>
      <c r="D957" s="49" t="s">
        <v>1178</v>
      </c>
      <c r="E957" s="65">
        <v>0</v>
      </c>
      <c r="F957" s="65">
        <v>1</v>
      </c>
      <c r="G957" s="50">
        <v>0</v>
      </c>
      <c r="H957" s="50">
        <v>0</v>
      </c>
      <c r="I957" s="50">
        <f t="shared" si="63"/>
        <v>0</v>
      </c>
      <c r="J957" s="50">
        <f t="shared" si="63"/>
        <v>1</v>
      </c>
    </row>
    <row r="958" spans="3:10">
      <c r="C958" s="48" t="s">
        <v>1181</v>
      </c>
      <c r="D958" s="49" t="s">
        <v>1182</v>
      </c>
      <c r="E958" s="65">
        <v>0</v>
      </c>
      <c r="F958" s="65">
        <v>1</v>
      </c>
      <c r="G958" s="50">
        <v>0</v>
      </c>
      <c r="H958" s="50">
        <v>0</v>
      </c>
      <c r="I958" s="50">
        <f t="shared" si="63"/>
        <v>0</v>
      </c>
      <c r="J958" s="50">
        <f t="shared" si="63"/>
        <v>1</v>
      </c>
    </row>
    <row r="959" spans="3:10">
      <c r="C959" s="48" t="s">
        <v>1183</v>
      </c>
      <c r="D959" s="49" t="s">
        <v>1184</v>
      </c>
      <c r="E959" s="65">
        <v>0</v>
      </c>
      <c r="F959" s="65">
        <v>1</v>
      </c>
      <c r="G959" s="50">
        <v>0</v>
      </c>
      <c r="H959" s="50">
        <v>0</v>
      </c>
      <c r="I959" s="50">
        <f t="shared" si="63"/>
        <v>0</v>
      </c>
      <c r="J959" s="50">
        <f t="shared" si="63"/>
        <v>1</v>
      </c>
    </row>
    <row r="960" spans="3:10">
      <c r="C960" s="48" t="s">
        <v>1185</v>
      </c>
      <c r="D960" s="49" t="s">
        <v>1186</v>
      </c>
      <c r="E960" s="65">
        <v>0</v>
      </c>
      <c r="F960" s="65">
        <v>1</v>
      </c>
      <c r="G960" s="50">
        <v>0</v>
      </c>
      <c r="H960" s="50">
        <v>0</v>
      </c>
      <c r="I960" s="50">
        <f t="shared" si="63"/>
        <v>0</v>
      </c>
      <c r="J960" s="50">
        <f t="shared" si="63"/>
        <v>1</v>
      </c>
    </row>
    <row r="961" spans="3:10">
      <c r="C961" s="48" t="s">
        <v>1189</v>
      </c>
      <c r="D961" s="49" t="s">
        <v>1190</v>
      </c>
      <c r="E961" s="65">
        <v>0</v>
      </c>
      <c r="F961" s="65">
        <v>1</v>
      </c>
      <c r="G961" s="50">
        <v>0</v>
      </c>
      <c r="H961" s="50">
        <v>0</v>
      </c>
      <c r="I961" s="50">
        <f t="shared" si="63"/>
        <v>0</v>
      </c>
      <c r="J961" s="50">
        <f t="shared" si="63"/>
        <v>1</v>
      </c>
    </row>
    <row r="962" spans="3:10">
      <c r="C962" s="48" t="s">
        <v>1191</v>
      </c>
      <c r="D962" s="49" t="s">
        <v>1192</v>
      </c>
      <c r="E962" s="65">
        <v>0</v>
      </c>
      <c r="F962" s="65">
        <v>1</v>
      </c>
      <c r="G962" s="50">
        <v>0</v>
      </c>
      <c r="H962" s="50">
        <v>0</v>
      </c>
      <c r="I962" s="50">
        <f t="shared" si="63"/>
        <v>0</v>
      </c>
      <c r="J962" s="50">
        <f t="shared" si="63"/>
        <v>1</v>
      </c>
    </row>
    <row r="963" spans="3:10">
      <c r="C963" s="48" t="s">
        <v>1193</v>
      </c>
      <c r="D963" s="49" t="s">
        <v>1194</v>
      </c>
      <c r="E963" s="65">
        <v>0</v>
      </c>
      <c r="F963" s="65">
        <v>1</v>
      </c>
      <c r="G963" s="50">
        <v>0</v>
      </c>
      <c r="H963" s="50">
        <v>0</v>
      </c>
      <c r="I963" s="50">
        <f t="shared" si="63"/>
        <v>0</v>
      </c>
      <c r="J963" s="50">
        <f t="shared" si="63"/>
        <v>1</v>
      </c>
    </row>
    <row r="964" spans="3:10">
      <c r="C964" s="48" t="s">
        <v>1195</v>
      </c>
      <c r="D964" s="49" t="s">
        <v>1196</v>
      </c>
      <c r="E964" s="65">
        <v>0</v>
      </c>
      <c r="F964" s="65">
        <v>1</v>
      </c>
      <c r="G964" s="50">
        <v>0</v>
      </c>
      <c r="H964" s="50">
        <v>0</v>
      </c>
      <c r="I964" s="50">
        <f t="shared" si="63"/>
        <v>0</v>
      </c>
      <c r="J964" s="50">
        <f t="shared" si="63"/>
        <v>1</v>
      </c>
    </row>
    <row r="965" spans="3:10">
      <c r="C965" s="48" t="s">
        <v>1197</v>
      </c>
      <c r="D965" s="49" t="s">
        <v>1198</v>
      </c>
      <c r="E965" s="65">
        <v>0</v>
      </c>
      <c r="F965" s="65">
        <v>1</v>
      </c>
      <c r="G965" s="50">
        <v>0</v>
      </c>
      <c r="H965" s="50">
        <v>0</v>
      </c>
      <c r="I965" s="50">
        <f t="shared" si="63"/>
        <v>0</v>
      </c>
      <c r="J965" s="50">
        <f t="shared" si="63"/>
        <v>1</v>
      </c>
    </row>
    <row r="966" spans="3:10">
      <c r="C966" s="48" t="s">
        <v>1199</v>
      </c>
      <c r="D966" s="49" t="s">
        <v>1200</v>
      </c>
      <c r="E966" s="65">
        <v>0</v>
      </c>
      <c r="F966" s="65">
        <v>1</v>
      </c>
      <c r="G966" s="50">
        <v>0</v>
      </c>
      <c r="H966" s="50">
        <v>0</v>
      </c>
      <c r="I966" s="50">
        <f t="shared" si="63"/>
        <v>0</v>
      </c>
      <c r="J966" s="50">
        <f t="shared" si="63"/>
        <v>1</v>
      </c>
    </row>
    <row r="967" spans="3:10">
      <c r="C967" s="48" t="s">
        <v>1201</v>
      </c>
      <c r="D967" s="49" t="s">
        <v>1202</v>
      </c>
      <c r="E967" s="65">
        <v>0</v>
      </c>
      <c r="F967" s="65">
        <v>1</v>
      </c>
      <c r="G967" s="50">
        <v>0</v>
      </c>
      <c r="H967" s="50">
        <v>0</v>
      </c>
      <c r="I967" s="50">
        <f t="shared" si="63"/>
        <v>0</v>
      </c>
      <c r="J967" s="50">
        <f t="shared" si="63"/>
        <v>1</v>
      </c>
    </row>
    <row r="968" spans="3:10">
      <c r="C968" s="48" t="s">
        <v>1207</v>
      </c>
      <c r="D968" s="49" t="s">
        <v>3199</v>
      </c>
      <c r="E968" s="65">
        <v>0</v>
      </c>
      <c r="F968" s="65">
        <v>1</v>
      </c>
      <c r="G968" s="50">
        <v>0</v>
      </c>
      <c r="H968" s="50">
        <v>0</v>
      </c>
      <c r="I968" s="50">
        <f t="shared" si="63"/>
        <v>0</v>
      </c>
      <c r="J968" s="50">
        <f t="shared" si="63"/>
        <v>1</v>
      </c>
    </row>
    <row r="969" spans="3:10">
      <c r="C969" s="48" t="s">
        <v>1501</v>
      </c>
      <c r="D969" s="49" t="s">
        <v>1502</v>
      </c>
      <c r="E969" s="65">
        <v>0</v>
      </c>
      <c r="F969" s="65">
        <v>0</v>
      </c>
      <c r="G969" s="50">
        <v>5</v>
      </c>
      <c r="H969" s="50">
        <v>2</v>
      </c>
      <c r="I969" s="50">
        <f t="shared" si="63"/>
        <v>5</v>
      </c>
      <c r="J969" s="50">
        <f t="shared" si="63"/>
        <v>2</v>
      </c>
    </row>
    <row r="970" spans="3:10">
      <c r="C970" s="48" t="s">
        <v>1503</v>
      </c>
      <c r="D970" s="49" t="s">
        <v>1504</v>
      </c>
      <c r="E970" s="65">
        <v>0</v>
      </c>
      <c r="F970" s="65">
        <v>0</v>
      </c>
      <c r="G970" s="50">
        <v>0</v>
      </c>
      <c r="H970" s="50">
        <v>1</v>
      </c>
      <c r="I970" s="50">
        <f t="shared" si="63"/>
        <v>0</v>
      </c>
      <c r="J970" s="50">
        <f t="shared" si="63"/>
        <v>1</v>
      </c>
    </row>
    <row r="971" spans="3:10">
      <c r="C971" s="48" t="s">
        <v>1214</v>
      </c>
      <c r="D971" s="49" t="s">
        <v>1215</v>
      </c>
      <c r="E971" s="65">
        <v>0</v>
      </c>
      <c r="F971" s="65">
        <v>1</v>
      </c>
      <c r="G971" s="50">
        <v>0</v>
      </c>
      <c r="H971" s="50">
        <v>0</v>
      </c>
      <c r="I971" s="50">
        <f t="shared" si="63"/>
        <v>0</v>
      </c>
      <c r="J971" s="50">
        <f t="shared" si="63"/>
        <v>1</v>
      </c>
    </row>
    <row r="972" spans="3:10">
      <c r="C972" s="48" t="s">
        <v>1218</v>
      </c>
      <c r="D972" s="49" t="s">
        <v>1219</v>
      </c>
      <c r="E972" s="65">
        <v>0</v>
      </c>
      <c r="F972" s="65">
        <v>1</v>
      </c>
      <c r="G972" s="50">
        <v>0</v>
      </c>
      <c r="H972" s="50">
        <v>0</v>
      </c>
      <c r="I972" s="50">
        <f t="shared" si="63"/>
        <v>0</v>
      </c>
      <c r="J972" s="50">
        <f t="shared" si="63"/>
        <v>1</v>
      </c>
    </row>
    <row r="973" spans="3:10">
      <c r="C973" s="48" t="s">
        <v>1505</v>
      </c>
      <c r="D973" s="49" t="s">
        <v>1506</v>
      </c>
      <c r="E973" s="65">
        <v>0</v>
      </c>
      <c r="F973" s="65">
        <v>1</v>
      </c>
      <c r="G973" s="50">
        <v>0</v>
      </c>
      <c r="H973" s="50">
        <v>0</v>
      </c>
      <c r="I973" s="50">
        <f t="shared" si="63"/>
        <v>0</v>
      </c>
      <c r="J973" s="50">
        <f t="shared" si="63"/>
        <v>1</v>
      </c>
    </row>
    <row r="974" spans="3:10">
      <c r="C974" s="48" t="s">
        <v>1507</v>
      </c>
      <c r="D974" s="49" t="s">
        <v>1508</v>
      </c>
      <c r="E974" s="65">
        <v>0</v>
      </c>
      <c r="F974" s="65">
        <v>0</v>
      </c>
      <c r="G974" s="50">
        <v>1</v>
      </c>
      <c r="H974" s="50">
        <v>1</v>
      </c>
      <c r="I974" s="50">
        <f t="shared" si="63"/>
        <v>1</v>
      </c>
      <c r="J974" s="50">
        <f t="shared" si="63"/>
        <v>1</v>
      </c>
    </row>
    <row r="975" spans="3:10">
      <c r="C975" s="48" t="s">
        <v>1262</v>
      </c>
      <c r="D975" s="49" t="s">
        <v>1263</v>
      </c>
      <c r="E975" s="65">
        <v>0</v>
      </c>
      <c r="F975" s="65">
        <v>1</v>
      </c>
      <c r="G975" s="50">
        <v>0</v>
      </c>
      <c r="H975" s="50">
        <v>0</v>
      </c>
      <c r="I975" s="50">
        <f t="shared" si="63"/>
        <v>0</v>
      </c>
      <c r="J975" s="50">
        <f t="shared" si="63"/>
        <v>1</v>
      </c>
    </row>
    <row r="976" spans="3:10">
      <c r="C976" s="48" t="s">
        <v>1509</v>
      </c>
      <c r="D976" s="49" t="s">
        <v>1510</v>
      </c>
      <c r="E976" s="65">
        <v>0</v>
      </c>
      <c r="F976" s="65">
        <v>0</v>
      </c>
      <c r="G976" s="50">
        <v>3</v>
      </c>
      <c r="H976" s="50">
        <v>5</v>
      </c>
      <c r="I976" s="50">
        <f t="shared" si="63"/>
        <v>3</v>
      </c>
      <c r="J976" s="50">
        <f t="shared" si="63"/>
        <v>5</v>
      </c>
    </row>
    <row r="977" spans="3:10">
      <c r="C977" s="48" t="s">
        <v>1511</v>
      </c>
      <c r="D977" s="49" t="s">
        <v>1512</v>
      </c>
      <c r="E977" s="65">
        <v>0</v>
      </c>
      <c r="F977" s="65">
        <v>0</v>
      </c>
      <c r="G977" s="50">
        <v>2</v>
      </c>
      <c r="H977" s="50">
        <v>5</v>
      </c>
      <c r="I977" s="50">
        <f t="shared" si="63"/>
        <v>2</v>
      </c>
      <c r="J977" s="50">
        <f t="shared" si="63"/>
        <v>5</v>
      </c>
    </row>
    <row r="978" spans="3:10">
      <c r="C978" s="48" t="s">
        <v>1513</v>
      </c>
      <c r="D978" s="49" t="s">
        <v>1514</v>
      </c>
      <c r="E978" s="65">
        <v>0</v>
      </c>
      <c r="F978" s="65">
        <v>0</v>
      </c>
      <c r="G978" s="50">
        <v>0</v>
      </c>
      <c r="H978" s="50">
        <v>1</v>
      </c>
      <c r="I978" s="50">
        <f t="shared" si="63"/>
        <v>0</v>
      </c>
      <c r="J978" s="50">
        <f t="shared" si="63"/>
        <v>1</v>
      </c>
    </row>
    <row r="979" spans="3:10">
      <c r="C979" s="48" t="s">
        <v>1515</v>
      </c>
      <c r="D979" s="49" t="s">
        <v>1516</v>
      </c>
      <c r="E979" s="65">
        <v>0</v>
      </c>
      <c r="F979" s="65">
        <v>0</v>
      </c>
      <c r="G979" s="50">
        <v>13</v>
      </c>
      <c r="H979" s="50">
        <v>10</v>
      </c>
      <c r="I979" s="50">
        <f t="shared" si="63"/>
        <v>13</v>
      </c>
      <c r="J979" s="50">
        <f t="shared" si="63"/>
        <v>10</v>
      </c>
    </row>
    <row r="980" spans="3:10">
      <c r="C980" s="48" t="s">
        <v>1517</v>
      </c>
      <c r="D980" s="49" t="s">
        <v>1518</v>
      </c>
      <c r="E980" s="65">
        <v>0</v>
      </c>
      <c r="F980" s="65">
        <v>0</v>
      </c>
      <c r="G980" s="50">
        <v>4</v>
      </c>
      <c r="H980" s="50">
        <v>5</v>
      </c>
      <c r="I980" s="50">
        <f t="shared" si="63"/>
        <v>4</v>
      </c>
      <c r="J980" s="50">
        <f t="shared" si="63"/>
        <v>5</v>
      </c>
    </row>
    <row r="981" spans="3:10">
      <c r="C981" s="48" t="s">
        <v>1519</v>
      </c>
      <c r="D981" s="49" t="s">
        <v>1520</v>
      </c>
      <c r="E981" s="65">
        <v>0</v>
      </c>
      <c r="F981" s="65">
        <v>0</v>
      </c>
      <c r="G981" s="50">
        <v>0</v>
      </c>
      <c r="H981" s="50">
        <v>1</v>
      </c>
      <c r="I981" s="50">
        <f t="shared" si="63"/>
        <v>0</v>
      </c>
      <c r="J981" s="50">
        <f t="shared" si="63"/>
        <v>1</v>
      </c>
    </row>
    <row r="982" spans="3:10">
      <c r="C982" s="48" t="s">
        <v>1521</v>
      </c>
      <c r="D982" s="49" t="s">
        <v>1522</v>
      </c>
      <c r="E982" s="65">
        <v>0</v>
      </c>
      <c r="F982" s="65">
        <v>0</v>
      </c>
      <c r="G982" s="50">
        <v>0</v>
      </c>
      <c r="H982" s="50">
        <v>1</v>
      </c>
      <c r="I982" s="50">
        <f t="shared" si="63"/>
        <v>0</v>
      </c>
      <c r="J982" s="50">
        <f t="shared" si="63"/>
        <v>1</v>
      </c>
    </row>
    <row r="983" spans="3:10">
      <c r="C983" s="48" t="s">
        <v>1523</v>
      </c>
      <c r="D983" s="49" t="s">
        <v>1524</v>
      </c>
      <c r="E983" s="65">
        <v>0</v>
      </c>
      <c r="F983" s="65">
        <v>0</v>
      </c>
      <c r="G983" s="50">
        <v>0</v>
      </c>
      <c r="H983" s="50">
        <v>1</v>
      </c>
      <c r="I983" s="50">
        <f t="shared" si="63"/>
        <v>0</v>
      </c>
      <c r="J983" s="50">
        <f t="shared" si="63"/>
        <v>1</v>
      </c>
    </row>
    <row r="984" spans="3:10">
      <c r="C984" s="48" t="s">
        <v>1525</v>
      </c>
      <c r="D984" s="49" t="s">
        <v>1526</v>
      </c>
      <c r="E984" s="65">
        <v>0</v>
      </c>
      <c r="F984" s="65">
        <v>0</v>
      </c>
      <c r="G984" s="50">
        <v>0</v>
      </c>
      <c r="H984" s="50">
        <v>1</v>
      </c>
      <c r="I984" s="50">
        <f t="shared" si="63"/>
        <v>0</v>
      </c>
      <c r="J984" s="50">
        <f t="shared" si="63"/>
        <v>1</v>
      </c>
    </row>
    <row r="985" spans="3:10">
      <c r="C985" s="48" t="s">
        <v>1527</v>
      </c>
      <c r="D985" s="49" t="s">
        <v>1528</v>
      </c>
      <c r="E985" s="65">
        <v>26</v>
      </c>
      <c r="F985" s="65">
        <v>20</v>
      </c>
      <c r="G985" s="50">
        <v>0</v>
      </c>
      <c r="H985" s="50">
        <v>1</v>
      </c>
      <c r="I985" s="50">
        <f t="shared" si="63"/>
        <v>26</v>
      </c>
      <c r="J985" s="50">
        <f t="shared" si="63"/>
        <v>21</v>
      </c>
    </row>
    <row r="986" spans="3:10">
      <c r="C986" s="48" t="s">
        <v>1529</v>
      </c>
      <c r="D986" s="49" t="s">
        <v>1530</v>
      </c>
      <c r="E986" s="65">
        <v>0</v>
      </c>
      <c r="F986" s="65">
        <v>0</v>
      </c>
      <c r="G986" s="50">
        <v>1</v>
      </c>
      <c r="H986" s="50">
        <v>1</v>
      </c>
      <c r="I986" s="50">
        <f t="shared" si="63"/>
        <v>1</v>
      </c>
      <c r="J986" s="50">
        <f t="shared" si="63"/>
        <v>1</v>
      </c>
    </row>
    <row r="987" spans="3:10">
      <c r="C987" s="48" t="s">
        <v>1531</v>
      </c>
      <c r="D987" s="49" t="s">
        <v>1532</v>
      </c>
      <c r="E987" s="65">
        <v>0</v>
      </c>
      <c r="F987" s="65">
        <v>0</v>
      </c>
      <c r="G987" s="50">
        <v>0</v>
      </c>
      <c r="H987" s="50">
        <v>1</v>
      </c>
      <c r="I987" s="50">
        <f t="shared" si="63"/>
        <v>0</v>
      </c>
      <c r="J987" s="50">
        <f t="shared" si="63"/>
        <v>1</v>
      </c>
    </row>
    <row r="988" spans="3:10">
      <c r="C988" s="48" t="s">
        <v>749</v>
      </c>
      <c r="D988" s="49" t="s">
        <v>750</v>
      </c>
      <c r="E988" s="65">
        <v>3</v>
      </c>
      <c r="F988" s="65">
        <v>5</v>
      </c>
      <c r="G988" s="50">
        <v>0</v>
      </c>
      <c r="H988" s="50">
        <v>1</v>
      </c>
      <c r="I988" s="50">
        <f t="shared" si="63"/>
        <v>3</v>
      </c>
      <c r="J988" s="50">
        <f t="shared" si="63"/>
        <v>6</v>
      </c>
    </row>
    <row r="989" spans="3:10">
      <c r="C989" s="48" t="s">
        <v>1533</v>
      </c>
      <c r="D989" s="49" t="s">
        <v>1534</v>
      </c>
      <c r="E989" s="65">
        <v>0</v>
      </c>
      <c r="F989" s="65">
        <v>0</v>
      </c>
      <c r="G989" s="50">
        <v>1</v>
      </c>
      <c r="H989" s="50">
        <v>5</v>
      </c>
      <c r="I989" s="50">
        <f t="shared" si="63"/>
        <v>1</v>
      </c>
      <c r="J989" s="50">
        <f t="shared" si="63"/>
        <v>5</v>
      </c>
    </row>
    <row r="990" spans="3:10">
      <c r="C990" s="48" t="s">
        <v>1535</v>
      </c>
      <c r="D990" s="49" t="s">
        <v>1536</v>
      </c>
      <c r="E990" s="65">
        <v>0</v>
      </c>
      <c r="F990" s="65">
        <v>0</v>
      </c>
      <c r="G990" s="50">
        <v>11</v>
      </c>
      <c r="H990" s="50">
        <v>15</v>
      </c>
      <c r="I990" s="50">
        <f t="shared" si="63"/>
        <v>11</v>
      </c>
      <c r="J990" s="50">
        <f t="shared" si="63"/>
        <v>15</v>
      </c>
    </row>
    <row r="991" spans="3:10">
      <c r="C991" s="48" t="s">
        <v>755</v>
      </c>
      <c r="D991" s="49" t="s">
        <v>756</v>
      </c>
      <c r="E991" s="65">
        <v>0</v>
      </c>
      <c r="F991" s="65">
        <v>0</v>
      </c>
      <c r="G991" s="50">
        <v>0</v>
      </c>
      <c r="H991" s="50">
        <v>15</v>
      </c>
      <c r="I991" s="50">
        <f t="shared" si="63"/>
        <v>0</v>
      </c>
      <c r="J991" s="50">
        <f t="shared" si="63"/>
        <v>15</v>
      </c>
    </row>
    <row r="992" spans="3:10">
      <c r="C992" s="48" t="s">
        <v>583</v>
      </c>
      <c r="D992" s="49" t="s">
        <v>584</v>
      </c>
      <c r="E992" s="65">
        <v>0</v>
      </c>
      <c r="F992" s="65">
        <v>0</v>
      </c>
      <c r="G992" s="50">
        <v>52</v>
      </c>
      <c r="H992" s="50">
        <v>35</v>
      </c>
      <c r="I992" s="50">
        <f t="shared" si="63"/>
        <v>52</v>
      </c>
      <c r="J992" s="50">
        <f t="shared" si="63"/>
        <v>35</v>
      </c>
    </row>
    <row r="993" spans="3:10">
      <c r="C993" s="48" t="s">
        <v>1537</v>
      </c>
      <c r="D993" s="49" t="s">
        <v>1538</v>
      </c>
      <c r="E993" s="65">
        <v>0</v>
      </c>
      <c r="F993" s="65">
        <v>0</v>
      </c>
      <c r="G993" s="50">
        <v>0</v>
      </c>
      <c r="H993" s="50">
        <v>15</v>
      </c>
      <c r="I993" s="50">
        <f t="shared" si="63"/>
        <v>0</v>
      </c>
      <c r="J993" s="50">
        <f t="shared" si="63"/>
        <v>15</v>
      </c>
    </row>
    <row r="994" spans="3:10">
      <c r="C994" s="48" t="s">
        <v>1539</v>
      </c>
      <c r="D994" s="49" t="s">
        <v>1540</v>
      </c>
      <c r="E994" s="65">
        <v>0</v>
      </c>
      <c r="F994" s="65">
        <v>0</v>
      </c>
      <c r="G994" s="50">
        <v>1</v>
      </c>
      <c r="H994" s="50">
        <v>2</v>
      </c>
      <c r="I994" s="50">
        <f t="shared" si="63"/>
        <v>1</v>
      </c>
      <c r="J994" s="50">
        <f t="shared" si="63"/>
        <v>2</v>
      </c>
    </row>
    <row r="995" spans="3:10">
      <c r="C995" s="48" t="s">
        <v>1541</v>
      </c>
      <c r="D995" s="49" t="s">
        <v>1542</v>
      </c>
      <c r="E995" s="65">
        <v>0</v>
      </c>
      <c r="F995" s="65">
        <v>0</v>
      </c>
      <c r="G995" s="50">
        <v>7</v>
      </c>
      <c r="H995" s="50">
        <v>5</v>
      </c>
      <c r="I995" s="50">
        <f t="shared" si="63"/>
        <v>7</v>
      </c>
      <c r="J995" s="50">
        <f t="shared" si="63"/>
        <v>5</v>
      </c>
    </row>
    <row r="996" spans="3:10">
      <c r="C996" s="48" t="s">
        <v>1543</v>
      </c>
      <c r="D996" s="49" t="s">
        <v>1544</v>
      </c>
      <c r="E996" s="65">
        <v>0</v>
      </c>
      <c r="F996" s="65">
        <v>0</v>
      </c>
      <c r="G996" s="50">
        <v>4</v>
      </c>
      <c r="H996" s="50">
        <v>5</v>
      </c>
      <c r="I996" s="50">
        <f t="shared" si="63"/>
        <v>4</v>
      </c>
      <c r="J996" s="50">
        <f t="shared" si="63"/>
        <v>5</v>
      </c>
    </row>
    <row r="997" spans="3:10">
      <c r="C997" s="48" t="s">
        <v>1545</v>
      </c>
      <c r="D997" s="49" t="s">
        <v>1546</v>
      </c>
      <c r="E997" s="65">
        <v>0</v>
      </c>
      <c r="F997" s="65">
        <v>0</v>
      </c>
      <c r="G997" s="50">
        <v>3</v>
      </c>
      <c r="H997" s="50">
        <v>15</v>
      </c>
      <c r="I997" s="50">
        <f t="shared" si="63"/>
        <v>3</v>
      </c>
      <c r="J997" s="50">
        <f t="shared" si="63"/>
        <v>15</v>
      </c>
    </row>
    <row r="998" spans="3:10">
      <c r="C998" s="48" t="s">
        <v>1547</v>
      </c>
      <c r="D998" s="49" t="s">
        <v>1548</v>
      </c>
      <c r="E998" s="65">
        <v>0</v>
      </c>
      <c r="F998" s="65">
        <v>0</v>
      </c>
      <c r="G998" s="50">
        <v>3</v>
      </c>
      <c r="H998" s="50">
        <v>1</v>
      </c>
      <c r="I998" s="50">
        <f t="shared" si="63"/>
        <v>3</v>
      </c>
      <c r="J998" s="50">
        <f t="shared" si="63"/>
        <v>1</v>
      </c>
    </row>
    <row r="999" spans="3:10">
      <c r="C999" s="48" t="s">
        <v>516</v>
      </c>
      <c r="D999" s="49" t="s">
        <v>517</v>
      </c>
      <c r="E999" s="65">
        <v>0</v>
      </c>
      <c r="F999" s="65">
        <v>0</v>
      </c>
      <c r="G999" s="50">
        <v>0</v>
      </c>
      <c r="H999" s="50">
        <v>1</v>
      </c>
      <c r="I999" s="50">
        <f t="shared" si="63"/>
        <v>0</v>
      </c>
      <c r="J999" s="50">
        <f t="shared" si="63"/>
        <v>1</v>
      </c>
    </row>
    <row r="1000" spans="3:10">
      <c r="C1000" s="48" t="s">
        <v>1549</v>
      </c>
      <c r="D1000" s="49" t="s">
        <v>1550</v>
      </c>
      <c r="E1000" s="65">
        <v>0</v>
      </c>
      <c r="F1000" s="65">
        <v>0</v>
      </c>
      <c r="G1000" s="50">
        <v>0</v>
      </c>
      <c r="H1000" s="50">
        <v>1</v>
      </c>
      <c r="I1000" s="50">
        <f t="shared" si="63"/>
        <v>0</v>
      </c>
      <c r="J1000" s="50">
        <f t="shared" si="63"/>
        <v>1</v>
      </c>
    </row>
    <row r="1001" spans="3:10">
      <c r="C1001" s="48" t="s">
        <v>1551</v>
      </c>
      <c r="D1001" s="49" t="s">
        <v>1552</v>
      </c>
      <c r="E1001" s="65">
        <v>0</v>
      </c>
      <c r="F1001" s="65">
        <v>0</v>
      </c>
      <c r="G1001" s="50">
        <v>0</v>
      </c>
      <c r="H1001" s="50">
        <v>1</v>
      </c>
      <c r="I1001" s="50">
        <f t="shared" si="63"/>
        <v>0</v>
      </c>
      <c r="J1001" s="50">
        <f t="shared" si="63"/>
        <v>1</v>
      </c>
    </row>
    <row r="1002" spans="3:10">
      <c r="C1002" s="48" t="s">
        <v>757</v>
      </c>
      <c r="D1002" s="49" t="s">
        <v>758</v>
      </c>
      <c r="E1002" s="65">
        <v>0</v>
      </c>
      <c r="F1002" s="65">
        <v>0</v>
      </c>
      <c r="G1002" s="50">
        <v>0</v>
      </c>
      <c r="H1002" s="50">
        <v>1</v>
      </c>
      <c r="I1002" s="50">
        <f t="shared" si="63"/>
        <v>0</v>
      </c>
      <c r="J1002" s="50">
        <f t="shared" si="63"/>
        <v>1</v>
      </c>
    </row>
    <row r="1003" spans="3:10">
      <c r="C1003" s="48" t="s">
        <v>591</v>
      </c>
      <c r="D1003" s="49" t="s">
        <v>592</v>
      </c>
      <c r="E1003" s="65">
        <v>0</v>
      </c>
      <c r="F1003" s="65">
        <v>0</v>
      </c>
      <c r="G1003" s="50">
        <v>5</v>
      </c>
      <c r="H1003" s="50">
        <v>15</v>
      </c>
      <c r="I1003" s="50">
        <f t="shared" si="63"/>
        <v>5</v>
      </c>
      <c r="J1003" s="50">
        <f t="shared" si="63"/>
        <v>15</v>
      </c>
    </row>
    <row r="1004" spans="3:10">
      <c r="C1004" s="48" t="s">
        <v>759</v>
      </c>
      <c r="D1004" s="49" t="s">
        <v>760</v>
      </c>
      <c r="E1004" s="65">
        <v>0</v>
      </c>
      <c r="F1004" s="65">
        <v>0</v>
      </c>
      <c r="G1004" s="50">
        <v>0</v>
      </c>
      <c r="H1004" s="50">
        <v>1</v>
      </c>
      <c r="I1004" s="50">
        <f t="shared" si="63"/>
        <v>0</v>
      </c>
      <c r="J1004" s="50">
        <f t="shared" si="63"/>
        <v>1</v>
      </c>
    </row>
    <row r="1005" spans="3:10">
      <c r="C1005" s="48" t="s">
        <v>593</v>
      </c>
      <c r="D1005" s="49" t="s">
        <v>594</v>
      </c>
      <c r="E1005" s="65">
        <v>0</v>
      </c>
      <c r="F1005" s="65">
        <v>0</v>
      </c>
      <c r="G1005" s="50">
        <v>21</v>
      </c>
      <c r="H1005" s="50">
        <v>30</v>
      </c>
      <c r="I1005" s="50">
        <f t="shared" si="63"/>
        <v>21</v>
      </c>
      <c r="J1005" s="50">
        <f t="shared" si="63"/>
        <v>30</v>
      </c>
    </row>
    <row r="1006" spans="3:10">
      <c r="C1006" s="48" t="s">
        <v>595</v>
      </c>
      <c r="D1006" s="49" t="s">
        <v>596</v>
      </c>
      <c r="E1006" s="65">
        <v>0</v>
      </c>
      <c r="F1006" s="65">
        <v>0</v>
      </c>
      <c r="G1006" s="50">
        <v>0</v>
      </c>
      <c r="H1006" s="50">
        <v>1</v>
      </c>
      <c r="I1006" s="50">
        <f t="shared" si="63"/>
        <v>0</v>
      </c>
      <c r="J1006" s="50">
        <f t="shared" si="63"/>
        <v>1</v>
      </c>
    </row>
    <row r="1007" spans="3:10">
      <c r="C1007" s="48" t="s">
        <v>763</v>
      </c>
      <c r="D1007" s="49" t="s">
        <v>764</v>
      </c>
      <c r="E1007" s="65">
        <v>0</v>
      </c>
      <c r="F1007" s="65">
        <v>0</v>
      </c>
      <c r="G1007" s="50">
        <v>0</v>
      </c>
      <c r="H1007" s="50">
        <v>1</v>
      </c>
      <c r="I1007" s="50">
        <f t="shared" si="63"/>
        <v>0</v>
      </c>
      <c r="J1007" s="50">
        <f t="shared" si="63"/>
        <v>1</v>
      </c>
    </row>
    <row r="1008" spans="3:10">
      <c r="C1008" s="48" t="s">
        <v>597</v>
      </c>
      <c r="D1008" s="49" t="s">
        <v>598</v>
      </c>
      <c r="E1008" s="65">
        <v>0</v>
      </c>
      <c r="F1008" s="65">
        <v>0</v>
      </c>
      <c r="G1008" s="50">
        <v>0</v>
      </c>
      <c r="H1008" s="50">
        <v>1</v>
      </c>
      <c r="I1008" s="50">
        <f t="shared" si="63"/>
        <v>0</v>
      </c>
      <c r="J1008" s="50">
        <f t="shared" si="63"/>
        <v>1</v>
      </c>
    </row>
    <row r="1009" spans="3:10">
      <c r="C1009" s="48" t="s">
        <v>767</v>
      </c>
      <c r="D1009" s="49" t="s">
        <v>768</v>
      </c>
      <c r="E1009" s="65">
        <v>0</v>
      </c>
      <c r="F1009" s="65">
        <v>0</v>
      </c>
      <c r="G1009" s="50">
        <v>0</v>
      </c>
      <c r="H1009" s="50">
        <v>1</v>
      </c>
      <c r="I1009" s="50">
        <f t="shared" si="63"/>
        <v>0</v>
      </c>
      <c r="J1009" s="50">
        <f t="shared" si="63"/>
        <v>1</v>
      </c>
    </row>
    <row r="1010" spans="3:10">
      <c r="C1010" s="48" t="s">
        <v>769</v>
      </c>
      <c r="D1010" s="49" t="s">
        <v>770</v>
      </c>
      <c r="E1010" s="65">
        <v>0</v>
      </c>
      <c r="F1010" s="65">
        <v>0</v>
      </c>
      <c r="G1010" s="50">
        <v>0</v>
      </c>
      <c r="H1010" s="50">
        <v>1</v>
      </c>
      <c r="I1010" s="50">
        <f t="shared" si="63"/>
        <v>0</v>
      </c>
      <c r="J1010" s="50">
        <f t="shared" si="63"/>
        <v>1</v>
      </c>
    </row>
    <row r="1011" spans="3:10">
      <c r="C1011" s="48" t="s">
        <v>601</v>
      </c>
      <c r="D1011" s="49" t="s">
        <v>602</v>
      </c>
      <c r="E1011" s="65">
        <v>0</v>
      </c>
      <c r="F1011" s="65">
        <v>0</v>
      </c>
      <c r="G1011" s="50">
        <v>11</v>
      </c>
      <c r="H1011" s="50">
        <v>15</v>
      </c>
      <c r="I1011" s="50">
        <f t="shared" si="63"/>
        <v>11</v>
      </c>
      <c r="J1011" s="50">
        <f t="shared" si="63"/>
        <v>15</v>
      </c>
    </row>
    <row r="1012" spans="3:10">
      <c r="C1012" s="48" t="s">
        <v>1553</v>
      </c>
      <c r="D1012" s="49" t="s">
        <v>1554</v>
      </c>
      <c r="E1012" s="65">
        <v>0</v>
      </c>
      <c r="F1012" s="65">
        <v>0</v>
      </c>
      <c r="G1012" s="50">
        <v>0</v>
      </c>
      <c r="H1012" s="50">
        <v>1</v>
      </c>
      <c r="I1012" s="50">
        <f t="shared" si="63"/>
        <v>0</v>
      </c>
      <c r="J1012" s="50">
        <f t="shared" si="63"/>
        <v>1</v>
      </c>
    </row>
    <row r="1013" spans="3:10">
      <c r="C1013" s="48" t="s">
        <v>609</v>
      </c>
      <c r="D1013" s="49" t="s">
        <v>610</v>
      </c>
      <c r="E1013" s="65">
        <v>336</v>
      </c>
      <c r="F1013" s="65">
        <v>500</v>
      </c>
      <c r="G1013" s="50">
        <v>0</v>
      </c>
      <c r="H1013" s="50">
        <v>2</v>
      </c>
      <c r="I1013" s="50">
        <f t="shared" si="63"/>
        <v>336</v>
      </c>
      <c r="J1013" s="50">
        <f t="shared" si="63"/>
        <v>502</v>
      </c>
    </row>
    <row r="1014" spans="3:10">
      <c r="C1014" s="48" t="s">
        <v>789</v>
      </c>
      <c r="D1014" s="49" t="s">
        <v>1555</v>
      </c>
      <c r="E1014" s="65">
        <v>0</v>
      </c>
      <c r="F1014" s="65">
        <v>0</v>
      </c>
      <c r="G1014" s="50">
        <v>0</v>
      </c>
      <c r="H1014" s="50">
        <v>1</v>
      </c>
      <c r="I1014" s="50">
        <f t="shared" si="63"/>
        <v>0</v>
      </c>
      <c r="J1014" s="50">
        <f t="shared" si="63"/>
        <v>1</v>
      </c>
    </row>
    <row r="1015" spans="3:10">
      <c r="C1015" s="48" t="s">
        <v>790</v>
      </c>
      <c r="D1015" s="49" t="s">
        <v>791</v>
      </c>
      <c r="E1015" s="65">
        <v>0</v>
      </c>
      <c r="F1015" s="65">
        <v>0</v>
      </c>
      <c r="G1015" s="50">
        <v>0</v>
      </c>
      <c r="H1015" s="50">
        <v>1</v>
      </c>
      <c r="I1015" s="50">
        <f t="shared" si="63"/>
        <v>0</v>
      </c>
      <c r="J1015" s="50">
        <f t="shared" si="63"/>
        <v>1</v>
      </c>
    </row>
    <row r="1016" spans="3:10">
      <c r="C1016" s="48" t="s">
        <v>797</v>
      </c>
      <c r="D1016" s="49" t="s">
        <v>798</v>
      </c>
      <c r="E1016" s="65">
        <v>0</v>
      </c>
      <c r="F1016" s="65">
        <v>0</v>
      </c>
      <c r="G1016" s="50">
        <v>0</v>
      </c>
      <c r="H1016" s="50">
        <v>1</v>
      </c>
      <c r="I1016" s="50">
        <f t="shared" si="63"/>
        <v>0</v>
      </c>
      <c r="J1016" s="50">
        <f t="shared" si="63"/>
        <v>1</v>
      </c>
    </row>
    <row r="1017" spans="3:10">
      <c r="C1017" s="48" t="s">
        <v>1556</v>
      </c>
      <c r="D1017" s="49" t="s">
        <v>1557</v>
      </c>
      <c r="E1017" s="65">
        <v>0</v>
      </c>
      <c r="F1017" s="65">
        <v>0</v>
      </c>
      <c r="G1017" s="50">
        <v>0</v>
      </c>
      <c r="H1017" s="50">
        <v>5</v>
      </c>
      <c r="I1017" s="50">
        <f t="shared" si="63"/>
        <v>0</v>
      </c>
      <c r="J1017" s="50">
        <f t="shared" ref="J1017:J1059" si="64">SUM(F1017,H1017)</f>
        <v>5</v>
      </c>
    </row>
    <row r="1018" spans="3:10">
      <c r="C1018" s="48" t="s">
        <v>1558</v>
      </c>
      <c r="D1018" s="49" t="s">
        <v>1559</v>
      </c>
      <c r="E1018" s="65">
        <v>2</v>
      </c>
      <c r="F1018" s="65">
        <v>2</v>
      </c>
      <c r="G1018" s="50">
        <v>0</v>
      </c>
      <c r="H1018" s="50">
        <v>0</v>
      </c>
      <c r="I1018" s="50">
        <f t="shared" ref="I1018:I1059" si="65">SUM(E1018,G1018)</f>
        <v>2</v>
      </c>
      <c r="J1018" s="50">
        <f t="shared" si="64"/>
        <v>2</v>
      </c>
    </row>
    <row r="1019" spans="3:10">
      <c r="C1019" s="48" t="s">
        <v>617</v>
      </c>
      <c r="D1019" s="49" t="s">
        <v>618</v>
      </c>
      <c r="E1019" s="65">
        <v>0</v>
      </c>
      <c r="F1019" s="65">
        <v>0</v>
      </c>
      <c r="G1019" s="50">
        <v>1</v>
      </c>
      <c r="H1019" s="50">
        <v>2</v>
      </c>
      <c r="I1019" s="50">
        <f t="shared" si="65"/>
        <v>1</v>
      </c>
      <c r="J1019" s="50">
        <f t="shared" si="64"/>
        <v>2</v>
      </c>
    </row>
    <row r="1020" spans="3:10">
      <c r="C1020" s="48" t="s">
        <v>619</v>
      </c>
      <c r="D1020" s="49" t="s">
        <v>620</v>
      </c>
      <c r="E1020" s="65">
        <v>1</v>
      </c>
      <c r="F1020" s="65">
        <v>1</v>
      </c>
      <c r="G1020" s="50">
        <v>0</v>
      </c>
      <c r="H1020" s="50">
        <v>0</v>
      </c>
      <c r="I1020" s="50">
        <f t="shared" si="65"/>
        <v>1</v>
      </c>
      <c r="J1020" s="50">
        <f t="shared" si="64"/>
        <v>1</v>
      </c>
    </row>
    <row r="1021" spans="3:10">
      <c r="C1021" s="48" t="s">
        <v>1560</v>
      </c>
      <c r="D1021" s="49" t="s">
        <v>1561</v>
      </c>
      <c r="E1021" s="65">
        <v>0</v>
      </c>
      <c r="F1021" s="65">
        <v>1</v>
      </c>
      <c r="G1021" s="50">
        <v>0</v>
      </c>
      <c r="H1021" s="50">
        <v>0</v>
      </c>
      <c r="I1021" s="50">
        <f t="shared" si="65"/>
        <v>0</v>
      </c>
      <c r="J1021" s="50">
        <f t="shared" si="64"/>
        <v>1</v>
      </c>
    </row>
    <row r="1022" spans="3:10">
      <c r="C1022" s="48" t="s">
        <v>623</v>
      </c>
      <c r="D1022" s="49" t="s">
        <v>624</v>
      </c>
      <c r="E1022" s="65">
        <v>4</v>
      </c>
      <c r="F1022" s="65">
        <v>5</v>
      </c>
      <c r="G1022" s="50">
        <v>0</v>
      </c>
      <c r="H1022" s="50">
        <v>1</v>
      </c>
      <c r="I1022" s="50">
        <f t="shared" si="65"/>
        <v>4</v>
      </c>
      <c r="J1022" s="50">
        <f t="shared" si="64"/>
        <v>6</v>
      </c>
    </row>
    <row r="1023" spans="3:10">
      <c r="C1023" s="48" t="s">
        <v>625</v>
      </c>
      <c r="D1023" s="49" t="s">
        <v>626</v>
      </c>
      <c r="E1023" s="65">
        <v>1940</v>
      </c>
      <c r="F1023" s="65">
        <v>2000</v>
      </c>
      <c r="G1023" s="50">
        <v>13</v>
      </c>
      <c r="H1023" s="50">
        <v>15</v>
      </c>
      <c r="I1023" s="50">
        <f t="shared" si="65"/>
        <v>1953</v>
      </c>
      <c r="J1023" s="50">
        <f t="shared" si="64"/>
        <v>2015</v>
      </c>
    </row>
    <row r="1024" spans="3:10">
      <c r="C1024" s="48" t="s">
        <v>1562</v>
      </c>
      <c r="D1024" s="49" t="s">
        <v>1563</v>
      </c>
      <c r="E1024" s="65">
        <v>1</v>
      </c>
      <c r="F1024" s="65">
        <v>1</v>
      </c>
      <c r="G1024" s="50">
        <v>0</v>
      </c>
      <c r="H1024" s="50">
        <v>0</v>
      </c>
      <c r="I1024" s="50">
        <f t="shared" si="65"/>
        <v>1</v>
      </c>
      <c r="J1024" s="50">
        <f t="shared" si="64"/>
        <v>1</v>
      </c>
    </row>
    <row r="1025" spans="3:10">
      <c r="C1025" s="48" t="s">
        <v>926</v>
      </c>
      <c r="D1025" s="49" t="s">
        <v>927</v>
      </c>
      <c r="E1025" s="65">
        <v>0</v>
      </c>
      <c r="F1025" s="65">
        <v>0</v>
      </c>
      <c r="G1025" s="50">
        <v>5</v>
      </c>
      <c r="H1025" s="50">
        <v>5</v>
      </c>
      <c r="I1025" s="50">
        <f t="shared" si="65"/>
        <v>5</v>
      </c>
      <c r="J1025" s="50">
        <f t="shared" si="64"/>
        <v>5</v>
      </c>
    </row>
    <row r="1026" spans="3:10">
      <c r="C1026" s="48" t="s">
        <v>631</v>
      </c>
      <c r="D1026" s="49" t="s">
        <v>632</v>
      </c>
      <c r="E1026" s="65">
        <v>0</v>
      </c>
      <c r="F1026" s="65">
        <v>0</v>
      </c>
      <c r="G1026" s="50">
        <v>33</v>
      </c>
      <c r="H1026" s="50">
        <v>30</v>
      </c>
      <c r="I1026" s="50">
        <f t="shared" si="65"/>
        <v>33</v>
      </c>
      <c r="J1026" s="50">
        <f t="shared" si="64"/>
        <v>30</v>
      </c>
    </row>
    <row r="1027" spans="3:10">
      <c r="C1027" s="48" t="s">
        <v>633</v>
      </c>
      <c r="D1027" s="49" t="s">
        <v>634</v>
      </c>
      <c r="E1027" s="65">
        <v>0</v>
      </c>
      <c r="F1027" s="65">
        <v>0</v>
      </c>
      <c r="G1027" s="50">
        <v>1</v>
      </c>
      <c r="H1027" s="50">
        <v>2</v>
      </c>
      <c r="I1027" s="50">
        <f t="shared" si="65"/>
        <v>1</v>
      </c>
      <c r="J1027" s="50">
        <f t="shared" si="64"/>
        <v>2</v>
      </c>
    </row>
    <row r="1028" spans="3:10">
      <c r="C1028" s="48" t="s">
        <v>932</v>
      </c>
      <c r="D1028" s="49" t="s">
        <v>933</v>
      </c>
      <c r="E1028" s="65">
        <v>0</v>
      </c>
      <c r="F1028" s="65">
        <v>0</v>
      </c>
      <c r="G1028" s="50">
        <v>774</v>
      </c>
      <c r="H1028" s="50">
        <v>800</v>
      </c>
      <c r="I1028" s="50">
        <f t="shared" si="65"/>
        <v>774</v>
      </c>
      <c r="J1028" s="50">
        <f t="shared" si="64"/>
        <v>800</v>
      </c>
    </row>
    <row r="1029" spans="3:10">
      <c r="C1029" s="48" t="s">
        <v>639</v>
      </c>
      <c r="D1029" s="49" t="s">
        <v>640</v>
      </c>
      <c r="E1029" s="65">
        <v>0</v>
      </c>
      <c r="F1029" s="65">
        <v>1</v>
      </c>
      <c r="G1029" s="50">
        <v>906</v>
      </c>
      <c r="H1029" s="50">
        <v>1100</v>
      </c>
      <c r="I1029" s="50">
        <f t="shared" si="65"/>
        <v>906</v>
      </c>
      <c r="J1029" s="50">
        <f t="shared" si="64"/>
        <v>1101</v>
      </c>
    </row>
    <row r="1030" spans="3:10">
      <c r="C1030" s="48" t="s">
        <v>643</v>
      </c>
      <c r="D1030" s="49" t="s">
        <v>644</v>
      </c>
      <c r="E1030" s="65">
        <v>0</v>
      </c>
      <c r="F1030" s="65">
        <v>0</v>
      </c>
      <c r="G1030" s="50">
        <v>1</v>
      </c>
      <c r="H1030" s="50">
        <v>5</v>
      </c>
      <c r="I1030" s="50">
        <f t="shared" si="65"/>
        <v>1</v>
      </c>
      <c r="J1030" s="50">
        <f t="shared" si="64"/>
        <v>5</v>
      </c>
    </row>
    <row r="1031" spans="3:10">
      <c r="C1031" s="48" t="s">
        <v>1564</v>
      </c>
      <c r="D1031" s="49" t="s">
        <v>1565</v>
      </c>
      <c r="E1031" s="65">
        <v>0</v>
      </c>
      <c r="F1031" s="65">
        <v>0</v>
      </c>
      <c r="G1031" s="50">
        <v>0</v>
      </c>
      <c r="H1031" s="50">
        <v>1</v>
      </c>
      <c r="I1031" s="50">
        <f t="shared" si="65"/>
        <v>0</v>
      </c>
      <c r="J1031" s="50">
        <f t="shared" si="64"/>
        <v>1</v>
      </c>
    </row>
    <row r="1032" spans="3:10">
      <c r="C1032" s="48" t="s">
        <v>647</v>
      </c>
      <c r="D1032" s="49" t="s">
        <v>648</v>
      </c>
      <c r="E1032" s="65">
        <v>0</v>
      </c>
      <c r="F1032" s="65">
        <v>1</v>
      </c>
      <c r="G1032" s="50">
        <v>94</v>
      </c>
      <c r="H1032" s="50">
        <v>200</v>
      </c>
      <c r="I1032" s="50">
        <f t="shared" si="65"/>
        <v>94</v>
      </c>
      <c r="J1032" s="50">
        <f t="shared" si="64"/>
        <v>201</v>
      </c>
    </row>
    <row r="1033" spans="3:10">
      <c r="C1033" s="48" t="s">
        <v>649</v>
      </c>
      <c r="D1033" s="49" t="s">
        <v>650</v>
      </c>
      <c r="E1033" s="65">
        <v>0</v>
      </c>
      <c r="F1033" s="65">
        <v>0</v>
      </c>
      <c r="G1033" s="50">
        <v>0</v>
      </c>
      <c r="H1033" s="50">
        <v>5</v>
      </c>
      <c r="I1033" s="50">
        <f t="shared" si="65"/>
        <v>0</v>
      </c>
      <c r="J1033" s="50">
        <f t="shared" si="64"/>
        <v>5</v>
      </c>
    </row>
    <row r="1034" spans="3:10">
      <c r="C1034" s="48" t="s">
        <v>651</v>
      </c>
      <c r="D1034" s="49" t="s">
        <v>652</v>
      </c>
      <c r="E1034" s="65">
        <v>0</v>
      </c>
      <c r="F1034" s="65">
        <v>0</v>
      </c>
      <c r="G1034" s="50">
        <v>3</v>
      </c>
      <c r="H1034" s="50">
        <v>5</v>
      </c>
      <c r="I1034" s="50">
        <f t="shared" si="65"/>
        <v>3</v>
      </c>
      <c r="J1034" s="50">
        <f t="shared" si="64"/>
        <v>5</v>
      </c>
    </row>
    <row r="1035" spans="3:10">
      <c r="C1035" s="48" t="s">
        <v>653</v>
      </c>
      <c r="D1035" s="49" t="s">
        <v>654</v>
      </c>
      <c r="E1035" s="65">
        <v>0</v>
      </c>
      <c r="F1035" s="65">
        <v>0</v>
      </c>
      <c r="G1035" s="50">
        <v>3811</v>
      </c>
      <c r="H1035" s="50">
        <v>3500</v>
      </c>
      <c r="I1035" s="50">
        <f t="shared" si="65"/>
        <v>3811</v>
      </c>
      <c r="J1035" s="50">
        <f t="shared" si="64"/>
        <v>3500</v>
      </c>
    </row>
    <row r="1036" spans="3:10">
      <c r="C1036" s="48" t="s">
        <v>936</v>
      </c>
      <c r="D1036" s="49" t="s">
        <v>937</v>
      </c>
      <c r="E1036" s="65">
        <v>0</v>
      </c>
      <c r="F1036" s="65">
        <v>0</v>
      </c>
      <c r="G1036" s="50">
        <v>4</v>
      </c>
      <c r="H1036" s="50">
        <v>5</v>
      </c>
      <c r="I1036" s="50">
        <f t="shared" si="65"/>
        <v>4</v>
      </c>
      <c r="J1036" s="50">
        <f t="shared" si="64"/>
        <v>5</v>
      </c>
    </row>
    <row r="1037" spans="3:10">
      <c r="C1037" s="48" t="s">
        <v>938</v>
      </c>
      <c r="D1037" s="49" t="s">
        <v>939</v>
      </c>
      <c r="E1037" s="65">
        <v>0</v>
      </c>
      <c r="F1037" s="65">
        <v>0</v>
      </c>
      <c r="G1037" s="50">
        <v>2</v>
      </c>
      <c r="H1037" s="50">
        <v>5</v>
      </c>
      <c r="I1037" s="50">
        <f t="shared" si="65"/>
        <v>2</v>
      </c>
      <c r="J1037" s="50">
        <f t="shared" si="64"/>
        <v>5</v>
      </c>
    </row>
    <row r="1038" spans="3:10">
      <c r="C1038" s="48" t="s">
        <v>655</v>
      </c>
      <c r="D1038" s="49" t="s">
        <v>656</v>
      </c>
      <c r="E1038" s="65">
        <v>0</v>
      </c>
      <c r="F1038" s="65">
        <v>0</v>
      </c>
      <c r="G1038" s="50">
        <v>1</v>
      </c>
      <c r="H1038" s="50">
        <v>2</v>
      </c>
      <c r="I1038" s="50">
        <f t="shared" si="65"/>
        <v>1</v>
      </c>
      <c r="J1038" s="50">
        <f t="shared" si="64"/>
        <v>2</v>
      </c>
    </row>
    <row r="1039" spans="3:10">
      <c r="C1039" s="48" t="s">
        <v>657</v>
      </c>
      <c r="D1039" s="49" t="s">
        <v>658</v>
      </c>
      <c r="E1039" s="65">
        <v>0</v>
      </c>
      <c r="F1039" s="65">
        <v>0</v>
      </c>
      <c r="G1039" s="50">
        <v>191</v>
      </c>
      <c r="H1039" s="50">
        <v>150</v>
      </c>
      <c r="I1039" s="50">
        <f t="shared" si="65"/>
        <v>191</v>
      </c>
      <c r="J1039" s="50">
        <f t="shared" si="64"/>
        <v>150</v>
      </c>
    </row>
    <row r="1040" spans="3:10">
      <c r="C1040" s="48" t="s">
        <v>659</v>
      </c>
      <c r="D1040" s="49" t="s">
        <v>660</v>
      </c>
      <c r="E1040" s="65">
        <v>0</v>
      </c>
      <c r="F1040" s="65">
        <v>0</v>
      </c>
      <c r="G1040" s="50">
        <v>2701</v>
      </c>
      <c r="H1040" s="50">
        <v>2400</v>
      </c>
      <c r="I1040" s="50">
        <f t="shared" si="65"/>
        <v>2701</v>
      </c>
      <c r="J1040" s="50">
        <f t="shared" si="64"/>
        <v>2400</v>
      </c>
    </row>
    <row r="1041" spans="3:10">
      <c r="C1041" s="48" t="s">
        <v>661</v>
      </c>
      <c r="D1041" s="49" t="s">
        <v>662</v>
      </c>
      <c r="E1041" s="65">
        <v>0</v>
      </c>
      <c r="F1041" s="65">
        <v>0</v>
      </c>
      <c r="G1041" s="50">
        <v>1605</v>
      </c>
      <c r="H1041" s="50">
        <v>1500</v>
      </c>
      <c r="I1041" s="50">
        <f t="shared" si="65"/>
        <v>1605</v>
      </c>
      <c r="J1041" s="50">
        <f t="shared" si="64"/>
        <v>1500</v>
      </c>
    </row>
    <row r="1042" spans="3:10">
      <c r="C1042" s="48" t="s">
        <v>663</v>
      </c>
      <c r="D1042" s="49" t="s">
        <v>664</v>
      </c>
      <c r="E1042" s="65">
        <v>0</v>
      </c>
      <c r="F1042" s="65">
        <v>0</v>
      </c>
      <c r="G1042" s="50">
        <v>3</v>
      </c>
      <c r="H1042" s="50">
        <v>8</v>
      </c>
      <c r="I1042" s="50">
        <f t="shared" si="65"/>
        <v>3</v>
      </c>
      <c r="J1042" s="50">
        <f t="shared" si="64"/>
        <v>8</v>
      </c>
    </row>
    <row r="1043" spans="3:10">
      <c r="C1043" s="48" t="s">
        <v>665</v>
      </c>
      <c r="D1043" s="49" t="s">
        <v>666</v>
      </c>
      <c r="E1043" s="65">
        <v>0</v>
      </c>
      <c r="F1043" s="65">
        <v>0</v>
      </c>
      <c r="G1043" s="50">
        <v>0</v>
      </c>
      <c r="H1043" s="50">
        <v>4</v>
      </c>
      <c r="I1043" s="50">
        <f t="shared" si="65"/>
        <v>0</v>
      </c>
      <c r="J1043" s="50">
        <f t="shared" si="64"/>
        <v>4</v>
      </c>
    </row>
    <row r="1044" spans="3:10">
      <c r="C1044" s="48" t="s">
        <v>940</v>
      </c>
      <c r="D1044" s="49" t="s">
        <v>941</v>
      </c>
      <c r="E1044" s="65">
        <v>0</v>
      </c>
      <c r="F1044" s="65">
        <v>0</v>
      </c>
      <c r="G1044" s="50">
        <v>15</v>
      </c>
      <c r="H1044" s="50">
        <v>80</v>
      </c>
      <c r="I1044" s="50">
        <f t="shared" si="65"/>
        <v>15</v>
      </c>
      <c r="J1044" s="50">
        <f t="shared" si="64"/>
        <v>80</v>
      </c>
    </row>
    <row r="1045" spans="3:10">
      <c r="C1045" s="48" t="s">
        <v>669</v>
      </c>
      <c r="D1045" s="49" t="s">
        <v>670</v>
      </c>
      <c r="E1045" s="65">
        <v>65</v>
      </c>
      <c r="F1045" s="65">
        <v>60</v>
      </c>
      <c r="G1045" s="50">
        <v>41</v>
      </c>
      <c r="H1045" s="50">
        <v>40</v>
      </c>
      <c r="I1045" s="50">
        <f t="shared" si="65"/>
        <v>106</v>
      </c>
      <c r="J1045" s="50">
        <f t="shared" si="64"/>
        <v>100</v>
      </c>
    </row>
    <row r="1046" spans="3:10">
      <c r="C1046" s="48" t="s">
        <v>944</v>
      </c>
      <c r="D1046" s="49" t="s">
        <v>945</v>
      </c>
      <c r="E1046" s="65">
        <v>0</v>
      </c>
      <c r="F1046" s="65">
        <v>0</v>
      </c>
      <c r="G1046" s="50">
        <v>0</v>
      </c>
      <c r="H1046" s="50">
        <v>5</v>
      </c>
      <c r="I1046" s="50">
        <f t="shared" si="65"/>
        <v>0</v>
      </c>
      <c r="J1046" s="50">
        <f t="shared" si="64"/>
        <v>5</v>
      </c>
    </row>
    <row r="1047" spans="3:10">
      <c r="C1047" s="48" t="s">
        <v>677</v>
      </c>
      <c r="D1047" s="49" t="s">
        <v>678</v>
      </c>
      <c r="E1047" s="65">
        <v>0</v>
      </c>
      <c r="F1047" s="65">
        <v>0</v>
      </c>
      <c r="G1047" s="50">
        <v>3</v>
      </c>
      <c r="H1047" s="50">
        <v>2</v>
      </c>
      <c r="I1047" s="50">
        <f t="shared" si="65"/>
        <v>3</v>
      </c>
      <c r="J1047" s="50">
        <f t="shared" si="64"/>
        <v>2</v>
      </c>
    </row>
    <row r="1048" spans="3:10">
      <c r="C1048" s="48" t="s">
        <v>679</v>
      </c>
      <c r="D1048" s="49" t="s">
        <v>680</v>
      </c>
      <c r="E1048" s="65">
        <v>1</v>
      </c>
      <c r="F1048" s="65">
        <v>0</v>
      </c>
      <c r="G1048" s="50">
        <v>80</v>
      </c>
      <c r="H1048" s="50">
        <v>550</v>
      </c>
      <c r="I1048" s="50">
        <f t="shared" si="65"/>
        <v>81</v>
      </c>
      <c r="J1048" s="50">
        <f t="shared" si="64"/>
        <v>550</v>
      </c>
    </row>
    <row r="1049" spans="3:10">
      <c r="C1049" s="48" t="s">
        <v>685</v>
      </c>
      <c r="D1049" s="49" t="s">
        <v>686</v>
      </c>
      <c r="E1049" s="65">
        <v>0</v>
      </c>
      <c r="F1049" s="65">
        <v>0</v>
      </c>
      <c r="G1049" s="50">
        <v>37</v>
      </c>
      <c r="H1049" s="50">
        <v>30</v>
      </c>
      <c r="I1049" s="50">
        <f t="shared" si="65"/>
        <v>37</v>
      </c>
      <c r="J1049" s="50">
        <f t="shared" si="64"/>
        <v>30</v>
      </c>
    </row>
    <row r="1050" spans="3:10">
      <c r="C1050" s="48" t="s">
        <v>689</v>
      </c>
      <c r="D1050" s="49" t="s">
        <v>690</v>
      </c>
      <c r="E1050" s="65">
        <v>1</v>
      </c>
      <c r="F1050" s="65">
        <v>0</v>
      </c>
      <c r="G1050" s="50">
        <v>1052</v>
      </c>
      <c r="H1050" s="50">
        <v>1100</v>
      </c>
      <c r="I1050" s="50">
        <f t="shared" si="65"/>
        <v>1053</v>
      </c>
      <c r="J1050" s="50">
        <f t="shared" si="64"/>
        <v>1100</v>
      </c>
    </row>
    <row r="1051" spans="3:10">
      <c r="C1051" s="48" t="s">
        <v>1566</v>
      </c>
      <c r="D1051" s="49" t="s">
        <v>1567</v>
      </c>
      <c r="E1051" s="65">
        <v>0</v>
      </c>
      <c r="F1051" s="65">
        <v>0</v>
      </c>
      <c r="G1051" s="50">
        <v>0</v>
      </c>
      <c r="H1051" s="50">
        <v>2</v>
      </c>
      <c r="I1051" s="50">
        <f t="shared" si="65"/>
        <v>0</v>
      </c>
      <c r="J1051" s="50">
        <f t="shared" si="64"/>
        <v>2</v>
      </c>
    </row>
    <row r="1052" spans="3:10">
      <c r="C1052" s="48" t="s">
        <v>1568</v>
      </c>
      <c r="D1052" s="49" t="s">
        <v>1569</v>
      </c>
      <c r="E1052" s="65">
        <v>0</v>
      </c>
      <c r="F1052" s="65">
        <v>0</v>
      </c>
      <c r="G1052" s="50">
        <v>12</v>
      </c>
      <c r="H1052" s="50">
        <v>15</v>
      </c>
      <c r="I1052" s="50">
        <f t="shared" si="65"/>
        <v>12</v>
      </c>
      <c r="J1052" s="50">
        <f t="shared" si="64"/>
        <v>15</v>
      </c>
    </row>
    <row r="1053" spans="3:10">
      <c r="C1053" s="48" t="s">
        <v>1570</v>
      </c>
      <c r="D1053" s="49" t="s">
        <v>1571</v>
      </c>
      <c r="E1053" s="65">
        <v>0</v>
      </c>
      <c r="F1053" s="65">
        <v>0</v>
      </c>
      <c r="G1053" s="50">
        <v>3</v>
      </c>
      <c r="H1053" s="50">
        <v>5</v>
      </c>
      <c r="I1053" s="50">
        <f t="shared" si="65"/>
        <v>3</v>
      </c>
      <c r="J1053" s="50">
        <f t="shared" si="64"/>
        <v>5</v>
      </c>
    </row>
    <row r="1054" spans="3:10">
      <c r="C1054" s="48" t="s">
        <v>1572</v>
      </c>
      <c r="D1054" s="49" t="s">
        <v>1573</v>
      </c>
      <c r="E1054" s="65">
        <v>0</v>
      </c>
      <c r="F1054" s="65">
        <v>0</v>
      </c>
      <c r="G1054" s="50">
        <v>0</v>
      </c>
      <c r="H1054" s="50">
        <v>1</v>
      </c>
      <c r="I1054" s="50">
        <f t="shared" si="65"/>
        <v>0</v>
      </c>
      <c r="J1054" s="50">
        <f t="shared" si="64"/>
        <v>1</v>
      </c>
    </row>
    <row r="1055" spans="3:10">
      <c r="C1055" s="48" t="s">
        <v>1574</v>
      </c>
      <c r="D1055" s="49" t="s">
        <v>1575</v>
      </c>
      <c r="E1055" s="65">
        <v>0</v>
      </c>
      <c r="F1055" s="65">
        <v>0</v>
      </c>
      <c r="G1055" s="50">
        <v>3</v>
      </c>
      <c r="H1055" s="50">
        <v>5</v>
      </c>
      <c r="I1055" s="50">
        <f t="shared" si="65"/>
        <v>3</v>
      </c>
      <c r="J1055" s="50">
        <f t="shared" si="64"/>
        <v>5</v>
      </c>
    </row>
    <row r="1056" spans="3:10">
      <c r="C1056" s="48" t="s">
        <v>1576</v>
      </c>
      <c r="D1056" s="49" t="s">
        <v>1577</v>
      </c>
      <c r="E1056" s="65">
        <v>0</v>
      </c>
      <c r="F1056" s="65">
        <v>0</v>
      </c>
      <c r="G1056" s="50">
        <v>1</v>
      </c>
      <c r="H1056" s="50">
        <v>5</v>
      </c>
      <c r="I1056" s="50">
        <f t="shared" si="65"/>
        <v>1</v>
      </c>
      <c r="J1056" s="50">
        <f t="shared" si="64"/>
        <v>5</v>
      </c>
    </row>
    <row r="1057" spans="1:11">
      <c r="C1057" s="48" t="s">
        <v>1578</v>
      </c>
      <c r="D1057" s="49" t="s">
        <v>1579</v>
      </c>
      <c r="E1057" s="65">
        <v>0</v>
      </c>
      <c r="F1057" s="65">
        <v>0</v>
      </c>
      <c r="G1057" s="50">
        <v>17</v>
      </c>
      <c r="H1057" s="50">
        <v>15</v>
      </c>
      <c r="I1057" s="50">
        <f t="shared" si="65"/>
        <v>17</v>
      </c>
      <c r="J1057" s="50">
        <f t="shared" si="64"/>
        <v>15</v>
      </c>
    </row>
    <row r="1058" spans="1:11">
      <c r="C1058" s="48" t="s">
        <v>1580</v>
      </c>
      <c r="D1058" s="49" t="s">
        <v>1581</v>
      </c>
      <c r="E1058" s="65">
        <v>0</v>
      </c>
      <c r="F1058" s="65">
        <v>0</v>
      </c>
      <c r="G1058" s="50">
        <v>1</v>
      </c>
      <c r="H1058" s="50">
        <v>2</v>
      </c>
      <c r="I1058" s="50">
        <f t="shared" si="65"/>
        <v>1</v>
      </c>
      <c r="J1058" s="50">
        <f t="shared" si="64"/>
        <v>2</v>
      </c>
    </row>
    <row r="1059" spans="1:11">
      <c r="C1059" s="48" t="s">
        <v>1582</v>
      </c>
      <c r="D1059" s="49" t="s">
        <v>1583</v>
      </c>
      <c r="E1059" s="65">
        <v>0</v>
      </c>
      <c r="F1059" s="65">
        <v>1</v>
      </c>
      <c r="G1059" s="50">
        <v>0</v>
      </c>
      <c r="H1059" s="50">
        <v>2</v>
      </c>
      <c r="I1059" s="50">
        <f t="shared" si="65"/>
        <v>0</v>
      </c>
      <c r="J1059" s="50">
        <f t="shared" si="64"/>
        <v>3</v>
      </c>
    </row>
    <row r="1060" spans="1:11" ht="14.25">
      <c r="B1060" s="45" t="s">
        <v>82</v>
      </c>
      <c r="D1060" s="72"/>
      <c r="E1060" s="73"/>
      <c r="F1060" s="73"/>
      <c r="G1060" s="73"/>
      <c r="H1060" s="73"/>
      <c r="I1060" s="73"/>
      <c r="J1060" s="73"/>
      <c r="K1060" s="71" t="s">
        <v>59</v>
      </c>
    </row>
    <row r="1061" spans="1:11">
      <c r="C1061" s="48" t="s">
        <v>10</v>
      </c>
      <c r="D1061" s="74" t="s">
        <v>7776</v>
      </c>
      <c r="E1061" s="65"/>
      <c r="F1061" s="65"/>
      <c r="G1061" s="50"/>
      <c r="H1061" s="50"/>
      <c r="I1061" s="50">
        <f t="shared" ref="I1061:J1068" si="66">SUM(E1061,G1061)</f>
        <v>0</v>
      </c>
      <c r="J1061" s="50">
        <f t="shared" si="66"/>
        <v>0</v>
      </c>
    </row>
    <row r="1062" spans="1:11">
      <c r="C1062" s="48" t="s">
        <v>11</v>
      </c>
      <c r="D1062" s="74" t="s">
        <v>7777</v>
      </c>
      <c r="E1062" s="65"/>
      <c r="F1062" s="65"/>
      <c r="G1062" s="50"/>
      <c r="H1062" s="50"/>
      <c r="I1062" s="50">
        <f t="shared" si="66"/>
        <v>0</v>
      </c>
      <c r="J1062" s="50">
        <f t="shared" si="66"/>
        <v>0</v>
      </c>
    </row>
    <row r="1063" spans="1:11">
      <c r="C1063" s="48" t="s">
        <v>12</v>
      </c>
      <c r="D1063" s="74" t="s">
        <v>7778</v>
      </c>
      <c r="E1063" s="65"/>
      <c r="F1063" s="65"/>
      <c r="G1063" s="50"/>
      <c r="H1063" s="50"/>
      <c r="I1063" s="50">
        <f t="shared" si="66"/>
        <v>0</v>
      </c>
      <c r="J1063" s="50">
        <f t="shared" si="66"/>
        <v>0</v>
      </c>
    </row>
    <row r="1064" spans="1:11">
      <c r="C1064" s="48" t="s">
        <v>13</v>
      </c>
      <c r="D1064" s="74" t="s">
        <v>7779</v>
      </c>
      <c r="E1064" s="65"/>
      <c r="F1064" s="65"/>
      <c r="G1064" s="50"/>
      <c r="H1064" s="50"/>
      <c r="I1064" s="50">
        <f t="shared" si="66"/>
        <v>0</v>
      </c>
      <c r="J1064" s="50">
        <f t="shared" si="66"/>
        <v>0</v>
      </c>
    </row>
    <row r="1065" spans="1:11">
      <c r="C1065" s="48" t="s">
        <v>14</v>
      </c>
      <c r="D1065" s="74" t="s">
        <v>7780</v>
      </c>
      <c r="E1065" s="65"/>
      <c r="F1065" s="65"/>
      <c r="G1065" s="50"/>
      <c r="H1065" s="50"/>
      <c r="I1065" s="50">
        <f t="shared" si="66"/>
        <v>0</v>
      </c>
      <c r="J1065" s="50">
        <f t="shared" si="66"/>
        <v>0</v>
      </c>
    </row>
    <row r="1066" spans="1:11">
      <c r="C1066" s="48" t="s">
        <v>15</v>
      </c>
      <c r="D1066" s="74" t="s">
        <v>7781</v>
      </c>
      <c r="E1066" s="65"/>
      <c r="F1066" s="65"/>
      <c r="G1066" s="50"/>
      <c r="H1066" s="50"/>
      <c r="I1066" s="50">
        <f t="shared" si="66"/>
        <v>0</v>
      </c>
      <c r="J1066" s="50">
        <f t="shared" si="66"/>
        <v>0</v>
      </c>
    </row>
    <row r="1067" spans="1:11">
      <c r="C1067" s="48" t="s">
        <v>16</v>
      </c>
      <c r="D1067" s="74" t="s">
        <v>7782</v>
      </c>
      <c r="E1067" s="65"/>
      <c r="F1067" s="65"/>
      <c r="G1067" s="50"/>
      <c r="H1067" s="50"/>
      <c r="I1067" s="50">
        <f t="shared" si="66"/>
        <v>0</v>
      </c>
      <c r="J1067" s="50">
        <f t="shared" si="66"/>
        <v>0</v>
      </c>
    </row>
    <row r="1068" spans="1:11">
      <c r="C1068" s="48" t="s">
        <v>17</v>
      </c>
      <c r="D1068" s="74" t="s">
        <v>7783</v>
      </c>
      <c r="E1068" s="65"/>
      <c r="F1068" s="65"/>
      <c r="G1068" s="50"/>
      <c r="H1068" s="50"/>
      <c r="I1068" s="50">
        <f t="shared" si="66"/>
        <v>0</v>
      </c>
      <c r="J1068" s="50">
        <f t="shared" si="66"/>
        <v>0</v>
      </c>
    </row>
    <row r="1069" spans="1:11">
      <c r="A1069" s="66" t="s">
        <v>2856</v>
      </c>
      <c r="C1069" s="75"/>
      <c r="E1069" s="76"/>
      <c r="F1069" s="76"/>
      <c r="G1069" s="77"/>
      <c r="H1069" s="77"/>
      <c r="I1069" s="77"/>
      <c r="J1069" s="77"/>
    </row>
    <row r="1070" spans="1:11" ht="14.25">
      <c r="B1070" s="43" t="s">
        <v>69</v>
      </c>
      <c r="C1070" s="44"/>
      <c r="D1070" s="43"/>
      <c r="E1070" s="60"/>
      <c r="F1070" s="60"/>
      <c r="G1070" s="60"/>
      <c r="H1070" s="60"/>
      <c r="I1070" s="60"/>
      <c r="J1070" s="60"/>
    </row>
    <row r="1071" spans="1:11">
      <c r="B1071" s="45" t="s">
        <v>37</v>
      </c>
      <c r="C1071" s="46"/>
      <c r="E1071" s="47">
        <f>SUM(E1072:E1079)</f>
        <v>8618</v>
      </c>
      <c r="F1071" s="47">
        <f t="shared" ref="F1071:J1071" si="67">SUM(F1072:F1079)</f>
        <v>9150</v>
      </c>
      <c r="G1071" s="47">
        <f t="shared" si="67"/>
        <v>1868</v>
      </c>
      <c r="H1071" s="47">
        <f t="shared" si="67"/>
        <v>2090</v>
      </c>
      <c r="I1071" s="47">
        <f t="shared" si="67"/>
        <v>10486</v>
      </c>
      <c r="J1071" s="47">
        <f t="shared" si="67"/>
        <v>11240</v>
      </c>
    </row>
    <row r="1072" spans="1:11">
      <c r="C1072" s="48" t="s">
        <v>105</v>
      </c>
      <c r="D1072" s="49" t="s">
        <v>7749</v>
      </c>
      <c r="E1072" s="50">
        <v>2031</v>
      </c>
      <c r="F1072" s="50">
        <v>2100</v>
      </c>
      <c r="G1072" s="50">
        <v>456</v>
      </c>
      <c r="H1072" s="50">
        <v>600</v>
      </c>
      <c r="I1072" s="50">
        <f>SUM(E1072,G1072)</f>
        <v>2487</v>
      </c>
      <c r="J1072" s="50">
        <f>SUM(F1072,H1072)</f>
        <v>2700</v>
      </c>
    </row>
    <row r="1073" spans="1:11">
      <c r="C1073" s="48" t="s">
        <v>106</v>
      </c>
      <c r="D1073" s="49" t="s">
        <v>7750</v>
      </c>
      <c r="E1073" s="50">
        <v>861</v>
      </c>
      <c r="F1073" s="50">
        <v>800</v>
      </c>
      <c r="G1073" s="50">
        <v>415</v>
      </c>
      <c r="H1073" s="50">
        <v>400</v>
      </c>
      <c r="I1073" s="50">
        <f t="shared" ref="I1073:J1079" si="68">SUM(E1073,G1073)</f>
        <v>1276</v>
      </c>
      <c r="J1073" s="50">
        <f t="shared" si="68"/>
        <v>1200</v>
      </c>
    </row>
    <row r="1074" spans="1:11">
      <c r="C1074" s="48" t="s">
        <v>107</v>
      </c>
      <c r="D1074" s="49" t="s">
        <v>7751</v>
      </c>
      <c r="E1074" s="50">
        <v>1778</v>
      </c>
      <c r="F1074" s="50">
        <v>2000</v>
      </c>
      <c r="G1074" s="50">
        <v>347</v>
      </c>
      <c r="H1074" s="50">
        <v>300</v>
      </c>
      <c r="I1074" s="50">
        <f t="shared" si="68"/>
        <v>2125</v>
      </c>
      <c r="J1074" s="50">
        <f t="shared" si="68"/>
        <v>2300</v>
      </c>
    </row>
    <row r="1075" spans="1:11">
      <c r="C1075" s="48" t="s">
        <v>108</v>
      </c>
      <c r="D1075" s="49" t="s">
        <v>7752</v>
      </c>
      <c r="E1075" s="50">
        <v>704</v>
      </c>
      <c r="F1075" s="50">
        <v>800</v>
      </c>
      <c r="G1075" s="50">
        <v>448</v>
      </c>
      <c r="H1075" s="50">
        <v>450</v>
      </c>
      <c r="I1075" s="50">
        <f t="shared" ref="I1075:I1076" si="69">SUM(E1075,G1075)</f>
        <v>1152</v>
      </c>
      <c r="J1075" s="50">
        <f t="shared" ref="J1075:J1076" si="70">SUM(F1075,H1075)</f>
        <v>1250</v>
      </c>
    </row>
    <row r="1076" spans="1:11">
      <c r="C1076" s="48" t="s">
        <v>109</v>
      </c>
      <c r="D1076" s="49" t="s">
        <v>7753</v>
      </c>
      <c r="E1076" s="50">
        <v>1954</v>
      </c>
      <c r="F1076" s="50">
        <v>2000</v>
      </c>
      <c r="G1076" s="50">
        <v>108</v>
      </c>
      <c r="H1076" s="50">
        <v>120</v>
      </c>
      <c r="I1076" s="50">
        <f t="shared" si="69"/>
        <v>2062</v>
      </c>
      <c r="J1076" s="50">
        <f t="shared" si="70"/>
        <v>2120</v>
      </c>
    </row>
    <row r="1077" spans="1:11">
      <c r="C1077" s="48" t="s">
        <v>110</v>
      </c>
      <c r="D1077" s="49" t="s">
        <v>7754</v>
      </c>
      <c r="E1077" s="50">
        <v>617</v>
      </c>
      <c r="F1077" s="50">
        <v>800</v>
      </c>
      <c r="G1077" s="50">
        <v>73</v>
      </c>
      <c r="H1077" s="50">
        <v>120</v>
      </c>
      <c r="I1077" s="50">
        <f t="shared" si="68"/>
        <v>690</v>
      </c>
      <c r="J1077" s="50">
        <f t="shared" si="68"/>
        <v>920</v>
      </c>
    </row>
    <row r="1078" spans="1:11">
      <c r="C1078" s="48" t="s">
        <v>111</v>
      </c>
      <c r="D1078" s="49" t="s">
        <v>7755</v>
      </c>
      <c r="E1078" s="50">
        <v>673</v>
      </c>
      <c r="F1078" s="50">
        <v>600</v>
      </c>
      <c r="G1078" s="50">
        <v>21</v>
      </c>
      <c r="H1078" s="50">
        <v>50</v>
      </c>
      <c r="I1078" s="50">
        <f t="shared" si="68"/>
        <v>694</v>
      </c>
      <c r="J1078" s="50">
        <f t="shared" si="68"/>
        <v>650</v>
      </c>
    </row>
    <row r="1079" spans="1:11" s="51" customFormat="1">
      <c r="A1079" s="2"/>
      <c r="B1079" s="2"/>
      <c r="C1079" s="48" t="s">
        <v>2857</v>
      </c>
      <c r="D1079" s="49" t="s">
        <v>7756</v>
      </c>
      <c r="E1079" s="50">
        <v>0</v>
      </c>
      <c r="F1079" s="50">
        <v>50</v>
      </c>
      <c r="G1079" s="50">
        <v>0</v>
      </c>
      <c r="H1079" s="50">
        <v>50</v>
      </c>
      <c r="I1079" s="50">
        <f t="shared" si="68"/>
        <v>0</v>
      </c>
      <c r="J1079" s="50">
        <f t="shared" si="68"/>
        <v>100</v>
      </c>
    </row>
    <row r="1080" spans="1:11" s="51" customFormat="1">
      <c r="A1080" s="2"/>
      <c r="B1080" s="45" t="s">
        <v>81</v>
      </c>
      <c r="C1080" s="52"/>
      <c r="D1080" s="53"/>
      <c r="E1080" s="54"/>
      <c r="F1080" s="54"/>
      <c r="G1080" s="54"/>
      <c r="H1080" s="54"/>
      <c r="I1080" s="54"/>
      <c r="J1080" s="54"/>
      <c r="K1080" s="2" t="s">
        <v>21</v>
      </c>
    </row>
    <row r="1081" spans="1:11" s="51" customFormat="1">
      <c r="A1081" s="2"/>
      <c r="C1081" s="55" t="s">
        <v>77</v>
      </c>
      <c r="D1081" s="56" t="s">
        <v>7765</v>
      </c>
      <c r="E1081" s="57"/>
      <c r="F1081" s="57"/>
      <c r="G1081" s="57"/>
      <c r="H1081" s="57"/>
      <c r="I1081" s="50">
        <f t="shared" ref="I1081:J1084" si="71">SUM(E1081,G1081)</f>
        <v>0</v>
      </c>
      <c r="J1081" s="50">
        <f t="shared" si="71"/>
        <v>0</v>
      </c>
    </row>
    <row r="1082" spans="1:11" s="51" customFormat="1">
      <c r="A1082" s="2"/>
      <c r="C1082" s="55" t="s">
        <v>78</v>
      </c>
      <c r="D1082" s="56" t="s">
        <v>7766</v>
      </c>
      <c r="E1082" s="57"/>
      <c r="F1082" s="57"/>
      <c r="G1082" s="57"/>
      <c r="H1082" s="57"/>
      <c r="I1082" s="50">
        <f t="shared" si="71"/>
        <v>0</v>
      </c>
      <c r="J1082" s="50">
        <f t="shared" si="71"/>
        <v>0</v>
      </c>
    </row>
    <row r="1083" spans="1:11" s="51" customFormat="1">
      <c r="A1083" s="2"/>
      <c r="C1083" s="55" t="s">
        <v>79</v>
      </c>
      <c r="D1083" s="56" t="s">
        <v>7767</v>
      </c>
      <c r="E1083" s="50"/>
      <c r="F1083" s="50"/>
      <c r="G1083" s="50"/>
      <c r="H1083" s="50"/>
      <c r="I1083" s="50">
        <f t="shared" si="71"/>
        <v>0</v>
      </c>
      <c r="J1083" s="50">
        <f t="shared" si="71"/>
        <v>0</v>
      </c>
    </row>
    <row r="1084" spans="1:11" s="51" customFormat="1">
      <c r="A1084" s="2"/>
      <c r="C1084" s="55" t="s">
        <v>80</v>
      </c>
      <c r="D1084" s="56" t="s">
        <v>7768</v>
      </c>
      <c r="E1084" s="50"/>
      <c r="F1084" s="50"/>
      <c r="G1084" s="50"/>
      <c r="H1084" s="50"/>
      <c r="I1084" s="50">
        <f t="shared" si="71"/>
        <v>0</v>
      </c>
      <c r="J1084" s="50">
        <f t="shared" si="71"/>
        <v>0</v>
      </c>
    </row>
    <row r="1085" spans="1:11">
      <c r="E1085" s="59"/>
      <c r="F1085" s="59"/>
      <c r="G1085" s="59"/>
      <c r="H1085" s="59"/>
      <c r="I1085" s="59"/>
      <c r="J1085" s="59"/>
    </row>
    <row r="1086" spans="1:11" ht="14.25">
      <c r="B1086" s="43" t="s">
        <v>66</v>
      </c>
      <c r="C1086" s="44"/>
      <c r="D1086" s="43"/>
      <c r="E1086" s="60"/>
      <c r="F1086" s="60"/>
      <c r="G1086" s="60"/>
      <c r="H1086" s="60"/>
      <c r="I1086" s="60"/>
      <c r="J1086" s="60"/>
    </row>
    <row r="1087" spans="1:11">
      <c r="B1087" s="45" t="s">
        <v>36</v>
      </c>
      <c r="E1087" s="61">
        <f>E1088+E1222+E1226</f>
        <v>94</v>
      </c>
      <c r="F1087" s="61">
        <f t="shared" ref="F1087:J1087" si="72">F1088+F1222+F1226</f>
        <v>284</v>
      </c>
      <c r="G1087" s="61">
        <f t="shared" si="72"/>
        <v>51420</v>
      </c>
      <c r="H1087" s="61">
        <f t="shared" si="72"/>
        <v>51482</v>
      </c>
      <c r="I1087" s="61">
        <f t="shared" si="72"/>
        <v>51514</v>
      </c>
      <c r="J1087" s="61">
        <f t="shared" si="72"/>
        <v>51766</v>
      </c>
    </row>
    <row r="1088" spans="1:11" ht="15">
      <c r="B1088" s="45" t="s">
        <v>34</v>
      </c>
      <c r="E1088" s="81">
        <f>SUM(E1089:E1221)</f>
        <v>0</v>
      </c>
      <c r="F1088" s="81">
        <f t="shared" ref="F1088:J1088" si="73">SUM(F1089:F1221)</f>
        <v>0</v>
      </c>
      <c r="G1088" s="81">
        <f t="shared" si="73"/>
        <v>990</v>
      </c>
      <c r="H1088" s="81">
        <f t="shared" si="73"/>
        <v>1115</v>
      </c>
      <c r="I1088" s="81">
        <f t="shared" si="73"/>
        <v>990</v>
      </c>
      <c r="J1088" s="81">
        <f t="shared" si="73"/>
        <v>1115</v>
      </c>
    </row>
    <row r="1089" spans="3:10" ht="14.25" customHeight="1">
      <c r="C1089" s="63" t="s">
        <v>2858</v>
      </c>
      <c r="D1089" s="64" t="s">
        <v>2859</v>
      </c>
      <c r="E1089" s="65"/>
      <c r="F1089" s="65"/>
      <c r="G1089" s="50">
        <v>0</v>
      </c>
      <c r="H1089" s="50">
        <v>1</v>
      </c>
      <c r="I1089" s="50">
        <f t="shared" ref="I1089:J1216" si="74">SUM(E1089,G1089)</f>
        <v>0</v>
      </c>
      <c r="J1089" s="50">
        <f t="shared" si="74"/>
        <v>1</v>
      </c>
    </row>
    <row r="1090" spans="3:10" ht="14.25" customHeight="1">
      <c r="C1090" s="63" t="s">
        <v>991</v>
      </c>
      <c r="D1090" s="64" t="s">
        <v>992</v>
      </c>
      <c r="E1090" s="65"/>
      <c r="F1090" s="65"/>
      <c r="G1090" s="50">
        <v>0</v>
      </c>
      <c r="H1090" s="50">
        <v>2</v>
      </c>
      <c r="I1090" s="50">
        <f t="shared" si="74"/>
        <v>0</v>
      </c>
      <c r="J1090" s="50">
        <f t="shared" si="74"/>
        <v>2</v>
      </c>
    </row>
    <row r="1091" spans="3:10" ht="14.25" customHeight="1">
      <c r="C1091" s="63" t="s">
        <v>999</v>
      </c>
      <c r="D1091" s="64" t="s">
        <v>1000</v>
      </c>
      <c r="E1091" s="65"/>
      <c r="F1091" s="65"/>
      <c r="G1091" s="50">
        <v>0</v>
      </c>
      <c r="H1091" s="50">
        <v>2</v>
      </c>
      <c r="I1091" s="50">
        <f t="shared" si="74"/>
        <v>0</v>
      </c>
      <c r="J1091" s="50">
        <f t="shared" si="74"/>
        <v>2</v>
      </c>
    </row>
    <row r="1092" spans="3:10" ht="14.25" customHeight="1">
      <c r="C1092" s="63" t="s">
        <v>1001</v>
      </c>
      <c r="D1092" s="64" t="s">
        <v>1002</v>
      </c>
      <c r="E1092" s="65"/>
      <c r="F1092" s="65"/>
      <c r="G1092" s="50">
        <v>2</v>
      </c>
      <c r="H1092" s="50">
        <v>5</v>
      </c>
      <c r="I1092" s="50">
        <f t="shared" si="74"/>
        <v>2</v>
      </c>
      <c r="J1092" s="50">
        <f t="shared" si="74"/>
        <v>5</v>
      </c>
    </row>
    <row r="1093" spans="3:10" ht="14.25" customHeight="1">
      <c r="C1093" s="63" t="s">
        <v>346</v>
      </c>
      <c r="D1093" s="64" t="s">
        <v>347</v>
      </c>
      <c r="E1093" s="65"/>
      <c r="F1093" s="65"/>
      <c r="G1093" s="50">
        <v>0</v>
      </c>
      <c r="H1093" s="50">
        <v>2</v>
      </c>
      <c r="I1093" s="50">
        <f t="shared" si="74"/>
        <v>0</v>
      </c>
      <c r="J1093" s="50">
        <f t="shared" si="74"/>
        <v>2</v>
      </c>
    </row>
    <row r="1094" spans="3:10" ht="14.25" customHeight="1">
      <c r="C1094" s="63" t="s">
        <v>508</v>
      </c>
      <c r="D1094" s="64" t="s">
        <v>509</v>
      </c>
      <c r="E1094" s="65"/>
      <c r="F1094" s="65"/>
      <c r="G1094" s="50">
        <v>0</v>
      </c>
      <c r="H1094" s="50">
        <v>2</v>
      </c>
      <c r="I1094" s="50">
        <f t="shared" si="74"/>
        <v>0</v>
      </c>
      <c r="J1094" s="50">
        <f t="shared" si="74"/>
        <v>2</v>
      </c>
    </row>
    <row r="1095" spans="3:10" ht="14.25" customHeight="1">
      <c r="C1095" s="63" t="s">
        <v>350</v>
      </c>
      <c r="D1095" s="64" t="s">
        <v>351</v>
      </c>
      <c r="E1095" s="65"/>
      <c r="F1095" s="65"/>
      <c r="G1095" s="50">
        <v>0</v>
      </c>
      <c r="H1095" s="50">
        <v>3</v>
      </c>
      <c r="I1095" s="50">
        <f t="shared" si="74"/>
        <v>0</v>
      </c>
      <c r="J1095" s="50">
        <f t="shared" si="74"/>
        <v>3</v>
      </c>
    </row>
    <row r="1096" spans="3:10" ht="14.25" customHeight="1">
      <c r="C1096" s="63" t="s">
        <v>2860</v>
      </c>
      <c r="D1096" s="64" t="s">
        <v>2861</v>
      </c>
      <c r="E1096" s="65"/>
      <c r="F1096" s="65"/>
      <c r="G1096" s="50">
        <v>0</v>
      </c>
      <c r="H1096" s="50">
        <v>1</v>
      </c>
      <c r="I1096" s="50">
        <f t="shared" si="74"/>
        <v>0</v>
      </c>
      <c r="J1096" s="50">
        <f t="shared" si="74"/>
        <v>1</v>
      </c>
    </row>
    <row r="1097" spans="3:10" ht="14.25" customHeight="1">
      <c r="C1097" s="63" t="s">
        <v>2862</v>
      </c>
      <c r="D1097" s="64" t="s">
        <v>2863</v>
      </c>
      <c r="E1097" s="65"/>
      <c r="F1097" s="65"/>
      <c r="G1097" s="50">
        <v>1</v>
      </c>
      <c r="H1097" s="50">
        <v>1</v>
      </c>
      <c r="I1097" s="50">
        <f t="shared" si="74"/>
        <v>1</v>
      </c>
      <c r="J1097" s="50">
        <f t="shared" si="74"/>
        <v>1</v>
      </c>
    </row>
    <row r="1098" spans="3:10" ht="14.25" customHeight="1">
      <c r="C1098" s="63" t="s">
        <v>2864</v>
      </c>
      <c r="D1098" s="64" t="s">
        <v>2865</v>
      </c>
      <c r="E1098" s="65"/>
      <c r="F1098" s="65"/>
      <c r="G1098" s="50">
        <v>0</v>
      </c>
      <c r="H1098" s="50">
        <v>2</v>
      </c>
      <c r="I1098" s="50">
        <f t="shared" si="74"/>
        <v>0</v>
      </c>
      <c r="J1098" s="50">
        <f t="shared" si="74"/>
        <v>2</v>
      </c>
    </row>
    <row r="1099" spans="3:10" ht="14.25" customHeight="1">
      <c r="C1099" s="63" t="s">
        <v>2866</v>
      </c>
      <c r="D1099" s="64" t="s">
        <v>2867</v>
      </c>
      <c r="E1099" s="65"/>
      <c r="F1099" s="65"/>
      <c r="G1099" s="50">
        <v>0</v>
      </c>
      <c r="H1099" s="50">
        <v>1</v>
      </c>
      <c r="I1099" s="50">
        <f t="shared" si="74"/>
        <v>0</v>
      </c>
      <c r="J1099" s="50">
        <f t="shared" si="74"/>
        <v>1</v>
      </c>
    </row>
    <row r="1100" spans="3:10" ht="14.25" customHeight="1">
      <c r="C1100" s="63" t="s">
        <v>737</v>
      </c>
      <c r="D1100" s="64" t="s">
        <v>738</v>
      </c>
      <c r="E1100" s="65"/>
      <c r="F1100" s="65"/>
      <c r="G1100" s="50">
        <v>0</v>
      </c>
      <c r="H1100" s="50">
        <v>30</v>
      </c>
      <c r="I1100" s="50">
        <f t="shared" si="74"/>
        <v>0</v>
      </c>
      <c r="J1100" s="50">
        <f t="shared" si="74"/>
        <v>30</v>
      </c>
    </row>
    <row r="1101" spans="3:10" ht="14.25" customHeight="1">
      <c r="C1101" s="63" t="s">
        <v>2868</v>
      </c>
      <c r="D1101" s="64" t="s">
        <v>2869</v>
      </c>
      <c r="E1101" s="65"/>
      <c r="F1101" s="65"/>
      <c r="G1101" s="50">
        <v>0</v>
      </c>
      <c r="H1101" s="50">
        <v>5</v>
      </c>
      <c r="I1101" s="50">
        <f t="shared" si="74"/>
        <v>0</v>
      </c>
      <c r="J1101" s="50">
        <f t="shared" si="74"/>
        <v>5</v>
      </c>
    </row>
    <row r="1102" spans="3:10" ht="14.25" customHeight="1">
      <c r="C1102" s="63" t="s">
        <v>2870</v>
      </c>
      <c r="D1102" s="64" t="s">
        <v>2871</v>
      </c>
      <c r="E1102" s="65"/>
      <c r="F1102" s="65"/>
      <c r="G1102" s="50">
        <v>0</v>
      </c>
      <c r="H1102" s="50">
        <v>2</v>
      </c>
      <c r="I1102" s="50">
        <f t="shared" si="74"/>
        <v>0</v>
      </c>
      <c r="J1102" s="50">
        <f t="shared" si="74"/>
        <v>2</v>
      </c>
    </row>
    <row r="1103" spans="3:10" ht="14.25" customHeight="1">
      <c r="C1103" s="63" t="s">
        <v>2872</v>
      </c>
      <c r="D1103" s="64" t="s">
        <v>2873</v>
      </c>
      <c r="E1103" s="65"/>
      <c r="F1103" s="65"/>
      <c r="G1103" s="50">
        <v>0</v>
      </c>
      <c r="H1103" s="50">
        <v>2</v>
      </c>
      <c r="I1103" s="50">
        <f t="shared" si="74"/>
        <v>0</v>
      </c>
      <c r="J1103" s="50">
        <f t="shared" si="74"/>
        <v>2</v>
      </c>
    </row>
    <row r="1104" spans="3:10" ht="14.25" customHeight="1">
      <c r="C1104" s="63" t="s">
        <v>2874</v>
      </c>
      <c r="D1104" s="64" t="s">
        <v>2875</v>
      </c>
      <c r="E1104" s="65"/>
      <c r="F1104" s="65"/>
      <c r="G1104" s="50">
        <v>0</v>
      </c>
      <c r="H1104" s="50">
        <v>2</v>
      </c>
      <c r="I1104" s="50">
        <f t="shared" si="74"/>
        <v>0</v>
      </c>
      <c r="J1104" s="50">
        <f t="shared" si="74"/>
        <v>2</v>
      </c>
    </row>
    <row r="1105" spans="3:10" ht="14.25" customHeight="1">
      <c r="C1105" s="63" t="s">
        <v>2876</v>
      </c>
      <c r="D1105" s="64" t="s">
        <v>2877</v>
      </c>
      <c r="E1105" s="65"/>
      <c r="F1105" s="65"/>
      <c r="G1105" s="50">
        <v>0</v>
      </c>
      <c r="H1105" s="50">
        <v>2</v>
      </c>
      <c r="I1105" s="50">
        <f t="shared" si="74"/>
        <v>0</v>
      </c>
      <c r="J1105" s="50">
        <f t="shared" si="74"/>
        <v>2</v>
      </c>
    </row>
    <row r="1106" spans="3:10" ht="14.25" customHeight="1">
      <c r="C1106" s="63" t="s">
        <v>2878</v>
      </c>
      <c r="D1106" s="64" t="s">
        <v>2879</v>
      </c>
      <c r="E1106" s="65"/>
      <c r="F1106" s="65"/>
      <c r="G1106" s="50">
        <v>0</v>
      </c>
      <c r="H1106" s="50">
        <v>2</v>
      </c>
      <c r="I1106" s="50">
        <f t="shared" si="74"/>
        <v>0</v>
      </c>
      <c r="J1106" s="50">
        <f t="shared" si="74"/>
        <v>2</v>
      </c>
    </row>
    <row r="1107" spans="3:10" ht="14.25" customHeight="1">
      <c r="C1107" s="63" t="s">
        <v>2880</v>
      </c>
      <c r="D1107" s="64" t="s">
        <v>2881</v>
      </c>
      <c r="E1107" s="65"/>
      <c r="F1107" s="65"/>
      <c r="G1107" s="50">
        <v>20</v>
      </c>
      <c r="H1107" s="50">
        <v>3</v>
      </c>
      <c r="I1107" s="50">
        <f t="shared" si="74"/>
        <v>20</v>
      </c>
      <c r="J1107" s="50">
        <f t="shared" si="74"/>
        <v>3</v>
      </c>
    </row>
    <row r="1108" spans="3:10" ht="14.25" customHeight="1">
      <c r="C1108" s="63" t="s">
        <v>2882</v>
      </c>
      <c r="D1108" s="64" t="s">
        <v>2883</v>
      </c>
      <c r="E1108" s="65"/>
      <c r="F1108" s="65"/>
      <c r="G1108" s="50">
        <v>0</v>
      </c>
      <c r="H1108" s="50">
        <v>2</v>
      </c>
      <c r="I1108" s="50">
        <f t="shared" si="74"/>
        <v>0</v>
      </c>
      <c r="J1108" s="50">
        <f t="shared" si="74"/>
        <v>2</v>
      </c>
    </row>
    <row r="1109" spans="3:10" ht="14.25" customHeight="1">
      <c r="C1109" s="63" t="s">
        <v>2884</v>
      </c>
      <c r="D1109" s="64" t="s">
        <v>2885</v>
      </c>
      <c r="E1109" s="65"/>
      <c r="F1109" s="65"/>
      <c r="G1109" s="50">
        <v>0</v>
      </c>
      <c r="H1109" s="50">
        <v>2</v>
      </c>
      <c r="I1109" s="50">
        <f t="shared" si="74"/>
        <v>0</v>
      </c>
      <c r="J1109" s="50">
        <f t="shared" si="74"/>
        <v>2</v>
      </c>
    </row>
    <row r="1110" spans="3:10" ht="14.25" customHeight="1">
      <c r="C1110" s="63" t="s">
        <v>2886</v>
      </c>
      <c r="D1110" s="64" t="s">
        <v>2887</v>
      </c>
      <c r="E1110" s="65"/>
      <c r="F1110" s="65"/>
      <c r="G1110" s="50">
        <v>0</v>
      </c>
      <c r="H1110" s="50">
        <v>2</v>
      </c>
      <c r="I1110" s="50">
        <f t="shared" si="74"/>
        <v>0</v>
      </c>
      <c r="J1110" s="50">
        <f t="shared" si="74"/>
        <v>2</v>
      </c>
    </row>
    <row r="1111" spans="3:10" ht="14.25" customHeight="1">
      <c r="C1111" s="63" t="s">
        <v>2888</v>
      </c>
      <c r="D1111" s="64" t="s">
        <v>2889</v>
      </c>
      <c r="E1111" s="65"/>
      <c r="F1111" s="65"/>
      <c r="G1111" s="50">
        <v>0</v>
      </c>
      <c r="H1111" s="50">
        <v>2</v>
      </c>
      <c r="I1111" s="50">
        <f t="shared" si="74"/>
        <v>0</v>
      </c>
      <c r="J1111" s="50">
        <f t="shared" si="74"/>
        <v>2</v>
      </c>
    </row>
    <row r="1112" spans="3:10" ht="14.25" customHeight="1">
      <c r="C1112" s="63" t="s">
        <v>1063</v>
      </c>
      <c r="D1112" s="64" t="s">
        <v>1064</v>
      </c>
      <c r="E1112" s="65"/>
      <c r="F1112" s="65"/>
      <c r="G1112" s="50">
        <v>2</v>
      </c>
      <c r="H1112" s="50">
        <v>4</v>
      </c>
      <c r="I1112" s="50">
        <f t="shared" si="74"/>
        <v>2</v>
      </c>
      <c r="J1112" s="50">
        <f t="shared" si="74"/>
        <v>4</v>
      </c>
    </row>
    <row r="1113" spans="3:10" ht="14.25" customHeight="1">
      <c r="C1113" s="63" t="s">
        <v>453</v>
      </c>
      <c r="D1113" s="64" t="s">
        <v>454</v>
      </c>
      <c r="E1113" s="65"/>
      <c r="F1113" s="65"/>
      <c r="G1113" s="50">
        <v>0</v>
      </c>
      <c r="H1113" s="50">
        <v>2</v>
      </c>
      <c r="I1113" s="50">
        <f t="shared" si="74"/>
        <v>0</v>
      </c>
      <c r="J1113" s="50">
        <f t="shared" si="74"/>
        <v>2</v>
      </c>
    </row>
    <row r="1114" spans="3:10" ht="14.25" customHeight="1">
      <c r="C1114" s="63" t="s">
        <v>2890</v>
      </c>
      <c r="D1114" s="64" t="s">
        <v>2891</v>
      </c>
      <c r="E1114" s="65"/>
      <c r="F1114" s="65"/>
      <c r="G1114" s="50">
        <v>0</v>
      </c>
      <c r="H1114" s="50">
        <v>2</v>
      </c>
      <c r="I1114" s="50">
        <f t="shared" si="74"/>
        <v>0</v>
      </c>
      <c r="J1114" s="50">
        <f t="shared" si="74"/>
        <v>2</v>
      </c>
    </row>
    <row r="1115" spans="3:10" ht="14.25" customHeight="1">
      <c r="C1115" s="63" t="s">
        <v>2892</v>
      </c>
      <c r="D1115" s="64" t="s">
        <v>2893</v>
      </c>
      <c r="E1115" s="65"/>
      <c r="F1115" s="65"/>
      <c r="G1115" s="50">
        <v>1</v>
      </c>
      <c r="H1115" s="50">
        <v>2</v>
      </c>
      <c r="I1115" s="50">
        <f t="shared" si="74"/>
        <v>1</v>
      </c>
      <c r="J1115" s="50">
        <f t="shared" si="74"/>
        <v>2</v>
      </c>
    </row>
    <row r="1116" spans="3:10" ht="14.25" customHeight="1">
      <c r="C1116" s="63" t="s">
        <v>1065</v>
      </c>
      <c r="D1116" s="64" t="s">
        <v>1066</v>
      </c>
      <c r="E1116" s="65"/>
      <c r="F1116" s="65"/>
      <c r="G1116" s="50">
        <v>0</v>
      </c>
      <c r="H1116" s="50">
        <v>2</v>
      </c>
      <c r="I1116" s="50">
        <f t="shared" si="74"/>
        <v>0</v>
      </c>
      <c r="J1116" s="50">
        <f t="shared" si="74"/>
        <v>2</v>
      </c>
    </row>
    <row r="1117" spans="3:10" ht="14.25" customHeight="1">
      <c r="C1117" s="63" t="s">
        <v>2894</v>
      </c>
      <c r="D1117" s="64" t="s">
        <v>2895</v>
      </c>
      <c r="E1117" s="65"/>
      <c r="F1117" s="65"/>
      <c r="G1117" s="50">
        <v>9</v>
      </c>
      <c r="H1117" s="50">
        <v>10</v>
      </c>
      <c r="I1117" s="50">
        <f t="shared" si="74"/>
        <v>9</v>
      </c>
      <c r="J1117" s="50">
        <f t="shared" si="74"/>
        <v>10</v>
      </c>
    </row>
    <row r="1118" spans="3:10" ht="14.25" customHeight="1">
      <c r="C1118" s="63" t="s">
        <v>2896</v>
      </c>
      <c r="D1118" s="64" t="s">
        <v>2897</v>
      </c>
      <c r="E1118" s="65"/>
      <c r="F1118" s="65"/>
      <c r="G1118" s="50">
        <v>0</v>
      </c>
      <c r="H1118" s="50">
        <v>1</v>
      </c>
      <c r="I1118" s="50">
        <f t="shared" si="74"/>
        <v>0</v>
      </c>
      <c r="J1118" s="50">
        <f t="shared" si="74"/>
        <v>1</v>
      </c>
    </row>
    <row r="1119" spans="3:10" ht="14.25" customHeight="1">
      <c r="C1119" s="63" t="s">
        <v>2898</v>
      </c>
      <c r="D1119" s="64" t="s">
        <v>2899</v>
      </c>
      <c r="E1119" s="65"/>
      <c r="F1119" s="65"/>
      <c r="G1119" s="50">
        <v>72</v>
      </c>
      <c r="H1119" s="50">
        <v>50</v>
      </c>
      <c r="I1119" s="50">
        <f t="shared" si="74"/>
        <v>72</v>
      </c>
      <c r="J1119" s="50">
        <f t="shared" si="74"/>
        <v>50</v>
      </c>
    </row>
    <row r="1120" spans="3:10" ht="14.25" customHeight="1">
      <c r="C1120" s="63" t="s">
        <v>2900</v>
      </c>
      <c r="D1120" s="64" t="s">
        <v>2901</v>
      </c>
      <c r="E1120" s="65"/>
      <c r="F1120" s="65"/>
      <c r="G1120" s="50">
        <v>77</v>
      </c>
      <c r="H1120" s="50">
        <v>50</v>
      </c>
      <c r="I1120" s="50">
        <f t="shared" si="74"/>
        <v>77</v>
      </c>
      <c r="J1120" s="50">
        <f t="shared" si="74"/>
        <v>50</v>
      </c>
    </row>
    <row r="1121" spans="3:10" ht="14.25" customHeight="1">
      <c r="C1121" s="63" t="s">
        <v>2902</v>
      </c>
      <c r="D1121" s="64" t="s">
        <v>2903</v>
      </c>
      <c r="E1121" s="65"/>
      <c r="F1121" s="65"/>
      <c r="G1121" s="50">
        <v>14</v>
      </c>
      <c r="H1121" s="50">
        <v>8</v>
      </c>
      <c r="I1121" s="50">
        <f t="shared" si="74"/>
        <v>14</v>
      </c>
      <c r="J1121" s="50">
        <f t="shared" si="74"/>
        <v>8</v>
      </c>
    </row>
    <row r="1122" spans="3:10" ht="14.25" customHeight="1">
      <c r="C1122" s="63" t="s">
        <v>1069</v>
      </c>
      <c r="D1122" s="64" t="s">
        <v>1070</v>
      </c>
      <c r="E1122" s="65"/>
      <c r="F1122" s="65"/>
      <c r="G1122" s="50">
        <v>0</v>
      </c>
      <c r="H1122" s="50">
        <v>2</v>
      </c>
      <c r="I1122" s="50">
        <f t="shared" si="74"/>
        <v>0</v>
      </c>
      <c r="J1122" s="50">
        <f t="shared" si="74"/>
        <v>2</v>
      </c>
    </row>
    <row r="1123" spans="3:10" ht="14.25" customHeight="1">
      <c r="C1123" s="63" t="s">
        <v>1073</v>
      </c>
      <c r="D1123" s="64" t="s">
        <v>1074</v>
      </c>
      <c r="E1123" s="65"/>
      <c r="F1123" s="65"/>
      <c r="G1123" s="50">
        <v>0</v>
      </c>
      <c r="H1123" s="50">
        <v>2</v>
      </c>
      <c r="I1123" s="50">
        <f t="shared" si="74"/>
        <v>0</v>
      </c>
      <c r="J1123" s="50">
        <f t="shared" si="74"/>
        <v>2</v>
      </c>
    </row>
    <row r="1124" spans="3:10" ht="14.25" customHeight="1">
      <c r="C1124" s="63" t="s">
        <v>2904</v>
      </c>
      <c r="D1124" s="64" t="s">
        <v>2905</v>
      </c>
      <c r="E1124" s="65"/>
      <c r="F1124" s="65"/>
      <c r="G1124" s="50">
        <v>0</v>
      </c>
      <c r="H1124" s="50">
        <v>3</v>
      </c>
      <c r="I1124" s="50">
        <f t="shared" si="74"/>
        <v>0</v>
      </c>
      <c r="J1124" s="50">
        <f t="shared" si="74"/>
        <v>3</v>
      </c>
    </row>
    <row r="1125" spans="3:10" ht="14.25" customHeight="1">
      <c r="C1125" s="63" t="s">
        <v>2906</v>
      </c>
      <c r="D1125" s="64" t="s">
        <v>2907</v>
      </c>
      <c r="E1125" s="65"/>
      <c r="F1125" s="65"/>
      <c r="G1125" s="50">
        <v>0</v>
      </c>
      <c r="H1125" s="50">
        <v>2</v>
      </c>
      <c r="I1125" s="50">
        <f t="shared" si="74"/>
        <v>0</v>
      </c>
      <c r="J1125" s="50">
        <f t="shared" si="74"/>
        <v>2</v>
      </c>
    </row>
    <row r="1126" spans="3:10" ht="14.25" customHeight="1">
      <c r="C1126" s="63" t="s">
        <v>2908</v>
      </c>
      <c r="D1126" s="64" t="s">
        <v>2909</v>
      </c>
      <c r="E1126" s="65"/>
      <c r="F1126" s="65"/>
      <c r="G1126" s="50">
        <v>0</v>
      </c>
      <c r="H1126" s="50">
        <v>2</v>
      </c>
      <c r="I1126" s="50">
        <f t="shared" si="74"/>
        <v>0</v>
      </c>
      <c r="J1126" s="50">
        <f t="shared" si="74"/>
        <v>2</v>
      </c>
    </row>
    <row r="1127" spans="3:10" ht="14.25" customHeight="1">
      <c r="C1127" s="63" t="s">
        <v>2910</v>
      </c>
      <c r="D1127" s="64" t="s">
        <v>2911</v>
      </c>
      <c r="E1127" s="65"/>
      <c r="F1127" s="65"/>
      <c r="G1127" s="50">
        <v>1</v>
      </c>
      <c r="H1127" s="50">
        <v>5</v>
      </c>
      <c r="I1127" s="50">
        <f t="shared" si="74"/>
        <v>1</v>
      </c>
      <c r="J1127" s="50">
        <f t="shared" si="74"/>
        <v>5</v>
      </c>
    </row>
    <row r="1128" spans="3:10" ht="14.25" customHeight="1">
      <c r="C1128" s="63" t="s">
        <v>2912</v>
      </c>
      <c r="D1128" s="64" t="s">
        <v>2913</v>
      </c>
      <c r="E1128" s="65"/>
      <c r="F1128" s="65"/>
      <c r="G1128" s="50">
        <v>0</v>
      </c>
      <c r="H1128" s="50">
        <v>1</v>
      </c>
      <c r="I1128" s="50">
        <f t="shared" si="74"/>
        <v>0</v>
      </c>
      <c r="J1128" s="50">
        <f t="shared" si="74"/>
        <v>1</v>
      </c>
    </row>
    <row r="1129" spans="3:10" ht="14.25" customHeight="1">
      <c r="C1129" s="63" t="s">
        <v>2914</v>
      </c>
      <c r="D1129" s="64" t="s">
        <v>2915</v>
      </c>
      <c r="E1129" s="65"/>
      <c r="F1129" s="65"/>
      <c r="G1129" s="50">
        <v>4</v>
      </c>
      <c r="H1129" s="50">
        <v>5</v>
      </c>
      <c r="I1129" s="50">
        <f t="shared" si="74"/>
        <v>4</v>
      </c>
      <c r="J1129" s="50">
        <f t="shared" si="74"/>
        <v>5</v>
      </c>
    </row>
    <row r="1130" spans="3:10" ht="14.25" customHeight="1">
      <c r="C1130" s="63" t="s">
        <v>2916</v>
      </c>
      <c r="D1130" s="64" t="s">
        <v>2917</v>
      </c>
      <c r="E1130" s="65"/>
      <c r="F1130" s="65"/>
      <c r="G1130" s="50">
        <v>0</v>
      </c>
      <c r="H1130" s="50">
        <v>2</v>
      </c>
      <c r="I1130" s="50">
        <f t="shared" si="74"/>
        <v>0</v>
      </c>
      <c r="J1130" s="50">
        <f t="shared" si="74"/>
        <v>2</v>
      </c>
    </row>
    <row r="1131" spans="3:10" ht="14.25" customHeight="1">
      <c r="C1131" s="63" t="s">
        <v>2918</v>
      </c>
      <c r="D1131" s="64" t="s">
        <v>2919</v>
      </c>
      <c r="E1131" s="65"/>
      <c r="F1131" s="65"/>
      <c r="G1131" s="50">
        <v>0</v>
      </c>
      <c r="H1131" s="50">
        <v>1</v>
      </c>
      <c r="I1131" s="50">
        <f t="shared" si="74"/>
        <v>0</v>
      </c>
      <c r="J1131" s="50">
        <f t="shared" si="74"/>
        <v>1</v>
      </c>
    </row>
    <row r="1132" spans="3:10" ht="14.25" customHeight="1">
      <c r="C1132" s="63" t="s">
        <v>2920</v>
      </c>
      <c r="D1132" s="64" t="s">
        <v>2921</v>
      </c>
      <c r="E1132" s="65"/>
      <c r="F1132" s="65"/>
      <c r="G1132" s="50">
        <v>0</v>
      </c>
      <c r="H1132" s="50">
        <v>1</v>
      </c>
      <c r="I1132" s="50">
        <f t="shared" si="74"/>
        <v>0</v>
      </c>
      <c r="J1132" s="50">
        <f t="shared" si="74"/>
        <v>1</v>
      </c>
    </row>
    <row r="1133" spans="3:10" ht="14.25" customHeight="1">
      <c r="C1133" s="63" t="s">
        <v>2922</v>
      </c>
      <c r="D1133" s="64" t="s">
        <v>2923</v>
      </c>
      <c r="E1133" s="65"/>
      <c r="F1133" s="65"/>
      <c r="G1133" s="50">
        <v>0</v>
      </c>
      <c r="H1133" s="50">
        <v>2</v>
      </c>
      <c r="I1133" s="50">
        <f t="shared" si="74"/>
        <v>0</v>
      </c>
      <c r="J1133" s="50">
        <f t="shared" si="74"/>
        <v>2</v>
      </c>
    </row>
    <row r="1134" spans="3:10" ht="14.25" customHeight="1">
      <c r="C1134" s="63" t="s">
        <v>2924</v>
      </c>
      <c r="D1134" s="64" t="s">
        <v>2925</v>
      </c>
      <c r="E1134" s="65"/>
      <c r="F1134" s="65"/>
      <c r="G1134" s="50">
        <v>27</v>
      </c>
      <c r="H1134" s="50">
        <v>20</v>
      </c>
      <c r="I1134" s="50">
        <f t="shared" si="74"/>
        <v>27</v>
      </c>
      <c r="J1134" s="50">
        <f t="shared" si="74"/>
        <v>20</v>
      </c>
    </row>
    <row r="1135" spans="3:10" ht="14.25" customHeight="1">
      <c r="C1135" s="63" t="s">
        <v>2926</v>
      </c>
      <c r="D1135" s="64" t="s">
        <v>2927</v>
      </c>
      <c r="E1135" s="65"/>
      <c r="F1135" s="65"/>
      <c r="G1135" s="50">
        <v>0</v>
      </c>
      <c r="H1135" s="50">
        <v>2</v>
      </c>
      <c r="I1135" s="50">
        <f t="shared" si="74"/>
        <v>0</v>
      </c>
      <c r="J1135" s="50">
        <f t="shared" si="74"/>
        <v>2</v>
      </c>
    </row>
    <row r="1136" spans="3:10" ht="14.25" customHeight="1">
      <c r="C1136" s="63" t="s">
        <v>2928</v>
      </c>
      <c r="D1136" s="64" t="s">
        <v>2929</v>
      </c>
      <c r="E1136" s="65"/>
      <c r="F1136" s="65"/>
      <c r="G1136" s="50">
        <v>0</v>
      </c>
      <c r="H1136" s="50">
        <v>2</v>
      </c>
      <c r="I1136" s="50">
        <f t="shared" si="74"/>
        <v>0</v>
      </c>
      <c r="J1136" s="50">
        <f t="shared" si="74"/>
        <v>2</v>
      </c>
    </row>
    <row r="1137" spans="3:10" ht="14.25" customHeight="1">
      <c r="C1137" s="63" t="s">
        <v>2930</v>
      </c>
      <c r="D1137" s="64" t="s">
        <v>2931</v>
      </c>
      <c r="E1137" s="65"/>
      <c r="F1137" s="65"/>
      <c r="G1137" s="50">
        <v>0</v>
      </c>
      <c r="H1137" s="50">
        <v>2</v>
      </c>
      <c r="I1137" s="50">
        <f t="shared" si="74"/>
        <v>0</v>
      </c>
      <c r="J1137" s="50">
        <f t="shared" si="74"/>
        <v>2</v>
      </c>
    </row>
    <row r="1138" spans="3:10" ht="14.25" customHeight="1">
      <c r="C1138" s="63" t="s">
        <v>2932</v>
      </c>
      <c r="D1138" s="64" t="s">
        <v>2933</v>
      </c>
      <c r="E1138" s="65"/>
      <c r="F1138" s="65"/>
      <c r="G1138" s="50">
        <v>0</v>
      </c>
      <c r="H1138" s="50">
        <v>2</v>
      </c>
      <c r="I1138" s="50">
        <f t="shared" si="74"/>
        <v>0</v>
      </c>
      <c r="J1138" s="50">
        <f t="shared" si="74"/>
        <v>2</v>
      </c>
    </row>
    <row r="1139" spans="3:10" ht="14.25" customHeight="1">
      <c r="C1139" s="63" t="s">
        <v>2934</v>
      </c>
      <c r="D1139" s="64" t="s">
        <v>2935</v>
      </c>
      <c r="E1139" s="65"/>
      <c r="F1139" s="65"/>
      <c r="G1139" s="50">
        <v>0</v>
      </c>
      <c r="H1139" s="50">
        <v>2</v>
      </c>
      <c r="I1139" s="50">
        <f t="shared" si="74"/>
        <v>0</v>
      </c>
      <c r="J1139" s="50">
        <f t="shared" si="74"/>
        <v>2</v>
      </c>
    </row>
    <row r="1140" spans="3:10" ht="14.25" customHeight="1">
      <c r="C1140" s="63" t="s">
        <v>2936</v>
      </c>
      <c r="D1140" s="64" t="s">
        <v>2937</v>
      </c>
      <c r="E1140" s="65"/>
      <c r="F1140" s="65"/>
      <c r="G1140" s="50">
        <v>0</v>
      </c>
      <c r="H1140" s="50">
        <v>2</v>
      </c>
      <c r="I1140" s="50">
        <f t="shared" si="74"/>
        <v>0</v>
      </c>
      <c r="J1140" s="50">
        <f t="shared" si="74"/>
        <v>2</v>
      </c>
    </row>
    <row r="1141" spans="3:10" ht="14.25" customHeight="1">
      <c r="C1141" s="63" t="s">
        <v>2938</v>
      </c>
      <c r="D1141" s="64" t="s">
        <v>2939</v>
      </c>
      <c r="E1141" s="65"/>
      <c r="F1141" s="65"/>
      <c r="G1141" s="50">
        <v>97</v>
      </c>
      <c r="H1141" s="50">
        <v>80</v>
      </c>
      <c r="I1141" s="50">
        <f t="shared" si="74"/>
        <v>97</v>
      </c>
      <c r="J1141" s="50">
        <f t="shared" si="74"/>
        <v>80</v>
      </c>
    </row>
    <row r="1142" spans="3:10" ht="14.25" customHeight="1">
      <c r="C1142" s="63" t="s">
        <v>2940</v>
      </c>
      <c r="D1142" s="64" t="s">
        <v>2941</v>
      </c>
      <c r="E1142" s="65"/>
      <c r="F1142" s="65"/>
      <c r="G1142" s="50">
        <v>0</v>
      </c>
      <c r="H1142" s="50">
        <v>2</v>
      </c>
      <c r="I1142" s="50">
        <f t="shared" si="74"/>
        <v>0</v>
      </c>
      <c r="J1142" s="50">
        <f t="shared" si="74"/>
        <v>2</v>
      </c>
    </row>
    <row r="1143" spans="3:10" ht="14.25" customHeight="1">
      <c r="C1143" s="63" t="s">
        <v>2942</v>
      </c>
      <c r="D1143" s="64" t="s">
        <v>2943</v>
      </c>
      <c r="E1143" s="65"/>
      <c r="F1143" s="65"/>
      <c r="G1143" s="50">
        <v>13</v>
      </c>
      <c r="H1143" s="50">
        <v>13</v>
      </c>
      <c r="I1143" s="50">
        <f t="shared" si="74"/>
        <v>13</v>
      </c>
      <c r="J1143" s="50">
        <f t="shared" si="74"/>
        <v>13</v>
      </c>
    </row>
    <row r="1144" spans="3:10" ht="14.25" customHeight="1">
      <c r="C1144" s="63" t="s">
        <v>1075</v>
      </c>
      <c r="D1144" s="64" t="s">
        <v>1076</v>
      </c>
      <c r="E1144" s="65"/>
      <c r="F1144" s="65"/>
      <c r="G1144" s="50">
        <v>34</v>
      </c>
      <c r="H1144" s="50">
        <v>35</v>
      </c>
      <c r="I1144" s="50">
        <f t="shared" si="74"/>
        <v>34</v>
      </c>
      <c r="J1144" s="50">
        <f t="shared" si="74"/>
        <v>35</v>
      </c>
    </row>
    <row r="1145" spans="3:10" ht="14.25" customHeight="1">
      <c r="C1145" s="63" t="s">
        <v>2944</v>
      </c>
      <c r="D1145" s="64" t="s">
        <v>2945</v>
      </c>
      <c r="E1145" s="65"/>
      <c r="F1145" s="65"/>
      <c r="G1145" s="50">
        <v>0</v>
      </c>
      <c r="H1145" s="50">
        <v>2</v>
      </c>
      <c r="I1145" s="50">
        <f t="shared" si="74"/>
        <v>0</v>
      </c>
      <c r="J1145" s="50">
        <f t="shared" si="74"/>
        <v>2</v>
      </c>
    </row>
    <row r="1146" spans="3:10" ht="14.25" customHeight="1">
      <c r="C1146" s="63" t="s">
        <v>2946</v>
      </c>
      <c r="D1146" s="64" t="s">
        <v>2947</v>
      </c>
      <c r="E1146" s="65"/>
      <c r="F1146" s="65"/>
      <c r="G1146" s="50">
        <v>0</v>
      </c>
      <c r="H1146" s="50">
        <v>2</v>
      </c>
      <c r="I1146" s="50">
        <f t="shared" si="74"/>
        <v>0</v>
      </c>
      <c r="J1146" s="50">
        <f t="shared" si="74"/>
        <v>2</v>
      </c>
    </row>
    <row r="1147" spans="3:10" ht="14.25" customHeight="1">
      <c r="C1147" s="63" t="s">
        <v>2948</v>
      </c>
      <c r="D1147" s="64" t="s">
        <v>2949</v>
      </c>
      <c r="E1147" s="65"/>
      <c r="F1147" s="65"/>
      <c r="G1147" s="50">
        <v>1</v>
      </c>
      <c r="H1147" s="50">
        <v>1</v>
      </c>
      <c r="I1147" s="50">
        <f t="shared" si="74"/>
        <v>1</v>
      </c>
      <c r="J1147" s="50">
        <f t="shared" si="74"/>
        <v>1</v>
      </c>
    </row>
    <row r="1148" spans="3:10" ht="14.25" customHeight="1">
      <c r="C1148" s="63" t="s">
        <v>2950</v>
      </c>
      <c r="D1148" s="64" t="s">
        <v>2951</v>
      </c>
      <c r="E1148" s="65"/>
      <c r="F1148" s="65"/>
      <c r="G1148" s="50">
        <v>0</v>
      </c>
      <c r="H1148" s="50">
        <v>1</v>
      </c>
      <c r="I1148" s="50">
        <f t="shared" si="74"/>
        <v>0</v>
      </c>
      <c r="J1148" s="50">
        <f t="shared" si="74"/>
        <v>1</v>
      </c>
    </row>
    <row r="1149" spans="3:10" ht="14.25" customHeight="1">
      <c r="C1149" s="63" t="s">
        <v>2952</v>
      </c>
      <c r="D1149" s="64" t="s">
        <v>2953</v>
      </c>
      <c r="E1149" s="65"/>
      <c r="F1149" s="65"/>
      <c r="G1149" s="50">
        <v>0</v>
      </c>
      <c r="H1149" s="50">
        <v>1</v>
      </c>
      <c r="I1149" s="50">
        <f t="shared" si="74"/>
        <v>0</v>
      </c>
      <c r="J1149" s="50">
        <f t="shared" si="74"/>
        <v>1</v>
      </c>
    </row>
    <row r="1150" spans="3:10" ht="14.25" customHeight="1">
      <c r="C1150" s="63" t="s">
        <v>2954</v>
      </c>
      <c r="D1150" s="64" t="s">
        <v>2955</v>
      </c>
      <c r="E1150" s="65"/>
      <c r="F1150" s="65"/>
      <c r="G1150" s="50">
        <v>0</v>
      </c>
      <c r="H1150" s="50">
        <v>1</v>
      </c>
      <c r="I1150" s="50">
        <f t="shared" si="74"/>
        <v>0</v>
      </c>
      <c r="J1150" s="50">
        <f t="shared" si="74"/>
        <v>1</v>
      </c>
    </row>
    <row r="1151" spans="3:10" ht="14.25" customHeight="1">
      <c r="C1151" s="63" t="s">
        <v>2956</v>
      </c>
      <c r="D1151" s="64" t="s">
        <v>2957</v>
      </c>
      <c r="E1151" s="65"/>
      <c r="F1151" s="65"/>
      <c r="G1151" s="50">
        <v>12</v>
      </c>
      <c r="H1151" s="50">
        <v>15</v>
      </c>
      <c r="I1151" s="50">
        <f t="shared" si="74"/>
        <v>12</v>
      </c>
      <c r="J1151" s="50">
        <f t="shared" si="74"/>
        <v>15</v>
      </c>
    </row>
    <row r="1152" spans="3:10" ht="14.25" customHeight="1">
      <c r="C1152" s="63" t="s">
        <v>2958</v>
      </c>
      <c r="D1152" s="64" t="s">
        <v>2959</v>
      </c>
      <c r="E1152" s="65"/>
      <c r="F1152" s="65"/>
      <c r="G1152" s="50">
        <v>0</v>
      </c>
      <c r="H1152" s="50">
        <v>2</v>
      </c>
      <c r="I1152" s="50">
        <f t="shared" si="74"/>
        <v>0</v>
      </c>
      <c r="J1152" s="50">
        <f t="shared" si="74"/>
        <v>2</v>
      </c>
    </row>
    <row r="1153" spans="3:10" ht="14.25" customHeight="1">
      <c r="C1153" s="63" t="s">
        <v>2960</v>
      </c>
      <c r="D1153" s="64" t="s">
        <v>2961</v>
      </c>
      <c r="E1153" s="65"/>
      <c r="F1153" s="65"/>
      <c r="G1153" s="50">
        <v>15</v>
      </c>
      <c r="H1153" s="50">
        <v>8</v>
      </c>
      <c r="I1153" s="50">
        <f t="shared" si="74"/>
        <v>15</v>
      </c>
      <c r="J1153" s="50">
        <f t="shared" si="74"/>
        <v>8</v>
      </c>
    </row>
    <row r="1154" spans="3:10" ht="14.25" customHeight="1">
      <c r="C1154" s="63" t="s">
        <v>2962</v>
      </c>
      <c r="D1154" s="64" t="s">
        <v>2963</v>
      </c>
      <c r="E1154" s="65"/>
      <c r="F1154" s="65"/>
      <c r="G1154" s="50">
        <v>0</v>
      </c>
      <c r="H1154" s="50">
        <v>3</v>
      </c>
      <c r="I1154" s="50">
        <f t="shared" si="74"/>
        <v>0</v>
      </c>
      <c r="J1154" s="50">
        <f t="shared" si="74"/>
        <v>3</v>
      </c>
    </row>
    <row r="1155" spans="3:10" ht="14.25" customHeight="1">
      <c r="C1155" s="63" t="s">
        <v>2964</v>
      </c>
      <c r="D1155" s="64" t="s">
        <v>2965</v>
      </c>
      <c r="E1155" s="65"/>
      <c r="F1155" s="65"/>
      <c r="G1155" s="50">
        <v>1</v>
      </c>
      <c r="H1155" s="50">
        <v>1</v>
      </c>
      <c r="I1155" s="50">
        <f t="shared" si="74"/>
        <v>1</v>
      </c>
      <c r="J1155" s="50">
        <f t="shared" si="74"/>
        <v>1</v>
      </c>
    </row>
    <row r="1156" spans="3:10" ht="14.25" customHeight="1">
      <c r="C1156" s="63" t="s">
        <v>2966</v>
      </c>
      <c r="D1156" s="64" t="s">
        <v>2967</v>
      </c>
      <c r="E1156" s="65"/>
      <c r="F1156" s="65"/>
      <c r="G1156" s="50">
        <v>0</v>
      </c>
      <c r="H1156" s="50">
        <v>2</v>
      </c>
      <c r="I1156" s="50">
        <f t="shared" si="74"/>
        <v>0</v>
      </c>
      <c r="J1156" s="50">
        <f t="shared" si="74"/>
        <v>2</v>
      </c>
    </row>
    <row r="1157" spans="3:10" ht="14.25" customHeight="1">
      <c r="C1157" s="63" t="s">
        <v>2968</v>
      </c>
      <c r="D1157" s="64" t="s">
        <v>2969</v>
      </c>
      <c r="E1157" s="65"/>
      <c r="F1157" s="65"/>
      <c r="G1157" s="50">
        <v>0</v>
      </c>
      <c r="H1157" s="50">
        <v>2</v>
      </c>
      <c r="I1157" s="50">
        <f t="shared" si="74"/>
        <v>0</v>
      </c>
      <c r="J1157" s="50">
        <f t="shared" si="74"/>
        <v>2</v>
      </c>
    </row>
    <row r="1158" spans="3:10" ht="14.25" customHeight="1">
      <c r="C1158" s="63" t="s">
        <v>2970</v>
      </c>
      <c r="D1158" s="64" t="s">
        <v>2971</v>
      </c>
      <c r="E1158" s="65"/>
      <c r="F1158" s="65"/>
      <c r="G1158" s="50">
        <v>1</v>
      </c>
      <c r="H1158" s="50">
        <v>1</v>
      </c>
      <c r="I1158" s="50">
        <f t="shared" si="74"/>
        <v>1</v>
      </c>
      <c r="J1158" s="50">
        <f t="shared" si="74"/>
        <v>1</v>
      </c>
    </row>
    <row r="1159" spans="3:10" ht="14.25" customHeight="1">
      <c r="C1159" s="63" t="s">
        <v>2972</v>
      </c>
      <c r="D1159" s="64" t="s">
        <v>2973</v>
      </c>
      <c r="E1159" s="65"/>
      <c r="F1159" s="65"/>
      <c r="G1159" s="50">
        <v>0</v>
      </c>
      <c r="H1159" s="50">
        <v>5</v>
      </c>
      <c r="I1159" s="50">
        <f t="shared" si="74"/>
        <v>0</v>
      </c>
      <c r="J1159" s="50">
        <f t="shared" si="74"/>
        <v>5</v>
      </c>
    </row>
    <row r="1160" spans="3:10" ht="14.25" customHeight="1">
      <c r="C1160" s="63" t="s">
        <v>2974</v>
      </c>
      <c r="D1160" s="64" t="s">
        <v>2975</v>
      </c>
      <c r="E1160" s="65"/>
      <c r="F1160" s="65"/>
      <c r="G1160" s="50">
        <v>0</v>
      </c>
      <c r="H1160" s="50">
        <v>1</v>
      </c>
      <c r="I1160" s="50">
        <f t="shared" si="74"/>
        <v>0</v>
      </c>
      <c r="J1160" s="50">
        <f t="shared" si="74"/>
        <v>1</v>
      </c>
    </row>
    <row r="1161" spans="3:10" ht="14.25" customHeight="1">
      <c r="C1161" s="63" t="s">
        <v>2976</v>
      </c>
      <c r="D1161" s="64" t="s">
        <v>2977</v>
      </c>
      <c r="E1161" s="65"/>
      <c r="F1161" s="65"/>
      <c r="G1161" s="50">
        <v>1</v>
      </c>
      <c r="H1161" s="50">
        <v>1</v>
      </c>
      <c r="I1161" s="50">
        <f t="shared" si="74"/>
        <v>1</v>
      </c>
      <c r="J1161" s="50">
        <f t="shared" si="74"/>
        <v>1</v>
      </c>
    </row>
    <row r="1162" spans="3:10" ht="14.25" customHeight="1">
      <c r="C1162" s="63" t="s">
        <v>2978</v>
      </c>
      <c r="D1162" s="64" t="s">
        <v>2979</v>
      </c>
      <c r="E1162" s="65"/>
      <c r="F1162" s="65"/>
      <c r="G1162" s="50">
        <v>29</v>
      </c>
      <c r="H1162" s="50">
        <v>25</v>
      </c>
      <c r="I1162" s="50">
        <f t="shared" si="74"/>
        <v>29</v>
      </c>
      <c r="J1162" s="50">
        <f t="shared" si="74"/>
        <v>25</v>
      </c>
    </row>
    <row r="1163" spans="3:10" ht="14.25" customHeight="1">
      <c r="C1163" s="63" t="s">
        <v>2980</v>
      </c>
      <c r="D1163" s="64" t="s">
        <v>2981</v>
      </c>
      <c r="E1163" s="65"/>
      <c r="F1163" s="65"/>
      <c r="G1163" s="50">
        <v>0</v>
      </c>
      <c r="H1163" s="50">
        <v>1</v>
      </c>
      <c r="I1163" s="50">
        <f t="shared" si="74"/>
        <v>0</v>
      </c>
      <c r="J1163" s="50">
        <f t="shared" si="74"/>
        <v>1</v>
      </c>
    </row>
    <row r="1164" spans="3:10" ht="14.25" customHeight="1">
      <c r="C1164" s="63" t="s">
        <v>2982</v>
      </c>
      <c r="D1164" s="64" t="s">
        <v>2983</v>
      </c>
      <c r="E1164" s="65"/>
      <c r="F1164" s="65"/>
      <c r="G1164" s="50">
        <v>2</v>
      </c>
      <c r="H1164" s="50">
        <v>3</v>
      </c>
      <c r="I1164" s="50">
        <f t="shared" si="74"/>
        <v>2</v>
      </c>
      <c r="J1164" s="50">
        <f t="shared" si="74"/>
        <v>3</v>
      </c>
    </row>
    <row r="1165" spans="3:10" ht="14.25" customHeight="1">
      <c r="C1165" s="63" t="s">
        <v>2984</v>
      </c>
      <c r="D1165" s="64" t="s">
        <v>2985</v>
      </c>
      <c r="E1165" s="65"/>
      <c r="F1165" s="65"/>
      <c r="G1165" s="50">
        <v>0</v>
      </c>
      <c r="H1165" s="50">
        <v>20</v>
      </c>
      <c r="I1165" s="50">
        <f t="shared" si="74"/>
        <v>0</v>
      </c>
      <c r="J1165" s="50">
        <f t="shared" si="74"/>
        <v>20</v>
      </c>
    </row>
    <row r="1166" spans="3:10" ht="14.25" customHeight="1">
      <c r="C1166" s="63" t="s">
        <v>2986</v>
      </c>
      <c r="D1166" s="64" t="s">
        <v>2987</v>
      </c>
      <c r="E1166" s="65"/>
      <c r="F1166" s="65"/>
      <c r="G1166" s="50">
        <v>0</v>
      </c>
      <c r="H1166" s="50">
        <v>1</v>
      </c>
      <c r="I1166" s="50">
        <f t="shared" si="74"/>
        <v>0</v>
      </c>
      <c r="J1166" s="50">
        <f t="shared" si="74"/>
        <v>1</v>
      </c>
    </row>
    <row r="1167" spans="3:10" ht="14.25" customHeight="1">
      <c r="C1167" s="63" t="s">
        <v>2988</v>
      </c>
      <c r="D1167" s="64" t="s">
        <v>2989</v>
      </c>
      <c r="E1167" s="65"/>
      <c r="F1167" s="65"/>
      <c r="G1167" s="50">
        <v>0</v>
      </c>
      <c r="H1167" s="50">
        <v>1</v>
      </c>
      <c r="I1167" s="50">
        <f t="shared" si="74"/>
        <v>0</v>
      </c>
      <c r="J1167" s="50">
        <f t="shared" si="74"/>
        <v>1</v>
      </c>
    </row>
    <row r="1168" spans="3:10" ht="14.25" customHeight="1">
      <c r="C1168" s="63" t="s">
        <v>2990</v>
      </c>
      <c r="D1168" s="64" t="s">
        <v>2991</v>
      </c>
      <c r="E1168" s="65"/>
      <c r="F1168" s="65"/>
      <c r="G1168" s="50">
        <v>0</v>
      </c>
      <c r="H1168" s="50">
        <v>10</v>
      </c>
      <c r="I1168" s="50">
        <f t="shared" si="74"/>
        <v>0</v>
      </c>
      <c r="J1168" s="50">
        <f t="shared" si="74"/>
        <v>10</v>
      </c>
    </row>
    <row r="1169" spans="3:10" ht="14.25" customHeight="1">
      <c r="C1169" s="63" t="s">
        <v>2992</v>
      </c>
      <c r="D1169" s="64" t="s">
        <v>2993</v>
      </c>
      <c r="E1169" s="65"/>
      <c r="F1169" s="65"/>
      <c r="G1169" s="50">
        <v>0</v>
      </c>
      <c r="H1169" s="50">
        <v>2</v>
      </c>
      <c r="I1169" s="50">
        <f t="shared" si="74"/>
        <v>0</v>
      </c>
      <c r="J1169" s="50">
        <f t="shared" si="74"/>
        <v>2</v>
      </c>
    </row>
    <row r="1170" spans="3:10" ht="14.25" customHeight="1">
      <c r="C1170" s="63" t="s">
        <v>2994</v>
      </c>
      <c r="D1170" s="64" t="s">
        <v>2995</v>
      </c>
      <c r="E1170" s="65"/>
      <c r="F1170" s="65"/>
      <c r="G1170" s="50">
        <v>21</v>
      </c>
      <c r="H1170" s="50">
        <v>10</v>
      </c>
      <c r="I1170" s="50">
        <f t="shared" si="74"/>
        <v>21</v>
      </c>
      <c r="J1170" s="50">
        <f t="shared" si="74"/>
        <v>10</v>
      </c>
    </row>
    <row r="1171" spans="3:10" ht="14.25" customHeight="1">
      <c r="C1171" s="63" t="s">
        <v>2996</v>
      </c>
      <c r="D1171" s="64" t="s">
        <v>2997</v>
      </c>
      <c r="E1171" s="65"/>
      <c r="F1171" s="65"/>
      <c r="G1171" s="50">
        <v>0</v>
      </c>
      <c r="H1171" s="50">
        <v>3</v>
      </c>
      <c r="I1171" s="50">
        <f t="shared" si="74"/>
        <v>0</v>
      </c>
      <c r="J1171" s="50">
        <f t="shared" si="74"/>
        <v>3</v>
      </c>
    </row>
    <row r="1172" spans="3:10" ht="14.25" customHeight="1">
      <c r="C1172" s="63" t="s">
        <v>2998</v>
      </c>
      <c r="D1172" s="64" t="s">
        <v>2999</v>
      </c>
      <c r="E1172" s="65"/>
      <c r="F1172" s="65"/>
      <c r="G1172" s="50">
        <v>182</v>
      </c>
      <c r="H1172" s="50">
        <v>175</v>
      </c>
      <c r="I1172" s="50">
        <f t="shared" si="74"/>
        <v>182</v>
      </c>
      <c r="J1172" s="50">
        <f t="shared" si="74"/>
        <v>175</v>
      </c>
    </row>
    <row r="1173" spans="3:10" ht="14.25" customHeight="1">
      <c r="C1173" s="63" t="s">
        <v>3000</v>
      </c>
      <c r="D1173" s="64" t="s">
        <v>3001</v>
      </c>
      <c r="E1173" s="65"/>
      <c r="F1173" s="65"/>
      <c r="G1173" s="50">
        <v>4</v>
      </c>
      <c r="H1173" s="50">
        <v>10</v>
      </c>
      <c r="I1173" s="50">
        <f t="shared" si="74"/>
        <v>4</v>
      </c>
      <c r="J1173" s="50">
        <f t="shared" si="74"/>
        <v>10</v>
      </c>
    </row>
    <row r="1174" spans="3:10" ht="14.25" customHeight="1">
      <c r="C1174" s="63" t="s">
        <v>3002</v>
      </c>
      <c r="D1174" s="64" t="s">
        <v>3003</v>
      </c>
      <c r="E1174" s="65"/>
      <c r="F1174" s="65"/>
      <c r="G1174" s="50">
        <v>4</v>
      </c>
      <c r="H1174" s="50">
        <v>7</v>
      </c>
      <c r="I1174" s="50">
        <f t="shared" si="74"/>
        <v>4</v>
      </c>
      <c r="J1174" s="50">
        <f t="shared" si="74"/>
        <v>7</v>
      </c>
    </row>
    <row r="1175" spans="3:10" ht="14.25" customHeight="1">
      <c r="C1175" s="63" t="s">
        <v>3004</v>
      </c>
      <c r="D1175" s="64" t="s">
        <v>3005</v>
      </c>
      <c r="E1175" s="65"/>
      <c r="F1175" s="65"/>
      <c r="G1175" s="50">
        <v>0</v>
      </c>
      <c r="H1175" s="50">
        <v>2</v>
      </c>
      <c r="I1175" s="50">
        <f t="shared" si="74"/>
        <v>0</v>
      </c>
      <c r="J1175" s="50">
        <f t="shared" si="74"/>
        <v>2</v>
      </c>
    </row>
    <row r="1176" spans="3:10" ht="14.25" customHeight="1">
      <c r="C1176" s="63" t="s">
        <v>3006</v>
      </c>
      <c r="D1176" s="64" t="s">
        <v>3007</v>
      </c>
      <c r="E1176" s="65"/>
      <c r="F1176" s="65"/>
      <c r="G1176" s="50">
        <v>2</v>
      </c>
      <c r="H1176" s="50">
        <v>3</v>
      </c>
      <c r="I1176" s="50">
        <f t="shared" si="74"/>
        <v>2</v>
      </c>
      <c r="J1176" s="50">
        <f t="shared" si="74"/>
        <v>3</v>
      </c>
    </row>
    <row r="1177" spans="3:10" ht="14.25" customHeight="1">
      <c r="C1177" s="63" t="s">
        <v>3008</v>
      </c>
      <c r="D1177" s="64" t="s">
        <v>3009</v>
      </c>
      <c r="E1177" s="65"/>
      <c r="F1177" s="65"/>
      <c r="G1177" s="50">
        <v>11</v>
      </c>
      <c r="H1177" s="50">
        <v>15</v>
      </c>
      <c r="I1177" s="50">
        <f t="shared" si="74"/>
        <v>11</v>
      </c>
      <c r="J1177" s="50">
        <f t="shared" si="74"/>
        <v>15</v>
      </c>
    </row>
    <row r="1178" spans="3:10" ht="14.25" customHeight="1">
      <c r="C1178" s="63" t="s">
        <v>3010</v>
      </c>
      <c r="D1178" s="64" t="s">
        <v>3011</v>
      </c>
      <c r="E1178" s="65"/>
      <c r="F1178" s="65"/>
      <c r="G1178" s="50">
        <v>0</v>
      </c>
      <c r="H1178" s="50">
        <v>1</v>
      </c>
      <c r="I1178" s="50">
        <f t="shared" si="74"/>
        <v>0</v>
      </c>
      <c r="J1178" s="50">
        <f t="shared" si="74"/>
        <v>1</v>
      </c>
    </row>
    <row r="1179" spans="3:10" ht="14.25" customHeight="1">
      <c r="C1179" s="63" t="s">
        <v>3012</v>
      </c>
      <c r="D1179" s="64" t="s">
        <v>3013</v>
      </c>
      <c r="E1179" s="65"/>
      <c r="F1179" s="65"/>
      <c r="G1179" s="50">
        <v>7</v>
      </c>
      <c r="H1179" s="50">
        <v>7</v>
      </c>
      <c r="I1179" s="50">
        <f t="shared" si="74"/>
        <v>7</v>
      </c>
      <c r="J1179" s="50">
        <f t="shared" si="74"/>
        <v>7</v>
      </c>
    </row>
    <row r="1180" spans="3:10" ht="14.25" customHeight="1">
      <c r="C1180" s="63" t="s">
        <v>3014</v>
      </c>
      <c r="D1180" s="64" t="s">
        <v>3015</v>
      </c>
      <c r="E1180" s="65"/>
      <c r="F1180" s="65"/>
      <c r="G1180" s="50">
        <v>0</v>
      </c>
      <c r="H1180" s="50">
        <v>1</v>
      </c>
      <c r="I1180" s="50">
        <f t="shared" si="74"/>
        <v>0</v>
      </c>
      <c r="J1180" s="50">
        <f t="shared" si="74"/>
        <v>1</v>
      </c>
    </row>
    <row r="1181" spans="3:10" ht="14.25" customHeight="1">
      <c r="C1181" s="63" t="s">
        <v>3016</v>
      </c>
      <c r="D1181" s="64" t="s">
        <v>3017</v>
      </c>
      <c r="E1181" s="65"/>
      <c r="F1181" s="65"/>
      <c r="G1181" s="50">
        <v>5</v>
      </c>
      <c r="H1181" s="50">
        <v>8</v>
      </c>
      <c r="I1181" s="50">
        <f t="shared" si="74"/>
        <v>5</v>
      </c>
      <c r="J1181" s="50">
        <f t="shared" si="74"/>
        <v>8</v>
      </c>
    </row>
    <row r="1182" spans="3:10" ht="14.25" customHeight="1">
      <c r="C1182" s="63" t="s">
        <v>3018</v>
      </c>
      <c r="D1182" s="64" t="s">
        <v>3019</v>
      </c>
      <c r="E1182" s="65"/>
      <c r="F1182" s="65"/>
      <c r="G1182" s="50">
        <v>25</v>
      </c>
      <c r="H1182" s="50">
        <v>25</v>
      </c>
      <c r="I1182" s="50">
        <f t="shared" si="74"/>
        <v>25</v>
      </c>
      <c r="J1182" s="50">
        <f t="shared" si="74"/>
        <v>25</v>
      </c>
    </row>
    <row r="1183" spans="3:10" ht="14.25" customHeight="1">
      <c r="C1183" s="63" t="s">
        <v>3020</v>
      </c>
      <c r="D1183" s="64" t="s">
        <v>3021</v>
      </c>
      <c r="E1183" s="65"/>
      <c r="F1183" s="65"/>
      <c r="G1183" s="50">
        <v>15</v>
      </c>
      <c r="H1183" s="50">
        <v>25</v>
      </c>
      <c r="I1183" s="50">
        <f t="shared" si="74"/>
        <v>15</v>
      </c>
      <c r="J1183" s="50">
        <f t="shared" si="74"/>
        <v>25</v>
      </c>
    </row>
    <row r="1184" spans="3:10" ht="14.25" customHeight="1">
      <c r="C1184" s="63" t="s">
        <v>3022</v>
      </c>
      <c r="D1184" s="64" t="s">
        <v>5417</v>
      </c>
      <c r="E1184" s="65"/>
      <c r="F1184" s="65"/>
      <c r="G1184" s="50">
        <v>3</v>
      </c>
      <c r="H1184" s="50">
        <v>10</v>
      </c>
      <c r="I1184" s="50">
        <f t="shared" si="74"/>
        <v>3</v>
      </c>
      <c r="J1184" s="50">
        <f t="shared" si="74"/>
        <v>10</v>
      </c>
    </row>
    <row r="1185" spans="3:10" ht="14.25" customHeight="1">
      <c r="C1185" s="63" t="s">
        <v>3023</v>
      </c>
      <c r="D1185" s="64" t="s">
        <v>3024</v>
      </c>
      <c r="E1185" s="65"/>
      <c r="F1185" s="65"/>
      <c r="G1185" s="50">
        <v>5</v>
      </c>
      <c r="H1185" s="50">
        <v>10</v>
      </c>
      <c r="I1185" s="50">
        <f t="shared" si="74"/>
        <v>5</v>
      </c>
      <c r="J1185" s="50">
        <f t="shared" si="74"/>
        <v>10</v>
      </c>
    </row>
    <row r="1186" spans="3:10" ht="14.25" customHeight="1">
      <c r="C1186" s="63" t="s">
        <v>3025</v>
      </c>
      <c r="D1186" s="64" t="s">
        <v>3026</v>
      </c>
      <c r="E1186" s="65"/>
      <c r="F1186" s="65"/>
      <c r="G1186" s="50">
        <v>9</v>
      </c>
      <c r="H1186" s="50">
        <v>10</v>
      </c>
      <c r="I1186" s="50">
        <f t="shared" si="74"/>
        <v>9</v>
      </c>
      <c r="J1186" s="50">
        <f t="shared" si="74"/>
        <v>10</v>
      </c>
    </row>
    <row r="1187" spans="3:10" ht="14.25" customHeight="1">
      <c r="C1187" s="63" t="s">
        <v>3027</v>
      </c>
      <c r="D1187" s="64" t="s">
        <v>3028</v>
      </c>
      <c r="E1187" s="65"/>
      <c r="F1187" s="65"/>
      <c r="G1187" s="50">
        <v>0</v>
      </c>
      <c r="H1187" s="50">
        <v>2</v>
      </c>
      <c r="I1187" s="50">
        <f t="shared" si="74"/>
        <v>0</v>
      </c>
      <c r="J1187" s="50">
        <f t="shared" si="74"/>
        <v>2</v>
      </c>
    </row>
    <row r="1188" spans="3:10" ht="14.25" customHeight="1">
      <c r="C1188" s="63" t="s">
        <v>3029</v>
      </c>
      <c r="D1188" s="64" t="s">
        <v>3030</v>
      </c>
      <c r="E1188" s="65"/>
      <c r="F1188" s="65"/>
      <c r="G1188" s="50">
        <v>0</v>
      </c>
      <c r="H1188" s="50">
        <v>2</v>
      </c>
      <c r="I1188" s="50">
        <f t="shared" si="74"/>
        <v>0</v>
      </c>
      <c r="J1188" s="50">
        <f t="shared" si="74"/>
        <v>2</v>
      </c>
    </row>
    <row r="1189" spans="3:10" ht="14.25" customHeight="1">
      <c r="C1189" s="63" t="s">
        <v>3031</v>
      </c>
      <c r="D1189" s="64" t="s">
        <v>3032</v>
      </c>
      <c r="E1189" s="65"/>
      <c r="F1189" s="65"/>
      <c r="G1189" s="50">
        <v>1</v>
      </c>
      <c r="H1189" s="50">
        <v>2</v>
      </c>
      <c r="I1189" s="50">
        <f t="shared" si="74"/>
        <v>1</v>
      </c>
      <c r="J1189" s="50">
        <f t="shared" si="74"/>
        <v>2</v>
      </c>
    </row>
    <row r="1190" spans="3:10" ht="14.25" customHeight="1">
      <c r="C1190" s="63" t="s">
        <v>3033</v>
      </c>
      <c r="D1190" s="64" t="s">
        <v>3034</v>
      </c>
      <c r="E1190" s="65"/>
      <c r="F1190" s="65"/>
      <c r="G1190" s="50">
        <v>0</v>
      </c>
      <c r="H1190" s="50">
        <v>1</v>
      </c>
      <c r="I1190" s="50">
        <f t="shared" si="74"/>
        <v>0</v>
      </c>
      <c r="J1190" s="50">
        <f t="shared" si="74"/>
        <v>1</v>
      </c>
    </row>
    <row r="1191" spans="3:10" ht="14.25" customHeight="1">
      <c r="C1191" s="63" t="s">
        <v>3035</v>
      </c>
      <c r="D1191" s="64" t="s">
        <v>3036</v>
      </c>
      <c r="E1191" s="65"/>
      <c r="F1191" s="65"/>
      <c r="G1191" s="50">
        <v>3</v>
      </c>
      <c r="H1191" s="50">
        <v>5</v>
      </c>
      <c r="I1191" s="50">
        <f t="shared" si="74"/>
        <v>3</v>
      </c>
      <c r="J1191" s="50">
        <f t="shared" si="74"/>
        <v>5</v>
      </c>
    </row>
    <row r="1192" spans="3:10" ht="14.25" customHeight="1">
      <c r="C1192" s="63" t="s">
        <v>3037</v>
      </c>
      <c r="D1192" s="64" t="s">
        <v>3038</v>
      </c>
      <c r="E1192" s="65"/>
      <c r="F1192" s="65"/>
      <c r="G1192" s="50">
        <v>4</v>
      </c>
      <c r="H1192" s="50">
        <v>2</v>
      </c>
      <c r="I1192" s="50">
        <f t="shared" si="74"/>
        <v>4</v>
      </c>
      <c r="J1192" s="50">
        <f t="shared" si="74"/>
        <v>2</v>
      </c>
    </row>
    <row r="1193" spans="3:10" ht="14.25" customHeight="1">
      <c r="C1193" s="63" t="s">
        <v>3039</v>
      </c>
      <c r="D1193" s="64" t="s">
        <v>3040</v>
      </c>
      <c r="E1193" s="65"/>
      <c r="F1193" s="65"/>
      <c r="G1193" s="50">
        <v>2</v>
      </c>
      <c r="H1193" s="50">
        <v>2</v>
      </c>
      <c r="I1193" s="50">
        <f t="shared" si="74"/>
        <v>2</v>
      </c>
      <c r="J1193" s="50">
        <f t="shared" si="74"/>
        <v>2</v>
      </c>
    </row>
    <row r="1194" spans="3:10" ht="14.25" customHeight="1">
      <c r="C1194" s="63" t="s">
        <v>3041</v>
      </c>
      <c r="D1194" s="64" t="s">
        <v>3042</v>
      </c>
      <c r="E1194" s="65"/>
      <c r="F1194" s="65"/>
      <c r="G1194" s="50">
        <v>0</v>
      </c>
      <c r="H1194" s="50">
        <v>2</v>
      </c>
      <c r="I1194" s="50">
        <f t="shared" si="74"/>
        <v>0</v>
      </c>
      <c r="J1194" s="50">
        <f t="shared" si="74"/>
        <v>2</v>
      </c>
    </row>
    <row r="1195" spans="3:10" ht="14.25" customHeight="1">
      <c r="C1195" s="63" t="s">
        <v>3043</v>
      </c>
      <c r="D1195" s="64" t="s">
        <v>3044</v>
      </c>
      <c r="E1195" s="65"/>
      <c r="F1195" s="65"/>
      <c r="G1195" s="50">
        <v>0</v>
      </c>
      <c r="H1195" s="50">
        <v>1</v>
      </c>
      <c r="I1195" s="50">
        <f t="shared" si="74"/>
        <v>0</v>
      </c>
      <c r="J1195" s="50">
        <f t="shared" si="74"/>
        <v>1</v>
      </c>
    </row>
    <row r="1196" spans="3:10" ht="14.25" customHeight="1">
      <c r="C1196" s="63" t="s">
        <v>3045</v>
      </c>
      <c r="D1196" s="64" t="s">
        <v>3046</v>
      </c>
      <c r="E1196" s="65"/>
      <c r="F1196" s="65"/>
      <c r="G1196" s="50">
        <v>0</v>
      </c>
      <c r="H1196" s="50">
        <v>2</v>
      </c>
      <c r="I1196" s="50">
        <f t="shared" si="74"/>
        <v>0</v>
      </c>
      <c r="J1196" s="50">
        <f t="shared" si="74"/>
        <v>2</v>
      </c>
    </row>
    <row r="1197" spans="3:10" ht="14.25" customHeight="1">
      <c r="C1197" s="63" t="s">
        <v>3047</v>
      </c>
      <c r="D1197" s="64" t="s">
        <v>3048</v>
      </c>
      <c r="E1197" s="65"/>
      <c r="F1197" s="65"/>
      <c r="G1197" s="50">
        <v>0</v>
      </c>
      <c r="H1197" s="50">
        <v>1</v>
      </c>
      <c r="I1197" s="50">
        <f t="shared" si="74"/>
        <v>0</v>
      </c>
      <c r="J1197" s="50">
        <f t="shared" si="74"/>
        <v>1</v>
      </c>
    </row>
    <row r="1198" spans="3:10" ht="14.25" customHeight="1">
      <c r="C1198" s="63" t="s">
        <v>3049</v>
      </c>
      <c r="D1198" s="64" t="s">
        <v>3050</v>
      </c>
      <c r="E1198" s="65"/>
      <c r="F1198" s="65"/>
      <c r="G1198" s="50">
        <v>0</v>
      </c>
      <c r="H1198" s="50">
        <v>2</v>
      </c>
      <c r="I1198" s="50">
        <f t="shared" si="74"/>
        <v>0</v>
      </c>
      <c r="J1198" s="50">
        <f t="shared" si="74"/>
        <v>2</v>
      </c>
    </row>
    <row r="1199" spans="3:10" ht="14.25" customHeight="1">
      <c r="C1199" s="63" t="s">
        <v>3051</v>
      </c>
      <c r="D1199" s="64" t="s">
        <v>3052</v>
      </c>
      <c r="E1199" s="65"/>
      <c r="F1199" s="65"/>
      <c r="G1199" s="50">
        <v>0</v>
      </c>
      <c r="H1199" s="50">
        <v>2</v>
      </c>
      <c r="I1199" s="50">
        <f t="shared" si="74"/>
        <v>0</v>
      </c>
      <c r="J1199" s="50">
        <f t="shared" si="74"/>
        <v>2</v>
      </c>
    </row>
    <row r="1200" spans="3:10" ht="14.25" customHeight="1">
      <c r="C1200" s="63" t="s">
        <v>3053</v>
      </c>
      <c r="D1200" s="64" t="s">
        <v>3054</v>
      </c>
      <c r="E1200" s="65"/>
      <c r="F1200" s="65"/>
      <c r="G1200" s="50">
        <v>0</v>
      </c>
      <c r="H1200" s="50">
        <v>3</v>
      </c>
      <c r="I1200" s="50">
        <f t="shared" si="74"/>
        <v>0</v>
      </c>
      <c r="J1200" s="50">
        <f t="shared" si="74"/>
        <v>3</v>
      </c>
    </row>
    <row r="1201" spans="3:10" ht="14.25" customHeight="1">
      <c r="C1201" s="63" t="s">
        <v>3055</v>
      </c>
      <c r="D1201" s="64" t="s">
        <v>3056</v>
      </c>
      <c r="E1201" s="65"/>
      <c r="F1201" s="65"/>
      <c r="G1201" s="50">
        <v>0</v>
      </c>
      <c r="H1201" s="50">
        <v>2</v>
      </c>
      <c r="I1201" s="50">
        <f t="shared" si="74"/>
        <v>0</v>
      </c>
      <c r="J1201" s="50">
        <f t="shared" si="74"/>
        <v>2</v>
      </c>
    </row>
    <row r="1202" spans="3:10" ht="14.25" customHeight="1">
      <c r="C1202" s="63" t="s">
        <v>3057</v>
      </c>
      <c r="D1202" s="64" t="s">
        <v>3058</v>
      </c>
      <c r="E1202" s="65"/>
      <c r="F1202" s="65"/>
      <c r="G1202" s="50">
        <v>3</v>
      </c>
      <c r="H1202" s="50">
        <v>4</v>
      </c>
      <c r="I1202" s="50">
        <f t="shared" si="74"/>
        <v>3</v>
      </c>
      <c r="J1202" s="50">
        <f t="shared" si="74"/>
        <v>4</v>
      </c>
    </row>
    <row r="1203" spans="3:10" ht="14.25" customHeight="1">
      <c r="C1203" s="63" t="s">
        <v>3059</v>
      </c>
      <c r="D1203" s="64" t="s">
        <v>3060</v>
      </c>
      <c r="E1203" s="65"/>
      <c r="F1203" s="65"/>
      <c r="G1203" s="50">
        <v>0</v>
      </c>
      <c r="H1203" s="50">
        <v>1</v>
      </c>
      <c r="I1203" s="50">
        <f t="shared" si="74"/>
        <v>0</v>
      </c>
      <c r="J1203" s="50">
        <f t="shared" si="74"/>
        <v>1</v>
      </c>
    </row>
    <row r="1204" spans="3:10" ht="14.25" customHeight="1">
      <c r="C1204" s="63" t="s">
        <v>1105</v>
      </c>
      <c r="D1204" s="64" t="s">
        <v>1106</v>
      </c>
      <c r="E1204" s="65"/>
      <c r="F1204" s="65"/>
      <c r="G1204" s="50">
        <v>0</v>
      </c>
      <c r="H1204" s="50">
        <v>1</v>
      </c>
      <c r="I1204" s="50">
        <f t="shared" si="74"/>
        <v>0</v>
      </c>
      <c r="J1204" s="50">
        <f t="shared" si="74"/>
        <v>1</v>
      </c>
    </row>
    <row r="1205" spans="3:10" ht="14.25" customHeight="1">
      <c r="C1205" s="63" t="s">
        <v>1129</v>
      </c>
      <c r="D1205" s="64" t="s">
        <v>1130</v>
      </c>
      <c r="E1205" s="65"/>
      <c r="F1205" s="65"/>
      <c r="G1205" s="50">
        <v>0</v>
      </c>
      <c r="H1205" s="50">
        <v>1</v>
      </c>
      <c r="I1205" s="50">
        <f t="shared" si="74"/>
        <v>0</v>
      </c>
      <c r="J1205" s="50">
        <f t="shared" si="74"/>
        <v>1</v>
      </c>
    </row>
    <row r="1206" spans="3:10" ht="14.25" customHeight="1">
      <c r="C1206" s="63" t="s">
        <v>1423</v>
      </c>
      <c r="D1206" s="64" t="s">
        <v>1424</v>
      </c>
      <c r="E1206" s="65"/>
      <c r="F1206" s="65"/>
      <c r="G1206" s="50">
        <v>0</v>
      </c>
      <c r="H1206" s="50">
        <v>2</v>
      </c>
      <c r="I1206" s="50">
        <f t="shared" si="74"/>
        <v>0</v>
      </c>
      <c r="J1206" s="50">
        <f t="shared" si="74"/>
        <v>2</v>
      </c>
    </row>
    <row r="1207" spans="3:10" ht="14.25" customHeight="1">
      <c r="C1207" s="63" t="s">
        <v>3061</v>
      </c>
      <c r="D1207" s="64" t="s">
        <v>3062</v>
      </c>
      <c r="E1207" s="65"/>
      <c r="F1207" s="65"/>
      <c r="G1207" s="50">
        <v>0</v>
      </c>
      <c r="H1207" s="50">
        <v>2</v>
      </c>
      <c r="I1207" s="50">
        <f t="shared" si="74"/>
        <v>0</v>
      </c>
      <c r="J1207" s="50">
        <f t="shared" si="74"/>
        <v>2</v>
      </c>
    </row>
    <row r="1208" spans="3:10" ht="14.25" customHeight="1">
      <c r="C1208" s="63" t="s">
        <v>3063</v>
      </c>
      <c r="D1208" s="64" t="s">
        <v>3064</v>
      </c>
      <c r="E1208" s="65"/>
      <c r="F1208" s="65"/>
      <c r="G1208" s="50">
        <v>1</v>
      </c>
      <c r="H1208" s="50">
        <v>2</v>
      </c>
      <c r="I1208" s="50">
        <f t="shared" si="74"/>
        <v>1</v>
      </c>
      <c r="J1208" s="50">
        <f t="shared" si="74"/>
        <v>2</v>
      </c>
    </row>
    <row r="1209" spans="3:10" ht="14.25" customHeight="1">
      <c r="C1209" s="63" t="s">
        <v>3065</v>
      </c>
      <c r="D1209" s="64" t="s">
        <v>3066</v>
      </c>
      <c r="E1209" s="65"/>
      <c r="F1209" s="65"/>
      <c r="G1209" s="50">
        <v>0</v>
      </c>
      <c r="H1209" s="50">
        <v>2</v>
      </c>
      <c r="I1209" s="50">
        <f t="shared" si="74"/>
        <v>0</v>
      </c>
      <c r="J1209" s="50">
        <f t="shared" si="74"/>
        <v>2</v>
      </c>
    </row>
    <row r="1210" spans="3:10" ht="14.25" customHeight="1">
      <c r="C1210" s="63" t="s">
        <v>3067</v>
      </c>
      <c r="D1210" s="64" t="s">
        <v>3068</v>
      </c>
      <c r="E1210" s="65"/>
      <c r="F1210" s="65"/>
      <c r="G1210" s="50">
        <v>0</v>
      </c>
      <c r="H1210" s="50">
        <v>1</v>
      </c>
      <c r="I1210" s="50">
        <f t="shared" si="74"/>
        <v>0</v>
      </c>
      <c r="J1210" s="50">
        <f t="shared" si="74"/>
        <v>1</v>
      </c>
    </row>
    <row r="1211" spans="3:10" ht="14.25" customHeight="1">
      <c r="C1211" s="63" t="s">
        <v>3069</v>
      </c>
      <c r="D1211" s="64" t="s">
        <v>3070</v>
      </c>
      <c r="E1211" s="65"/>
      <c r="F1211" s="65"/>
      <c r="G1211" s="50">
        <v>0</v>
      </c>
      <c r="H1211" s="50">
        <v>1</v>
      </c>
      <c r="I1211" s="50">
        <f t="shared" si="74"/>
        <v>0</v>
      </c>
      <c r="J1211" s="50">
        <f t="shared" si="74"/>
        <v>1</v>
      </c>
    </row>
    <row r="1212" spans="3:10" ht="14.25" customHeight="1">
      <c r="C1212" s="63" t="s">
        <v>3071</v>
      </c>
      <c r="D1212" s="64" t="s">
        <v>3072</v>
      </c>
      <c r="E1212" s="65"/>
      <c r="F1212" s="65"/>
      <c r="G1212" s="50">
        <v>0</v>
      </c>
      <c r="H1212" s="50">
        <v>1</v>
      </c>
      <c r="I1212" s="50">
        <f t="shared" si="74"/>
        <v>0</v>
      </c>
      <c r="J1212" s="50">
        <f t="shared" si="74"/>
        <v>1</v>
      </c>
    </row>
    <row r="1213" spans="3:10" ht="14.25" customHeight="1">
      <c r="C1213" s="63" t="s">
        <v>3073</v>
      </c>
      <c r="D1213" s="64" t="s">
        <v>3074</v>
      </c>
      <c r="E1213" s="65"/>
      <c r="F1213" s="65"/>
      <c r="G1213" s="50">
        <v>0</v>
      </c>
      <c r="H1213" s="50">
        <v>1</v>
      </c>
      <c r="I1213" s="50">
        <f t="shared" si="74"/>
        <v>0</v>
      </c>
      <c r="J1213" s="50">
        <f t="shared" si="74"/>
        <v>1</v>
      </c>
    </row>
    <row r="1214" spans="3:10" ht="14.25" customHeight="1">
      <c r="C1214" s="63" t="s">
        <v>1531</v>
      </c>
      <c r="D1214" s="64" t="s">
        <v>1532</v>
      </c>
      <c r="E1214" s="65"/>
      <c r="F1214" s="65"/>
      <c r="G1214" s="50">
        <v>1</v>
      </c>
      <c r="H1214" s="50">
        <v>2</v>
      </c>
      <c r="I1214" s="50">
        <f t="shared" si="74"/>
        <v>1</v>
      </c>
      <c r="J1214" s="50">
        <f t="shared" si="74"/>
        <v>2</v>
      </c>
    </row>
    <row r="1215" spans="3:10" ht="14.25" customHeight="1">
      <c r="C1215" s="63" t="s">
        <v>3075</v>
      </c>
      <c r="D1215" s="64" t="s">
        <v>3076</v>
      </c>
      <c r="E1215" s="65"/>
      <c r="F1215" s="65"/>
      <c r="G1215" s="50">
        <v>0</v>
      </c>
      <c r="H1215" s="50">
        <v>1</v>
      </c>
      <c r="I1215" s="50">
        <f t="shared" si="74"/>
        <v>0</v>
      </c>
      <c r="J1215" s="50">
        <f t="shared" si="74"/>
        <v>1</v>
      </c>
    </row>
    <row r="1216" spans="3:10" ht="14.25" customHeight="1">
      <c r="C1216" s="63" t="s">
        <v>3077</v>
      </c>
      <c r="D1216" s="64" t="s">
        <v>3078</v>
      </c>
      <c r="E1216" s="65"/>
      <c r="F1216" s="65"/>
      <c r="G1216" s="50">
        <v>0</v>
      </c>
      <c r="H1216" s="50">
        <v>2</v>
      </c>
      <c r="I1216" s="50">
        <f t="shared" si="74"/>
        <v>0</v>
      </c>
      <c r="J1216" s="50">
        <f t="shared" ref="J1216:J1225" si="75">SUM(F1216,H1216)</f>
        <v>2</v>
      </c>
    </row>
    <row r="1217" spans="2:11" ht="14.25" customHeight="1">
      <c r="C1217" s="63" t="s">
        <v>3079</v>
      </c>
      <c r="D1217" s="64" t="s">
        <v>3080</v>
      </c>
      <c r="E1217" s="65"/>
      <c r="F1217" s="65"/>
      <c r="G1217" s="50">
        <v>1</v>
      </c>
      <c r="H1217" s="50">
        <v>3</v>
      </c>
      <c r="I1217" s="50">
        <f t="shared" ref="I1217:I1225" si="76">SUM(E1217,G1217)</f>
        <v>1</v>
      </c>
      <c r="J1217" s="50">
        <f t="shared" si="75"/>
        <v>3</v>
      </c>
    </row>
    <row r="1218" spans="2:11" ht="14.25" customHeight="1">
      <c r="C1218" s="63" t="s">
        <v>3081</v>
      </c>
      <c r="D1218" s="64" t="s">
        <v>3082</v>
      </c>
      <c r="E1218" s="65"/>
      <c r="F1218" s="65"/>
      <c r="G1218" s="50">
        <v>206</v>
      </c>
      <c r="H1218" s="50">
        <v>180</v>
      </c>
      <c r="I1218" s="50">
        <f t="shared" si="76"/>
        <v>206</v>
      </c>
      <c r="J1218" s="50">
        <f t="shared" si="75"/>
        <v>180</v>
      </c>
    </row>
    <row r="1219" spans="2:11" ht="14.25" customHeight="1">
      <c r="C1219" s="63" t="s">
        <v>3083</v>
      </c>
      <c r="D1219" s="64" t="s">
        <v>3084</v>
      </c>
      <c r="E1219" s="65"/>
      <c r="F1219" s="65"/>
      <c r="G1219" s="50">
        <v>38</v>
      </c>
      <c r="H1219" s="50">
        <v>40</v>
      </c>
      <c r="I1219" s="50">
        <f t="shared" si="76"/>
        <v>38</v>
      </c>
      <c r="J1219" s="50">
        <f t="shared" si="75"/>
        <v>40</v>
      </c>
    </row>
    <row r="1220" spans="2:11" ht="14.25" customHeight="1">
      <c r="C1220" s="63" t="s">
        <v>2025</v>
      </c>
      <c r="D1220" s="64" t="s">
        <v>2026</v>
      </c>
      <c r="E1220" s="65"/>
      <c r="F1220" s="65"/>
      <c r="G1220" s="50">
        <v>0</v>
      </c>
      <c r="H1220" s="50">
        <v>2</v>
      </c>
      <c r="I1220" s="50">
        <f t="shared" si="76"/>
        <v>0</v>
      </c>
      <c r="J1220" s="50">
        <f t="shared" si="75"/>
        <v>2</v>
      </c>
    </row>
    <row r="1221" spans="2:11" ht="14.25" customHeight="1">
      <c r="C1221" s="63" t="s">
        <v>3085</v>
      </c>
      <c r="D1221" s="64" t="s">
        <v>3086</v>
      </c>
      <c r="E1221" s="65"/>
      <c r="F1221" s="65"/>
      <c r="G1221" s="50">
        <v>1</v>
      </c>
      <c r="H1221" s="50">
        <v>2</v>
      </c>
      <c r="I1221" s="50">
        <f t="shared" si="76"/>
        <v>1</v>
      </c>
      <c r="J1221" s="50">
        <f t="shared" si="75"/>
        <v>2</v>
      </c>
    </row>
    <row r="1222" spans="2:11" ht="14.25" customHeight="1">
      <c r="B1222" s="66" t="s">
        <v>497</v>
      </c>
      <c r="C1222" s="67"/>
      <c r="D1222" s="68"/>
      <c r="E1222" s="61">
        <f>SUM(E1223:E1225)</f>
        <v>0</v>
      </c>
      <c r="F1222" s="61">
        <f t="shared" ref="F1222:J1222" si="77">SUM(F1223:F1225)</f>
        <v>0</v>
      </c>
      <c r="G1222" s="61">
        <f t="shared" si="77"/>
        <v>54</v>
      </c>
      <c r="H1222" s="61">
        <f t="shared" si="77"/>
        <v>51</v>
      </c>
      <c r="I1222" s="61">
        <f t="shared" si="77"/>
        <v>54</v>
      </c>
      <c r="J1222" s="61">
        <f t="shared" si="77"/>
        <v>51</v>
      </c>
    </row>
    <row r="1223" spans="2:11" ht="14.25" customHeight="1">
      <c r="C1223" s="63" t="s">
        <v>455</v>
      </c>
      <c r="D1223" s="64" t="s">
        <v>456</v>
      </c>
      <c r="E1223" s="65"/>
      <c r="F1223" s="65"/>
      <c r="G1223" s="50">
        <v>54</v>
      </c>
      <c r="H1223" s="50">
        <v>45</v>
      </c>
      <c r="I1223" s="50">
        <f t="shared" si="76"/>
        <v>54</v>
      </c>
      <c r="J1223" s="50">
        <f t="shared" si="75"/>
        <v>45</v>
      </c>
    </row>
    <row r="1224" spans="2:11" ht="14.25" customHeight="1">
      <c r="C1224" s="63" t="s">
        <v>3087</v>
      </c>
      <c r="D1224" s="64" t="s">
        <v>3088</v>
      </c>
      <c r="E1224" s="65"/>
      <c r="F1224" s="65"/>
      <c r="G1224" s="50">
        <v>0</v>
      </c>
      <c r="H1224" s="50">
        <v>3</v>
      </c>
      <c r="I1224" s="50">
        <f t="shared" si="76"/>
        <v>0</v>
      </c>
      <c r="J1224" s="50">
        <f t="shared" si="75"/>
        <v>3</v>
      </c>
    </row>
    <row r="1225" spans="2:11" ht="14.25" customHeight="1">
      <c r="C1225" s="63" t="s">
        <v>3089</v>
      </c>
      <c r="D1225" s="64" t="s">
        <v>3090</v>
      </c>
      <c r="E1225" s="65"/>
      <c r="F1225" s="65"/>
      <c r="G1225" s="50">
        <v>0</v>
      </c>
      <c r="H1225" s="50">
        <v>3</v>
      </c>
      <c r="I1225" s="50">
        <f t="shared" si="76"/>
        <v>0</v>
      </c>
      <c r="J1225" s="50">
        <f t="shared" si="75"/>
        <v>3</v>
      </c>
    </row>
    <row r="1226" spans="2:11" ht="14.25">
      <c r="B1226" s="69" t="s">
        <v>65</v>
      </c>
      <c r="C1226" s="70"/>
      <c r="E1226" s="61">
        <f>SUM(E1227:E1341)</f>
        <v>94</v>
      </c>
      <c r="F1226" s="61">
        <f t="shared" ref="F1226:J1226" si="78">SUM(F1227:F1341)</f>
        <v>284</v>
      </c>
      <c r="G1226" s="61">
        <f t="shared" si="78"/>
        <v>50376</v>
      </c>
      <c r="H1226" s="61">
        <f t="shared" si="78"/>
        <v>50316</v>
      </c>
      <c r="I1226" s="61">
        <f t="shared" si="78"/>
        <v>50470</v>
      </c>
      <c r="J1226" s="61">
        <f t="shared" si="78"/>
        <v>50600</v>
      </c>
      <c r="K1226" s="71" t="s">
        <v>9</v>
      </c>
    </row>
    <row r="1227" spans="2:11">
      <c r="C1227" s="48">
        <v>260076</v>
      </c>
      <c r="D1227" s="49" t="s">
        <v>698</v>
      </c>
      <c r="E1227" s="65">
        <v>0</v>
      </c>
      <c r="F1227" s="65">
        <v>20</v>
      </c>
      <c r="G1227" s="50">
        <v>0</v>
      </c>
      <c r="H1227" s="50">
        <v>30</v>
      </c>
      <c r="I1227" s="50">
        <f t="shared" ref="I1227:J1341" si="79">SUM(E1227,G1227)</f>
        <v>0</v>
      </c>
      <c r="J1227" s="50">
        <f t="shared" si="79"/>
        <v>50</v>
      </c>
    </row>
    <row r="1228" spans="2:11">
      <c r="C1228" s="48">
        <v>310015</v>
      </c>
      <c r="D1228" s="49" t="s">
        <v>3091</v>
      </c>
      <c r="E1228" s="65">
        <v>0</v>
      </c>
      <c r="F1228" s="65">
        <v>50</v>
      </c>
      <c r="G1228" s="50">
        <v>0</v>
      </c>
      <c r="H1228" s="50">
        <v>50</v>
      </c>
      <c r="I1228" s="50">
        <f t="shared" si="79"/>
        <v>0</v>
      </c>
      <c r="J1228" s="50">
        <f t="shared" si="79"/>
        <v>100</v>
      </c>
    </row>
    <row r="1229" spans="2:11">
      <c r="C1229" s="48">
        <v>600344</v>
      </c>
      <c r="D1229" s="49" t="s">
        <v>3092</v>
      </c>
      <c r="E1229" s="65">
        <v>0</v>
      </c>
      <c r="F1229" s="65">
        <v>0</v>
      </c>
      <c r="G1229" s="50">
        <v>0</v>
      </c>
      <c r="H1229" s="50">
        <v>5</v>
      </c>
      <c r="I1229" s="50">
        <f t="shared" si="79"/>
        <v>0</v>
      </c>
      <c r="J1229" s="50">
        <f t="shared" si="79"/>
        <v>5</v>
      </c>
    </row>
    <row r="1230" spans="2:11" ht="25.5">
      <c r="C1230" s="48" t="s">
        <v>3093</v>
      </c>
      <c r="D1230" s="49" t="s">
        <v>3094</v>
      </c>
      <c r="E1230" s="65">
        <v>0</v>
      </c>
      <c r="F1230" s="65">
        <v>0</v>
      </c>
      <c r="G1230" s="50">
        <v>0</v>
      </c>
      <c r="H1230" s="50">
        <v>5</v>
      </c>
      <c r="I1230" s="50">
        <f t="shared" si="79"/>
        <v>0</v>
      </c>
      <c r="J1230" s="50">
        <f t="shared" si="79"/>
        <v>5</v>
      </c>
    </row>
    <row r="1231" spans="2:11">
      <c r="C1231" s="48" t="s">
        <v>3095</v>
      </c>
      <c r="D1231" s="49" t="s">
        <v>3096</v>
      </c>
      <c r="E1231" s="65">
        <v>0</v>
      </c>
      <c r="F1231" s="65">
        <v>0</v>
      </c>
      <c r="G1231" s="50">
        <v>0</v>
      </c>
      <c r="H1231" s="50">
        <v>5</v>
      </c>
      <c r="I1231" s="50">
        <f t="shared" si="79"/>
        <v>0</v>
      </c>
      <c r="J1231" s="50">
        <f t="shared" si="79"/>
        <v>5</v>
      </c>
    </row>
    <row r="1232" spans="2:11">
      <c r="C1232" s="48" t="s">
        <v>3097</v>
      </c>
      <c r="D1232" s="49" t="s">
        <v>3098</v>
      </c>
      <c r="E1232" s="65">
        <v>0</v>
      </c>
      <c r="F1232" s="65">
        <v>0</v>
      </c>
      <c r="G1232" s="50">
        <v>0</v>
      </c>
      <c r="H1232" s="50">
        <v>3</v>
      </c>
      <c r="I1232" s="50">
        <f t="shared" si="79"/>
        <v>0</v>
      </c>
      <c r="J1232" s="50">
        <f t="shared" si="79"/>
        <v>3</v>
      </c>
    </row>
    <row r="1233" spans="3:10">
      <c r="C1233" s="48" t="s">
        <v>525</v>
      </c>
      <c r="D1233" s="49" t="s">
        <v>526</v>
      </c>
      <c r="E1233" s="65">
        <v>0</v>
      </c>
      <c r="F1233" s="65">
        <v>0</v>
      </c>
      <c r="G1233" s="50">
        <v>227</v>
      </c>
      <c r="H1233" s="50">
        <v>160</v>
      </c>
      <c r="I1233" s="50">
        <f t="shared" si="79"/>
        <v>227</v>
      </c>
      <c r="J1233" s="50">
        <f t="shared" si="79"/>
        <v>160</v>
      </c>
    </row>
    <row r="1234" spans="3:10">
      <c r="C1234" s="48" t="s">
        <v>527</v>
      </c>
      <c r="D1234" s="49" t="s">
        <v>528</v>
      </c>
      <c r="E1234" s="65">
        <v>0</v>
      </c>
      <c r="F1234" s="65">
        <v>10</v>
      </c>
      <c r="G1234" s="50">
        <v>0</v>
      </c>
      <c r="H1234" s="50">
        <v>200</v>
      </c>
      <c r="I1234" s="50">
        <f t="shared" si="79"/>
        <v>0</v>
      </c>
      <c r="J1234" s="50">
        <f t="shared" si="79"/>
        <v>210</v>
      </c>
    </row>
    <row r="1235" spans="3:10">
      <c r="C1235" s="48" t="s">
        <v>699</v>
      </c>
      <c r="D1235" s="49" t="s">
        <v>700</v>
      </c>
      <c r="E1235" s="65">
        <v>0</v>
      </c>
      <c r="F1235" s="65">
        <v>0</v>
      </c>
      <c r="G1235" s="50">
        <v>0</v>
      </c>
      <c r="H1235" s="50">
        <v>50</v>
      </c>
      <c r="I1235" s="50">
        <f t="shared" si="79"/>
        <v>0</v>
      </c>
      <c r="J1235" s="50">
        <f t="shared" si="79"/>
        <v>50</v>
      </c>
    </row>
    <row r="1236" spans="3:10">
      <c r="C1236" s="48" t="s">
        <v>531</v>
      </c>
      <c r="D1236" s="49" t="s">
        <v>532</v>
      </c>
      <c r="E1236" s="65">
        <v>0</v>
      </c>
      <c r="F1236" s="65">
        <v>0</v>
      </c>
      <c r="G1236" s="50">
        <v>983</v>
      </c>
      <c r="H1236" s="50">
        <v>800</v>
      </c>
      <c r="I1236" s="50">
        <f t="shared" si="79"/>
        <v>983</v>
      </c>
      <c r="J1236" s="50">
        <f t="shared" si="79"/>
        <v>800</v>
      </c>
    </row>
    <row r="1237" spans="3:10">
      <c r="C1237" s="48" t="s">
        <v>1471</v>
      </c>
      <c r="D1237" s="49" t="s">
        <v>1472</v>
      </c>
      <c r="E1237" s="65">
        <v>0</v>
      </c>
      <c r="F1237" s="65">
        <v>0</v>
      </c>
      <c r="G1237" s="50">
        <v>0</v>
      </c>
      <c r="H1237" s="50">
        <v>10</v>
      </c>
      <c r="I1237" s="50">
        <f t="shared" si="79"/>
        <v>0</v>
      </c>
      <c r="J1237" s="50">
        <f t="shared" si="79"/>
        <v>10</v>
      </c>
    </row>
    <row r="1238" spans="3:10">
      <c r="C1238" s="48" t="s">
        <v>533</v>
      </c>
      <c r="D1238" s="49" t="s">
        <v>534</v>
      </c>
      <c r="E1238" s="65">
        <v>0</v>
      </c>
      <c r="F1238" s="65">
        <v>0</v>
      </c>
      <c r="G1238" s="50">
        <v>0</v>
      </c>
      <c r="H1238" s="50">
        <v>300</v>
      </c>
      <c r="I1238" s="50">
        <f t="shared" si="79"/>
        <v>0</v>
      </c>
      <c r="J1238" s="50">
        <f t="shared" si="79"/>
        <v>300</v>
      </c>
    </row>
    <row r="1239" spans="3:10">
      <c r="C1239" s="48" t="s">
        <v>701</v>
      </c>
      <c r="D1239" s="49" t="s">
        <v>702</v>
      </c>
      <c r="E1239" s="65">
        <v>0</v>
      </c>
      <c r="F1239" s="65">
        <v>0</v>
      </c>
      <c r="G1239" s="50">
        <v>1393</v>
      </c>
      <c r="H1239" s="50">
        <v>1100</v>
      </c>
      <c r="I1239" s="50">
        <f t="shared" si="79"/>
        <v>1393</v>
      </c>
      <c r="J1239" s="50">
        <f t="shared" si="79"/>
        <v>1100</v>
      </c>
    </row>
    <row r="1240" spans="3:10">
      <c r="C1240" s="48" t="s">
        <v>541</v>
      </c>
      <c r="D1240" s="49" t="s">
        <v>542</v>
      </c>
      <c r="E1240" s="65">
        <v>0</v>
      </c>
      <c r="F1240" s="65">
        <v>0</v>
      </c>
      <c r="G1240" s="50">
        <v>105</v>
      </c>
      <c r="H1240" s="50">
        <v>100</v>
      </c>
      <c r="I1240" s="50">
        <f t="shared" si="79"/>
        <v>105</v>
      </c>
      <c r="J1240" s="50">
        <f t="shared" si="79"/>
        <v>100</v>
      </c>
    </row>
    <row r="1241" spans="3:10">
      <c r="C1241" s="48" t="s">
        <v>543</v>
      </c>
      <c r="D1241" s="49" t="s">
        <v>544</v>
      </c>
      <c r="E1241" s="65">
        <v>0</v>
      </c>
      <c r="F1241" s="65">
        <v>0</v>
      </c>
      <c r="G1241" s="50">
        <v>29</v>
      </c>
      <c r="H1241" s="50">
        <v>40</v>
      </c>
      <c r="I1241" s="50">
        <f t="shared" si="79"/>
        <v>29</v>
      </c>
      <c r="J1241" s="50">
        <f t="shared" si="79"/>
        <v>40</v>
      </c>
    </row>
    <row r="1242" spans="3:10">
      <c r="C1242" s="48" t="s">
        <v>709</v>
      </c>
      <c r="D1242" s="49" t="s">
        <v>710</v>
      </c>
      <c r="E1242" s="65">
        <v>0</v>
      </c>
      <c r="F1242" s="65">
        <v>0</v>
      </c>
      <c r="G1242" s="50">
        <v>1</v>
      </c>
      <c r="H1242" s="50">
        <v>5</v>
      </c>
      <c r="I1242" s="50">
        <f t="shared" si="79"/>
        <v>1</v>
      </c>
      <c r="J1242" s="50">
        <f t="shared" si="79"/>
        <v>5</v>
      </c>
    </row>
    <row r="1243" spans="3:10">
      <c r="C1243" s="48" t="s">
        <v>545</v>
      </c>
      <c r="D1243" s="49" t="s">
        <v>546</v>
      </c>
      <c r="E1243" s="65">
        <v>61</v>
      </c>
      <c r="F1243" s="65">
        <v>70</v>
      </c>
      <c r="G1243" s="50">
        <v>999</v>
      </c>
      <c r="H1243" s="50">
        <v>1300</v>
      </c>
      <c r="I1243" s="50">
        <f t="shared" si="79"/>
        <v>1060</v>
      </c>
      <c r="J1243" s="50">
        <f t="shared" si="79"/>
        <v>1370</v>
      </c>
    </row>
    <row r="1244" spans="3:10">
      <c r="C1244" s="48" t="s">
        <v>547</v>
      </c>
      <c r="D1244" s="49" t="s">
        <v>548</v>
      </c>
      <c r="E1244" s="65">
        <v>0</v>
      </c>
      <c r="F1244" s="65">
        <v>0</v>
      </c>
      <c r="G1244" s="50">
        <v>0</v>
      </c>
      <c r="H1244" s="50">
        <v>100</v>
      </c>
      <c r="I1244" s="50">
        <f t="shared" si="79"/>
        <v>0</v>
      </c>
      <c r="J1244" s="50">
        <f t="shared" si="79"/>
        <v>100</v>
      </c>
    </row>
    <row r="1245" spans="3:10">
      <c r="C1245" s="48" t="s">
        <v>713</v>
      </c>
      <c r="D1245" s="49" t="s">
        <v>714</v>
      </c>
      <c r="E1245" s="65">
        <v>0</v>
      </c>
      <c r="F1245" s="65">
        <v>0</v>
      </c>
      <c r="G1245" s="50">
        <v>0</v>
      </c>
      <c r="H1245" s="50">
        <v>5</v>
      </c>
      <c r="I1245" s="50">
        <f t="shared" si="79"/>
        <v>0</v>
      </c>
      <c r="J1245" s="50">
        <f t="shared" si="79"/>
        <v>5</v>
      </c>
    </row>
    <row r="1246" spans="3:10">
      <c r="C1246" s="48" t="s">
        <v>715</v>
      </c>
      <c r="D1246" s="49" t="s">
        <v>716</v>
      </c>
      <c r="E1246" s="65">
        <v>0</v>
      </c>
      <c r="F1246" s="65">
        <v>0</v>
      </c>
      <c r="G1246" s="50">
        <v>0</v>
      </c>
      <c r="H1246" s="50">
        <v>5</v>
      </c>
      <c r="I1246" s="50">
        <f t="shared" si="79"/>
        <v>0</v>
      </c>
      <c r="J1246" s="50">
        <f t="shared" si="79"/>
        <v>5</v>
      </c>
    </row>
    <row r="1247" spans="3:10">
      <c r="C1247" s="48" t="s">
        <v>717</v>
      </c>
      <c r="D1247" s="49" t="s">
        <v>718</v>
      </c>
      <c r="E1247" s="65">
        <v>0</v>
      </c>
      <c r="F1247" s="65">
        <v>0</v>
      </c>
      <c r="G1247" s="50">
        <v>0</v>
      </c>
      <c r="H1247" s="50">
        <v>1</v>
      </c>
      <c r="I1247" s="50">
        <f t="shared" si="79"/>
        <v>0</v>
      </c>
      <c r="J1247" s="50">
        <f t="shared" si="79"/>
        <v>1</v>
      </c>
    </row>
    <row r="1248" spans="3:10">
      <c r="C1248" s="48" t="s">
        <v>3099</v>
      </c>
      <c r="D1248" s="49" t="s">
        <v>3100</v>
      </c>
      <c r="E1248" s="65">
        <v>0</v>
      </c>
      <c r="F1248" s="65">
        <v>0</v>
      </c>
      <c r="G1248" s="50">
        <v>0</v>
      </c>
      <c r="H1248" s="50">
        <v>5</v>
      </c>
      <c r="I1248" s="50">
        <f t="shared" si="79"/>
        <v>0</v>
      </c>
      <c r="J1248" s="50">
        <f t="shared" si="79"/>
        <v>5</v>
      </c>
    </row>
    <row r="1249" spans="3:10">
      <c r="C1249" s="48" t="s">
        <v>3101</v>
      </c>
      <c r="D1249" s="49" t="s">
        <v>3102</v>
      </c>
      <c r="E1249" s="65">
        <v>0</v>
      </c>
      <c r="F1249" s="65">
        <v>0</v>
      </c>
      <c r="G1249" s="50">
        <v>0</v>
      </c>
      <c r="H1249" s="50">
        <v>5</v>
      </c>
      <c r="I1249" s="50">
        <f t="shared" si="79"/>
        <v>0</v>
      </c>
      <c r="J1249" s="50">
        <f t="shared" si="79"/>
        <v>5</v>
      </c>
    </row>
    <row r="1250" spans="3:10">
      <c r="C1250" s="48" t="s">
        <v>3103</v>
      </c>
      <c r="D1250" s="49" t="s">
        <v>3104</v>
      </c>
      <c r="E1250" s="65">
        <v>0</v>
      </c>
      <c r="F1250" s="65">
        <v>0</v>
      </c>
      <c r="G1250" s="50">
        <v>0</v>
      </c>
      <c r="H1250" s="50">
        <v>5</v>
      </c>
      <c r="I1250" s="50">
        <f t="shared" si="79"/>
        <v>0</v>
      </c>
      <c r="J1250" s="50">
        <f t="shared" si="79"/>
        <v>5</v>
      </c>
    </row>
    <row r="1251" spans="3:10">
      <c r="C1251" s="48" t="s">
        <v>727</v>
      </c>
      <c r="D1251" s="49" t="s">
        <v>728</v>
      </c>
      <c r="E1251" s="65">
        <v>0</v>
      </c>
      <c r="F1251" s="65">
        <v>0</v>
      </c>
      <c r="G1251" s="50">
        <v>12</v>
      </c>
      <c r="H1251" s="50">
        <v>15</v>
      </c>
      <c r="I1251" s="50">
        <f t="shared" si="79"/>
        <v>12</v>
      </c>
      <c r="J1251" s="50">
        <f t="shared" si="79"/>
        <v>15</v>
      </c>
    </row>
    <row r="1252" spans="3:10">
      <c r="C1252" s="48" t="s">
        <v>729</v>
      </c>
      <c r="D1252" s="49" t="s">
        <v>730</v>
      </c>
      <c r="E1252" s="65">
        <v>0</v>
      </c>
      <c r="F1252" s="65">
        <v>0</v>
      </c>
      <c r="G1252" s="50">
        <v>0</v>
      </c>
      <c r="H1252" s="50">
        <v>10</v>
      </c>
      <c r="I1252" s="50">
        <f t="shared" si="79"/>
        <v>0</v>
      </c>
      <c r="J1252" s="50">
        <f t="shared" si="79"/>
        <v>10</v>
      </c>
    </row>
    <row r="1253" spans="3:10">
      <c r="C1253" s="48" t="s">
        <v>551</v>
      </c>
      <c r="D1253" s="49" t="s">
        <v>552</v>
      </c>
      <c r="E1253" s="65">
        <v>20</v>
      </c>
      <c r="F1253" s="65">
        <v>50</v>
      </c>
      <c r="G1253" s="50">
        <v>2374</v>
      </c>
      <c r="H1253" s="50">
        <v>2500</v>
      </c>
      <c r="I1253" s="50">
        <f t="shared" si="79"/>
        <v>2394</v>
      </c>
      <c r="J1253" s="50">
        <f t="shared" si="79"/>
        <v>2550</v>
      </c>
    </row>
    <row r="1254" spans="3:10">
      <c r="C1254" s="48" t="s">
        <v>735</v>
      </c>
      <c r="D1254" s="49" t="s">
        <v>736</v>
      </c>
      <c r="E1254" s="65">
        <v>0</v>
      </c>
      <c r="F1254" s="65">
        <v>0</v>
      </c>
      <c r="G1254" s="50">
        <v>91</v>
      </c>
      <c r="H1254" s="50">
        <v>100</v>
      </c>
      <c r="I1254" s="50">
        <f t="shared" si="79"/>
        <v>91</v>
      </c>
      <c r="J1254" s="50">
        <f t="shared" si="79"/>
        <v>100</v>
      </c>
    </row>
    <row r="1255" spans="3:10">
      <c r="C1255" s="48" t="s">
        <v>577</v>
      </c>
      <c r="D1255" s="49" t="s">
        <v>578</v>
      </c>
      <c r="E1255" s="65">
        <v>0</v>
      </c>
      <c r="F1255" s="65">
        <v>0</v>
      </c>
      <c r="G1255" s="50">
        <v>165</v>
      </c>
      <c r="H1255" s="50">
        <v>150</v>
      </c>
      <c r="I1255" s="50">
        <f t="shared" si="79"/>
        <v>165</v>
      </c>
      <c r="J1255" s="50">
        <f t="shared" si="79"/>
        <v>150</v>
      </c>
    </row>
    <row r="1256" spans="3:10">
      <c r="C1256" s="48" t="s">
        <v>1909</v>
      </c>
      <c r="D1256" s="49" t="s">
        <v>1910</v>
      </c>
      <c r="E1256" s="65">
        <v>0</v>
      </c>
      <c r="F1256" s="65">
        <v>0</v>
      </c>
      <c r="G1256" s="50">
        <v>1</v>
      </c>
      <c r="H1256" s="50">
        <v>30</v>
      </c>
      <c r="I1256" s="50">
        <f t="shared" si="79"/>
        <v>1</v>
      </c>
      <c r="J1256" s="50">
        <f t="shared" si="79"/>
        <v>30</v>
      </c>
    </row>
    <row r="1257" spans="3:10">
      <c r="C1257" s="48" t="s">
        <v>1911</v>
      </c>
      <c r="D1257" s="49" t="s">
        <v>1912</v>
      </c>
      <c r="E1257" s="65">
        <v>0</v>
      </c>
      <c r="F1257" s="65">
        <v>0</v>
      </c>
      <c r="G1257" s="50">
        <v>233</v>
      </c>
      <c r="H1257" s="50">
        <v>250</v>
      </c>
      <c r="I1257" s="50">
        <f t="shared" si="79"/>
        <v>233</v>
      </c>
      <c r="J1257" s="50">
        <f t="shared" si="79"/>
        <v>250</v>
      </c>
    </row>
    <row r="1258" spans="3:10">
      <c r="C1258" s="48" t="s">
        <v>2753</v>
      </c>
      <c r="D1258" s="49" t="s">
        <v>2754</v>
      </c>
      <c r="E1258" s="65">
        <v>0</v>
      </c>
      <c r="F1258" s="65">
        <v>0</v>
      </c>
      <c r="G1258" s="50">
        <v>0</v>
      </c>
      <c r="H1258" s="50">
        <v>1</v>
      </c>
      <c r="I1258" s="50">
        <f t="shared" si="79"/>
        <v>0</v>
      </c>
      <c r="J1258" s="50">
        <f t="shared" si="79"/>
        <v>1</v>
      </c>
    </row>
    <row r="1259" spans="3:10">
      <c r="C1259" s="48" t="s">
        <v>1913</v>
      </c>
      <c r="D1259" s="49" t="s">
        <v>1914</v>
      </c>
      <c r="E1259" s="65">
        <v>0</v>
      </c>
      <c r="F1259" s="65">
        <v>0</v>
      </c>
      <c r="G1259" s="50">
        <v>58</v>
      </c>
      <c r="H1259" s="50">
        <v>80</v>
      </c>
      <c r="I1259" s="50">
        <f t="shared" si="79"/>
        <v>58</v>
      </c>
      <c r="J1259" s="50">
        <f t="shared" si="79"/>
        <v>80</v>
      </c>
    </row>
    <row r="1260" spans="3:10">
      <c r="C1260" s="48" t="s">
        <v>3105</v>
      </c>
      <c r="D1260" s="49" t="s">
        <v>3106</v>
      </c>
      <c r="E1260" s="65">
        <v>0</v>
      </c>
      <c r="F1260" s="65">
        <v>0</v>
      </c>
      <c r="G1260" s="50">
        <v>0</v>
      </c>
      <c r="H1260" s="50">
        <v>1</v>
      </c>
      <c r="I1260" s="50">
        <f t="shared" si="79"/>
        <v>0</v>
      </c>
      <c r="J1260" s="50">
        <f t="shared" si="79"/>
        <v>1</v>
      </c>
    </row>
    <row r="1261" spans="3:10">
      <c r="C1261" s="48" t="s">
        <v>1067</v>
      </c>
      <c r="D1261" s="49" t="s">
        <v>1068</v>
      </c>
      <c r="E1261" s="65">
        <v>0</v>
      </c>
      <c r="F1261" s="65">
        <v>0</v>
      </c>
      <c r="G1261" s="50">
        <v>1</v>
      </c>
      <c r="H1261" s="50">
        <v>15</v>
      </c>
      <c r="I1261" s="50">
        <f t="shared" si="79"/>
        <v>1</v>
      </c>
      <c r="J1261" s="50">
        <f t="shared" si="79"/>
        <v>15</v>
      </c>
    </row>
    <row r="1262" spans="3:10">
      <c r="C1262" s="48" t="s">
        <v>3107</v>
      </c>
      <c r="D1262" s="49" t="s">
        <v>3108</v>
      </c>
      <c r="E1262" s="65">
        <v>0</v>
      </c>
      <c r="F1262" s="65">
        <v>0</v>
      </c>
      <c r="G1262" s="50">
        <v>0</v>
      </c>
      <c r="H1262" s="50">
        <v>40</v>
      </c>
      <c r="I1262" s="50">
        <f t="shared" si="79"/>
        <v>0</v>
      </c>
      <c r="J1262" s="50">
        <f t="shared" si="79"/>
        <v>40</v>
      </c>
    </row>
    <row r="1263" spans="3:10">
      <c r="C1263" s="48" t="s">
        <v>747</v>
      </c>
      <c r="D1263" s="49" t="s">
        <v>748</v>
      </c>
      <c r="E1263" s="65">
        <v>0</v>
      </c>
      <c r="F1263" s="65">
        <v>0</v>
      </c>
      <c r="G1263" s="50">
        <v>2</v>
      </c>
      <c r="H1263" s="50">
        <v>4</v>
      </c>
      <c r="I1263" s="50">
        <f t="shared" si="79"/>
        <v>2</v>
      </c>
      <c r="J1263" s="50">
        <f t="shared" si="79"/>
        <v>4</v>
      </c>
    </row>
    <row r="1264" spans="3:10">
      <c r="C1264" s="48" t="s">
        <v>3109</v>
      </c>
      <c r="D1264" s="49" t="s">
        <v>3110</v>
      </c>
      <c r="E1264" s="65">
        <v>0</v>
      </c>
      <c r="F1264" s="65">
        <v>0</v>
      </c>
      <c r="G1264" s="50">
        <v>3</v>
      </c>
      <c r="H1264" s="50">
        <v>20</v>
      </c>
      <c r="I1264" s="50">
        <f t="shared" si="79"/>
        <v>3</v>
      </c>
      <c r="J1264" s="50">
        <f t="shared" si="79"/>
        <v>20</v>
      </c>
    </row>
    <row r="1265" spans="3:10">
      <c r="C1265" s="48" t="s">
        <v>749</v>
      </c>
      <c r="D1265" s="49" t="s">
        <v>750</v>
      </c>
      <c r="E1265" s="65">
        <v>0</v>
      </c>
      <c r="F1265" s="65">
        <v>0</v>
      </c>
      <c r="G1265" s="50">
        <v>0</v>
      </c>
      <c r="H1265" s="50">
        <v>5</v>
      </c>
      <c r="I1265" s="50">
        <f t="shared" si="79"/>
        <v>0</v>
      </c>
      <c r="J1265" s="50">
        <f t="shared" si="79"/>
        <v>5</v>
      </c>
    </row>
    <row r="1266" spans="3:10">
      <c r="C1266" s="48" t="s">
        <v>3111</v>
      </c>
      <c r="D1266" s="49" t="s">
        <v>3112</v>
      </c>
      <c r="E1266" s="65">
        <v>0</v>
      </c>
      <c r="F1266" s="65">
        <v>0</v>
      </c>
      <c r="G1266" s="50">
        <v>0</v>
      </c>
      <c r="H1266" s="50">
        <v>5</v>
      </c>
      <c r="I1266" s="50">
        <f t="shared" si="79"/>
        <v>0</v>
      </c>
      <c r="J1266" s="50">
        <f t="shared" si="79"/>
        <v>5</v>
      </c>
    </row>
    <row r="1267" spans="3:10">
      <c r="C1267" s="48" t="s">
        <v>1373</v>
      </c>
      <c r="D1267" s="49" t="s">
        <v>1374</v>
      </c>
      <c r="E1267" s="65">
        <v>0</v>
      </c>
      <c r="F1267" s="65">
        <v>0</v>
      </c>
      <c r="G1267" s="50">
        <v>954</v>
      </c>
      <c r="H1267" s="50">
        <v>750</v>
      </c>
      <c r="I1267" s="50">
        <f t="shared" si="79"/>
        <v>954</v>
      </c>
      <c r="J1267" s="50">
        <f t="shared" si="79"/>
        <v>750</v>
      </c>
    </row>
    <row r="1268" spans="3:10">
      <c r="C1268" s="48" t="s">
        <v>755</v>
      </c>
      <c r="D1268" s="49" t="s">
        <v>756</v>
      </c>
      <c r="E1268" s="65">
        <v>0</v>
      </c>
      <c r="F1268" s="65">
        <v>0</v>
      </c>
      <c r="G1268" s="50">
        <v>711</v>
      </c>
      <c r="H1268" s="50">
        <v>600</v>
      </c>
      <c r="I1268" s="50">
        <f t="shared" si="79"/>
        <v>711</v>
      </c>
      <c r="J1268" s="50">
        <f t="shared" si="79"/>
        <v>600</v>
      </c>
    </row>
    <row r="1269" spans="3:10">
      <c r="C1269" s="48" t="s">
        <v>583</v>
      </c>
      <c r="D1269" s="49" t="s">
        <v>584</v>
      </c>
      <c r="E1269" s="65">
        <v>1</v>
      </c>
      <c r="F1269" s="65">
        <v>3</v>
      </c>
      <c r="G1269" s="50">
        <v>2855</v>
      </c>
      <c r="H1269" s="50">
        <v>2500</v>
      </c>
      <c r="I1269" s="50">
        <f t="shared" si="79"/>
        <v>2856</v>
      </c>
      <c r="J1269" s="50">
        <f t="shared" si="79"/>
        <v>2503</v>
      </c>
    </row>
    <row r="1270" spans="3:10">
      <c r="C1270" s="48" t="s">
        <v>1543</v>
      </c>
      <c r="D1270" s="49" t="s">
        <v>1544</v>
      </c>
      <c r="E1270" s="65">
        <v>1</v>
      </c>
      <c r="F1270" s="65">
        <v>2</v>
      </c>
      <c r="G1270" s="50">
        <v>0</v>
      </c>
      <c r="H1270" s="50">
        <v>1</v>
      </c>
      <c r="I1270" s="50">
        <f t="shared" si="79"/>
        <v>1</v>
      </c>
      <c r="J1270" s="50">
        <f t="shared" si="79"/>
        <v>3</v>
      </c>
    </row>
    <row r="1271" spans="3:10">
      <c r="C1271" s="48" t="s">
        <v>1395</v>
      </c>
      <c r="D1271" s="49" t="s">
        <v>1396</v>
      </c>
      <c r="E1271" s="65">
        <v>0</v>
      </c>
      <c r="F1271" s="65">
        <v>0</v>
      </c>
      <c r="G1271" s="50">
        <v>0</v>
      </c>
      <c r="H1271" s="50">
        <v>5</v>
      </c>
      <c r="I1271" s="50">
        <f t="shared" si="79"/>
        <v>0</v>
      </c>
      <c r="J1271" s="50">
        <f t="shared" si="79"/>
        <v>5</v>
      </c>
    </row>
    <row r="1272" spans="3:10">
      <c r="C1272" s="48" t="s">
        <v>591</v>
      </c>
      <c r="D1272" s="49" t="s">
        <v>592</v>
      </c>
      <c r="E1272" s="65">
        <v>0</v>
      </c>
      <c r="F1272" s="65">
        <v>0</v>
      </c>
      <c r="G1272" s="50">
        <v>54</v>
      </c>
      <c r="H1272" s="50">
        <v>70</v>
      </c>
      <c r="I1272" s="50">
        <f t="shared" si="79"/>
        <v>54</v>
      </c>
      <c r="J1272" s="50">
        <f t="shared" si="79"/>
        <v>70</v>
      </c>
    </row>
    <row r="1273" spans="3:10">
      <c r="C1273" s="48" t="s">
        <v>759</v>
      </c>
      <c r="D1273" s="49" t="s">
        <v>760</v>
      </c>
      <c r="E1273" s="65">
        <v>0</v>
      </c>
      <c r="F1273" s="65">
        <v>0</v>
      </c>
      <c r="G1273" s="50">
        <v>222</v>
      </c>
      <c r="H1273" s="50">
        <v>200</v>
      </c>
      <c r="I1273" s="50">
        <f t="shared" si="79"/>
        <v>222</v>
      </c>
      <c r="J1273" s="50">
        <f t="shared" si="79"/>
        <v>200</v>
      </c>
    </row>
    <row r="1274" spans="3:10">
      <c r="C1274" s="48" t="s">
        <v>593</v>
      </c>
      <c r="D1274" s="49" t="s">
        <v>594</v>
      </c>
      <c r="E1274" s="65">
        <v>0</v>
      </c>
      <c r="F1274" s="65">
        <v>0</v>
      </c>
      <c r="G1274" s="50">
        <v>211</v>
      </c>
      <c r="H1274" s="50">
        <v>180</v>
      </c>
      <c r="I1274" s="50">
        <f t="shared" si="79"/>
        <v>211</v>
      </c>
      <c r="J1274" s="50">
        <f t="shared" si="79"/>
        <v>180</v>
      </c>
    </row>
    <row r="1275" spans="3:10">
      <c r="C1275" s="48" t="s">
        <v>595</v>
      </c>
      <c r="D1275" s="49" t="s">
        <v>596</v>
      </c>
      <c r="E1275" s="65">
        <v>0</v>
      </c>
      <c r="F1275" s="65">
        <v>0</v>
      </c>
      <c r="G1275" s="50">
        <v>938</v>
      </c>
      <c r="H1275" s="50">
        <v>750</v>
      </c>
      <c r="I1275" s="50">
        <f t="shared" si="79"/>
        <v>938</v>
      </c>
      <c r="J1275" s="50">
        <f t="shared" si="79"/>
        <v>750</v>
      </c>
    </row>
    <row r="1276" spans="3:10">
      <c r="C1276" s="48" t="s">
        <v>761</v>
      </c>
      <c r="D1276" s="49" t="s">
        <v>762</v>
      </c>
      <c r="E1276" s="65">
        <v>0</v>
      </c>
      <c r="F1276" s="65">
        <v>0</v>
      </c>
      <c r="G1276" s="50">
        <v>45</v>
      </c>
      <c r="H1276" s="50">
        <v>50</v>
      </c>
      <c r="I1276" s="50">
        <f t="shared" si="79"/>
        <v>45</v>
      </c>
      <c r="J1276" s="50">
        <f t="shared" si="79"/>
        <v>50</v>
      </c>
    </row>
    <row r="1277" spans="3:10">
      <c r="C1277" s="48" t="s">
        <v>763</v>
      </c>
      <c r="D1277" s="49" t="s">
        <v>764</v>
      </c>
      <c r="E1277" s="65">
        <v>0</v>
      </c>
      <c r="F1277" s="65">
        <v>0</v>
      </c>
      <c r="G1277" s="50">
        <v>1</v>
      </c>
      <c r="H1277" s="50">
        <v>20</v>
      </c>
      <c r="I1277" s="50">
        <f t="shared" si="79"/>
        <v>1</v>
      </c>
      <c r="J1277" s="50">
        <f t="shared" si="79"/>
        <v>20</v>
      </c>
    </row>
    <row r="1278" spans="3:10">
      <c r="C1278" s="48" t="s">
        <v>597</v>
      </c>
      <c r="D1278" s="49" t="s">
        <v>598</v>
      </c>
      <c r="E1278" s="65">
        <v>0</v>
      </c>
      <c r="F1278" s="65">
        <v>0</v>
      </c>
      <c r="G1278" s="50">
        <v>23</v>
      </c>
      <c r="H1278" s="50">
        <v>20</v>
      </c>
      <c r="I1278" s="50">
        <f t="shared" si="79"/>
        <v>23</v>
      </c>
      <c r="J1278" s="50">
        <f t="shared" si="79"/>
        <v>20</v>
      </c>
    </row>
    <row r="1279" spans="3:10">
      <c r="C1279" s="48" t="s">
        <v>769</v>
      </c>
      <c r="D1279" s="49" t="s">
        <v>770</v>
      </c>
      <c r="E1279" s="65">
        <v>0</v>
      </c>
      <c r="F1279" s="65">
        <v>0</v>
      </c>
      <c r="G1279" s="50">
        <v>0</v>
      </c>
      <c r="H1279" s="50">
        <v>10</v>
      </c>
      <c r="I1279" s="50">
        <f t="shared" si="79"/>
        <v>0</v>
      </c>
      <c r="J1279" s="50">
        <f t="shared" si="79"/>
        <v>10</v>
      </c>
    </row>
    <row r="1280" spans="3:10">
      <c r="C1280" s="48" t="s">
        <v>599</v>
      </c>
      <c r="D1280" s="49" t="s">
        <v>600</v>
      </c>
      <c r="E1280" s="65">
        <v>0</v>
      </c>
      <c r="F1280" s="65">
        <v>0</v>
      </c>
      <c r="G1280" s="50">
        <v>1</v>
      </c>
      <c r="H1280" s="50">
        <v>5</v>
      </c>
      <c r="I1280" s="50">
        <f t="shared" si="79"/>
        <v>1</v>
      </c>
      <c r="J1280" s="50">
        <f t="shared" si="79"/>
        <v>5</v>
      </c>
    </row>
    <row r="1281" spans="3:10">
      <c r="C1281" s="48" t="s">
        <v>601</v>
      </c>
      <c r="D1281" s="49" t="s">
        <v>602</v>
      </c>
      <c r="E1281" s="65">
        <v>0</v>
      </c>
      <c r="F1281" s="65">
        <v>0</v>
      </c>
      <c r="G1281" s="50">
        <v>193</v>
      </c>
      <c r="H1281" s="50">
        <v>175</v>
      </c>
      <c r="I1281" s="50">
        <f t="shared" si="79"/>
        <v>193</v>
      </c>
      <c r="J1281" s="50">
        <f t="shared" si="79"/>
        <v>175</v>
      </c>
    </row>
    <row r="1282" spans="3:10">
      <c r="C1282" s="48" t="s">
        <v>603</v>
      </c>
      <c r="D1282" s="49" t="s">
        <v>604</v>
      </c>
      <c r="E1282" s="65">
        <v>0</v>
      </c>
      <c r="F1282" s="65">
        <v>0</v>
      </c>
      <c r="G1282" s="50">
        <v>0</v>
      </c>
      <c r="H1282" s="50">
        <v>5</v>
      </c>
      <c r="I1282" s="50">
        <f t="shared" si="79"/>
        <v>0</v>
      </c>
      <c r="J1282" s="50">
        <f t="shared" si="79"/>
        <v>5</v>
      </c>
    </row>
    <row r="1283" spans="3:10">
      <c r="C1283" s="48" t="s">
        <v>605</v>
      </c>
      <c r="D1283" s="49" t="s">
        <v>606</v>
      </c>
      <c r="E1283" s="65">
        <v>0</v>
      </c>
      <c r="F1283" s="65">
        <v>0</v>
      </c>
      <c r="G1283" s="50">
        <v>3</v>
      </c>
      <c r="H1283" s="50">
        <v>30</v>
      </c>
      <c r="I1283" s="50">
        <f t="shared" si="79"/>
        <v>3</v>
      </c>
      <c r="J1283" s="50">
        <f t="shared" si="79"/>
        <v>30</v>
      </c>
    </row>
    <row r="1284" spans="3:10">
      <c r="C1284" s="48" t="s">
        <v>775</v>
      </c>
      <c r="D1284" s="49" t="s">
        <v>776</v>
      </c>
      <c r="E1284" s="65">
        <v>0</v>
      </c>
      <c r="F1284" s="65">
        <v>0</v>
      </c>
      <c r="G1284" s="50">
        <v>0</v>
      </c>
      <c r="H1284" s="50">
        <v>20</v>
      </c>
      <c r="I1284" s="50">
        <f t="shared" si="79"/>
        <v>0</v>
      </c>
      <c r="J1284" s="50">
        <f t="shared" si="79"/>
        <v>20</v>
      </c>
    </row>
    <row r="1285" spans="3:10">
      <c r="C1285" s="48" t="s">
        <v>2827</v>
      </c>
      <c r="D1285" s="49" t="s">
        <v>2828</v>
      </c>
      <c r="E1285" s="65">
        <v>0</v>
      </c>
      <c r="F1285" s="65">
        <v>0</v>
      </c>
      <c r="G1285" s="50">
        <v>1</v>
      </c>
      <c r="H1285" s="50">
        <v>2</v>
      </c>
      <c r="I1285" s="50">
        <f t="shared" si="79"/>
        <v>1</v>
      </c>
      <c r="J1285" s="50">
        <f t="shared" si="79"/>
        <v>2</v>
      </c>
    </row>
    <row r="1286" spans="3:10">
      <c r="C1286" s="48" t="s">
        <v>2035</v>
      </c>
      <c r="D1286" s="49" t="s">
        <v>2036</v>
      </c>
      <c r="E1286" s="65">
        <v>0</v>
      </c>
      <c r="F1286" s="65">
        <v>0</v>
      </c>
      <c r="G1286" s="50">
        <v>0</v>
      </c>
      <c r="H1286" s="50">
        <v>30</v>
      </c>
      <c r="I1286" s="50">
        <f t="shared" si="79"/>
        <v>0</v>
      </c>
      <c r="J1286" s="50">
        <f t="shared" si="79"/>
        <v>30</v>
      </c>
    </row>
    <row r="1287" spans="3:10">
      <c r="C1287" s="48" t="s">
        <v>2829</v>
      </c>
      <c r="D1287" s="49" t="s">
        <v>2830</v>
      </c>
      <c r="E1287" s="65">
        <v>0</v>
      </c>
      <c r="F1287" s="65">
        <v>0</v>
      </c>
      <c r="G1287" s="50">
        <v>0</v>
      </c>
      <c r="H1287" s="50">
        <v>5</v>
      </c>
      <c r="I1287" s="50">
        <f t="shared" si="79"/>
        <v>0</v>
      </c>
      <c r="J1287" s="50">
        <f t="shared" si="79"/>
        <v>5</v>
      </c>
    </row>
    <row r="1288" spans="3:10">
      <c r="C1288" s="48" t="s">
        <v>785</v>
      </c>
      <c r="D1288" s="49" t="s">
        <v>786</v>
      </c>
      <c r="E1288" s="65">
        <v>0</v>
      </c>
      <c r="F1288" s="65">
        <v>0</v>
      </c>
      <c r="G1288" s="50">
        <v>0</v>
      </c>
      <c r="H1288" s="50">
        <v>5</v>
      </c>
      <c r="I1288" s="50">
        <f t="shared" si="79"/>
        <v>0</v>
      </c>
      <c r="J1288" s="50">
        <f t="shared" si="79"/>
        <v>5</v>
      </c>
    </row>
    <row r="1289" spans="3:10">
      <c r="C1289" s="48" t="s">
        <v>787</v>
      </c>
      <c r="D1289" s="49" t="s">
        <v>788</v>
      </c>
      <c r="E1289" s="65">
        <v>1</v>
      </c>
      <c r="F1289" s="65">
        <v>3</v>
      </c>
      <c r="G1289" s="50">
        <v>950</v>
      </c>
      <c r="H1289" s="50">
        <v>800</v>
      </c>
      <c r="I1289" s="50">
        <f t="shared" si="79"/>
        <v>951</v>
      </c>
      <c r="J1289" s="50">
        <f t="shared" si="79"/>
        <v>803</v>
      </c>
    </row>
    <row r="1290" spans="3:10">
      <c r="C1290" s="48" t="s">
        <v>609</v>
      </c>
      <c r="D1290" s="49" t="s">
        <v>610</v>
      </c>
      <c r="E1290" s="65">
        <v>5</v>
      </c>
      <c r="F1290" s="65">
        <v>50</v>
      </c>
      <c r="G1290" s="50">
        <v>448</v>
      </c>
      <c r="H1290" s="50">
        <v>650</v>
      </c>
      <c r="I1290" s="50">
        <f t="shared" si="79"/>
        <v>453</v>
      </c>
      <c r="J1290" s="50">
        <f t="shared" si="79"/>
        <v>700</v>
      </c>
    </row>
    <row r="1291" spans="3:10">
      <c r="C1291" s="48" t="s">
        <v>1437</v>
      </c>
      <c r="D1291" s="49" t="s">
        <v>1438</v>
      </c>
      <c r="E1291" s="65">
        <v>0</v>
      </c>
      <c r="F1291" s="65">
        <v>0</v>
      </c>
      <c r="G1291" s="50">
        <v>0</v>
      </c>
      <c r="H1291" s="50">
        <v>10</v>
      </c>
      <c r="I1291" s="50">
        <f t="shared" si="79"/>
        <v>0</v>
      </c>
      <c r="J1291" s="50">
        <f t="shared" si="79"/>
        <v>10</v>
      </c>
    </row>
    <row r="1292" spans="3:10">
      <c r="C1292" s="48" t="s">
        <v>790</v>
      </c>
      <c r="D1292" s="49" t="s">
        <v>791</v>
      </c>
      <c r="E1292" s="65">
        <v>0</v>
      </c>
      <c r="F1292" s="65">
        <v>0</v>
      </c>
      <c r="G1292" s="50">
        <v>0</v>
      </c>
      <c r="H1292" s="50">
        <v>5</v>
      </c>
      <c r="I1292" s="50">
        <f t="shared" si="79"/>
        <v>0</v>
      </c>
      <c r="J1292" s="50">
        <f t="shared" si="79"/>
        <v>5</v>
      </c>
    </row>
    <row r="1293" spans="3:10">
      <c r="C1293" s="48" t="s">
        <v>793</v>
      </c>
      <c r="D1293" s="49" t="s">
        <v>794</v>
      </c>
      <c r="E1293" s="65">
        <v>0</v>
      </c>
      <c r="F1293" s="65">
        <v>5</v>
      </c>
      <c r="G1293" s="50">
        <v>0</v>
      </c>
      <c r="H1293" s="50">
        <v>5</v>
      </c>
      <c r="I1293" s="50">
        <f t="shared" si="79"/>
        <v>0</v>
      </c>
      <c r="J1293" s="50">
        <f t="shared" si="79"/>
        <v>10</v>
      </c>
    </row>
    <row r="1294" spans="3:10">
      <c r="C1294" s="48" t="s">
        <v>797</v>
      </c>
      <c r="D1294" s="49" t="s">
        <v>798</v>
      </c>
      <c r="E1294" s="65">
        <v>0</v>
      </c>
      <c r="F1294" s="65">
        <v>0</v>
      </c>
      <c r="G1294" s="50">
        <v>0</v>
      </c>
      <c r="H1294" s="50">
        <v>5</v>
      </c>
      <c r="I1294" s="50">
        <f t="shared" si="79"/>
        <v>0</v>
      </c>
      <c r="J1294" s="50">
        <f t="shared" si="79"/>
        <v>5</v>
      </c>
    </row>
    <row r="1295" spans="3:10">
      <c r="C1295" s="48" t="s">
        <v>611</v>
      </c>
      <c r="D1295" s="49" t="s">
        <v>612</v>
      </c>
      <c r="E1295" s="65">
        <v>0</v>
      </c>
      <c r="F1295" s="65">
        <v>0</v>
      </c>
      <c r="G1295" s="50">
        <v>0</v>
      </c>
      <c r="H1295" s="50">
        <v>5</v>
      </c>
      <c r="I1295" s="50">
        <f t="shared" si="79"/>
        <v>0</v>
      </c>
      <c r="J1295" s="50">
        <f t="shared" si="79"/>
        <v>5</v>
      </c>
    </row>
    <row r="1296" spans="3:10">
      <c r="C1296" s="48" t="s">
        <v>2838</v>
      </c>
      <c r="D1296" s="49" t="s">
        <v>2839</v>
      </c>
      <c r="E1296" s="65">
        <v>0</v>
      </c>
      <c r="F1296" s="65">
        <v>0</v>
      </c>
      <c r="G1296" s="50">
        <v>0</v>
      </c>
      <c r="H1296" s="50">
        <v>50</v>
      </c>
      <c r="I1296" s="50">
        <f t="shared" si="79"/>
        <v>0</v>
      </c>
      <c r="J1296" s="50">
        <f t="shared" si="79"/>
        <v>50</v>
      </c>
    </row>
    <row r="1297" spans="3:10">
      <c r="C1297" s="48" t="s">
        <v>3113</v>
      </c>
      <c r="D1297" s="49" t="s">
        <v>3114</v>
      </c>
      <c r="E1297" s="65">
        <v>0</v>
      </c>
      <c r="F1297" s="65">
        <v>5</v>
      </c>
      <c r="G1297" s="50">
        <v>0</v>
      </c>
      <c r="H1297" s="50">
        <v>50</v>
      </c>
      <c r="I1297" s="50">
        <f t="shared" si="79"/>
        <v>0</v>
      </c>
      <c r="J1297" s="50">
        <f t="shared" si="79"/>
        <v>55</v>
      </c>
    </row>
    <row r="1298" spans="3:10">
      <c r="C1298" s="48" t="s">
        <v>617</v>
      </c>
      <c r="D1298" s="49" t="s">
        <v>618</v>
      </c>
      <c r="E1298" s="65">
        <v>0</v>
      </c>
      <c r="F1298" s="65">
        <v>5</v>
      </c>
      <c r="G1298" s="50">
        <v>0</v>
      </c>
      <c r="H1298" s="50">
        <v>90</v>
      </c>
      <c r="I1298" s="50">
        <f t="shared" si="79"/>
        <v>0</v>
      </c>
      <c r="J1298" s="50">
        <f t="shared" si="79"/>
        <v>95</v>
      </c>
    </row>
    <row r="1299" spans="3:10">
      <c r="C1299" s="48" t="s">
        <v>625</v>
      </c>
      <c r="D1299" s="49" t="s">
        <v>626</v>
      </c>
      <c r="E1299" s="65">
        <v>0</v>
      </c>
      <c r="F1299" s="65">
        <v>0</v>
      </c>
      <c r="G1299" s="50">
        <v>2</v>
      </c>
      <c r="H1299" s="50">
        <v>150</v>
      </c>
      <c r="I1299" s="50">
        <f t="shared" si="79"/>
        <v>2</v>
      </c>
      <c r="J1299" s="50">
        <f t="shared" si="79"/>
        <v>150</v>
      </c>
    </row>
    <row r="1300" spans="3:10">
      <c r="C1300" s="48" t="s">
        <v>926</v>
      </c>
      <c r="D1300" s="49" t="s">
        <v>927</v>
      </c>
      <c r="E1300" s="65">
        <v>0</v>
      </c>
      <c r="F1300" s="65">
        <v>0</v>
      </c>
      <c r="G1300" s="50">
        <v>0</v>
      </c>
      <c r="H1300" s="50">
        <v>5</v>
      </c>
      <c r="I1300" s="50">
        <f t="shared" si="79"/>
        <v>0</v>
      </c>
      <c r="J1300" s="50">
        <f t="shared" si="79"/>
        <v>5</v>
      </c>
    </row>
    <row r="1301" spans="3:10">
      <c r="C1301" s="48" t="s">
        <v>631</v>
      </c>
      <c r="D1301" s="49" t="s">
        <v>632</v>
      </c>
      <c r="E1301" s="65">
        <v>0</v>
      </c>
      <c r="F1301" s="65">
        <v>0</v>
      </c>
      <c r="G1301" s="50">
        <v>144</v>
      </c>
      <c r="H1301" s="50">
        <v>100</v>
      </c>
      <c r="I1301" s="50">
        <f t="shared" si="79"/>
        <v>144</v>
      </c>
      <c r="J1301" s="50">
        <f t="shared" si="79"/>
        <v>100</v>
      </c>
    </row>
    <row r="1302" spans="3:10">
      <c r="C1302" s="48" t="s">
        <v>633</v>
      </c>
      <c r="D1302" s="49" t="s">
        <v>634</v>
      </c>
      <c r="E1302" s="65">
        <v>0</v>
      </c>
      <c r="F1302" s="65">
        <v>0</v>
      </c>
      <c r="G1302" s="50">
        <v>23</v>
      </c>
      <c r="H1302" s="50">
        <v>40</v>
      </c>
      <c r="I1302" s="50">
        <f t="shared" si="79"/>
        <v>23</v>
      </c>
      <c r="J1302" s="50">
        <f t="shared" si="79"/>
        <v>40</v>
      </c>
    </row>
    <row r="1303" spans="3:10">
      <c r="C1303" s="48" t="s">
        <v>930</v>
      </c>
      <c r="D1303" s="49" t="s">
        <v>931</v>
      </c>
      <c r="E1303" s="65">
        <v>0</v>
      </c>
      <c r="F1303" s="65">
        <v>0</v>
      </c>
      <c r="G1303" s="50">
        <v>0</v>
      </c>
      <c r="H1303" s="50">
        <v>2</v>
      </c>
      <c r="I1303" s="50">
        <f t="shared" si="79"/>
        <v>0</v>
      </c>
      <c r="J1303" s="50">
        <f t="shared" si="79"/>
        <v>2</v>
      </c>
    </row>
    <row r="1304" spans="3:10">
      <c r="C1304" s="48" t="s">
        <v>3115</v>
      </c>
      <c r="D1304" s="49" t="s">
        <v>3116</v>
      </c>
      <c r="E1304" s="65">
        <v>0</v>
      </c>
      <c r="F1304" s="65">
        <v>0</v>
      </c>
      <c r="G1304" s="50">
        <v>21</v>
      </c>
      <c r="H1304" s="50">
        <v>25</v>
      </c>
      <c r="I1304" s="50">
        <f t="shared" si="79"/>
        <v>21</v>
      </c>
      <c r="J1304" s="50">
        <f t="shared" si="79"/>
        <v>25</v>
      </c>
    </row>
    <row r="1305" spans="3:10">
      <c r="C1305" s="48" t="s">
        <v>932</v>
      </c>
      <c r="D1305" s="49" t="s">
        <v>933</v>
      </c>
      <c r="E1305" s="65">
        <v>0</v>
      </c>
      <c r="F1305" s="65">
        <v>0</v>
      </c>
      <c r="G1305" s="50">
        <v>2128</v>
      </c>
      <c r="H1305" s="50">
        <v>1700</v>
      </c>
      <c r="I1305" s="50">
        <f t="shared" si="79"/>
        <v>2128</v>
      </c>
      <c r="J1305" s="50">
        <f t="shared" si="79"/>
        <v>1700</v>
      </c>
    </row>
    <row r="1306" spans="3:10">
      <c r="C1306" s="48" t="s">
        <v>2067</v>
      </c>
      <c r="D1306" s="49" t="s">
        <v>2068</v>
      </c>
      <c r="E1306" s="65">
        <v>0</v>
      </c>
      <c r="F1306" s="65">
        <v>0</v>
      </c>
      <c r="G1306" s="50">
        <v>0</v>
      </c>
      <c r="H1306" s="50">
        <v>2</v>
      </c>
      <c r="I1306" s="50">
        <f t="shared" si="79"/>
        <v>0</v>
      </c>
      <c r="J1306" s="50">
        <f t="shared" si="79"/>
        <v>2</v>
      </c>
    </row>
    <row r="1307" spans="3:10">
      <c r="C1307" s="48" t="s">
        <v>637</v>
      </c>
      <c r="D1307" s="49" t="s">
        <v>638</v>
      </c>
      <c r="E1307" s="65">
        <v>0</v>
      </c>
      <c r="F1307" s="65">
        <v>0</v>
      </c>
      <c r="G1307" s="50">
        <v>0</v>
      </c>
      <c r="H1307" s="50">
        <v>2</v>
      </c>
      <c r="I1307" s="50">
        <f t="shared" si="79"/>
        <v>0</v>
      </c>
      <c r="J1307" s="50">
        <f t="shared" si="79"/>
        <v>2</v>
      </c>
    </row>
    <row r="1308" spans="3:10">
      <c r="C1308" s="48" t="s">
        <v>639</v>
      </c>
      <c r="D1308" s="49" t="s">
        <v>640</v>
      </c>
      <c r="E1308" s="65">
        <v>0</v>
      </c>
      <c r="F1308" s="65">
        <v>0</v>
      </c>
      <c r="G1308" s="50">
        <v>0</v>
      </c>
      <c r="H1308" s="50">
        <v>5</v>
      </c>
      <c r="I1308" s="50">
        <f t="shared" si="79"/>
        <v>0</v>
      </c>
      <c r="J1308" s="50">
        <f t="shared" si="79"/>
        <v>5</v>
      </c>
    </row>
    <row r="1309" spans="3:10">
      <c r="C1309" s="48" t="s">
        <v>641</v>
      </c>
      <c r="D1309" s="49" t="s">
        <v>642</v>
      </c>
      <c r="E1309" s="65">
        <v>0</v>
      </c>
      <c r="F1309" s="65">
        <v>0</v>
      </c>
      <c r="G1309" s="50">
        <v>0</v>
      </c>
      <c r="H1309" s="50">
        <v>5</v>
      </c>
      <c r="I1309" s="50">
        <f t="shared" si="79"/>
        <v>0</v>
      </c>
      <c r="J1309" s="50">
        <f t="shared" si="79"/>
        <v>5</v>
      </c>
    </row>
    <row r="1310" spans="3:10">
      <c r="C1310" s="48" t="s">
        <v>643</v>
      </c>
      <c r="D1310" s="49" t="s">
        <v>644</v>
      </c>
      <c r="E1310" s="65">
        <v>0</v>
      </c>
      <c r="F1310" s="65">
        <v>1</v>
      </c>
      <c r="G1310" s="50">
        <v>0</v>
      </c>
      <c r="H1310" s="50">
        <v>2</v>
      </c>
      <c r="I1310" s="50">
        <f t="shared" si="79"/>
        <v>0</v>
      </c>
      <c r="J1310" s="50">
        <f t="shared" si="79"/>
        <v>3</v>
      </c>
    </row>
    <row r="1311" spans="3:10">
      <c r="C1311" s="48" t="s">
        <v>2069</v>
      </c>
      <c r="D1311" s="49" t="s">
        <v>2070</v>
      </c>
      <c r="E1311" s="65">
        <v>0</v>
      </c>
      <c r="F1311" s="65">
        <v>0</v>
      </c>
      <c r="G1311" s="50">
        <v>1</v>
      </c>
      <c r="H1311" s="50">
        <v>2</v>
      </c>
      <c r="I1311" s="50">
        <f t="shared" si="79"/>
        <v>1</v>
      </c>
      <c r="J1311" s="50">
        <f t="shared" si="79"/>
        <v>2</v>
      </c>
    </row>
    <row r="1312" spans="3:10">
      <c r="C1312" s="48" t="s">
        <v>647</v>
      </c>
      <c r="D1312" s="49" t="s">
        <v>648</v>
      </c>
      <c r="E1312" s="65">
        <v>0</v>
      </c>
      <c r="F1312" s="65">
        <v>0</v>
      </c>
      <c r="G1312" s="50">
        <v>542</v>
      </c>
      <c r="H1312" s="50">
        <v>500</v>
      </c>
      <c r="I1312" s="50">
        <f t="shared" si="79"/>
        <v>542</v>
      </c>
      <c r="J1312" s="50">
        <f t="shared" si="79"/>
        <v>500</v>
      </c>
    </row>
    <row r="1313" spans="3:10">
      <c r="C1313" s="48" t="s">
        <v>649</v>
      </c>
      <c r="D1313" s="49" t="s">
        <v>650</v>
      </c>
      <c r="E1313" s="65">
        <v>0</v>
      </c>
      <c r="F1313" s="65">
        <v>0</v>
      </c>
      <c r="G1313" s="50">
        <v>0</v>
      </c>
      <c r="H1313" s="50">
        <v>5</v>
      </c>
      <c r="I1313" s="50">
        <f t="shared" si="79"/>
        <v>0</v>
      </c>
      <c r="J1313" s="50">
        <f t="shared" si="79"/>
        <v>5</v>
      </c>
    </row>
    <row r="1314" spans="3:10">
      <c r="C1314" s="48" t="s">
        <v>651</v>
      </c>
      <c r="D1314" s="49" t="s">
        <v>652</v>
      </c>
      <c r="E1314" s="65">
        <v>0</v>
      </c>
      <c r="F1314" s="65">
        <v>0</v>
      </c>
      <c r="G1314" s="50">
        <v>149</v>
      </c>
      <c r="H1314" s="50">
        <v>150</v>
      </c>
      <c r="I1314" s="50">
        <f t="shared" si="79"/>
        <v>149</v>
      </c>
      <c r="J1314" s="50">
        <f t="shared" si="79"/>
        <v>150</v>
      </c>
    </row>
    <row r="1315" spans="3:10">
      <c r="C1315" s="48" t="s">
        <v>653</v>
      </c>
      <c r="D1315" s="49" t="s">
        <v>654</v>
      </c>
      <c r="E1315" s="65">
        <v>0</v>
      </c>
      <c r="F1315" s="65">
        <v>0</v>
      </c>
      <c r="G1315" s="50">
        <v>5396</v>
      </c>
      <c r="H1315" s="50">
        <v>5500</v>
      </c>
      <c r="I1315" s="50">
        <f t="shared" si="79"/>
        <v>5396</v>
      </c>
      <c r="J1315" s="50">
        <f t="shared" si="79"/>
        <v>5500</v>
      </c>
    </row>
    <row r="1316" spans="3:10">
      <c r="C1316" s="48" t="s">
        <v>934</v>
      </c>
      <c r="D1316" s="49" t="s">
        <v>935</v>
      </c>
      <c r="E1316" s="65">
        <v>0</v>
      </c>
      <c r="F1316" s="65">
        <v>0</v>
      </c>
      <c r="G1316" s="50">
        <v>2343</v>
      </c>
      <c r="H1316" s="50">
        <v>2000</v>
      </c>
      <c r="I1316" s="50">
        <f t="shared" si="79"/>
        <v>2343</v>
      </c>
      <c r="J1316" s="50">
        <f t="shared" si="79"/>
        <v>2000</v>
      </c>
    </row>
    <row r="1317" spans="3:10">
      <c r="C1317" s="48" t="s">
        <v>936</v>
      </c>
      <c r="D1317" s="49" t="s">
        <v>937</v>
      </c>
      <c r="E1317" s="65">
        <v>0</v>
      </c>
      <c r="F1317" s="65">
        <v>0</v>
      </c>
      <c r="G1317" s="50">
        <v>0</v>
      </c>
      <c r="H1317" s="50">
        <v>10</v>
      </c>
      <c r="I1317" s="50">
        <f t="shared" si="79"/>
        <v>0</v>
      </c>
      <c r="J1317" s="50">
        <f t="shared" si="79"/>
        <v>10</v>
      </c>
    </row>
    <row r="1318" spans="3:10">
      <c r="C1318" s="48" t="s">
        <v>938</v>
      </c>
      <c r="D1318" s="49" t="s">
        <v>939</v>
      </c>
      <c r="E1318" s="65">
        <v>0</v>
      </c>
      <c r="F1318" s="65">
        <v>0</v>
      </c>
      <c r="G1318" s="50">
        <v>10</v>
      </c>
      <c r="H1318" s="50">
        <v>6</v>
      </c>
      <c r="I1318" s="50">
        <f t="shared" si="79"/>
        <v>10</v>
      </c>
      <c r="J1318" s="50">
        <f t="shared" si="79"/>
        <v>6</v>
      </c>
    </row>
    <row r="1319" spans="3:10">
      <c r="C1319" s="48" t="s">
        <v>655</v>
      </c>
      <c r="D1319" s="49" t="s">
        <v>656</v>
      </c>
      <c r="E1319" s="65">
        <v>2</v>
      </c>
      <c r="F1319" s="65">
        <v>5</v>
      </c>
      <c r="G1319" s="50">
        <v>1492</v>
      </c>
      <c r="H1319" s="50">
        <v>1200</v>
      </c>
      <c r="I1319" s="50">
        <f t="shared" si="79"/>
        <v>1494</v>
      </c>
      <c r="J1319" s="50">
        <f t="shared" si="79"/>
        <v>1205</v>
      </c>
    </row>
    <row r="1320" spans="3:10">
      <c r="C1320" s="48" t="s">
        <v>657</v>
      </c>
      <c r="D1320" s="49" t="s">
        <v>658</v>
      </c>
      <c r="E1320" s="65">
        <v>1</v>
      </c>
      <c r="F1320" s="65">
        <v>2</v>
      </c>
      <c r="G1320" s="50">
        <v>5680</v>
      </c>
      <c r="H1320" s="50">
        <v>6000</v>
      </c>
      <c r="I1320" s="50">
        <f t="shared" si="79"/>
        <v>5681</v>
      </c>
      <c r="J1320" s="50">
        <f t="shared" si="79"/>
        <v>6002</v>
      </c>
    </row>
    <row r="1321" spans="3:10">
      <c r="C1321" s="48" t="s">
        <v>659</v>
      </c>
      <c r="D1321" s="49" t="s">
        <v>660</v>
      </c>
      <c r="E1321" s="65">
        <v>2</v>
      </c>
      <c r="F1321" s="65">
        <v>3</v>
      </c>
      <c r="G1321" s="50">
        <v>4010</v>
      </c>
      <c r="H1321" s="50">
        <v>4100</v>
      </c>
      <c r="I1321" s="50">
        <f t="shared" si="79"/>
        <v>4012</v>
      </c>
      <c r="J1321" s="50">
        <f t="shared" si="79"/>
        <v>4103</v>
      </c>
    </row>
    <row r="1322" spans="3:10">
      <c r="C1322" s="48" t="s">
        <v>2071</v>
      </c>
      <c r="D1322" s="49" t="s">
        <v>2072</v>
      </c>
      <c r="E1322" s="65">
        <v>0</v>
      </c>
      <c r="F1322" s="65">
        <v>0</v>
      </c>
      <c r="G1322" s="50">
        <v>0</v>
      </c>
      <c r="H1322" s="50">
        <v>2</v>
      </c>
      <c r="I1322" s="50">
        <f t="shared" si="79"/>
        <v>0</v>
      </c>
      <c r="J1322" s="50">
        <f t="shared" si="79"/>
        <v>2</v>
      </c>
    </row>
    <row r="1323" spans="3:10">
      <c r="C1323" s="48" t="s">
        <v>661</v>
      </c>
      <c r="D1323" s="49" t="s">
        <v>662</v>
      </c>
      <c r="E1323" s="65">
        <v>0</v>
      </c>
      <c r="F1323" s="65">
        <v>0</v>
      </c>
      <c r="G1323" s="50">
        <v>5413</v>
      </c>
      <c r="H1323" s="50">
        <v>5500</v>
      </c>
      <c r="I1323" s="50">
        <f t="shared" si="79"/>
        <v>5413</v>
      </c>
      <c r="J1323" s="50">
        <f t="shared" si="79"/>
        <v>5500</v>
      </c>
    </row>
    <row r="1324" spans="3:10">
      <c r="C1324" s="48" t="s">
        <v>663</v>
      </c>
      <c r="D1324" s="49" t="s">
        <v>664</v>
      </c>
      <c r="E1324" s="65">
        <v>0</v>
      </c>
      <c r="F1324" s="65">
        <v>0</v>
      </c>
      <c r="G1324" s="50">
        <v>2</v>
      </c>
      <c r="H1324" s="50">
        <v>5</v>
      </c>
      <c r="I1324" s="50">
        <f t="shared" si="79"/>
        <v>2</v>
      </c>
      <c r="J1324" s="50">
        <f t="shared" si="79"/>
        <v>5</v>
      </c>
    </row>
    <row r="1325" spans="3:10">
      <c r="C1325" s="48" t="s">
        <v>665</v>
      </c>
      <c r="D1325" s="49" t="s">
        <v>666</v>
      </c>
      <c r="E1325" s="65">
        <v>0</v>
      </c>
      <c r="F1325" s="65">
        <v>0</v>
      </c>
      <c r="G1325" s="50">
        <v>40</v>
      </c>
      <c r="H1325" s="50">
        <v>50</v>
      </c>
      <c r="I1325" s="50">
        <f t="shared" si="79"/>
        <v>40</v>
      </c>
      <c r="J1325" s="50">
        <f t="shared" si="79"/>
        <v>50</v>
      </c>
    </row>
    <row r="1326" spans="3:10">
      <c r="C1326" s="48" t="s">
        <v>940</v>
      </c>
      <c r="D1326" s="49" t="s">
        <v>941</v>
      </c>
      <c r="E1326" s="65">
        <v>0</v>
      </c>
      <c r="F1326" s="65">
        <v>0</v>
      </c>
      <c r="G1326" s="50">
        <v>479</v>
      </c>
      <c r="H1326" s="50">
        <v>400</v>
      </c>
      <c r="I1326" s="50">
        <f t="shared" si="79"/>
        <v>479</v>
      </c>
      <c r="J1326" s="50">
        <f t="shared" si="79"/>
        <v>400</v>
      </c>
    </row>
    <row r="1327" spans="3:10">
      <c r="C1327" s="48" t="s">
        <v>667</v>
      </c>
      <c r="D1327" s="49" t="s">
        <v>668</v>
      </c>
      <c r="E1327" s="65">
        <v>0</v>
      </c>
      <c r="F1327" s="65">
        <v>0</v>
      </c>
      <c r="G1327" s="50">
        <v>2</v>
      </c>
      <c r="H1327" s="50">
        <v>5</v>
      </c>
      <c r="I1327" s="50">
        <f t="shared" si="79"/>
        <v>2</v>
      </c>
      <c r="J1327" s="50">
        <f t="shared" si="79"/>
        <v>5</v>
      </c>
    </row>
    <row r="1328" spans="3:10">
      <c r="C1328" s="48" t="s">
        <v>2073</v>
      </c>
      <c r="D1328" s="49" t="s">
        <v>2074</v>
      </c>
      <c r="E1328" s="65">
        <v>0</v>
      </c>
      <c r="F1328" s="65">
        <v>0</v>
      </c>
      <c r="G1328" s="50">
        <v>1</v>
      </c>
      <c r="H1328" s="50">
        <v>5</v>
      </c>
      <c r="I1328" s="50">
        <f t="shared" si="79"/>
        <v>1</v>
      </c>
      <c r="J1328" s="50">
        <f t="shared" si="79"/>
        <v>5</v>
      </c>
    </row>
    <row r="1329" spans="2:11">
      <c r="C1329" s="48" t="s">
        <v>669</v>
      </c>
      <c r="D1329" s="49" t="s">
        <v>670</v>
      </c>
      <c r="E1329" s="65">
        <v>0</v>
      </c>
      <c r="F1329" s="65">
        <v>0</v>
      </c>
      <c r="G1329" s="50">
        <v>8</v>
      </c>
      <c r="H1329" s="50">
        <v>20</v>
      </c>
      <c r="I1329" s="50">
        <f t="shared" si="79"/>
        <v>8</v>
      </c>
      <c r="J1329" s="50">
        <f t="shared" si="79"/>
        <v>20</v>
      </c>
    </row>
    <row r="1330" spans="2:11">
      <c r="C1330" s="48" t="s">
        <v>673</v>
      </c>
      <c r="D1330" s="49" t="s">
        <v>674</v>
      </c>
      <c r="E1330" s="65">
        <v>0</v>
      </c>
      <c r="F1330" s="65">
        <v>0</v>
      </c>
      <c r="G1330" s="50">
        <v>1</v>
      </c>
      <c r="H1330" s="50">
        <v>3</v>
      </c>
      <c r="I1330" s="50">
        <f t="shared" si="79"/>
        <v>1</v>
      </c>
      <c r="J1330" s="50">
        <f t="shared" si="79"/>
        <v>3</v>
      </c>
    </row>
    <row r="1331" spans="2:11">
      <c r="C1331" s="48" t="s">
        <v>675</v>
      </c>
      <c r="D1331" s="49" t="s">
        <v>676</v>
      </c>
      <c r="E1331" s="65">
        <v>0</v>
      </c>
      <c r="F1331" s="65">
        <v>0</v>
      </c>
      <c r="G1331" s="50">
        <v>2</v>
      </c>
      <c r="H1331" s="50">
        <v>5</v>
      </c>
      <c r="I1331" s="50">
        <f t="shared" si="79"/>
        <v>2</v>
      </c>
      <c r="J1331" s="50">
        <f t="shared" si="79"/>
        <v>5</v>
      </c>
    </row>
    <row r="1332" spans="2:11">
      <c r="C1332" s="48" t="s">
        <v>679</v>
      </c>
      <c r="D1332" s="49" t="s">
        <v>680</v>
      </c>
      <c r="E1332" s="65">
        <v>0</v>
      </c>
      <c r="F1332" s="65">
        <v>0</v>
      </c>
      <c r="G1332" s="50">
        <v>89</v>
      </c>
      <c r="H1332" s="50">
        <v>120</v>
      </c>
      <c r="I1332" s="50">
        <f t="shared" si="79"/>
        <v>89</v>
      </c>
      <c r="J1332" s="50">
        <f t="shared" si="79"/>
        <v>120</v>
      </c>
    </row>
    <row r="1333" spans="2:11">
      <c r="C1333" s="48" t="s">
        <v>681</v>
      </c>
      <c r="D1333" s="49" t="s">
        <v>682</v>
      </c>
      <c r="E1333" s="65">
        <v>0</v>
      </c>
      <c r="F1333" s="65">
        <v>0</v>
      </c>
      <c r="G1333" s="50">
        <v>21</v>
      </c>
      <c r="H1333" s="50">
        <v>20</v>
      </c>
      <c r="I1333" s="50">
        <f t="shared" si="79"/>
        <v>21</v>
      </c>
      <c r="J1333" s="50">
        <f t="shared" si="79"/>
        <v>20</v>
      </c>
    </row>
    <row r="1334" spans="2:11">
      <c r="C1334" s="48" t="s">
        <v>683</v>
      </c>
      <c r="D1334" s="49" t="s">
        <v>684</v>
      </c>
      <c r="E1334" s="65">
        <v>0</v>
      </c>
      <c r="F1334" s="65">
        <v>0</v>
      </c>
      <c r="G1334" s="50">
        <v>5</v>
      </c>
      <c r="H1334" s="50">
        <v>7</v>
      </c>
      <c r="I1334" s="50">
        <f t="shared" si="79"/>
        <v>5</v>
      </c>
      <c r="J1334" s="50">
        <f t="shared" si="79"/>
        <v>7</v>
      </c>
    </row>
    <row r="1335" spans="2:11">
      <c r="C1335" s="48" t="s">
        <v>685</v>
      </c>
      <c r="D1335" s="49" t="s">
        <v>686</v>
      </c>
      <c r="E1335" s="65">
        <v>0</v>
      </c>
      <c r="F1335" s="65">
        <v>0</v>
      </c>
      <c r="G1335" s="50">
        <v>19</v>
      </c>
      <c r="H1335" s="50">
        <v>25</v>
      </c>
      <c r="I1335" s="50">
        <f t="shared" si="79"/>
        <v>19</v>
      </c>
      <c r="J1335" s="50">
        <f t="shared" si="79"/>
        <v>25</v>
      </c>
    </row>
    <row r="1336" spans="2:11">
      <c r="C1336" s="48" t="s">
        <v>687</v>
      </c>
      <c r="D1336" s="49" t="s">
        <v>688</v>
      </c>
      <c r="E1336" s="65">
        <v>0</v>
      </c>
      <c r="F1336" s="65">
        <v>0</v>
      </c>
      <c r="G1336" s="50">
        <v>2</v>
      </c>
      <c r="H1336" s="50">
        <v>5</v>
      </c>
      <c r="I1336" s="50">
        <f t="shared" si="79"/>
        <v>2</v>
      </c>
      <c r="J1336" s="50">
        <f t="shared" si="79"/>
        <v>5</v>
      </c>
    </row>
    <row r="1337" spans="2:11">
      <c r="C1337" s="48" t="s">
        <v>689</v>
      </c>
      <c r="D1337" s="49" t="s">
        <v>690</v>
      </c>
      <c r="E1337" s="65">
        <v>0</v>
      </c>
      <c r="F1337" s="65">
        <v>0</v>
      </c>
      <c r="G1337" s="50">
        <v>8064</v>
      </c>
      <c r="H1337" s="50">
        <v>8000</v>
      </c>
      <c r="I1337" s="50">
        <f t="shared" si="79"/>
        <v>8064</v>
      </c>
      <c r="J1337" s="50">
        <f t="shared" si="79"/>
        <v>8000</v>
      </c>
    </row>
    <row r="1338" spans="2:11">
      <c r="C1338" s="48" t="s">
        <v>3117</v>
      </c>
      <c r="D1338" s="49" t="s">
        <v>3118</v>
      </c>
      <c r="E1338" s="65">
        <v>0</v>
      </c>
      <c r="F1338" s="65">
        <v>0</v>
      </c>
      <c r="G1338" s="50">
        <v>0</v>
      </c>
      <c r="H1338" s="50">
        <v>3</v>
      </c>
      <c r="I1338" s="50">
        <f t="shared" si="79"/>
        <v>0</v>
      </c>
      <c r="J1338" s="50">
        <f t="shared" si="79"/>
        <v>3</v>
      </c>
    </row>
    <row r="1339" spans="2:11">
      <c r="C1339" s="48" t="s">
        <v>948</v>
      </c>
      <c r="D1339" s="49" t="s">
        <v>949</v>
      </c>
      <c r="E1339" s="65">
        <v>0</v>
      </c>
      <c r="F1339" s="65">
        <v>0</v>
      </c>
      <c r="G1339" s="50">
        <v>0</v>
      </c>
      <c r="H1339" s="50">
        <v>5</v>
      </c>
      <c r="I1339" s="50">
        <f t="shared" si="79"/>
        <v>0</v>
      </c>
      <c r="J1339" s="50">
        <f t="shared" si="79"/>
        <v>5</v>
      </c>
    </row>
    <row r="1340" spans="2:11">
      <c r="C1340" s="48" t="s">
        <v>952</v>
      </c>
      <c r="D1340" s="49" t="s">
        <v>953</v>
      </c>
      <c r="E1340" s="65">
        <v>0</v>
      </c>
      <c r="F1340" s="65">
        <v>0</v>
      </c>
      <c r="G1340" s="50">
        <v>0</v>
      </c>
      <c r="H1340" s="50">
        <v>2</v>
      </c>
      <c r="I1340" s="50">
        <f t="shared" si="79"/>
        <v>0</v>
      </c>
      <c r="J1340" s="50">
        <f t="shared" si="79"/>
        <v>2</v>
      </c>
    </row>
    <row r="1341" spans="2:11">
      <c r="C1341" s="48" t="s">
        <v>954</v>
      </c>
      <c r="D1341" s="49" t="s">
        <v>955</v>
      </c>
      <c r="E1341" s="65">
        <v>0</v>
      </c>
      <c r="F1341" s="65">
        <v>0</v>
      </c>
      <c r="G1341" s="50">
        <v>0</v>
      </c>
      <c r="H1341" s="50">
        <v>5</v>
      </c>
      <c r="I1341" s="50">
        <f t="shared" si="79"/>
        <v>0</v>
      </c>
      <c r="J1341" s="50">
        <f t="shared" si="79"/>
        <v>5</v>
      </c>
    </row>
    <row r="1342" spans="2:11" ht="14.25">
      <c r="B1342" s="45" t="s">
        <v>82</v>
      </c>
      <c r="D1342" s="72"/>
      <c r="E1342" s="73"/>
      <c r="F1342" s="73"/>
      <c r="G1342" s="73"/>
      <c r="H1342" s="73"/>
      <c r="I1342" s="73"/>
      <c r="J1342" s="73"/>
      <c r="K1342" s="71" t="s">
        <v>59</v>
      </c>
    </row>
    <row r="1343" spans="2:11">
      <c r="C1343" s="48" t="s">
        <v>10</v>
      </c>
      <c r="D1343" s="74" t="s">
        <v>7776</v>
      </c>
      <c r="E1343" s="65"/>
      <c r="F1343" s="65"/>
      <c r="G1343" s="50"/>
      <c r="H1343" s="50"/>
      <c r="I1343" s="50">
        <f t="shared" ref="I1343:J1350" si="80">SUM(E1343,G1343)</f>
        <v>0</v>
      </c>
      <c r="J1343" s="50">
        <f t="shared" si="80"/>
        <v>0</v>
      </c>
    </row>
    <row r="1344" spans="2:11">
      <c r="C1344" s="48" t="s">
        <v>11</v>
      </c>
      <c r="D1344" s="74" t="s">
        <v>7777</v>
      </c>
      <c r="E1344" s="65"/>
      <c r="F1344" s="65"/>
      <c r="G1344" s="50"/>
      <c r="H1344" s="50"/>
      <c r="I1344" s="50">
        <f t="shared" si="80"/>
        <v>0</v>
      </c>
      <c r="J1344" s="50">
        <f t="shared" si="80"/>
        <v>0</v>
      </c>
    </row>
    <row r="1345" spans="1:10">
      <c r="C1345" s="48" t="s">
        <v>12</v>
      </c>
      <c r="D1345" s="74" t="s">
        <v>7778</v>
      </c>
      <c r="E1345" s="65"/>
      <c r="F1345" s="65"/>
      <c r="G1345" s="50"/>
      <c r="H1345" s="50"/>
      <c r="I1345" s="50">
        <f t="shared" si="80"/>
        <v>0</v>
      </c>
      <c r="J1345" s="50">
        <f t="shared" si="80"/>
        <v>0</v>
      </c>
    </row>
    <row r="1346" spans="1:10">
      <c r="C1346" s="48" t="s">
        <v>13</v>
      </c>
      <c r="D1346" s="74" t="s">
        <v>7779</v>
      </c>
      <c r="E1346" s="65"/>
      <c r="F1346" s="65"/>
      <c r="G1346" s="50"/>
      <c r="H1346" s="50"/>
      <c r="I1346" s="50">
        <f t="shared" si="80"/>
        <v>0</v>
      </c>
      <c r="J1346" s="50">
        <f t="shared" si="80"/>
        <v>0</v>
      </c>
    </row>
    <row r="1347" spans="1:10">
      <c r="C1347" s="48" t="s">
        <v>14</v>
      </c>
      <c r="D1347" s="74" t="s">
        <v>7780</v>
      </c>
      <c r="E1347" s="65"/>
      <c r="F1347" s="65"/>
      <c r="G1347" s="50"/>
      <c r="H1347" s="50"/>
      <c r="I1347" s="50">
        <f t="shared" si="80"/>
        <v>0</v>
      </c>
      <c r="J1347" s="50">
        <f t="shared" si="80"/>
        <v>0</v>
      </c>
    </row>
    <row r="1348" spans="1:10">
      <c r="C1348" s="48" t="s">
        <v>15</v>
      </c>
      <c r="D1348" s="74" t="s">
        <v>7781</v>
      </c>
      <c r="E1348" s="65"/>
      <c r="F1348" s="65"/>
      <c r="G1348" s="50"/>
      <c r="H1348" s="50"/>
      <c r="I1348" s="50">
        <f t="shared" si="80"/>
        <v>0</v>
      </c>
      <c r="J1348" s="50">
        <f t="shared" si="80"/>
        <v>0</v>
      </c>
    </row>
    <row r="1349" spans="1:10">
      <c r="C1349" s="48" t="s">
        <v>16</v>
      </c>
      <c r="D1349" s="74" t="s">
        <v>7782</v>
      </c>
      <c r="E1349" s="65"/>
      <c r="F1349" s="65"/>
      <c r="G1349" s="50"/>
      <c r="H1349" s="50"/>
      <c r="I1349" s="50">
        <f t="shared" si="80"/>
        <v>0</v>
      </c>
      <c r="J1349" s="50">
        <f t="shared" si="80"/>
        <v>0</v>
      </c>
    </row>
    <row r="1350" spans="1:10">
      <c r="C1350" s="48" t="s">
        <v>17</v>
      </c>
      <c r="D1350" s="74" t="s">
        <v>7783</v>
      </c>
      <c r="E1350" s="65"/>
      <c r="F1350" s="65"/>
      <c r="G1350" s="50"/>
      <c r="H1350" s="50"/>
      <c r="I1350" s="50">
        <f t="shared" si="80"/>
        <v>0</v>
      </c>
      <c r="J1350" s="50">
        <f t="shared" si="80"/>
        <v>0</v>
      </c>
    </row>
    <row r="1351" spans="1:10">
      <c r="A1351" s="66" t="s">
        <v>1584</v>
      </c>
      <c r="E1351" s="59"/>
      <c r="F1351" s="59"/>
      <c r="G1351" s="59"/>
      <c r="H1351" s="59"/>
      <c r="I1351" s="59"/>
      <c r="J1351" s="59"/>
    </row>
    <row r="1352" spans="1:10" ht="14.25">
      <c r="B1352" s="43" t="s">
        <v>69</v>
      </c>
      <c r="C1352" s="44"/>
      <c r="D1352" s="43"/>
      <c r="E1352" s="60"/>
      <c r="F1352" s="60"/>
      <c r="G1352" s="60"/>
      <c r="H1352" s="60"/>
      <c r="I1352" s="60"/>
      <c r="J1352" s="60"/>
    </row>
    <row r="1353" spans="1:10">
      <c r="B1353" s="45" t="s">
        <v>37</v>
      </c>
      <c r="C1353" s="46"/>
      <c r="E1353" s="47">
        <f>SUM(E1354:E1362)</f>
        <v>33590</v>
      </c>
      <c r="F1353" s="47">
        <f t="shared" ref="F1353:J1353" si="81">SUM(F1354:F1362)</f>
        <v>34610</v>
      </c>
      <c r="G1353" s="47">
        <f t="shared" si="81"/>
        <v>1372</v>
      </c>
      <c r="H1353" s="47">
        <f t="shared" si="81"/>
        <v>1512</v>
      </c>
      <c r="I1353" s="47">
        <f t="shared" si="81"/>
        <v>34962</v>
      </c>
      <c r="J1353" s="47">
        <f t="shared" si="81"/>
        <v>36122</v>
      </c>
    </row>
    <row r="1354" spans="1:10">
      <c r="C1354" s="48" t="s">
        <v>105</v>
      </c>
      <c r="D1354" s="49" t="s">
        <v>7749</v>
      </c>
      <c r="E1354" s="50">
        <v>14177</v>
      </c>
      <c r="F1354" s="50">
        <v>14000</v>
      </c>
      <c r="G1354" s="50">
        <v>528</v>
      </c>
      <c r="H1354" s="50">
        <v>540</v>
      </c>
      <c r="I1354" s="50">
        <f>SUM(E1354,G1354)</f>
        <v>14705</v>
      </c>
      <c r="J1354" s="50">
        <f>SUM(F1354,H1354)</f>
        <v>14540</v>
      </c>
    </row>
    <row r="1355" spans="1:10">
      <c r="C1355" s="48" t="s">
        <v>106</v>
      </c>
      <c r="D1355" s="49" t="s">
        <v>7750</v>
      </c>
      <c r="E1355" s="50">
        <v>4327</v>
      </c>
      <c r="F1355" s="50">
        <v>5000</v>
      </c>
      <c r="G1355" s="50">
        <v>159</v>
      </c>
      <c r="H1355" s="50">
        <v>200</v>
      </c>
      <c r="I1355" s="50">
        <f t="shared" ref="I1355:J1362" si="82">SUM(E1355,G1355)</f>
        <v>4486</v>
      </c>
      <c r="J1355" s="50">
        <f t="shared" si="82"/>
        <v>5200</v>
      </c>
    </row>
    <row r="1356" spans="1:10">
      <c r="C1356" s="48" t="s">
        <v>107</v>
      </c>
      <c r="D1356" s="49" t="s">
        <v>7751</v>
      </c>
      <c r="E1356" s="50">
        <v>7110</v>
      </c>
      <c r="F1356" s="50">
        <v>7000</v>
      </c>
      <c r="G1356" s="50">
        <v>114</v>
      </c>
      <c r="H1356" s="50">
        <v>150</v>
      </c>
      <c r="I1356" s="50">
        <f t="shared" ref="I1356:I1357" si="83">SUM(E1356,G1356)</f>
        <v>7224</v>
      </c>
      <c r="J1356" s="50">
        <f t="shared" ref="J1356:J1357" si="84">SUM(F1356,H1356)</f>
        <v>7150</v>
      </c>
    </row>
    <row r="1357" spans="1:10">
      <c r="C1357" s="48" t="s">
        <v>108</v>
      </c>
      <c r="D1357" s="49" t="s">
        <v>7752</v>
      </c>
      <c r="E1357" s="50">
        <v>2423</v>
      </c>
      <c r="F1357" s="50">
        <v>3000</v>
      </c>
      <c r="G1357" s="50">
        <v>42</v>
      </c>
      <c r="H1357" s="50">
        <v>60</v>
      </c>
      <c r="I1357" s="50">
        <f t="shared" si="83"/>
        <v>2465</v>
      </c>
      <c r="J1357" s="50">
        <f t="shared" si="84"/>
        <v>3060</v>
      </c>
    </row>
    <row r="1358" spans="1:10">
      <c r="C1358" s="48" t="s">
        <v>109</v>
      </c>
      <c r="D1358" s="49" t="s">
        <v>7753</v>
      </c>
      <c r="E1358" s="50">
        <v>2492</v>
      </c>
      <c r="F1358" s="50">
        <v>2600</v>
      </c>
      <c r="G1358" s="50">
        <v>127</v>
      </c>
      <c r="H1358" s="50">
        <v>130</v>
      </c>
      <c r="I1358" s="50">
        <f t="shared" si="82"/>
        <v>2619</v>
      </c>
      <c r="J1358" s="50">
        <f t="shared" si="82"/>
        <v>2730</v>
      </c>
    </row>
    <row r="1359" spans="1:10">
      <c r="C1359" s="48" t="s">
        <v>110</v>
      </c>
      <c r="D1359" s="49" t="s">
        <v>7754</v>
      </c>
      <c r="E1359" s="50">
        <v>1509</v>
      </c>
      <c r="F1359" s="50">
        <v>1600</v>
      </c>
      <c r="G1359" s="50">
        <v>38</v>
      </c>
      <c r="H1359" s="50">
        <v>50</v>
      </c>
      <c r="I1359" s="50">
        <f t="shared" ref="I1359" si="85">SUM(E1359,G1359)</f>
        <v>1547</v>
      </c>
      <c r="J1359" s="50">
        <f t="shared" ref="J1359" si="86">SUM(F1359,H1359)</f>
        <v>1650</v>
      </c>
    </row>
    <row r="1360" spans="1:10">
      <c r="C1360" s="48" t="s">
        <v>111</v>
      </c>
      <c r="D1360" s="49" t="s">
        <v>7755</v>
      </c>
      <c r="E1360" s="50">
        <v>14</v>
      </c>
      <c r="F1360" s="50">
        <v>10</v>
      </c>
      <c r="G1360" s="50">
        <v>1</v>
      </c>
      <c r="H1360" s="50">
        <v>2</v>
      </c>
      <c r="I1360" s="50">
        <f t="shared" si="82"/>
        <v>15</v>
      </c>
      <c r="J1360" s="50">
        <f t="shared" si="82"/>
        <v>12</v>
      </c>
    </row>
    <row r="1361" spans="1:11">
      <c r="C1361" s="48" t="s">
        <v>1585</v>
      </c>
      <c r="D1361" s="49" t="s">
        <v>7769</v>
      </c>
      <c r="E1361" s="50">
        <v>1308</v>
      </c>
      <c r="F1361" s="50">
        <v>1200</v>
      </c>
      <c r="G1361" s="50">
        <v>300</v>
      </c>
      <c r="H1361" s="50">
        <v>300</v>
      </c>
      <c r="I1361" s="50">
        <f t="shared" si="82"/>
        <v>1608</v>
      </c>
      <c r="J1361" s="50">
        <f t="shared" si="82"/>
        <v>1500</v>
      </c>
    </row>
    <row r="1362" spans="1:11" s="51" customFormat="1">
      <c r="A1362" s="2"/>
      <c r="B1362" s="2"/>
      <c r="C1362" s="48" t="s">
        <v>1586</v>
      </c>
      <c r="D1362" s="49" t="s">
        <v>7770</v>
      </c>
      <c r="E1362" s="50">
        <v>230</v>
      </c>
      <c r="F1362" s="50">
        <v>200</v>
      </c>
      <c r="G1362" s="50">
        <v>63</v>
      </c>
      <c r="H1362" s="50">
        <v>80</v>
      </c>
      <c r="I1362" s="50">
        <f t="shared" si="82"/>
        <v>293</v>
      </c>
      <c r="J1362" s="50">
        <f t="shared" si="82"/>
        <v>280</v>
      </c>
    </row>
    <row r="1363" spans="1:11" s="51" customFormat="1">
      <c r="A1363" s="2"/>
      <c r="B1363" s="45" t="s">
        <v>81</v>
      </c>
      <c r="C1363" s="52"/>
      <c r="D1363" s="53"/>
      <c r="E1363" s="54"/>
      <c r="F1363" s="54"/>
      <c r="G1363" s="54"/>
      <c r="H1363" s="54"/>
      <c r="I1363" s="54"/>
      <c r="J1363" s="54"/>
      <c r="K1363" s="2" t="s">
        <v>21</v>
      </c>
    </row>
    <row r="1364" spans="1:11" s="51" customFormat="1">
      <c r="A1364" s="2"/>
      <c r="C1364" s="55" t="s">
        <v>77</v>
      </c>
      <c r="D1364" s="56" t="s">
        <v>7765</v>
      </c>
      <c r="E1364" s="57"/>
      <c r="F1364" s="57"/>
      <c r="G1364" s="57"/>
      <c r="H1364" s="57"/>
      <c r="I1364" s="50">
        <f t="shared" ref="I1364:J1367" si="87">SUM(E1364,G1364)</f>
        <v>0</v>
      </c>
      <c r="J1364" s="50">
        <f t="shared" si="87"/>
        <v>0</v>
      </c>
    </row>
    <row r="1365" spans="1:11" s="51" customFormat="1">
      <c r="A1365" s="2"/>
      <c r="C1365" s="55" t="s">
        <v>78</v>
      </c>
      <c r="D1365" s="56" t="s">
        <v>7766</v>
      </c>
      <c r="E1365" s="57"/>
      <c r="F1365" s="57"/>
      <c r="G1365" s="57"/>
      <c r="H1365" s="57"/>
      <c r="I1365" s="50">
        <f t="shared" si="87"/>
        <v>0</v>
      </c>
      <c r="J1365" s="50">
        <f t="shared" si="87"/>
        <v>0</v>
      </c>
    </row>
    <row r="1366" spans="1:11" s="51" customFormat="1">
      <c r="A1366" s="2"/>
      <c r="C1366" s="55" t="s">
        <v>79</v>
      </c>
      <c r="D1366" s="56" t="s">
        <v>7767</v>
      </c>
      <c r="E1366" s="50"/>
      <c r="F1366" s="50"/>
      <c r="G1366" s="50"/>
      <c r="H1366" s="50"/>
      <c r="I1366" s="50">
        <f t="shared" si="87"/>
        <v>0</v>
      </c>
      <c r="J1366" s="50">
        <f t="shared" si="87"/>
        <v>0</v>
      </c>
    </row>
    <row r="1367" spans="1:11" s="51" customFormat="1">
      <c r="A1367" s="2"/>
      <c r="C1367" s="55" t="s">
        <v>80</v>
      </c>
      <c r="D1367" s="56" t="s">
        <v>7768</v>
      </c>
      <c r="E1367" s="50"/>
      <c r="F1367" s="50"/>
      <c r="G1367" s="50"/>
      <c r="H1367" s="50"/>
      <c r="I1367" s="50">
        <f t="shared" si="87"/>
        <v>0</v>
      </c>
      <c r="J1367" s="50">
        <f t="shared" si="87"/>
        <v>0</v>
      </c>
    </row>
    <row r="1368" spans="1:11">
      <c r="E1368" s="59"/>
      <c r="F1368" s="59"/>
      <c r="G1368" s="59"/>
      <c r="H1368" s="59"/>
      <c r="I1368" s="59"/>
      <c r="J1368" s="59"/>
    </row>
    <row r="1369" spans="1:11" ht="14.25">
      <c r="B1369" s="43" t="s">
        <v>66</v>
      </c>
      <c r="C1369" s="44"/>
      <c r="D1369" s="43"/>
      <c r="E1369" s="60"/>
      <c r="F1369" s="60"/>
      <c r="G1369" s="60"/>
      <c r="H1369" s="60"/>
      <c r="I1369" s="60"/>
      <c r="J1369" s="60"/>
    </row>
    <row r="1370" spans="1:11">
      <c r="B1370" s="45" t="s">
        <v>36</v>
      </c>
      <c r="E1370" s="61">
        <f>E1371+E1496+E1564</f>
        <v>9466</v>
      </c>
      <c r="F1370" s="61">
        <f t="shared" ref="F1370:J1370" si="88">F1371+F1496+F1564</f>
        <v>9570</v>
      </c>
      <c r="G1370" s="61">
        <f t="shared" si="88"/>
        <v>166956</v>
      </c>
      <c r="H1370" s="61">
        <f t="shared" si="88"/>
        <v>169162</v>
      </c>
      <c r="I1370" s="61">
        <f t="shared" si="88"/>
        <v>176422</v>
      </c>
      <c r="J1370" s="61">
        <f t="shared" si="88"/>
        <v>178732</v>
      </c>
    </row>
    <row r="1371" spans="1:11">
      <c r="B1371" s="45" t="s">
        <v>34</v>
      </c>
      <c r="E1371" s="82">
        <f>SUM(E1372:E1495)</f>
        <v>0</v>
      </c>
      <c r="F1371" s="82">
        <f t="shared" ref="F1371:J1371" si="89">SUM(F1372:F1495)</f>
        <v>0</v>
      </c>
      <c r="G1371" s="82">
        <f t="shared" si="89"/>
        <v>1645</v>
      </c>
      <c r="H1371" s="82">
        <f t="shared" si="89"/>
        <v>2233</v>
      </c>
      <c r="I1371" s="82">
        <f t="shared" si="89"/>
        <v>1645</v>
      </c>
      <c r="J1371" s="82">
        <f t="shared" si="89"/>
        <v>2233</v>
      </c>
    </row>
    <row r="1372" spans="1:11" ht="14.25" customHeight="1">
      <c r="C1372" s="63" t="s">
        <v>498</v>
      </c>
      <c r="D1372" s="64" t="s">
        <v>499</v>
      </c>
      <c r="E1372" s="65"/>
      <c r="F1372" s="65"/>
      <c r="G1372" s="50">
        <v>12</v>
      </c>
      <c r="H1372" s="50">
        <v>20</v>
      </c>
      <c r="I1372" s="50">
        <f t="shared" ref="I1372:J1500" si="90">SUM(E1372,G1372)</f>
        <v>12</v>
      </c>
      <c r="J1372" s="50">
        <f t="shared" si="90"/>
        <v>20</v>
      </c>
    </row>
    <row r="1373" spans="1:11" ht="14.25" customHeight="1">
      <c r="C1373" s="63" t="s">
        <v>961</v>
      </c>
      <c r="D1373" s="64" t="s">
        <v>962</v>
      </c>
      <c r="E1373" s="65"/>
      <c r="F1373" s="65"/>
      <c r="G1373" s="50">
        <v>9</v>
      </c>
      <c r="H1373" s="50">
        <v>10</v>
      </c>
      <c r="I1373" s="50">
        <f t="shared" si="90"/>
        <v>9</v>
      </c>
      <c r="J1373" s="50">
        <f t="shared" si="90"/>
        <v>10</v>
      </c>
    </row>
    <row r="1374" spans="1:11" ht="14.25" customHeight="1">
      <c r="C1374" s="63" t="s">
        <v>112</v>
      </c>
      <c r="D1374" s="64" t="s">
        <v>113</v>
      </c>
      <c r="E1374" s="65"/>
      <c r="F1374" s="65"/>
      <c r="G1374" s="50">
        <v>0</v>
      </c>
      <c r="H1374" s="50">
        <v>1</v>
      </c>
      <c r="I1374" s="50">
        <f t="shared" si="90"/>
        <v>0</v>
      </c>
      <c r="J1374" s="50">
        <f t="shared" si="90"/>
        <v>1</v>
      </c>
    </row>
    <row r="1375" spans="1:11" ht="14.25" customHeight="1">
      <c r="C1375" s="63" t="s">
        <v>1587</v>
      </c>
      <c r="D1375" s="64" t="s">
        <v>1588</v>
      </c>
      <c r="E1375" s="65"/>
      <c r="F1375" s="65"/>
      <c r="G1375" s="50">
        <v>0</v>
      </c>
      <c r="H1375" s="50">
        <v>1</v>
      </c>
      <c r="I1375" s="50">
        <f t="shared" si="90"/>
        <v>0</v>
      </c>
      <c r="J1375" s="50">
        <f t="shared" si="90"/>
        <v>1</v>
      </c>
    </row>
    <row r="1376" spans="1:11" ht="14.25" customHeight="1">
      <c r="C1376" s="63" t="s">
        <v>987</v>
      </c>
      <c r="D1376" s="64" t="s">
        <v>988</v>
      </c>
      <c r="E1376" s="65"/>
      <c r="F1376" s="65"/>
      <c r="G1376" s="50">
        <v>0</v>
      </c>
      <c r="H1376" s="50">
        <v>1</v>
      </c>
      <c r="I1376" s="50">
        <f t="shared" si="90"/>
        <v>0</v>
      </c>
      <c r="J1376" s="50">
        <f t="shared" si="90"/>
        <v>1</v>
      </c>
    </row>
    <row r="1377" spans="3:10" ht="14.25" customHeight="1">
      <c r="C1377" s="63" t="s">
        <v>1589</v>
      </c>
      <c r="D1377" s="64" t="s">
        <v>1590</v>
      </c>
      <c r="E1377" s="65"/>
      <c r="F1377" s="65"/>
      <c r="G1377" s="50">
        <v>0</v>
      </c>
      <c r="H1377" s="50">
        <v>1</v>
      </c>
      <c r="I1377" s="50">
        <f t="shared" si="90"/>
        <v>0</v>
      </c>
      <c r="J1377" s="50">
        <f t="shared" si="90"/>
        <v>1</v>
      </c>
    </row>
    <row r="1378" spans="3:10" ht="14.25" customHeight="1">
      <c r="C1378" s="63" t="s">
        <v>1591</v>
      </c>
      <c r="D1378" s="64" t="s">
        <v>1592</v>
      </c>
      <c r="E1378" s="65"/>
      <c r="F1378" s="65"/>
      <c r="G1378" s="50">
        <v>2</v>
      </c>
      <c r="H1378" s="50">
        <v>3</v>
      </c>
      <c r="I1378" s="50">
        <f t="shared" si="90"/>
        <v>2</v>
      </c>
      <c r="J1378" s="50">
        <f t="shared" si="90"/>
        <v>3</v>
      </c>
    </row>
    <row r="1379" spans="3:10" ht="14.25" customHeight="1">
      <c r="C1379" s="63" t="s">
        <v>1001</v>
      </c>
      <c r="D1379" s="64" t="s">
        <v>1002</v>
      </c>
      <c r="E1379" s="65"/>
      <c r="F1379" s="65"/>
      <c r="G1379" s="50">
        <v>0</v>
      </c>
      <c r="H1379" s="50">
        <v>1</v>
      </c>
      <c r="I1379" s="50">
        <f t="shared" si="90"/>
        <v>0</v>
      </c>
      <c r="J1379" s="50">
        <f t="shared" si="90"/>
        <v>1</v>
      </c>
    </row>
    <row r="1380" spans="3:10" ht="14.25" customHeight="1">
      <c r="C1380" s="63" t="s">
        <v>384</v>
      </c>
      <c r="D1380" s="64" t="s">
        <v>385</v>
      </c>
      <c r="E1380" s="65"/>
      <c r="F1380" s="65"/>
      <c r="G1380" s="50">
        <v>0</v>
      </c>
      <c r="H1380" s="50">
        <v>1</v>
      </c>
      <c r="I1380" s="50">
        <f t="shared" si="90"/>
        <v>0</v>
      </c>
      <c r="J1380" s="50">
        <f t="shared" si="90"/>
        <v>1</v>
      </c>
    </row>
    <row r="1381" spans="3:10" ht="14.25" customHeight="1">
      <c r="C1381" s="63" t="s">
        <v>386</v>
      </c>
      <c r="D1381" s="64" t="s">
        <v>387</v>
      </c>
      <c r="E1381" s="65"/>
      <c r="F1381" s="65"/>
      <c r="G1381" s="50">
        <v>0</v>
      </c>
      <c r="H1381" s="50">
        <v>1</v>
      </c>
      <c r="I1381" s="50">
        <f t="shared" si="90"/>
        <v>0</v>
      </c>
      <c r="J1381" s="50">
        <f t="shared" si="90"/>
        <v>1</v>
      </c>
    </row>
    <row r="1382" spans="3:10" ht="14.25" customHeight="1">
      <c r="C1382" s="63" t="s">
        <v>512</v>
      </c>
      <c r="D1382" s="64" t="s">
        <v>513</v>
      </c>
      <c r="E1382" s="65"/>
      <c r="F1382" s="65"/>
      <c r="G1382" s="50">
        <v>1</v>
      </c>
      <c r="H1382" s="50">
        <v>1</v>
      </c>
      <c r="I1382" s="50">
        <f t="shared" si="90"/>
        <v>1</v>
      </c>
      <c r="J1382" s="50">
        <f t="shared" si="90"/>
        <v>1</v>
      </c>
    </row>
    <row r="1383" spans="3:10" ht="14.25" customHeight="1">
      <c r="C1383" s="63" t="s">
        <v>1593</v>
      </c>
      <c r="D1383" s="64" t="s">
        <v>1594</v>
      </c>
      <c r="E1383" s="65"/>
      <c r="F1383" s="65"/>
      <c r="G1383" s="50">
        <v>0</v>
      </c>
      <c r="H1383" s="50">
        <v>1</v>
      </c>
      <c r="I1383" s="50">
        <f t="shared" si="90"/>
        <v>0</v>
      </c>
      <c r="J1383" s="50">
        <f t="shared" si="90"/>
        <v>1</v>
      </c>
    </row>
    <row r="1384" spans="3:10" ht="14.25" customHeight="1">
      <c r="C1384" s="63" t="s">
        <v>731</v>
      </c>
      <c r="D1384" s="64" t="s">
        <v>732</v>
      </c>
      <c r="E1384" s="65"/>
      <c r="F1384" s="65"/>
      <c r="G1384" s="50">
        <v>3</v>
      </c>
      <c r="H1384" s="50">
        <v>6</v>
      </c>
      <c r="I1384" s="50">
        <f t="shared" si="90"/>
        <v>3</v>
      </c>
      <c r="J1384" s="50">
        <f t="shared" si="90"/>
        <v>6</v>
      </c>
    </row>
    <row r="1385" spans="3:10" ht="14.25" customHeight="1">
      <c r="C1385" s="63" t="s">
        <v>1063</v>
      </c>
      <c r="D1385" s="64" t="s">
        <v>1064</v>
      </c>
      <c r="E1385" s="65"/>
      <c r="F1385" s="65"/>
      <c r="G1385" s="50">
        <v>1</v>
      </c>
      <c r="H1385" s="50">
        <v>2</v>
      </c>
      <c r="I1385" s="50">
        <f t="shared" si="90"/>
        <v>1</v>
      </c>
      <c r="J1385" s="50">
        <f t="shared" si="90"/>
        <v>2</v>
      </c>
    </row>
    <row r="1386" spans="3:10" ht="14.25" customHeight="1">
      <c r="C1386" s="63" t="s">
        <v>1595</v>
      </c>
      <c r="D1386" s="64" t="s">
        <v>1596</v>
      </c>
      <c r="E1386" s="65"/>
      <c r="F1386" s="65"/>
      <c r="G1386" s="50">
        <v>2</v>
      </c>
      <c r="H1386" s="50">
        <v>1</v>
      </c>
      <c r="I1386" s="50">
        <f t="shared" si="90"/>
        <v>2</v>
      </c>
      <c r="J1386" s="50">
        <f t="shared" si="90"/>
        <v>1</v>
      </c>
    </row>
    <row r="1387" spans="3:10" ht="14.25" customHeight="1">
      <c r="C1387" s="63" t="s">
        <v>1597</v>
      </c>
      <c r="D1387" s="64" t="s">
        <v>1598</v>
      </c>
      <c r="E1387" s="65"/>
      <c r="F1387" s="65"/>
      <c r="G1387" s="50">
        <v>0</v>
      </c>
      <c r="H1387" s="50">
        <v>1</v>
      </c>
      <c r="I1387" s="50">
        <f t="shared" si="90"/>
        <v>0</v>
      </c>
      <c r="J1387" s="50">
        <f t="shared" si="90"/>
        <v>1</v>
      </c>
    </row>
    <row r="1388" spans="3:10" ht="14.25" customHeight="1">
      <c r="C1388" s="63" t="s">
        <v>1599</v>
      </c>
      <c r="D1388" s="64" t="s">
        <v>1600</v>
      </c>
      <c r="E1388" s="65"/>
      <c r="F1388" s="65"/>
      <c r="G1388" s="50">
        <v>0</v>
      </c>
      <c r="H1388" s="50">
        <v>1</v>
      </c>
      <c r="I1388" s="50">
        <f t="shared" si="90"/>
        <v>0</v>
      </c>
      <c r="J1388" s="50">
        <f t="shared" si="90"/>
        <v>1</v>
      </c>
    </row>
    <row r="1389" spans="3:10" ht="14.25" customHeight="1">
      <c r="C1389" s="63" t="s">
        <v>1601</v>
      </c>
      <c r="D1389" s="64" t="s">
        <v>1602</v>
      </c>
      <c r="E1389" s="65"/>
      <c r="F1389" s="65"/>
      <c r="G1389" s="50">
        <v>0</v>
      </c>
      <c r="H1389" s="50">
        <v>1</v>
      </c>
      <c r="I1389" s="50">
        <f t="shared" si="90"/>
        <v>0</v>
      </c>
      <c r="J1389" s="50">
        <f t="shared" si="90"/>
        <v>1</v>
      </c>
    </row>
    <row r="1390" spans="3:10" ht="14.25" customHeight="1">
      <c r="C1390" s="63" t="s">
        <v>1423</v>
      </c>
      <c r="D1390" s="64" t="s">
        <v>1424</v>
      </c>
      <c r="E1390" s="65"/>
      <c r="F1390" s="65"/>
      <c r="G1390" s="50">
        <v>0</v>
      </c>
      <c r="H1390" s="50">
        <v>1</v>
      </c>
      <c r="I1390" s="50">
        <f t="shared" si="90"/>
        <v>0</v>
      </c>
      <c r="J1390" s="50">
        <f t="shared" si="90"/>
        <v>1</v>
      </c>
    </row>
    <row r="1391" spans="3:10" ht="14.25" customHeight="1">
      <c r="C1391" s="63" t="s">
        <v>1181</v>
      </c>
      <c r="D1391" s="64" t="s">
        <v>1182</v>
      </c>
      <c r="E1391" s="65"/>
      <c r="F1391" s="65"/>
      <c r="G1391" s="50">
        <v>0</v>
      </c>
      <c r="H1391" s="50">
        <v>1</v>
      </c>
      <c r="I1391" s="50">
        <f t="shared" si="90"/>
        <v>0</v>
      </c>
      <c r="J1391" s="50">
        <f t="shared" si="90"/>
        <v>1</v>
      </c>
    </row>
    <row r="1392" spans="3:10" ht="14.25" customHeight="1">
      <c r="C1392" s="63" t="s">
        <v>1603</v>
      </c>
      <c r="D1392" s="64" t="s">
        <v>1604</v>
      </c>
      <c r="E1392" s="65"/>
      <c r="F1392" s="65"/>
      <c r="G1392" s="50">
        <v>0</v>
      </c>
      <c r="H1392" s="50">
        <v>1</v>
      </c>
      <c r="I1392" s="50">
        <f t="shared" si="90"/>
        <v>0</v>
      </c>
      <c r="J1392" s="50">
        <f t="shared" si="90"/>
        <v>1</v>
      </c>
    </row>
    <row r="1393" spans="3:10" ht="14.25" customHeight="1">
      <c r="C1393" s="63" t="s">
        <v>1605</v>
      </c>
      <c r="D1393" s="64" t="s">
        <v>1606</v>
      </c>
      <c r="E1393" s="65"/>
      <c r="F1393" s="65"/>
      <c r="G1393" s="50">
        <v>0</v>
      </c>
      <c r="H1393" s="50">
        <v>1</v>
      </c>
      <c r="I1393" s="50">
        <f t="shared" si="90"/>
        <v>0</v>
      </c>
      <c r="J1393" s="50">
        <f t="shared" si="90"/>
        <v>1</v>
      </c>
    </row>
    <row r="1394" spans="3:10" ht="14.25" customHeight="1">
      <c r="C1394" s="63" t="s">
        <v>1607</v>
      </c>
      <c r="D1394" s="64" t="s">
        <v>1608</v>
      </c>
      <c r="E1394" s="65"/>
      <c r="F1394" s="65"/>
      <c r="G1394" s="50">
        <v>0</v>
      </c>
      <c r="H1394" s="50">
        <v>1</v>
      </c>
      <c r="I1394" s="50">
        <f t="shared" si="90"/>
        <v>0</v>
      </c>
      <c r="J1394" s="50">
        <f t="shared" si="90"/>
        <v>1</v>
      </c>
    </row>
    <row r="1395" spans="3:10" ht="14.25" customHeight="1">
      <c r="C1395" s="63" t="s">
        <v>1609</v>
      </c>
      <c r="D1395" s="64" t="s">
        <v>1610</v>
      </c>
      <c r="E1395" s="65"/>
      <c r="F1395" s="65"/>
      <c r="G1395" s="50">
        <v>0</v>
      </c>
      <c r="H1395" s="50">
        <v>1</v>
      </c>
      <c r="I1395" s="50">
        <f t="shared" si="90"/>
        <v>0</v>
      </c>
      <c r="J1395" s="50">
        <f t="shared" si="90"/>
        <v>1</v>
      </c>
    </row>
    <row r="1396" spans="3:10" ht="14.25" customHeight="1">
      <c r="C1396" s="63" t="s">
        <v>1611</v>
      </c>
      <c r="D1396" s="64" t="s">
        <v>1612</v>
      </c>
      <c r="E1396" s="65"/>
      <c r="F1396" s="65"/>
      <c r="G1396" s="50">
        <v>0</v>
      </c>
      <c r="H1396" s="50">
        <v>1</v>
      </c>
      <c r="I1396" s="50">
        <f t="shared" si="90"/>
        <v>0</v>
      </c>
      <c r="J1396" s="50">
        <f t="shared" si="90"/>
        <v>1</v>
      </c>
    </row>
    <row r="1397" spans="3:10" ht="14.25" customHeight="1">
      <c r="C1397" s="63" t="s">
        <v>1613</v>
      </c>
      <c r="D1397" s="64" t="s">
        <v>1614</v>
      </c>
      <c r="E1397" s="65"/>
      <c r="F1397" s="65"/>
      <c r="G1397" s="50">
        <v>0</v>
      </c>
      <c r="H1397" s="50">
        <v>1</v>
      </c>
      <c r="I1397" s="50">
        <f t="shared" si="90"/>
        <v>0</v>
      </c>
      <c r="J1397" s="50">
        <f t="shared" si="90"/>
        <v>1</v>
      </c>
    </row>
    <row r="1398" spans="3:10" ht="14.25" customHeight="1">
      <c r="C1398" s="63" t="s">
        <v>1615</v>
      </c>
      <c r="D1398" s="64" t="s">
        <v>1616</v>
      </c>
      <c r="E1398" s="65"/>
      <c r="F1398" s="65"/>
      <c r="G1398" s="50">
        <v>0</v>
      </c>
      <c r="H1398" s="50">
        <v>1</v>
      </c>
      <c r="I1398" s="50">
        <f t="shared" si="90"/>
        <v>0</v>
      </c>
      <c r="J1398" s="50">
        <f t="shared" si="90"/>
        <v>1</v>
      </c>
    </row>
    <row r="1399" spans="3:10" ht="14.25" customHeight="1">
      <c r="C1399" s="63" t="s">
        <v>1617</v>
      </c>
      <c r="D1399" s="64" t="s">
        <v>1618</v>
      </c>
      <c r="E1399" s="65"/>
      <c r="F1399" s="65"/>
      <c r="G1399" s="50">
        <v>0</v>
      </c>
      <c r="H1399" s="50">
        <v>1</v>
      </c>
      <c r="I1399" s="50">
        <f t="shared" si="90"/>
        <v>0</v>
      </c>
      <c r="J1399" s="50">
        <f t="shared" si="90"/>
        <v>1</v>
      </c>
    </row>
    <row r="1400" spans="3:10" ht="14.25" customHeight="1">
      <c r="C1400" s="63" t="s">
        <v>1619</v>
      </c>
      <c r="D1400" s="64" t="s">
        <v>1620</v>
      </c>
      <c r="E1400" s="65"/>
      <c r="F1400" s="65"/>
      <c r="G1400" s="50">
        <v>0</v>
      </c>
      <c r="H1400" s="50">
        <v>1</v>
      </c>
      <c r="I1400" s="50">
        <f t="shared" si="90"/>
        <v>0</v>
      </c>
      <c r="J1400" s="50">
        <f t="shared" si="90"/>
        <v>1</v>
      </c>
    </row>
    <row r="1401" spans="3:10" ht="14.25" customHeight="1">
      <c r="C1401" s="63" t="s">
        <v>1621</v>
      </c>
      <c r="D1401" s="64" t="s">
        <v>1622</v>
      </c>
      <c r="E1401" s="65"/>
      <c r="F1401" s="65"/>
      <c r="G1401" s="50">
        <v>0</v>
      </c>
      <c r="H1401" s="50">
        <v>1</v>
      </c>
      <c r="I1401" s="50">
        <f t="shared" si="90"/>
        <v>0</v>
      </c>
      <c r="J1401" s="50">
        <f t="shared" si="90"/>
        <v>1</v>
      </c>
    </row>
    <row r="1402" spans="3:10" ht="14.25" customHeight="1">
      <c r="C1402" s="63" t="s">
        <v>1623</v>
      </c>
      <c r="D1402" s="64" t="s">
        <v>1624</v>
      </c>
      <c r="E1402" s="65"/>
      <c r="F1402" s="65"/>
      <c r="G1402" s="50">
        <v>0</v>
      </c>
      <c r="H1402" s="50">
        <v>1</v>
      </c>
      <c r="I1402" s="50">
        <f t="shared" si="90"/>
        <v>0</v>
      </c>
      <c r="J1402" s="50">
        <f t="shared" si="90"/>
        <v>1</v>
      </c>
    </row>
    <row r="1403" spans="3:10" ht="14.25" customHeight="1">
      <c r="C1403" s="63" t="s">
        <v>1625</v>
      </c>
      <c r="D1403" s="64" t="s">
        <v>1626</v>
      </c>
      <c r="E1403" s="65"/>
      <c r="F1403" s="65"/>
      <c r="G1403" s="50">
        <v>0</v>
      </c>
      <c r="H1403" s="50">
        <v>1</v>
      </c>
      <c r="I1403" s="50">
        <f t="shared" si="90"/>
        <v>0</v>
      </c>
      <c r="J1403" s="50">
        <f t="shared" si="90"/>
        <v>1</v>
      </c>
    </row>
    <row r="1404" spans="3:10" ht="14.25" customHeight="1">
      <c r="C1404" s="63" t="s">
        <v>1627</v>
      </c>
      <c r="D1404" s="64" t="s">
        <v>1628</v>
      </c>
      <c r="E1404" s="65"/>
      <c r="F1404" s="65"/>
      <c r="G1404" s="50">
        <v>3</v>
      </c>
      <c r="H1404" s="50">
        <v>6</v>
      </c>
      <c r="I1404" s="50">
        <f t="shared" si="90"/>
        <v>3</v>
      </c>
      <c r="J1404" s="50">
        <f t="shared" si="90"/>
        <v>6</v>
      </c>
    </row>
    <row r="1405" spans="3:10" ht="14.25" customHeight="1">
      <c r="C1405" s="63" t="s">
        <v>1629</v>
      </c>
      <c r="D1405" s="64" t="s">
        <v>1630</v>
      </c>
      <c r="E1405" s="65"/>
      <c r="F1405" s="65"/>
      <c r="G1405" s="50">
        <v>0</v>
      </c>
      <c r="H1405" s="50">
        <v>1</v>
      </c>
      <c r="I1405" s="50">
        <f t="shared" si="90"/>
        <v>0</v>
      </c>
      <c r="J1405" s="50">
        <f t="shared" si="90"/>
        <v>1</v>
      </c>
    </row>
    <row r="1406" spans="3:10" ht="14.25" customHeight="1">
      <c r="C1406" s="63" t="s">
        <v>1631</v>
      </c>
      <c r="D1406" s="64" t="s">
        <v>1632</v>
      </c>
      <c r="E1406" s="65"/>
      <c r="F1406" s="65"/>
      <c r="G1406" s="50">
        <v>0</v>
      </c>
      <c r="H1406" s="50">
        <v>1</v>
      </c>
      <c r="I1406" s="50">
        <f t="shared" si="90"/>
        <v>0</v>
      </c>
      <c r="J1406" s="50">
        <f t="shared" si="90"/>
        <v>1</v>
      </c>
    </row>
    <row r="1407" spans="3:10" ht="14.25" customHeight="1">
      <c r="C1407" s="63" t="s">
        <v>1633</v>
      </c>
      <c r="D1407" s="64" t="s">
        <v>1634</v>
      </c>
      <c r="E1407" s="65"/>
      <c r="F1407" s="65"/>
      <c r="G1407" s="50">
        <v>2</v>
      </c>
      <c r="H1407" s="50">
        <v>3</v>
      </c>
      <c r="I1407" s="50">
        <f t="shared" si="90"/>
        <v>2</v>
      </c>
      <c r="J1407" s="50">
        <f t="shared" si="90"/>
        <v>3</v>
      </c>
    </row>
    <row r="1408" spans="3:10" ht="14.25" customHeight="1">
      <c r="C1408" s="63" t="s">
        <v>1635</v>
      </c>
      <c r="D1408" s="64" t="s">
        <v>1636</v>
      </c>
      <c r="E1408" s="65"/>
      <c r="F1408" s="65"/>
      <c r="G1408" s="50">
        <v>0</v>
      </c>
      <c r="H1408" s="50">
        <v>2</v>
      </c>
      <c r="I1408" s="50">
        <f t="shared" si="90"/>
        <v>0</v>
      </c>
      <c r="J1408" s="50">
        <f t="shared" si="90"/>
        <v>2</v>
      </c>
    </row>
    <row r="1409" spans="3:10" ht="14.25" customHeight="1">
      <c r="C1409" s="63" t="s">
        <v>1637</v>
      </c>
      <c r="D1409" s="64" t="s">
        <v>1638</v>
      </c>
      <c r="E1409" s="65"/>
      <c r="F1409" s="65"/>
      <c r="G1409" s="50">
        <v>0</v>
      </c>
      <c r="H1409" s="50">
        <v>2</v>
      </c>
      <c r="I1409" s="50">
        <f t="shared" si="90"/>
        <v>0</v>
      </c>
      <c r="J1409" s="50">
        <f t="shared" si="90"/>
        <v>2</v>
      </c>
    </row>
    <row r="1410" spans="3:10" ht="14.25" customHeight="1">
      <c r="C1410" s="63" t="s">
        <v>1639</v>
      </c>
      <c r="D1410" s="64" t="s">
        <v>1640</v>
      </c>
      <c r="E1410" s="65"/>
      <c r="F1410" s="65"/>
      <c r="G1410" s="50">
        <v>1</v>
      </c>
      <c r="H1410" s="50">
        <v>1</v>
      </c>
      <c r="I1410" s="50">
        <f t="shared" si="90"/>
        <v>1</v>
      </c>
      <c r="J1410" s="50">
        <f t="shared" si="90"/>
        <v>1</v>
      </c>
    </row>
    <row r="1411" spans="3:10" ht="14.25" customHeight="1">
      <c r="C1411" s="63" t="s">
        <v>1641</v>
      </c>
      <c r="D1411" s="64" t="s">
        <v>1642</v>
      </c>
      <c r="E1411" s="65"/>
      <c r="F1411" s="65"/>
      <c r="G1411" s="50">
        <v>0</v>
      </c>
      <c r="H1411" s="50">
        <v>1</v>
      </c>
      <c r="I1411" s="50">
        <f t="shared" si="90"/>
        <v>0</v>
      </c>
      <c r="J1411" s="50">
        <f t="shared" si="90"/>
        <v>1</v>
      </c>
    </row>
    <row r="1412" spans="3:10" ht="14.25" customHeight="1">
      <c r="C1412" s="63" t="s">
        <v>1429</v>
      </c>
      <c r="D1412" s="64" t="s">
        <v>1430</v>
      </c>
      <c r="E1412" s="65"/>
      <c r="F1412" s="65"/>
      <c r="G1412" s="50">
        <v>11</v>
      </c>
      <c r="H1412" s="50">
        <v>20</v>
      </c>
      <c r="I1412" s="50">
        <f t="shared" si="90"/>
        <v>11</v>
      </c>
      <c r="J1412" s="50">
        <f t="shared" si="90"/>
        <v>20</v>
      </c>
    </row>
    <row r="1413" spans="3:10" ht="14.25" customHeight="1">
      <c r="C1413" s="63" t="s">
        <v>1643</v>
      </c>
      <c r="D1413" s="64" t="s">
        <v>1644</v>
      </c>
      <c r="E1413" s="65"/>
      <c r="F1413" s="65"/>
      <c r="G1413" s="50">
        <v>8</v>
      </c>
      <c r="H1413" s="50">
        <v>20</v>
      </c>
      <c r="I1413" s="50">
        <f t="shared" si="90"/>
        <v>8</v>
      </c>
      <c r="J1413" s="50">
        <f t="shared" si="90"/>
        <v>20</v>
      </c>
    </row>
    <row r="1414" spans="3:10" ht="14.25" customHeight="1">
      <c r="C1414" s="63" t="s">
        <v>1645</v>
      </c>
      <c r="D1414" s="64" t="s">
        <v>1646</v>
      </c>
      <c r="E1414" s="65"/>
      <c r="F1414" s="65"/>
      <c r="G1414" s="50">
        <v>1</v>
      </c>
      <c r="H1414" s="50">
        <v>1</v>
      </c>
      <c r="I1414" s="50">
        <f t="shared" si="90"/>
        <v>1</v>
      </c>
      <c r="J1414" s="50">
        <f t="shared" si="90"/>
        <v>1</v>
      </c>
    </row>
    <row r="1415" spans="3:10" ht="14.25" customHeight="1">
      <c r="C1415" s="63" t="s">
        <v>1647</v>
      </c>
      <c r="D1415" s="64" t="s">
        <v>1648</v>
      </c>
      <c r="E1415" s="65"/>
      <c r="F1415" s="65"/>
      <c r="G1415" s="50">
        <v>0</v>
      </c>
      <c r="H1415" s="50">
        <v>1</v>
      </c>
      <c r="I1415" s="50">
        <f t="shared" si="90"/>
        <v>0</v>
      </c>
      <c r="J1415" s="50">
        <f t="shared" si="90"/>
        <v>1</v>
      </c>
    </row>
    <row r="1416" spans="3:10" ht="14.25" customHeight="1">
      <c r="C1416" s="63" t="s">
        <v>1649</v>
      </c>
      <c r="D1416" s="64" t="s">
        <v>1650</v>
      </c>
      <c r="E1416" s="65"/>
      <c r="F1416" s="65"/>
      <c r="G1416" s="50">
        <v>0</v>
      </c>
      <c r="H1416" s="50">
        <v>1</v>
      </c>
      <c r="I1416" s="50">
        <f t="shared" si="90"/>
        <v>0</v>
      </c>
      <c r="J1416" s="50">
        <f t="shared" si="90"/>
        <v>1</v>
      </c>
    </row>
    <row r="1417" spans="3:10" ht="14.25" customHeight="1">
      <c r="C1417" s="63" t="s">
        <v>1330</v>
      </c>
      <c r="D1417" s="64" t="s">
        <v>1331</v>
      </c>
      <c r="E1417" s="65"/>
      <c r="F1417" s="65"/>
      <c r="G1417" s="50">
        <v>0</v>
      </c>
      <c r="H1417" s="50">
        <v>1</v>
      </c>
      <c r="I1417" s="50">
        <f t="shared" si="90"/>
        <v>0</v>
      </c>
      <c r="J1417" s="50">
        <f t="shared" si="90"/>
        <v>1</v>
      </c>
    </row>
    <row r="1418" spans="3:10" ht="14.25" customHeight="1">
      <c r="C1418" s="63" t="s">
        <v>1431</v>
      </c>
      <c r="D1418" s="64" t="s">
        <v>1432</v>
      </c>
      <c r="E1418" s="65"/>
      <c r="F1418" s="65"/>
      <c r="G1418" s="50">
        <v>0</v>
      </c>
      <c r="H1418" s="50">
        <v>1</v>
      </c>
      <c r="I1418" s="50">
        <f t="shared" si="90"/>
        <v>0</v>
      </c>
      <c r="J1418" s="50">
        <f t="shared" si="90"/>
        <v>1</v>
      </c>
    </row>
    <row r="1419" spans="3:10" ht="14.25" customHeight="1">
      <c r="C1419" s="63" t="s">
        <v>1651</v>
      </c>
      <c r="D1419" s="64" t="s">
        <v>1652</v>
      </c>
      <c r="E1419" s="65"/>
      <c r="F1419" s="65"/>
      <c r="G1419" s="50">
        <v>0</v>
      </c>
      <c r="H1419" s="50">
        <v>1</v>
      </c>
      <c r="I1419" s="50">
        <f t="shared" si="90"/>
        <v>0</v>
      </c>
      <c r="J1419" s="50">
        <f t="shared" si="90"/>
        <v>1</v>
      </c>
    </row>
    <row r="1420" spans="3:10" ht="14.25" customHeight="1">
      <c r="C1420" s="63" t="s">
        <v>1653</v>
      </c>
      <c r="D1420" s="64" t="s">
        <v>1654</v>
      </c>
      <c r="E1420" s="65"/>
      <c r="F1420" s="65"/>
      <c r="G1420" s="50">
        <v>0</v>
      </c>
      <c r="H1420" s="50">
        <v>1</v>
      </c>
      <c r="I1420" s="50">
        <f t="shared" si="90"/>
        <v>0</v>
      </c>
      <c r="J1420" s="50">
        <f t="shared" si="90"/>
        <v>1</v>
      </c>
    </row>
    <row r="1421" spans="3:10" ht="14.25" customHeight="1">
      <c r="C1421" s="63" t="s">
        <v>1655</v>
      </c>
      <c r="D1421" s="64" t="s">
        <v>1656</v>
      </c>
      <c r="E1421" s="65"/>
      <c r="F1421" s="65"/>
      <c r="G1421" s="50">
        <v>2</v>
      </c>
      <c r="H1421" s="50">
        <v>4</v>
      </c>
      <c r="I1421" s="50">
        <f t="shared" si="90"/>
        <v>2</v>
      </c>
      <c r="J1421" s="50">
        <f t="shared" si="90"/>
        <v>4</v>
      </c>
    </row>
    <row r="1422" spans="3:10" ht="14.25" customHeight="1">
      <c r="C1422" s="63" t="s">
        <v>1657</v>
      </c>
      <c r="D1422" s="64" t="s">
        <v>1658</v>
      </c>
      <c r="E1422" s="65"/>
      <c r="F1422" s="65"/>
      <c r="G1422" s="50">
        <v>0</v>
      </c>
      <c r="H1422" s="50">
        <v>1</v>
      </c>
      <c r="I1422" s="50">
        <f t="shared" si="90"/>
        <v>0</v>
      </c>
      <c r="J1422" s="50">
        <f t="shared" si="90"/>
        <v>1</v>
      </c>
    </row>
    <row r="1423" spans="3:10" ht="14.25" customHeight="1">
      <c r="C1423" s="63" t="s">
        <v>1659</v>
      </c>
      <c r="D1423" s="64" t="s">
        <v>1660</v>
      </c>
      <c r="E1423" s="65"/>
      <c r="F1423" s="65"/>
      <c r="G1423" s="50">
        <v>0</v>
      </c>
      <c r="H1423" s="50">
        <v>1</v>
      </c>
      <c r="I1423" s="50">
        <f t="shared" si="90"/>
        <v>0</v>
      </c>
      <c r="J1423" s="50">
        <f t="shared" si="90"/>
        <v>1</v>
      </c>
    </row>
    <row r="1424" spans="3:10" ht="14.25" customHeight="1">
      <c r="C1424" s="63" t="s">
        <v>1661</v>
      </c>
      <c r="D1424" s="64" t="s">
        <v>1662</v>
      </c>
      <c r="E1424" s="65"/>
      <c r="F1424" s="65"/>
      <c r="G1424" s="50">
        <v>1</v>
      </c>
      <c r="H1424" s="50">
        <v>4</v>
      </c>
      <c r="I1424" s="50">
        <f t="shared" si="90"/>
        <v>1</v>
      </c>
      <c r="J1424" s="50">
        <f t="shared" si="90"/>
        <v>4</v>
      </c>
    </row>
    <row r="1425" spans="3:10" ht="14.25" customHeight="1">
      <c r="C1425" s="63" t="s">
        <v>1663</v>
      </c>
      <c r="D1425" s="64" t="s">
        <v>1664</v>
      </c>
      <c r="E1425" s="65"/>
      <c r="F1425" s="65"/>
      <c r="G1425" s="50">
        <v>1</v>
      </c>
      <c r="H1425" s="50">
        <v>1</v>
      </c>
      <c r="I1425" s="50">
        <f t="shared" si="90"/>
        <v>1</v>
      </c>
      <c r="J1425" s="50">
        <f t="shared" si="90"/>
        <v>1</v>
      </c>
    </row>
    <row r="1426" spans="3:10" ht="14.25" customHeight="1">
      <c r="C1426" s="63" t="s">
        <v>1665</v>
      </c>
      <c r="D1426" s="64" t="s">
        <v>1666</v>
      </c>
      <c r="E1426" s="65"/>
      <c r="F1426" s="65"/>
      <c r="G1426" s="50">
        <v>0</v>
      </c>
      <c r="H1426" s="50">
        <v>1</v>
      </c>
      <c r="I1426" s="50">
        <f t="shared" si="90"/>
        <v>0</v>
      </c>
      <c r="J1426" s="50">
        <f t="shared" si="90"/>
        <v>1</v>
      </c>
    </row>
    <row r="1427" spans="3:10" ht="14.25" customHeight="1">
      <c r="C1427" s="63" t="s">
        <v>1667</v>
      </c>
      <c r="D1427" s="64" t="s">
        <v>1668</v>
      </c>
      <c r="E1427" s="65"/>
      <c r="F1427" s="65"/>
      <c r="G1427" s="50">
        <v>0</v>
      </c>
      <c r="H1427" s="50">
        <v>1</v>
      </c>
      <c r="I1427" s="50">
        <f t="shared" si="90"/>
        <v>0</v>
      </c>
      <c r="J1427" s="50">
        <f t="shared" si="90"/>
        <v>1</v>
      </c>
    </row>
    <row r="1428" spans="3:10" ht="14.25" customHeight="1">
      <c r="C1428" s="63" t="s">
        <v>1669</v>
      </c>
      <c r="D1428" s="64" t="s">
        <v>1670</v>
      </c>
      <c r="E1428" s="65"/>
      <c r="F1428" s="65"/>
      <c r="G1428" s="50">
        <v>0</v>
      </c>
      <c r="H1428" s="50">
        <v>1</v>
      </c>
      <c r="I1428" s="50">
        <f t="shared" si="90"/>
        <v>0</v>
      </c>
      <c r="J1428" s="50">
        <f t="shared" si="90"/>
        <v>1</v>
      </c>
    </row>
    <row r="1429" spans="3:10" ht="14.25" customHeight="1">
      <c r="C1429" s="63" t="s">
        <v>1671</v>
      </c>
      <c r="D1429" s="64" t="s">
        <v>1672</v>
      </c>
      <c r="E1429" s="65"/>
      <c r="F1429" s="65"/>
      <c r="G1429" s="50">
        <v>1</v>
      </c>
      <c r="H1429" s="50">
        <v>1</v>
      </c>
      <c r="I1429" s="50">
        <f t="shared" si="90"/>
        <v>1</v>
      </c>
      <c r="J1429" s="50">
        <f t="shared" si="90"/>
        <v>1</v>
      </c>
    </row>
    <row r="1430" spans="3:10" ht="14.25" customHeight="1">
      <c r="C1430" s="63" t="s">
        <v>1673</v>
      </c>
      <c r="D1430" s="64" t="s">
        <v>1674</v>
      </c>
      <c r="E1430" s="65"/>
      <c r="F1430" s="65"/>
      <c r="G1430" s="50">
        <v>31</v>
      </c>
      <c r="H1430" s="50">
        <v>40</v>
      </c>
      <c r="I1430" s="50">
        <f t="shared" si="90"/>
        <v>31</v>
      </c>
      <c r="J1430" s="50">
        <f t="shared" si="90"/>
        <v>40</v>
      </c>
    </row>
    <row r="1431" spans="3:10" ht="14.25" customHeight="1">
      <c r="C1431" s="63" t="s">
        <v>1675</v>
      </c>
      <c r="D1431" s="64" t="s">
        <v>1676</v>
      </c>
      <c r="E1431" s="65"/>
      <c r="F1431" s="65"/>
      <c r="G1431" s="50">
        <v>5</v>
      </c>
      <c r="H1431" s="50">
        <v>8</v>
      </c>
      <c r="I1431" s="50">
        <f t="shared" si="90"/>
        <v>5</v>
      </c>
      <c r="J1431" s="50">
        <f t="shared" si="90"/>
        <v>8</v>
      </c>
    </row>
    <row r="1432" spans="3:10" ht="14.25" customHeight="1">
      <c r="C1432" s="63" t="s">
        <v>1677</v>
      </c>
      <c r="D1432" s="64" t="s">
        <v>1678</v>
      </c>
      <c r="E1432" s="65"/>
      <c r="F1432" s="65"/>
      <c r="G1432" s="50">
        <v>0</v>
      </c>
      <c r="H1432" s="50">
        <v>1</v>
      </c>
      <c r="I1432" s="50">
        <f t="shared" si="90"/>
        <v>0</v>
      </c>
      <c r="J1432" s="50">
        <f t="shared" si="90"/>
        <v>1</v>
      </c>
    </row>
    <row r="1433" spans="3:10" ht="14.25" customHeight="1">
      <c r="C1433" s="63" t="s">
        <v>1679</v>
      </c>
      <c r="D1433" s="64" t="s">
        <v>1680</v>
      </c>
      <c r="E1433" s="65"/>
      <c r="F1433" s="65"/>
      <c r="G1433" s="50">
        <v>0</v>
      </c>
      <c r="H1433" s="50">
        <v>1</v>
      </c>
      <c r="I1433" s="50">
        <f t="shared" si="90"/>
        <v>0</v>
      </c>
      <c r="J1433" s="50">
        <f t="shared" si="90"/>
        <v>1</v>
      </c>
    </row>
    <row r="1434" spans="3:10" ht="14.25" customHeight="1">
      <c r="C1434" s="63" t="s">
        <v>1681</v>
      </c>
      <c r="D1434" s="64" t="s">
        <v>1682</v>
      </c>
      <c r="E1434" s="65"/>
      <c r="F1434" s="65"/>
      <c r="G1434" s="50">
        <v>0</v>
      </c>
      <c r="H1434" s="50">
        <v>1</v>
      </c>
      <c r="I1434" s="50">
        <f t="shared" si="90"/>
        <v>0</v>
      </c>
      <c r="J1434" s="50">
        <f t="shared" si="90"/>
        <v>1</v>
      </c>
    </row>
    <row r="1435" spans="3:10" ht="14.25" customHeight="1">
      <c r="C1435" s="63" t="s">
        <v>1683</v>
      </c>
      <c r="D1435" s="64" t="s">
        <v>1684</v>
      </c>
      <c r="E1435" s="65"/>
      <c r="F1435" s="65"/>
      <c r="G1435" s="50">
        <v>2</v>
      </c>
      <c r="H1435" s="50">
        <v>1</v>
      </c>
      <c r="I1435" s="50">
        <f t="shared" si="90"/>
        <v>2</v>
      </c>
      <c r="J1435" s="50">
        <f t="shared" si="90"/>
        <v>1</v>
      </c>
    </row>
    <row r="1436" spans="3:10" ht="14.25" customHeight="1">
      <c r="C1436" s="63" t="s">
        <v>1685</v>
      </c>
      <c r="D1436" s="64" t="s">
        <v>1686</v>
      </c>
      <c r="E1436" s="65"/>
      <c r="F1436" s="65"/>
      <c r="G1436" s="50">
        <v>554</v>
      </c>
      <c r="H1436" s="50">
        <v>700</v>
      </c>
      <c r="I1436" s="50">
        <f t="shared" si="90"/>
        <v>554</v>
      </c>
      <c r="J1436" s="50">
        <f t="shared" si="90"/>
        <v>700</v>
      </c>
    </row>
    <row r="1437" spans="3:10" ht="14.25" customHeight="1">
      <c r="C1437" s="63" t="s">
        <v>1687</v>
      </c>
      <c r="D1437" s="64" t="s">
        <v>1688</v>
      </c>
      <c r="E1437" s="65"/>
      <c r="F1437" s="65"/>
      <c r="G1437" s="50">
        <v>24</v>
      </c>
      <c r="H1437" s="50">
        <v>30</v>
      </c>
      <c r="I1437" s="50">
        <f t="shared" si="90"/>
        <v>24</v>
      </c>
      <c r="J1437" s="50">
        <f t="shared" si="90"/>
        <v>30</v>
      </c>
    </row>
    <row r="1438" spans="3:10" ht="14.25" customHeight="1">
      <c r="C1438" s="63" t="s">
        <v>465</v>
      </c>
      <c r="D1438" s="64" t="s">
        <v>466</v>
      </c>
      <c r="E1438" s="65"/>
      <c r="F1438" s="65"/>
      <c r="G1438" s="50">
        <v>10</v>
      </c>
      <c r="H1438" s="50">
        <v>8</v>
      </c>
      <c r="I1438" s="50">
        <f t="shared" si="90"/>
        <v>10</v>
      </c>
      <c r="J1438" s="50">
        <f t="shared" si="90"/>
        <v>8</v>
      </c>
    </row>
    <row r="1439" spans="3:10" ht="14.25" customHeight="1">
      <c r="C1439" s="63" t="s">
        <v>1689</v>
      </c>
      <c r="D1439" s="64" t="s">
        <v>1690</v>
      </c>
      <c r="E1439" s="65"/>
      <c r="F1439" s="65"/>
      <c r="G1439" s="50">
        <v>1</v>
      </c>
      <c r="H1439" s="50">
        <v>1</v>
      </c>
      <c r="I1439" s="50">
        <f t="shared" si="90"/>
        <v>1</v>
      </c>
      <c r="J1439" s="50">
        <f t="shared" si="90"/>
        <v>1</v>
      </c>
    </row>
    <row r="1440" spans="3:10" ht="14.25" customHeight="1">
      <c r="C1440" s="63" t="s">
        <v>1691</v>
      </c>
      <c r="D1440" s="64" t="s">
        <v>1692</v>
      </c>
      <c r="E1440" s="65"/>
      <c r="F1440" s="65"/>
      <c r="G1440" s="50">
        <v>1</v>
      </c>
      <c r="H1440" s="50">
        <v>1</v>
      </c>
      <c r="I1440" s="50">
        <f t="shared" si="90"/>
        <v>1</v>
      </c>
      <c r="J1440" s="50">
        <f t="shared" si="90"/>
        <v>1</v>
      </c>
    </row>
    <row r="1441" spans="3:10" ht="14.25" customHeight="1">
      <c r="C1441" s="63" t="s">
        <v>1693</v>
      </c>
      <c r="D1441" s="64" t="s">
        <v>1694</v>
      </c>
      <c r="E1441" s="65"/>
      <c r="F1441" s="65"/>
      <c r="G1441" s="50">
        <v>0</v>
      </c>
      <c r="H1441" s="50">
        <v>1</v>
      </c>
      <c r="I1441" s="50">
        <f t="shared" si="90"/>
        <v>0</v>
      </c>
      <c r="J1441" s="50">
        <f t="shared" si="90"/>
        <v>1</v>
      </c>
    </row>
    <row r="1442" spans="3:10" ht="14.25" customHeight="1">
      <c r="C1442" s="63" t="s">
        <v>1695</v>
      </c>
      <c r="D1442" s="64" t="s">
        <v>1696</v>
      </c>
      <c r="E1442" s="65"/>
      <c r="F1442" s="65"/>
      <c r="G1442" s="50">
        <v>2</v>
      </c>
      <c r="H1442" s="50">
        <v>4</v>
      </c>
      <c r="I1442" s="50">
        <f t="shared" si="90"/>
        <v>2</v>
      </c>
      <c r="J1442" s="50">
        <f t="shared" si="90"/>
        <v>4</v>
      </c>
    </row>
    <row r="1443" spans="3:10" ht="14.25" customHeight="1">
      <c r="C1443" s="63" t="s">
        <v>1697</v>
      </c>
      <c r="D1443" s="64" t="s">
        <v>1698</v>
      </c>
      <c r="E1443" s="65"/>
      <c r="F1443" s="65"/>
      <c r="G1443" s="50">
        <v>0</v>
      </c>
      <c r="H1443" s="50">
        <v>1</v>
      </c>
      <c r="I1443" s="50">
        <f t="shared" si="90"/>
        <v>0</v>
      </c>
      <c r="J1443" s="50">
        <f t="shared" si="90"/>
        <v>1</v>
      </c>
    </row>
    <row r="1444" spans="3:10" ht="14.25" customHeight="1">
      <c r="C1444" s="63" t="s">
        <v>1699</v>
      </c>
      <c r="D1444" s="64" t="s">
        <v>1700</v>
      </c>
      <c r="E1444" s="65"/>
      <c r="F1444" s="65"/>
      <c r="G1444" s="50">
        <v>0</v>
      </c>
      <c r="H1444" s="50">
        <v>1</v>
      </c>
      <c r="I1444" s="50">
        <f t="shared" si="90"/>
        <v>0</v>
      </c>
      <c r="J1444" s="50">
        <f t="shared" si="90"/>
        <v>1</v>
      </c>
    </row>
    <row r="1445" spans="3:10" ht="14.25" customHeight="1">
      <c r="C1445" s="63" t="s">
        <v>1701</v>
      </c>
      <c r="D1445" s="64" t="s">
        <v>1702</v>
      </c>
      <c r="E1445" s="65"/>
      <c r="F1445" s="65"/>
      <c r="G1445" s="50">
        <v>0</v>
      </c>
      <c r="H1445" s="50">
        <v>1</v>
      </c>
      <c r="I1445" s="50">
        <f t="shared" si="90"/>
        <v>0</v>
      </c>
      <c r="J1445" s="50">
        <f t="shared" si="90"/>
        <v>1</v>
      </c>
    </row>
    <row r="1446" spans="3:10" ht="14.25" customHeight="1">
      <c r="C1446" s="63" t="s">
        <v>1703</v>
      </c>
      <c r="D1446" s="64" t="s">
        <v>1704</v>
      </c>
      <c r="E1446" s="65"/>
      <c r="F1446" s="65"/>
      <c r="G1446" s="50">
        <v>4</v>
      </c>
      <c r="H1446" s="50">
        <v>6</v>
      </c>
      <c r="I1446" s="50">
        <f t="shared" si="90"/>
        <v>4</v>
      </c>
      <c r="J1446" s="50">
        <f t="shared" si="90"/>
        <v>6</v>
      </c>
    </row>
    <row r="1447" spans="3:10" ht="14.25" customHeight="1">
      <c r="C1447" s="63" t="s">
        <v>1705</v>
      </c>
      <c r="D1447" s="64" t="s">
        <v>1706</v>
      </c>
      <c r="E1447" s="65"/>
      <c r="F1447" s="65"/>
      <c r="G1447" s="50">
        <v>1</v>
      </c>
      <c r="H1447" s="50">
        <v>4</v>
      </c>
      <c r="I1447" s="50">
        <f t="shared" si="90"/>
        <v>1</v>
      </c>
      <c r="J1447" s="50">
        <f t="shared" si="90"/>
        <v>4</v>
      </c>
    </row>
    <row r="1448" spans="3:10" ht="14.25" customHeight="1">
      <c r="C1448" s="63" t="s">
        <v>1707</v>
      </c>
      <c r="D1448" s="64" t="s">
        <v>1708</v>
      </c>
      <c r="E1448" s="65"/>
      <c r="F1448" s="65"/>
      <c r="G1448" s="50">
        <v>506</v>
      </c>
      <c r="H1448" s="50">
        <v>700</v>
      </c>
      <c r="I1448" s="50">
        <f t="shared" si="90"/>
        <v>506</v>
      </c>
      <c r="J1448" s="50">
        <f t="shared" si="90"/>
        <v>700</v>
      </c>
    </row>
    <row r="1449" spans="3:10" ht="14.25" customHeight="1">
      <c r="C1449" s="63" t="s">
        <v>1709</v>
      </c>
      <c r="D1449" s="64" t="s">
        <v>1710</v>
      </c>
      <c r="E1449" s="65"/>
      <c r="F1449" s="65"/>
      <c r="G1449" s="50">
        <v>31</v>
      </c>
      <c r="H1449" s="50">
        <v>40</v>
      </c>
      <c r="I1449" s="50">
        <f t="shared" si="90"/>
        <v>31</v>
      </c>
      <c r="J1449" s="50">
        <f t="shared" si="90"/>
        <v>40</v>
      </c>
    </row>
    <row r="1450" spans="3:10" ht="14.25" customHeight="1">
      <c r="C1450" s="63" t="s">
        <v>1711</v>
      </c>
      <c r="D1450" s="64" t="s">
        <v>1712</v>
      </c>
      <c r="E1450" s="65"/>
      <c r="F1450" s="65"/>
      <c r="G1450" s="50">
        <v>0</v>
      </c>
      <c r="H1450" s="50">
        <v>10</v>
      </c>
      <c r="I1450" s="50">
        <f t="shared" si="90"/>
        <v>0</v>
      </c>
      <c r="J1450" s="50">
        <f t="shared" si="90"/>
        <v>10</v>
      </c>
    </row>
    <row r="1451" spans="3:10" ht="14.25" customHeight="1">
      <c r="C1451" s="63" t="s">
        <v>1713</v>
      </c>
      <c r="D1451" s="64" t="s">
        <v>1714</v>
      </c>
      <c r="E1451" s="65"/>
      <c r="F1451" s="65"/>
      <c r="G1451" s="50">
        <v>0</v>
      </c>
      <c r="H1451" s="50">
        <v>20</v>
      </c>
      <c r="I1451" s="50">
        <f t="shared" si="90"/>
        <v>0</v>
      </c>
      <c r="J1451" s="50">
        <f t="shared" si="90"/>
        <v>20</v>
      </c>
    </row>
    <row r="1452" spans="3:10" ht="14.25" customHeight="1">
      <c r="C1452" s="63" t="s">
        <v>1715</v>
      </c>
      <c r="D1452" s="64" t="s">
        <v>1716</v>
      </c>
      <c r="E1452" s="65"/>
      <c r="F1452" s="65"/>
      <c r="G1452" s="50">
        <v>2</v>
      </c>
      <c r="H1452" s="50">
        <v>20</v>
      </c>
      <c r="I1452" s="50">
        <f t="shared" si="90"/>
        <v>2</v>
      </c>
      <c r="J1452" s="50">
        <f t="shared" si="90"/>
        <v>20</v>
      </c>
    </row>
    <row r="1453" spans="3:10" ht="14.25" customHeight="1">
      <c r="C1453" s="63" t="s">
        <v>1717</v>
      </c>
      <c r="D1453" s="64" t="s">
        <v>1718</v>
      </c>
      <c r="E1453" s="65"/>
      <c r="F1453" s="65"/>
      <c r="G1453" s="50">
        <v>208</v>
      </c>
      <c r="H1453" s="50">
        <v>210</v>
      </c>
      <c r="I1453" s="50">
        <f t="shared" si="90"/>
        <v>208</v>
      </c>
      <c r="J1453" s="50">
        <f t="shared" si="90"/>
        <v>210</v>
      </c>
    </row>
    <row r="1454" spans="3:10" ht="14.25" customHeight="1">
      <c r="C1454" s="63" t="s">
        <v>1719</v>
      </c>
      <c r="D1454" s="64" t="s">
        <v>1720</v>
      </c>
      <c r="E1454" s="65"/>
      <c r="F1454" s="65"/>
      <c r="G1454" s="50">
        <v>152</v>
      </c>
      <c r="H1454" s="50">
        <v>160</v>
      </c>
      <c r="I1454" s="50">
        <f t="shared" si="90"/>
        <v>152</v>
      </c>
      <c r="J1454" s="50">
        <f t="shared" si="90"/>
        <v>160</v>
      </c>
    </row>
    <row r="1455" spans="3:10" ht="14.25" customHeight="1">
      <c r="C1455" s="63" t="s">
        <v>1721</v>
      </c>
      <c r="D1455" s="64" t="s">
        <v>1722</v>
      </c>
      <c r="E1455" s="65"/>
      <c r="F1455" s="65"/>
      <c r="G1455" s="50">
        <v>0</v>
      </c>
      <c r="H1455" s="50">
        <v>1</v>
      </c>
      <c r="I1455" s="50">
        <f t="shared" si="90"/>
        <v>0</v>
      </c>
      <c r="J1455" s="50">
        <f t="shared" si="90"/>
        <v>1</v>
      </c>
    </row>
    <row r="1456" spans="3:10" ht="14.25" customHeight="1">
      <c r="C1456" s="63" t="s">
        <v>1723</v>
      </c>
      <c r="D1456" s="64" t="s">
        <v>1724</v>
      </c>
      <c r="E1456" s="65"/>
      <c r="F1456" s="65"/>
      <c r="G1456" s="50">
        <v>1</v>
      </c>
      <c r="H1456" s="50">
        <v>4</v>
      </c>
      <c r="I1456" s="50">
        <f t="shared" si="90"/>
        <v>1</v>
      </c>
      <c r="J1456" s="50">
        <f t="shared" si="90"/>
        <v>4</v>
      </c>
    </row>
    <row r="1457" spans="3:10" ht="14.25" customHeight="1">
      <c r="C1457" s="63" t="s">
        <v>1725</v>
      </c>
      <c r="D1457" s="64" t="s">
        <v>1726</v>
      </c>
      <c r="E1457" s="65"/>
      <c r="F1457" s="65"/>
      <c r="G1457" s="50">
        <v>0</v>
      </c>
      <c r="H1457" s="50">
        <v>1</v>
      </c>
      <c r="I1457" s="50">
        <f t="shared" si="90"/>
        <v>0</v>
      </c>
      <c r="J1457" s="50">
        <f t="shared" si="90"/>
        <v>1</v>
      </c>
    </row>
    <row r="1458" spans="3:10" ht="14.25" customHeight="1">
      <c r="C1458" s="63" t="s">
        <v>1727</v>
      </c>
      <c r="D1458" s="64" t="s">
        <v>1728</v>
      </c>
      <c r="E1458" s="65"/>
      <c r="F1458" s="65"/>
      <c r="G1458" s="50">
        <v>0</v>
      </c>
      <c r="H1458" s="50">
        <v>1</v>
      </c>
      <c r="I1458" s="50">
        <f t="shared" si="90"/>
        <v>0</v>
      </c>
      <c r="J1458" s="50">
        <f t="shared" si="90"/>
        <v>1</v>
      </c>
    </row>
    <row r="1459" spans="3:10" ht="14.25" customHeight="1">
      <c r="C1459" s="63" t="s">
        <v>1729</v>
      </c>
      <c r="D1459" s="64" t="s">
        <v>1730</v>
      </c>
      <c r="E1459" s="65"/>
      <c r="F1459" s="65"/>
      <c r="G1459" s="50">
        <v>0</v>
      </c>
      <c r="H1459" s="50">
        <v>1</v>
      </c>
      <c r="I1459" s="50">
        <f t="shared" si="90"/>
        <v>0</v>
      </c>
      <c r="J1459" s="50">
        <f t="shared" si="90"/>
        <v>1</v>
      </c>
    </row>
    <row r="1460" spans="3:10" ht="14.25" customHeight="1">
      <c r="C1460" s="63" t="s">
        <v>1731</v>
      </c>
      <c r="D1460" s="64" t="s">
        <v>1732</v>
      </c>
      <c r="E1460" s="65"/>
      <c r="F1460" s="65"/>
      <c r="G1460" s="50">
        <v>0</v>
      </c>
      <c r="H1460" s="50">
        <v>1</v>
      </c>
      <c r="I1460" s="50">
        <f t="shared" si="90"/>
        <v>0</v>
      </c>
      <c r="J1460" s="50">
        <f t="shared" si="90"/>
        <v>1</v>
      </c>
    </row>
    <row r="1461" spans="3:10" ht="14.25" customHeight="1">
      <c r="C1461" s="63" t="s">
        <v>1733</v>
      </c>
      <c r="D1461" s="64" t="s">
        <v>1734</v>
      </c>
      <c r="E1461" s="65"/>
      <c r="F1461" s="65"/>
      <c r="G1461" s="50">
        <v>0</v>
      </c>
      <c r="H1461" s="50">
        <v>1</v>
      </c>
      <c r="I1461" s="50">
        <f t="shared" si="90"/>
        <v>0</v>
      </c>
      <c r="J1461" s="50">
        <f t="shared" si="90"/>
        <v>1</v>
      </c>
    </row>
    <row r="1462" spans="3:10" ht="14.25" customHeight="1">
      <c r="C1462" s="63" t="s">
        <v>1735</v>
      </c>
      <c r="D1462" s="64" t="s">
        <v>1736</v>
      </c>
      <c r="E1462" s="65"/>
      <c r="F1462" s="65"/>
      <c r="G1462" s="50">
        <v>0</v>
      </c>
      <c r="H1462" s="50">
        <v>1</v>
      </c>
      <c r="I1462" s="50">
        <f t="shared" si="90"/>
        <v>0</v>
      </c>
      <c r="J1462" s="50">
        <f t="shared" si="90"/>
        <v>1</v>
      </c>
    </row>
    <row r="1463" spans="3:10" ht="14.25" customHeight="1">
      <c r="C1463" s="63" t="s">
        <v>1737</v>
      </c>
      <c r="D1463" s="64" t="s">
        <v>1738</v>
      </c>
      <c r="E1463" s="65"/>
      <c r="F1463" s="65"/>
      <c r="G1463" s="50">
        <v>1</v>
      </c>
      <c r="H1463" s="50">
        <v>1</v>
      </c>
      <c r="I1463" s="50">
        <f t="shared" si="90"/>
        <v>1</v>
      </c>
      <c r="J1463" s="50">
        <f t="shared" si="90"/>
        <v>1</v>
      </c>
    </row>
    <row r="1464" spans="3:10" ht="14.25" customHeight="1">
      <c r="C1464" s="63" t="s">
        <v>1739</v>
      </c>
      <c r="D1464" s="64" t="s">
        <v>1740</v>
      </c>
      <c r="E1464" s="65"/>
      <c r="F1464" s="65"/>
      <c r="G1464" s="50">
        <v>0</v>
      </c>
      <c r="H1464" s="50">
        <v>1</v>
      </c>
      <c r="I1464" s="50">
        <f t="shared" si="90"/>
        <v>0</v>
      </c>
      <c r="J1464" s="50">
        <f t="shared" si="90"/>
        <v>1</v>
      </c>
    </row>
    <row r="1465" spans="3:10" ht="14.25" customHeight="1">
      <c r="C1465" s="63" t="s">
        <v>1741</v>
      </c>
      <c r="D1465" s="64" t="s">
        <v>1742</v>
      </c>
      <c r="E1465" s="65"/>
      <c r="F1465" s="65"/>
      <c r="G1465" s="50">
        <v>0</v>
      </c>
      <c r="H1465" s="50">
        <v>1</v>
      </c>
      <c r="I1465" s="50">
        <f t="shared" si="90"/>
        <v>0</v>
      </c>
      <c r="J1465" s="50">
        <f t="shared" si="90"/>
        <v>1</v>
      </c>
    </row>
    <row r="1466" spans="3:10" ht="14.25" customHeight="1">
      <c r="C1466" s="63" t="s">
        <v>1743</v>
      </c>
      <c r="D1466" s="64" t="s">
        <v>1744</v>
      </c>
      <c r="E1466" s="65"/>
      <c r="F1466" s="65"/>
      <c r="G1466" s="50">
        <v>0</v>
      </c>
      <c r="H1466" s="50">
        <v>1</v>
      </c>
      <c r="I1466" s="50">
        <f t="shared" si="90"/>
        <v>0</v>
      </c>
      <c r="J1466" s="50">
        <f t="shared" si="90"/>
        <v>1</v>
      </c>
    </row>
    <row r="1467" spans="3:10" ht="14.25" customHeight="1">
      <c r="C1467" s="63" t="s">
        <v>1745</v>
      </c>
      <c r="D1467" s="64" t="s">
        <v>1746</v>
      </c>
      <c r="E1467" s="65"/>
      <c r="F1467" s="65"/>
      <c r="G1467" s="50">
        <v>0</v>
      </c>
      <c r="H1467" s="50">
        <v>1</v>
      </c>
      <c r="I1467" s="50">
        <f t="shared" si="90"/>
        <v>0</v>
      </c>
      <c r="J1467" s="50">
        <f t="shared" si="90"/>
        <v>1</v>
      </c>
    </row>
    <row r="1468" spans="3:10" ht="14.25" customHeight="1">
      <c r="C1468" s="63" t="s">
        <v>1747</v>
      </c>
      <c r="D1468" s="64" t="s">
        <v>1748</v>
      </c>
      <c r="E1468" s="65"/>
      <c r="F1468" s="65"/>
      <c r="G1468" s="50">
        <v>2</v>
      </c>
      <c r="H1468" s="50">
        <v>4</v>
      </c>
      <c r="I1468" s="50">
        <f t="shared" si="90"/>
        <v>2</v>
      </c>
      <c r="J1468" s="50">
        <f t="shared" si="90"/>
        <v>4</v>
      </c>
    </row>
    <row r="1469" spans="3:10" ht="14.25" customHeight="1">
      <c r="C1469" s="63" t="s">
        <v>1749</v>
      </c>
      <c r="D1469" s="64" t="s">
        <v>1750</v>
      </c>
      <c r="E1469" s="65"/>
      <c r="F1469" s="65"/>
      <c r="G1469" s="50">
        <v>0</v>
      </c>
      <c r="H1469" s="50">
        <v>1</v>
      </c>
      <c r="I1469" s="50">
        <f t="shared" si="90"/>
        <v>0</v>
      </c>
      <c r="J1469" s="50">
        <f t="shared" si="90"/>
        <v>1</v>
      </c>
    </row>
    <row r="1470" spans="3:10" ht="14.25" customHeight="1">
      <c r="C1470" s="63" t="s">
        <v>1751</v>
      </c>
      <c r="D1470" s="64" t="s">
        <v>1752</v>
      </c>
      <c r="E1470" s="65"/>
      <c r="F1470" s="65"/>
      <c r="G1470" s="50">
        <v>0</v>
      </c>
      <c r="H1470" s="50">
        <v>1</v>
      </c>
      <c r="I1470" s="50">
        <f t="shared" si="90"/>
        <v>0</v>
      </c>
      <c r="J1470" s="50">
        <f t="shared" si="90"/>
        <v>1</v>
      </c>
    </row>
    <row r="1471" spans="3:10" ht="14.25" customHeight="1">
      <c r="C1471" s="63" t="s">
        <v>1753</v>
      </c>
      <c r="D1471" s="64" t="s">
        <v>1754</v>
      </c>
      <c r="E1471" s="65"/>
      <c r="F1471" s="65"/>
      <c r="G1471" s="50">
        <v>0</v>
      </c>
      <c r="H1471" s="50">
        <v>1</v>
      </c>
      <c r="I1471" s="50">
        <f t="shared" si="90"/>
        <v>0</v>
      </c>
      <c r="J1471" s="50">
        <f t="shared" si="90"/>
        <v>1</v>
      </c>
    </row>
    <row r="1472" spans="3:10" ht="14.25" customHeight="1">
      <c r="C1472" s="63" t="s">
        <v>1755</v>
      </c>
      <c r="D1472" s="64" t="s">
        <v>1756</v>
      </c>
      <c r="E1472" s="65"/>
      <c r="F1472" s="65"/>
      <c r="G1472" s="50">
        <v>0</v>
      </c>
      <c r="H1472" s="50">
        <v>1</v>
      </c>
      <c r="I1472" s="50">
        <f t="shared" si="90"/>
        <v>0</v>
      </c>
      <c r="J1472" s="50">
        <f t="shared" si="90"/>
        <v>1</v>
      </c>
    </row>
    <row r="1473" spans="3:10" ht="14.25" customHeight="1">
      <c r="C1473" s="63" t="s">
        <v>1757</v>
      </c>
      <c r="D1473" s="64" t="s">
        <v>1758</v>
      </c>
      <c r="E1473" s="65"/>
      <c r="F1473" s="65"/>
      <c r="G1473" s="50">
        <v>0</v>
      </c>
      <c r="H1473" s="50">
        <v>1</v>
      </c>
      <c r="I1473" s="50">
        <f t="shared" si="90"/>
        <v>0</v>
      </c>
      <c r="J1473" s="50">
        <f t="shared" si="90"/>
        <v>1</v>
      </c>
    </row>
    <row r="1474" spans="3:10" ht="14.25" customHeight="1">
      <c r="C1474" s="63" t="s">
        <v>1759</v>
      </c>
      <c r="D1474" s="64" t="s">
        <v>1760</v>
      </c>
      <c r="E1474" s="65"/>
      <c r="F1474" s="65"/>
      <c r="G1474" s="50">
        <v>15</v>
      </c>
      <c r="H1474" s="50">
        <v>20</v>
      </c>
      <c r="I1474" s="50">
        <f t="shared" si="90"/>
        <v>15</v>
      </c>
      <c r="J1474" s="50">
        <f t="shared" si="90"/>
        <v>20</v>
      </c>
    </row>
    <row r="1475" spans="3:10" ht="14.25" customHeight="1">
      <c r="C1475" s="63" t="s">
        <v>1761</v>
      </c>
      <c r="D1475" s="64" t="s">
        <v>1762</v>
      </c>
      <c r="E1475" s="65"/>
      <c r="F1475" s="65"/>
      <c r="G1475" s="50">
        <v>0</v>
      </c>
      <c r="H1475" s="50">
        <v>1</v>
      </c>
      <c r="I1475" s="50">
        <f t="shared" si="90"/>
        <v>0</v>
      </c>
      <c r="J1475" s="50">
        <f t="shared" si="90"/>
        <v>1</v>
      </c>
    </row>
    <row r="1476" spans="3:10" ht="14.25" customHeight="1">
      <c r="C1476" s="63" t="s">
        <v>1763</v>
      </c>
      <c r="D1476" s="64" t="s">
        <v>1764</v>
      </c>
      <c r="E1476" s="65"/>
      <c r="F1476" s="65"/>
      <c r="G1476" s="50">
        <v>1</v>
      </c>
      <c r="H1476" s="50">
        <v>2</v>
      </c>
      <c r="I1476" s="50">
        <f t="shared" si="90"/>
        <v>1</v>
      </c>
      <c r="J1476" s="50">
        <f t="shared" si="90"/>
        <v>2</v>
      </c>
    </row>
    <row r="1477" spans="3:10" ht="14.25" customHeight="1">
      <c r="C1477" s="63" t="s">
        <v>1765</v>
      </c>
      <c r="D1477" s="64" t="s">
        <v>1766</v>
      </c>
      <c r="E1477" s="65"/>
      <c r="F1477" s="65"/>
      <c r="G1477" s="50">
        <v>1</v>
      </c>
      <c r="H1477" s="50">
        <v>2</v>
      </c>
      <c r="I1477" s="50">
        <f t="shared" si="90"/>
        <v>1</v>
      </c>
      <c r="J1477" s="50">
        <f t="shared" si="90"/>
        <v>2</v>
      </c>
    </row>
    <row r="1478" spans="3:10" ht="14.25" customHeight="1">
      <c r="C1478" s="63" t="s">
        <v>1767</v>
      </c>
      <c r="D1478" s="64" t="s">
        <v>1768</v>
      </c>
      <c r="E1478" s="65"/>
      <c r="F1478" s="65"/>
      <c r="G1478" s="50">
        <v>4</v>
      </c>
      <c r="H1478" s="50">
        <v>10</v>
      </c>
      <c r="I1478" s="50">
        <f t="shared" si="90"/>
        <v>4</v>
      </c>
      <c r="J1478" s="50">
        <f t="shared" si="90"/>
        <v>10</v>
      </c>
    </row>
    <row r="1479" spans="3:10" ht="14.25" customHeight="1">
      <c r="C1479" s="63" t="s">
        <v>1769</v>
      </c>
      <c r="D1479" s="64" t="s">
        <v>1770</v>
      </c>
      <c r="E1479" s="65"/>
      <c r="F1479" s="65"/>
      <c r="G1479" s="50">
        <v>0</v>
      </c>
      <c r="H1479" s="50">
        <v>1</v>
      </c>
      <c r="I1479" s="50">
        <f t="shared" si="90"/>
        <v>0</v>
      </c>
      <c r="J1479" s="50">
        <f t="shared" si="90"/>
        <v>1</v>
      </c>
    </row>
    <row r="1480" spans="3:10" ht="14.25" customHeight="1">
      <c r="C1480" s="63" t="s">
        <v>1771</v>
      </c>
      <c r="D1480" s="64" t="s">
        <v>1772</v>
      </c>
      <c r="E1480" s="65"/>
      <c r="F1480" s="65"/>
      <c r="G1480" s="50">
        <v>0</v>
      </c>
      <c r="H1480" s="50">
        <v>1</v>
      </c>
      <c r="I1480" s="50">
        <f t="shared" si="90"/>
        <v>0</v>
      </c>
      <c r="J1480" s="50">
        <f t="shared" si="90"/>
        <v>1</v>
      </c>
    </row>
    <row r="1481" spans="3:10" ht="14.25" customHeight="1">
      <c r="C1481" s="63" t="s">
        <v>1773</v>
      </c>
      <c r="D1481" s="64" t="s">
        <v>1774</v>
      </c>
      <c r="E1481" s="65"/>
      <c r="F1481" s="65"/>
      <c r="G1481" s="50">
        <v>1</v>
      </c>
      <c r="H1481" s="50">
        <v>2</v>
      </c>
      <c r="I1481" s="50">
        <f t="shared" si="90"/>
        <v>1</v>
      </c>
      <c r="J1481" s="50">
        <f t="shared" si="90"/>
        <v>2</v>
      </c>
    </row>
    <row r="1482" spans="3:10" ht="14.25" customHeight="1">
      <c r="C1482" s="63" t="s">
        <v>1775</v>
      </c>
      <c r="D1482" s="64" t="s">
        <v>1776</v>
      </c>
      <c r="E1482" s="65"/>
      <c r="F1482" s="65"/>
      <c r="G1482" s="50">
        <v>0</v>
      </c>
      <c r="H1482" s="50">
        <v>1</v>
      </c>
      <c r="I1482" s="50">
        <f t="shared" si="90"/>
        <v>0</v>
      </c>
      <c r="J1482" s="50">
        <f t="shared" si="90"/>
        <v>1</v>
      </c>
    </row>
    <row r="1483" spans="3:10" ht="14.25" customHeight="1">
      <c r="C1483" s="63" t="s">
        <v>1531</v>
      </c>
      <c r="D1483" s="64" t="s">
        <v>1532</v>
      </c>
      <c r="E1483" s="65"/>
      <c r="F1483" s="65"/>
      <c r="G1483" s="50">
        <v>0</v>
      </c>
      <c r="H1483" s="50">
        <v>1</v>
      </c>
      <c r="I1483" s="50">
        <f t="shared" si="90"/>
        <v>0</v>
      </c>
      <c r="J1483" s="50">
        <f t="shared" si="90"/>
        <v>1</v>
      </c>
    </row>
    <row r="1484" spans="3:10" ht="14.25" customHeight="1">
      <c r="C1484" s="63" t="s">
        <v>1777</v>
      </c>
      <c r="D1484" s="64" t="s">
        <v>1778</v>
      </c>
      <c r="E1484" s="65"/>
      <c r="F1484" s="65"/>
      <c r="G1484" s="50">
        <v>0</v>
      </c>
      <c r="H1484" s="50">
        <v>1</v>
      </c>
      <c r="I1484" s="50">
        <f t="shared" si="90"/>
        <v>0</v>
      </c>
      <c r="J1484" s="50">
        <f t="shared" si="90"/>
        <v>1</v>
      </c>
    </row>
    <row r="1485" spans="3:10" ht="14.25" customHeight="1">
      <c r="C1485" s="63" t="s">
        <v>1779</v>
      </c>
      <c r="D1485" s="64" t="s">
        <v>1780</v>
      </c>
      <c r="E1485" s="65"/>
      <c r="F1485" s="65"/>
      <c r="G1485" s="50">
        <v>0</v>
      </c>
      <c r="H1485" s="50">
        <v>1</v>
      </c>
      <c r="I1485" s="50">
        <f t="shared" si="90"/>
        <v>0</v>
      </c>
      <c r="J1485" s="50">
        <f t="shared" si="90"/>
        <v>1</v>
      </c>
    </row>
    <row r="1486" spans="3:10" ht="14.25" customHeight="1">
      <c r="C1486" s="63" t="s">
        <v>1781</v>
      </c>
      <c r="D1486" s="64" t="s">
        <v>1782</v>
      </c>
      <c r="E1486" s="65"/>
      <c r="F1486" s="65"/>
      <c r="G1486" s="50">
        <v>0</v>
      </c>
      <c r="H1486" s="50">
        <v>1</v>
      </c>
      <c r="I1486" s="50">
        <f t="shared" si="90"/>
        <v>0</v>
      </c>
      <c r="J1486" s="50">
        <f t="shared" si="90"/>
        <v>1</v>
      </c>
    </row>
    <row r="1487" spans="3:10" ht="14.25" customHeight="1">
      <c r="C1487" s="63" t="s">
        <v>1783</v>
      </c>
      <c r="D1487" s="64" t="s">
        <v>1784</v>
      </c>
      <c r="E1487" s="65"/>
      <c r="F1487" s="65"/>
      <c r="G1487" s="50">
        <v>0</v>
      </c>
      <c r="H1487" s="50">
        <v>1</v>
      </c>
      <c r="I1487" s="50">
        <f t="shared" si="90"/>
        <v>0</v>
      </c>
      <c r="J1487" s="50">
        <f t="shared" si="90"/>
        <v>1</v>
      </c>
    </row>
    <row r="1488" spans="3:10" ht="14.25" customHeight="1">
      <c r="C1488" s="63" t="s">
        <v>1381</v>
      </c>
      <c r="D1488" s="64" t="s">
        <v>1382</v>
      </c>
      <c r="E1488" s="65"/>
      <c r="F1488" s="65"/>
      <c r="G1488" s="50">
        <v>10</v>
      </c>
      <c r="H1488" s="50">
        <v>20</v>
      </c>
      <c r="I1488" s="50">
        <f t="shared" si="90"/>
        <v>10</v>
      </c>
      <c r="J1488" s="50">
        <f t="shared" si="90"/>
        <v>20</v>
      </c>
    </row>
    <row r="1489" spans="2:10" ht="14.25" customHeight="1">
      <c r="C1489" s="63" t="s">
        <v>1785</v>
      </c>
      <c r="D1489" s="64" t="s">
        <v>1786</v>
      </c>
      <c r="E1489" s="65"/>
      <c r="F1489" s="65"/>
      <c r="G1489" s="50">
        <v>0</v>
      </c>
      <c r="H1489" s="50">
        <v>1</v>
      </c>
      <c r="I1489" s="50">
        <f t="shared" si="90"/>
        <v>0</v>
      </c>
      <c r="J1489" s="50">
        <f t="shared" si="90"/>
        <v>1</v>
      </c>
    </row>
    <row r="1490" spans="2:10" ht="14.25" customHeight="1">
      <c r="C1490" s="63" t="s">
        <v>1787</v>
      </c>
      <c r="D1490" s="64" t="s">
        <v>1788</v>
      </c>
      <c r="E1490" s="65"/>
      <c r="F1490" s="65"/>
      <c r="G1490" s="50">
        <v>10</v>
      </c>
      <c r="H1490" s="50">
        <v>15</v>
      </c>
      <c r="I1490" s="50">
        <f t="shared" si="90"/>
        <v>10</v>
      </c>
      <c r="J1490" s="50">
        <f t="shared" si="90"/>
        <v>15</v>
      </c>
    </row>
    <row r="1491" spans="2:10" ht="14.25" customHeight="1">
      <c r="C1491" s="63" t="s">
        <v>1789</v>
      </c>
      <c r="D1491" s="64" t="s">
        <v>1790</v>
      </c>
      <c r="E1491" s="65"/>
      <c r="F1491" s="65"/>
      <c r="G1491" s="50">
        <v>0</v>
      </c>
      <c r="H1491" s="50">
        <v>1</v>
      </c>
      <c r="I1491" s="50">
        <f t="shared" si="90"/>
        <v>0</v>
      </c>
      <c r="J1491" s="50">
        <f t="shared" si="90"/>
        <v>1</v>
      </c>
    </row>
    <row r="1492" spans="2:10" ht="14.25" customHeight="1">
      <c r="C1492" s="63" t="s">
        <v>1791</v>
      </c>
      <c r="D1492" s="64" t="s">
        <v>1792</v>
      </c>
      <c r="E1492" s="65"/>
      <c r="F1492" s="65"/>
      <c r="G1492" s="50">
        <v>0</v>
      </c>
      <c r="H1492" s="50">
        <v>1</v>
      </c>
      <c r="I1492" s="50">
        <f t="shared" si="90"/>
        <v>0</v>
      </c>
      <c r="J1492" s="50">
        <f t="shared" si="90"/>
        <v>1</v>
      </c>
    </row>
    <row r="1493" spans="2:10" ht="14.25" customHeight="1">
      <c r="C1493" s="63" t="s">
        <v>1793</v>
      </c>
      <c r="D1493" s="64" t="s">
        <v>1794</v>
      </c>
      <c r="E1493" s="65"/>
      <c r="F1493" s="65"/>
      <c r="G1493" s="50">
        <v>0</v>
      </c>
      <c r="H1493" s="50">
        <v>1</v>
      </c>
      <c r="I1493" s="50">
        <f t="shared" si="90"/>
        <v>0</v>
      </c>
      <c r="J1493" s="50">
        <f t="shared" si="90"/>
        <v>1</v>
      </c>
    </row>
    <row r="1494" spans="2:10" ht="14.25" customHeight="1">
      <c r="C1494" s="63" t="s">
        <v>1547</v>
      </c>
      <c r="D1494" s="64" t="s">
        <v>1548</v>
      </c>
      <c r="E1494" s="65"/>
      <c r="F1494" s="65"/>
      <c r="G1494" s="50">
        <v>4</v>
      </c>
      <c r="H1494" s="50">
        <v>6</v>
      </c>
      <c r="I1494" s="50">
        <f t="shared" si="90"/>
        <v>4</v>
      </c>
      <c r="J1494" s="50">
        <f t="shared" si="90"/>
        <v>6</v>
      </c>
    </row>
    <row r="1495" spans="2:10" ht="14.25" customHeight="1">
      <c r="C1495" s="63" t="s">
        <v>1385</v>
      </c>
      <c r="D1495" s="64" t="s">
        <v>1386</v>
      </c>
      <c r="E1495" s="65"/>
      <c r="F1495" s="65"/>
      <c r="G1495" s="50">
        <v>0</v>
      </c>
      <c r="H1495" s="50">
        <v>1</v>
      </c>
      <c r="I1495" s="50">
        <f t="shared" si="90"/>
        <v>0</v>
      </c>
      <c r="J1495" s="50">
        <f t="shared" si="90"/>
        <v>1</v>
      </c>
    </row>
    <row r="1496" spans="2:10" ht="14.25" customHeight="1">
      <c r="B1496" s="66" t="s">
        <v>7747</v>
      </c>
      <c r="C1496" s="67"/>
      <c r="D1496" s="68"/>
      <c r="E1496" s="61">
        <f>SUM(E1497:E1562)</f>
        <v>0</v>
      </c>
      <c r="F1496" s="61">
        <f t="shared" ref="F1496:I1496" si="91">SUM(F1497:F1562)</f>
        <v>0</v>
      </c>
      <c r="G1496" s="61">
        <f t="shared" si="91"/>
        <v>400</v>
      </c>
      <c r="H1496" s="61">
        <f>SUM(H1497:H1563)</f>
        <v>550</v>
      </c>
      <c r="I1496" s="61">
        <f t="shared" si="91"/>
        <v>400</v>
      </c>
      <c r="J1496" s="61">
        <f>SUM(J1497:J1563)</f>
        <v>550</v>
      </c>
    </row>
    <row r="1497" spans="2:10" ht="14.25" customHeight="1">
      <c r="C1497" s="63" t="s">
        <v>498</v>
      </c>
      <c r="D1497" s="64" t="s">
        <v>499</v>
      </c>
      <c r="E1497" s="65"/>
      <c r="F1497" s="65"/>
      <c r="G1497" s="50">
        <v>22</v>
      </c>
      <c r="H1497" s="50">
        <v>25</v>
      </c>
      <c r="I1497" s="50">
        <f t="shared" si="90"/>
        <v>22</v>
      </c>
      <c r="J1497" s="50">
        <f t="shared" si="90"/>
        <v>25</v>
      </c>
    </row>
    <row r="1498" spans="2:10" ht="14.25" customHeight="1">
      <c r="C1498" s="63" t="s">
        <v>1475</v>
      </c>
      <c r="D1498" s="64" t="s">
        <v>1476</v>
      </c>
      <c r="E1498" s="65"/>
      <c r="F1498" s="65"/>
      <c r="G1498" s="50">
        <v>0</v>
      </c>
      <c r="H1498" s="50">
        <v>1</v>
      </c>
      <c r="I1498" s="50">
        <f t="shared" si="90"/>
        <v>0</v>
      </c>
      <c r="J1498" s="50">
        <f t="shared" si="90"/>
        <v>1</v>
      </c>
    </row>
    <row r="1499" spans="2:10" ht="14.25" customHeight="1">
      <c r="C1499" s="63" t="s">
        <v>1795</v>
      </c>
      <c r="D1499" s="64" t="s">
        <v>1796</v>
      </c>
      <c r="E1499" s="65"/>
      <c r="F1499" s="65"/>
      <c r="G1499" s="50">
        <v>13</v>
      </c>
      <c r="H1499" s="50">
        <v>35</v>
      </c>
      <c r="I1499" s="50">
        <f t="shared" si="90"/>
        <v>13</v>
      </c>
      <c r="J1499" s="50">
        <f t="shared" si="90"/>
        <v>35</v>
      </c>
    </row>
    <row r="1500" spans="2:10" ht="14.25" customHeight="1">
      <c r="C1500" s="63" t="s">
        <v>1797</v>
      </c>
      <c r="D1500" s="64" t="s">
        <v>1798</v>
      </c>
      <c r="E1500" s="65"/>
      <c r="F1500" s="65"/>
      <c r="G1500" s="50">
        <v>0</v>
      </c>
      <c r="H1500" s="50">
        <v>4</v>
      </c>
      <c r="I1500" s="50">
        <f t="shared" si="90"/>
        <v>0</v>
      </c>
      <c r="J1500" s="50">
        <f t="shared" ref="J1500:J1563" si="92">SUM(F1500,H1500)</f>
        <v>4</v>
      </c>
    </row>
    <row r="1501" spans="2:10" ht="14.25" customHeight="1">
      <c r="C1501" s="63" t="s">
        <v>346</v>
      </c>
      <c r="D1501" s="64" t="s">
        <v>347</v>
      </c>
      <c r="E1501" s="65"/>
      <c r="F1501" s="65"/>
      <c r="G1501" s="50">
        <v>0</v>
      </c>
      <c r="H1501" s="50">
        <v>12</v>
      </c>
      <c r="I1501" s="50">
        <f t="shared" ref="I1501:I1563" si="93">SUM(E1501,G1501)</f>
        <v>0</v>
      </c>
      <c r="J1501" s="50">
        <f t="shared" si="92"/>
        <v>12</v>
      </c>
    </row>
    <row r="1502" spans="2:10" ht="14.25" customHeight="1">
      <c r="C1502" s="63" t="s">
        <v>506</v>
      </c>
      <c r="D1502" s="64" t="s">
        <v>507</v>
      </c>
      <c r="E1502" s="65"/>
      <c r="F1502" s="65"/>
      <c r="G1502" s="50">
        <v>0</v>
      </c>
      <c r="H1502" s="50">
        <v>2</v>
      </c>
      <c r="I1502" s="50">
        <f t="shared" si="93"/>
        <v>0</v>
      </c>
      <c r="J1502" s="50">
        <f t="shared" si="92"/>
        <v>2</v>
      </c>
    </row>
    <row r="1503" spans="2:10" ht="14.25" customHeight="1">
      <c r="C1503" s="63" t="s">
        <v>1799</v>
      </c>
      <c r="D1503" s="64" t="s">
        <v>1800</v>
      </c>
      <c r="E1503" s="65"/>
      <c r="F1503" s="65"/>
      <c r="G1503" s="50">
        <v>0</v>
      </c>
      <c r="H1503" s="50">
        <v>2</v>
      </c>
      <c r="I1503" s="50">
        <f t="shared" si="93"/>
        <v>0</v>
      </c>
      <c r="J1503" s="50">
        <f t="shared" si="92"/>
        <v>2</v>
      </c>
    </row>
    <row r="1504" spans="2:10" ht="14.25" customHeight="1">
      <c r="C1504" s="63" t="s">
        <v>1419</v>
      </c>
      <c r="D1504" s="64" t="s">
        <v>1420</v>
      </c>
      <c r="E1504" s="65"/>
      <c r="F1504" s="65"/>
      <c r="G1504" s="50">
        <v>0</v>
      </c>
      <c r="H1504" s="50">
        <v>2</v>
      </c>
      <c r="I1504" s="50">
        <f t="shared" si="93"/>
        <v>0</v>
      </c>
      <c r="J1504" s="50">
        <f t="shared" si="92"/>
        <v>2</v>
      </c>
    </row>
    <row r="1505" spans="3:10" ht="14.25" customHeight="1">
      <c r="C1505" s="63" t="s">
        <v>510</v>
      </c>
      <c r="D1505" s="64" t="s">
        <v>511</v>
      </c>
      <c r="E1505" s="65"/>
      <c r="F1505" s="65"/>
      <c r="G1505" s="50">
        <v>0</v>
      </c>
      <c r="H1505" s="50">
        <v>2</v>
      </c>
      <c r="I1505" s="50">
        <f t="shared" si="93"/>
        <v>0</v>
      </c>
      <c r="J1505" s="50">
        <f t="shared" si="92"/>
        <v>2</v>
      </c>
    </row>
    <row r="1506" spans="3:10" ht="14.25" customHeight="1">
      <c r="C1506" s="63" t="s">
        <v>1801</v>
      </c>
      <c r="D1506" s="64" t="s">
        <v>1802</v>
      </c>
      <c r="E1506" s="65"/>
      <c r="F1506" s="65"/>
      <c r="G1506" s="50">
        <v>9</v>
      </c>
      <c r="H1506" s="50">
        <v>2</v>
      </c>
      <c r="I1506" s="50">
        <f t="shared" si="93"/>
        <v>9</v>
      </c>
      <c r="J1506" s="50">
        <f t="shared" si="92"/>
        <v>2</v>
      </c>
    </row>
    <row r="1507" spans="3:10" ht="14.25" customHeight="1">
      <c r="C1507" s="63" t="s">
        <v>1803</v>
      </c>
      <c r="D1507" s="64" t="s">
        <v>1804</v>
      </c>
      <c r="E1507" s="65"/>
      <c r="F1507" s="65"/>
      <c r="G1507" s="50">
        <v>0</v>
      </c>
      <c r="H1507" s="50">
        <v>1</v>
      </c>
      <c r="I1507" s="50">
        <f t="shared" si="93"/>
        <v>0</v>
      </c>
      <c r="J1507" s="50">
        <f t="shared" si="92"/>
        <v>1</v>
      </c>
    </row>
    <row r="1508" spans="3:10" ht="14.25" customHeight="1">
      <c r="C1508" s="63" t="s">
        <v>1805</v>
      </c>
      <c r="D1508" s="64" t="s">
        <v>1806</v>
      </c>
      <c r="E1508" s="65"/>
      <c r="F1508" s="65"/>
      <c r="G1508" s="50">
        <v>0</v>
      </c>
      <c r="H1508" s="50">
        <v>1</v>
      </c>
      <c r="I1508" s="50">
        <f t="shared" si="93"/>
        <v>0</v>
      </c>
      <c r="J1508" s="50">
        <f t="shared" si="92"/>
        <v>1</v>
      </c>
    </row>
    <row r="1509" spans="3:10" ht="14.25" customHeight="1">
      <c r="C1509" s="63" t="s">
        <v>1807</v>
      </c>
      <c r="D1509" s="64" t="s">
        <v>1808</v>
      </c>
      <c r="E1509" s="65"/>
      <c r="F1509" s="65"/>
      <c r="G1509" s="50">
        <v>0</v>
      </c>
      <c r="H1509" s="50">
        <v>1</v>
      </c>
      <c r="I1509" s="50">
        <f t="shared" si="93"/>
        <v>0</v>
      </c>
      <c r="J1509" s="50">
        <f t="shared" si="92"/>
        <v>1</v>
      </c>
    </row>
    <row r="1510" spans="3:10" ht="14.25" customHeight="1">
      <c r="C1510" s="63" t="s">
        <v>1809</v>
      </c>
      <c r="D1510" s="64" t="s">
        <v>1810</v>
      </c>
      <c r="E1510" s="65"/>
      <c r="F1510" s="65"/>
      <c r="G1510" s="50">
        <v>0</v>
      </c>
      <c r="H1510" s="50">
        <v>1</v>
      </c>
      <c r="I1510" s="50">
        <f t="shared" si="93"/>
        <v>0</v>
      </c>
      <c r="J1510" s="50">
        <f t="shared" si="92"/>
        <v>1</v>
      </c>
    </row>
    <row r="1511" spans="3:10" ht="14.25" customHeight="1">
      <c r="C1511" s="63" t="s">
        <v>1811</v>
      </c>
      <c r="D1511" s="64" t="s">
        <v>1812</v>
      </c>
      <c r="E1511" s="65"/>
      <c r="F1511" s="65"/>
      <c r="G1511" s="50">
        <v>0</v>
      </c>
      <c r="H1511" s="50">
        <v>1</v>
      </c>
      <c r="I1511" s="50">
        <f t="shared" si="93"/>
        <v>0</v>
      </c>
      <c r="J1511" s="50">
        <f t="shared" si="92"/>
        <v>1</v>
      </c>
    </row>
    <row r="1512" spans="3:10" ht="14.25" customHeight="1">
      <c r="C1512" s="63" t="s">
        <v>1813</v>
      </c>
      <c r="D1512" s="64" t="s">
        <v>1814</v>
      </c>
      <c r="E1512" s="65"/>
      <c r="F1512" s="65"/>
      <c r="G1512" s="50">
        <v>0</v>
      </c>
      <c r="H1512" s="50">
        <v>1</v>
      </c>
      <c r="I1512" s="50">
        <f t="shared" si="93"/>
        <v>0</v>
      </c>
      <c r="J1512" s="50">
        <f t="shared" si="92"/>
        <v>1</v>
      </c>
    </row>
    <row r="1513" spans="3:10" ht="14.25" customHeight="1">
      <c r="C1513" s="63" t="s">
        <v>1815</v>
      </c>
      <c r="D1513" s="64" t="s">
        <v>1816</v>
      </c>
      <c r="E1513" s="65"/>
      <c r="F1513" s="65"/>
      <c r="G1513" s="50">
        <v>0</v>
      </c>
      <c r="H1513" s="50">
        <v>6</v>
      </c>
      <c r="I1513" s="50">
        <f t="shared" si="93"/>
        <v>0</v>
      </c>
      <c r="J1513" s="50">
        <f t="shared" si="92"/>
        <v>6</v>
      </c>
    </row>
    <row r="1514" spans="3:10" ht="14.25" customHeight="1">
      <c r="C1514" s="63" t="s">
        <v>1817</v>
      </c>
      <c r="D1514" s="64" t="s">
        <v>1818</v>
      </c>
      <c r="E1514" s="65"/>
      <c r="F1514" s="65"/>
      <c r="G1514" s="50">
        <v>0</v>
      </c>
      <c r="H1514" s="50">
        <v>1</v>
      </c>
      <c r="I1514" s="50">
        <f t="shared" si="93"/>
        <v>0</v>
      </c>
      <c r="J1514" s="50">
        <f t="shared" si="92"/>
        <v>1</v>
      </c>
    </row>
    <row r="1515" spans="3:10" ht="14.25" customHeight="1">
      <c r="C1515" s="63" t="s">
        <v>1819</v>
      </c>
      <c r="D1515" s="64" t="s">
        <v>1820</v>
      </c>
      <c r="E1515" s="65"/>
      <c r="F1515" s="65"/>
      <c r="G1515" s="50">
        <v>0</v>
      </c>
      <c r="H1515" s="50">
        <v>1</v>
      </c>
      <c r="I1515" s="50">
        <f t="shared" si="93"/>
        <v>0</v>
      </c>
      <c r="J1515" s="50">
        <f t="shared" si="92"/>
        <v>1</v>
      </c>
    </row>
    <row r="1516" spans="3:10" ht="14.25" customHeight="1">
      <c r="C1516" s="63" t="s">
        <v>1821</v>
      </c>
      <c r="D1516" s="64" t="s">
        <v>1822</v>
      </c>
      <c r="E1516" s="65"/>
      <c r="F1516" s="65"/>
      <c r="G1516" s="50">
        <v>0</v>
      </c>
      <c r="H1516" s="50">
        <v>1</v>
      </c>
      <c r="I1516" s="50">
        <f t="shared" si="93"/>
        <v>0</v>
      </c>
      <c r="J1516" s="50">
        <f t="shared" si="92"/>
        <v>1</v>
      </c>
    </row>
    <row r="1517" spans="3:10" ht="14.25" customHeight="1">
      <c r="C1517" s="63" t="s">
        <v>1823</v>
      </c>
      <c r="D1517" s="64" t="s">
        <v>1824</v>
      </c>
      <c r="E1517" s="65"/>
      <c r="F1517" s="65"/>
      <c r="G1517" s="50">
        <v>0</v>
      </c>
      <c r="H1517" s="50">
        <v>1</v>
      </c>
      <c r="I1517" s="50">
        <f t="shared" si="93"/>
        <v>0</v>
      </c>
      <c r="J1517" s="50">
        <f t="shared" si="92"/>
        <v>1</v>
      </c>
    </row>
    <row r="1518" spans="3:10" ht="14.25" customHeight="1">
      <c r="C1518" s="63" t="s">
        <v>1825</v>
      </c>
      <c r="D1518" s="64" t="s">
        <v>1826</v>
      </c>
      <c r="E1518" s="65"/>
      <c r="F1518" s="65"/>
      <c r="G1518" s="50">
        <v>0</v>
      </c>
      <c r="H1518" s="50">
        <v>1</v>
      </c>
      <c r="I1518" s="50">
        <f t="shared" si="93"/>
        <v>0</v>
      </c>
      <c r="J1518" s="50">
        <f t="shared" si="92"/>
        <v>1</v>
      </c>
    </row>
    <row r="1519" spans="3:10" ht="14.25" customHeight="1">
      <c r="C1519" s="63" t="s">
        <v>1827</v>
      </c>
      <c r="D1519" s="64" t="s">
        <v>1828</v>
      </c>
      <c r="E1519" s="65"/>
      <c r="F1519" s="65"/>
      <c r="G1519" s="50">
        <v>0</v>
      </c>
      <c r="H1519" s="50">
        <v>1</v>
      </c>
      <c r="I1519" s="50">
        <f t="shared" si="93"/>
        <v>0</v>
      </c>
      <c r="J1519" s="50">
        <f t="shared" si="92"/>
        <v>1</v>
      </c>
    </row>
    <row r="1520" spans="3:10" ht="14.25" customHeight="1">
      <c r="C1520" s="63" t="s">
        <v>1829</v>
      </c>
      <c r="D1520" s="64" t="s">
        <v>1830</v>
      </c>
      <c r="E1520" s="65"/>
      <c r="F1520" s="65"/>
      <c r="G1520" s="50">
        <v>0</v>
      </c>
      <c r="H1520" s="50">
        <v>1</v>
      </c>
      <c r="I1520" s="50">
        <f t="shared" si="93"/>
        <v>0</v>
      </c>
      <c r="J1520" s="50">
        <f t="shared" si="92"/>
        <v>1</v>
      </c>
    </row>
    <row r="1521" spans="3:10" ht="14.25" customHeight="1">
      <c r="C1521" s="63" t="s">
        <v>1831</v>
      </c>
      <c r="D1521" s="64" t="s">
        <v>1832</v>
      </c>
      <c r="E1521" s="65"/>
      <c r="F1521" s="65"/>
      <c r="G1521" s="50">
        <v>1</v>
      </c>
      <c r="H1521" s="50">
        <v>2</v>
      </c>
      <c r="I1521" s="50">
        <f t="shared" si="93"/>
        <v>1</v>
      </c>
      <c r="J1521" s="50">
        <f t="shared" si="92"/>
        <v>2</v>
      </c>
    </row>
    <row r="1522" spans="3:10" ht="14.25" customHeight="1">
      <c r="C1522" s="63" t="s">
        <v>1833</v>
      </c>
      <c r="D1522" s="64" t="s">
        <v>1834</v>
      </c>
      <c r="E1522" s="65"/>
      <c r="F1522" s="65"/>
      <c r="G1522" s="50">
        <v>0</v>
      </c>
      <c r="H1522" s="50">
        <v>1</v>
      </c>
      <c r="I1522" s="50">
        <f t="shared" si="93"/>
        <v>0</v>
      </c>
      <c r="J1522" s="50">
        <f t="shared" si="92"/>
        <v>1</v>
      </c>
    </row>
    <row r="1523" spans="3:10" ht="14.25" customHeight="1">
      <c r="C1523" s="63" t="s">
        <v>1835</v>
      </c>
      <c r="D1523" s="64" t="s">
        <v>1836</v>
      </c>
      <c r="E1523" s="65"/>
      <c r="F1523" s="65"/>
      <c r="G1523" s="50">
        <v>0</v>
      </c>
      <c r="H1523" s="50">
        <v>1</v>
      </c>
      <c r="I1523" s="50">
        <f t="shared" si="93"/>
        <v>0</v>
      </c>
      <c r="J1523" s="50">
        <f t="shared" si="92"/>
        <v>1</v>
      </c>
    </row>
    <row r="1524" spans="3:10" ht="14.25" customHeight="1">
      <c r="C1524" s="63" t="s">
        <v>1837</v>
      </c>
      <c r="D1524" s="64" t="s">
        <v>1838</v>
      </c>
      <c r="E1524" s="65"/>
      <c r="F1524" s="65"/>
      <c r="G1524" s="50">
        <v>0</v>
      </c>
      <c r="H1524" s="50">
        <v>1</v>
      </c>
      <c r="I1524" s="50">
        <f t="shared" si="93"/>
        <v>0</v>
      </c>
      <c r="J1524" s="50">
        <f t="shared" si="92"/>
        <v>1</v>
      </c>
    </row>
    <row r="1525" spans="3:10" ht="14.25" customHeight="1">
      <c r="C1525" s="63" t="s">
        <v>1839</v>
      </c>
      <c r="D1525" s="64" t="s">
        <v>1840</v>
      </c>
      <c r="E1525" s="65"/>
      <c r="F1525" s="65"/>
      <c r="G1525" s="50">
        <v>0</v>
      </c>
      <c r="H1525" s="50">
        <v>1</v>
      </c>
      <c r="I1525" s="50">
        <f t="shared" si="93"/>
        <v>0</v>
      </c>
      <c r="J1525" s="50">
        <f t="shared" si="92"/>
        <v>1</v>
      </c>
    </row>
    <row r="1526" spans="3:10" ht="14.25" customHeight="1">
      <c r="C1526" s="63" t="s">
        <v>1841</v>
      </c>
      <c r="D1526" s="64" t="s">
        <v>1842</v>
      </c>
      <c r="E1526" s="65"/>
      <c r="F1526" s="65"/>
      <c r="G1526" s="50">
        <v>1</v>
      </c>
      <c r="H1526" s="50">
        <v>2</v>
      </c>
      <c r="I1526" s="50">
        <f t="shared" si="93"/>
        <v>1</v>
      </c>
      <c r="J1526" s="50">
        <f t="shared" si="92"/>
        <v>2</v>
      </c>
    </row>
    <row r="1527" spans="3:10" ht="14.25" customHeight="1">
      <c r="C1527" s="63" t="s">
        <v>1843</v>
      </c>
      <c r="D1527" s="64" t="s">
        <v>1844</v>
      </c>
      <c r="E1527" s="65"/>
      <c r="F1527" s="65"/>
      <c r="G1527" s="50">
        <v>0</v>
      </c>
      <c r="H1527" s="50">
        <v>1</v>
      </c>
      <c r="I1527" s="50">
        <f t="shared" si="93"/>
        <v>0</v>
      </c>
      <c r="J1527" s="50">
        <f t="shared" si="92"/>
        <v>1</v>
      </c>
    </row>
    <row r="1528" spans="3:10" ht="14.25" customHeight="1">
      <c r="C1528" s="63" t="s">
        <v>1845</v>
      </c>
      <c r="D1528" s="64" t="s">
        <v>1846</v>
      </c>
      <c r="E1528" s="65"/>
      <c r="F1528" s="65"/>
      <c r="G1528" s="50">
        <v>1</v>
      </c>
      <c r="H1528" s="50">
        <v>2</v>
      </c>
      <c r="I1528" s="50">
        <f t="shared" si="93"/>
        <v>1</v>
      </c>
      <c r="J1528" s="50">
        <f t="shared" si="92"/>
        <v>2</v>
      </c>
    </row>
    <row r="1529" spans="3:10" ht="14.25" customHeight="1">
      <c r="C1529" s="63" t="s">
        <v>1847</v>
      </c>
      <c r="D1529" s="64" t="s">
        <v>1848</v>
      </c>
      <c r="E1529" s="65"/>
      <c r="F1529" s="65"/>
      <c r="G1529" s="50">
        <v>0</v>
      </c>
      <c r="H1529" s="50">
        <v>1</v>
      </c>
      <c r="I1529" s="50">
        <f t="shared" si="93"/>
        <v>0</v>
      </c>
      <c r="J1529" s="50">
        <f t="shared" si="92"/>
        <v>1</v>
      </c>
    </row>
    <row r="1530" spans="3:10" ht="14.25" customHeight="1">
      <c r="C1530" s="63" t="s">
        <v>1849</v>
      </c>
      <c r="D1530" s="64" t="s">
        <v>1850</v>
      </c>
      <c r="E1530" s="65"/>
      <c r="F1530" s="65"/>
      <c r="G1530" s="50">
        <v>0</v>
      </c>
      <c r="H1530" s="50">
        <v>1</v>
      </c>
      <c r="I1530" s="50">
        <f t="shared" si="93"/>
        <v>0</v>
      </c>
      <c r="J1530" s="50">
        <f t="shared" si="92"/>
        <v>1</v>
      </c>
    </row>
    <row r="1531" spans="3:10" ht="14.25" customHeight="1">
      <c r="C1531" s="63" t="s">
        <v>1851</v>
      </c>
      <c r="D1531" s="64" t="s">
        <v>1852</v>
      </c>
      <c r="E1531" s="65"/>
      <c r="F1531" s="65"/>
      <c r="G1531" s="50">
        <v>0</v>
      </c>
      <c r="H1531" s="50">
        <v>1</v>
      </c>
      <c r="I1531" s="50">
        <f t="shared" si="93"/>
        <v>0</v>
      </c>
      <c r="J1531" s="50">
        <f t="shared" si="92"/>
        <v>1</v>
      </c>
    </row>
    <row r="1532" spans="3:10" ht="14.25" customHeight="1">
      <c r="C1532" s="63" t="s">
        <v>1853</v>
      </c>
      <c r="D1532" s="64" t="s">
        <v>1854</v>
      </c>
      <c r="E1532" s="65"/>
      <c r="F1532" s="65"/>
      <c r="G1532" s="50">
        <v>13</v>
      </c>
      <c r="H1532" s="50">
        <v>16</v>
      </c>
      <c r="I1532" s="50">
        <f t="shared" si="93"/>
        <v>13</v>
      </c>
      <c r="J1532" s="50">
        <f t="shared" si="92"/>
        <v>16</v>
      </c>
    </row>
    <row r="1533" spans="3:10" ht="14.25" customHeight="1">
      <c r="C1533" s="63" t="s">
        <v>581</v>
      </c>
      <c r="D1533" s="64" t="s">
        <v>582</v>
      </c>
      <c r="E1533" s="65"/>
      <c r="F1533" s="65"/>
      <c r="G1533" s="50">
        <v>33</v>
      </c>
      <c r="H1533" s="50">
        <v>40</v>
      </c>
      <c r="I1533" s="50">
        <f t="shared" si="93"/>
        <v>33</v>
      </c>
      <c r="J1533" s="50">
        <f t="shared" si="92"/>
        <v>40</v>
      </c>
    </row>
    <row r="1534" spans="3:10" ht="14.25" customHeight="1">
      <c r="C1534" s="63" t="s">
        <v>1855</v>
      </c>
      <c r="D1534" s="64" t="s">
        <v>1856</v>
      </c>
      <c r="E1534" s="65"/>
      <c r="F1534" s="65"/>
      <c r="G1534" s="50">
        <v>76</v>
      </c>
      <c r="H1534" s="50">
        <v>100</v>
      </c>
      <c r="I1534" s="50">
        <f t="shared" si="93"/>
        <v>76</v>
      </c>
      <c r="J1534" s="50">
        <f t="shared" si="92"/>
        <v>100</v>
      </c>
    </row>
    <row r="1535" spans="3:10" ht="14.25" customHeight="1">
      <c r="C1535" s="63" t="s">
        <v>1429</v>
      </c>
      <c r="D1535" s="64" t="s">
        <v>1430</v>
      </c>
      <c r="E1535" s="65"/>
      <c r="F1535" s="65"/>
      <c r="G1535" s="50">
        <v>62</v>
      </c>
      <c r="H1535" s="50">
        <v>60</v>
      </c>
      <c r="I1535" s="50">
        <f t="shared" si="93"/>
        <v>62</v>
      </c>
      <c r="J1535" s="50">
        <f t="shared" si="92"/>
        <v>60</v>
      </c>
    </row>
    <row r="1536" spans="3:10" ht="14.25" customHeight="1">
      <c r="C1536" s="63" t="s">
        <v>1857</v>
      </c>
      <c r="D1536" s="64" t="s">
        <v>1858</v>
      </c>
      <c r="E1536" s="65"/>
      <c r="F1536" s="65"/>
      <c r="G1536" s="50">
        <v>1</v>
      </c>
      <c r="H1536" s="50">
        <v>2</v>
      </c>
      <c r="I1536" s="50">
        <f t="shared" si="93"/>
        <v>1</v>
      </c>
      <c r="J1536" s="50">
        <f t="shared" si="92"/>
        <v>2</v>
      </c>
    </row>
    <row r="1537" spans="3:10" ht="14.25" customHeight="1">
      <c r="C1537" s="63" t="s">
        <v>1643</v>
      </c>
      <c r="D1537" s="64" t="s">
        <v>1644</v>
      </c>
      <c r="E1537" s="65"/>
      <c r="F1537" s="65"/>
      <c r="G1537" s="50">
        <v>3</v>
      </c>
      <c r="H1537" s="50">
        <v>6</v>
      </c>
      <c r="I1537" s="50">
        <f t="shared" si="93"/>
        <v>3</v>
      </c>
      <c r="J1537" s="50">
        <f t="shared" si="92"/>
        <v>6</v>
      </c>
    </row>
    <row r="1538" spans="3:10" ht="14.25" customHeight="1">
      <c r="C1538" s="63" t="s">
        <v>1645</v>
      </c>
      <c r="D1538" s="64" t="s">
        <v>1646</v>
      </c>
      <c r="E1538" s="65"/>
      <c r="F1538" s="65"/>
      <c r="G1538" s="50">
        <v>0</v>
      </c>
      <c r="H1538" s="50">
        <v>1</v>
      </c>
      <c r="I1538" s="50">
        <f t="shared" si="93"/>
        <v>0</v>
      </c>
      <c r="J1538" s="50">
        <f t="shared" si="92"/>
        <v>1</v>
      </c>
    </row>
    <row r="1539" spans="3:10" ht="14.25" customHeight="1">
      <c r="C1539" s="63" t="s">
        <v>1330</v>
      </c>
      <c r="D1539" s="64" t="s">
        <v>1331</v>
      </c>
      <c r="E1539" s="65"/>
      <c r="F1539" s="65"/>
      <c r="G1539" s="50">
        <v>0</v>
      </c>
      <c r="H1539" s="50">
        <v>1</v>
      </c>
      <c r="I1539" s="50">
        <f t="shared" si="93"/>
        <v>0</v>
      </c>
      <c r="J1539" s="50">
        <f t="shared" si="92"/>
        <v>1</v>
      </c>
    </row>
    <row r="1540" spans="3:10" ht="14.25" customHeight="1">
      <c r="C1540" s="63" t="s">
        <v>1859</v>
      </c>
      <c r="D1540" s="64" t="s">
        <v>1860</v>
      </c>
      <c r="E1540" s="65"/>
      <c r="F1540" s="65"/>
      <c r="G1540" s="50">
        <v>1</v>
      </c>
      <c r="H1540" s="50">
        <v>1</v>
      </c>
      <c r="I1540" s="50">
        <f t="shared" si="93"/>
        <v>1</v>
      </c>
      <c r="J1540" s="50">
        <f t="shared" si="92"/>
        <v>1</v>
      </c>
    </row>
    <row r="1541" spans="3:10" ht="14.25" customHeight="1">
      <c r="C1541" s="63" t="s">
        <v>1861</v>
      </c>
      <c r="D1541" s="64" t="s">
        <v>1862</v>
      </c>
      <c r="E1541" s="65"/>
      <c r="F1541" s="65"/>
      <c r="G1541" s="50">
        <v>0</v>
      </c>
      <c r="H1541" s="50">
        <v>1</v>
      </c>
      <c r="I1541" s="50">
        <f t="shared" si="93"/>
        <v>0</v>
      </c>
      <c r="J1541" s="50">
        <f t="shared" si="92"/>
        <v>1</v>
      </c>
    </row>
    <row r="1542" spans="3:10" ht="14.25" customHeight="1">
      <c r="C1542" s="63" t="s">
        <v>1675</v>
      </c>
      <c r="D1542" s="64" t="s">
        <v>1676</v>
      </c>
      <c r="E1542" s="65"/>
      <c r="F1542" s="65"/>
      <c r="G1542" s="50">
        <v>0</v>
      </c>
      <c r="H1542" s="50">
        <v>1</v>
      </c>
      <c r="I1542" s="50">
        <f t="shared" si="93"/>
        <v>0</v>
      </c>
      <c r="J1542" s="50">
        <f t="shared" si="92"/>
        <v>1</v>
      </c>
    </row>
    <row r="1543" spans="3:10" ht="14.25" customHeight="1">
      <c r="C1543" s="63" t="s">
        <v>1863</v>
      </c>
      <c r="D1543" s="64" t="s">
        <v>1864</v>
      </c>
      <c r="E1543" s="65"/>
      <c r="F1543" s="65"/>
      <c r="G1543" s="50">
        <v>0</v>
      </c>
      <c r="H1543" s="50">
        <v>1</v>
      </c>
      <c r="I1543" s="50">
        <f t="shared" si="93"/>
        <v>0</v>
      </c>
      <c r="J1543" s="50">
        <f t="shared" si="92"/>
        <v>1</v>
      </c>
    </row>
    <row r="1544" spans="3:10" ht="14.25" customHeight="1">
      <c r="C1544" s="63" t="s">
        <v>1865</v>
      </c>
      <c r="D1544" s="64" t="s">
        <v>1866</v>
      </c>
      <c r="E1544" s="65"/>
      <c r="F1544" s="65"/>
      <c r="G1544" s="50">
        <v>0</v>
      </c>
      <c r="H1544" s="50">
        <v>1</v>
      </c>
      <c r="I1544" s="50">
        <f t="shared" si="93"/>
        <v>0</v>
      </c>
      <c r="J1544" s="50">
        <f t="shared" si="92"/>
        <v>1</v>
      </c>
    </row>
    <row r="1545" spans="3:10" ht="14.25" customHeight="1">
      <c r="C1545" s="63" t="s">
        <v>1867</v>
      </c>
      <c r="D1545" s="64" t="s">
        <v>1868</v>
      </c>
      <c r="E1545" s="65"/>
      <c r="F1545" s="65"/>
      <c r="G1545" s="50">
        <v>0</v>
      </c>
      <c r="H1545" s="50">
        <v>1</v>
      </c>
      <c r="I1545" s="50">
        <f t="shared" si="93"/>
        <v>0</v>
      </c>
      <c r="J1545" s="50">
        <f t="shared" si="92"/>
        <v>1</v>
      </c>
    </row>
    <row r="1546" spans="3:10" ht="14.25" customHeight="1">
      <c r="C1546" s="63" t="s">
        <v>1869</v>
      </c>
      <c r="D1546" s="64" t="s">
        <v>1870</v>
      </c>
      <c r="E1546" s="65"/>
      <c r="F1546" s="65"/>
      <c r="G1546" s="50">
        <v>0</v>
      </c>
      <c r="H1546" s="50">
        <v>1</v>
      </c>
      <c r="I1546" s="50">
        <f t="shared" si="93"/>
        <v>0</v>
      </c>
      <c r="J1546" s="50">
        <f t="shared" si="92"/>
        <v>1</v>
      </c>
    </row>
    <row r="1547" spans="3:10" ht="14.25" customHeight="1">
      <c r="C1547" s="63" t="s">
        <v>1871</v>
      </c>
      <c r="D1547" s="64" t="s">
        <v>1872</v>
      </c>
      <c r="E1547" s="65"/>
      <c r="F1547" s="65"/>
      <c r="G1547" s="50">
        <v>0</v>
      </c>
      <c r="H1547" s="50">
        <v>1</v>
      </c>
      <c r="I1547" s="50">
        <f t="shared" si="93"/>
        <v>0</v>
      </c>
      <c r="J1547" s="50">
        <f t="shared" si="92"/>
        <v>1</v>
      </c>
    </row>
    <row r="1548" spans="3:10" ht="14.25" customHeight="1">
      <c r="C1548" s="63" t="s">
        <v>1873</v>
      </c>
      <c r="D1548" s="64" t="s">
        <v>1874</v>
      </c>
      <c r="E1548" s="65"/>
      <c r="F1548" s="65"/>
      <c r="G1548" s="50">
        <v>0</v>
      </c>
      <c r="H1548" s="50">
        <v>1</v>
      </c>
      <c r="I1548" s="50">
        <f t="shared" si="93"/>
        <v>0</v>
      </c>
      <c r="J1548" s="50">
        <f t="shared" si="92"/>
        <v>1</v>
      </c>
    </row>
    <row r="1549" spans="3:10" ht="14.25" customHeight="1">
      <c r="C1549" s="63" t="s">
        <v>1875</v>
      </c>
      <c r="D1549" s="64" t="s">
        <v>1876</v>
      </c>
      <c r="E1549" s="65"/>
      <c r="F1549" s="65"/>
      <c r="G1549" s="50">
        <v>0</v>
      </c>
      <c r="H1549" s="50">
        <v>1</v>
      </c>
      <c r="I1549" s="50">
        <f t="shared" si="93"/>
        <v>0</v>
      </c>
      <c r="J1549" s="50">
        <f t="shared" si="92"/>
        <v>1</v>
      </c>
    </row>
    <row r="1550" spans="3:10" ht="14.25" customHeight="1">
      <c r="C1550" s="63" t="s">
        <v>1877</v>
      </c>
      <c r="D1550" s="64" t="s">
        <v>1878</v>
      </c>
      <c r="E1550" s="65"/>
      <c r="F1550" s="65"/>
      <c r="G1550" s="50">
        <v>0</v>
      </c>
      <c r="H1550" s="50">
        <v>1</v>
      </c>
      <c r="I1550" s="50">
        <f t="shared" si="93"/>
        <v>0</v>
      </c>
      <c r="J1550" s="50">
        <f t="shared" si="92"/>
        <v>1</v>
      </c>
    </row>
    <row r="1551" spans="3:10" ht="14.25" customHeight="1">
      <c r="C1551" s="63" t="s">
        <v>1879</v>
      </c>
      <c r="D1551" s="64" t="s">
        <v>1880</v>
      </c>
      <c r="E1551" s="65"/>
      <c r="F1551" s="65"/>
      <c r="G1551" s="50">
        <v>0</v>
      </c>
      <c r="H1551" s="50">
        <v>1</v>
      </c>
      <c r="I1551" s="50">
        <f t="shared" si="93"/>
        <v>0</v>
      </c>
      <c r="J1551" s="50">
        <f t="shared" si="92"/>
        <v>1</v>
      </c>
    </row>
    <row r="1552" spans="3:10" ht="14.25" customHeight="1">
      <c r="C1552" s="63" t="s">
        <v>1881</v>
      </c>
      <c r="D1552" s="64" t="s">
        <v>1882</v>
      </c>
      <c r="E1552" s="65"/>
      <c r="F1552" s="65"/>
      <c r="G1552" s="50">
        <v>2</v>
      </c>
      <c r="H1552" s="50">
        <v>4</v>
      </c>
      <c r="I1552" s="50">
        <f t="shared" si="93"/>
        <v>2</v>
      </c>
      <c r="J1552" s="50">
        <f t="shared" si="92"/>
        <v>4</v>
      </c>
    </row>
    <row r="1553" spans="2:11" ht="14.25" customHeight="1">
      <c r="C1553" s="63" t="s">
        <v>1717</v>
      </c>
      <c r="D1553" s="64" t="s">
        <v>1718</v>
      </c>
      <c r="E1553" s="65"/>
      <c r="F1553" s="65"/>
      <c r="G1553" s="50">
        <v>91</v>
      </c>
      <c r="H1553" s="50">
        <v>100</v>
      </c>
      <c r="I1553" s="50">
        <f t="shared" si="93"/>
        <v>91</v>
      </c>
      <c r="J1553" s="50">
        <f t="shared" si="92"/>
        <v>100</v>
      </c>
    </row>
    <row r="1554" spans="2:11" ht="14.25" customHeight="1">
      <c r="C1554" s="63" t="s">
        <v>1883</v>
      </c>
      <c r="D1554" s="64" t="s">
        <v>1884</v>
      </c>
      <c r="E1554" s="65"/>
      <c r="F1554" s="65"/>
      <c r="G1554" s="50">
        <v>8</v>
      </c>
      <c r="H1554" s="50">
        <v>10</v>
      </c>
      <c r="I1554" s="50">
        <f t="shared" si="93"/>
        <v>8</v>
      </c>
      <c r="J1554" s="50">
        <f t="shared" si="92"/>
        <v>10</v>
      </c>
    </row>
    <row r="1555" spans="2:11" ht="14.25" customHeight="1">
      <c r="C1555" s="63" t="s">
        <v>1885</v>
      </c>
      <c r="D1555" s="64" t="s">
        <v>1886</v>
      </c>
      <c r="E1555" s="65"/>
      <c r="F1555" s="65"/>
      <c r="G1555" s="50">
        <v>62</v>
      </c>
      <c r="H1555" s="50">
        <v>70</v>
      </c>
      <c r="I1555" s="50">
        <f t="shared" si="93"/>
        <v>62</v>
      </c>
      <c r="J1555" s="50">
        <f t="shared" si="92"/>
        <v>70</v>
      </c>
    </row>
    <row r="1556" spans="2:11" ht="14.25" customHeight="1">
      <c r="C1556" s="63" t="s">
        <v>1723</v>
      </c>
      <c r="D1556" s="64" t="s">
        <v>1724</v>
      </c>
      <c r="E1556" s="65"/>
      <c r="F1556" s="65"/>
      <c r="G1556" s="50">
        <v>1</v>
      </c>
      <c r="H1556" s="50">
        <v>1</v>
      </c>
      <c r="I1556" s="50">
        <f t="shared" si="93"/>
        <v>1</v>
      </c>
      <c r="J1556" s="50">
        <f t="shared" si="92"/>
        <v>1</v>
      </c>
    </row>
    <row r="1557" spans="2:11" ht="14.25" customHeight="1">
      <c r="C1557" s="63" t="s">
        <v>1739</v>
      </c>
      <c r="D1557" s="64" t="s">
        <v>1740</v>
      </c>
      <c r="E1557" s="65"/>
      <c r="F1557" s="65"/>
      <c r="G1557" s="50">
        <v>0</v>
      </c>
      <c r="H1557" s="50">
        <v>1</v>
      </c>
      <c r="I1557" s="50">
        <f t="shared" si="93"/>
        <v>0</v>
      </c>
      <c r="J1557" s="50">
        <f t="shared" si="92"/>
        <v>1</v>
      </c>
    </row>
    <row r="1558" spans="2:11" ht="14.25" customHeight="1">
      <c r="C1558" s="63" t="s">
        <v>1751</v>
      </c>
      <c r="D1558" s="64" t="s">
        <v>1752</v>
      </c>
      <c r="E1558" s="65"/>
      <c r="F1558" s="65"/>
      <c r="G1558" s="50">
        <v>0</v>
      </c>
      <c r="H1558" s="50">
        <v>1</v>
      </c>
      <c r="I1558" s="50">
        <f t="shared" si="93"/>
        <v>0</v>
      </c>
      <c r="J1558" s="50">
        <f t="shared" si="92"/>
        <v>1</v>
      </c>
    </row>
    <row r="1559" spans="2:11" ht="14.25" customHeight="1">
      <c r="C1559" s="63" t="s">
        <v>1887</v>
      </c>
      <c r="D1559" s="64" t="s">
        <v>1888</v>
      </c>
      <c r="E1559" s="65"/>
      <c r="F1559" s="65"/>
      <c r="G1559" s="50">
        <v>0</v>
      </c>
      <c r="H1559" s="50">
        <v>1</v>
      </c>
      <c r="I1559" s="50">
        <f t="shared" si="93"/>
        <v>0</v>
      </c>
      <c r="J1559" s="50">
        <f t="shared" si="92"/>
        <v>1</v>
      </c>
    </row>
    <row r="1560" spans="2:11" ht="14.25" customHeight="1">
      <c r="C1560" s="63" t="s">
        <v>1529</v>
      </c>
      <c r="D1560" s="64" t="s">
        <v>1530</v>
      </c>
      <c r="E1560" s="65"/>
      <c r="F1560" s="65"/>
      <c r="G1560" s="50">
        <v>0</v>
      </c>
      <c r="H1560" s="50">
        <v>1</v>
      </c>
      <c r="I1560" s="50">
        <f t="shared" si="93"/>
        <v>0</v>
      </c>
      <c r="J1560" s="50">
        <f t="shared" si="92"/>
        <v>1</v>
      </c>
    </row>
    <row r="1561" spans="2:11" ht="14.25" customHeight="1">
      <c r="C1561" s="63" t="s">
        <v>1889</v>
      </c>
      <c r="D1561" s="64" t="s">
        <v>1890</v>
      </c>
      <c r="E1561" s="65"/>
      <c r="F1561" s="65"/>
      <c r="G1561" s="50">
        <v>0</v>
      </c>
      <c r="H1561" s="50">
        <v>1</v>
      </c>
      <c r="I1561" s="50">
        <f t="shared" si="93"/>
        <v>0</v>
      </c>
      <c r="J1561" s="50">
        <f t="shared" si="92"/>
        <v>1</v>
      </c>
    </row>
    <row r="1562" spans="2:11" ht="14.25" customHeight="1">
      <c r="C1562" s="63" t="s">
        <v>1891</v>
      </c>
      <c r="D1562" s="64" t="s">
        <v>1892</v>
      </c>
      <c r="E1562" s="65"/>
      <c r="F1562" s="65"/>
      <c r="G1562" s="50">
        <v>0</v>
      </c>
      <c r="H1562" s="50">
        <v>1</v>
      </c>
      <c r="I1562" s="50">
        <f t="shared" si="93"/>
        <v>0</v>
      </c>
      <c r="J1562" s="50">
        <f t="shared" si="92"/>
        <v>1</v>
      </c>
    </row>
    <row r="1563" spans="2:11" ht="14.25" customHeight="1">
      <c r="C1563" s="63" t="s">
        <v>487</v>
      </c>
      <c r="D1563" s="64" t="s">
        <v>488</v>
      </c>
      <c r="E1563" s="65"/>
      <c r="F1563" s="65"/>
      <c r="G1563" s="50">
        <v>0</v>
      </c>
      <c r="H1563" s="50">
        <v>1</v>
      </c>
      <c r="I1563" s="50">
        <f t="shared" si="93"/>
        <v>0</v>
      </c>
      <c r="J1563" s="50">
        <f t="shared" si="92"/>
        <v>1</v>
      </c>
    </row>
    <row r="1564" spans="2:11" ht="14.25">
      <c r="B1564" s="69" t="s">
        <v>65</v>
      </c>
      <c r="C1564" s="70"/>
      <c r="E1564" s="61">
        <f>SUM(E1565:E1730)</f>
        <v>9466</v>
      </c>
      <c r="F1564" s="61">
        <f t="shared" ref="F1564:J1564" si="94">SUM(F1565:F1730)</f>
        <v>9570</v>
      </c>
      <c r="G1564" s="61">
        <f t="shared" si="94"/>
        <v>164911</v>
      </c>
      <c r="H1564" s="61">
        <f t="shared" si="94"/>
        <v>166379</v>
      </c>
      <c r="I1564" s="61">
        <f t="shared" si="94"/>
        <v>174377</v>
      </c>
      <c r="J1564" s="61">
        <f t="shared" si="94"/>
        <v>175949</v>
      </c>
      <c r="K1564" s="71" t="s">
        <v>9</v>
      </c>
    </row>
    <row r="1565" spans="2:11">
      <c r="C1565" s="48" t="s">
        <v>520</v>
      </c>
      <c r="D1565" s="49" t="s">
        <v>521</v>
      </c>
      <c r="E1565" s="65">
        <v>0</v>
      </c>
      <c r="F1565" s="65">
        <v>0</v>
      </c>
      <c r="G1565" s="50">
        <v>678</v>
      </c>
      <c r="H1565" s="50">
        <v>670</v>
      </c>
      <c r="I1565" s="50">
        <f t="shared" ref="I1565:J1692" si="95">SUM(E1565,G1565)</f>
        <v>678</v>
      </c>
      <c r="J1565" s="50">
        <f t="shared" si="95"/>
        <v>670</v>
      </c>
    </row>
    <row r="1566" spans="2:11">
      <c r="C1566" s="48" t="s">
        <v>1893</v>
      </c>
      <c r="D1566" s="49" t="s">
        <v>1894</v>
      </c>
      <c r="E1566" s="65">
        <v>0</v>
      </c>
      <c r="F1566" s="65">
        <v>0</v>
      </c>
      <c r="G1566" s="50">
        <v>2</v>
      </c>
      <c r="H1566" s="50">
        <v>0</v>
      </c>
      <c r="I1566" s="50">
        <f t="shared" si="95"/>
        <v>2</v>
      </c>
      <c r="J1566" s="50">
        <f t="shared" si="95"/>
        <v>0</v>
      </c>
    </row>
    <row r="1567" spans="2:11">
      <c r="C1567" s="48" t="s">
        <v>1895</v>
      </c>
      <c r="D1567" s="49" t="s">
        <v>1896</v>
      </c>
      <c r="E1567" s="65">
        <v>0</v>
      </c>
      <c r="F1567" s="65">
        <v>0</v>
      </c>
      <c r="G1567" s="50">
        <v>7</v>
      </c>
      <c r="H1567" s="50">
        <v>0</v>
      </c>
      <c r="I1567" s="50">
        <f t="shared" si="95"/>
        <v>7</v>
      </c>
      <c r="J1567" s="50">
        <f t="shared" si="95"/>
        <v>0</v>
      </c>
    </row>
    <row r="1568" spans="2:11">
      <c r="C1568" s="48" t="s">
        <v>696</v>
      </c>
      <c r="D1568" s="49" t="s">
        <v>697</v>
      </c>
      <c r="E1568" s="65">
        <v>0</v>
      </c>
      <c r="F1568" s="65">
        <v>100</v>
      </c>
      <c r="G1568" s="50">
        <v>0</v>
      </c>
      <c r="H1568" s="50">
        <v>100</v>
      </c>
      <c r="I1568" s="50">
        <f t="shared" si="95"/>
        <v>0</v>
      </c>
      <c r="J1568" s="50">
        <f t="shared" si="95"/>
        <v>200</v>
      </c>
    </row>
    <row r="1569" spans="3:10">
      <c r="C1569" s="48">
        <v>260076</v>
      </c>
      <c r="D1569" s="49" t="s">
        <v>698</v>
      </c>
      <c r="E1569" s="65">
        <v>34</v>
      </c>
      <c r="F1569" s="65">
        <v>40</v>
      </c>
      <c r="G1569" s="50">
        <v>2</v>
      </c>
      <c r="H1569" s="50">
        <v>4</v>
      </c>
      <c r="I1569" s="50">
        <f t="shared" si="95"/>
        <v>36</v>
      </c>
      <c r="J1569" s="50">
        <f t="shared" si="95"/>
        <v>44</v>
      </c>
    </row>
    <row r="1570" spans="3:10">
      <c r="C1570" s="48">
        <v>600012</v>
      </c>
      <c r="D1570" s="49" t="s">
        <v>1897</v>
      </c>
      <c r="E1570" s="65">
        <v>418</v>
      </c>
      <c r="F1570" s="65">
        <v>350</v>
      </c>
      <c r="G1570" s="50">
        <v>0</v>
      </c>
      <c r="H1570" s="50">
        <v>0</v>
      </c>
      <c r="I1570" s="50">
        <f t="shared" si="95"/>
        <v>418</v>
      </c>
      <c r="J1570" s="50">
        <f t="shared" si="95"/>
        <v>350</v>
      </c>
    </row>
    <row r="1571" spans="3:10">
      <c r="C1571" s="48">
        <v>600016</v>
      </c>
      <c r="D1571" s="49" t="s">
        <v>1898</v>
      </c>
      <c r="E1571" s="65">
        <v>208</v>
      </c>
      <c r="F1571" s="65">
        <v>150</v>
      </c>
      <c r="G1571" s="50">
        <v>0</v>
      </c>
      <c r="H1571" s="50">
        <v>0</v>
      </c>
      <c r="I1571" s="50">
        <f t="shared" si="95"/>
        <v>208</v>
      </c>
      <c r="J1571" s="50">
        <f t="shared" si="95"/>
        <v>150</v>
      </c>
    </row>
    <row r="1572" spans="3:10">
      <c r="C1572" s="48">
        <v>600022</v>
      </c>
      <c r="D1572" s="49" t="s">
        <v>1899</v>
      </c>
      <c r="E1572" s="65">
        <v>461</v>
      </c>
      <c r="F1572" s="65">
        <v>400</v>
      </c>
      <c r="G1572" s="50">
        <v>0</v>
      </c>
      <c r="H1572" s="50">
        <v>0</v>
      </c>
      <c r="I1572" s="50">
        <f t="shared" si="95"/>
        <v>461</v>
      </c>
      <c r="J1572" s="50">
        <f t="shared" si="95"/>
        <v>400</v>
      </c>
    </row>
    <row r="1573" spans="3:10">
      <c r="C1573" s="48">
        <v>600023</v>
      </c>
      <c r="D1573" s="49" t="s">
        <v>1900</v>
      </c>
      <c r="E1573" s="65">
        <v>890</v>
      </c>
      <c r="F1573" s="65">
        <v>800</v>
      </c>
      <c r="G1573" s="50">
        <v>0</v>
      </c>
      <c r="H1573" s="50">
        <v>0</v>
      </c>
      <c r="I1573" s="50">
        <f t="shared" si="95"/>
        <v>890</v>
      </c>
      <c r="J1573" s="50">
        <f t="shared" si="95"/>
        <v>800</v>
      </c>
    </row>
    <row r="1574" spans="3:10">
      <c r="C1574" s="48">
        <v>600331</v>
      </c>
      <c r="D1574" s="49" t="s">
        <v>1901</v>
      </c>
      <c r="E1574" s="65">
        <v>192</v>
      </c>
      <c r="F1574" s="65">
        <v>150</v>
      </c>
      <c r="G1574" s="50">
        <v>0</v>
      </c>
      <c r="H1574" s="50">
        <v>0</v>
      </c>
      <c r="I1574" s="50">
        <f t="shared" si="95"/>
        <v>192</v>
      </c>
      <c r="J1574" s="50">
        <f t="shared" si="95"/>
        <v>150</v>
      </c>
    </row>
    <row r="1575" spans="3:10">
      <c r="C1575" s="48">
        <v>600803</v>
      </c>
      <c r="D1575" s="49" t="s">
        <v>1902</v>
      </c>
      <c r="E1575" s="65">
        <v>0</v>
      </c>
      <c r="F1575" s="65">
        <v>0</v>
      </c>
      <c r="G1575" s="50">
        <v>4</v>
      </c>
      <c r="H1575" s="50">
        <v>6</v>
      </c>
      <c r="I1575" s="50">
        <f t="shared" si="95"/>
        <v>4</v>
      </c>
      <c r="J1575" s="50">
        <f t="shared" si="95"/>
        <v>6</v>
      </c>
    </row>
    <row r="1576" spans="3:10">
      <c r="C1576" s="48" t="s">
        <v>1903</v>
      </c>
      <c r="D1576" s="49" t="s">
        <v>1904</v>
      </c>
      <c r="E1576" s="65">
        <v>0</v>
      </c>
      <c r="F1576" s="65">
        <v>0</v>
      </c>
      <c r="G1576" s="50">
        <v>0</v>
      </c>
      <c r="H1576" s="50">
        <v>1</v>
      </c>
      <c r="I1576" s="50">
        <f t="shared" si="95"/>
        <v>0</v>
      </c>
      <c r="J1576" s="50">
        <f t="shared" si="95"/>
        <v>1</v>
      </c>
    </row>
    <row r="1577" spans="3:10">
      <c r="C1577" s="48" t="s">
        <v>525</v>
      </c>
      <c r="D1577" s="49" t="s">
        <v>526</v>
      </c>
      <c r="E1577" s="65">
        <v>0</v>
      </c>
      <c r="F1577" s="65">
        <v>0</v>
      </c>
      <c r="G1577" s="50">
        <v>0</v>
      </c>
      <c r="H1577" s="50">
        <v>1</v>
      </c>
      <c r="I1577" s="50">
        <f t="shared" si="95"/>
        <v>0</v>
      </c>
      <c r="J1577" s="50">
        <f t="shared" si="95"/>
        <v>1</v>
      </c>
    </row>
    <row r="1578" spans="3:10">
      <c r="C1578" s="48" t="s">
        <v>527</v>
      </c>
      <c r="D1578" s="49" t="s">
        <v>528</v>
      </c>
      <c r="E1578" s="65">
        <v>0</v>
      </c>
      <c r="F1578" s="65">
        <v>0</v>
      </c>
      <c r="G1578" s="50">
        <v>0</v>
      </c>
      <c r="H1578" s="50">
        <v>1</v>
      </c>
      <c r="I1578" s="50">
        <f t="shared" si="95"/>
        <v>0</v>
      </c>
      <c r="J1578" s="50">
        <f t="shared" si="95"/>
        <v>1</v>
      </c>
    </row>
    <row r="1579" spans="3:10">
      <c r="C1579" s="48" t="s">
        <v>699</v>
      </c>
      <c r="D1579" s="49" t="s">
        <v>700</v>
      </c>
      <c r="E1579" s="65">
        <v>0</v>
      </c>
      <c r="F1579" s="65">
        <v>0</v>
      </c>
      <c r="G1579" s="50">
        <v>6419</v>
      </c>
      <c r="H1579" s="50">
        <v>6350</v>
      </c>
      <c r="I1579" s="50">
        <f t="shared" si="95"/>
        <v>6419</v>
      </c>
      <c r="J1579" s="50">
        <f t="shared" si="95"/>
        <v>6350</v>
      </c>
    </row>
    <row r="1580" spans="3:10">
      <c r="C1580" s="48" t="s">
        <v>531</v>
      </c>
      <c r="D1580" s="49" t="s">
        <v>532</v>
      </c>
      <c r="E1580" s="65">
        <v>0</v>
      </c>
      <c r="F1580" s="65">
        <v>0</v>
      </c>
      <c r="G1580" s="50">
        <v>48</v>
      </c>
      <c r="H1580" s="50">
        <v>60</v>
      </c>
      <c r="I1580" s="50">
        <f t="shared" si="95"/>
        <v>48</v>
      </c>
      <c r="J1580" s="50">
        <f t="shared" si="95"/>
        <v>60</v>
      </c>
    </row>
    <row r="1581" spans="3:10">
      <c r="C1581" s="48" t="s">
        <v>533</v>
      </c>
      <c r="D1581" s="49" t="s">
        <v>534</v>
      </c>
      <c r="E1581" s="65">
        <v>0</v>
      </c>
      <c r="F1581" s="65">
        <v>0</v>
      </c>
      <c r="G1581" s="50">
        <v>1664</v>
      </c>
      <c r="H1581" s="50">
        <v>1700</v>
      </c>
      <c r="I1581" s="50">
        <f t="shared" si="95"/>
        <v>1664</v>
      </c>
      <c r="J1581" s="50">
        <f t="shared" si="95"/>
        <v>1700</v>
      </c>
    </row>
    <row r="1582" spans="3:10">
      <c r="C1582" s="48" t="s">
        <v>1905</v>
      </c>
      <c r="D1582" s="49" t="s">
        <v>1906</v>
      </c>
      <c r="E1582" s="65">
        <v>0</v>
      </c>
      <c r="F1582" s="65">
        <v>1</v>
      </c>
      <c r="G1582" s="50">
        <v>1</v>
      </c>
      <c r="H1582" s="50">
        <v>1</v>
      </c>
      <c r="I1582" s="50">
        <f t="shared" si="95"/>
        <v>1</v>
      </c>
      <c r="J1582" s="50">
        <f t="shared" si="95"/>
        <v>2</v>
      </c>
    </row>
    <row r="1583" spans="3:10">
      <c r="C1583" s="48" t="s">
        <v>541</v>
      </c>
      <c r="D1583" s="49" t="s">
        <v>542</v>
      </c>
      <c r="E1583" s="65">
        <v>0</v>
      </c>
      <c r="F1583" s="65">
        <v>0</v>
      </c>
      <c r="G1583" s="50">
        <v>957</v>
      </c>
      <c r="H1583" s="50">
        <v>1000</v>
      </c>
      <c r="I1583" s="50">
        <f t="shared" si="95"/>
        <v>957</v>
      </c>
      <c r="J1583" s="50">
        <f t="shared" si="95"/>
        <v>1000</v>
      </c>
    </row>
    <row r="1584" spans="3:10">
      <c r="C1584" s="48" t="s">
        <v>543</v>
      </c>
      <c r="D1584" s="49" t="s">
        <v>544</v>
      </c>
      <c r="E1584" s="65">
        <v>0</v>
      </c>
      <c r="F1584" s="65">
        <v>0</v>
      </c>
      <c r="G1584" s="50">
        <v>25</v>
      </c>
      <c r="H1584" s="50">
        <v>50</v>
      </c>
      <c r="I1584" s="50">
        <f t="shared" si="95"/>
        <v>25</v>
      </c>
      <c r="J1584" s="50">
        <f t="shared" si="95"/>
        <v>50</v>
      </c>
    </row>
    <row r="1585" spans="3:10">
      <c r="C1585" s="48" t="s">
        <v>545</v>
      </c>
      <c r="D1585" s="49" t="s">
        <v>546</v>
      </c>
      <c r="E1585" s="65">
        <v>13</v>
      </c>
      <c r="F1585" s="65">
        <v>15</v>
      </c>
      <c r="G1585" s="50">
        <v>5787</v>
      </c>
      <c r="H1585" s="50">
        <v>6000</v>
      </c>
      <c r="I1585" s="50">
        <f t="shared" si="95"/>
        <v>5800</v>
      </c>
      <c r="J1585" s="50">
        <f t="shared" si="95"/>
        <v>6015</v>
      </c>
    </row>
    <row r="1586" spans="3:10">
      <c r="C1586" s="48" t="s">
        <v>547</v>
      </c>
      <c r="D1586" s="49" t="s">
        <v>548</v>
      </c>
      <c r="E1586" s="65">
        <v>0</v>
      </c>
      <c r="F1586" s="65">
        <v>0</v>
      </c>
      <c r="G1586" s="50">
        <v>49</v>
      </c>
      <c r="H1586" s="50">
        <v>50</v>
      </c>
      <c r="I1586" s="50">
        <f t="shared" si="95"/>
        <v>49</v>
      </c>
      <c r="J1586" s="50">
        <f t="shared" si="95"/>
        <v>50</v>
      </c>
    </row>
    <row r="1587" spans="3:10">
      <c r="C1587" s="48" t="s">
        <v>713</v>
      </c>
      <c r="D1587" s="49" t="s">
        <v>714</v>
      </c>
      <c r="E1587" s="65">
        <v>0</v>
      </c>
      <c r="F1587" s="65">
        <v>0</v>
      </c>
      <c r="G1587" s="50">
        <v>0</v>
      </c>
      <c r="H1587" s="50">
        <v>1</v>
      </c>
      <c r="I1587" s="50">
        <f t="shared" si="95"/>
        <v>0</v>
      </c>
      <c r="J1587" s="50">
        <f t="shared" si="95"/>
        <v>1</v>
      </c>
    </row>
    <row r="1588" spans="3:10">
      <c r="C1588" s="48" t="s">
        <v>715</v>
      </c>
      <c r="D1588" s="49" t="s">
        <v>716</v>
      </c>
      <c r="E1588" s="65">
        <v>0</v>
      </c>
      <c r="F1588" s="65">
        <v>0</v>
      </c>
      <c r="G1588" s="50">
        <v>0</v>
      </c>
      <c r="H1588" s="50">
        <v>1</v>
      </c>
      <c r="I1588" s="50">
        <f t="shared" si="95"/>
        <v>0</v>
      </c>
      <c r="J1588" s="50">
        <f t="shared" si="95"/>
        <v>1</v>
      </c>
    </row>
    <row r="1589" spans="3:10">
      <c r="C1589" s="48" t="s">
        <v>717</v>
      </c>
      <c r="D1589" s="49" t="s">
        <v>718</v>
      </c>
      <c r="E1589" s="65">
        <v>0</v>
      </c>
      <c r="F1589" s="65">
        <v>0</v>
      </c>
      <c r="G1589" s="50">
        <v>0</v>
      </c>
      <c r="H1589" s="50">
        <v>1</v>
      </c>
      <c r="I1589" s="50">
        <f t="shared" si="95"/>
        <v>0</v>
      </c>
      <c r="J1589" s="50">
        <f t="shared" si="95"/>
        <v>1</v>
      </c>
    </row>
    <row r="1590" spans="3:10">
      <c r="C1590" s="48" t="s">
        <v>727</v>
      </c>
      <c r="D1590" s="49" t="s">
        <v>728</v>
      </c>
      <c r="E1590" s="65">
        <v>0</v>
      </c>
      <c r="F1590" s="65">
        <v>0</v>
      </c>
      <c r="G1590" s="50">
        <v>0</v>
      </c>
      <c r="H1590" s="50">
        <v>1</v>
      </c>
      <c r="I1590" s="50">
        <f t="shared" si="95"/>
        <v>0</v>
      </c>
      <c r="J1590" s="50">
        <f t="shared" si="95"/>
        <v>1</v>
      </c>
    </row>
    <row r="1591" spans="3:10">
      <c r="C1591" s="48" t="s">
        <v>729</v>
      </c>
      <c r="D1591" s="49" t="s">
        <v>730</v>
      </c>
      <c r="E1591" s="65">
        <v>0</v>
      </c>
      <c r="F1591" s="65">
        <v>0</v>
      </c>
      <c r="G1591" s="50">
        <v>0</v>
      </c>
      <c r="H1591" s="50">
        <v>1</v>
      </c>
      <c r="I1591" s="50">
        <f t="shared" si="95"/>
        <v>0</v>
      </c>
      <c r="J1591" s="50">
        <f t="shared" si="95"/>
        <v>1</v>
      </c>
    </row>
    <row r="1592" spans="3:10">
      <c r="C1592" s="48" t="s">
        <v>549</v>
      </c>
      <c r="D1592" s="49" t="s">
        <v>550</v>
      </c>
      <c r="E1592" s="65">
        <v>0</v>
      </c>
      <c r="F1592" s="65">
        <v>0</v>
      </c>
      <c r="G1592" s="50">
        <v>11</v>
      </c>
      <c r="H1592" s="50">
        <v>12</v>
      </c>
      <c r="I1592" s="50">
        <f t="shared" si="95"/>
        <v>11</v>
      </c>
      <c r="J1592" s="50">
        <f t="shared" si="95"/>
        <v>12</v>
      </c>
    </row>
    <row r="1593" spans="3:10">
      <c r="C1593" s="48" t="s">
        <v>551</v>
      </c>
      <c r="D1593" s="49" t="s">
        <v>552</v>
      </c>
      <c r="E1593" s="65">
        <v>4196</v>
      </c>
      <c r="F1593" s="65">
        <v>4200</v>
      </c>
      <c r="G1593" s="50">
        <v>9324</v>
      </c>
      <c r="H1593" s="50">
        <v>9300</v>
      </c>
      <c r="I1593" s="50">
        <f t="shared" si="95"/>
        <v>13520</v>
      </c>
      <c r="J1593" s="50">
        <f t="shared" si="95"/>
        <v>13500</v>
      </c>
    </row>
    <row r="1594" spans="3:10">
      <c r="C1594" s="48" t="s">
        <v>114</v>
      </c>
      <c r="D1594" s="49" t="s">
        <v>115</v>
      </c>
      <c r="E1594" s="65">
        <v>0</v>
      </c>
      <c r="F1594" s="65">
        <v>0</v>
      </c>
      <c r="G1594" s="50">
        <v>0</v>
      </c>
      <c r="H1594" s="50">
        <v>1</v>
      </c>
      <c r="I1594" s="50">
        <f t="shared" si="95"/>
        <v>0</v>
      </c>
      <c r="J1594" s="50">
        <f t="shared" si="95"/>
        <v>1</v>
      </c>
    </row>
    <row r="1595" spans="3:10">
      <c r="C1595" s="48" t="s">
        <v>1907</v>
      </c>
      <c r="D1595" s="49" t="s">
        <v>1908</v>
      </c>
      <c r="E1595" s="65">
        <v>0</v>
      </c>
      <c r="F1595" s="65">
        <v>1</v>
      </c>
      <c r="G1595" s="50">
        <v>0</v>
      </c>
      <c r="H1595" s="50">
        <v>1</v>
      </c>
      <c r="I1595" s="50">
        <f t="shared" si="95"/>
        <v>0</v>
      </c>
      <c r="J1595" s="50">
        <f t="shared" si="95"/>
        <v>2</v>
      </c>
    </row>
    <row r="1596" spans="3:10">
      <c r="C1596" s="48" t="s">
        <v>993</v>
      </c>
      <c r="D1596" s="49" t="s">
        <v>994</v>
      </c>
      <c r="E1596" s="65">
        <v>0</v>
      </c>
      <c r="F1596" s="65">
        <v>0</v>
      </c>
      <c r="G1596" s="50">
        <v>0</v>
      </c>
      <c r="H1596" s="50">
        <v>1</v>
      </c>
      <c r="I1596" s="50">
        <f t="shared" si="95"/>
        <v>0</v>
      </c>
      <c r="J1596" s="50">
        <f t="shared" si="95"/>
        <v>1</v>
      </c>
    </row>
    <row r="1597" spans="3:10">
      <c r="C1597" s="48" t="s">
        <v>348</v>
      </c>
      <c r="D1597" s="49" t="s">
        <v>349</v>
      </c>
      <c r="E1597" s="65"/>
      <c r="F1597" s="65"/>
      <c r="G1597" s="50">
        <v>2</v>
      </c>
      <c r="H1597" s="50">
        <v>0</v>
      </c>
      <c r="I1597" s="50">
        <f t="shared" si="95"/>
        <v>2</v>
      </c>
      <c r="J1597" s="50">
        <f t="shared" si="95"/>
        <v>0</v>
      </c>
    </row>
    <row r="1598" spans="3:10">
      <c r="C1598" s="48" t="s">
        <v>735</v>
      </c>
      <c r="D1598" s="49" t="s">
        <v>736</v>
      </c>
      <c r="E1598" s="65">
        <v>0</v>
      </c>
      <c r="F1598" s="65">
        <v>0</v>
      </c>
      <c r="G1598" s="50">
        <v>0</v>
      </c>
      <c r="H1598" s="50">
        <v>1</v>
      </c>
      <c r="I1598" s="50">
        <f t="shared" si="95"/>
        <v>0</v>
      </c>
      <c r="J1598" s="50">
        <f t="shared" si="95"/>
        <v>1</v>
      </c>
    </row>
    <row r="1599" spans="3:10">
      <c r="C1599" s="48" t="s">
        <v>577</v>
      </c>
      <c r="D1599" s="49" t="s">
        <v>578</v>
      </c>
      <c r="E1599" s="65">
        <v>0</v>
      </c>
      <c r="F1599" s="65">
        <v>0</v>
      </c>
      <c r="G1599" s="50">
        <v>211</v>
      </c>
      <c r="H1599" s="50">
        <v>250</v>
      </c>
      <c r="I1599" s="50">
        <f t="shared" si="95"/>
        <v>211</v>
      </c>
      <c r="J1599" s="50">
        <f t="shared" si="95"/>
        <v>250</v>
      </c>
    </row>
    <row r="1600" spans="3:10">
      <c r="C1600" s="48" t="s">
        <v>1909</v>
      </c>
      <c r="D1600" s="49" t="s">
        <v>1910</v>
      </c>
      <c r="E1600" s="65">
        <v>0</v>
      </c>
      <c r="F1600" s="65">
        <v>0</v>
      </c>
      <c r="G1600" s="50">
        <v>1</v>
      </c>
      <c r="H1600" s="50">
        <v>0</v>
      </c>
      <c r="I1600" s="50">
        <f t="shared" si="95"/>
        <v>1</v>
      </c>
      <c r="J1600" s="50">
        <f t="shared" si="95"/>
        <v>0</v>
      </c>
    </row>
    <row r="1601" spans="3:10">
      <c r="C1601" s="48" t="s">
        <v>1911</v>
      </c>
      <c r="D1601" s="49" t="s">
        <v>1912</v>
      </c>
      <c r="E1601" s="65">
        <v>0</v>
      </c>
      <c r="F1601" s="65">
        <v>0</v>
      </c>
      <c r="G1601" s="50">
        <v>13</v>
      </c>
      <c r="H1601" s="50">
        <v>40</v>
      </c>
      <c r="I1601" s="50">
        <f t="shared" si="95"/>
        <v>13</v>
      </c>
      <c r="J1601" s="50">
        <f t="shared" si="95"/>
        <v>40</v>
      </c>
    </row>
    <row r="1602" spans="3:10">
      <c r="C1602" s="48" t="s">
        <v>1913</v>
      </c>
      <c r="D1602" s="49" t="s">
        <v>1914</v>
      </c>
      <c r="E1602" s="65">
        <v>0</v>
      </c>
      <c r="F1602" s="65">
        <v>0</v>
      </c>
      <c r="G1602" s="50">
        <v>0</v>
      </c>
      <c r="H1602" s="50">
        <v>1</v>
      </c>
      <c r="I1602" s="50">
        <f t="shared" si="95"/>
        <v>0</v>
      </c>
      <c r="J1602" s="50">
        <f t="shared" si="95"/>
        <v>1</v>
      </c>
    </row>
    <row r="1603" spans="3:10">
      <c r="C1603" s="48" t="s">
        <v>743</v>
      </c>
      <c r="D1603" s="49" t="s">
        <v>744</v>
      </c>
      <c r="E1603" s="65">
        <v>0</v>
      </c>
      <c r="F1603" s="65">
        <v>0</v>
      </c>
      <c r="G1603" s="50">
        <v>0</v>
      </c>
      <c r="H1603" s="50">
        <v>1</v>
      </c>
      <c r="I1603" s="50">
        <f t="shared" si="95"/>
        <v>0</v>
      </c>
      <c r="J1603" s="50">
        <f t="shared" si="95"/>
        <v>1</v>
      </c>
    </row>
    <row r="1604" spans="3:10">
      <c r="C1604" s="48" t="s">
        <v>1915</v>
      </c>
      <c r="D1604" s="49" t="s">
        <v>1916</v>
      </c>
      <c r="E1604" s="65">
        <v>0</v>
      </c>
      <c r="F1604" s="65">
        <v>0</v>
      </c>
      <c r="G1604" s="50">
        <v>0</v>
      </c>
      <c r="H1604" s="50">
        <v>1</v>
      </c>
      <c r="I1604" s="50">
        <f t="shared" si="95"/>
        <v>0</v>
      </c>
      <c r="J1604" s="50">
        <f t="shared" si="95"/>
        <v>1</v>
      </c>
    </row>
    <row r="1605" spans="3:10">
      <c r="C1605" s="48" t="s">
        <v>1917</v>
      </c>
      <c r="D1605" s="49" t="s">
        <v>1918</v>
      </c>
      <c r="E1605" s="65">
        <v>0</v>
      </c>
      <c r="F1605" s="65">
        <v>0</v>
      </c>
      <c r="G1605" s="50">
        <v>0</v>
      </c>
      <c r="H1605" s="50">
        <v>1</v>
      </c>
      <c r="I1605" s="50">
        <f t="shared" si="95"/>
        <v>0</v>
      </c>
      <c r="J1605" s="50">
        <f t="shared" si="95"/>
        <v>1</v>
      </c>
    </row>
    <row r="1606" spans="3:10">
      <c r="C1606" s="48" t="s">
        <v>1919</v>
      </c>
      <c r="D1606" s="49" t="s">
        <v>1920</v>
      </c>
      <c r="E1606" s="65">
        <v>0</v>
      </c>
      <c r="F1606" s="65">
        <v>0</v>
      </c>
      <c r="G1606" s="50">
        <v>0</v>
      </c>
      <c r="H1606" s="50">
        <v>1</v>
      </c>
      <c r="I1606" s="50">
        <f t="shared" si="95"/>
        <v>0</v>
      </c>
      <c r="J1606" s="50">
        <f t="shared" si="95"/>
        <v>1</v>
      </c>
    </row>
    <row r="1607" spans="3:10">
      <c r="C1607" s="48" t="s">
        <v>1921</v>
      </c>
      <c r="D1607" s="49" t="s">
        <v>1922</v>
      </c>
      <c r="E1607" s="65">
        <v>0</v>
      </c>
      <c r="F1607" s="65">
        <v>0</v>
      </c>
      <c r="G1607" s="50">
        <v>0</v>
      </c>
      <c r="H1607" s="50">
        <v>1</v>
      </c>
      <c r="I1607" s="50">
        <f t="shared" si="95"/>
        <v>0</v>
      </c>
      <c r="J1607" s="50">
        <f t="shared" si="95"/>
        <v>1</v>
      </c>
    </row>
    <row r="1608" spans="3:10">
      <c r="C1608" s="48" t="s">
        <v>1923</v>
      </c>
      <c r="D1608" s="49" t="s">
        <v>1924</v>
      </c>
      <c r="E1608" s="65">
        <v>0</v>
      </c>
      <c r="F1608" s="65">
        <v>0</v>
      </c>
      <c r="G1608" s="50">
        <v>0</v>
      </c>
      <c r="H1608" s="50">
        <v>1</v>
      </c>
      <c r="I1608" s="50">
        <f t="shared" si="95"/>
        <v>0</v>
      </c>
      <c r="J1608" s="50">
        <f t="shared" si="95"/>
        <v>1</v>
      </c>
    </row>
    <row r="1609" spans="3:10">
      <c r="C1609" s="48" t="s">
        <v>1925</v>
      </c>
      <c r="D1609" s="49" t="s">
        <v>1926</v>
      </c>
      <c r="E1609" s="65">
        <v>0</v>
      </c>
      <c r="F1609" s="65">
        <v>0</v>
      </c>
      <c r="G1609" s="50">
        <v>0</v>
      </c>
      <c r="H1609" s="50">
        <v>1</v>
      </c>
      <c r="I1609" s="50">
        <f t="shared" si="95"/>
        <v>0</v>
      </c>
      <c r="J1609" s="50">
        <f t="shared" si="95"/>
        <v>1</v>
      </c>
    </row>
    <row r="1610" spans="3:10">
      <c r="C1610" s="48" t="s">
        <v>1927</v>
      </c>
      <c r="D1610" s="49" t="s">
        <v>1928</v>
      </c>
      <c r="E1610" s="65">
        <v>0</v>
      </c>
      <c r="F1610" s="65">
        <v>0</v>
      </c>
      <c r="G1610" s="50">
        <v>0</v>
      </c>
      <c r="H1610" s="50">
        <v>1</v>
      </c>
      <c r="I1610" s="50">
        <f t="shared" si="95"/>
        <v>0</v>
      </c>
      <c r="J1610" s="50">
        <f t="shared" si="95"/>
        <v>1</v>
      </c>
    </row>
    <row r="1611" spans="3:10">
      <c r="C1611" s="48" t="s">
        <v>1929</v>
      </c>
      <c r="D1611" s="49" t="s">
        <v>1930</v>
      </c>
      <c r="E1611" s="65">
        <v>0</v>
      </c>
      <c r="F1611" s="65">
        <v>0</v>
      </c>
      <c r="G1611" s="50">
        <v>0</v>
      </c>
      <c r="H1611" s="50">
        <v>1</v>
      </c>
      <c r="I1611" s="50">
        <f t="shared" si="95"/>
        <v>0</v>
      </c>
      <c r="J1611" s="50">
        <f t="shared" si="95"/>
        <v>1</v>
      </c>
    </row>
    <row r="1612" spans="3:10">
      <c r="C1612" s="48" t="s">
        <v>1931</v>
      </c>
      <c r="D1612" s="49" t="s">
        <v>1932</v>
      </c>
      <c r="E1612" s="65">
        <v>0</v>
      </c>
      <c r="F1612" s="65">
        <v>0</v>
      </c>
      <c r="G1612" s="50">
        <v>0</v>
      </c>
      <c r="H1612" s="50">
        <v>1</v>
      </c>
      <c r="I1612" s="50">
        <f t="shared" si="95"/>
        <v>0</v>
      </c>
      <c r="J1612" s="50">
        <f t="shared" si="95"/>
        <v>1</v>
      </c>
    </row>
    <row r="1613" spans="3:10">
      <c r="C1613" s="48" t="s">
        <v>1933</v>
      </c>
      <c r="D1613" s="49" t="s">
        <v>1934</v>
      </c>
      <c r="E1613" s="65">
        <v>0</v>
      </c>
      <c r="F1613" s="65">
        <v>0</v>
      </c>
      <c r="G1613" s="50">
        <v>0</v>
      </c>
      <c r="H1613" s="50">
        <v>1</v>
      </c>
      <c r="I1613" s="50">
        <f t="shared" si="95"/>
        <v>0</v>
      </c>
      <c r="J1613" s="50">
        <f t="shared" si="95"/>
        <v>1</v>
      </c>
    </row>
    <row r="1614" spans="3:10">
      <c r="C1614" s="48" t="s">
        <v>1935</v>
      </c>
      <c r="D1614" s="49" t="s">
        <v>1936</v>
      </c>
      <c r="E1614" s="65">
        <v>0</v>
      </c>
      <c r="F1614" s="65">
        <v>0</v>
      </c>
      <c r="G1614" s="50">
        <v>0</v>
      </c>
      <c r="H1614" s="50">
        <v>1</v>
      </c>
      <c r="I1614" s="50">
        <f t="shared" si="95"/>
        <v>0</v>
      </c>
      <c r="J1614" s="50">
        <f t="shared" si="95"/>
        <v>1</v>
      </c>
    </row>
    <row r="1615" spans="3:10">
      <c r="C1615" s="48" t="s">
        <v>1937</v>
      </c>
      <c r="D1615" s="49" t="s">
        <v>1938</v>
      </c>
      <c r="E1615" s="65">
        <v>0</v>
      </c>
      <c r="F1615" s="65">
        <v>0</v>
      </c>
      <c r="G1615" s="50">
        <v>0</v>
      </c>
      <c r="H1615" s="50">
        <v>1</v>
      </c>
      <c r="I1615" s="50">
        <f t="shared" si="95"/>
        <v>0</v>
      </c>
      <c r="J1615" s="50">
        <f t="shared" si="95"/>
        <v>1</v>
      </c>
    </row>
    <row r="1616" spans="3:10">
      <c r="C1616" s="48" t="s">
        <v>1939</v>
      </c>
      <c r="D1616" s="49" t="s">
        <v>1940</v>
      </c>
      <c r="E1616" s="65">
        <v>0</v>
      </c>
      <c r="F1616" s="65">
        <v>0</v>
      </c>
      <c r="G1616" s="50">
        <v>0</v>
      </c>
      <c r="H1616" s="50">
        <v>1</v>
      </c>
      <c r="I1616" s="50">
        <f t="shared" si="95"/>
        <v>0</v>
      </c>
      <c r="J1616" s="50">
        <f t="shared" si="95"/>
        <v>1</v>
      </c>
    </row>
    <row r="1617" spans="3:10">
      <c r="C1617" s="48" t="s">
        <v>1941</v>
      </c>
      <c r="D1617" s="49" t="s">
        <v>1942</v>
      </c>
      <c r="E1617" s="65">
        <v>2</v>
      </c>
      <c r="F1617" s="65">
        <v>0</v>
      </c>
      <c r="G1617" s="50">
        <v>0</v>
      </c>
      <c r="H1617" s="50">
        <v>1</v>
      </c>
      <c r="I1617" s="50">
        <f t="shared" si="95"/>
        <v>2</v>
      </c>
      <c r="J1617" s="50">
        <f t="shared" si="95"/>
        <v>1</v>
      </c>
    </row>
    <row r="1618" spans="3:10">
      <c r="C1618" s="48" t="s">
        <v>1943</v>
      </c>
      <c r="D1618" s="49" t="s">
        <v>1944</v>
      </c>
      <c r="E1618" s="65">
        <v>0</v>
      </c>
      <c r="F1618" s="65">
        <v>0</v>
      </c>
      <c r="G1618" s="50">
        <v>0</v>
      </c>
      <c r="H1618" s="50">
        <v>1</v>
      </c>
      <c r="I1618" s="50">
        <f t="shared" si="95"/>
        <v>0</v>
      </c>
      <c r="J1618" s="50">
        <f t="shared" si="95"/>
        <v>1</v>
      </c>
    </row>
    <row r="1619" spans="3:10">
      <c r="C1619" s="48" t="s">
        <v>1945</v>
      </c>
      <c r="D1619" s="49" t="s">
        <v>1946</v>
      </c>
      <c r="E1619" s="65">
        <v>0</v>
      </c>
      <c r="F1619" s="65">
        <v>0</v>
      </c>
      <c r="G1619" s="50">
        <v>0</v>
      </c>
      <c r="H1619" s="50">
        <v>1</v>
      </c>
      <c r="I1619" s="50">
        <f t="shared" si="95"/>
        <v>0</v>
      </c>
      <c r="J1619" s="50">
        <f t="shared" si="95"/>
        <v>1</v>
      </c>
    </row>
    <row r="1620" spans="3:10">
      <c r="C1620" s="48" t="s">
        <v>1947</v>
      </c>
      <c r="D1620" s="49" t="s">
        <v>1948</v>
      </c>
      <c r="E1620" s="65">
        <v>0</v>
      </c>
      <c r="F1620" s="65">
        <v>0</v>
      </c>
      <c r="G1620" s="50">
        <v>0</v>
      </c>
      <c r="H1620" s="50">
        <v>1</v>
      </c>
      <c r="I1620" s="50">
        <f t="shared" si="95"/>
        <v>0</v>
      </c>
      <c r="J1620" s="50">
        <f t="shared" si="95"/>
        <v>1</v>
      </c>
    </row>
    <row r="1621" spans="3:10">
      <c r="C1621" s="48" t="s">
        <v>1949</v>
      </c>
      <c r="D1621" s="49" t="s">
        <v>1950</v>
      </c>
      <c r="E1621" s="65">
        <v>0</v>
      </c>
      <c r="F1621" s="65">
        <v>0</v>
      </c>
      <c r="G1621" s="50">
        <v>0</v>
      </c>
      <c r="H1621" s="50">
        <v>1</v>
      </c>
      <c r="I1621" s="50">
        <f t="shared" si="95"/>
        <v>0</v>
      </c>
      <c r="J1621" s="50">
        <f t="shared" si="95"/>
        <v>1</v>
      </c>
    </row>
    <row r="1622" spans="3:10">
      <c r="C1622" s="48" t="s">
        <v>1951</v>
      </c>
      <c r="D1622" s="49" t="s">
        <v>1952</v>
      </c>
      <c r="E1622" s="65">
        <v>0</v>
      </c>
      <c r="F1622" s="65">
        <v>0</v>
      </c>
      <c r="G1622" s="50">
        <v>1</v>
      </c>
      <c r="H1622" s="50">
        <v>2</v>
      </c>
      <c r="I1622" s="50">
        <f t="shared" si="95"/>
        <v>1</v>
      </c>
      <c r="J1622" s="50">
        <f t="shared" si="95"/>
        <v>2</v>
      </c>
    </row>
    <row r="1623" spans="3:10">
      <c r="C1623" s="48" t="s">
        <v>1953</v>
      </c>
      <c r="D1623" s="49" t="s">
        <v>1954</v>
      </c>
      <c r="E1623" s="65">
        <v>0</v>
      </c>
      <c r="F1623" s="65">
        <v>0</v>
      </c>
      <c r="G1623" s="50">
        <v>0</v>
      </c>
      <c r="H1623" s="50">
        <v>1</v>
      </c>
      <c r="I1623" s="50">
        <f t="shared" si="95"/>
        <v>0</v>
      </c>
      <c r="J1623" s="50">
        <f t="shared" si="95"/>
        <v>1</v>
      </c>
    </row>
    <row r="1624" spans="3:10">
      <c r="C1624" s="48" t="s">
        <v>1955</v>
      </c>
      <c r="D1624" s="49" t="s">
        <v>1956</v>
      </c>
      <c r="E1624" s="65">
        <v>0</v>
      </c>
      <c r="F1624" s="65">
        <v>0</v>
      </c>
      <c r="G1624" s="50">
        <v>0</v>
      </c>
      <c r="H1624" s="50">
        <v>1</v>
      </c>
      <c r="I1624" s="50">
        <f t="shared" si="95"/>
        <v>0</v>
      </c>
      <c r="J1624" s="50">
        <f t="shared" si="95"/>
        <v>1</v>
      </c>
    </row>
    <row r="1625" spans="3:10">
      <c r="C1625" s="48" t="s">
        <v>1957</v>
      </c>
      <c r="D1625" s="49" t="s">
        <v>1958</v>
      </c>
      <c r="E1625" s="65">
        <v>0</v>
      </c>
      <c r="F1625" s="65">
        <v>0</v>
      </c>
      <c r="G1625" s="50">
        <v>1</v>
      </c>
      <c r="H1625" s="50">
        <v>1</v>
      </c>
      <c r="I1625" s="50">
        <f t="shared" si="95"/>
        <v>1</v>
      </c>
      <c r="J1625" s="50">
        <f t="shared" si="95"/>
        <v>1</v>
      </c>
    </row>
    <row r="1626" spans="3:10">
      <c r="C1626" s="48" t="s">
        <v>1959</v>
      </c>
      <c r="D1626" s="49" t="s">
        <v>1960</v>
      </c>
      <c r="E1626" s="65">
        <v>0</v>
      </c>
      <c r="F1626" s="65">
        <v>0</v>
      </c>
      <c r="G1626" s="50">
        <v>0</v>
      </c>
      <c r="H1626" s="50">
        <v>1</v>
      </c>
      <c r="I1626" s="50">
        <f t="shared" si="95"/>
        <v>0</v>
      </c>
      <c r="J1626" s="50">
        <f t="shared" si="95"/>
        <v>1</v>
      </c>
    </row>
    <row r="1627" spans="3:10">
      <c r="C1627" s="48" t="s">
        <v>1961</v>
      </c>
      <c r="D1627" s="49" t="s">
        <v>1962</v>
      </c>
      <c r="E1627" s="65">
        <v>0</v>
      </c>
      <c r="F1627" s="65">
        <v>0</v>
      </c>
      <c r="G1627" s="50">
        <v>0</v>
      </c>
      <c r="H1627" s="50">
        <v>1</v>
      </c>
      <c r="I1627" s="50">
        <f t="shared" si="95"/>
        <v>0</v>
      </c>
      <c r="J1627" s="50">
        <f t="shared" si="95"/>
        <v>1</v>
      </c>
    </row>
    <row r="1628" spans="3:10">
      <c r="C1628" s="48" t="s">
        <v>1963</v>
      </c>
      <c r="D1628" s="49" t="s">
        <v>1964</v>
      </c>
      <c r="E1628" s="65">
        <v>0</v>
      </c>
      <c r="F1628" s="65">
        <v>0</v>
      </c>
      <c r="G1628" s="50">
        <v>0</v>
      </c>
      <c r="H1628" s="50">
        <v>1</v>
      </c>
      <c r="I1628" s="50">
        <f t="shared" si="95"/>
        <v>0</v>
      </c>
      <c r="J1628" s="50">
        <f t="shared" si="95"/>
        <v>1</v>
      </c>
    </row>
    <row r="1629" spans="3:10">
      <c r="C1629" s="48" t="s">
        <v>1965</v>
      </c>
      <c r="D1629" s="49" t="s">
        <v>1966</v>
      </c>
      <c r="E1629" s="65">
        <v>0</v>
      </c>
      <c r="F1629" s="65">
        <v>0</v>
      </c>
      <c r="G1629" s="50">
        <v>0</v>
      </c>
      <c r="H1629" s="50">
        <v>1</v>
      </c>
      <c r="I1629" s="50">
        <f t="shared" si="95"/>
        <v>0</v>
      </c>
      <c r="J1629" s="50">
        <f t="shared" si="95"/>
        <v>1</v>
      </c>
    </row>
    <row r="1630" spans="3:10">
      <c r="C1630" s="48" t="s">
        <v>1967</v>
      </c>
      <c r="D1630" s="49" t="s">
        <v>1968</v>
      </c>
      <c r="E1630" s="65">
        <v>0</v>
      </c>
      <c r="F1630" s="65">
        <v>0</v>
      </c>
      <c r="G1630" s="50">
        <v>0</v>
      </c>
      <c r="H1630" s="50">
        <v>1</v>
      </c>
      <c r="I1630" s="50">
        <f t="shared" si="95"/>
        <v>0</v>
      </c>
      <c r="J1630" s="50">
        <f t="shared" si="95"/>
        <v>1</v>
      </c>
    </row>
    <row r="1631" spans="3:10">
      <c r="C1631" s="48" t="s">
        <v>1969</v>
      </c>
      <c r="D1631" s="49" t="s">
        <v>1970</v>
      </c>
      <c r="E1631" s="65">
        <v>0</v>
      </c>
      <c r="F1631" s="65">
        <v>0</v>
      </c>
      <c r="G1631" s="50">
        <v>0</v>
      </c>
      <c r="H1631" s="50">
        <v>1</v>
      </c>
      <c r="I1631" s="50">
        <f t="shared" si="95"/>
        <v>0</v>
      </c>
      <c r="J1631" s="50">
        <f t="shared" si="95"/>
        <v>1</v>
      </c>
    </row>
    <row r="1632" spans="3:10">
      <c r="C1632" s="48" t="s">
        <v>1971</v>
      </c>
      <c r="D1632" s="49" t="s">
        <v>1972</v>
      </c>
      <c r="E1632" s="65">
        <v>0</v>
      </c>
      <c r="F1632" s="65">
        <v>0</v>
      </c>
      <c r="G1632" s="50">
        <v>0</v>
      </c>
      <c r="H1632" s="50">
        <v>1</v>
      </c>
      <c r="I1632" s="50">
        <f t="shared" si="95"/>
        <v>0</v>
      </c>
      <c r="J1632" s="50">
        <f t="shared" si="95"/>
        <v>1</v>
      </c>
    </row>
    <row r="1633" spans="3:10">
      <c r="C1633" s="48" t="s">
        <v>1973</v>
      </c>
      <c r="D1633" s="49" t="s">
        <v>1974</v>
      </c>
      <c r="E1633" s="65">
        <v>35</v>
      </c>
      <c r="F1633" s="65">
        <v>100</v>
      </c>
      <c r="G1633" s="50">
        <v>0</v>
      </c>
      <c r="H1633" s="50">
        <v>1</v>
      </c>
      <c r="I1633" s="50">
        <f t="shared" si="95"/>
        <v>35</v>
      </c>
      <c r="J1633" s="50">
        <f t="shared" si="95"/>
        <v>101</v>
      </c>
    </row>
    <row r="1634" spans="3:10">
      <c r="C1634" s="48" t="s">
        <v>1975</v>
      </c>
      <c r="D1634" s="49" t="s">
        <v>1976</v>
      </c>
      <c r="E1634" s="65">
        <v>0</v>
      </c>
      <c r="F1634" s="65">
        <v>0</v>
      </c>
      <c r="G1634" s="50">
        <v>0</v>
      </c>
      <c r="H1634" s="50">
        <v>1</v>
      </c>
      <c r="I1634" s="50">
        <f t="shared" si="95"/>
        <v>0</v>
      </c>
      <c r="J1634" s="50">
        <f t="shared" si="95"/>
        <v>1</v>
      </c>
    </row>
    <row r="1635" spans="3:10">
      <c r="C1635" s="48" t="s">
        <v>1977</v>
      </c>
      <c r="D1635" s="49" t="s">
        <v>1978</v>
      </c>
      <c r="E1635" s="65">
        <v>0</v>
      </c>
      <c r="F1635" s="65">
        <v>0</v>
      </c>
      <c r="G1635" s="50">
        <v>0</v>
      </c>
      <c r="H1635" s="50">
        <v>1</v>
      </c>
      <c r="I1635" s="50">
        <f t="shared" si="95"/>
        <v>0</v>
      </c>
      <c r="J1635" s="50">
        <f t="shared" si="95"/>
        <v>1</v>
      </c>
    </row>
    <row r="1636" spans="3:10">
      <c r="C1636" s="48" t="s">
        <v>1979</v>
      </c>
      <c r="D1636" s="49" t="s">
        <v>1980</v>
      </c>
      <c r="E1636" s="65">
        <v>0</v>
      </c>
      <c r="F1636" s="65">
        <v>0</v>
      </c>
      <c r="G1636" s="50">
        <v>0</v>
      </c>
      <c r="H1636" s="50">
        <v>1</v>
      </c>
      <c r="I1636" s="50">
        <f t="shared" si="95"/>
        <v>0</v>
      </c>
      <c r="J1636" s="50">
        <f t="shared" si="95"/>
        <v>1</v>
      </c>
    </row>
    <row r="1637" spans="3:10">
      <c r="C1637" s="48" t="s">
        <v>1981</v>
      </c>
      <c r="D1637" s="49" t="s">
        <v>1982</v>
      </c>
      <c r="E1637" s="65">
        <v>0</v>
      </c>
      <c r="F1637" s="65">
        <v>0</v>
      </c>
      <c r="G1637" s="50">
        <v>1</v>
      </c>
      <c r="H1637" s="50">
        <v>1</v>
      </c>
      <c r="I1637" s="50">
        <f t="shared" si="95"/>
        <v>1</v>
      </c>
      <c r="J1637" s="50">
        <f t="shared" si="95"/>
        <v>1</v>
      </c>
    </row>
    <row r="1638" spans="3:10">
      <c r="C1638" s="48" t="s">
        <v>1983</v>
      </c>
      <c r="D1638" s="49" t="s">
        <v>1984</v>
      </c>
      <c r="E1638" s="65">
        <v>0</v>
      </c>
      <c r="F1638" s="65">
        <v>0</v>
      </c>
      <c r="G1638" s="50">
        <v>0</v>
      </c>
      <c r="H1638" s="50">
        <v>1</v>
      </c>
      <c r="I1638" s="50">
        <f t="shared" si="95"/>
        <v>0</v>
      </c>
      <c r="J1638" s="50">
        <f t="shared" si="95"/>
        <v>1</v>
      </c>
    </row>
    <row r="1639" spans="3:10">
      <c r="C1639" s="48" t="s">
        <v>1985</v>
      </c>
      <c r="D1639" s="49" t="s">
        <v>1986</v>
      </c>
      <c r="E1639" s="65">
        <v>0</v>
      </c>
      <c r="F1639" s="65">
        <v>0</v>
      </c>
      <c r="G1639" s="50">
        <v>0</v>
      </c>
      <c r="H1639" s="50">
        <v>1</v>
      </c>
      <c r="I1639" s="50">
        <f t="shared" si="95"/>
        <v>0</v>
      </c>
      <c r="J1639" s="50">
        <f t="shared" si="95"/>
        <v>1</v>
      </c>
    </row>
    <row r="1640" spans="3:10" ht="25.5">
      <c r="C1640" s="48" t="s">
        <v>1987</v>
      </c>
      <c r="D1640" s="49" t="s">
        <v>1988</v>
      </c>
      <c r="E1640" s="65">
        <v>0</v>
      </c>
      <c r="F1640" s="65">
        <v>0</v>
      </c>
      <c r="G1640" s="50">
        <v>0</v>
      </c>
      <c r="H1640" s="50">
        <v>1</v>
      </c>
      <c r="I1640" s="50">
        <f t="shared" si="95"/>
        <v>0</v>
      </c>
      <c r="J1640" s="50">
        <f t="shared" si="95"/>
        <v>1</v>
      </c>
    </row>
    <row r="1641" spans="3:10">
      <c r="C1641" s="48" t="s">
        <v>1989</v>
      </c>
      <c r="D1641" s="49" t="s">
        <v>1990</v>
      </c>
      <c r="E1641" s="65">
        <v>0</v>
      </c>
      <c r="F1641" s="65">
        <v>0</v>
      </c>
      <c r="G1641" s="50">
        <v>0</v>
      </c>
      <c r="H1641" s="50">
        <v>1</v>
      </c>
      <c r="I1641" s="50">
        <f t="shared" si="95"/>
        <v>0</v>
      </c>
      <c r="J1641" s="50">
        <f t="shared" si="95"/>
        <v>1</v>
      </c>
    </row>
    <row r="1642" spans="3:10">
      <c r="C1642" s="48" t="s">
        <v>1991</v>
      </c>
      <c r="D1642" s="49" t="s">
        <v>1992</v>
      </c>
      <c r="E1642" s="65">
        <v>0</v>
      </c>
      <c r="F1642" s="65">
        <v>0</v>
      </c>
      <c r="G1642" s="50">
        <v>0</v>
      </c>
      <c r="H1642" s="50">
        <v>1</v>
      </c>
      <c r="I1642" s="50">
        <f t="shared" si="95"/>
        <v>0</v>
      </c>
      <c r="J1642" s="50">
        <f t="shared" si="95"/>
        <v>1</v>
      </c>
    </row>
    <row r="1643" spans="3:10">
      <c r="C1643" s="48" t="s">
        <v>1993</v>
      </c>
      <c r="D1643" s="49" t="s">
        <v>1994</v>
      </c>
      <c r="E1643" s="65">
        <v>0</v>
      </c>
      <c r="F1643" s="65">
        <v>0</v>
      </c>
      <c r="G1643" s="50">
        <v>0</v>
      </c>
      <c r="H1643" s="50">
        <v>1</v>
      </c>
      <c r="I1643" s="50">
        <f t="shared" si="95"/>
        <v>0</v>
      </c>
      <c r="J1643" s="50">
        <f t="shared" si="95"/>
        <v>1</v>
      </c>
    </row>
    <row r="1644" spans="3:10">
      <c r="C1644" s="48" t="s">
        <v>1995</v>
      </c>
      <c r="D1644" s="49" t="s">
        <v>1996</v>
      </c>
      <c r="E1644" s="65">
        <v>0</v>
      </c>
      <c r="F1644" s="65">
        <v>0</v>
      </c>
      <c r="G1644" s="50">
        <v>0</v>
      </c>
      <c r="H1644" s="50">
        <v>1</v>
      </c>
      <c r="I1644" s="50">
        <f t="shared" si="95"/>
        <v>0</v>
      </c>
      <c r="J1644" s="50">
        <f t="shared" si="95"/>
        <v>1</v>
      </c>
    </row>
    <row r="1645" spans="3:10">
      <c r="C1645" s="48" t="s">
        <v>1857</v>
      </c>
      <c r="D1645" s="49" t="s">
        <v>1858</v>
      </c>
      <c r="E1645" s="65">
        <v>1</v>
      </c>
      <c r="F1645" s="65">
        <v>10</v>
      </c>
      <c r="G1645" s="50">
        <v>0</v>
      </c>
      <c r="H1645" s="50">
        <v>0</v>
      </c>
      <c r="I1645" s="50">
        <f t="shared" si="95"/>
        <v>1</v>
      </c>
      <c r="J1645" s="50">
        <f t="shared" si="95"/>
        <v>10</v>
      </c>
    </row>
    <row r="1646" spans="3:10">
      <c r="C1646" s="48" t="s">
        <v>1645</v>
      </c>
      <c r="D1646" s="49" t="s">
        <v>1646</v>
      </c>
      <c r="E1646" s="65">
        <v>0</v>
      </c>
      <c r="F1646" s="65">
        <v>1</v>
      </c>
      <c r="G1646" s="50">
        <v>0</v>
      </c>
      <c r="H1646" s="50">
        <v>0</v>
      </c>
      <c r="I1646" s="50">
        <f t="shared" si="95"/>
        <v>0</v>
      </c>
      <c r="J1646" s="50">
        <f t="shared" si="95"/>
        <v>1</v>
      </c>
    </row>
    <row r="1647" spans="3:10">
      <c r="C1647" s="48" t="s">
        <v>1527</v>
      </c>
      <c r="D1647" s="49" t="s">
        <v>1528</v>
      </c>
      <c r="E1647" s="65">
        <v>0</v>
      </c>
      <c r="F1647" s="65">
        <v>0</v>
      </c>
      <c r="G1647" s="50">
        <v>0</v>
      </c>
      <c r="H1647" s="50">
        <v>1</v>
      </c>
      <c r="I1647" s="50">
        <f t="shared" si="95"/>
        <v>0</v>
      </c>
      <c r="J1647" s="50">
        <f t="shared" si="95"/>
        <v>1</v>
      </c>
    </row>
    <row r="1648" spans="3:10">
      <c r="C1648" s="48" t="s">
        <v>1997</v>
      </c>
      <c r="D1648" s="49" t="s">
        <v>1998</v>
      </c>
      <c r="E1648" s="65">
        <v>0</v>
      </c>
      <c r="F1648" s="65">
        <v>0</v>
      </c>
      <c r="G1648" s="50">
        <v>0</v>
      </c>
      <c r="H1648" s="50">
        <v>1</v>
      </c>
      <c r="I1648" s="50">
        <f t="shared" si="95"/>
        <v>0</v>
      </c>
      <c r="J1648" s="50">
        <f t="shared" si="95"/>
        <v>1</v>
      </c>
    </row>
    <row r="1649" spans="3:10">
      <c r="C1649" s="48" t="s">
        <v>1999</v>
      </c>
      <c r="D1649" s="49" t="s">
        <v>2000</v>
      </c>
      <c r="E1649" s="65">
        <v>0</v>
      </c>
      <c r="F1649" s="65">
        <v>0</v>
      </c>
      <c r="G1649" s="50">
        <v>0</v>
      </c>
      <c r="H1649" s="50">
        <v>1</v>
      </c>
      <c r="I1649" s="50">
        <f t="shared" si="95"/>
        <v>0</v>
      </c>
      <c r="J1649" s="50">
        <f t="shared" si="95"/>
        <v>1</v>
      </c>
    </row>
    <row r="1650" spans="3:10">
      <c r="C1650" s="48" t="s">
        <v>2001</v>
      </c>
      <c r="D1650" s="49" t="s">
        <v>2002</v>
      </c>
      <c r="E1650" s="65">
        <v>0</v>
      </c>
      <c r="F1650" s="65">
        <v>0</v>
      </c>
      <c r="G1650" s="50">
        <v>0</v>
      </c>
      <c r="H1650" s="50">
        <v>1</v>
      </c>
      <c r="I1650" s="50">
        <f t="shared" si="95"/>
        <v>0</v>
      </c>
      <c r="J1650" s="50">
        <f t="shared" si="95"/>
        <v>1</v>
      </c>
    </row>
    <row r="1651" spans="3:10">
      <c r="C1651" s="48" t="s">
        <v>2003</v>
      </c>
      <c r="D1651" s="49" t="s">
        <v>2004</v>
      </c>
      <c r="E1651" s="65">
        <v>0</v>
      </c>
      <c r="F1651" s="65">
        <v>0</v>
      </c>
      <c r="G1651" s="50">
        <v>0</v>
      </c>
      <c r="H1651" s="50">
        <v>1</v>
      </c>
      <c r="I1651" s="50">
        <f t="shared" si="95"/>
        <v>0</v>
      </c>
      <c r="J1651" s="50">
        <f t="shared" si="95"/>
        <v>1</v>
      </c>
    </row>
    <row r="1652" spans="3:10">
      <c r="C1652" s="48" t="s">
        <v>2005</v>
      </c>
      <c r="D1652" s="49" t="s">
        <v>2006</v>
      </c>
      <c r="E1652" s="65">
        <v>0</v>
      </c>
      <c r="F1652" s="65">
        <v>0</v>
      </c>
      <c r="G1652" s="50">
        <v>1</v>
      </c>
      <c r="H1652" s="50">
        <v>1</v>
      </c>
      <c r="I1652" s="50">
        <f t="shared" si="95"/>
        <v>1</v>
      </c>
      <c r="J1652" s="50">
        <f t="shared" si="95"/>
        <v>1</v>
      </c>
    </row>
    <row r="1653" spans="3:10">
      <c r="C1653" s="48" t="s">
        <v>2007</v>
      </c>
      <c r="D1653" s="49" t="s">
        <v>2008</v>
      </c>
      <c r="E1653" s="65">
        <v>0</v>
      </c>
      <c r="F1653" s="65">
        <v>0</v>
      </c>
      <c r="G1653" s="50">
        <v>0</v>
      </c>
      <c r="H1653" s="50">
        <v>1</v>
      </c>
      <c r="I1653" s="50">
        <f t="shared" si="95"/>
        <v>0</v>
      </c>
      <c r="J1653" s="50">
        <f t="shared" si="95"/>
        <v>1</v>
      </c>
    </row>
    <row r="1654" spans="3:10">
      <c r="C1654" s="48" t="s">
        <v>2009</v>
      </c>
      <c r="D1654" s="49" t="s">
        <v>2010</v>
      </c>
      <c r="E1654" s="65">
        <v>0</v>
      </c>
      <c r="F1654" s="65">
        <v>0</v>
      </c>
      <c r="G1654" s="50">
        <v>0</v>
      </c>
      <c r="H1654" s="50">
        <v>1</v>
      </c>
      <c r="I1654" s="50">
        <f t="shared" si="95"/>
        <v>0</v>
      </c>
      <c r="J1654" s="50">
        <f t="shared" si="95"/>
        <v>1</v>
      </c>
    </row>
    <row r="1655" spans="3:10">
      <c r="C1655" s="48" t="s">
        <v>2011</v>
      </c>
      <c r="D1655" s="49" t="s">
        <v>2012</v>
      </c>
      <c r="E1655" s="65">
        <v>0</v>
      </c>
      <c r="F1655" s="65">
        <v>0</v>
      </c>
      <c r="G1655" s="50">
        <v>0</v>
      </c>
      <c r="H1655" s="50">
        <v>1</v>
      </c>
      <c r="I1655" s="50">
        <f t="shared" si="95"/>
        <v>0</v>
      </c>
      <c r="J1655" s="50">
        <f t="shared" si="95"/>
        <v>1</v>
      </c>
    </row>
    <row r="1656" spans="3:10">
      <c r="C1656" s="48" t="s">
        <v>2013</v>
      </c>
      <c r="D1656" s="49" t="s">
        <v>2014</v>
      </c>
      <c r="E1656" s="65">
        <v>0</v>
      </c>
      <c r="F1656" s="65">
        <v>0</v>
      </c>
      <c r="G1656" s="50">
        <v>0</v>
      </c>
      <c r="H1656" s="50">
        <v>1</v>
      </c>
      <c r="I1656" s="50">
        <f t="shared" si="95"/>
        <v>0</v>
      </c>
      <c r="J1656" s="50">
        <f t="shared" si="95"/>
        <v>1</v>
      </c>
    </row>
    <row r="1657" spans="3:10">
      <c r="C1657" s="48" t="s">
        <v>2015</v>
      </c>
      <c r="D1657" s="49" t="s">
        <v>2016</v>
      </c>
      <c r="E1657" s="65">
        <v>0</v>
      </c>
      <c r="F1657" s="65">
        <v>0</v>
      </c>
      <c r="G1657" s="50">
        <v>9</v>
      </c>
      <c r="H1657" s="50">
        <v>10</v>
      </c>
      <c r="I1657" s="50">
        <f t="shared" si="95"/>
        <v>9</v>
      </c>
      <c r="J1657" s="50">
        <f t="shared" si="95"/>
        <v>10</v>
      </c>
    </row>
    <row r="1658" spans="3:10">
      <c r="C1658" s="48" t="s">
        <v>2017</v>
      </c>
      <c r="D1658" s="49" t="s">
        <v>2018</v>
      </c>
      <c r="E1658" s="65">
        <v>0</v>
      </c>
      <c r="F1658" s="65">
        <v>0</v>
      </c>
      <c r="G1658" s="50">
        <v>0</v>
      </c>
      <c r="H1658" s="50">
        <v>1</v>
      </c>
      <c r="I1658" s="50">
        <f t="shared" si="95"/>
        <v>0</v>
      </c>
      <c r="J1658" s="50">
        <f t="shared" si="95"/>
        <v>1</v>
      </c>
    </row>
    <row r="1659" spans="3:10">
      <c r="C1659" s="48" t="s">
        <v>2019</v>
      </c>
      <c r="D1659" s="49" t="s">
        <v>2020</v>
      </c>
      <c r="E1659" s="65">
        <v>264</v>
      </c>
      <c r="F1659" s="65">
        <v>250</v>
      </c>
      <c r="G1659" s="50">
        <v>1</v>
      </c>
      <c r="H1659" s="50">
        <v>2</v>
      </c>
      <c r="I1659" s="50">
        <f t="shared" si="95"/>
        <v>265</v>
      </c>
      <c r="J1659" s="50">
        <f t="shared" si="95"/>
        <v>252</v>
      </c>
    </row>
    <row r="1660" spans="3:10">
      <c r="C1660" s="48" t="s">
        <v>2021</v>
      </c>
      <c r="D1660" s="49" t="s">
        <v>2022</v>
      </c>
      <c r="E1660" s="65">
        <v>480</v>
      </c>
      <c r="F1660" s="65">
        <v>500</v>
      </c>
      <c r="G1660" s="50">
        <v>1</v>
      </c>
      <c r="H1660" s="50">
        <v>2</v>
      </c>
      <c r="I1660" s="50">
        <f t="shared" si="95"/>
        <v>481</v>
      </c>
      <c r="J1660" s="50">
        <f t="shared" si="95"/>
        <v>502</v>
      </c>
    </row>
    <row r="1661" spans="3:10">
      <c r="C1661" s="48" t="s">
        <v>2023</v>
      </c>
      <c r="D1661" s="49" t="s">
        <v>2024</v>
      </c>
      <c r="E1661" s="65">
        <v>0</v>
      </c>
      <c r="F1661" s="65">
        <v>0</v>
      </c>
      <c r="G1661" s="50">
        <v>0</v>
      </c>
      <c r="H1661" s="50">
        <v>1</v>
      </c>
      <c r="I1661" s="50">
        <f t="shared" si="95"/>
        <v>0</v>
      </c>
      <c r="J1661" s="50">
        <f t="shared" si="95"/>
        <v>1</v>
      </c>
    </row>
    <row r="1662" spans="3:10">
      <c r="C1662" s="48" t="s">
        <v>2025</v>
      </c>
      <c r="D1662" s="49" t="s">
        <v>2026</v>
      </c>
      <c r="E1662" s="65">
        <v>0</v>
      </c>
      <c r="F1662" s="65">
        <v>0</v>
      </c>
      <c r="G1662" s="50">
        <v>0</v>
      </c>
      <c r="H1662" s="50">
        <v>1</v>
      </c>
      <c r="I1662" s="50">
        <f t="shared" si="95"/>
        <v>0</v>
      </c>
      <c r="J1662" s="50">
        <f t="shared" si="95"/>
        <v>1</v>
      </c>
    </row>
    <row r="1663" spans="3:10">
      <c r="C1663" s="48" t="s">
        <v>755</v>
      </c>
      <c r="D1663" s="49" t="s">
        <v>756</v>
      </c>
      <c r="E1663" s="65">
        <v>0</v>
      </c>
      <c r="F1663" s="65">
        <v>0</v>
      </c>
      <c r="G1663" s="50">
        <v>0</v>
      </c>
      <c r="H1663" s="50">
        <v>1</v>
      </c>
      <c r="I1663" s="50">
        <f t="shared" si="95"/>
        <v>0</v>
      </c>
      <c r="J1663" s="50">
        <f t="shared" si="95"/>
        <v>1</v>
      </c>
    </row>
    <row r="1664" spans="3:10">
      <c r="C1664" s="48" t="s">
        <v>583</v>
      </c>
      <c r="D1664" s="49" t="s">
        <v>584</v>
      </c>
      <c r="E1664" s="65">
        <v>0</v>
      </c>
      <c r="F1664" s="65">
        <v>0</v>
      </c>
      <c r="G1664" s="50">
        <v>8250</v>
      </c>
      <c r="H1664" s="50">
        <v>8400</v>
      </c>
      <c r="I1664" s="50">
        <f t="shared" si="95"/>
        <v>8250</v>
      </c>
      <c r="J1664" s="50">
        <f t="shared" si="95"/>
        <v>8400</v>
      </c>
    </row>
    <row r="1665" spans="3:10">
      <c r="C1665" s="48" t="s">
        <v>2027</v>
      </c>
      <c r="D1665" s="49" t="s">
        <v>2028</v>
      </c>
      <c r="E1665" s="65">
        <v>0</v>
      </c>
      <c r="F1665" s="65">
        <v>0</v>
      </c>
      <c r="G1665" s="50">
        <v>0</v>
      </c>
      <c r="H1665" s="50">
        <v>1</v>
      </c>
      <c r="I1665" s="50">
        <f t="shared" si="95"/>
        <v>0</v>
      </c>
      <c r="J1665" s="50">
        <f t="shared" si="95"/>
        <v>1</v>
      </c>
    </row>
    <row r="1666" spans="3:10">
      <c r="C1666" s="48" t="s">
        <v>2029</v>
      </c>
      <c r="D1666" s="49" t="s">
        <v>2030</v>
      </c>
      <c r="E1666" s="65">
        <v>0</v>
      </c>
      <c r="F1666" s="65">
        <v>0</v>
      </c>
      <c r="G1666" s="50">
        <v>0</v>
      </c>
      <c r="H1666" s="50">
        <v>1</v>
      </c>
      <c r="I1666" s="50">
        <f t="shared" si="95"/>
        <v>0</v>
      </c>
      <c r="J1666" s="50">
        <f t="shared" si="95"/>
        <v>1</v>
      </c>
    </row>
    <row r="1667" spans="3:10">
      <c r="C1667" s="48" t="s">
        <v>2031</v>
      </c>
      <c r="D1667" s="49" t="s">
        <v>2032</v>
      </c>
      <c r="E1667" s="65">
        <v>0</v>
      </c>
      <c r="F1667" s="65">
        <v>0</v>
      </c>
      <c r="G1667" s="50">
        <v>2</v>
      </c>
      <c r="H1667" s="50">
        <v>4</v>
      </c>
      <c r="I1667" s="50">
        <f t="shared" si="95"/>
        <v>2</v>
      </c>
      <c r="J1667" s="50">
        <f t="shared" si="95"/>
        <v>4</v>
      </c>
    </row>
    <row r="1668" spans="3:10">
      <c r="C1668" s="48" t="s">
        <v>2033</v>
      </c>
      <c r="D1668" s="49" t="s">
        <v>2034</v>
      </c>
      <c r="E1668" s="65">
        <v>0</v>
      </c>
      <c r="F1668" s="65">
        <v>0</v>
      </c>
      <c r="G1668" s="50">
        <v>0</v>
      </c>
      <c r="H1668" s="50">
        <v>1</v>
      </c>
      <c r="I1668" s="50">
        <f t="shared" si="95"/>
        <v>0</v>
      </c>
      <c r="J1668" s="50">
        <f t="shared" si="95"/>
        <v>1</v>
      </c>
    </row>
    <row r="1669" spans="3:10">
      <c r="C1669" s="48" t="s">
        <v>587</v>
      </c>
      <c r="D1669" s="49" t="s">
        <v>588</v>
      </c>
      <c r="E1669" s="65">
        <v>0</v>
      </c>
      <c r="F1669" s="65">
        <v>0</v>
      </c>
      <c r="G1669" s="50">
        <v>0</v>
      </c>
      <c r="H1669" s="50">
        <v>1</v>
      </c>
      <c r="I1669" s="50">
        <f t="shared" si="95"/>
        <v>0</v>
      </c>
      <c r="J1669" s="50">
        <f t="shared" si="95"/>
        <v>1</v>
      </c>
    </row>
    <row r="1670" spans="3:10">
      <c r="C1670" s="48" t="s">
        <v>1543</v>
      </c>
      <c r="D1670" s="49" t="s">
        <v>1544</v>
      </c>
      <c r="E1670" s="65">
        <v>0</v>
      </c>
      <c r="F1670" s="65">
        <v>0</v>
      </c>
      <c r="G1670" s="50">
        <v>1</v>
      </c>
      <c r="H1670" s="50">
        <v>0</v>
      </c>
      <c r="I1670" s="50">
        <f t="shared" si="95"/>
        <v>1</v>
      </c>
      <c r="J1670" s="50">
        <f t="shared" si="95"/>
        <v>0</v>
      </c>
    </row>
    <row r="1671" spans="3:10">
      <c r="C1671" s="48" t="s">
        <v>1383</v>
      </c>
      <c r="D1671" s="49" t="s">
        <v>1384</v>
      </c>
      <c r="E1671" s="65">
        <v>0</v>
      </c>
      <c r="F1671" s="65">
        <v>0</v>
      </c>
      <c r="G1671" s="50">
        <v>1</v>
      </c>
      <c r="H1671" s="50">
        <v>2</v>
      </c>
      <c r="I1671" s="50">
        <f t="shared" si="95"/>
        <v>1</v>
      </c>
      <c r="J1671" s="50">
        <f t="shared" si="95"/>
        <v>2</v>
      </c>
    </row>
    <row r="1672" spans="3:10">
      <c r="C1672" s="48" t="s">
        <v>589</v>
      </c>
      <c r="D1672" s="49" t="s">
        <v>590</v>
      </c>
      <c r="E1672" s="65">
        <v>0</v>
      </c>
      <c r="F1672" s="65">
        <v>0</v>
      </c>
      <c r="G1672" s="50">
        <v>1</v>
      </c>
      <c r="H1672" s="50">
        <v>0</v>
      </c>
      <c r="I1672" s="50">
        <f t="shared" si="95"/>
        <v>1</v>
      </c>
      <c r="J1672" s="50">
        <f t="shared" si="95"/>
        <v>0</v>
      </c>
    </row>
    <row r="1673" spans="3:10">
      <c r="C1673" s="48" t="s">
        <v>593</v>
      </c>
      <c r="D1673" s="49" t="s">
        <v>594</v>
      </c>
      <c r="E1673" s="65">
        <v>0</v>
      </c>
      <c r="F1673" s="65">
        <v>0</v>
      </c>
      <c r="G1673" s="50">
        <v>25</v>
      </c>
      <c r="H1673" s="50">
        <v>30</v>
      </c>
      <c r="I1673" s="50">
        <f t="shared" si="95"/>
        <v>25</v>
      </c>
      <c r="J1673" s="50">
        <f t="shared" si="95"/>
        <v>30</v>
      </c>
    </row>
    <row r="1674" spans="3:10">
      <c r="C1674" s="48" t="s">
        <v>595</v>
      </c>
      <c r="D1674" s="49" t="s">
        <v>596</v>
      </c>
      <c r="E1674" s="65">
        <v>0</v>
      </c>
      <c r="F1674" s="65">
        <v>0</v>
      </c>
      <c r="G1674" s="50">
        <v>160</v>
      </c>
      <c r="H1674" s="50">
        <v>180</v>
      </c>
      <c r="I1674" s="50">
        <f t="shared" si="95"/>
        <v>160</v>
      </c>
      <c r="J1674" s="50">
        <f t="shared" si="95"/>
        <v>180</v>
      </c>
    </row>
    <row r="1675" spans="3:10">
      <c r="C1675" s="48" t="s">
        <v>599</v>
      </c>
      <c r="D1675" s="49" t="s">
        <v>600</v>
      </c>
      <c r="E1675" s="65">
        <v>0</v>
      </c>
      <c r="F1675" s="65">
        <v>0</v>
      </c>
      <c r="G1675" s="50">
        <v>3</v>
      </c>
      <c r="H1675" s="50">
        <v>6</v>
      </c>
      <c r="I1675" s="50">
        <f t="shared" si="95"/>
        <v>3</v>
      </c>
      <c r="J1675" s="50">
        <f t="shared" si="95"/>
        <v>6</v>
      </c>
    </row>
    <row r="1676" spans="3:10">
      <c r="C1676" s="48" t="s">
        <v>601</v>
      </c>
      <c r="D1676" s="49" t="s">
        <v>602</v>
      </c>
      <c r="E1676" s="65">
        <v>0</v>
      </c>
      <c r="F1676" s="65">
        <v>0</v>
      </c>
      <c r="G1676" s="50">
        <v>75</v>
      </c>
      <c r="H1676" s="50">
        <v>60</v>
      </c>
      <c r="I1676" s="50">
        <f t="shared" si="95"/>
        <v>75</v>
      </c>
      <c r="J1676" s="50">
        <f t="shared" si="95"/>
        <v>60</v>
      </c>
    </row>
    <row r="1677" spans="3:10">
      <c r="C1677" s="48" t="s">
        <v>603</v>
      </c>
      <c r="D1677" s="49" t="s">
        <v>604</v>
      </c>
      <c r="E1677" s="65">
        <v>0</v>
      </c>
      <c r="F1677" s="65">
        <v>0</v>
      </c>
      <c r="G1677" s="50">
        <v>29</v>
      </c>
      <c r="H1677" s="50">
        <v>40</v>
      </c>
      <c r="I1677" s="50">
        <f t="shared" si="95"/>
        <v>29</v>
      </c>
      <c r="J1677" s="50">
        <f t="shared" si="95"/>
        <v>40</v>
      </c>
    </row>
    <row r="1678" spans="3:10">
      <c r="C1678" s="48" t="s">
        <v>2035</v>
      </c>
      <c r="D1678" s="49" t="s">
        <v>2036</v>
      </c>
      <c r="E1678" s="65">
        <v>0</v>
      </c>
      <c r="F1678" s="65">
        <v>0</v>
      </c>
      <c r="G1678" s="50">
        <v>132</v>
      </c>
      <c r="H1678" s="50">
        <v>140</v>
      </c>
      <c r="I1678" s="50">
        <f t="shared" si="95"/>
        <v>132</v>
      </c>
      <c r="J1678" s="50">
        <f t="shared" si="95"/>
        <v>140</v>
      </c>
    </row>
    <row r="1679" spans="3:10">
      <c r="C1679" s="48" t="s">
        <v>787</v>
      </c>
      <c r="D1679" s="49" t="s">
        <v>788</v>
      </c>
      <c r="E1679" s="65">
        <v>0</v>
      </c>
      <c r="F1679" s="65">
        <v>0</v>
      </c>
      <c r="G1679" s="50">
        <v>0</v>
      </c>
      <c r="H1679" s="50">
        <v>1</v>
      </c>
      <c r="I1679" s="50">
        <f t="shared" si="95"/>
        <v>0</v>
      </c>
      <c r="J1679" s="50">
        <f t="shared" si="95"/>
        <v>1</v>
      </c>
    </row>
    <row r="1680" spans="3:10">
      <c r="C1680" s="48" t="s">
        <v>609</v>
      </c>
      <c r="D1680" s="49" t="s">
        <v>610</v>
      </c>
      <c r="E1680" s="65">
        <v>1824</v>
      </c>
      <c r="F1680" s="65">
        <v>1900</v>
      </c>
      <c r="G1680" s="50">
        <v>402</v>
      </c>
      <c r="H1680" s="50">
        <v>440</v>
      </c>
      <c r="I1680" s="50">
        <f t="shared" si="95"/>
        <v>2226</v>
      </c>
      <c r="J1680" s="50">
        <f t="shared" si="95"/>
        <v>2340</v>
      </c>
    </row>
    <row r="1681" spans="3:10">
      <c r="C1681" s="48" t="s">
        <v>789</v>
      </c>
      <c r="D1681" s="49" t="s">
        <v>1555</v>
      </c>
      <c r="E1681" s="65">
        <v>1</v>
      </c>
      <c r="F1681" s="65">
        <v>0</v>
      </c>
      <c r="G1681" s="50">
        <v>0</v>
      </c>
      <c r="H1681" s="50">
        <v>2</v>
      </c>
      <c r="I1681" s="50">
        <f t="shared" si="95"/>
        <v>1</v>
      </c>
      <c r="J1681" s="50">
        <f t="shared" si="95"/>
        <v>2</v>
      </c>
    </row>
    <row r="1682" spans="3:10">
      <c r="C1682" s="48" t="s">
        <v>2037</v>
      </c>
      <c r="D1682" s="49" t="s">
        <v>2038</v>
      </c>
      <c r="E1682" s="65">
        <v>0</v>
      </c>
      <c r="F1682" s="65">
        <v>0</v>
      </c>
      <c r="G1682" s="50">
        <v>1</v>
      </c>
      <c r="H1682" s="50">
        <v>0</v>
      </c>
      <c r="I1682" s="50">
        <f t="shared" si="95"/>
        <v>1</v>
      </c>
      <c r="J1682" s="50">
        <f t="shared" si="95"/>
        <v>0</v>
      </c>
    </row>
    <row r="1683" spans="3:10">
      <c r="C1683" s="48" t="s">
        <v>2039</v>
      </c>
      <c r="D1683" s="49" t="s">
        <v>2040</v>
      </c>
      <c r="E1683" s="65">
        <v>0</v>
      </c>
      <c r="F1683" s="65">
        <v>0</v>
      </c>
      <c r="G1683" s="50">
        <v>3</v>
      </c>
      <c r="H1683" s="50">
        <v>0</v>
      </c>
      <c r="I1683" s="50">
        <f t="shared" si="95"/>
        <v>3</v>
      </c>
      <c r="J1683" s="50">
        <f t="shared" si="95"/>
        <v>0</v>
      </c>
    </row>
    <row r="1684" spans="3:10">
      <c r="C1684" s="48" t="s">
        <v>617</v>
      </c>
      <c r="D1684" s="49" t="s">
        <v>618</v>
      </c>
      <c r="E1684" s="65">
        <v>0</v>
      </c>
      <c r="F1684" s="65">
        <v>0</v>
      </c>
      <c r="G1684" s="50">
        <v>11</v>
      </c>
      <c r="H1684" s="50">
        <v>12</v>
      </c>
      <c r="I1684" s="50">
        <f t="shared" si="95"/>
        <v>11</v>
      </c>
      <c r="J1684" s="50">
        <f t="shared" si="95"/>
        <v>12</v>
      </c>
    </row>
    <row r="1685" spans="3:10">
      <c r="C1685" s="48" t="s">
        <v>625</v>
      </c>
      <c r="D1685" s="49" t="s">
        <v>626</v>
      </c>
      <c r="E1685" s="65">
        <v>0</v>
      </c>
      <c r="F1685" s="65">
        <v>0</v>
      </c>
      <c r="G1685" s="50">
        <v>1</v>
      </c>
      <c r="H1685" s="50">
        <v>4</v>
      </c>
      <c r="I1685" s="50">
        <f t="shared" si="95"/>
        <v>1</v>
      </c>
      <c r="J1685" s="50">
        <f t="shared" si="95"/>
        <v>4</v>
      </c>
    </row>
    <row r="1686" spans="3:10">
      <c r="C1686" s="48" t="s">
        <v>2041</v>
      </c>
      <c r="D1686" s="49" t="s">
        <v>2042</v>
      </c>
      <c r="E1686" s="65">
        <v>447</v>
      </c>
      <c r="F1686" s="65">
        <v>600</v>
      </c>
      <c r="G1686" s="50">
        <v>1</v>
      </c>
      <c r="H1686" s="50">
        <v>4</v>
      </c>
      <c r="I1686" s="50">
        <f t="shared" si="95"/>
        <v>448</v>
      </c>
      <c r="J1686" s="50">
        <f t="shared" si="95"/>
        <v>604</v>
      </c>
    </row>
    <row r="1687" spans="3:10">
      <c r="C1687" s="48" t="s">
        <v>2043</v>
      </c>
      <c r="D1687" s="49" t="s">
        <v>2044</v>
      </c>
      <c r="E1687" s="65">
        <v>0</v>
      </c>
      <c r="F1687" s="65">
        <v>1</v>
      </c>
      <c r="G1687" s="50">
        <v>0</v>
      </c>
      <c r="H1687" s="50">
        <v>0</v>
      </c>
      <c r="I1687" s="50">
        <f t="shared" si="95"/>
        <v>0</v>
      </c>
      <c r="J1687" s="50">
        <f t="shared" si="95"/>
        <v>1</v>
      </c>
    </row>
    <row r="1688" spans="3:10">
      <c r="C1688" s="48" t="s">
        <v>2045</v>
      </c>
      <c r="D1688" s="49" t="s">
        <v>2046</v>
      </c>
      <c r="E1688" s="65">
        <v>0</v>
      </c>
      <c r="F1688" s="65">
        <v>1</v>
      </c>
      <c r="G1688" s="50">
        <v>0</v>
      </c>
      <c r="H1688" s="50">
        <v>0</v>
      </c>
      <c r="I1688" s="50">
        <f t="shared" si="95"/>
        <v>0</v>
      </c>
      <c r="J1688" s="50">
        <f t="shared" si="95"/>
        <v>1</v>
      </c>
    </row>
    <row r="1689" spans="3:10">
      <c r="C1689" s="48" t="s">
        <v>2047</v>
      </c>
      <c r="D1689" s="49" t="s">
        <v>2048</v>
      </c>
      <c r="E1689" s="65">
        <v>0</v>
      </c>
      <c r="F1689" s="65">
        <v>0</v>
      </c>
      <c r="G1689" s="50">
        <v>3</v>
      </c>
      <c r="H1689" s="50">
        <v>6</v>
      </c>
      <c r="I1689" s="50">
        <f t="shared" si="95"/>
        <v>3</v>
      </c>
      <c r="J1689" s="50">
        <f t="shared" si="95"/>
        <v>6</v>
      </c>
    </row>
    <row r="1690" spans="3:10">
      <c r="C1690" s="48" t="s">
        <v>2049</v>
      </c>
      <c r="D1690" s="49" t="s">
        <v>2050</v>
      </c>
      <c r="E1690" s="65">
        <v>0</v>
      </c>
      <c r="F1690" s="65">
        <v>0</v>
      </c>
      <c r="G1690" s="50">
        <v>1</v>
      </c>
      <c r="H1690" s="50">
        <v>2</v>
      </c>
      <c r="I1690" s="50">
        <f t="shared" si="95"/>
        <v>1</v>
      </c>
      <c r="J1690" s="50">
        <f t="shared" si="95"/>
        <v>2</v>
      </c>
    </row>
    <row r="1691" spans="3:10">
      <c r="C1691" s="48" t="s">
        <v>2051</v>
      </c>
      <c r="D1691" s="49" t="s">
        <v>2052</v>
      </c>
      <c r="E1691" s="65">
        <v>0</v>
      </c>
      <c r="F1691" s="65">
        <v>0</v>
      </c>
      <c r="G1691" s="50">
        <v>8</v>
      </c>
      <c r="H1691" s="50">
        <v>12</v>
      </c>
      <c r="I1691" s="50">
        <f t="shared" si="95"/>
        <v>8</v>
      </c>
      <c r="J1691" s="50">
        <f t="shared" si="95"/>
        <v>12</v>
      </c>
    </row>
    <row r="1692" spans="3:10">
      <c r="C1692" s="48" t="s">
        <v>2053</v>
      </c>
      <c r="D1692" s="49" t="s">
        <v>2054</v>
      </c>
      <c r="E1692" s="65">
        <v>0</v>
      </c>
      <c r="F1692" s="65">
        <v>0</v>
      </c>
      <c r="G1692" s="50">
        <v>8</v>
      </c>
      <c r="H1692" s="50">
        <v>12</v>
      </c>
      <c r="I1692" s="50">
        <f t="shared" si="95"/>
        <v>8</v>
      </c>
      <c r="J1692" s="50">
        <f t="shared" ref="J1692:J1730" si="96">SUM(F1692,H1692)</f>
        <v>12</v>
      </c>
    </row>
    <row r="1693" spans="3:10">
      <c r="C1693" s="48" t="s">
        <v>2055</v>
      </c>
      <c r="D1693" s="49" t="s">
        <v>2056</v>
      </c>
      <c r="E1693" s="65">
        <v>0</v>
      </c>
      <c r="F1693" s="65">
        <v>0</v>
      </c>
      <c r="G1693" s="50">
        <v>6</v>
      </c>
      <c r="H1693" s="50">
        <v>10</v>
      </c>
      <c r="I1693" s="50">
        <f t="shared" ref="I1693:I1730" si="97">SUM(E1693,G1693)</f>
        <v>6</v>
      </c>
      <c r="J1693" s="50">
        <f t="shared" si="96"/>
        <v>10</v>
      </c>
    </row>
    <row r="1694" spans="3:10">
      <c r="C1694" s="48" t="s">
        <v>2057</v>
      </c>
      <c r="D1694" s="49" t="s">
        <v>2058</v>
      </c>
      <c r="E1694" s="65">
        <v>0</v>
      </c>
      <c r="F1694" s="65">
        <v>0</v>
      </c>
      <c r="G1694" s="50">
        <v>36</v>
      </c>
      <c r="H1694" s="50">
        <v>40</v>
      </c>
      <c r="I1694" s="50">
        <f t="shared" si="97"/>
        <v>36</v>
      </c>
      <c r="J1694" s="50">
        <f t="shared" si="96"/>
        <v>40</v>
      </c>
    </row>
    <row r="1695" spans="3:10">
      <c r="C1695" s="48" t="s">
        <v>2059</v>
      </c>
      <c r="D1695" s="49" t="s">
        <v>2060</v>
      </c>
      <c r="E1695" s="65">
        <v>0</v>
      </c>
      <c r="F1695" s="65">
        <v>0</v>
      </c>
      <c r="G1695" s="50">
        <v>6</v>
      </c>
      <c r="H1695" s="50">
        <v>10</v>
      </c>
      <c r="I1695" s="50">
        <f t="shared" si="97"/>
        <v>6</v>
      </c>
      <c r="J1695" s="50">
        <f t="shared" si="96"/>
        <v>10</v>
      </c>
    </row>
    <row r="1696" spans="3:10">
      <c r="C1696" s="48" t="s">
        <v>2061</v>
      </c>
      <c r="D1696" s="49" t="s">
        <v>2062</v>
      </c>
      <c r="E1696" s="65">
        <v>0</v>
      </c>
      <c r="F1696" s="65">
        <v>0</v>
      </c>
      <c r="G1696" s="50">
        <v>2</v>
      </c>
      <c r="H1696" s="50">
        <v>6</v>
      </c>
      <c r="I1696" s="50">
        <f t="shared" si="97"/>
        <v>2</v>
      </c>
      <c r="J1696" s="50">
        <f t="shared" si="96"/>
        <v>6</v>
      </c>
    </row>
    <row r="1697" spans="3:10">
      <c r="C1697" s="48" t="s">
        <v>2063</v>
      </c>
      <c r="D1697" s="49" t="s">
        <v>2064</v>
      </c>
      <c r="E1697" s="65">
        <v>0</v>
      </c>
      <c r="F1697" s="65">
        <v>0</v>
      </c>
      <c r="G1697" s="50">
        <v>27</v>
      </c>
      <c r="H1697" s="50">
        <v>40</v>
      </c>
      <c r="I1697" s="50">
        <f t="shared" si="97"/>
        <v>27</v>
      </c>
      <c r="J1697" s="50">
        <f t="shared" si="96"/>
        <v>40</v>
      </c>
    </row>
    <row r="1698" spans="3:10">
      <c r="C1698" s="48" t="s">
        <v>2065</v>
      </c>
      <c r="D1698" s="49" t="s">
        <v>2066</v>
      </c>
      <c r="E1698" s="65">
        <v>0</v>
      </c>
      <c r="F1698" s="65">
        <v>0</v>
      </c>
      <c r="G1698" s="50">
        <v>0</v>
      </c>
      <c r="H1698" s="50">
        <v>1</v>
      </c>
      <c r="I1698" s="50">
        <f t="shared" si="97"/>
        <v>0</v>
      </c>
      <c r="J1698" s="50">
        <f t="shared" si="96"/>
        <v>1</v>
      </c>
    </row>
    <row r="1699" spans="3:10">
      <c r="C1699" s="48" t="s">
        <v>2067</v>
      </c>
      <c r="D1699" s="49" t="s">
        <v>2068</v>
      </c>
      <c r="E1699" s="65">
        <v>0</v>
      </c>
      <c r="F1699" s="65">
        <v>0</v>
      </c>
      <c r="G1699" s="50">
        <v>2</v>
      </c>
      <c r="H1699" s="50">
        <v>2</v>
      </c>
      <c r="I1699" s="50">
        <f t="shared" si="97"/>
        <v>2</v>
      </c>
      <c r="J1699" s="50">
        <f t="shared" si="96"/>
        <v>2</v>
      </c>
    </row>
    <row r="1700" spans="3:10">
      <c r="C1700" s="48" t="s">
        <v>637</v>
      </c>
      <c r="D1700" s="49" t="s">
        <v>638</v>
      </c>
      <c r="E1700" s="65">
        <v>0</v>
      </c>
      <c r="F1700" s="65">
        <v>0</v>
      </c>
      <c r="G1700" s="50">
        <v>2</v>
      </c>
      <c r="H1700" s="50">
        <v>4</v>
      </c>
      <c r="I1700" s="50">
        <f t="shared" si="97"/>
        <v>2</v>
      </c>
      <c r="J1700" s="50">
        <f t="shared" si="96"/>
        <v>4</v>
      </c>
    </row>
    <row r="1701" spans="3:10">
      <c r="C1701" s="48" t="s">
        <v>639</v>
      </c>
      <c r="D1701" s="49" t="s">
        <v>640</v>
      </c>
      <c r="E1701" s="65">
        <v>0</v>
      </c>
      <c r="F1701" s="65">
        <v>0</v>
      </c>
      <c r="G1701" s="50">
        <v>9</v>
      </c>
      <c r="H1701" s="50">
        <v>10</v>
      </c>
      <c r="I1701" s="50">
        <f t="shared" si="97"/>
        <v>9</v>
      </c>
      <c r="J1701" s="50">
        <f t="shared" si="96"/>
        <v>10</v>
      </c>
    </row>
    <row r="1702" spans="3:10">
      <c r="C1702" s="48" t="s">
        <v>645</v>
      </c>
      <c r="D1702" s="49" t="s">
        <v>646</v>
      </c>
      <c r="E1702" s="65">
        <v>0</v>
      </c>
      <c r="F1702" s="65">
        <v>0</v>
      </c>
      <c r="G1702" s="50">
        <v>19</v>
      </c>
      <c r="H1702" s="50">
        <v>25</v>
      </c>
      <c r="I1702" s="50">
        <f t="shared" si="97"/>
        <v>19</v>
      </c>
      <c r="J1702" s="50">
        <f t="shared" si="96"/>
        <v>25</v>
      </c>
    </row>
    <row r="1703" spans="3:10">
      <c r="C1703" s="48" t="s">
        <v>2069</v>
      </c>
      <c r="D1703" s="49" t="s">
        <v>2070</v>
      </c>
      <c r="E1703" s="65">
        <v>0</v>
      </c>
      <c r="F1703" s="65">
        <v>0</v>
      </c>
      <c r="G1703" s="50">
        <v>3</v>
      </c>
      <c r="H1703" s="50">
        <v>4</v>
      </c>
      <c r="I1703" s="50">
        <f t="shared" si="97"/>
        <v>3</v>
      </c>
      <c r="J1703" s="50">
        <f t="shared" si="96"/>
        <v>4</v>
      </c>
    </row>
    <row r="1704" spans="3:10">
      <c r="C1704" s="48" t="s">
        <v>647</v>
      </c>
      <c r="D1704" s="49" t="s">
        <v>648</v>
      </c>
      <c r="E1704" s="65">
        <v>0</v>
      </c>
      <c r="F1704" s="65">
        <v>0</v>
      </c>
      <c r="G1704" s="50">
        <v>3386</v>
      </c>
      <c r="H1704" s="50">
        <v>3300</v>
      </c>
      <c r="I1704" s="50">
        <f t="shared" si="97"/>
        <v>3386</v>
      </c>
      <c r="J1704" s="50">
        <f t="shared" si="96"/>
        <v>3300</v>
      </c>
    </row>
    <row r="1705" spans="3:10">
      <c r="C1705" s="48" t="s">
        <v>649</v>
      </c>
      <c r="D1705" s="49" t="s">
        <v>650</v>
      </c>
      <c r="E1705" s="65">
        <v>0</v>
      </c>
      <c r="F1705" s="65">
        <v>0</v>
      </c>
      <c r="G1705" s="50">
        <v>53</v>
      </c>
      <c r="H1705" s="50">
        <v>50</v>
      </c>
      <c r="I1705" s="50">
        <f t="shared" si="97"/>
        <v>53</v>
      </c>
      <c r="J1705" s="50">
        <f t="shared" si="96"/>
        <v>50</v>
      </c>
    </row>
    <row r="1706" spans="3:10">
      <c r="C1706" s="48" t="s">
        <v>651</v>
      </c>
      <c r="D1706" s="49" t="s">
        <v>652</v>
      </c>
      <c r="E1706" s="65">
        <v>0</v>
      </c>
      <c r="F1706" s="65">
        <v>0</v>
      </c>
      <c r="G1706" s="50">
        <v>5</v>
      </c>
      <c r="H1706" s="50">
        <v>10</v>
      </c>
      <c r="I1706" s="50">
        <f t="shared" si="97"/>
        <v>5</v>
      </c>
      <c r="J1706" s="50">
        <f t="shared" si="96"/>
        <v>10</v>
      </c>
    </row>
    <row r="1707" spans="3:10">
      <c r="C1707" s="48" t="s">
        <v>653</v>
      </c>
      <c r="D1707" s="49" t="s">
        <v>654</v>
      </c>
      <c r="E1707" s="65">
        <v>0</v>
      </c>
      <c r="F1707" s="65">
        <v>0</v>
      </c>
      <c r="G1707" s="50">
        <v>27934</v>
      </c>
      <c r="H1707" s="50">
        <v>28400</v>
      </c>
      <c r="I1707" s="50">
        <f t="shared" si="97"/>
        <v>27934</v>
      </c>
      <c r="J1707" s="50">
        <f t="shared" si="96"/>
        <v>28400</v>
      </c>
    </row>
    <row r="1708" spans="3:10">
      <c r="C1708" s="48" t="s">
        <v>936</v>
      </c>
      <c r="D1708" s="49" t="s">
        <v>937</v>
      </c>
      <c r="E1708" s="65">
        <v>0</v>
      </c>
      <c r="F1708" s="65">
        <v>0</v>
      </c>
      <c r="G1708" s="50">
        <v>36</v>
      </c>
      <c r="H1708" s="50">
        <v>50</v>
      </c>
      <c r="I1708" s="50">
        <f t="shared" si="97"/>
        <v>36</v>
      </c>
      <c r="J1708" s="50">
        <f t="shared" si="96"/>
        <v>50</v>
      </c>
    </row>
    <row r="1709" spans="3:10">
      <c r="C1709" s="48" t="s">
        <v>938</v>
      </c>
      <c r="D1709" s="49" t="s">
        <v>939</v>
      </c>
      <c r="E1709" s="65">
        <v>0</v>
      </c>
      <c r="F1709" s="65">
        <v>0</v>
      </c>
      <c r="G1709" s="50">
        <v>9</v>
      </c>
      <c r="H1709" s="50">
        <v>10</v>
      </c>
      <c r="I1709" s="50">
        <f t="shared" si="97"/>
        <v>9</v>
      </c>
      <c r="J1709" s="50">
        <f t="shared" si="96"/>
        <v>10</v>
      </c>
    </row>
    <row r="1710" spans="3:10">
      <c r="C1710" s="48" t="s">
        <v>657</v>
      </c>
      <c r="D1710" s="49" t="s">
        <v>658</v>
      </c>
      <c r="E1710" s="65">
        <v>0</v>
      </c>
      <c r="F1710" s="65">
        <v>0</v>
      </c>
      <c r="G1710" s="50">
        <v>106</v>
      </c>
      <c r="H1710" s="50">
        <v>100</v>
      </c>
      <c r="I1710" s="50">
        <f t="shared" si="97"/>
        <v>106</v>
      </c>
      <c r="J1710" s="50">
        <f t="shared" si="96"/>
        <v>100</v>
      </c>
    </row>
    <row r="1711" spans="3:10">
      <c r="C1711" s="48" t="s">
        <v>659</v>
      </c>
      <c r="D1711" s="49" t="s">
        <v>660</v>
      </c>
      <c r="E1711" s="65">
        <v>0</v>
      </c>
      <c r="F1711" s="65">
        <v>0</v>
      </c>
      <c r="G1711" s="50">
        <v>71837</v>
      </c>
      <c r="H1711" s="50">
        <v>71200</v>
      </c>
      <c r="I1711" s="50">
        <f t="shared" si="97"/>
        <v>71837</v>
      </c>
      <c r="J1711" s="50">
        <f t="shared" si="96"/>
        <v>71200</v>
      </c>
    </row>
    <row r="1712" spans="3:10">
      <c r="C1712" s="48" t="s">
        <v>2071</v>
      </c>
      <c r="D1712" s="49" t="s">
        <v>2072</v>
      </c>
      <c r="E1712" s="65">
        <v>0</v>
      </c>
      <c r="F1712" s="65">
        <v>0</v>
      </c>
      <c r="G1712" s="50">
        <v>1</v>
      </c>
      <c r="H1712" s="50">
        <v>2</v>
      </c>
      <c r="I1712" s="50">
        <f t="shared" si="97"/>
        <v>1</v>
      </c>
      <c r="J1712" s="50">
        <f t="shared" si="96"/>
        <v>2</v>
      </c>
    </row>
    <row r="1713" spans="3:10">
      <c r="C1713" s="48" t="s">
        <v>661</v>
      </c>
      <c r="D1713" s="49" t="s">
        <v>662</v>
      </c>
      <c r="E1713" s="65">
        <v>0</v>
      </c>
      <c r="F1713" s="65">
        <v>0</v>
      </c>
      <c r="G1713" s="50">
        <v>17121</v>
      </c>
      <c r="H1713" s="50">
        <v>16800</v>
      </c>
      <c r="I1713" s="50">
        <f t="shared" si="97"/>
        <v>17121</v>
      </c>
      <c r="J1713" s="50">
        <f t="shared" si="96"/>
        <v>16800</v>
      </c>
    </row>
    <row r="1714" spans="3:10">
      <c r="C1714" s="48" t="s">
        <v>663</v>
      </c>
      <c r="D1714" s="49" t="s">
        <v>664</v>
      </c>
      <c r="E1714" s="65">
        <v>0</v>
      </c>
      <c r="F1714" s="65">
        <v>0</v>
      </c>
      <c r="G1714" s="50">
        <v>20</v>
      </c>
      <c r="H1714" s="50">
        <v>30</v>
      </c>
      <c r="I1714" s="50">
        <f t="shared" si="97"/>
        <v>20</v>
      </c>
      <c r="J1714" s="50">
        <f t="shared" si="96"/>
        <v>30</v>
      </c>
    </row>
    <row r="1715" spans="3:10">
      <c r="C1715" s="48" t="s">
        <v>665</v>
      </c>
      <c r="D1715" s="49" t="s">
        <v>666</v>
      </c>
      <c r="E1715" s="65">
        <v>0</v>
      </c>
      <c r="F1715" s="65">
        <v>0</v>
      </c>
      <c r="G1715" s="50">
        <v>28</v>
      </c>
      <c r="H1715" s="50">
        <v>35</v>
      </c>
      <c r="I1715" s="50">
        <f t="shared" si="97"/>
        <v>28</v>
      </c>
      <c r="J1715" s="50">
        <f t="shared" si="96"/>
        <v>35</v>
      </c>
    </row>
    <row r="1716" spans="3:10">
      <c r="C1716" s="48" t="s">
        <v>940</v>
      </c>
      <c r="D1716" s="49" t="s">
        <v>941</v>
      </c>
      <c r="E1716" s="65">
        <v>0</v>
      </c>
      <c r="F1716" s="65">
        <v>0</v>
      </c>
      <c r="G1716" s="50">
        <v>690</v>
      </c>
      <c r="H1716" s="50">
        <v>730</v>
      </c>
      <c r="I1716" s="50">
        <f t="shared" si="97"/>
        <v>690</v>
      </c>
      <c r="J1716" s="50">
        <f t="shared" si="96"/>
        <v>730</v>
      </c>
    </row>
    <row r="1717" spans="3:10">
      <c r="C1717" s="48" t="s">
        <v>667</v>
      </c>
      <c r="D1717" s="49" t="s">
        <v>668</v>
      </c>
      <c r="E1717" s="65">
        <v>0</v>
      </c>
      <c r="F1717" s="65">
        <v>0</v>
      </c>
      <c r="G1717" s="50">
        <v>4</v>
      </c>
      <c r="H1717" s="50">
        <v>10</v>
      </c>
      <c r="I1717" s="50">
        <f t="shared" si="97"/>
        <v>4</v>
      </c>
      <c r="J1717" s="50">
        <f t="shared" si="96"/>
        <v>10</v>
      </c>
    </row>
    <row r="1718" spans="3:10">
      <c r="C1718" s="48" t="s">
        <v>2073</v>
      </c>
      <c r="D1718" s="49" t="s">
        <v>2074</v>
      </c>
      <c r="E1718" s="65">
        <v>0</v>
      </c>
      <c r="F1718" s="65">
        <v>0</v>
      </c>
      <c r="G1718" s="50">
        <v>1</v>
      </c>
      <c r="H1718" s="50">
        <v>2</v>
      </c>
      <c r="I1718" s="50">
        <f t="shared" si="97"/>
        <v>1</v>
      </c>
      <c r="J1718" s="50">
        <f t="shared" si="96"/>
        <v>2</v>
      </c>
    </row>
    <row r="1719" spans="3:10">
      <c r="C1719" s="48" t="s">
        <v>669</v>
      </c>
      <c r="D1719" s="49" t="s">
        <v>670</v>
      </c>
      <c r="E1719" s="65">
        <v>0</v>
      </c>
      <c r="F1719" s="65">
        <v>0</v>
      </c>
      <c r="G1719" s="50">
        <v>297</v>
      </c>
      <c r="H1719" s="50">
        <v>250</v>
      </c>
      <c r="I1719" s="50">
        <f t="shared" si="97"/>
        <v>297</v>
      </c>
      <c r="J1719" s="50">
        <f t="shared" si="96"/>
        <v>250</v>
      </c>
    </row>
    <row r="1720" spans="3:10">
      <c r="C1720" s="48" t="s">
        <v>675</v>
      </c>
      <c r="D1720" s="49" t="s">
        <v>676</v>
      </c>
      <c r="E1720" s="65">
        <v>0</v>
      </c>
      <c r="F1720" s="65">
        <v>0</v>
      </c>
      <c r="G1720" s="50">
        <v>3</v>
      </c>
      <c r="H1720" s="50">
        <v>4</v>
      </c>
      <c r="I1720" s="50">
        <f t="shared" si="97"/>
        <v>3</v>
      </c>
      <c r="J1720" s="50">
        <f t="shared" si="96"/>
        <v>4</v>
      </c>
    </row>
    <row r="1721" spans="3:10">
      <c r="C1721" s="48" t="s">
        <v>677</v>
      </c>
      <c r="D1721" s="49" t="s">
        <v>678</v>
      </c>
      <c r="E1721" s="65">
        <v>0</v>
      </c>
      <c r="F1721" s="65">
        <v>0</v>
      </c>
      <c r="G1721" s="50">
        <v>24</v>
      </c>
      <c r="H1721" s="50">
        <v>30</v>
      </c>
      <c r="I1721" s="50">
        <f t="shared" si="97"/>
        <v>24</v>
      </c>
      <c r="J1721" s="50">
        <f t="shared" si="96"/>
        <v>30</v>
      </c>
    </row>
    <row r="1722" spans="3:10">
      <c r="C1722" s="48" t="s">
        <v>679</v>
      </c>
      <c r="D1722" s="49" t="s">
        <v>680</v>
      </c>
      <c r="E1722" s="65">
        <v>0</v>
      </c>
      <c r="F1722" s="65">
        <v>0</v>
      </c>
      <c r="G1722" s="50">
        <v>121</v>
      </c>
      <c r="H1722" s="50">
        <v>140</v>
      </c>
      <c r="I1722" s="50">
        <f t="shared" si="97"/>
        <v>121</v>
      </c>
      <c r="J1722" s="50">
        <f t="shared" si="96"/>
        <v>140</v>
      </c>
    </row>
    <row r="1723" spans="3:10">
      <c r="C1723" s="48" t="s">
        <v>683</v>
      </c>
      <c r="D1723" s="49" t="s">
        <v>684</v>
      </c>
      <c r="E1723" s="65">
        <v>0</v>
      </c>
      <c r="F1723" s="65">
        <v>0</v>
      </c>
      <c r="G1723" s="50">
        <v>1</v>
      </c>
      <c r="H1723" s="50">
        <v>2</v>
      </c>
      <c r="I1723" s="50">
        <f t="shared" si="97"/>
        <v>1</v>
      </c>
      <c r="J1723" s="50">
        <f t="shared" si="96"/>
        <v>2</v>
      </c>
    </row>
    <row r="1724" spans="3:10">
      <c r="C1724" s="48" t="s">
        <v>2075</v>
      </c>
      <c r="D1724" s="49" t="s">
        <v>2076</v>
      </c>
      <c r="E1724" s="65">
        <v>0</v>
      </c>
      <c r="F1724" s="65">
        <v>0</v>
      </c>
      <c r="G1724" s="50">
        <v>7</v>
      </c>
      <c r="H1724" s="50">
        <v>10</v>
      </c>
      <c r="I1724" s="50">
        <f t="shared" si="97"/>
        <v>7</v>
      </c>
      <c r="J1724" s="50">
        <f t="shared" si="96"/>
        <v>10</v>
      </c>
    </row>
    <row r="1725" spans="3:10">
      <c r="C1725" s="48" t="s">
        <v>687</v>
      </c>
      <c r="D1725" s="49" t="s">
        <v>688</v>
      </c>
      <c r="E1725" s="65">
        <v>0</v>
      </c>
      <c r="F1725" s="65">
        <v>0</v>
      </c>
      <c r="G1725" s="50">
        <v>15</v>
      </c>
      <c r="H1725" s="50">
        <v>20</v>
      </c>
      <c r="I1725" s="50">
        <f t="shared" si="97"/>
        <v>15</v>
      </c>
      <c r="J1725" s="50">
        <f t="shared" si="96"/>
        <v>20</v>
      </c>
    </row>
    <row r="1726" spans="3:10">
      <c r="C1726" s="48" t="s">
        <v>689</v>
      </c>
      <c r="D1726" s="49" t="s">
        <v>690</v>
      </c>
      <c r="E1726" s="65">
        <v>0</v>
      </c>
      <c r="F1726" s="65">
        <v>0</v>
      </c>
      <c r="G1726" s="50">
        <v>8759</v>
      </c>
      <c r="H1726" s="50">
        <v>10000</v>
      </c>
      <c r="I1726" s="50">
        <f t="shared" si="97"/>
        <v>8759</v>
      </c>
      <c r="J1726" s="50">
        <f t="shared" si="96"/>
        <v>10000</v>
      </c>
    </row>
    <row r="1727" spans="3:10">
      <c r="C1727" s="48" t="s">
        <v>2077</v>
      </c>
      <c r="D1727" s="49" t="s">
        <v>2078</v>
      </c>
      <c r="E1727" s="65">
        <v>0</v>
      </c>
      <c r="F1727" s="65">
        <v>0</v>
      </c>
      <c r="G1727" s="50">
        <v>0</v>
      </c>
      <c r="H1727" s="50">
        <v>1</v>
      </c>
      <c r="I1727" s="50">
        <f t="shared" si="97"/>
        <v>0</v>
      </c>
      <c r="J1727" s="50">
        <f t="shared" si="96"/>
        <v>1</v>
      </c>
    </row>
    <row r="1728" spans="3:10">
      <c r="C1728" s="48" t="s">
        <v>954</v>
      </c>
      <c r="D1728" s="49" t="s">
        <v>955</v>
      </c>
      <c r="E1728" s="65">
        <v>0</v>
      </c>
      <c r="F1728" s="65">
        <v>0</v>
      </c>
      <c r="G1728" s="50">
        <v>2</v>
      </c>
      <c r="H1728" s="50">
        <v>2</v>
      </c>
      <c r="I1728" s="50">
        <f t="shared" si="97"/>
        <v>2</v>
      </c>
      <c r="J1728" s="50">
        <f t="shared" si="96"/>
        <v>2</v>
      </c>
    </row>
    <row r="1729" spans="1:11">
      <c r="C1729" s="48" t="s">
        <v>956</v>
      </c>
      <c r="D1729" s="49" t="s">
        <v>957</v>
      </c>
      <c r="E1729" s="65">
        <v>0</v>
      </c>
      <c r="F1729" s="65">
        <v>0</v>
      </c>
      <c r="G1729" s="50">
        <v>0</v>
      </c>
      <c r="H1729" s="50">
        <v>1</v>
      </c>
      <c r="I1729" s="50">
        <f t="shared" si="97"/>
        <v>0</v>
      </c>
      <c r="J1729" s="50">
        <f t="shared" si="96"/>
        <v>1</v>
      </c>
    </row>
    <row r="1730" spans="1:11">
      <c r="C1730" s="48" t="s">
        <v>958</v>
      </c>
      <c r="D1730" s="49" t="s">
        <v>959</v>
      </c>
      <c r="E1730" s="65">
        <v>0</v>
      </c>
      <c r="F1730" s="65">
        <v>0</v>
      </c>
      <c r="G1730" s="50">
        <v>1</v>
      </c>
      <c r="H1730" s="50">
        <v>0</v>
      </c>
      <c r="I1730" s="50">
        <f t="shared" si="97"/>
        <v>1</v>
      </c>
      <c r="J1730" s="50">
        <f t="shared" si="96"/>
        <v>0</v>
      </c>
    </row>
    <row r="1731" spans="1:11" ht="14.25">
      <c r="B1731" s="45" t="s">
        <v>82</v>
      </c>
      <c r="D1731" s="72"/>
      <c r="E1731" s="73"/>
      <c r="F1731" s="73"/>
      <c r="G1731" s="73"/>
      <c r="H1731" s="73"/>
      <c r="I1731" s="73"/>
      <c r="J1731" s="73"/>
      <c r="K1731" s="71" t="s">
        <v>59</v>
      </c>
    </row>
    <row r="1732" spans="1:11">
      <c r="C1732" s="48" t="s">
        <v>10</v>
      </c>
      <c r="D1732" s="74" t="s">
        <v>7776</v>
      </c>
      <c r="E1732" s="65"/>
      <c r="F1732" s="65"/>
      <c r="G1732" s="50"/>
      <c r="H1732" s="50"/>
      <c r="I1732" s="50">
        <f t="shared" ref="I1732:J1739" si="98">SUM(E1732,G1732)</f>
        <v>0</v>
      </c>
      <c r="J1732" s="50">
        <f t="shared" si="98"/>
        <v>0</v>
      </c>
    </row>
    <row r="1733" spans="1:11">
      <c r="C1733" s="48" t="s">
        <v>11</v>
      </c>
      <c r="D1733" s="74" t="s">
        <v>7777</v>
      </c>
      <c r="E1733" s="65"/>
      <c r="F1733" s="65"/>
      <c r="G1733" s="50"/>
      <c r="H1733" s="50"/>
      <c r="I1733" s="50">
        <f t="shared" si="98"/>
        <v>0</v>
      </c>
      <c r="J1733" s="50">
        <f t="shared" si="98"/>
        <v>0</v>
      </c>
    </row>
    <row r="1734" spans="1:11">
      <c r="C1734" s="48" t="s">
        <v>12</v>
      </c>
      <c r="D1734" s="74" t="s">
        <v>7778</v>
      </c>
      <c r="E1734" s="65"/>
      <c r="F1734" s="65"/>
      <c r="G1734" s="50"/>
      <c r="H1734" s="50"/>
      <c r="I1734" s="50">
        <f t="shared" si="98"/>
        <v>0</v>
      </c>
      <c r="J1734" s="50">
        <f t="shared" si="98"/>
        <v>0</v>
      </c>
    </row>
    <row r="1735" spans="1:11">
      <c r="C1735" s="48" t="s">
        <v>13</v>
      </c>
      <c r="D1735" s="74" t="s">
        <v>7779</v>
      </c>
      <c r="E1735" s="65"/>
      <c r="F1735" s="65"/>
      <c r="G1735" s="50"/>
      <c r="H1735" s="50"/>
      <c r="I1735" s="50">
        <f t="shared" si="98"/>
        <v>0</v>
      </c>
      <c r="J1735" s="50">
        <f t="shared" si="98"/>
        <v>0</v>
      </c>
    </row>
    <row r="1736" spans="1:11">
      <c r="C1736" s="48" t="s">
        <v>14</v>
      </c>
      <c r="D1736" s="74" t="s">
        <v>7780</v>
      </c>
      <c r="E1736" s="65"/>
      <c r="F1736" s="65"/>
      <c r="G1736" s="50"/>
      <c r="H1736" s="50"/>
      <c r="I1736" s="50">
        <f t="shared" si="98"/>
        <v>0</v>
      </c>
      <c r="J1736" s="50">
        <f t="shared" si="98"/>
        <v>0</v>
      </c>
    </row>
    <row r="1737" spans="1:11">
      <c r="C1737" s="48" t="s">
        <v>15</v>
      </c>
      <c r="D1737" s="74" t="s">
        <v>7781</v>
      </c>
      <c r="E1737" s="65"/>
      <c r="F1737" s="65"/>
      <c r="G1737" s="50"/>
      <c r="H1737" s="50"/>
      <c r="I1737" s="50">
        <f t="shared" si="98"/>
        <v>0</v>
      </c>
      <c r="J1737" s="50">
        <f t="shared" si="98"/>
        <v>0</v>
      </c>
    </row>
    <row r="1738" spans="1:11">
      <c r="C1738" s="48" t="s">
        <v>16</v>
      </c>
      <c r="D1738" s="74" t="s">
        <v>7782</v>
      </c>
      <c r="E1738" s="65"/>
      <c r="F1738" s="65"/>
      <c r="G1738" s="50"/>
      <c r="H1738" s="50"/>
      <c r="I1738" s="50">
        <f t="shared" si="98"/>
        <v>0</v>
      </c>
      <c r="J1738" s="50">
        <f t="shared" si="98"/>
        <v>0</v>
      </c>
    </row>
    <row r="1739" spans="1:11">
      <c r="C1739" s="48" t="s">
        <v>17</v>
      </c>
      <c r="D1739" s="74" t="s">
        <v>7783</v>
      </c>
      <c r="E1739" s="65"/>
      <c r="F1739" s="65"/>
      <c r="G1739" s="50"/>
      <c r="H1739" s="50"/>
      <c r="I1739" s="50">
        <f t="shared" si="98"/>
        <v>0</v>
      </c>
      <c r="J1739" s="50">
        <f t="shared" si="98"/>
        <v>0</v>
      </c>
    </row>
    <row r="1740" spans="1:11">
      <c r="A1740" s="66" t="s">
        <v>3119</v>
      </c>
      <c r="C1740" s="75"/>
      <c r="E1740" s="76"/>
      <c r="F1740" s="76"/>
      <c r="G1740" s="77"/>
      <c r="H1740" s="77"/>
      <c r="I1740" s="77"/>
      <c r="J1740" s="77"/>
    </row>
    <row r="1741" spans="1:11" ht="14.25">
      <c r="B1741" s="43" t="s">
        <v>69</v>
      </c>
      <c r="C1741" s="44"/>
      <c r="D1741" s="43"/>
      <c r="E1741" s="60"/>
      <c r="F1741" s="60"/>
      <c r="G1741" s="60"/>
      <c r="H1741" s="60"/>
      <c r="I1741" s="60"/>
      <c r="J1741" s="60"/>
    </row>
    <row r="1742" spans="1:11">
      <c r="B1742" s="45" t="s">
        <v>37</v>
      </c>
      <c r="C1742" s="46"/>
      <c r="E1742" s="47">
        <f>SUM(E1743:E1751)</f>
        <v>16226</v>
      </c>
      <c r="F1742" s="47">
        <f t="shared" ref="F1742:J1742" si="99">SUM(F1743:F1751)</f>
        <v>15302</v>
      </c>
      <c r="G1742" s="47">
        <f t="shared" si="99"/>
        <v>6070</v>
      </c>
      <c r="H1742" s="47">
        <f t="shared" si="99"/>
        <v>4800</v>
      </c>
      <c r="I1742" s="47">
        <f t="shared" si="99"/>
        <v>22296</v>
      </c>
      <c r="J1742" s="47">
        <f t="shared" si="99"/>
        <v>20102</v>
      </c>
    </row>
    <row r="1743" spans="1:11">
      <c r="C1743" s="48" t="s">
        <v>105</v>
      </c>
      <c r="D1743" s="49" t="s">
        <v>7749</v>
      </c>
      <c r="E1743" s="50">
        <v>4295</v>
      </c>
      <c r="F1743" s="50">
        <v>4100</v>
      </c>
      <c r="G1743" s="50">
        <v>1180</v>
      </c>
      <c r="H1743" s="50">
        <v>950</v>
      </c>
      <c r="I1743" s="50">
        <f>SUM(E1743,G1743)</f>
        <v>5475</v>
      </c>
      <c r="J1743" s="50">
        <f>SUM(F1743,H1743)</f>
        <v>5050</v>
      </c>
    </row>
    <row r="1744" spans="1:11">
      <c r="C1744" s="48" t="s">
        <v>106</v>
      </c>
      <c r="D1744" s="49" t="s">
        <v>7750</v>
      </c>
      <c r="E1744" s="50">
        <v>1988</v>
      </c>
      <c r="F1744" s="50">
        <v>1800</v>
      </c>
      <c r="G1744" s="50">
        <v>1185</v>
      </c>
      <c r="H1744" s="50">
        <v>950</v>
      </c>
      <c r="I1744" s="50">
        <f t="shared" ref="I1744:J1751" si="100">SUM(E1744,G1744)</f>
        <v>3173</v>
      </c>
      <c r="J1744" s="50">
        <f t="shared" si="100"/>
        <v>2750</v>
      </c>
    </row>
    <row r="1745" spans="1:11">
      <c r="C1745" s="48" t="s">
        <v>107</v>
      </c>
      <c r="D1745" s="49" t="s">
        <v>7751</v>
      </c>
      <c r="E1745" s="50">
        <v>3968</v>
      </c>
      <c r="F1745" s="50">
        <v>3600</v>
      </c>
      <c r="G1745" s="50">
        <v>1054</v>
      </c>
      <c r="H1745" s="50">
        <v>800</v>
      </c>
      <c r="I1745" s="50">
        <f t="shared" si="100"/>
        <v>5022</v>
      </c>
      <c r="J1745" s="50">
        <f t="shared" si="100"/>
        <v>4400</v>
      </c>
    </row>
    <row r="1746" spans="1:11">
      <c r="C1746" s="48" t="s">
        <v>108</v>
      </c>
      <c r="D1746" s="49" t="s">
        <v>7752</v>
      </c>
      <c r="E1746" s="50">
        <v>1677</v>
      </c>
      <c r="F1746" s="50">
        <v>1600</v>
      </c>
      <c r="G1746" s="50">
        <v>1061</v>
      </c>
      <c r="H1746" s="50">
        <v>800</v>
      </c>
      <c r="I1746" s="50">
        <f t="shared" ref="I1746:I1748" si="101">SUM(E1746,G1746)</f>
        <v>2738</v>
      </c>
      <c r="J1746" s="50">
        <f t="shared" ref="J1746:J1748" si="102">SUM(F1746,H1746)</f>
        <v>2400</v>
      </c>
    </row>
    <row r="1747" spans="1:11">
      <c r="C1747" s="48" t="s">
        <v>109</v>
      </c>
      <c r="D1747" s="49" t="s">
        <v>7753</v>
      </c>
      <c r="E1747" s="50">
        <v>2377</v>
      </c>
      <c r="F1747" s="50">
        <v>2400</v>
      </c>
      <c r="G1747" s="50">
        <v>792</v>
      </c>
      <c r="H1747" s="50">
        <v>650</v>
      </c>
      <c r="I1747" s="50">
        <f t="shared" si="101"/>
        <v>3169</v>
      </c>
      <c r="J1747" s="50">
        <f t="shared" si="102"/>
        <v>3050</v>
      </c>
    </row>
    <row r="1748" spans="1:11">
      <c r="C1748" s="48" t="s">
        <v>110</v>
      </c>
      <c r="D1748" s="49" t="s">
        <v>7754</v>
      </c>
      <c r="E1748" s="50">
        <v>1441</v>
      </c>
      <c r="F1748" s="50">
        <v>1400</v>
      </c>
      <c r="G1748" s="50">
        <v>797</v>
      </c>
      <c r="H1748" s="50">
        <v>650</v>
      </c>
      <c r="I1748" s="50">
        <f t="shared" si="101"/>
        <v>2238</v>
      </c>
      <c r="J1748" s="50">
        <f t="shared" si="102"/>
        <v>2050</v>
      </c>
    </row>
    <row r="1749" spans="1:11">
      <c r="C1749" s="48" t="s">
        <v>111</v>
      </c>
      <c r="D1749" s="49" t="s">
        <v>7755</v>
      </c>
      <c r="E1749" s="50">
        <v>480</v>
      </c>
      <c r="F1749" s="50">
        <v>400</v>
      </c>
      <c r="G1749" s="50">
        <v>1</v>
      </c>
      <c r="H1749" s="50">
        <v>0</v>
      </c>
      <c r="I1749" s="50">
        <f t="shared" si="100"/>
        <v>481</v>
      </c>
      <c r="J1749" s="50">
        <f t="shared" si="100"/>
        <v>400</v>
      </c>
    </row>
    <row r="1750" spans="1:11" ht="67.5" customHeight="1">
      <c r="C1750" s="48">
        <v>140001</v>
      </c>
      <c r="D1750" s="49" t="s">
        <v>7763</v>
      </c>
      <c r="E1750" s="50">
        <v>0</v>
      </c>
      <c r="F1750" s="50">
        <v>1</v>
      </c>
      <c r="G1750" s="50">
        <v>0</v>
      </c>
      <c r="H1750" s="50">
        <v>0</v>
      </c>
      <c r="I1750" s="50">
        <f t="shared" si="100"/>
        <v>0</v>
      </c>
      <c r="J1750" s="50">
        <f t="shared" si="100"/>
        <v>1</v>
      </c>
    </row>
    <row r="1751" spans="1:11" s="51" customFormat="1" ht="66" customHeight="1">
      <c r="A1751" s="2"/>
      <c r="B1751" s="2"/>
      <c r="C1751" s="48">
        <v>140002</v>
      </c>
      <c r="D1751" s="49" t="s">
        <v>7764</v>
      </c>
      <c r="E1751" s="50">
        <v>0</v>
      </c>
      <c r="F1751" s="50">
        <v>1</v>
      </c>
      <c r="G1751" s="50">
        <v>0</v>
      </c>
      <c r="H1751" s="50">
        <v>0</v>
      </c>
      <c r="I1751" s="50">
        <f t="shared" si="100"/>
        <v>0</v>
      </c>
      <c r="J1751" s="50">
        <f t="shared" si="100"/>
        <v>1</v>
      </c>
    </row>
    <row r="1752" spans="1:11" s="51" customFormat="1">
      <c r="A1752" s="2"/>
      <c r="B1752" s="45" t="s">
        <v>81</v>
      </c>
      <c r="C1752" s="52"/>
      <c r="D1752" s="53"/>
      <c r="E1752" s="54"/>
      <c r="F1752" s="54"/>
      <c r="G1752" s="54"/>
      <c r="H1752" s="54"/>
      <c r="I1752" s="54"/>
      <c r="J1752" s="54"/>
      <c r="K1752" s="2" t="s">
        <v>21</v>
      </c>
    </row>
    <row r="1753" spans="1:11" s="51" customFormat="1">
      <c r="A1753" s="2"/>
      <c r="C1753" s="55" t="s">
        <v>77</v>
      </c>
      <c r="D1753" s="56" t="s">
        <v>7765</v>
      </c>
      <c r="E1753" s="57"/>
      <c r="F1753" s="57"/>
      <c r="G1753" s="57"/>
      <c r="H1753" s="57"/>
      <c r="I1753" s="50">
        <f t="shared" ref="I1753:J1756" si="103">SUM(E1753,G1753)</f>
        <v>0</v>
      </c>
      <c r="J1753" s="50">
        <f t="shared" si="103"/>
        <v>0</v>
      </c>
    </row>
    <row r="1754" spans="1:11" s="51" customFormat="1">
      <c r="A1754" s="2"/>
      <c r="C1754" s="55" t="s">
        <v>78</v>
      </c>
      <c r="D1754" s="56" t="s">
        <v>7766</v>
      </c>
      <c r="E1754" s="57"/>
      <c r="F1754" s="57"/>
      <c r="G1754" s="57"/>
      <c r="H1754" s="57"/>
      <c r="I1754" s="50">
        <f t="shared" si="103"/>
        <v>0</v>
      </c>
      <c r="J1754" s="50">
        <f t="shared" si="103"/>
        <v>0</v>
      </c>
    </row>
    <row r="1755" spans="1:11" s="51" customFormat="1">
      <c r="A1755" s="2"/>
      <c r="C1755" s="55" t="s">
        <v>79</v>
      </c>
      <c r="D1755" s="56" t="s">
        <v>7767</v>
      </c>
      <c r="E1755" s="50"/>
      <c r="F1755" s="50"/>
      <c r="G1755" s="50"/>
      <c r="H1755" s="50"/>
      <c r="I1755" s="50">
        <f t="shared" si="103"/>
        <v>0</v>
      </c>
      <c r="J1755" s="50">
        <f t="shared" si="103"/>
        <v>0</v>
      </c>
    </row>
    <row r="1756" spans="1:11" s="51" customFormat="1">
      <c r="A1756" s="2"/>
      <c r="C1756" s="55" t="s">
        <v>80</v>
      </c>
      <c r="D1756" s="56" t="s">
        <v>7768</v>
      </c>
      <c r="E1756" s="50"/>
      <c r="F1756" s="50"/>
      <c r="G1756" s="50"/>
      <c r="H1756" s="50"/>
      <c r="I1756" s="50">
        <f t="shared" si="103"/>
        <v>0</v>
      </c>
      <c r="J1756" s="50">
        <f t="shared" si="103"/>
        <v>0</v>
      </c>
    </row>
    <row r="1757" spans="1:11">
      <c r="E1757" s="59"/>
      <c r="F1757" s="59"/>
      <c r="G1757" s="59"/>
      <c r="H1757" s="59"/>
      <c r="I1757" s="59"/>
      <c r="J1757" s="59"/>
    </row>
    <row r="1758" spans="1:11" ht="14.25">
      <c r="B1758" s="43" t="s">
        <v>66</v>
      </c>
      <c r="C1758" s="44"/>
      <c r="D1758" s="43"/>
      <c r="E1758" s="60"/>
      <c r="F1758" s="60"/>
      <c r="G1758" s="60"/>
      <c r="H1758" s="60"/>
      <c r="I1758" s="60"/>
      <c r="J1758" s="60"/>
    </row>
    <row r="1759" spans="1:11">
      <c r="B1759" s="45" t="s">
        <v>36</v>
      </c>
      <c r="E1759" s="61">
        <f>E1760+E2053+E2153</f>
        <v>4229</v>
      </c>
      <c r="F1759" s="61">
        <f t="shared" ref="F1759:J1759" si="104">F1760+F2053+F2153</f>
        <v>3726</v>
      </c>
      <c r="G1759" s="61">
        <f t="shared" si="104"/>
        <v>20297</v>
      </c>
      <c r="H1759" s="61">
        <f t="shared" si="104"/>
        <v>17841</v>
      </c>
      <c r="I1759" s="61">
        <f t="shared" si="104"/>
        <v>24526</v>
      </c>
      <c r="J1759" s="61">
        <f t="shared" si="104"/>
        <v>21567</v>
      </c>
    </row>
    <row r="1760" spans="1:11" ht="15">
      <c r="B1760" s="45" t="s">
        <v>34</v>
      </c>
      <c r="E1760" s="81">
        <f>SUM(E1761:E2052)</f>
        <v>0</v>
      </c>
      <c r="F1760" s="81">
        <f t="shared" ref="F1760:J1760" si="105">SUM(F1761:F2052)</f>
        <v>0</v>
      </c>
      <c r="G1760" s="81">
        <f t="shared" si="105"/>
        <v>1532</v>
      </c>
      <c r="H1760" s="81">
        <f t="shared" si="105"/>
        <v>1660</v>
      </c>
      <c r="I1760" s="81">
        <f t="shared" si="105"/>
        <v>1532</v>
      </c>
      <c r="J1760" s="81">
        <f t="shared" si="105"/>
        <v>1660</v>
      </c>
    </row>
    <row r="1761" spans="3:10" ht="14.25" customHeight="1">
      <c r="C1761" s="63" t="s">
        <v>547</v>
      </c>
      <c r="D1761" s="64" t="s">
        <v>548</v>
      </c>
      <c r="E1761" s="65"/>
      <c r="F1761" s="65"/>
      <c r="G1761" s="50">
        <v>0</v>
      </c>
      <c r="H1761" s="50">
        <v>1</v>
      </c>
      <c r="I1761" s="50">
        <f t="shared" ref="I1761:J1888" si="106">SUM(E1761,G1761)</f>
        <v>0</v>
      </c>
      <c r="J1761" s="50">
        <f t="shared" si="106"/>
        <v>1</v>
      </c>
    </row>
    <row r="1762" spans="3:10" ht="14.25" customHeight="1">
      <c r="C1762" s="63" t="s">
        <v>3099</v>
      </c>
      <c r="D1762" s="64" t="s">
        <v>3100</v>
      </c>
      <c r="E1762" s="65"/>
      <c r="F1762" s="65"/>
      <c r="G1762" s="50">
        <v>0</v>
      </c>
      <c r="H1762" s="50">
        <v>1</v>
      </c>
      <c r="I1762" s="50">
        <f t="shared" si="106"/>
        <v>0</v>
      </c>
      <c r="J1762" s="50">
        <f t="shared" si="106"/>
        <v>1</v>
      </c>
    </row>
    <row r="1763" spans="3:10" ht="14.25" customHeight="1">
      <c r="C1763" s="63" t="s">
        <v>549</v>
      </c>
      <c r="D1763" s="64" t="s">
        <v>550</v>
      </c>
      <c r="E1763" s="65"/>
      <c r="F1763" s="65"/>
      <c r="G1763" s="50">
        <v>271</v>
      </c>
      <c r="H1763" s="50">
        <v>300</v>
      </c>
      <c r="I1763" s="50">
        <f t="shared" si="106"/>
        <v>271</v>
      </c>
      <c r="J1763" s="50">
        <f t="shared" si="106"/>
        <v>300</v>
      </c>
    </row>
    <row r="1764" spans="3:10" ht="14.25" customHeight="1">
      <c r="C1764" s="63" t="s">
        <v>3120</v>
      </c>
      <c r="D1764" s="64" t="s">
        <v>3121</v>
      </c>
      <c r="E1764" s="65"/>
      <c r="F1764" s="65"/>
      <c r="G1764" s="50">
        <v>163</v>
      </c>
      <c r="H1764" s="50">
        <v>150</v>
      </c>
      <c r="I1764" s="50">
        <f t="shared" si="106"/>
        <v>163</v>
      </c>
      <c r="J1764" s="50">
        <f t="shared" si="106"/>
        <v>150</v>
      </c>
    </row>
    <row r="1765" spans="3:10" ht="14.25" customHeight="1">
      <c r="C1765" s="63" t="s">
        <v>3122</v>
      </c>
      <c r="D1765" s="64" t="s">
        <v>3123</v>
      </c>
      <c r="E1765" s="65"/>
      <c r="F1765" s="65"/>
      <c r="G1765" s="50">
        <v>1</v>
      </c>
      <c r="H1765" s="50">
        <v>1</v>
      </c>
      <c r="I1765" s="50">
        <f t="shared" si="106"/>
        <v>1</v>
      </c>
      <c r="J1765" s="50">
        <f t="shared" si="106"/>
        <v>1</v>
      </c>
    </row>
    <row r="1766" spans="3:10" ht="14.25" customHeight="1">
      <c r="C1766" s="63" t="s">
        <v>3124</v>
      </c>
      <c r="D1766" s="64" t="s">
        <v>3125</v>
      </c>
      <c r="E1766" s="65"/>
      <c r="F1766" s="65"/>
      <c r="G1766" s="50">
        <v>0</v>
      </c>
      <c r="H1766" s="50">
        <v>1</v>
      </c>
      <c r="I1766" s="50">
        <f t="shared" si="106"/>
        <v>0</v>
      </c>
      <c r="J1766" s="50">
        <f t="shared" si="106"/>
        <v>1</v>
      </c>
    </row>
    <row r="1767" spans="3:10" ht="14.25" customHeight="1">
      <c r="C1767" s="63" t="s">
        <v>498</v>
      </c>
      <c r="D1767" s="64" t="s">
        <v>499</v>
      </c>
      <c r="E1767" s="65"/>
      <c r="F1767" s="65"/>
      <c r="G1767" s="50">
        <v>1</v>
      </c>
      <c r="H1767" s="50">
        <v>1</v>
      </c>
      <c r="I1767" s="50">
        <f t="shared" si="106"/>
        <v>1</v>
      </c>
      <c r="J1767" s="50">
        <f t="shared" si="106"/>
        <v>1</v>
      </c>
    </row>
    <row r="1768" spans="3:10" ht="14.25" customHeight="1">
      <c r="C1768" s="63" t="s">
        <v>979</v>
      </c>
      <c r="D1768" s="64" t="s">
        <v>980</v>
      </c>
      <c r="E1768" s="65"/>
      <c r="F1768" s="65"/>
      <c r="G1768" s="50">
        <v>0</v>
      </c>
      <c r="H1768" s="50">
        <v>1</v>
      </c>
      <c r="I1768" s="50">
        <f t="shared" si="106"/>
        <v>0</v>
      </c>
      <c r="J1768" s="50">
        <f t="shared" si="106"/>
        <v>1</v>
      </c>
    </row>
    <row r="1769" spans="3:10" ht="14.25" customHeight="1">
      <c r="C1769" s="63" t="s">
        <v>116</v>
      </c>
      <c r="D1769" s="64" t="s">
        <v>117</v>
      </c>
      <c r="E1769" s="65"/>
      <c r="F1769" s="65"/>
      <c r="G1769" s="50">
        <v>12</v>
      </c>
      <c r="H1769" s="50">
        <v>10</v>
      </c>
      <c r="I1769" s="50">
        <f t="shared" si="106"/>
        <v>12</v>
      </c>
      <c r="J1769" s="50">
        <f t="shared" si="106"/>
        <v>10</v>
      </c>
    </row>
    <row r="1770" spans="3:10" ht="14.25" customHeight="1">
      <c r="C1770" s="63" t="s">
        <v>132</v>
      </c>
      <c r="D1770" s="64" t="s">
        <v>133</v>
      </c>
      <c r="E1770" s="65"/>
      <c r="F1770" s="65"/>
      <c r="G1770" s="50">
        <v>0</v>
      </c>
      <c r="H1770" s="50">
        <v>1</v>
      </c>
      <c r="I1770" s="50">
        <f t="shared" si="106"/>
        <v>0</v>
      </c>
      <c r="J1770" s="50">
        <f t="shared" si="106"/>
        <v>1</v>
      </c>
    </row>
    <row r="1771" spans="3:10" ht="14.25" customHeight="1">
      <c r="C1771" s="63" t="s">
        <v>134</v>
      </c>
      <c r="D1771" s="64" t="s">
        <v>135</v>
      </c>
      <c r="E1771" s="65"/>
      <c r="F1771" s="65"/>
      <c r="G1771" s="50">
        <v>3</v>
      </c>
      <c r="H1771" s="50">
        <v>2</v>
      </c>
      <c r="I1771" s="50">
        <f t="shared" si="106"/>
        <v>3</v>
      </c>
      <c r="J1771" s="50">
        <f t="shared" si="106"/>
        <v>2</v>
      </c>
    </row>
    <row r="1772" spans="3:10" ht="14.25" customHeight="1">
      <c r="C1772" s="63" t="s">
        <v>136</v>
      </c>
      <c r="D1772" s="64" t="s">
        <v>137</v>
      </c>
      <c r="E1772" s="65"/>
      <c r="F1772" s="65"/>
      <c r="G1772" s="50">
        <v>7</v>
      </c>
      <c r="H1772" s="50">
        <v>2</v>
      </c>
      <c r="I1772" s="50">
        <f t="shared" si="106"/>
        <v>7</v>
      </c>
      <c r="J1772" s="50">
        <f t="shared" si="106"/>
        <v>2</v>
      </c>
    </row>
    <row r="1773" spans="3:10" ht="14.25" customHeight="1">
      <c r="C1773" s="63" t="s">
        <v>3126</v>
      </c>
      <c r="D1773" s="64" t="s">
        <v>3127</v>
      </c>
      <c r="E1773" s="65"/>
      <c r="F1773" s="65"/>
      <c r="G1773" s="50">
        <v>0</v>
      </c>
      <c r="H1773" s="50">
        <v>1</v>
      </c>
      <c r="I1773" s="50">
        <f t="shared" si="106"/>
        <v>0</v>
      </c>
      <c r="J1773" s="50">
        <f t="shared" si="106"/>
        <v>1</v>
      </c>
    </row>
    <row r="1774" spans="3:10" ht="14.25" customHeight="1">
      <c r="C1774" s="63" t="s">
        <v>3128</v>
      </c>
      <c r="D1774" s="64" t="s">
        <v>3129</v>
      </c>
      <c r="E1774" s="65"/>
      <c r="F1774" s="65"/>
      <c r="G1774" s="50">
        <v>0</v>
      </c>
      <c r="H1774" s="50">
        <v>1</v>
      </c>
      <c r="I1774" s="50">
        <f t="shared" si="106"/>
        <v>0</v>
      </c>
      <c r="J1774" s="50">
        <f t="shared" si="106"/>
        <v>1</v>
      </c>
    </row>
    <row r="1775" spans="3:10" ht="14.25" customHeight="1">
      <c r="C1775" s="63" t="s">
        <v>993</v>
      </c>
      <c r="D1775" s="64" t="s">
        <v>994</v>
      </c>
      <c r="E1775" s="65"/>
      <c r="F1775" s="65"/>
      <c r="G1775" s="50">
        <v>4</v>
      </c>
      <c r="H1775" s="50">
        <v>2</v>
      </c>
      <c r="I1775" s="50">
        <f t="shared" si="106"/>
        <v>4</v>
      </c>
      <c r="J1775" s="50">
        <f t="shared" si="106"/>
        <v>2</v>
      </c>
    </row>
    <row r="1776" spans="3:10" ht="14.25" customHeight="1">
      <c r="C1776" s="63" t="s">
        <v>140</v>
      </c>
      <c r="D1776" s="64" t="s">
        <v>141</v>
      </c>
      <c r="E1776" s="65"/>
      <c r="F1776" s="65"/>
      <c r="G1776" s="50">
        <v>3</v>
      </c>
      <c r="H1776" s="50">
        <v>1</v>
      </c>
      <c r="I1776" s="50">
        <f t="shared" si="106"/>
        <v>3</v>
      </c>
      <c r="J1776" s="50">
        <f t="shared" si="106"/>
        <v>1</v>
      </c>
    </row>
    <row r="1777" spans="3:10" ht="14.25" customHeight="1">
      <c r="C1777" s="63" t="s">
        <v>559</v>
      </c>
      <c r="D1777" s="64" t="s">
        <v>560</v>
      </c>
      <c r="E1777" s="65"/>
      <c r="F1777" s="65"/>
      <c r="G1777" s="50">
        <v>1</v>
      </c>
      <c r="H1777" s="50">
        <v>1</v>
      </c>
      <c r="I1777" s="50">
        <f t="shared" si="106"/>
        <v>1</v>
      </c>
      <c r="J1777" s="50">
        <f t="shared" si="106"/>
        <v>1</v>
      </c>
    </row>
    <row r="1778" spans="3:10" ht="14.25" customHeight="1">
      <c r="C1778" s="63" t="s">
        <v>1589</v>
      </c>
      <c r="D1778" s="64" t="s">
        <v>1590</v>
      </c>
      <c r="E1778" s="65"/>
      <c r="F1778" s="65"/>
      <c r="G1778" s="50">
        <v>0</v>
      </c>
      <c r="H1778" s="50">
        <v>1</v>
      </c>
      <c r="I1778" s="50">
        <f t="shared" si="106"/>
        <v>0</v>
      </c>
      <c r="J1778" s="50">
        <f t="shared" si="106"/>
        <v>1</v>
      </c>
    </row>
    <row r="1779" spans="3:10" ht="14.25" customHeight="1">
      <c r="C1779" s="63" t="s">
        <v>999</v>
      </c>
      <c r="D1779" s="64" t="s">
        <v>1000</v>
      </c>
      <c r="E1779" s="65"/>
      <c r="F1779" s="65"/>
      <c r="G1779" s="50">
        <v>0</v>
      </c>
      <c r="H1779" s="50">
        <v>1</v>
      </c>
      <c r="I1779" s="50">
        <f t="shared" si="106"/>
        <v>0</v>
      </c>
      <c r="J1779" s="50">
        <f t="shared" si="106"/>
        <v>1</v>
      </c>
    </row>
    <row r="1780" spans="3:10" ht="14.25" customHeight="1">
      <c r="C1780" s="63" t="s">
        <v>1001</v>
      </c>
      <c r="D1780" s="64" t="s">
        <v>1002</v>
      </c>
      <c r="E1780" s="65"/>
      <c r="F1780" s="65"/>
      <c r="G1780" s="50">
        <v>1</v>
      </c>
      <c r="H1780" s="50">
        <v>1</v>
      </c>
      <c r="I1780" s="50">
        <f t="shared" si="106"/>
        <v>1</v>
      </c>
      <c r="J1780" s="50">
        <f t="shared" si="106"/>
        <v>1</v>
      </c>
    </row>
    <row r="1781" spans="3:10" ht="14.25" customHeight="1">
      <c r="C1781" s="63" t="s">
        <v>1011</v>
      </c>
      <c r="D1781" s="64" t="s">
        <v>1012</v>
      </c>
      <c r="E1781" s="65"/>
      <c r="F1781" s="65"/>
      <c r="G1781" s="50">
        <v>0</v>
      </c>
      <c r="H1781" s="50">
        <v>1</v>
      </c>
      <c r="I1781" s="50">
        <f t="shared" si="106"/>
        <v>0</v>
      </c>
      <c r="J1781" s="50">
        <f t="shared" si="106"/>
        <v>1</v>
      </c>
    </row>
    <row r="1782" spans="3:10" ht="14.25" customHeight="1">
      <c r="C1782" s="63" t="s">
        <v>1013</v>
      </c>
      <c r="D1782" s="64" t="s">
        <v>1014</v>
      </c>
      <c r="E1782" s="65"/>
      <c r="F1782" s="65"/>
      <c r="G1782" s="50">
        <v>0</v>
      </c>
      <c r="H1782" s="50">
        <v>1</v>
      </c>
      <c r="I1782" s="50">
        <f t="shared" si="106"/>
        <v>0</v>
      </c>
      <c r="J1782" s="50">
        <f t="shared" si="106"/>
        <v>1</v>
      </c>
    </row>
    <row r="1783" spans="3:10" ht="14.25" customHeight="1">
      <c r="C1783" s="63" t="s">
        <v>1021</v>
      </c>
      <c r="D1783" s="64" t="s">
        <v>1022</v>
      </c>
      <c r="E1783" s="65"/>
      <c r="F1783" s="65"/>
      <c r="G1783" s="50">
        <v>0</v>
      </c>
      <c r="H1783" s="50">
        <v>1</v>
      </c>
      <c r="I1783" s="50">
        <f t="shared" si="106"/>
        <v>0</v>
      </c>
      <c r="J1783" s="50">
        <f t="shared" si="106"/>
        <v>1</v>
      </c>
    </row>
    <row r="1784" spans="3:10" ht="14.25" customHeight="1">
      <c r="C1784" s="63" t="s">
        <v>1487</v>
      </c>
      <c r="D1784" s="64" t="s">
        <v>1488</v>
      </c>
      <c r="E1784" s="65"/>
      <c r="F1784" s="65"/>
      <c r="G1784" s="50">
        <v>93</v>
      </c>
      <c r="H1784" s="50">
        <v>100</v>
      </c>
      <c r="I1784" s="50">
        <f t="shared" si="106"/>
        <v>93</v>
      </c>
      <c r="J1784" s="50">
        <f t="shared" si="106"/>
        <v>100</v>
      </c>
    </row>
    <row r="1785" spans="3:10" ht="14.25" customHeight="1">
      <c r="C1785" s="63" t="s">
        <v>156</v>
      </c>
      <c r="D1785" s="64" t="s">
        <v>157</v>
      </c>
      <c r="E1785" s="65"/>
      <c r="F1785" s="65"/>
      <c r="G1785" s="50">
        <v>2</v>
      </c>
      <c r="H1785" s="50">
        <v>1</v>
      </c>
      <c r="I1785" s="50">
        <f t="shared" si="106"/>
        <v>2</v>
      </c>
      <c r="J1785" s="50">
        <f t="shared" si="106"/>
        <v>1</v>
      </c>
    </row>
    <row r="1786" spans="3:10" ht="14.25" customHeight="1">
      <c r="C1786" s="63" t="s">
        <v>2100</v>
      </c>
      <c r="D1786" s="64" t="s">
        <v>2101</v>
      </c>
      <c r="E1786" s="65"/>
      <c r="F1786" s="65"/>
      <c r="G1786" s="50">
        <v>1</v>
      </c>
      <c r="H1786" s="50">
        <v>1</v>
      </c>
      <c r="I1786" s="50">
        <f t="shared" si="106"/>
        <v>1</v>
      </c>
      <c r="J1786" s="50">
        <f t="shared" si="106"/>
        <v>1</v>
      </c>
    </row>
    <row r="1787" spans="3:10" ht="14.25" customHeight="1">
      <c r="C1787" s="63" t="s">
        <v>2102</v>
      </c>
      <c r="D1787" s="64" t="s">
        <v>2103</v>
      </c>
      <c r="E1787" s="65"/>
      <c r="F1787" s="65"/>
      <c r="G1787" s="50">
        <v>2</v>
      </c>
      <c r="H1787" s="50">
        <v>1</v>
      </c>
      <c r="I1787" s="50">
        <f t="shared" si="106"/>
        <v>2</v>
      </c>
      <c r="J1787" s="50">
        <f t="shared" si="106"/>
        <v>1</v>
      </c>
    </row>
    <row r="1788" spans="3:10" ht="14.25" customHeight="1">
      <c r="C1788" s="63" t="s">
        <v>3130</v>
      </c>
      <c r="D1788" s="64" t="s">
        <v>3131</v>
      </c>
      <c r="E1788" s="65"/>
      <c r="F1788" s="65"/>
      <c r="G1788" s="50">
        <v>1</v>
      </c>
      <c r="H1788" s="50">
        <v>1</v>
      </c>
      <c r="I1788" s="50">
        <f t="shared" si="106"/>
        <v>1</v>
      </c>
      <c r="J1788" s="50">
        <f t="shared" si="106"/>
        <v>1</v>
      </c>
    </row>
    <row r="1789" spans="3:10" ht="14.25" customHeight="1">
      <c r="C1789" s="63" t="s">
        <v>3132</v>
      </c>
      <c r="D1789" s="64" t="s">
        <v>3133</v>
      </c>
      <c r="E1789" s="65"/>
      <c r="F1789" s="65"/>
      <c r="G1789" s="50">
        <v>0</v>
      </c>
      <c r="H1789" s="50">
        <v>1</v>
      </c>
      <c r="I1789" s="50">
        <f t="shared" si="106"/>
        <v>0</v>
      </c>
      <c r="J1789" s="50">
        <f t="shared" si="106"/>
        <v>1</v>
      </c>
    </row>
    <row r="1790" spans="3:10" ht="14.25" customHeight="1">
      <c r="C1790" s="63" t="s">
        <v>3134</v>
      </c>
      <c r="D1790" s="64" t="s">
        <v>3135</v>
      </c>
      <c r="E1790" s="65"/>
      <c r="F1790" s="65"/>
      <c r="G1790" s="50">
        <v>12</v>
      </c>
      <c r="H1790" s="50">
        <v>20</v>
      </c>
      <c r="I1790" s="50">
        <f t="shared" si="106"/>
        <v>12</v>
      </c>
      <c r="J1790" s="50">
        <f t="shared" si="106"/>
        <v>20</v>
      </c>
    </row>
    <row r="1791" spans="3:10" ht="14.25" customHeight="1">
      <c r="C1791" s="63" t="s">
        <v>198</v>
      </c>
      <c r="D1791" s="64" t="s">
        <v>199</v>
      </c>
      <c r="E1791" s="65"/>
      <c r="F1791" s="65"/>
      <c r="G1791" s="50">
        <v>3</v>
      </c>
      <c r="H1791" s="50">
        <v>1</v>
      </c>
      <c r="I1791" s="50">
        <f t="shared" si="106"/>
        <v>3</v>
      </c>
      <c r="J1791" s="50">
        <f t="shared" si="106"/>
        <v>1</v>
      </c>
    </row>
    <row r="1792" spans="3:10" ht="14.25" customHeight="1">
      <c r="C1792" s="63" t="s">
        <v>334</v>
      </c>
      <c r="D1792" s="64" t="s">
        <v>335</v>
      </c>
      <c r="E1792" s="65"/>
      <c r="F1792" s="65"/>
      <c r="G1792" s="50">
        <v>0</v>
      </c>
      <c r="H1792" s="50">
        <v>1</v>
      </c>
      <c r="I1792" s="50">
        <f t="shared" si="106"/>
        <v>0</v>
      </c>
      <c r="J1792" s="50">
        <f t="shared" si="106"/>
        <v>1</v>
      </c>
    </row>
    <row r="1793" spans="3:10" ht="14.25" customHeight="1">
      <c r="C1793" s="63" t="s">
        <v>336</v>
      </c>
      <c r="D1793" s="64" t="s">
        <v>337</v>
      </c>
      <c r="E1793" s="65"/>
      <c r="F1793" s="65"/>
      <c r="G1793" s="50">
        <v>2</v>
      </c>
      <c r="H1793" s="50">
        <v>2</v>
      </c>
      <c r="I1793" s="50">
        <f t="shared" si="106"/>
        <v>2</v>
      </c>
      <c r="J1793" s="50">
        <f t="shared" si="106"/>
        <v>2</v>
      </c>
    </row>
    <row r="1794" spans="3:10" ht="14.25" customHeight="1">
      <c r="C1794" s="63" t="s">
        <v>346</v>
      </c>
      <c r="D1794" s="64" t="s">
        <v>347</v>
      </c>
      <c r="E1794" s="65"/>
      <c r="F1794" s="65"/>
      <c r="G1794" s="50">
        <v>306</v>
      </c>
      <c r="H1794" s="50">
        <v>220</v>
      </c>
      <c r="I1794" s="50">
        <f t="shared" si="106"/>
        <v>306</v>
      </c>
      <c r="J1794" s="50">
        <f t="shared" si="106"/>
        <v>220</v>
      </c>
    </row>
    <row r="1795" spans="3:10" ht="14.25" customHeight="1">
      <c r="C1795" s="63" t="s">
        <v>1037</v>
      </c>
      <c r="D1795" s="64" t="s">
        <v>1038</v>
      </c>
      <c r="E1795" s="65"/>
      <c r="F1795" s="65"/>
      <c r="G1795" s="50">
        <v>5</v>
      </c>
      <c r="H1795" s="50">
        <v>5</v>
      </c>
      <c r="I1795" s="50">
        <f t="shared" si="106"/>
        <v>5</v>
      </c>
      <c r="J1795" s="50">
        <f t="shared" si="106"/>
        <v>5</v>
      </c>
    </row>
    <row r="1796" spans="3:10" ht="14.25" customHeight="1">
      <c r="C1796" s="63" t="s">
        <v>1039</v>
      </c>
      <c r="D1796" s="64" t="s">
        <v>1040</v>
      </c>
      <c r="E1796" s="65"/>
      <c r="F1796" s="65"/>
      <c r="G1796" s="50">
        <v>6</v>
      </c>
      <c r="H1796" s="50">
        <v>5</v>
      </c>
      <c r="I1796" s="50">
        <f t="shared" si="106"/>
        <v>6</v>
      </c>
      <c r="J1796" s="50">
        <f t="shared" si="106"/>
        <v>5</v>
      </c>
    </row>
    <row r="1797" spans="3:10" ht="14.25" customHeight="1">
      <c r="C1797" s="63" t="s">
        <v>1041</v>
      </c>
      <c r="D1797" s="64" t="s">
        <v>1042</v>
      </c>
      <c r="E1797" s="65"/>
      <c r="F1797" s="65"/>
      <c r="G1797" s="50">
        <v>2</v>
      </c>
      <c r="H1797" s="50">
        <v>5</v>
      </c>
      <c r="I1797" s="50">
        <f t="shared" si="106"/>
        <v>2</v>
      </c>
      <c r="J1797" s="50">
        <f t="shared" si="106"/>
        <v>5</v>
      </c>
    </row>
    <row r="1798" spans="3:10" ht="14.25" customHeight="1">
      <c r="C1798" s="63" t="s">
        <v>1043</v>
      </c>
      <c r="D1798" s="64" t="s">
        <v>1044</v>
      </c>
      <c r="E1798" s="65"/>
      <c r="F1798" s="65"/>
      <c r="G1798" s="50">
        <v>0</v>
      </c>
      <c r="H1798" s="50">
        <v>1</v>
      </c>
      <c r="I1798" s="50">
        <f t="shared" si="106"/>
        <v>0</v>
      </c>
      <c r="J1798" s="50">
        <f t="shared" si="106"/>
        <v>1</v>
      </c>
    </row>
    <row r="1799" spans="3:10" ht="14.25" customHeight="1">
      <c r="C1799" s="63" t="s">
        <v>1799</v>
      </c>
      <c r="D1799" s="64" t="s">
        <v>1800</v>
      </c>
      <c r="E1799" s="65"/>
      <c r="F1799" s="65"/>
      <c r="G1799" s="50">
        <v>4</v>
      </c>
      <c r="H1799" s="50">
        <v>5</v>
      </c>
      <c r="I1799" s="50">
        <f t="shared" si="106"/>
        <v>4</v>
      </c>
      <c r="J1799" s="50">
        <f t="shared" si="106"/>
        <v>5</v>
      </c>
    </row>
    <row r="1800" spans="3:10" ht="14.25" customHeight="1">
      <c r="C1800" s="63" t="s">
        <v>348</v>
      </c>
      <c r="D1800" s="64" t="s">
        <v>349</v>
      </c>
      <c r="E1800" s="65"/>
      <c r="F1800" s="65"/>
      <c r="G1800" s="50">
        <v>1</v>
      </c>
      <c r="H1800" s="50">
        <v>1</v>
      </c>
      <c r="I1800" s="50">
        <f t="shared" si="106"/>
        <v>1</v>
      </c>
      <c r="J1800" s="50">
        <f t="shared" si="106"/>
        <v>1</v>
      </c>
    </row>
    <row r="1801" spans="3:10" ht="14.25" customHeight="1">
      <c r="C1801" s="63" t="s">
        <v>508</v>
      </c>
      <c r="D1801" s="64" t="s">
        <v>509</v>
      </c>
      <c r="E1801" s="65"/>
      <c r="F1801" s="65"/>
      <c r="G1801" s="50">
        <v>20</v>
      </c>
      <c r="H1801" s="50">
        <v>30</v>
      </c>
      <c r="I1801" s="50">
        <f t="shared" si="106"/>
        <v>20</v>
      </c>
      <c r="J1801" s="50">
        <f t="shared" si="106"/>
        <v>30</v>
      </c>
    </row>
    <row r="1802" spans="3:10" ht="14.25" customHeight="1">
      <c r="C1802" s="63" t="s">
        <v>1045</v>
      </c>
      <c r="D1802" s="64" t="s">
        <v>1046</v>
      </c>
      <c r="E1802" s="65"/>
      <c r="F1802" s="65"/>
      <c r="G1802" s="50">
        <v>3</v>
      </c>
      <c r="H1802" s="50">
        <v>10</v>
      </c>
      <c r="I1802" s="50">
        <f t="shared" si="106"/>
        <v>3</v>
      </c>
      <c r="J1802" s="50">
        <f t="shared" si="106"/>
        <v>10</v>
      </c>
    </row>
    <row r="1803" spans="3:10" ht="14.25" customHeight="1">
      <c r="C1803" s="63" t="s">
        <v>1419</v>
      </c>
      <c r="D1803" s="64" t="s">
        <v>1420</v>
      </c>
      <c r="E1803" s="65"/>
      <c r="F1803" s="65"/>
      <c r="G1803" s="50">
        <v>11</v>
      </c>
      <c r="H1803" s="50">
        <v>10</v>
      </c>
      <c r="I1803" s="50">
        <f t="shared" si="106"/>
        <v>11</v>
      </c>
      <c r="J1803" s="50">
        <f t="shared" si="106"/>
        <v>10</v>
      </c>
    </row>
    <row r="1804" spans="3:10" ht="14.25" customHeight="1">
      <c r="C1804" s="63" t="s">
        <v>510</v>
      </c>
      <c r="D1804" s="64" t="s">
        <v>511</v>
      </c>
      <c r="E1804" s="65"/>
      <c r="F1804" s="65"/>
      <c r="G1804" s="50">
        <v>8</v>
      </c>
      <c r="H1804" s="50">
        <v>10</v>
      </c>
      <c r="I1804" s="50">
        <f t="shared" si="106"/>
        <v>8</v>
      </c>
      <c r="J1804" s="50">
        <f t="shared" si="106"/>
        <v>10</v>
      </c>
    </row>
    <row r="1805" spans="3:10" ht="14.25" customHeight="1">
      <c r="C1805" s="63" t="s">
        <v>1801</v>
      </c>
      <c r="D1805" s="64" t="s">
        <v>1802</v>
      </c>
      <c r="E1805" s="65"/>
      <c r="F1805" s="65"/>
      <c r="G1805" s="50">
        <v>2</v>
      </c>
      <c r="H1805" s="50">
        <v>1</v>
      </c>
      <c r="I1805" s="50">
        <f t="shared" si="106"/>
        <v>2</v>
      </c>
      <c r="J1805" s="50">
        <f t="shared" si="106"/>
        <v>1</v>
      </c>
    </row>
    <row r="1806" spans="3:10" ht="14.25" customHeight="1">
      <c r="C1806" s="63" t="s">
        <v>3136</v>
      </c>
      <c r="D1806" s="64" t="s">
        <v>3137</v>
      </c>
      <c r="E1806" s="65"/>
      <c r="F1806" s="65"/>
      <c r="G1806" s="50">
        <v>0</v>
      </c>
      <c r="H1806" s="50">
        <v>1</v>
      </c>
      <c r="I1806" s="50">
        <f t="shared" si="106"/>
        <v>0</v>
      </c>
      <c r="J1806" s="50">
        <f t="shared" si="106"/>
        <v>1</v>
      </c>
    </row>
    <row r="1807" spans="3:10" ht="14.25" customHeight="1">
      <c r="C1807" s="63" t="s">
        <v>3138</v>
      </c>
      <c r="D1807" s="64" t="s">
        <v>3139</v>
      </c>
      <c r="E1807" s="65"/>
      <c r="F1807" s="65"/>
      <c r="G1807" s="50">
        <v>1</v>
      </c>
      <c r="H1807" s="50">
        <v>1</v>
      </c>
      <c r="I1807" s="50">
        <f t="shared" si="106"/>
        <v>1</v>
      </c>
      <c r="J1807" s="50">
        <f t="shared" si="106"/>
        <v>1</v>
      </c>
    </row>
    <row r="1808" spans="3:10" ht="14.25" customHeight="1">
      <c r="C1808" s="63" t="s">
        <v>3140</v>
      </c>
      <c r="D1808" s="64" t="s">
        <v>3141</v>
      </c>
      <c r="E1808" s="65"/>
      <c r="F1808" s="65"/>
      <c r="G1808" s="50">
        <v>0</v>
      </c>
      <c r="H1808" s="50">
        <v>1</v>
      </c>
      <c r="I1808" s="50">
        <f t="shared" si="106"/>
        <v>0</v>
      </c>
      <c r="J1808" s="50">
        <f t="shared" si="106"/>
        <v>1</v>
      </c>
    </row>
    <row r="1809" spans="3:10" ht="14.25" customHeight="1">
      <c r="C1809" s="63" t="s">
        <v>350</v>
      </c>
      <c r="D1809" s="64" t="s">
        <v>351</v>
      </c>
      <c r="E1809" s="65"/>
      <c r="F1809" s="65"/>
      <c r="G1809" s="50">
        <v>64</v>
      </c>
      <c r="H1809" s="50">
        <v>70</v>
      </c>
      <c r="I1809" s="50">
        <f t="shared" si="106"/>
        <v>64</v>
      </c>
      <c r="J1809" s="50">
        <f t="shared" si="106"/>
        <v>70</v>
      </c>
    </row>
    <row r="1810" spans="3:10" ht="14.25" customHeight="1">
      <c r="C1810" s="63" t="s">
        <v>1047</v>
      </c>
      <c r="D1810" s="64" t="s">
        <v>1048</v>
      </c>
      <c r="E1810" s="65"/>
      <c r="F1810" s="65"/>
      <c r="G1810" s="50">
        <v>0</v>
      </c>
      <c r="H1810" s="50">
        <v>1</v>
      </c>
      <c r="I1810" s="50">
        <f t="shared" si="106"/>
        <v>0</v>
      </c>
      <c r="J1810" s="50">
        <f t="shared" si="106"/>
        <v>1</v>
      </c>
    </row>
    <row r="1811" spans="3:10" ht="14.25" customHeight="1">
      <c r="C1811" s="63" t="s">
        <v>1049</v>
      </c>
      <c r="D1811" s="64" t="s">
        <v>1050</v>
      </c>
      <c r="E1811" s="65"/>
      <c r="F1811" s="65"/>
      <c r="G1811" s="50">
        <v>0</v>
      </c>
      <c r="H1811" s="50">
        <v>1</v>
      </c>
      <c r="I1811" s="50">
        <f t="shared" si="106"/>
        <v>0</v>
      </c>
      <c r="J1811" s="50">
        <f t="shared" si="106"/>
        <v>1</v>
      </c>
    </row>
    <row r="1812" spans="3:10" ht="14.25" customHeight="1">
      <c r="C1812" s="63" t="s">
        <v>1051</v>
      </c>
      <c r="D1812" s="64" t="s">
        <v>1052</v>
      </c>
      <c r="E1812" s="65"/>
      <c r="F1812" s="65"/>
      <c r="G1812" s="50">
        <v>0</v>
      </c>
      <c r="H1812" s="50">
        <v>1</v>
      </c>
      <c r="I1812" s="50">
        <f t="shared" si="106"/>
        <v>0</v>
      </c>
      <c r="J1812" s="50">
        <f t="shared" si="106"/>
        <v>1</v>
      </c>
    </row>
    <row r="1813" spans="3:10" ht="14.25" customHeight="1">
      <c r="C1813" s="63" t="s">
        <v>3142</v>
      </c>
      <c r="D1813" s="64" t="s">
        <v>3143</v>
      </c>
      <c r="E1813" s="65"/>
      <c r="F1813" s="65"/>
      <c r="G1813" s="50">
        <v>0</v>
      </c>
      <c r="H1813" s="50">
        <v>1</v>
      </c>
      <c r="I1813" s="50">
        <f t="shared" si="106"/>
        <v>0</v>
      </c>
      <c r="J1813" s="50">
        <f t="shared" si="106"/>
        <v>1</v>
      </c>
    </row>
    <row r="1814" spans="3:10" ht="14.25" customHeight="1">
      <c r="C1814" s="63" t="s">
        <v>563</v>
      </c>
      <c r="D1814" s="64" t="s">
        <v>564</v>
      </c>
      <c r="E1814" s="65"/>
      <c r="F1814" s="65"/>
      <c r="G1814" s="50">
        <v>0</v>
      </c>
      <c r="H1814" s="50">
        <v>1</v>
      </c>
      <c r="I1814" s="50">
        <f t="shared" si="106"/>
        <v>0</v>
      </c>
      <c r="J1814" s="50">
        <f t="shared" si="106"/>
        <v>1</v>
      </c>
    </row>
    <row r="1815" spans="3:10" ht="14.25" customHeight="1">
      <c r="C1815" s="63" t="s">
        <v>3144</v>
      </c>
      <c r="D1815" s="64" t="s">
        <v>3145</v>
      </c>
      <c r="E1815" s="65"/>
      <c r="F1815" s="65"/>
      <c r="G1815" s="50">
        <v>0</v>
      </c>
      <c r="H1815" s="50">
        <v>1</v>
      </c>
      <c r="I1815" s="50">
        <f t="shared" si="106"/>
        <v>0</v>
      </c>
      <c r="J1815" s="50">
        <f t="shared" si="106"/>
        <v>1</v>
      </c>
    </row>
    <row r="1816" spans="3:10" ht="14.25" customHeight="1">
      <c r="C1816" s="63" t="s">
        <v>3146</v>
      </c>
      <c r="D1816" s="64" t="s">
        <v>3147</v>
      </c>
      <c r="E1816" s="65"/>
      <c r="F1816" s="65"/>
      <c r="G1816" s="50">
        <v>0</v>
      </c>
      <c r="H1816" s="50">
        <v>1</v>
      </c>
      <c r="I1816" s="50">
        <f t="shared" si="106"/>
        <v>0</v>
      </c>
      <c r="J1816" s="50">
        <f t="shared" si="106"/>
        <v>1</v>
      </c>
    </row>
    <row r="1817" spans="3:10" ht="14.25" customHeight="1">
      <c r="C1817" s="63" t="s">
        <v>3148</v>
      </c>
      <c r="D1817" s="64" t="s">
        <v>3149</v>
      </c>
      <c r="E1817" s="65"/>
      <c r="F1817" s="65"/>
      <c r="G1817" s="50">
        <v>0</v>
      </c>
      <c r="H1817" s="50">
        <v>1</v>
      </c>
      <c r="I1817" s="50">
        <f t="shared" si="106"/>
        <v>0</v>
      </c>
      <c r="J1817" s="50">
        <f t="shared" si="106"/>
        <v>1</v>
      </c>
    </row>
    <row r="1818" spans="3:10" ht="14.25" customHeight="1">
      <c r="C1818" s="63" t="s">
        <v>2148</v>
      </c>
      <c r="D1818" s="64" t="s">
        <v>2149</v>
      </c>
      <c r="E1818" s="65"/>
      <c r="F1818" s="65"/>
      <c r="G1818" s="50">
        <v>0</v>
      </c>
      <c r="H1818" s="50">
        <v>1</v>
      </c>
      <c r="I1818" s="50">
        <f t="shared" si="106"/>
        <v>0</v>
      </c>
      <c r="J1818" s="50">
        <f t="shared" si="106"/>
        <v>1</v>
      </c>
    </row>
    <row r="1819" spans="3:10" ht="14.25" customHeight="1">
      <c r="C1819" s="63" t="s">
        <v>2880</v>
      </c>
      <c r="D1819" s="64" t="s">
        <v>2881</v>
      </c>
      <c r="E1819" s="65"/>
      <c r="F1819" s="65"/>
      <c r="G1819" s="50">
        <v>2</v>
      </c>
      <c r="H1819" s="50">
        <v>1</v>
      </c>
      <c r="I1819" s="50">
        <f t="shared" si="106"/>
        <v>2</v>
      </c>
      <c r="J1819" s="50">
        <f t="shared" si="106"/>
        <v>1</v>
      </c>
    </row>
    <row r="1820" spans="3:10" ht="14.25" customHeight="1">
      <c r="C1820" s="63" t="s">
        <v>2882</v>
      </c>
      <c r="D1820" s="64" t="s">
        <v>2883</v>
      </c>
      <c r="E1820" s="65"/>
      <c r="F1820" s="65"/>
      <c r="G1820" s="50">
        <v>1</v>
      </c>
      <c r="H1820" s="50">
        <v>1</v>
      </c>
      <c r="I1820" s="50">
        <f t="shared" si="106"/>
        <v>1</v>
      </c>
      <c r="J1820" s="50">
        <f t="shared" si="106"/>
        <v>1</v>
      </c>
    </row>
    <row r="1821" spans="3:10" ht="14.25" customHeight="1">
      <c r="C1821" s="63" t="s">
        <v>455</v>
      </c>
      <c r="D1821" s="64" t="s">
        <v>456</v>
      </c>
      <c r="E1821" s="65"/>
      <c r="F1821" s="65"/>
      <c r="G1821" s="50">
        <v>29</v>
      </c>
      <c r="H1821" s="50">
        <v>25</v>
      </c>
      <c r="I1821" s="50">
        <f t="shared" si="106"/>
        <v>29</v>
      </c>
      <c r="J1821" s="50">
        <f t="shared" si="106"/>
        <v>25</v>
      </c>
    </row>
    <row r="1822" spans="3:10" ht="14.25" customHeight="1">
      <c r="C1822" s="63" t="s">
        <v>1081</v>
      </c>
      <c r="D1822" s="64" t="s">
        <v>1082</v>
      </c>
      <c r="E1822" s="65"/>
      <c r="F1822" s="65"/>
      <c r="G1822" s="50">
        <v>1</v>
      </c>
      <c r="H1822" s="50">
        <v>1</v>
      </c>
      <c r="I1822" s="50">
        <f t="shared" si="106"/>
        <v>1</v>
      </c>
      <c r="J1822" s="50">
        <f t="shared" si="106"/>
        <v>1</v>
      </c>
    </row>
    <row r="1823" spans="3:10" ht="14.25" customHeight="1">
      <c r="C1823" s="63" t="s">
        <v>3150</v>
      </c>
      <c r="D1823" s="64" t="s">
        <v>3151</v>
      </c>
      <c r="E1823" s="65"/>
      <c r="F1823" s="65"/>
      <c r="G1823" s="50">
        <v>1</v>
      </c>
      <c r="H1823" s="50">
        <v>1</v>
      </c>
      <c r="I1823" s="50">
        <f t="shared" si="106"/>
        <v>1</v>
      </c>
      <c r="J1823" s="50">
        <f t="shared" si="106"/>
        <v>1</v>
      </c>
    </row>
    <row r="1824" spans="3:10" ht="14.25" customHeight="1">
      <c r="C1824" s="63" t="s">
        <v>3152</v>
      </c>
      <c r="D1824" s="64" t="s">
        <v>3153</v>
      </c>
      <c r="E1824" s="65"/>
      <c r="F1824" s="65"/>
      <c r="G1824" s="50">
        <v>1</v>
      </c>
      <c r="H1824" s="50">
        <v>1</v>
      </c>
      <c r="I1824" s="50">
        <f t="shared" si="106"/>
        <v>1</v>
      </c>
      <c r="J1824" s="50">
        <f t="shared" si="106"/>
        <v>1</v>
      </c>
    </row>
    <row r="1825" spans="3:10" ht="14.25" customHeight="1">
      <c r="C1825" s="63" t="s">
        <v>1137</v>
      </c>
      <c r="D1825" s="64" t="s">
        <v>1138</v>
      </c>
      <c r="E1825" s="65"/>
      <c r="F1825" s="65"/>
      <c r="G1825" s="50">
        <v>0</v>
      </c>
      <c r="H1825" s="50">
        <v>1</v>
      </c>
      <c r="I1825" s="50">
        <f t="shared" si="106"/>
        <v>0</v>
      </c>
      <c r="J1825" s="50">
        <f t="shared" si="106"/>
        <v>1</v>
      </c>
    </row>
    <row r="1826" spans="3:10" ht="14.25" customHeight="1">
      <c r="C1826" s="63" t="s">
        <v>1915</v>
      </c>
      <c r="D1826" s="64" t="s">
        <v>1916</v>
      </c>
      <c r="E1826" s="65"/>
      <c r="F1826" s="65"/>
      <c r="G1826" s="50">
        <v>0</v>
      </c>
      <c r="H1826" s="50">
        <v>1</v>
      </c>
      <c r="I1826" s="50">
        <f t="shared" si="106"/>
        <v>0</v>
      </c>
      <c r="J1826" s="50">
        <f t="shared" si="106"/>
        <v>1</v>
      </c>
    </row>
    <row r="1827" spans="3:10" ht="14.25" customHeight="1">
      <c r="C1827" s="63" t="s">
        <v>1597</v>
      </c>
      <c r="D1827" s="64" t="s">
        <v>1598</v>
      </c>
      <c r="E1827" s="65"/>
      <c r="F1827" s="65"/>
      <c r="G1827" s="50">
        <v>0</v>
      </c>
      <c r="H1827" s="50">
        <v>1</v>
      </c>
      <c r="I1827" s="50">
        <f t="shared" si="106"/>
        <v>0</v>
      </c>
      <c r="J1827" s="50">
        <f t="shared" si="106"/>
        <v>1</v>
      </c>
    </row>
    <row r="1828" spans="3:10" ht="14.25" customHeight="1">
      <c r="C1828" s="63" t="s">
        <v>3154</v>
      </c>
      <c r="D1828" s="64" t="s">
        <v>3155</v>
      </c>
      <c r="E1828" s="65"/>
      <c r="F1828" s="65"/>
      <c r="G1828" s="50">
        <v>0</v>
      </c>
      <c r="H1828" s="50">
        <v>1</v>
      </c>
      <c r="I1828" s="50">
        <f t="shared" si="106"/>
        <v>0</v>
      </c>
      <c r="J1828" s="50">
        <f t="shared" si="106"/>
        <v>1</v>
      </c>
    </row>
    <row r="1829" spans="3:10" ht="14.25" customHeight="1">
      <c r="C1829" s="63" t="s">
        <v>1601</v>
      </c>
      <c r="D1829" s="64" t="s">
        <v>1602</v>
      </c>
      <c r="E1829" s="65"/>
      <c r="F1829" s="65"/>
      <c r="G1829" s="50">
        <v>0</v>
      </c>
      <c r="H1829" s="50">
        <v>1</v>
      </c>
      <c r="I1829" s="50">
        <f t="shared" si="106"/>
        <v>0</v>
      </c>
      <c r="J1829" s="50">
        <f t="shared" si="106"/>
        <v>1</v>
      </c>
    </row>
    <row r="1830" spans="3:10" ht="14.25" customHeight="1">
      <c r="C1830" s="63" t="s">
        <v>1149</v>
      </c>
      <c r="D1830" s="64" t="s">
        <v>1150</v>
      </c>
      <c r="E1830" s="65"/>
      <c r="F1830" s="65"/>
      <c r="G1830" s="50">
        <v>3</v>
      </c>
      <c r="H1830" s="50">
        <v>1</v>
      </c>
      <c r="I1830" s="50">
        <f t="shared" si="106"/>
        <v>3</v>
      </c>
      <c r="J1830" s="50">
        <f t="shared" si="106"/>
        <v>1</v>
      </c>
    </row>
    <row r="1831" spans="3:10" ht="14.25" customHeight="1">
      <c r="C1831" s="63" t="s">
        <v>1151</v>
      </c>
      <c r="D1831" s="64" t="s">
        <v>1152</v>
      </c>
      <c r="E1831" s="65"/>
      <c r="F1831" s="65"/>
      <c r="G1831" s="50">
        <v>0</v>
      </c>
      <c r="H1831" s="50">
        <v>1</v>
      </c>
      <c r="I1831" s="50">
        <f t="shared" si="106"/>
        <v>0</v>
      </c>
      <c r="J1831" s="50">
        <f t="shared" si="106"/>
        <v>1</v>
      </c>
    </row>
    <row r="1832" spans="3:10" ht="14.25" customHeight="1">
      <c r="C1832" s="63" t="s">
        <v>1153</v>
      </c>
      <c r="D1832" s="64" t="s">
        <v>1154</v>
      </c>
      <c r="E1832" s="65"/>
      <c r="F1832" s="65"/>
      <c r="G1832" s="50">
        <v>0</v>
      </c>
      <c r="H1832" s="50">
        <v>1</v>
      </c>
      <c r="I1832" s="50">
        <f t="shared" si="106"/>
        <v>0</v>
      </c>
      <c r="J1832" s="50">
        <f t="shared" si="106"/>
        <v>1</v>
      </c>
    </row>
    <row r="1833" spans="3:10" ht="14.25" customHeight="1">
      <c r="C1833" s="63" t="s">
        <v>1423</v>
      </c>
      <c r="D1833" s="64" t="s">
        <v>1424</v>
      </c>
      <c r="E1833" s="65"/>
      <c r="F1833" s="65"/>
      <c r="G1833" s="50">
        <v>47</v>
      </c>
      <c r="H1833" s="50">
        <v>35</v>
      </c>
      <c r="I1833" s="50">
        <f t="shared" si="106"/>
        <v>47</v>
      </c>
      <c r="J1833" s="50">
        <f t="shared" si="106"/>
        <v>35</v>
      </c>
    </row>
    <row r="1834" spans="3:10" ht="14.25" customHeight="1">
      <c r="C1834" s="63" t="s">
        <v>1161</v>
      </c>
      <c r="D1834" s="64" t="s">
        <v>1162</v>
      </c>
      <c r="E1834" s="65"/>
      <c r="F1834" s="65"/>
      <c r="G1834" s="50">
        <v>2</v>
      </c>
      <c r="H1834" s="50">
        <v>2</v>
      </c>
      <c r="I1834" s="50">
        <f t="shared" si="106"/>
        <v>2</v>
      </c>
      <c r="J1834" s="50">
        <f t="shared" si="106"/>
        <v>2</v>
      </c>
    </row>
    <row r="1835" spans="3:10" ht="14.25" customHeight="1">
      <c r="C1835" s="63" t="s">
        <v>1163</v>
      </c>
      <c r="D1835" s="64" t="s">
        <v>1164</v>
      </c>
      <c r="E1835" s="65"/>
      <c r="F1835" s="65"/>
      <c r="G1835" s="50">
        <v>10</v>
      </c>
      <c r="H1835" s="50">
        <v>5</v>
      </c>
      <c r="I1835" s="50">
        <f t="shared" si="106"/>
        <v>10</v>
      </c>
      <c r="J1835" s="50">
        <f t="shared" si="106"/>
        <v>5</v>
      </c>
    </row>
    <row r="1836" spans="3:10" ht="14.25" customHeight="1">
      <c r="C1836" s="63" t="s">
        <v>1165</v>
      </c>
      <c r="D1836" s="64" t="s">
        <v>1166</v>
      </c>
      <c r="E1836" s="65"/>
      <c r="F1836" s="65"/>
      <c r="G1836" s="50">
        <v>2</v>
      </c>
      <c r="H1836" s="50">
        <v>1</v>
      </c>
      <c r="I1836" s="50">
        <f t="shared" si="106"/>
        <v>2</v>
      </c>
      <c r="J1836" s="50">
        <f t="shared" si="106"/>
        <v>1</v>
      </c>
    </row>
    <row r="1837" spans="3:10" ht="14.25" customHeight="1">
      <c r="C1837" s="63" t="s">
        <v>1167</v>
      </c>
      <c r="D1837" s="64" t="s">
        <v>1168</v>
      </c>
      <c r="E1837" s="65"/>
      <c r="F1837" s="65"/>
      <c r="G1837" s="50">
        <v>1</v>
      </c>
      <c r="H1837" s="50">
        <v>1</v>
      </c>
      <c r="I1837" s="50">
        <f t="shared" si="106"/>
        <v>1</v>
      </c>
      <c r="J1837" s="50">
        <f t="shared" si="106"/>
        <v>1</v>
      </c>
    </row>
    <row r="1838" spans="3:10" ht="14.25" customHeight="1">
      <c r="C1838" s="63" t="s">
        <v>1169</v>
      </c>
      <c r="D1838" s="64" t="s">
        <v>1170</v>
      </c>
      <c r="E1838" s="65"/>
      <c r="F1838" s="65"/>
      <c r="G1838" s="50">
        <v>1</v>
      </c>
      <c r="H1838" s="50">
        <v>1</v>
      </c>
      <c r="I1838" s="50">
        <f t="shared" si="106"/>
        <v>1</v>
      </c>
      <c r="J1838" s="50">
        <f t="shared" si="106"/>
        <v>1</v>
      </c>
    </row>
    <row r="1839" spans="3:10" ht="14.25" customHeight="1">
      <c r="C1839" s="63" t="s">
        <v>3156</v>
      </c>
      <c r="D1839" s="64" t="s">
        <v>3157</v>
      </c>
      <c r="E1839" s="65"/>
      <c r="F1839" s="65"/>
      <c r="G1839" s="50">
        <v>3</v>
      </c>
      <c r="H1839" s="50">
        <v>1</v>
      </c>
      <c r="I1839" s="50">
        <f t="shared" si="106"/>
        <v>3</v>
      </c>
      <c r="J1839" s="50">
        <f t="shared" si="106"/>
        <v>1</v>
      </c>
    </row>
    <row r="1840" spans="3:10" ht="14.25" customHeight="1">
      <c r="C1840" s="63" t="s">
        <v>3158</v>
      </c>
      <c r="D1840" s="64" t="s">
        <v>3159</v>
      </c>
      <c r="E1840" s="65"/>
      <c r="F1840" s="65"/>
      <c r="G1840" s="50">
        <v>0</v>
      </c>
      <c r="H1840" s="50">
        <v>1</v>
      </c>
      <c r="I1840" s="50">
        <f t="shared" si="106"/>
        <v>0</v>
      </c>
      <c r="J1840" s="50">
        <f t="shared" si="106"/>
        <v>1</v>
      </c>
    </row>
    <row r="1841" spans="3:10" ht="14.25" customHeight="1">
      <c r="C1841" s="63" t="s">
        <v>1425</v>
      </c>
      <c r="D1841" s="64" t="s">
        <v>1426</v>
      </c>
      <c r="E1841" s="65"/>
      <c r="F1841" s="65"/>
      <c r="G1841" s="50">
        <v>1</v>
      </c>
      <c r="H1841" s="50">
        <v>1</v>
      </c>
      <c r="I1841" s="50">
        <f t="shared" si="106"/>
        <v>1</v>
      </c>
      <c r="J1841" s="50">
        <f t="shared" si="106"/>
        <v>1</v>
      </c>
    </row>
    <row r="1842" spans="3:10" ht="14.25" customHeight="1">
      <c r="C1842" s="63" t="s">
        <v>459</v>
      </c>
      <c r="D1842" s="64" t="s">
        <v>460</v>
      </c>
      <c r="E1842" s="65"/>
      <c r="F1842" s="65"/>
      <c r="G1842" s="50">
        <v>0</v>
      </c>
      <c r="H1842" s="50">
        <v>1</v>
      </c>
      <c r="I1842" s="50">
        <f t="shared" si="106"/>
        <v>0</v>
      </c>
      <c r="J1842" s="50">
        <f t="shared" si="106"/>
        <v>1</v>
      </c>
    </row>
    <row r="1843" spans="3:10" ht="14.25" customHeight="1">
      <c r="C1843" s="63" t="s">
        <v>1171</v>
      </c>
      <c r="D1843" s="64" t="s">
        <v>1172</v>
      </c>
      <c r="E1843" s="65"/>
      <c r="F1843" s="65"/>
      <c r="G1843" s="50">
        <v>17</v>
      </c>
      <c r="H1843" s="50">
        <v>15</v>
      </c>
      <c r="I1843" s="50">
        <f t="shared" si="106"/>
        <v>17</v>
      </c>
      <c r="J1843" s="50">
        <f t="shared" si="106"/>
        <v>15</v>
      </c>
    </row>
    <row r="1844" spans="3:10" ht="14.25" customHeight="1">
      <c r="C1844" s="63" t="s">
        <v>1427</v>
      </c>
      <c r="D1844" s="64" t="s">
        <v>1428</v>
      </c>
      <c r="E1844" s="65"/>
      <c r="F1844" s="65"/>
      <c r="G1844" s="50">
        <v>1</v>
      </c>
      <c r="H1844" s="50">
        <v>1</v>
      </c>
      <c r="I1844" s="50">
        <f t="shared" si="106"/>
        <v>1</v>
      </c>
      <c r="J1844" s="50">
        <f t="shared" si="106"/>
        <v>1</v>
      </c>
    </row>
    <row r="1845" spans="3:10" ht="14.25" customHeight="1">
      <c r="C1845" s="63" t="s">
        <v>3160</v>
      </c>
      <c r="D1845" s="64" t="s">
        <v>3161</v>
      </c>
      <c r="E1845" s="65"/>
      <c r="F1845" s="65"/>
      <c r="G1845" s="50">
        <v>0</v>
      </c>
      <c r="H1845" s="50">
        <v>1</v>
      </c>
      <c r="I1845" s="50">
        <f t="shared" si="106"/>
        <v>0</v>
      </c>
      <c r="J1845" s="50">
        <f t="shared" si="106"/>
        <v>1</v>
      </c>
    </row>
    <row r="1846" spans="3:10" ht="14.25" customHeight="1">
      <c r="C1846" s="63" t="s">
        <v>1495</v>
      </c>
      <c r="D1846" s="64" t="s">
        <v>1496</v>
      </c>
      <c r="E1846" s="65"/>
      <c r="F1846" s="65"/>
      <c r="G1846" s="50">
        <v>0</v>
      </c>
      <c r="H1846" s="50">
        <v>1</v>
      </c>
      <c r="I1846" s="50">
        <f t="shared" si="106"/>
        <v>0</v>
      </c>
      <c r="J1846" s="50">
        <f t="shared" si="106"/>
        <v>1</v>
      </c>
    </row>
    <row r="1847" spans="3:10" ht="14.25" customHeight="1">
      <c r="C1847" s="63" t="s">
        <v>1497</v>
      </c>
      <c r="D1847" s="64" t="s">
        <v>1498</v>
      </c>
      <c r="E1847" s="65"/>
      <c r="F1847" s="65"/>
      <c r="G1847" s="50">
        <v>0</v>
      </c>
      <c r="H1847" s="50">
        <v>1</v>
      </c>
      <c r="I1847" s="50">
        <f t="shared" si="106"/>
        <v>0</v>
      </c>
      <c r="J1847" s="50">
        <f t="shared" si="106"/>
        <v>1</v>
      </c>
    </row>
    <row r="1848" spans="3:10" ht="14.25" customHeight="1">
      <c r="C1848" s="63" t="s">
        <v>1173</v>
      </c>
      <c r="D1848" s="64" t="s">
        <v>1174</v>
      </c>
      <c r="E1848" s="65"/>
      <c r="F1848" s="65"/>
      <c r="G1848" s="50">
        <v>0</v>
      </c>
      <c r="H1848" s="50">
        <v>1</v>
      </c>
      <c r="I1848" s="50">
        <f t="shared" si="106"/>
        <v>0</v>
      </c>
      <c r="J1848" s="50">
        <f t="shared" si="106"/>
        <v>1</v>
      </c>
    </row>
    <row r="1849" spans="3:10" ht="14.25" customHeight="1">
      <c r="C1849" s="63" t="s">
        <v>1499</v>
      </c>
      <c r="D1849" s="64" t="s">
        <v>1500</v>
      </c>
      <c r="E1849" s="65"/>
      <c r="F1849" s="65"/>
      <c r="G1849" s="50">
        <v>0</v>
      </c>
      <c r="H1849" s="50">
        <v>1</v>
      </c>
      <c r="I1849" s="50">
        <f t="shared" si="106"/>
        <v>0</v>
      </c>
      <c r="J1849" s="50">
        <f t="shared" si="106"/>
        <v>1</v>
      </c>
    </row>
    <row r="1850" spans="3:10" ht="14.25" customHeight="1">
      <c r="C1850" s="63" t="s">
        <v>1175</v>
      </c>
      <c r="D1850" s="64" t="s">
        <v>1176</v>
      </c>
      <c r="E1850" s="65"/>
      <c r="F1850" s="65"/>
      <c r="G1850" s="50">
        <v>18</v>
      </c>
      <c r="H1850" s="50">
        <v>15</v>
      </c>
      <c r="I1850" s="50">
        <f t="shared" si="106"/>
        <v>18</v>
      </c>
      <c r="J1850" s="50">
        <f t="shared" si="106"/>
        <v>15</v>
      </c>
    </row>
    <row r="1851" spans="3:10" ht="14.25" customHeight="1">
      <c r="C1851" s="63" t="s">
        <v>3162</v>
      </c>
      <c r="D1851" s="64" t="s">
        <v>3163</v>
      </c>
      <c r="E1851" s="65"/>
      <c r="F1851" s="65"/>
      <c r="G1851" s="50">
        <v>0</v>
      </c>
      <c r="H1851" s="50">
        <v>1</v>
      </c>
      <c r="I1851" s="50">
        <f t="shared" si="106"/>
        <v>0</v>
      </c>
      <c r="J1851" s="50">
        <f t="shared" si="106"/>
        <v>1</v>
      </c>
    </row>
    <row r="1852" spans="3:10" ht="14.25" customHeight="1">
      <c r="C1852" s="63" t="s">
        <v>1177</v>
      </c>
      <c r="D1852" s="64" t="s">
        <v>1178</v>
      </c>
      <c r="E1852" s="65"/>
      <c r="F1852" s="65"/>
      <c r="G1852" s="50">
        <v>2</v>
      </c>
      <c r="H1852" s="50">
        <v>1</v>
      </c>
      <c r="I1852" s="50">
        <f t="shared" si="106"/>
        <v>2</v>
      </c>
      <c r="J1852" s="50">
        <f t="shared" si="106"/>
        <v>1</v>
      </c>
    </row>
    <row r="1853" spans="3:10" ht="14.25" customHeight="1">
      <c r="C1853" s="63" t="s">
        <v>3164</v>
      </c>
      <c r="D1853" s="64" t="s">
        <v>3165</v>
      </c>
      <c r="E1853" s="65"/>
      <c r="F1853" s="65"/>
      <c r="G1853" s="50">
        <v>1</v>
      </c>
      <c r="H1853" s="50">
        <v>1</v>
      </c>
      <c r="I1853" s="50">
        <f t="shared" si="106"/>
        <v>1</v>
      </c>
      <c r="J1853" s="50">
        <f t="shared" si="106"/>
        <v>1</v>
      </c>
    </row>
    <row r="1854" spans="3:10" ht="14.25" customHeight="1">
      <c r="C1854" s="63" t="s">
        <v>3166</v>
      </c>
      <c r="D1854" s="64" t="s">
        <v>3167</v>
      </c>
      <c r="E1854" s="65"/>
      <c r="F1854" s="65"/>
      <c r="G1854" s="50">
        <v>0</v>
      </c>
      <c r="H1854" s="50">
        <v>1</v>
      </c>
      <c r="I1854" s="50">
        <f t="shared" si="106"/>
        <v>0</v>
      </c>
      <c r="J1854" s="50">
        <f t="shared" si="106"/>
        <v>1</v>
      </c>
    </row>
    <row r="1855" spans="3:10" ht="14.25" customHeight="1">
      <c r="C1855" s="63" t="s">
        <v>3168</v>
      </c>
      <c r="D1855" s="64" t="s">
        <v>3169</v>
      </c>
      <c r="E1855" s="65"/>
      <c r="F1855" s="65"/>
      <c r="G1855" s="50">
        <v>2</v>
      </c>
      <c r="H1855" s="50">
        <v>1</v>
      </c>
      <c r="I1855" s="50">
        <f t="shared" si="106"/>
        <v>2</v>
      </c>
      <c r="J1855" s="50">
        <f t="shared" si="106"/>
        <v>1</v>
      </c>
    </row>
    <row r="1856" spans="3:10" ht="14.25" customHeight="1">
      <c r="C1856" s="63" t="s">
        <v>3170</v>
      </c>
      <c r="D1856" s="64" t="s">
        <v>3171</v>
      </c>
      <c r="E1856" s="65"/>
      <c r="F1856" s="65"/>
      <c r="G1856" s="50">
        <v>1</v>
      </c>
      <c r="H1856" s="50">
        <v>1</v>
      </c>
      <c r="I1856" s="50">
        <f t="shared" si="106"/>
        <v>1</v>
      </c>
      <c r="J1856" s="50">
        <f t="shared" si="106"/>
        <v>1</v>
      </c>
    </row>
    <row r="1857" spans="3:10" ht="14.25" customHeight="1">
      <c r="C1857" s="63" t="s">
        <v>3172</v>
      </c>
      <c r="D1857" s="64" t="s">
        <v>3173</v>
      </c>
      <c r="E1857" s="65"/>
      <c r="F1857" s="65"/>
      <c r="G1857" s="50">
        <v>0</v>
      </c>
      <c r="H1857" s="50">
        <v>1</v>
      </c>
      <c r="I1857" s="50">
        <f t="shared" si="106"/>
        <v>0</v>
      </c>
      <c r="J1857" s="50">
        <f t="shared" si="106"/>
        <v>1</v>
      </c>
    </row>
    <row r="1858" spans="3:10" ht="14.25" customHeight="1">
      <c r="C1858" s="63" t="s">
        <v>3174</v>
      </c>
      <c r="D1858" s="64" t="s">
        <v>3175</v>
      </c>
      <c r="E1858" s="65"/>
      <c r="F1858" s="65"/>
      <c r="G1858" s="50">
        <v>0</v>
      </c>
      <c r="H1858" s="50">
        <v>1</v>
      </c>
      <c r="I1858" s="50">
        <f t="shared" si="106"/>
        <v>0</v>
      </c>
      <c r="J1858" s="50">
        <f t="shared" si="106"/>
        <v>1</v>
      </c>
    </row>
    <row r="1859" spans="3:10" ht="14.25" customHeight="1">
      <c r="C1859" s="63" t="s">
        <v>1179</v>
      </c>
      <c r="D1859" s="64" t="s">
        <v>1180</v>
      </c>
      <c r="E1859" s="65"/>
      <c r="F1859" s="65"/>
      <c r="G1859" s="50">
        <v>11</v>
      </c>
      <c r="H1859" s="50">
        <v>15</v>
      </c>
      <c r="I1859" s="50">
        <f t="shared" si="106"/>
        <v>11</v>
      </c>
      <c r="J1859" s="50">
        <f t="shared" si="106"/>
        <v>15</v>
      </c>
    </row>
    <row r="1860" spans="3:10" ht="14.25" customHeight="1">
      <c r="C1860" s="63" t="s">
        <v>1181</v>
      </c>
      <c r="D1860" s="64" t="s">
        <v>1182</v>
      </c>
      <c r="E1860" s="65"/>
      <c r="F1860" s="65"/>
      <c r="G1860" s="50">
        <v>1</v>
      </c>
      <c r="H1860" s="50">
        <v>5</v>
      </c>
      <c r="I1860" s="50">
        <f t="shared" si="106"/>
        <v>1</v>
      </c>
      <c r="J1860" s="50">
        <f t="shared" si="106"/>
        <v>5</v>
      </c>
    </row>
    <row r="1861" spans="3:10" ht="14.25" customHeight="1">
      <c r="C1861" s="63" t="s">
        <v>1183</v>
      </c>
      <c r="D1861" s="64" t="s">
        <v>1184</v>
      </c>
      <c r="E1861" s="65"/>
      <c r="F1861" s="65"/>
      <c r="G1861" s="50">
        <v>0</v>
      </c>
      <c r="H1861" s="50">
        <v>1</v>
      </c>
      <c r="I1861" s="50">
        <f t="shared" si="106"/>
        <v>0</v>
      </c>
      <c r="J1861" s="50">
        <f t="shared" si="106"/>
        <v>1</v>
      </c>
    </row>
    <row r="1862" spans="3:10" ht="14.25" customHeight="1">
      <c r="C1862" s="63" t="s">
        <v>1185</v>
      </c>
      <c r="D1862" s="64" t="s">
        <v>1186</v>
      </c>
      <c r="E1862" s="65"/>
      <c r="F1862" s="65"/>
      <c r="G1862" s="50">
        <v>1</v>
      </c>
      <c r="H1862" s="50">
        <v>1</v>
      </c>
      <c r="I1862" s="50">
        <f t="shared" si="106"/>
        <v>1</v>
      </c>
      <c r="J1862" s="50">
        <f t="shared" si="106"/>
        <v>1</v>
      </c>
    </row>
    <row r="1863" spans="3:10" ht="14.25" customHeight="1">
      <c r="C1863" s="63" t="s">
        <v>3176</v>
      </c>
      <c r="D1863" s="64" t="s">
        <v>3177</v>
      </c>
      <c r="E1863" s="65"/>
      <c r="F1863" s="65"/>
      <c r="G1863" s="50">
        <v>0</v>
      </c>
      <c r="H1863" s="50">
        <v>1</v>
      </c>
      <c r="I1863" s="50">
        <f t="shared" si="106"/>
        <v>0</v>
      </c>
      <c r="J1863" s="50">
        <f t="shared" si="106"/>
        <v>1</v>
      </c>
    </row>
    <row r="1864" spans="3:10" ht="14.25" customHeight="1">
      <c r="C1864" s="63" t="s">
        <v>1187</v>
      </c>
      <c r="D1864" s="64" t="s">
        <v>1188</v>
      </c>
      <c r="E1864" s="65"/>
      <c r="F1864" s="65"/>
      <c r="G1864" s="50">
        <v>0</v>
      </c>
      <c r="H1864" s="50">
        <v>1</v>
      </c>
      <c r="I1864" s="50">
        <f t="shared" si="106"/>
        <v>0</v>
      </c>
      <c r="J1864" s="50">
        <f t="shared" si="106"/>
        <v>1</v>
      </c>
    </row>
    <row r="1865" spans="3:10" ht="14.25" customHeight="1">
      <c r="C1865" s="63" t="s">
        <v>1189</v>
      </c>
      <c r="D1865" s="64" t="s">
        <v>1190</v>
      </c>
      <c r="E1865" s="65"/>
      <c r="F1865" s="65"/>
      <c r="G1865" s="50">
        <v>0</v>
      </c>
      <c r="H1865" s="50">
        <v>1</v>
      </c>
      <c r="I1865" s="50">
        <f t="shared" si="106"/>
        <v>0</v>
      </c>
      <c r="J1865" s="50">
        <f t="shared" si="106"/>
        <v>1</v>
      </c>
    </row>
    <row r="1866" spans="3:10" ht="14.25" customHeight="1">
      <c r="C1866" s="63" t="s">
        <v>3178</v>
      </c>
      <c r="D1866" s="64" t="s">
        <v>3179</v>
      </c>
      <c r="E1866" s="65"/>
      <c r="F1866" s="65"/>
      <c r="G1866" s="50">
        <v>2</v>
      </c>
      <c r="H1866" s="50">
        <v>1</v>
      </c>
      <c r="I1866" s="50">
        <f t="shared" si="106"/>
        <v>2</v>
      </c>
      <c r="J1866" s="50">
        <f t="shared" si="106"/>
        <v>1</v>
      </c>
    </row>
    <row r="1867" spans="3:10" ht="14.25" customHeight="1">
      <c r="C1867" s="63" t="s">
        <v>3180</v>
      </c>
      <c r="D1867" s="64" t="s">
        <v>3181</v>
      </c>
      <c r="E1867" s="65"/>
      <c r="F1867" s="65"/>
      <c r="G1867" s="50">
        <v>0</v>
      </c>
      <c r="H1867" s="50">
        <v>1</v>
      </c>
      <c r="I1867" s="50">
        <f t="shared" si="106"/>
        <v>0</v>
      </c>
      <c r="J1867" s="50">
        <f t="shared" si="106"/>
        <v>1</v>
      </c>
    </row>
    <row r="1868" spans="3:10" ht="14.25" customHeight="1">
      <c r="C1868" s="63" t="s">
        <v>3182</v>
      </c>
      <c r="D1868" s="64" t="s">
        <v>3183</v>
      </c>
      <c r="E1868" s="65"/>
      <c r="F1868" s="65"/>
      <c r="G1868" s="50">
        <v>1</v>
      </c>
      <c r="H1868" s="50">
        <v>1</v>
      </c>
      <c r="I1868" s="50">
        <f t="shared" si="106"/>
        <v>1</v>
      </c>
      <c r="J1868" s="50">
        <f t="shared" si="106"/>
        <v>1</v>
      </c>
    </row>
    <row r="1869" spans="3:10" ht="14.25" customHeight="1">
      <c r="C1869" s="63" t="s">
        <v>3184</v>
      </c>
      <c r="D1869" s="64" t="s">
        <v>3185</v>
      </c>
      <c r="E1869" s="65"/>
      <c r="F1869" s="65"/>
      <c r="G1869" s="50">
        <v>0</v>
      </c>
      <c r="H1869" s="50">
        <v>1</v>
      </c>
      <c r="I1869" s="50">
        <f t="shared" si="106"/>
        <v>0</v>
      </c>
      <c r="J1869" s="50">
        <f t="shared" si="106"/>
        <v>1</v>
      </c>
    </row>
    <row r="1870" spans="3:10" ht="14.25" customHeight="1">
      <c r="C1870" s="63" t="s">
        <v>1191</v>
      </c>
      <c r="D1870" s="64" t="s">
        <v>1192</v>
      </c>
      <c r="E1870" s="65"/>
      <c r="F1870" s="65"/>
      <c r="G1870" s="50">
        <v>0</v>
      </c>
      <c r="H1870" s="50">
        <v>1</v>
      </c>
      <c r="I1870" s="50">
        <f t="shared" si="106"/>
        <v>0</v>
      </c>
      <c r="J1870" s="50">
        <f t="shared" si="106"/>
        <v>1</v>
      </c>
    </row>
    <row r="1871" spans="3:10" ht="14.25" customHeight="1">
      <c r="C1871" s="63" t="s">
        <v>3186</v>
      </c>
      <c r="D1871" s="64" t="s">
        <v>3187</v>
      </c>
      <c r="E1871" s="65"/>
      <c r="F1871" s="65"/>
      <c r="G1871" s="50">
        <v>1</v>
      </c>
      <c r="H1871" s="50">
        <v>1</v>
      </c>
      <c r="I1871" s="50">
        <f t="shared" si="106"/>
        <v>1</v>
      </c>
      <c r="J1871" s="50">
        <f t="shared" si="106"/>
        <v>1</v>
      </c>
    </row>
    <row r="1872" spans="3:10" ht="14.25" customHeight="1">
      <c r="C1872" s="63" t="s">
        <v>3188</v>
      </c>
      <c r="D1872" s="64" t="s">
        <v>3189</v>
      </c>
      <c r="E1872" s="65"/>
      <c r="F1872" s="65"/>
      <c r="G1872" s="50">
        <v>0</v>
      </c>
      <c r="H1872" s="50">
        <v>1</v>
      </c>
      <c r="I1872" s="50">
        <f t="shared" si="106"/>
        <v>0</v>
      </c>
      <c r="J1872" s="50">
        <f t="shared" si="106"/>
        <v>1</v>
      </c>
    </row>
    <row r="1873" spans="3:10" ht="14.25" customHeight="1">
      <c r="C1873" s="63" t="s">
        <v>1193</v>
      </c>
      <c r="D1873" s="64" t="s">
        <v>1194</v>
      </c>
      <c r="E1873" s="65"/>
      <c r="F1873" s="65"/>
      <c r="G1873" s="50">
        <v>0</v>
      </c>
      <c r="H1873" s="50">
        <v>1</v>
      </c>
      <c r="I1873" s="50">
        <f t="shared" si="106"/>
        <v>0</v>
      </c>
      <c r="J1873" s="50">
        <f t="shared" si="106"/>
        <v>1</v>
      </c>
    </row>
    <row r="1874" spans="3:10" ht="14.25" customHeight="1">
      <c r="C1874" s="63" t="s">
        <v>1195</v>
      </c>
      <c r="D1874" s="64" t="s">
        <v>1196</v>
      </c>
      <c r="E1874" s="65"/>
      <c r="F1874" s="65"/>
      <c r="G1874" s="50">
        <v>1</v>
      </c>
      <c r="H1874" s="50">
        <v>1</v>
      </c>
      <c r="I1874" s="50">
        <f t="shared" si="106"/>
        <v>1</v>
      </c>
      <c r="J1874" s="50">
        <f t="shared" si="106"/>
        <v>1</v>
      </c>
    </row>
    <row r="1875" spans="3:10" ht="14.25" customHeight="1">
      <c r="C1875" s="63" t="s">
        <v>1197</v>
      </c>
      <c r="D1875" s="64" t="s">
        <v>1198</v>
      </c>
      <c r="E1875" s="65"/>
      <c r="F1875" s="65"/>
      <c r="G1875" s="50">
        <v>0</v>
      </c>
      <c r="H1875" s="50">
        <v>1</v>
      </c>
      <c r="I1875" s="50">
        <f t="shared" si="106"/>
        <v>0</v>
      </c>
      <c r="J1875" s="50">
        <f t="shared" si="106"/>
        <v>1</v>
      </c>
    </row>
    <row r="1876" spans="3:10" ht="14.25" customHeight="1">
      <c r="C1876" s="63" t="s">
        <v>1199</v>
      </c>
      <c r="D1876" s="64" t="s">
        <v>1200</v>
      </c>
      <c r="E1876" s="65"/>
      <c r="F1876" s="65"/>
      <c r="G1876" s="50">
        <v>2</v>
      </c>
      <c r="H1876" s="50">
        <v>2</v>
      </c>
      <c r="I1876" s="50">
        <f t="shared" si="106"/>
        <v>2</v>
      </c>
      <c r="J1876" s="50">
        <f t="shared" si="106"/>
        <v>2</v>
      </c>
    </row>
    <row r="1877" spans="3:10" ht="14.25" customHeight="1">
      <c r="C1877" s="63" t="s">
        <v>1201</v>
      </c>
      <c r="D1877" s="64" t="s">
        <v>1202</v>
      </c>
      <c r="E1877" s="65"/>
      <c r="F1877" s="65"/>
      <c r="G1877" s="50">
        <v>0</v>
      </c>
      <c r="H1877" s="50">
        <v>1</v>
      </c>
      <c r="I1877" s="50">
        <f t="shared" si="106"/>
        <v>0</v>
      </c>
      <c r="J1877" s="50">
        <f t="shared" si="106"/>
        <v>1</v>
      </c>
    </row>
    <row r="1878" spans="3:10" ht="14.25" customHeight="1">
      <c r="C1878" s="63" t="s">
        <v>3190</v>
      </c>
      <c r="D1878" s="64" t="s">
        <v>3191</v>
      </c>
      <c r="E1878" s="65"/>
      <c r="F1878" s="65"/>
      <c r="G1878" s="50">
        <v>3</v>
      </c>
      <c r="H1878" s="50">
        <v>2</v>
      </c>
      <c r="I1878" s="50">
        <f t="shared" si="106"/>
        <v>3</v>
      </c>
      <c r="J1878" s="50">
        <f t="shared" si="106"/>
        <v>2</v>
      </c>
    </row>
    <row r="1879" spans="3:10" ht="14.25" customHeight="1">
      <c r="C1879" s="63" t="s">
        <v>3192</v>
      </c>
      <c r="D1879" s="64" t="s">
        <v>3193</v>
      </c>
      <c r="E1879" s="65"/>
      <c r="F1879" s="65"/>
      <c r="G1879" s="50">
        <v>0</v>
      </c>
      <c r="H1879" s="50">
        <v>1</v>
      </c>
      <c r="I1879" s="50">
        <f t="shared" si="106"/>
        <v>0</v>
      </c>
      <c r="J1879" s="50">
        <f t="shared" si="106"/>
        <v>1</v>
      </c>
    </row>
    <row r="1880" spans="3:10" ht="14.25" customHeight="1">
      <c r="C1880" s="63" t="s">
        <v>3194</v>
      </c>
      <c r="D1880" s="64" t="s">
        <v>3195</v>
      </c>
      <c r="E1880" s="65"/>
      <c r="F1880" s="65"/>
      <c r="G1880" s="50">
        <v>0</v>
      </c>
      <c r="H1880" s="50">
        <v>1</v>
      </c>
      <c r="I1880" s="50">
        <f t="shared" si="106"/>
        <v>0</v>
      </c>
      <c r="J1880" s="50">
        <f t="shared" si="106"/>
        <v>1</v>
      </c>
    </row>
    <row r="1881" spans="3:10" ht="14.25" customHeight="1">
      <c r="C1881" s="63" t="s">
        <v>3196</v>
      </c>
      <c r="D1881" s="64" t="s">
        <v>3197</v>
      </c>
      <c r="E1881" s="65"/>
      <c r="F1881" s="65"/>
      <c r="G1881" s="50">
        <v>0</v>
      </c>
      <c r="H1881" s="50">
        <v>1</v>
      </c>
      <c r="I1881" s="50">
        <f t="shared" si="106"/>
        <v>0</v>
      </c>
      <c r="J1881" s="50">
        <f t="shared" si="106"/>
        <v>1</v>
      </c>
    </row>
    <row r="1882" spans="3:10" ht="14.25" customHeight="1">
      <c r="C1882" s="63" t="s">
        <v>1203</v>
      </c>
      <c r="D1882" s="64" t="s">
        <v>1204</v>
      </c>
      <c r="E1882" s="65"/>
      <c r="F1882" s="65"/>
      <c r="G1882" s="50">
        <v>10</v>
      </c>
      <c r="H1882" s="50">
        <v>5</v>
      </c>
      <c r="I1882" s="50">
        <f t="shared" si="106"/>
        <v>10</v>
      </c>
      <c r="J1882" s="50">
        <f t="shared" si="106"/>
        <v>5</v>
      </c>
    </row>
    <row r="1883" spans="3:10" ht="14.25" customHeight="1">
      <c r="C1883" s="63" t="s">
        <v>3198</v>
      </c>
      <c r="D1883" s="64" t="s">
        <v>3199</v>
      </c>
      <c r="E1883" s="65"/>
      <c r="F1883" s="65"/>
      <c r="G1883" s="50">
        <v>0</v>
      </c>
      <c r="H1883" s="50">
        <v>1</v>
      </c>
      <c r="I1883" s="50">
        <f t="shared" si="106"/>
        <v>0</v>
      </c>
      <c r="J1883" s="50">
        <f t="shared" si="106"/>
        <v>1</v>
      </c>
    </row>
    <row r="1884" spans="3:10" ht="14.25" customHeight="1">
      <c r="C1884" s="63" t="s">
        <v>3200</v>
      </c>
      <c r="D1884" s="64" t="s">
        <v>3201</v>
      </c>
      <c r="E1884" s="65"/>
      <c r="F1884" s="65"/>
      <c r="G1884" s="50">
        <v>0</v>
      </c>
      <c r="H1884" s="50">
        <v>1</v>
      </c>
      <c r="I1884" s="50">
        <f t="shared" si="106"/>
        <v>0</v>
      </c>
      <c r="J1884" s="50">
        <f t="shared" si="106"/>
        <v>1</v>
      </c>
    </row>
    <row r="1885" spans="3:10" ht="14.25" customHeight="1">
      <c r="C1885" s="63" t="s">
        <v>3202</v>
      </c>
      <c r="D1885" s="64" t="s">
        <v>3203</v>
      </c>
      <c r="E1885" s="65"/>
      <c r="F1885" s="65"/>
      <c r="G1885" s="50">
        <v>0</v>
      </c>
      <c r="H1885" s="50">
        <v>1</v>
      </c>
      <c r="I1885" s="50">
        <f t="shared" si="106"/>
        <v>0</v>
      </c>
      <c r="J1885" s="50">
        <f t="shared" si="106"/>
        <v>1</v>
      </c>
    </row>
    <row r="1886" spans="3:10" ht="14.25" customHeight="1">
      <c r="C1886" s="63" t="s">
        <v>3204</v>
      </c>
      <c r="D1886" s="64" t="s">
        <v>3205</v>
      </c>
      <c r="E1886" s="65"/>
      <c r="F1886" s="65"/>
      <c r="G1886" s="50">
        <v>0</v>
      </c>
      <c r="H1886" s="50">
        <v>1</v>
      </c>
      <c r="I1886" s="50">
        <f t="shared" si="106"/>
        <v>0</v>
      </c>
      <c r="J1886" s="50">
        <f t="shared" si="106"/>
        <v>1</v>
      </c>
    </row>
    <row r="1887" spans="3:10" ht="14.25" customHeight="1">
      <c r="C1887" s="63" t="s">
        <v>3206</v>
      </c>
      <c r="D1887" s="64" t="s">
        <v>3207</v>
      </c>
      <c r="E1887" s="65"/>
      <c r="F1887" s="65"/>
      <c r="G1887" s="50">
        <v>0</v>
      </c>
      <c r="H1887" s="50">
        <v>1</v>
      </c>
      <c r="I1887" s="50">
        <f t="shared" si="106"/>
        <v>0</v>
      </c>
      <c r="J1887" s="50">
        <f t="shared" si="106"/>
        <v>1</v>
      </c>
    </row>
    <row r="1888" spans="3:10" ht="14.25" customHeight="1">
      <c r="C1888" s="63" t="s">
        <v>3208</v>
      </c>
      <c r="D1888" s="64" t="s">
        <v>3209</v>
      </c>
      <c r="E1888" s="65"/>
      <c r="F1888" s="65"/>
      <c r="G1888" s="50">
        <v>0</v>
      </c>
      <c r="H1888" s="50">
        <v>1</v>
      </c>
      <c r="I1888" s="50">
        <f t="shared" si="106"/>
        <v>0</v>
      </c>
      <c r="J1888" s="50">
        <f t="shared" ref="J1888:J1951" si="107">SUM(F1888,H1888)</f>
        <v>1</v>
      </c>
    </row>
    <row r="1889" spans="3:10" ht="14.25" customHeight="1">
      <c r="C1889" s="63" t="s">
        <v>3210</v>
      </c>
      <c r="D1889" s="64" t="s">
        <v>3211</v>
      </c>
      <c r="E1889" s="65"/>
      <c r="F1889" s="65"/>
      <c r="G1889" s="50">
        <v>0</v>
      </c>
      <c r="H1889" s="50">
        <v>1</v>
      </c>
      <c r="I1889" s="50">
        <f t="shared" ref="I1889:J1952" si="108">SUM(E1889,G1889)</f>
        <v>0</v>
      </c>
      <c r="J1889" s="50">
        <f t="shared" si="107"/>
        <v>1</v>
      </c>
    </row>
    <row r="1890" spans="3:10" ht="14.25" customHeight="1">
      <c r="C1890" s="63" t="s">
        <v>3212</v>
      </c>
      <c r="D1890" s="64" t="s">
        <v>3213</v>
      </c>
      <c r="E1890" s="65"/>
      <c r="F1890" s="65"/>
      <c r="G1890" s="50">
        <v>0</v>
      </c>
      <c r="H1890" s="50">
        <v>1</v>
      </c>
      <c r="I1890" s="50">
        <f t="shared" si="108"/>
        <v>0</v>
      </c>
      <c r="J1890" s="50">
        <f t="shared" si="107"/>
        <v>1</v>
      </c>
    </row>
    <row r="1891" spans="3:10" ht="14.25" customHeight="1">
      <c r="C1891" s="63" t="s">
        <v>3214</v>
      </c>
      <c r="D1891" s="64" t="s">
        <v>3215</v>
      </c>
      <c r="E1891" s="65"/>
      <c r="F1891" s="65"/>
      <c r="G1891" s="50">
        <v>0</v>
      </c>
      <c r="H1891" s="50">
        <v>1</v>
      </c>
      <c r="I1891" s="50">
        <f t="shared" si="108"/>
        <v>0</v>
      </c>
      <c r="J1891" s="50">
        <f t="shared" si="107"/>
        <v>1</v>
      </c>
    </row>
    <row r="1892" spans="3:10" ht="14.25" customHeight="1">
      <c r="C1892" s="63" t="s">
        <v>3216</v>
      </c>
      <c r="D1892" s="64" t="s">
        <v>3217</v>
      </c>
      <c r="E1892" s="65"/>
      <c r="F1892" s="65"/>
      <c r="G1892" s="50">
        <v>0</v>
      </c>
      <c r="H1892" s="50">
        <v>1</v>
      </c>
      <c r="I1892" s="50">
        <f t="shared" si="108"/>
        <v>0</v>
      </c>
      <c r="J1892" s="50">
        <f t="shared" si="107"/>
        <v>1</v>
      </c>
    </row>
    <row r="1893" spans="3:10" ht="14.25" customHeight="1">
      <c r="C1893" s="63" t="s">
        <v>1205</v>
      </c>
      <c r="D1893" s="64" t="s">
        <v>1206</v>
      </c>
      <c r="E1893" s="65"/>
      <c r="F1893" s="65"/>
      <c r="G1893" s="50">
        <v>0</v>
      </c>
      <c r="H1893" s="50">
        <v>1</v>
      </c>
      <c r="I1893" s="50">
        <f t="shared" si="108"/>
        <v>0</v>
      </c>
      <c r="J1893" s="50">
        <f t="shared" si="107"/>
        <v>1</v>
      </c>
    </row>
    <row r="1894" spans="3:10" ht="14.25" customHeight="1">
      <c r="C1894" s="63" t="s">
        <v>3218</v>
      </c>
      <c r="D1894" s="64" t="s">
        <v>3219</v>
      </c>
      <c r="E1894" s="65"/>
      <c r="F1894" s="65"/>
      <c r="G1894" s="50">
        <v>0</v>
      </c>
      <c r="H1894" s="50">
        <v>1</v>
      </c>
      <c r="I1894" s="50">
        <f t="shared" si="108"/>
        <v>0</v>
      </c>
      <c r="J1894" s="50">
        <f t="shared" si="107"/>
        <v>1</v>
      </c>
    </row>
    <row r="1895" spans="3:10" ht="14.25" customHeight="1">
      <c r="C1895" s="63" t="s">
        <v>3220</v>
      </c>
      <c r="D1895" s="64" t="s">
        <v>3221</v>
      </c>
      <c r="E1895" s="65"/>
      <c r="F1895" s="65"/>
      <c r="G1895" s="50">
        <v>0</v>
      </c>
      <c r="H1895" s="50">
        <v>1</v>
      </c>
      <c r="I1895" s="50">
        <f t="shared" si="108"/>
        <v>0</v>
      </c>
      <c r="J1895" s="50">
        <f t="shared" si="107"/>
        <v>1</v>
      </c>
    </row>
    <row r="1896" spans="3:10" ht="14.25" customHeight="1">
      <c r="C1896" s="63" t="s">
        <v>3222</v>
      </c>
      <c r="D1896" s="64" t="s">
        <v>3223</v>
      </c>
      <c r="E1896" s="65"/>
      <c r="F1896" s="65"/>
      <c r="G1896" s="50">
        <v>0</v>
      </c>
      <c r="H1896" s="50">
        <v>1</v>
      </c>
      <c r="I1896" s="50">
        <f t="shared" si="108"/>
        <v>0</v>
      </c>
      <c r="J1896" s="50">
        <f t="shared" si="107"/>
        <v>1</v>
      </c>
    </row>
    <row r="1897" spans="3:10" ht="14.25" customHeight="1">
      <c r="C1897" s="63" t="s">
        <v>1207</v>
      </c>
      <c r="D1897" s="64" t="s">
        <v>3199</v>
      </c>
      <c r="E1897" s="65"/>
      <c r="F1897" s="65"/>
      <c r="G1897" s="50">
        <v>0</v>
      </c>
      <c r="H1897" s="50">
        <v>1</v>
      </c>
      <c r="I1897" s="50">
        <f t="shared" si="108"/>
        <v>0</v>
      </c>
      <c r="J1897" s="50">
        <f t="shared" si="107"/>
        <v>1</v>
      </c>
    </row>
    <row r="1898" spans="3:10" ht="14.25" customHeight="1">
      <c r="C1898" s="63" t="s">
        <v>1208</v>
      </c>
      <c r="D1898" s="64" t="s">
        <v>1209</v>
      </c>
      <c r="E1898" s="65"/>
      <c r="F1898" s="65"/>
      <c r="G1898" s="50">
        <v>1</v>
      </c>
      <c r="H1898" s="50">
        <v>1</v>
      </c>
      <c r="I1898" s="50">
        <f t="shared" si="108"/>
        <v>1</v>
      </c>
      <c r="J1898" s="50">
        <f t="shared" si="107"/>
        <v>1</v>
      </c>
    </row>
    <row r="1899" spans="3:10" ht="14.25" customHeight="1">
      <c r="C1899" s="63" t="s">
        <v>3224</v>
      </c>
      <c r="D1899" s="64" t="s">
        <v>3225</v>
      </c>
      <c r="E1899" s="65"/>
      <c r="F1899" s="65"/>
      <c r="G1899" s="50">
        <v>0</v>
      </c>
      <c r="H1899" s="50">
        <v>1</v>
      </c>
      <c r="I1899" s="50">
        <f t="shared" si="108"/>
        <v>0</v>
      </c>
      <c r="J1899" s="50">
        <f t="shared" si="107"/>
        <v>1</v>
      </c>
    </row>
    <row r="1900" spans="3:10" ht="14.25" customHeight="1">
      <c r="C1900" s="63" t="s">
        <v>3226</v>
      </c>
      <c r="D1900" s="64" t="s">
        <v>3227</v>
      </c>
      <c r="E1900" s="65"/>
      <c r="F1900" s="65"/>
      <c r="G1900" s="50">
        <v>0</v>
      </c>
      <c r="H1900" s="50">
        <v>1</v>
      </c>
      <c r="I1900" s="50">
        <f t="shared" si="108"/>
        <v>0</v>
      </c>
      <c r="J1900" s="50">
        <f t="shared" si="107"/>
        <v>1</v>
      </c>
    </row>
    <row r="1901" spans="3:10" ht="14.25" customHeight="1">
      <c r="C1901" s="63" t="s">
        <v>3228</v>
      </c>
      <c r="D1901" s="64" t="s">
        <v>3229</v>
      </c>
      <c r="E1901" s="65"/>
      <c r="F1901" s="65"/>
      <c r="G1901" s="50">
        <v>0</v>
      </c>
      <c r="H1901" s="50">
        <v>1</v>
      </c>
      <c r="I1901" s="50">
        <f t="shared" si="108"/>
        <v>0</v>
      </c>
      <c r="J1901" s="50">
        <f t="shared" si="107"/>
        <v>1</v>
      </c>
    </row>
    <row r="1902" spans="3:10" ht="14.25" customHeight="1">
      <c r="C1902" s="63" t="s">
        <v>3230</v>
      </c>
      <c r="D1902" s="64" t="s">
        <v>3231</v>
      </c>
      <c r="E1902" s="65"/>
      <c r="F1902" s="65"/>
      <c r="G1902" s="50">
        <v>0</v>
      </c>
      <c r="H1902" s="50">
        <v>1</v>
      </c>
      <c r="I1902" s="50">
        <f t="shared" si="108"/>
        <v>0</v>
      </c>
      <c r="J1902" s="50">
        <f t="shared" si="107"/>
        <v>1</v>
      </c>
    </row>
    <row r="1903" spans="3:10" ht="14.25" customHeight="1">
      <c r="C1903" s="63" t="s">
        <v>3232</v>
      </c>
      <c r="D1903" s="64" t="s">
        <v>3233</v>
      </c>
      <c r="E1903" s="65"/>
      <c r="F1903" s="65"/>
      <c r="G1903" s="50">
        <v>0</v>
      </c>
      <c r="H1903" s="50">
        <v>1</v>
      </c>
      <c r="I1903" s="50">
        <f t="shared" si="108"/>
        <v>0</v>
      </c>
      <c r="J1903" s="50">
        <f t="shared" si="107"/>
        <v>1</v>
      </c>
    </row>
    <row r="1904" spans="3:10" ht="14.25" customHeight="1">
      <c r="C1904" s="63" t="s">
        <v>3234</v>
      </c>
      <c r="D1904" s="64" t="s">
        <v>3235</v>
      </c>
      <c r="E1904" s="65"/>
      <c r="F1904" s="65"/>
      <c r="G1904" s="50">
        <v>0</v>
      </c>
      <c r="H1904" s="50">
        <v>1</v>
      </c>
      <c r="I1904" s="50">
        <f t="shared" si="108"/>
        <v>0</v>
      </c>
      <c r="J1904" s="50">
        <f t="shared" si="107"/>
        <v>1</v>
      </c>
    </row>
    <row r="1905" spans="3:10" ht="14.25" customHeight="1">
      <c r="C1905" s="63" t="s">
        <v>3236</v>
      </c>
      <c r="D1905" s="64" t="s">
        <v>3237</v>
      </c>
      <c r="E1905" s="65"/>
      <c r="F1905" s="65"/>
      <c r="G1905" s="50">
        <v>0</v>
      </c>
      <c r="H1905" s="50">
        <v>1</v>
      </c>
      <c r="I1905" s="50">
        <f t="shared" si="108"/>
        <v>0</v>
      </c>
      <c r="J1905" s="50">
        <f t="shared" si="107"/>
        <v>1</v>
      </c>
    </row>
    <row r="1906" spans="3:10" ht="14.25" customHeight="1">
      <c r="C1906" s="63" t="s">
        <v>3238</v>
      </c>
      <c r="D1906" s="64" t="s">
        <v>3239</v>
      </c>
      <c r="E1906" s="65"/>
      <c r="F1906" s="65"/>
      <c r="G1906" s="50">
        <v>0</v>
      </c>
      <c r="H1906" s="50">
        <v>1</v>
      </c>
      <c r="I1906" s="50">
        <f t="shared" si="108"/>
        <v>0</v>
      </c>
      <c r="J1906" s="50">
        <f t="shared" si="107"/>
        <v>1</v>
      </c>
    </row>
    <row r="1907" spans="3:10" ht="14.25" customHeight="1">
      <c r="C1907" s="63" t="s">
        <v>3240</v>
      </c>
      <c r="D1907" s="64" t="s">
        <v>3241</v>
      </c>
      <c r="E1907" s="65"/>
      <c r="F1907" s="65"/>
      <c r="G1907" s="50">
        <v>0</v>
      </c>
      <c r="H1907" s="50">
        <v>1</v>
      </c>
      <c r="I1907" s="50">
        <f t="shared" si="108"/>
        <v>0</v>
      </c>
      <c r="J1907" s="50">
        <f t="shared" si="107"/>
        <v>1</v>
      </c>
    </row>
    <row r="1908" spans="3:10" ht="14.25" customHeight="1">
      <c r="C1908" s="63" t="s">
        <v>3242</v>
      </c>
      <c r="D1908" s="64" t="s">
        <v>3243</v>
      </c>
      <c r="E1908" s="65"/>
      <c r="F1908" s="65"/>
      <c r="G1908" s="50">
        <v>0</v>
      </c>
      <c r="H1908" s="50">
        <v>1</v>
      </c>
      <c r="I1908" s="50">
        <f t="shared" si="108"/>
        <v>0</v>
      </c>
      <c r="J1908" s="50">
        <f t="shared" si="107"/>
        <v>1</v>
      </c>
    </row>
    <row r="1909" spans="3:10" ht="14.25" customHeight="1">
      <c r="C1909" s="63" t="s">
        <v>3244</v>
      </c>
      <c r="D1909" s="64" t="s">
        <v>3245</v>
      </c>
      <c r="E1909" s="65"/>
      <c r="F1909" s="65"/>
      <c r="G1909" s="50">
        <v>0</v>
      </c>
      <c r="H1909" s="50">
        <v>1</v>
      </c>
      <c r="I1909" s="50">
        <f t="shared" si="108"/>
        <v>0</v>
      </c>
      <c r="J1909" s="50">
        <f t="shared" si="107"/>
        <v>1</v>
      </c>
    </row>
    <row r="1910" spans="3:10" ht="14.25" customHeight="1">
      <c r="C1910" s="63" t="s">
        <v>3246</v>
      </c>
      <c r="D1910" s="64" t="s">
        <v>3247</v>
      </c>
      <c r="E1910" s="65"/>
      <c r="F1910" s="65"/>
      <c r="G1910" s="50">
        <v>0</v>
      </c>
      <c r="H1910" s="50">
        <v>1</v>
      </c>
      <c r="I1910" s="50">
        <f t="shared" si="108"/>
        <v>0</v>
      </c>
      <c r="J1910" s="50">
        <f t="shared" si="107"/>
        <v>1</v>
      </c>
    </row>
    <row r="1911" spans="3:10" ht="14.25" customHeight="1">
      <c r="C1911" s="63" t="s">
        <v>3248</v>
      </c>
      <c r="D1911" s="64" t="s">
        <v>3249</v>
      </c>
      <c r="E1911" s="65"/>
      <c r="F1911" s="65"/>
      <c r="G1911" s="50">
        <v>0</v>
      </c>
      <c r="H1911" s="50">
        <v>1</v>
      </c>
      <c r="I1911" s="50">
        <f t="shared" si="108"/>
        <v>0</v>
      </c>
      <c r="J1911" s="50">
        <f t="shared" si="107"/>
        <v>1</v>
      </c>
    </row>
    <row r="1912" spans="3:10" ht="14.25" customHeight="1">
      <c r="C1912" s="63" t="s">
        <v>3250</v>
      </c>
      <c r="D1912" s="64" t="s">
        <v>3251</v>
      </c>
      <c r="E1912" s="65"/>
      <c r="F1912" s="65"/>
      <c r="G1912" s="50">
        <v>0</v>
      </c>
      <c r="H1912" s="50">
        <v>1</v>
      </c>
      <c r="I1912" s="50">
        <f t="shared" si="108"/>
        <v>0</v>
      </c>
      <c r="J1912" s="50">
        <f t="shared" si="107"/>
        <v>1</v>
      </c>
    </row>
    <row r="1913" spans="3:10" ht="14.25" customHeight="1">
      <c r="C1913" s="63" t="s">
        <v>3252</v>
      </c>
      <c r="D1913" s="64" t="s">
        <v>3253</v>
      </c>
      <c r="E1913" s="65"/>
      <c r="F1913" s="65"/>
      <c r="G1913" s="50">
        <v>0</v>
      </c>
      <c r="H1913" s="50">
        <v>1</v>
      </c>
      <c r="I1913" s="50">
        <f t="shared" si="108"/>
        <v>0</v>
      </c>
      <c r="J1913" s="50">
        <f t="shared" si="107"/>
        <v>1</v>
      </c>
    </row>
    <row r="1914" spans="3:10" ht="14.25" customHeight="1">
      <c r="C1914" s="63" t="s">
        <v>3254</v>
      </c>
      <c r="D1914" s="64" t="s">
        <v>3255</v>
      </c>
      <c r="E1914" s="65"/>
      <c r="F1914" s="65"/>
      <c r="G1914" s="50">
        <v>0</v>
      </c>
      <c r="H1914" s="50">
        <v>1</v>
      </c>
      <c r="I1914" s="50">
        <f t="shared" si="108"/>
        <v>0</v>
      </c>
      <c r="J1914" s="50">
        <f t="shared" si="107"/>
        <v>1</v>
      </c>
    </row>
    <row r="1915" spans="3:10" ht="14.25" customHeight="1">
      <c r="C1915" s="63" t="s">
        <v>3256</v>
      </c>
      <c r="D1915" s="64" t="s">
        <v>3257</v>
      </c>
      <c r="E1915" s="65"/>
      <c r="F1915" s="65"/>
      <c r="G1915" s="50">
        <v>0</v>
      </c>
      <c r="H1915" s="50">
        <v>1</v>
      </c>
      <c r="I1915" s="50">
        <f t="shared" si="108"/>
        <v>0</v>
      </c>
      <c r="J1915" s="50">
        <f t="shared" si="107"/>
        <v>1</v>
      </c>
    </row>
    <row r="1916" spans="3:10" ht="14.25" customHeight="1">
      <c r="C1916" s="63" t="s">
        <v>3258</v>
      </c>
      <c r="D1916" s="64" t="s">
        <v>3259</v>
      </c>
      <c r="E1916" s="65"/>
      <c r="F1916" s="65"/>
      <c r="G1916" s="50">
        <v>0</v>
      </c>
      <c r="H1916" s="50">
        <v>1</v>
      </c>
      <c r="I1916" s="50">
        <f t="shared" si="108"/>
        <v>0</v>
      </c>
      <c r="J1916" s="50">
        <f t="shared" si="107"/>
        <v>1</v>
      </c>
    </row>
    <row r="1917" spans="3:10" ht="14.25" customHeight="1">
      <c r="C1917" s="63" t="s">
        <v>3260</v>
      </c>
      <c r="D1917" s="64" t="s">
        <v>3261</v>
      </c>
      <c r="E1917" s="65"/>
      <c r="F1917" s="65"/>
      <c r="G1917" s="50">
        <v>0</v>
      </c>
      <c r="H1917" s="50">
        <v>1</v>
      </c>
      <c r="I1917" s="50">
        <f t="shared" si="108"/>
        <v>0</v>
      </c>
      <c r="J1917" s="50">
        <f t="shared" si="107"/>
        <v>1</v>
      </c>
    </row>
    <row r="1918" spans="3:10" ht="14.25" customHeight="1">
      <c r="C1918" s="63" t="s">
        <v>3262</v>
      </c>
      <c r="D1918" s="64" t="s">
        <v>3263</v>
      </c>
      <c r="E1918" s="65"/>
      <c r="F1918" s="65"/>
      <c r="G1918" s="50">
        <v>0</v>
      </c>
      <c r="H1918" s="50">
        <v>1</v>
      </c>
      <c r="I1918" s="50">
        <f t="shared" si="108"/>
        <v>0</v>
      </c>
      <c r="J1918" s="50">
        <f t="shared" si="107"/>
        <v>1</v>
      </c>
    </row>
    <row r="1919" spans="3:10" ht="14.25" customHeight="1">
      <c r="C1919" s="63" t="s">
        <v>3264</v>
      </c>
      <c r="D1919" s="64" t="s">
        <v>3265</v>
      </c>
      <c r="E1919" s="65"/>
      <c r="F1919" s="65"/>
      <c r="G1919" s="50">
        <v>0</v>
      </c>
      <c r="H1919" s="50">
        <v>1</v>
      </c>
      <c r="I1919" s="50">
        <f t="shared" si="108"/>
        <v>0</v>
      </c>
      <c r="J1919" s="50">
        <f t="shared" si="107"/>
        <v>1</v>
      </c>
    </row>
    <row r="1920" spans="3:10" ht="14.25" customHeight="1">
      <c r="C1920" s="63" t="s">
        <v>3266</v>
      </c>
      <c r="D1920" s="64" t="s">
        <v>3267</v>
      </c>
      <c r="E1920" s="65"/>
      <c r="F1920" s="65"/>
      <c r="G1920" s="50">
        <v>0</v>
      </c>
      <c r="H1920" s="50">
        <v>1</v>
      </c>
      <c r="I1920" s="50">
        <f t="shared" si="108"/>
        <v>0</v>
      </c>
      <c r="J1920" s="50">
        <f t="shared" si="107"/>
        <v>1</v>
      </c>
    </row>
    <row r="1921" spans="3:10" ht="14.25" customHeight="1">
      <c r="C1921" s="63" t="s">
        <v>3268</v>
      </c>
      <c r="D1921" s="64" t="s">
        <v>3269</v>
      </c>
      <c r="E1921" s="65"/>
      <c r="F1921" s="65"/>
      <c r="G1921" s="50">
        <v>0</v>
      </c>
      <c r="H1921" s="50">
        <v>1</v>
      </c>
      <c r="I1921" s="50">
        <f t="shared" si="108"/>
        <v>0</v>
      </c>
      <c r="J1921" s="50">
        <f t="shared" si="107"/>
        <v>1</v>
      </c>
    </row>
    <row r="1922" spans="3:10" ht="14.25" customHeight="1">
      <c r="C1922" s="63" t="s">
        <v>461</v>
      </c>
      <c r="D1922" s="64" t="s">
        <v>462</v>
      </c>
      <c r="E1922" s="65"/>
      <c r="F1922" s="65"/>
      <c r="G1922" s="50">
        <v>1</v>
      </c>
      <c r="H1922" s="50">
        <v>1</v>
      </c>
      <c r="I1922" s="50">
        <f t="shared" si="108"/>
        <v>1</v>
      </c>
      <c r="J1922" s="50">
        <f t="shared" si="107"/>
        <v>1</v>
      </c>
    </row>
    <row r="1923" spans="3:10" ht="14.25" customHeight="1">
      <c r="C1923" s="63" t="s">
        <v>1210</v>
      </c>
      <c r="D1923" s="64" t="s">
        <v>1211</v>
      </c>
      <c r="E1923" s="65"/>
      <c r="F1923" s="65"/>
      <c r="G1923" s="50">
        <v>0</v>
      </c>
      <c r="H1923" s="50">
        <v>1</v>
      </c>
      <c r="I1923" s="50">
        <f t="shared" si="108"/>
        <v>0</v>
      </c>
      <c r="J1923" s="50">
        <f t="shared" si="107"/>
        <v>1</v>
      </c>
    </row>
    <row r="1924" spans="3:10" ht="14.25" customHeight="1">
      <c r="C1924" s="63" t="s">
        <v>1212</v>
      </c>
      <c r="D1924" s="64" t="s">
        <v>1213</v>
      </c>
      <c r="E1924" s="65"/>
      <c r="F1924" s="65"/>
      <c r="G1924" s="50">
        <v>0</v>
      </c>
      <c r="H1924" s="50">
        <v>1</v>
      </c>
      <c r="I1924" s="50">
        <f t="shared" si="108"/>
        <v>0</v>
      </c>
      <c r="J1924" s="50">
        <f t="shared" si="107"/>
        <v>1</v>
      </c>
    </row>
    <row r="1925" spans="3:10" ht="14.25" customHeight="1">
      <c r="C1925" s="63" t="s">
        <v>1501</v>
      </c>
      <c r="D1925" s="64" t="s">
        <v>1502</v>
      </c>
      <c r="E1925" s="65"/>
      <c r="F1925" s="65"/>
      <c r="G1925" s="50">
        <v>1</v>
      </c>
      <c r="H1925" s="50">
        <v>1</v>
      </c>
      <c r="I1925" s="50">
        <f t="shared" si="108"/>
        <v>1</v>
      </c>
      <c r="J1925" s="50">
        <f t="shared" si="107"/>
        <v>1</v>
      </c>
    </row>
    <row r="1926" spans="3:10" ht="14.25" customHeight="1">
      <c r="C1926" s="63" t="s">
        <v>1503</v>
      </c>
      <c r="D1926" s="64" t="s">
        <v>1504</v>
      </c>
      <c r="E1926" s="65"/>
      <c r="F1926" s="65"/>
      <c r="G1926" s="50">
        <v>0</v>
      </c>
      <c r="H1926" s="50">
        <v>1</v>
      </c>
      <c r="I1926" s="50">
        <f t="shared" si="108"/>
        <v>0</v>
      </c>
      <c r="J1926" s="50">
        <f t="shared" si="107"/>
        <v>1</v>
      </c>
    </row>
    <row r="1927" spans="3:10" ht="14.25" customHeight="1">
      <c r="C1927" s="63" t="s">
        <v>1214</v>
      </c>
      <c r="D1927" s="64" t="s">
        <v>1215</v>
      </c>
      <c r="E1927" s="65"/>
      <c r="F1927" s="65"/>
      <c r="G1927" s="50">
        <v>1</v>
      </c>
      <c r="H1927" s="50">
        <v>1</v>
      </c>
      <c r="I1927" s="50">
        <f t="shared" si="108"/>
        <v>1</v>
      </c>
      <c r="J1927" s="50">
        <f t="shared" si="107"/>
        <v>1</v>
      </c>
    </row>
    <row r="1928" spans="3:10" ht="14.25" customHeight="1">
      <c r="C1928" s="63" t="s">
        <v>1216</v>
      </c>
      <c r="D1928" s="64" t="s">
        <v>1217</v>
      </c>
      <c r="E1928" s="65"/>
      <c r="F1928" s="65"/>
      <c r="G1928" s="50">
        <v>0</v>
      </c>
      <c r="H1928" s="50">
        <v>1</v>
      </c>
      <c r="I1928" s="50">
        <f t="shared" si="108"/>
        <v>0</v>
      </c>
      <c r="J1928" s="50">
        <f t="shared" si="107"/>
        <v>1</v>
      </c>
    </row>
    <row r="1929" spans="3:10" ht="14.25" customHeight="1">
      <c r="C1929" s="63" t="s">
        <v>1218</v>
      </c>
      <c r="D1929" s="64" t="s">
        <v>1219</v>
      </c>
      <c r="E1929" s="65"/>
      <c r="F1929" s="65"/>
      <c r="G1929" s="50">
        <v>4</v>
      </c>
      <c r="H1929" s="50">
        <v>5</v>
      </c>
      <c r="I1929" s="50">
        <f t="shared" si="108"/>
        <v>4</v>
      </c>
      <c r="J1929" s="50">
        <f t="shared" si="107"/>
        <v>5</v>
      </c>
    </row>
    <row r="1930" spans="3:10" ht="14.25" customHeight="1">
      <c r="C1930" s="63" t="s">
        <v>3270</v>
      </c>
      <c r="D1930" s="64" t="s">
        <v>3271</v>
      </c>
      <c r="E1930" s="65"/>
      <c r="F1930" s="65"/>
      <c r="G1930" s="50">
        <v>7</v>
      </c>
      <c r="H1930" s="50">
        <v>2</v>
      </c>
      <c r="I1930" s="50">
        <f t="shared" si="108"/>
        <v>7</v>
      </c>
      <c r="J1930" s="50">
        <f t="shared" si="107"/>
        <v>2</v>
      </c>
    </row>
    <row r="1931" spans="3:10" ht="14.25" customHeight="1">
      <c r="C1931" s="63" t="s">
        <v>463</v>
      </c>
      <c r="D1931" s="64" t="s">
        <v>464</v>
      </c>
      <c r="E1931" s="65"/>
      <c r="F1931" s="65"/>
      <c r="G1931" s="50">
        <v>4</v>
      </c>
      <c r="H1931" s="50">
        <v>10</v>
      </c>
      <c r="I1931" s="50">
        <f t="shared" si="108"/>
        <v>4</v>
      </c>
      <c r="J1931" s="50">
        <f t="shared" si="107"/>
        <v>10</v>
      </c>
    </row>
    <row r="1932" spans="3:10" ht="14.25" customHeight="1">
      <c r="C1932" s="63" t="s">
        <v>3272</v>
      </c>
      <c r="D1932" s="64" t="s">
        <v>3273</v>
      </c>
      <c r="E1932" s="65"/>
      <c r="F1932" s="65"/>
      <c r="G1932" s="50">
        <v>0</v>
      </c>
      <c r="H1932" s="50">
        <v>1</v>
      </c>
      <c r="I1932" s="50">
        <f t="shared" si="108"/>
        <v>0</v>
      </c>
      <c r="J1932" s="50">
        <f t="shared" si="107"/>
        <v>1</v>
      </c>
    </row>
    <row r="1933" spans="3:10" ht="14.25" customHeight="1">
      <c r="C1933" s="63" t="s">
        <v>3274</v>
      </c>
      <c r="D1933" s="64" t="s">
        <v>3275</v>
      </c>
      <c r="E1933" s="65"/>
      <c r="F1933" s="65"/>
      <c r="G1933" s="50">
        <v>0</v>
      </c>
      <c r="H1933" s="50">
        <v>1</v>
      </c>
      <c r="I1933" s="50">
        <f t="shared" si="108"/>
        <v>0</v>
      </c>
      <c r="J1933" s="50">
        <f t="shared" si="107"/>
        <v>1</v>
      </c>
    </row>
    <row r="1934" spans="3:10" ht="14.25" customHeight="1">
      <c r="C1934" s="63" t="s">
        <v>3276</v>
      </c>
      <c r="D1934" s="64" t="s">
        <v>3277</v>
      </c>
      <c r="E1934" s="65"/>
      <c r="F1934" s="65"/>
      <c r="G1934" s="50">
        <v>0</v>
      </c>
      <c r="H1934" s="50">
        <v>1</v>
      </c>
      <c r="I1934" s="50">
        <f t="shared" si="108"/>
        <v>0</v>
      </c>
      <c r="J1934" s="50">
        <f t="shared" si="107"/>
        <v>1</v>
      </c>
    </row>
    <row r="1935" spans="3:10" ht="14.25" customHeight="1">
      <c r="C1935" s="63" t="s">
        <v>3278</v>
      </c>
      <c r="D1935" s="64" t="s">
        <v>3279</v>
      </c>
      <c r="E1935" s="65"/>
      <c r="F1935" s="65"/>
      <c r="G1935" s="50">
        <v>0</v>
      </c>
      <c r="H1935" s="50">
        <v>1</v>
      </c>
      <c r="I1935" s="50">
        <f t="shared" si="108"/>
        <v>0</v>
      </c>
      <c r="J1935" s="50">
        <f t="shared" si="107"/>
        <v>1</v>
      </c>
    </row>
    <row r="1936" spans="3:10" ht="14.25" customHeight="1">
      <c r="C1936" s="63" t="s">
        <v>3280</v>
      </c>
      <c r="D1936" s="64" t="s">
        <v>3279</v>
      </c>
      <c r="E1936" s="65"/>
      <c r="F1936" s="65"/>
      <c r="G1936" s="50">
        <v>0</v>
      </c>
      <c r="H1936" s="50">
        <v>1</v>
      </c>
      <c r="I1936" s="50">
        <f t="shared" si="108"/>
        <v>0</v>
      </c>
      <c r="J1936" s="50">
        <f t="shared" si="107"/>
        <v>1</v>
      </c>
    </row>
    <row r="1937" spans="3:10" ht="14.25" customHeight="1">
      <c r="C1937" s="63" t="s">
        <v>3281</v>
      </c>
      <c r="D1937" s="64" t="s">
        <v>3282</v>
      </c>
      <c r="E1937" s="65"/>
      <c r="F1937" s="65"/>
      <c r="G1937" s="50">
        <v>0</v>
      </c>
      <c r="H1937" s="50">
        <v>1</v>
      </c>
      <c r="I1937" s="50">
        <f t="shared" si="108"/>
        <v>0</v>
      </c>
      <c r="J1937" s="50">
        <f t="shared" si="107"/>
        <v>1</v>
      </c>
    </row>
    <row r="1938" spans="3:10" ht="14.25" customHeight="1">
      <c r="C1938" s="63" t="s">
        <v>3283</v>
      </c>
      <c r="D1938" s="64" t="s">
        <v>3284</v>
      </c>
      <c r="E1938" s="65"/>
      <c r="F1938" s="65"/>
      <c r="G1938" s="50">
        <v>0</v>
      </c>
      <c r="H1938" s="50">
        <v>1</v>
      </c>
      <c r="I1938" s="50">
        <f t="shared" si="108"/>
        <v>0</v>
      </c>
      <c r="J1938" s="50">
        <f t="shared" si="107"/>
        <v>1</v>
      </c>
    </row>
    <row r="1939" spans="3:10" ht="14.25" customHeight="1">
      <c r="C1939" s="63" t="s">
        <v>3285</v>
      </c>
      <c r="D1939" s="64" t="s">
        <v>3286</v>
      </c>
      <c r="E1939" s="65"/>
      <c r="F1939" s="65"/>
      <c r="G1939" s="50">
        <v>0</v>
      </c>
      <c r="H1939" s="50">
        <v>1</v>
      </c>
      <c r="I1939" s="50">
        <f t="shared" si="108"/>
        <v>0</v>
      </c>
      <c r="J1939" s="50">
        <f t="shared" si="107"/>
        <v>1</v>
      </c>
    </row>
    <row r="1940" spans="3:10" ht="14.25" customHeight="1">
      <c r="C1940" s="63" t="s">
        <v>3287</v>
      </c>
      <c r="D1940" s="64" t="s">
        <v>3288</v>
      </c>
      <c r="E1940" s="65"/>
      <c r="F1940" s="65"/>
      <c r="G1940" s="50">
        <v>0</v>
      </c>
      <c r="H1940" s="50">
        <v>1</v>
      </c>
      <c r="I1940" s="50">
        <f t="shared" si="108"/>
        <v>0</v>
      </c>
      <c r="J1940" s="50">
        <f t="shared" si="107"/>
        <v>1</v>
      </c>
    </row>
    <row r="1941" spans="3:10" ht="14.25" customHeight="1">
      <c r="C1941" s="63" t="s">
        <v>3289</v>
      </c>
      <c r="D1941" s="64" t="s">
        <v>3290</v>
      </c>
      <c r="E1941" s="65"/>
      <c r="F1941" s="65"/>
      <c r="G1941" s="50">
        <v>0</v>
      </c>
      <c r="H1941" s="50">
        <v>1</v>
      </c>
      <c r="I1941" s="50">
        <f t="shared" si="108"/>
        <v>0</v>
      </c>
      <c r="J1941" s="50">
        <f t="shared" si="107"/>
        <v>1</v>
      </c>
    </row>
    <row r="1942" spans="3:10" ht="14.25" customHeight="1">
      <c r="C1942" s="63" t="s">
        <v>3291</v>
      </c>
      <c r="D1942" s="64" t="s">
        <v>3292</v>
      </c>
      <c r="E1942" s="65"/>
      <c r="F1942" s="65"/>
      <c r="G1942" s="50">
        <v>1</v>
      </c>
      <c r="H1942" s="50">
        <v>1</v>
      </c>
      <c r="I1942" s="50">
        <f t="shared" si="108"/>
        <v>1</v>
      </c>
      <c r="J1942" s="50">
        <f t="shared" si="107"/>
        <v>1</v>
      </c>
    </row>
    <row r="1943" spans="3:10" ht="14.25" customHeight="1">
      <c r="C1943" s="63" t="s">
        <v>3293</v>
      </c>
      <c r="D1943" s="64" t="s">
        <v>3294</v>
      </c>
      <c r="E1943" s="65"/>
      <c r="F1943" s="65"/>
      <c r="G1943" s="50">
        <v>2</v>
      </c>
      <c r="H1943" s="50">
        <v>1</v>
      </c>
      <c r="I1943" s="50">
        <f t="shared" si="108"/>
        <v>2</v>
      </c>
      <c r="J1943" s="50">
        <f t="shared" si="107"/>
        <v>1</v>
      </c>
    </row>
    <row r="1944" spans="3:10" ht="14.25" customHeight="1">
      <c r="C1944" s="63" t="s">
        <v>3295</v>
      </c>
      <c r="D1944" s="64" t="s">
        <v>3296</v>
      </c>
      <c r="E1944" s="65"/>
      <c r="F1944" s="65"/>
      <c r="G1944" s="50">
        <v>5</v>
      </c>
      <c r="H1944" s="50">
        <v>8</v>
      </c>
      <c r="I1944" s="50">
        <f t="shared" si="108"/>
        <v>5</v>
      </c>
      <c r="J1944" s="50">
        <f t="shared" si="107"/>
        <v>8</v>
      </c>
    </row>
    <row r="1945" spans="3:10" ht="14.25" customHeight="1">
      <c r="C1945" s="63" t="s">
        <v>3297</v>
      </c>
      <c r="D1945" s="64" t="s">
        <v>3298</v>
      </c>
      <c r="E1945" s="65"/>
      <c r="F1945" s="65"/>
      <c r="G1945" s="50">
        <v>2</v>
      </c>
      <c r="H1945" s="50">
        <v>1</v>
      </c>
      <c r="I1945" s="50">
        <f t="shared" si="108"/>
        <v>2</v>
      </c>
      <c r="J1945" s="50">
        <f t="shared" si="107"/>
        <v>1</v>
      </c>
    </row>
    <row r="1946" spans="3:10" ht="14.25" customHeight="1">
      <c r="C1946" s="63" t="s">
        <v>3299</v>
      </c>
      <c r="D1946" s="64" t="s">
        <v>3300</v>
      </c>
      <c r="E1946" s="65"/>
      <c r="F1946" s="65"/>
      <c r="G1946" s="50">
        <v>0</v>
      </c>
      <c r="H1946" s="50">
        <v>1</v>
      </c>
      <c r="I1946" s="50">
        <f t="shared" si="108"/>
        <v>0</v>
      </c>
      <c r="J1946" s="50">
        <f t="shared" si="107"/>
        <v>1</v>
      </c>
    </row>
    <row r="1947" spans="3:10" ht="14.25" customHeight="1">
      <c r="C1947" s="63" t="s">
        <v>3301</v>
      </c>
      <c r="D1947" s="64" t="s">
        <v>3302</v>
      </c>
      <c r="E1947" s="65"/>
      <c r="F1947" s="65"/>
      <c r="G1947" s="50">
        <v>1</v>
      </c>
      <c r="H1947" s="50">
        <v>1</v>
      </c>
      <c r="I1947" s="50">
        <f t="shared" si="108"/>
        <v>1</v>
      </c>
      <c r="J1947" s="50">
        <f t="shared" si="107"/>
        <v>1</v>
      </c>
    </row>
    <row r="1948" spans="3:10" ht="14.25" customHeight="1">
      <c r="C1948" s="63" t="s">
        <v>3303</v>
      </c>
      <c r="D1948" s="64" t="s">
        <v>3304</v>
      </c>
      <c r="E1948" s="65"/>
      <c r="F1948" s="65"/>
      <c r="G1948" s="50">
        <v>1</v>
      </c>
      <c r="H1948" s="50">
        <v>1</v>
      </c>
      <c r="I1948" s="50">
        <f t="shared" si="108"/>
        <v>1</v>
      </c>
      <c r="J1948" s="50">
        <f t="shared" si="107"/>
        <v>1</v>
      </c>
    </row>
    <row r="1949" spans="3:10" ht="14.25" customHeight="1">
      <c r="C1949" s="63" t="s">
        <v>3305</v>
      </c>
      <c r="D1949" s="64" t="s">
        <v>3306</v>
      </c>
      <c r="E1949" s="65"/>
      <c r="F1949" s="65"/>
      <c r="G1949" s="50">
        <v>8</v>
      </c>
      <c r="H1949" s="50">
        <v>5</v>
      </c>
      <c r="I1949" s="50">
        <f t="shared" si="108"/>
        <v>8</v>
      </c>
      <c r="J1949" s="50">
        <f t="shared" si="107"/>
        <v>5</v>
      </c>
    </row>
    <row r="1950" spans="3:10" ht="14.25" customHeight="1">
      <c r="C1950" s="63" t="s">
        <v>3307</v>
      </c>
      <c r="D1950" s="64" t="s">
        <v>3308</v>
      </c>
      <c r="E1950" s="65"/>
      <c r="F1950" s="65"/>
      <c r="G1950" s="50">
        <v>0</v>
      </c>
      <c r="H1950" s="50">
        <v>1</v>
      </c>
      <c r="I1950" s="50">
        <f t="shared" si="108"/>
        <v>0</v>
      </c>
      <c r="J1950" s="50">
        <f t="shared" si="107"/>
        <v>1</v>
      </c>
    </row>
    <row r="1951" spans="3:10" ht="14.25" customHeight="1">
      <c r="C1951" s="63" t="s">
        <v>3309</v>
      </c>
      <c r="D1951" s="64" t="s">
        <v>3298</v>
      </c>
      <c r="E1951" s="65"/>
      <c r="F1951" s="65"/>
      <c r="G1951" s="50">
        <v>1</v>
      </c>
      <c r="H1951" s="50">
        <v>1</v>
      </c>
      <c r="I1951" s="50">
        <f t="shared" si="108"/>
        <v>1</v>
      </c>
      <c r="J1951" s="50">
        <f t="shared" si="107"/>
        <v>1</v>
      </c>
    </row>
    <row r="1952" spans="3:10" ht="14.25" customHeight="1">
      <c r="C1952" s="63" t="s">
        <v>3310</v>
      </c>
      <c r="D1952" s="64" t="s">
        <v>3311</v>
      </c>
      <c r="E1952" s="65"/>
      <c r="F1952" s="65"/>
      <c r="G1952" s="50">
        <v>0</v>
      </c>
      <c r="H1952" s="50">
        <v>1</v>
      </c>
      <c r="I1952" s="50">
        <f t="shared" si="108"/>
        <v>0</v>
      </c>
      <c r="J1952" s="50">
        <f t="shared" si="108"/>
        <v>1</v>
      </c>
    </row>
    <row r="1953" spans="3:10" ht="14.25" customHeight="1">
      <c r="C1953" s="63" t="s">
        <v>3312</v>
      </c>
      <c r="D1953" s="64" t="s">
        <v>3313</v>
      </c>
      <c r="E1953" s="65"/>
      <c r="F1953" s="65"/>
      <c r="G1953" s="50">
        <v>0</v>
      </c>
      <c r="H1953" s="50">
        <v>1</v>
      </c>
      <c r="I1953" s="50">
        <f t="shared" ref="I1953:J2016" si="109">SUM(E1953,G1953)</f>
        <v>0</v>
      </c>
      <c r="J1953" s="50">
        <f t="shared" si="109"/>
        <v>1</v>
      </c>
    </row>
    <row r="1954" spans="3:10" ht="14.25" customHeight="1">
      <c r="C1954" s="63" t="s">
        <v>3314</v>
      </c>
      <c r="D1954" s="64" t="s">
        <v>3315</v>
      </c>
      <c r="E1954" s="65"/>
      <c r="F1954" s="65"/>
      <c r="G1954" s="50">
        <v>1</v>
      </c>
      <c r="H1954" s="50">
        <v>1</v>
      </c>
      <c r="I1954" s="50">
        <f t="shared" si="109"/>
        <v>1</v>
      </c>
      <c r="J1954" s="50">
        <f t="shared" si="109"/>
        <v>1</v>
      </c>
    </row>
    <row r="1955" spans="3:10" ht="14.25" customHeight="1">
      <c r="C1955" s="63" t="s">
        <v>3316</v>
      </c>
      <c r="D1955" s="64" t="s">
        <v>3306</v>
      </c>
      <c r="E1955" s="65"/>
      <c r="F1955" s="65"/>
      <c r="G1955" s="50">
        <v>1</v>
      </c>
      <c r="H1955" s="50">
        <v>1</v>
      </c>
      <c r="I1955" s="50">
        <f t="shared" si="109"/>
        <v>1</v>
      </c>
      <c r="J1955" s="50">
        <f t="shared" si="109"/>
        <v>1</v>
      </c>
    </row>
    <row r="1956" spans="3:10" ht="14.25" customHeight="1">
      <c r="C1956" s="63" t="s">
        <v>3317</v>
      </c>
      <c r="D1956" s="64" t="s">
        <v>3308</v>
      </c>
      <c r="E1956" s="65"/>
      <c r="F1956" s="65"/>
      <c r="G1956" s="50">
        <v>0</v>
      </c>
      <c r="H1956" s="50">
        <v>1</v>
      </c>
      <c r="I1956" s="50">
        <f t="shared" si="109"/>
        <v>0</v>
      </c>
      <c r="J1956" s="50">
        <f t="shared" si="109"/>
        <v>1</v>
      </c>
    </row>
    <row r="1957" spans="3:10" ht="14.25" customHeight="1">
      <c r="C1957" s="63" t="s">
        <v>3318</v>
      </c>
      <c r="D1957" s="64" t="s">
        <v>3319</v>
      </c>
      <c r="E1957" s="65"/>
      <c r="F1957" s="65"/>
      <c r="G1957" s="50">
        <v>1</v>
      </c>
      <c r="H1957" s="50">
        <v>1</v>
      </c>
      <c r="I1957" s="50">
        <f t="shared" si="109"/>
        <v>1</v>
      </c>
      <c r="J1957" s="50">
        <f t="shared" si="109"/>
        <v>1</v>
      </c>
    </row>
    <row r="1958" spans="3:10" ht="14.25" customHeight="1">
      <c r="C1958" s="63" t="s">
        <v>3320</v>
      </c>
      <c r="D1958" s="64" t="s">
        <v>3321</v>
      </c>
      <c r="E1958" s="65"/>
      <c r="F1958" s="65"/>
      <c r="G1958" s="50">
        <v>0</v>
      </c>
      <c r="H1958" s="50">
        <v>1</v>
      </c>
      <c r="I1958" s="50">
        <f t="shared" si="109"/>
        <v>0</v>
      </c>
      <c r="J1958" s="50">
        <f t="shared" si="109"/>
        <v>1</v>
      </c>
    </row>
    <row r="1959" spans="3:10" ht="14.25" customHeight="1">
      <c r="C1959" s="63" t="s">
        <v>3322</v>
      </c>
      <c r="D1959" s="64" t="s">
        <v>3434</v>
      </c>
      <c r="E1959" s="65"/>
      <c r="F1959" s="65"/>
      <c r="G1959" s="50">
        <v>0</v>
      </c>
      <c r="H1959" s="50">
        <v>1</v>
      </c>
      <c r="I1959" s="50">
        <f t="shared" si="109"/>
        <v>0</v>
      </c>
      <c r="J1959" s="50">
        <f t="shared" si="109"/>
        <v>1</v>
      </c>
    </row>
    <row r="1960" spans="3:10" ht="14.25" customHeight="1">
      <c r="C1960" s="63" t="s">
        <v>3324</v>
      </c>
      <c r="D1960" s="64" t="s">
        <v>3325</v>
      </c>
      <c r="E1960" s="65"/>
      <c r="F1960" s="65"/>
      <c r="G1960" s="50">
        <v>0</v>
      </c>
      <c r="H1960" s="50">
        <v>1</v>
      </c>
      <c r="I1960" s="50">
        <f t="shared" si="109"/>
        <v>0</v>
      </c>
      <c r="J1960" s="50">
        <f t="shared" si="109"/>
        <v>1</v>
      </c>
    </row>
    <row r="1961" spans="3:10" ht="14.25" customHeight="1">
      <c r="C1961" s="63" t="s">
        <v>3326</v>
      </c>
      <c r="D1961" s="64" t="s">
        <v>3327</v>
      </c>
      <c r="E1961" s="65"/>
      <c r="F1961" s="65"/>
      <c r="G1961" s="50">
        <v>0</v>
      </c>
      <c r="H1961" s="50">
        <v>1</v>
      </c>
      <c r="I1961" s="50">
        <f t="shared" si="109"/>
        <v>0</v>
      </c>
      <c r="J1961" s="50">
        <f t="shared" si="109"/>
        <v>1</v>
      </c>
    </row>
    <row r="1962" spans="3:10" ht="14.25" customHeight="1">
      <c r="C1962" s="63" t="s">
        <v>1224</v>
      </c>
      <c r="D1962" s="64" t="s">
        <v>1225</v>
      </c>
      <c r="E1962" s="65"/>
      <c r="F1962" s="65"/>
      <c r="G1962" s="50">
        <v>1</v>
      </c>
      <c r="H1962" s="50">
        <v>1</v>
      </c>
      <c r="I1962" s="50">
        <f t="shared" si="109"/>
        <v>1</v>
      </c>
      <c r="J1962" s="50">
        <f t="shared" si="109"/>
        <v>1</v>
      </c>
    </row>
    <row r="1963" spans="3:10" ht="14.25" customHeight="1">
      <c r="C1963" s="63" t="s">
        <v>3328</v>
      </c>
      <c r="D1963" s="64" t="s">
        <v>3329</v>
      </c>
      <c r="E1963" s="65"/>
      <c r="F1963" s="65"/>
      <c r="G1963" s="50">
        <v>21</v>
      </c>
      <c r="H1963" s="50">
        <v>15</v>
      </c>
      <c r="I1963" s="50">
        <f t="shared" si="109"/>
        <v>21</v>
      </c>
      <c r="J1963" s="50">
        <f t="shared" si="109"/>
        <v>15</v>
      </c>
    </row>
    <row r="1964" spans="3:10" ht="14.25" customHeight="1">
      <c r="C1964" s="63" t="s">
        <v>3330</v>
      </c>
      <c r="D1964" s="64" t="s">
        <v>3331</v>
      </c>
      <c r="E1964" s="65"/>
      <c r="F1964" s="65"/>
      <c r="G1964" s="50">
        <v>0</v>
      </c>
      <c r="H1964" s="50">
        <v>1</v>
      </c>
      <c r="I1964" s="50">
        <f t="shared" si="109"/>
        <v>0</v>
      </c>
      <c r="J1964" s="50">
        <f t="shared" si="109"/>
        <v>1</v>
      </c>
    </row>
    <row r="1965" spans="3:10" ht="14.25" customHeight="1">
      <c r="C1965" s="63" t="s">
        <v>1236</v>
      </c>
      <c r="D1965" s="64" t="s">
        <v>1237</v>
      </c>
      <c r="E1965" s="65"/>
      <c r="F1965" s="65"/>
      <c r="G1965" s="50">
        <v>0</v>
      </c>
      <c r="H1965" s="50">
        <v>1</v>
      </c>
      <c r="I1965" s="50">
        <f t="shared" si="109"/>
        <v>0</v>
      </c>
      <c r="J1965" s="50">
        <f t="shared" si="109"/>
        <v>1</v>
      </c>
    </row>
    <row r="1966" spans="3:10" ht="14.25" customHeight="1">
      <c r="C1966" s="63" t="s">
        <v>1505</v>
      </c>
      <c r="D1966" s="64" t="s">
        <v>1506</v>
      </c>
      <c r="E1966" s="65"/>
      <c r="F1966" s="65"/>
      <c r="G1966" s="50">
        <v>37</v>
      </c>
      <c r="H1966" s="50">
        <v>50</v>
      </c>
      <c r="I1966" s="50">
        <f t="shared" si="109"/>
        <v>37</v>
      </c>
      <c r="J1966" s="50">
        <f t="shared" si="109"/>
        <v>50</v>
      </c>
    </row>
    <row r="1967" spans="3:10" ht="14.25" customHeight="1">
      <c r="C1967" s="63" t="s">
        <v>3332</v>
      </c>
      <c r="D1967" s="64" t="s">
        <v>3333</v>
      </c>
      <c r="E1967" s="65"/>
      <c r="F1967" s="65"/>
      <c r="G1967" s="50">
        <v>0</v>
      </c>
      <c r="H1967" s="50">
        <v>1</v>
      </c>
      <c r="I1967" s="50">
        <f t="shared" si="109"/>
        <v>0</v>
      </c>
      <c r="J1967" s="50">
        <f t="shared" si="109"/>
        <v>1</v>
      </c>
    </row>
    <row r="1968" spans="3:10" ht="14.25" customHeight="1">
      <c r="C1968" s="63" t="s">
        <v>1244</v>
      </c>
      <c r="D1968" s="64" t="s">
        <v>1245</v>
      </c>
      <c r="E1968" s="65"/>
      <c r="F1968" s="65"/>
      <c r="G1968" s="50">
        <v>3</v>
      </c>
      <c r="H1968" s="50">
        <v>1</v>
      </c>
      <c r="I1968" s="50">
        <f t="shared" si="109"/>
        <v>3</v>
      </c>
      <c r="J1968" s="50">
        <f t="shared" si="109"/>
        <v>1</v>
      </c>
    </row>
    <row r="1969" spans="3:10" ht="14.25" customHeight="1">
      <c r="C1969" s="63" t="s">
        <v>3334</v>
      </c>
      <c r="D1969" s="64" t="s">
        <v>3335</v>
      </c>
      <c r="E1969" s="65"/>
      <c r="F1969" s="65"/>
      <c r="G1969" s="50">
        <v>0</v>
      </c>
      <c r="H1969" s="50">
        <v>5</v>
      </c>
      <c r="I1969" s="50">
        <f t="shared" si="109"/>
        <v>0</v>
      </c>
      <c r="J1969" s="50">
        <f t="shared" si="109"/>
        <v>5</v>
      </c>
    </row>
    <row r="1970" spans="3:10" ht="14.25" customHeight="1">
      <c r="C1970" s="63" t="s">
        <v>1507</v>
      </c>
      <c r="D1970" s="64" t="s">
        <v>1508</v>
      </c>
      <c r="E1970" s="65"/>
      <c r="F1970" s="65"/>
      <c r="G1970" s="50">
        <v>97</v>
      </c>
      <c r="H1970" s="50">
        <v>90</v>
      </c>
      <c r="I1970" s="50">
        <f t="shared" si="109"/>
        <v>97</v>
      </c>
      <c r="J1970" s="50">
        <f t="shared" si="109"/>
        <v>90</v>
      </c>
    </row>
    <row r="1971" spans="3:10" ht="14.25" customHeight="1">
      <c r="C1971" s="63" t="s">
        <v>1248</v>
      </c>
      <c r="D1971" s="64" t="s">
        <v>1249</v>
      </c>
      <c r="E1971" s="65"/>
      <c r="F1971" s="65"/>
      <c r="G1971" s="50">
        <v>0</v>
      </c>
      <c r="H1971" s="50">
        <v>1</v>
      </c>
      <c r="I1971" s="50">
        <f t="shared" si="109"/>
        <v>0</v>
      </c>
      <c r="J1971" s="50">
        <f t="shared" si="109"/>
        <v>1</v>
      </c>
    </row>
    <row r="1972" spans="3:10" ht="14.25" customHeight="1">
      <c r="C1972" s="63" t="s">
        <v>3336</v>
      </c>
      <c r="D1972" s="64" t="s">
        <v>3337</v>
      </c>
      <c r="E1972" s="65"/>
      <c r="F1972" s="65"/>
      <c r="G1972" s="50">
        <v>0</v>
      </c>
      <c r="H1972" s="50">
        <v>1</v>
      </c>
      <c r="I1972" s="50">
        <f t="shared" si="109"/>
        <v>0</v>
      </c>
      <c r="J1972" s="50">
        <f t="shared" si="109"/>
        <v>1</v>
      </c>
    </row>
    <row r="1973" spans="3:10" ht="14.25" customHeight="1">
      <c r="C1973" s="63" t="s">
        <v>1250</v>
      </c>
      <c r="D1973" s="64" t="s">
        <v>1251</v>
      </c>
      <c r="E1973" s="65"/>
      <c r="F1973" s="65"/>
      <c r="G1973" s="50">
        <v>0</v>
      </c>
      <c r="H1973" s="50">
        <v>1</v>
      </c>
      <c r="I1973" s="50">
        <f t="shared" si="109"/>
        <v>0</v>
      </c>
      <c r="J1973" s="50">
        <f t="shared" si="109"/>
        <v>1</v>
      </c>
    </row>
    <row r="1974" spans="3:10" ht="14.25" customHeight="1">
      <c r="C1974" s="63" t="s">
        <v>1252</v>
      </c>
      <c r="D1974" s="64" t="s">
        <v>1253</v>
      </c>
      <c r="E1974" s="65"/>
      <c r="F1974" s="65"/>
      <c r="G1974" s="50">
        <v>0</v>
      </c>
      <c r="H1974" s="50">
        <v>1</v>
      </c>
      <c r="I1974" s="50">
        <f t="shared" si="109"/>
        <v>0</v>
      </c>
      <c r="J1974" s="50">
        <f t="shared" si="109"/>
        <v>1</v>
      </c>
    </row>
    <row r="1975" spans="3:10" ht="14.25" customHeight="1">
      <c r="C1975" s="63" t="s">
        <v>1254</v>
      </c>
      <c r="D1975" s="64" t="s">
        <v>1255</v>
      </c>
      <c r="E1975" s="65"/>
      <c r="F1975" s="65"/>
      <c r="G1975" s="50">
        <v>0</v>
      </c>
      <c r="H1975" s="50">
        <v>1</v>
      </c>
      <c r="I1975" s="50">
        <f t="shared" si="109"/>
        <v>0</v>
      </c>
      <c r="J1975" s="50">
        <f t="shared" si="109"/>
        <v>1</v>
      </c>
    </row>
    <row r="1976" spans="3:10" ht="14.25" customHeight="1">
      <c r="C1976" s="63" t="s">
        <v>1256</v>
      </c>
      <c r="D1976" s="64" t="s">
        <v>1257</v>
      </c>
      <c r="E1976" s="65"/>
      <c r="F1976" s="65"/>
      <c r="G1976" s="50">
        <v>0</v>
      </c>
      <c r="H1976" s="50">
        <v>1</v>
      </c>
      <c r="I1976" s="50">
        <f t="shared" si="109"/>
        <v>0</v>
      </c>
      <c r="J1976" s="50">
        <f t="shared" si="109"/>
        <v>1</v>
      </c>
    </row>
    <row r="1977" spans="3:10" ht="14.25" customHeight="1">
      <c r="C1977" s="63" t="s">
        <v>3338</v>
      </c>
      <c r="D1977" s="64" t="s">
        <v>3339</v>
      </c>
      <c r="E1977" s="65"/>
      <c r="F1977" s="65"/>
      <c r="G1977" s="50">
        <v>0</v>
      </c>
      <c r="H1977" s="50">
        <v>1</v>
      </c>
      <c r="I1977" s="50">
        <f t="shared" si="109"/>
        <v>0</v>
      </c>
      <c r="J1977" s="50">
        <f t="shared" si="109"/>
        <v>1</v>
      </c>
    </row>
    <row r="1978" spans="3:10" ht="14.25" customHeight="1">
      <c r="C1978" s="63" t="s">
        <v>3340</v>
      </c>
      <c r="D1978" s="64" t="s">
        <v>3341</v>
      </c>
      <c r="E1978" s="65"/>
      <c r="F1978" s="65"/>
      <c r="G1978" s="50">
        <v>0</v>
      </c>
      <c r="H1978" s="50">
        <v>1</v>
      </c>
      <c r="I1978" s="50">
        <f t="shared" si="109"/>
        <v>0</v>
      </c>
      <c r="J1978" s="50">
        <f t="shared" si="109"/>
        <v>1</v>
      </c>
    </row>
    <row r="1979" spans="3:10" ht="14.25" customHeight="1">
      <c r="C1979" s="63" t="s">
        <v>1258</v>
      </c>
      <c r="D1979" s="64" t="s">
        <v>1259</v>
      </c>
      <c r="E1979" s="65"/>
      <c r="F1979" s="65"/>
      <c r="G1979" s="50">
        <v>0</v>
      </c>
      <c r="H1979" s="50">
        <v>1</v>
      </c>
      <c r="I1979" s="50">
        <f t="shared" si="109"/>
        <v>0</v>
      </c>
      <c r="J1979" s="50">
        <f t="shared" si="109"/>
        <v>1</v>
      </c>
    </row>
    <row r="1980" spans="3:10" ht="14.25" customHeight="1">
      <c r="C1980" s="63" t="s">
        <v>3342</v>
      </c>
      <c r="D1980" s="64" t="s">
        <v>3343</v>
      </c>
      <c r="E1980" s="65"/>
      <c r="F1980" s="65"/>
      <c r="G1980" s="50">
        <v>0</v>
      </c>
      <c r="H1980" s="50">
        <v>1</v>
      </c>
      <c r="I1980" s="50">
        <f t="shared" si="109"/>
        <v>0</v>
      </c>
      <c r="J1980" s="50">
        <f t="shared" si="109"/>
        <v>1</v>
      </c>
    </row>
    <row r="1981" spans="3:10" ht="14.25" customHeight="1">
      <c r="C1981" s="63" t="s">
        <v>3344</v>
      </c>
      <c r="D1981" s="64" t="s">
        <v>3345</v>
      </c>
      <c r="E1981" s="65"/>
      <c r="F1981" s="65"/>
      <c r="G1981" s="50">
        <v>0</v>
      </c>
      <c r="H1981" s="50">
        <v>1</v>
      </c>
      <c r="I1981" s="50">
        <f t="shared" si="109"/>
        <v>0</v>
      </c>
      <c r="J1981" s="50">
        <f t="shared" si="109"/>
        <v>1</v>
      </c>
    </row>
    <row r="1982" spans="3:10" ht="14.25" customHeight="1">
      <c r="C1982" s="63" t="s">
        <v>1260</v>
      </c>
      <c r="D1982" s="64" t="s">
        <v>1261</v>
      </c>
      <c r="E1982" s="65"/>
      <c r="F1982" s="65"/>
      <c r="G1982" s="50">
        <v>0</v>
      </c>
      <c r="H1982" s="50">
        <v>1</v>
      </c>
      <c r="I1982" s="50">
        <f t="shared" si="109"/>
        <v>0</v>
      </c>
      <c r="J1982" s="50">
        <f t="shared" si="109"/>
        <v>1</v>
      </c>
    </row>
    <row r="1983" spans="3:10" ht="14.25" customHeight="1">
      <c r="C1983" s="63" t="s">
        <v>3346</v>
      </c>
      <c r="D1983" s="64" t="s">
        <v>3323</v>
      </c>
      <c r="E1983" s="65"/>
      <c r="F1983" s="65"/>
      <c r="G1983" s="50">
        <v>2</v>
      </c>
      <c r="H1983" s="50">
        <v>1</v>
      </c>
      <c r="I1983" s="50">
        <f t="shared" si="109"/>
        <v>2</v>
      </c>
      <c r="J1983" s="50">
        <f t="shared" si="109"/>
        <v>1</v>
      </c>
    </row>
    <row r="1984" spans="3:10" ht="14.25" customHeight="1">
      <c r="C1984" s="63" t="s">
        <v>3347</v>
      </c>
      <c r="D1984" s="64" t="s">
        <v>3348</v>
      </c>
      <c r="E1984" s="65"/>
      <c r="F1984" s="65"/>
      <c r="G1984" s="50">
        <v>0</v>
      </c>
      <c r="H1984" s="50">
        <v>1</v>
      </c>
      <c r="I1984" s="50">
        <f t="shared" si="109"/>
        <v>0</v>
      </c>
      <c r="J1984" s="50">
        <f t="shared" si="109"/>
        <v>1</v>
      </c>
    </row>
    <row r="1985" spans="3:10" ht="14.25" customHeight="1">
      <c r="C1985" s="63" t="s">
        <v>3349</v>
      </c>
      <c r="D1985" s="64" t="s">
        <v>3350</v>
      </c>
      <c r="E1985" s="65"/>
      <c r="F1985" s="65"/>
      <c r="G1985" s="50">
        <v>0</v>
      </c>
      <c r="H1985" s="50">
        <v>1</v>
      </c>
      <c r="I1985" s="50">
        <f t="shared" si="109"/>
        <v>0</v>
      </c>
      <c r="J1985" s="50">
        <f t="shared" si="109"/>
        <v>1</v>
      </c>
    </row>
    <row r="1986" spans="3:10" ht="14.25" customHeight="1">
      <c r="C1986" s="63" t="s">
        <v>1805</v>
      </c>
      <c r="D1986" s="64" t="s">
        <v>1806</v>
      </c>
      <c r="E1986" s="65"/>
      <c r="F1986" s="65"/>
      <c r="G1986" s="50">
        <v>0</v>
      </c>
      <c r="H1986" s="50">
        <v>1</v>
      </c>
      <c r="I1986" s="50">
        <f t="shared" si="109"/>
        <v>0</v>
      </c>
      <c r="J1986" s="50">
        <f t="shared" si="109"/>
        <v>1</v>
      </c>
    </row>
    <row r="1987" spans="3:10" ht="14.25" customHeight="1">
      <c r="C1987" s="63" t="s">
        <v>1811</v>
      </c>
      <c r="D1987" s="64" t="s">
        <v>1812</v>
      </c>
      <c r="E1987" s="65"/>
      <c r="F1987" s="65"/>
      <c r="G1987" s="50">
        <v>0</v>
      </c>
      <c r="H1987" s="50">
        <v>1</v>
      </c>
      <c r="I1987" s="50">
        <f t="shared" si="109"/>
        <v>0</v>
      </c>
      <c r="J1987" s="50">
        <f t="shared" si="109"/>
        <v>1</v>
      </c>
    </row>
    <row r="1988" spans="3:10" ht="14.25" customHeight="1">
      <c r="C1988" s="63" t="s">
        <v>1813</v>
      </c>
      <c r="D1988" s="64" t="s">
        <v>1814</v>
      </c>
      <c r="E1988" s="65"/>
      <c r="F1988" s="65"/>
      <c r="G1988" s="50">
        <v>0</v>
      </c>
      <c r="H1988" s="50">
        <v>1</v>
      </c>
      <c r="I1988" s="50">
        <f t="shared" si="109"/>
        <v>0</v>
      </c>
      <c r="J1988" s="50">
        <f t="shared" si="109"/>
        <v>1</v>
      </c>
    </row>
    <row r="1989" spans="3:10" ht="14.25" customHeight="1">
      <c r="C1989" s="63" t="s">
        <v>3351</v>
      </c>
      <c r="D1989" s="64" t="s">
        <v>3352</v>
      </c>
      <c r="E1989" s="65"/>
      <c r="F1989" s="65"/>
      <c r="G1989" s="50">
        <v>0</v>
      </c>
      <c r="H1989" s="50">
        <v>1</v>
      </c>
      <c r="I1989" s="50">
        <f t="shared" si="109"/>
        <v>0</v>
      </c>
      <c r="J1989" s="50">
        <f t="shared" si="109"/>
        <v>1</v>
      </c>
    </row>
    <row r="1990" spans="3:10" ht="14.25" customHeight="1">
      <c r="C1990" s="63" t="s">
        <v>3353</v>
      </c>
      <c r="D1990" s="64" t="s">
        <v>3354</v>
      </c>
      <c r="E1990" s="65"/>
      <c r="F1990" s="65"/>
      <c r="G1990" s="50">
        <v>0</v>
      </c>
      <c r="H1990" s="50">
        <v>1</v>
      </c>
      <c r="I1990" s="50">
        <f t="shared" si="109"/>
        <v>0</v>
      </c>
      <c r="J1990" s="50">
        <f t="shared" si="109"/>
        <v>1</v>
      </c>
    </row>
    <row r="1991" spans="3:10" ht="14.25" customHeight="1">
      <c r="C1991" s="63" t="s">
        <v>3355</v>
      </c>
      <c r="D1991" s="64" t="s">
        <v>3356</v>
      </c>
      <c r="E1991" s="65"/>
      <c r="F1991" s="65"/>
      <c r="G1991" s="50">
        <v>0</v>
      </c>
      <c r="H1991" s="50">
        <v>1</v>
      </c>
      <c r="I1991" s="50">
        <f t="shared" si="109"/>
        <v>0</v>
      </c>
      <c r="J1991" s="50">
        <f t="shared" si="109"/>
        <v>1</v>
      </c>
    </row>
    <row r="1992" spans="3:10" ht="14.25" customHeight="1">
      <c r="C1992" s="63" t="s">
        <v>3357</v>
      </c>
      <c r="D1992" s="64" t="s">
        <v>3358</v>
      </c>
      <c r="E1992" s="65"/>
      <c r="F1992" s="65"/>
      <c r="G1992" s="50">
        <v>0</v>
      </c>
      <c r="H1992" s="50">
        <v>1</v>
      </c>
      <c r="I1992" s="50">
        <f t="shared" si="109"/>
        <v>0</v>
      </c>
      <c r="J1992" s="50">
        <f t="shared" si="109"/>
        <v>1</v>
      </c>
    </row>
    <row r="1993" spans="3:10" ht="14.25" customHeight="1">
      <c r="C1993" s="63" t="s">
        <v>3359</v>
      </c>
      <c r="D1993" s="64" t="s">
        <v>3360</v>
      </c>
      <c r="E1993" s="65"/>
      <c r="F1993" s="65"/>
      <c r="G1993" s="50">
        <v>0</v>
      </c>
      <c r="H1993" s="50">
        <v>1</v>
      </c>
      <c r="I1993" s="50">
        <f t="shared" si="109"/>
        <v>0</v>
      </c>
      <c r="J1993" s="50">
        <f t="shared" si="109"/>
        <v>1</v>
      </c>
    </row>
    <row r="1994" spans="3:10" ht="14.25" customHeight="1">
      <c r="C1994" s="63" t="s">
        <v>3361</v>
      </c>
      <c r="D1994" s="64" t="s">
        <v>3362</v>
      </c>
      <c r="E1994" s="65"/>
      <c r="F1994" s="65"/>
      <c r="G1994" s="50">
        <v>0</v>
      </c>
      <c r="H1994" s="50">
        <v>1</v>
      </c>
      <c r="I1994" s="50">
        <f t="shared" si="109"/>
        <v>0</v>
      </c>
      <c r="J1994" s="50">
        <f t="shared" si="109"/>
        <v>1</v>
      </c>
    </row>
    <row r="1995" spans="3:10" ht="14.25" customHeight="1">
      <c r="C1995" s="63" t="s">
        <v>1815</v>
      </c>
      <c r="D1995" s="64" t="s">
        <v>1816</v>
      </c>
      <c r="E1995" s="65"/>
      <c r="F1995" s="65"/>
      <c r="G1995" s="50">
        <v>14</v>
      </c>
      <c r="H1995" s="50">
        <v>25</v>
      </c>
      <c r="I1995" s="50">
        <f t="shared" si="109"/>
        <v>14</v>
      </c>
      <c r="J1995" s="50">
        <f t="shared" si="109"/>
        <v>25</v>
      </c>
    </row>
    <row r="1996" spans="3:10" ht="14.25" customHeight="1">
      <c r="C1996" s="63" t="s">
        <v>3363</v>
      </c>
      <c r="D1996" s="64" t="s">
        <v>3364</v>
      </c>
      <c r="E1996" s="65"/>
      <c r="F1996" s="65"/>
      <c r="G1996" s="50">
        <v>15</v>
      </c>
      <c r="H1996" s="50">
        <v>10</v>
      </c>
      <c r="I1996" s="50">
        <f t="shared" si="109"/>
        <v>15</v>
      </c>
      <c r="J1996" s="50">
        <f t="shared" si="109"/>
        <v>10</v>
      </c>
    </row>
    <row r="1997" spans="3:10" ht="14.25" customHeight="1">
      <c r="C1997" s="63" t="s">
        <v>3365</v>
      </c>
      <c r="D1997" s="64" t="s">
        <v>3366</v>
      </c>
      <c r="E1997" s="65"/>
      <c r="F1997" s="65"/>
      <c r="G1997" s="50">
        <v>2</v>
      </c>
      <c r="H1997" s="50">
        <v>1</v>
      </c>
      <c r="I1997" s="50">
        <f t="shared" si="109"/>
        <v>2</v>
      </c>
      <c r="J1997" s="50">
        <f t="shared" si="109"/>
        <v>1</v>
      </c>
    </row>
    <row r="1998" spans="3:10" ht="14.25" customHeight="1">
      <c r="C1998" s="63" t="s">
        <v>3367</v>
      </c>
      <c r="D1998" s="64" t="s">
        <v>3368</v>
      </c>
      <c r="E1998" s="65"/>
      <c r="F1998" s="65"/>
      <c r="G1998" s="50">
        <v>0</v>
      </c>
      <c r="H1998" s="50">
        <v>1</v>
      </c>
      <c r="I1998" s="50">
        <f t="shared" si="109"/>
        <v>0</v>
      </c>
      <c r="J1998" s="50">
        <f t="shared" si="109"/>
        <v>1</v>
      </c>
    </row>
    <row r="1999" spans="3:10" ht="14.25" customHeight="1">
      <c r="C1999" s="63" t="s">
        <v>3369</v>
      </c>
      <c r="D1999" s="64" t="s">
        <v>3370</v>
      </c>
      <c r="E1999" s="65"/>
      <c r="F1999" s="65"/>
      <c r="G1999" s="50">
        <v>3</v>
      </c>
      <c r="H1999" s="50">
        <v>3</v>
      </c>
      <c r="I1999" s="50">
        <f t="shared" si="109"/>
        <v>3</v>
      </c>
      <c r="J1999" s="50">
        <f t="shared" si="109"/>
        <v>3</v>
      </c>
    </row>
    <row r="2000" spans="3:10" ht="14.25" customHeight="1">
      <c r="C2000" s="63" t="s">
        <v>1819</v>
      </c>
      <c r="D2000" s="64" t="s">
        <v>1820</v>
      </c>
      <c r="E2000" s="65"/>
      <c r="F2000" s="65"/>
      <c r="G2000" s="50">
        <v>1</v>
      </c>
      <c r="H2000" s="50">
        <v>1</v>
      </c>
      <c r="I2000" s="50">
        <f t="shared" si="109"/>
        <v>1</v>
      </c>
      <c r="J2000" s="50">
        <f t="shared" si="109"/>
        <v>1</v>
      </c>
    </row>
    <row r="2001" spans="3:10" ht="14.25" customHeight="1">
      <c r="C2001" s="63" t="s">
        <v>3371</v>
      </c>
      <c r="D2001" s="64" t="s">
        <v>3372</v>
      </c>
      <c r="E2001" s="65"/>
      <c r="F2001" s="65"/>
      <c r="G2001" s="50">
        <v>8</v>
      </c>
      <c r="H2001" s="50">
        <v>10</v>
      </c>
      <c r="I2001" s="50">
        <f t="shared" si="109"/>
        <v>8</v>
      </c>
      <c r="J2001" s="50">
        <f t="shared" si="109"/>
        <v>10</v>
      </c>
    </row>
    <row r="2002" spans="3:10" ht="14.25" customHeight="1">
      <c r="C2002" s="63" t="s">
        <v>3373</v>
      </c>
      <c r="D2002" s="64" t="s">
        <v>3374</v>
      </c>
      <c r="E2002" s="65"/>
      <c r="F2002" s="65"/>
      <c r="G2002" s="50">
        <v>3</v>
      </c>
      <c r="H2002" s="50">
        <v>10</v>
      </c>
      <c r="I2002" s="50">
        <f t="shared" si="109"/>
        <v>3</v>
      </c>
      <c r="J2002" s="50">
        <f t="shared" si="109"/>
        <v>10</v>
      </c>
    </row>
    <row r="2003" spans="3:10" ht="14.25" customHeight="1">
      <c r="C2003" s="63" t="s">
        <v>3375</v>
      </c>
      <c r="D2003" s="64" t="s">
        <v>3376</v>
      </c>
      <c r="E2003" s="65"/>
      <c r="F2003" s="65"/>
      <c r="G2003" s="50">
        <v>3</v>
      </c>
      <c r="H2003" s="50">
        <v>1</v>
      </c>
      <c r="I2003" s="50">
        <f t="shared" si="109"/>
        <v>3</v>
      </c>
      <c r="J2003" s="50">
        <f t="shared" si="109"/>
        <v>1</v>
      </c>
    </row>
    <row r="2004" spans="3:10" ht="14.25" customHeight="1">
      <c r="C2004" s="63" t="s">
        <v>3377</v>
      </c>
      <c r="D2004" s="64" t="s">
        <v>3378</v>
      </c>
      <c r="E2004" s="65"/>
      <c r="F2004" s="65"/>
      <c r="G2004" s="50">
        <v>0</v>
      </c>
      <c r="H2004" s="50">
        <v>1</v>
      </c>
      <c r="I2004" s="50">
        <f t="shared" si="109"/>
        <v>0</v>
      </c>
      <c r="J2004" s="50">
        <f t="shared" si="109"/>
        <v>1</v>
      </c>
    </row>
    <row r="2005" spans="3:10" ht="14.25" customHeight="1">
      <c r="C2005" s="63" t="s">
        <v>3379</v>
      </c>
      <c r="D2005" s="64" t="s">
        <v>3380</v>
      </c>
      <c r="E2005" s="65"/>
      <c r="F2005" s="65"/>
      <c r="G2005" s="50">
        <v>4</v>
      </c>
      <c r="H2005" s="50">
        <v>5</v>
      </c>
      <c r="I2005" s="50">
        <f t="shared" si="109"/>
        <v>4</v>
      </c>
      <c r="J2005" s="50">
        <f t="shared" si="109"/>
        <v>5</v>
      </c>
    </row>
    <row r="2006" spans="3:10" ht="14.25" customHeight="1">
      <c r="C2006" s="63" t="s">
        <v>1603</v>
      </c>
      <c r="D2006" s="64" t="s">
        <v>1604</v>
      </c>
      <c r="E2006" s="65"/>
      <c r="F2006" s="65"/>
      <c r="G2006" s="50">
        <v>4</v>
      </c>
      <c r="H2006" s="50">
        <v>5</v>
      </c>
      <c r="I2006" s="50">
        <f t="shared" si="109"/>
        <v>4</v>
      </c>
      <c r="J2006" s="50">
        <f t="shared" si="109"/>
        <v>5</v>
      </c>
    </row>
    <row r="2007" spans="3:10" ht="14.25" customHeight="1">
      <c r="C2007" s="63" t="s">
        <v>3381</v>
      </c>
      <c r="D2007" s="64" t="s">
        <v>3382</v>
      </c>
      <c r="E2007" s="65"/>
      <c r="F2007" s="65"/>
      <c r="G2007" s="50">
        <v>7</v>
      </c>
      <c r="H2007" s="50">
        <v>10</v>
      </c>
      <c r="I2007" s="50">
        <f t="shared" si="109"/>
        <v>7</v>
      </c>
      <c r="J2007" s="50">
        <f t="shared" si="109"/>
        <v>10</v>
      </c>
    </row>
    <row r="2008" spans="3:10" ht="14.25" customHeight="1">
      <c r="C2008" s="63" t="s">
        <v>1821</v>
      </c>
      <c r="D2008" s="64" t="s">
        <v>1822</v>
      </c>
      <c r="E2008" s="65"/>
      <c r="F2008" s="65"/>
      <c r="G2008" s="50">
        <v>1</v>
      </c>
      <c r="H2008" s="50">
        <v>5</v>
      </c>
      <c r="I2008" s="50">
        <f t="shared" si="109"/>
        <v>1</v>
      </c>
      <c r="J2008" s="50">
        <f t="shared" si="109"/>
        <v>5</v>
      </c>
    </row>
    <row r="2009" spans="3:10" ht="14.25" customHeight="1">
      <c r="C2009" s="63" t="s">
        <v>3383</v>
      </c>
      <c r="D2009" s="64" t="s">
        <v>3384</v>
      </c>
      <c r="E2009" s="65"/>
      <c r="F2009" s="65"/>
      <c r="G2009" s="50">
        <v>1</v>
      </c>
      <c r="H2009" s="50">
        <v>1</v>
      </c>
      <c r="I2009" s="50">
        <f t="shared" si="109"/>
        <v>1</v>
      </c>
      <c r="J2009" s="50">
        <f t="shared" si="109"/>
        <v>1</v>
      </c>
    </row>
    <row r="2010" spans="3:10" ht="14.25" customHeight="1">
      <c r="C2010" s="63" t="s">
        <v>3385</v>
      </c>
      <c r="D2010" s="64" t="s">
        <v>3386</v>
      </c>
      <c r="E2010" s="65"/>
      <c r="F2010" s="65"/>
      <c r="G2010" s="50">
        <v>0</v>
      </c>
      <c r="H2010" s="50">
        <v>1</v>
      </c>
      <c r="I2010" s="50">
        <f t="shared" si="109"/>
        <v>0</v>
      </c>
      <c r="J2010" s="50">
        <f t="shared" si="109"/>
        <v>1</v>
      </c>
    </row>
    <row r="2011" spans="3:10" ht="14.25" customHeight="1">
      <c r="C2011" s="63" t="s">
        <v>3387</v>
      </c>
      <c r="D2011" s="64" t="s">
        <v>3388</v>
      </c>
      <c r="E2011" s="65"/>
      <c r="F2011" s="65"/>
      <c r="G2011" s="50">
        <v>2</v>
      </c>
      <c r="H2011" s="50">
        <v>1</v>
      </c>
      <c r="I2011" s="50">
        <f t="shared" si="109"/>
        <v>2</v>
      </c>
      <c r="J2011" s="50">
        <f t="shared" si="109"/>
        <v>1</v>
      </c>
    </row>
    <row r="2012" spans="3:10" ht="14.25" customHeight="1">
      <c r="C2012" s="63" t="s">
        <v>1823</v>
      </c>
      <c r="D2012" s="64" t="s">
        <v>1824</v>
      </c>
      <c r="E2012" s="65"/>
      <c r="F2012" s="65"/>
      <c r="G2012" s="50">
        <v>2</v>
      </c>
      <c r="H2012" s="50">
        <v>1</v>
      </c>
      <c r="I2012" s="50">
        <f t="shared" si="109"/>
        <v>2</v>
      </c>
      <c r="J2012" s="50">
        <f t="shared" si="109"/>
        <v>1</v>
      </c>
    </row>
    <row r="2013" spans="3:10" ht="14.25" customHeight="1">
      <c r="C2013" s="63" t="s">
        <v>3389</v>
      </c>
      <c r="D2013" s="64" t="s">
        <v>3390</v>
      </c>
      <c r="E2013" s="65"/>
      <c r="F2013" s="65"/>
      <c r="G2013" s="50">
        <v>0</v>
      </c>
      <c r="H2013" s="50">
        <v>1</v>
      </c>
      <c r="I2013" s="50">
        <f t="shared" si="109"/>
        <v>0</v>
      </c>
      <c r="J2013" s="50">
        <f t="shared" si="109"/>
        <v>1</v>
      </c>
    </row>
    <row r="2014" spans="3:10" ht="14.25" customHeight="1">
      <c r="C2014" s="63" t="s">
        <v>3391</v>
      </c>
      <c r="D2014" s="64" t="s">
        <v>3352</v>
      </c>
      <c r="E2014" s="65"/>
      <c r="F2014" s="65"/>
      <c r="G2014" s="50">
        <v>0</v>
      </c>
      <c r="H2014" s="50">
        <v>1</v>
      </c>
      <c r="I2014" s="50">
        <f t="shared" si="109"/>
        <v>0</v>
      </c>
      <c r="J2014" s="50">
        <f t="shared" si="109"/>
        <v>1</v>
      </c>
    </row>
    <row r="2015" spans="3:10" ht="14.25" customHeight="1">
      <c r="C2015" s="63" t="s">
        <v>3392</v>
      </c>
      <c r="D2015" s="64" t="s">
        <v>3393</v>
      </c>
      <c r="E2015" s="65"/>
      <c r="F2015" s="65"/>
      <c r="G2015" s="50">
        <v>0</v>
      </c>
      <c r="H2015" s="50">
        <v>1</v>
      </c>
      <c r="I2015" s="50">
        <f t="shared" si="109"/>
        <v>0</v>
      </c>
      <c r="J2015" s="50">
        <f t="shared" si="109"/>
        <v>1</v>
      </c>
    </row>
    <row r="2016" spans="3:10" ht="14.25" customHeight="1">
      <c r="C2016" s="63" t="s">
        <v>1825</v>
      </c>
      <c r="D2016" s="64" t="s">
        <v>1826</v>
      </c>
      <c r="E2016" s="65"/>
      <c r="F2016" s="65"/>
      <c r="G2016" s="50">
        <v>3</v>
      </c>
      <c r="H2016" s="50">
        <v>1</v>
      </c>
      <c r="I2016" s="50">
        <f t="shared" si="109"/>
        <v>3</v>
      </c>
      <c r="J2016" s="50">
        <f t="shared" si="109"/>
        <v>1</v>
      </c>
    </row>
    <row r="2017" spans="3:10" ht="14.25" customHeight="1">
      <c r="C2017" s="63" t="s">
        <v>1827</v>
      </c>
      <c r="D2017" s="64" t="s">
        <v>1828</v>
      </c>
      <c r="E2017" s="65"/>
      <c r="F2017" s="65"/>
      <c r="G2017" s="50">
        <v>3</v>
      </c>
      <c r="H2017" s="50">
        <v>3</v>
      </c>
      <c r="I2017" s="50">
        <f t="shared" ref="I2017:J2080" si="110">SUM(E2017,G2017)</f>
        <v>3</v>
      </c>
      <c r="J2017" s="50">
        <f t="shared" si="110"/>
        <v>3</v>
      </c>
    </row>
    <row r="2018" spans="3:10" ht="14.25" customHeight="1">
      <c r="C2018" s="63" t="s">
        <v>3394</v>
      </c>
      <c r="D2018" s="64" t="s">
        <v>3395</v>
      </c>
      <c r="E2018" s="65"/>
      <c r="F2018" s="65"/>
      <c r="G2018" s="50">
        <v>0</v>
      </c>
      <c r="H2018" s="50">
        <v>1</v>
      </c>
      <c r="I2018" s="50">
        <f t="shared" si="110"/>
        <v>0</v>
      </c>
      <c r="J2018" s="50">
        <f t="shared" si="110"/>
        <v>1</v>
      </c>
    </row>
    <row r="2019" spans="3:10" ht="14.25" customHeight="1">
      <c r="C2019" s="63" t="s">
        <v>3396</v>
      </c>
      <c r="D2019" s="64" t="s">
        <v>3397</v>
      </c>
      <c r="E2019" s="65"/>
      <c r="F2019" s="65"/>
      <c r="G2019" s="50">
        <v>0</v>
      </c>
      <c r="H2019" s="50">
        <v>1</v>
      </c>
      <c r="I2019" s="50">
        <f t="shared" si="110"/>
        <v>0</v>
      </c>
      <c r="J2019" s="50">
        <f t="shared" si="110"/>
        <v>1</v>
      </c>
    </row>
    <row r="2020" spans="3:10" ht="14.25" customHeight="1">
      <c r="C2020" s="63" t="s">
        <v>1837</v>
      </c>
      <c r="D2020" s="64" t="s">
        <v>1838</v>
      </c>
      <c r="E2020" s="65"/>
      <c r="F2020" s="65"/>
      <c r="G2020" s="50">
        <v>0</v>
      </c>
      <c r="H2020" s="50">
        <v>1</v>
      </c>
      <c r="I2020" s="50">
        <f t="shared" si="110"/>
        <v>0</v>
      </c>
      <c r="J2020" s="50">
        <f t="shared" si="110"/>
        <v>1</v>
      </c>
    </row>
    <row r="2021" spans="3:10" ht="14.25" customHeight="1">
      <c r="C2021" s="63" t="s">
        <v>3398</v>
      </c>
      <c r="D2021" s="64" t="s">
        <v>3399</v>
      </c>
      <c r="E2021" s="65"/>
      <c r="F2021" s="65"/>
      <c r="G2021" s="50">
        <v>0</v>
      </c>
      <c r="H2021" s="50">
        <v>1</v>
      </c>
      <c r="I2021" s="50">
        <f t="shared" si="110"/>
        <v>0</v>
      </c>
      <c r="J2021" s="50">
        <f t="shared" si="110"/>
        <v>1</v>
      </c>
    </row>
    <row r="2022" spans="3:10" ht="14.25" customHeight="1">
      <c r="C2022" s="63" t="s">
        <v>3400</v>
      </c>
      <c r="D2022" s="64" t="s">
        <v>3401</v>
      </c>
      <c r="E2022" s="65"/>
      <c r="F2022" s="65"/>
      <c r="G2022" s="50">
        <v>0</v>
      </c>
      <c r="H2022" s="50">
        <v>1</v>
      </c>
      <c r="I2022" s="50">
        <f t="shared" si="110"/>
        <v>0</v>
      </c>
      <c r="J2022" s="50">
        <f t="shared" si="110"/>
        <v>1</v>
      </c>
    </row>
    <row r="2023" spans="3:10" ht="14.25" customHeight="1">
      <c r="C2023" s="63" t="s">
        <v>1429</v>
      </c>
      <c r="D2023" s="64" t="s">
        <v>1430</v>
      </c>
      <c r="E2023" s="65"/>
      <c r="F2023" s="65"/>
      <c r="G2023" s="50">
        <v>0</v>
      </c>
      <c r="H2023" s="50">
        <v>1</v>
      </c>
      <c r="I2023" s="50">
        <f t="shared" si="110"/>
        <v>0</v>
      </c>
      <c r="J2023" s="50">
        <f t="shared" si="110"/>
        <v>1</v>
      </c>
    </row>
    <row r="2024" spans="3:10" ht="14.25" customHeight="1">
      <c r="C2024" s="63" t="s">
        <v>1859</v>
      </c>
      <c r="D2024" s="64" t="s">
        <v>1860</v>
      </c>
      <c r="E2024" s="65"/>
      <c r="F2024" s="65"/>
      <c r="G2024" s="50">
        <v>0</v>
      </c>
      <c r="H2024" s="50">
        <v>1</v>
      </c>
      <c r="I2024" s="50">
        <f t="shared" si="110"/>
        <v>0</v>
      </c>
      <c r="J2024" s="50">
        <f t="shared" si="110"/>
        <v>1</v>
      </c>
    </row>
    <row r="2025" spans="3:10" ht="14.25" customHeight="1">
      <c r="C2025" s="63" t="s">
        <v>3402</v>
      </c>
      <c r="D2025" s="64" t="s">
        <v>3403</v>
      </c>
      <c r="E2025" s="65"/>
      <c r="F2025" s="65"/>
      <c r="G2025" s="50">
        <v>0</v>
      </c>
      <c r="H2025" s="50">
        <v>1</v>
      </c>
      <c r="I2025" s="50">
        <f t="shared" si="110"/>
        <v>0</v>
      </c>
      <c r="J2025" s="50">
        <f t="shared" si="110"/>
        <v>1</v>
      </c>
    </row>
    <row r="2026" spans="3:10" ht="14.25" customHeight="1">
      <c r="C2026" s="63" t="s">
        <v>3404</v>
      </c>
      <c r="D2026" s="64" t="s">
        <v>3405</v>
      </c>
      <c r="E2026" s="65"/>
      <c r="F2026" s="65"/>
      <c r="G2026" s="50">
        <v>0</v>
      </c>
      <c r="H2026" s="50">
        <v>1</v>
      </c>
      <c r="I2026" s="50">
        <f t="shared" si="110"/>
        <v>0</v>
      </c>
      <c r="J2026" s="50">
        <f t="shared" si="110"/>
        <v>1</v>
      </c>
    </row>
    <row r="2027" spans="3:10" ht="14.25" customHeight="1">
      <c r="C2027" s="63" t="s">
        <v>3406</v>
      </c>
      <c r="D2027" s="64" t="s">
        <v>3407</v>
      </c>
      <c r="E2027" s="65"/>
      <c r="F2027" s="65"/>
      <c r="G2027" s="50">
        <v>1</v>
      </c>
      <c r="H2027" s="50">
        <v>1</v>
      </c>
      <c r="I2027" s="50">
        <f t="shared" si="110"/>
        <v>1</v>
      </c>
      <c r="J2027" s="50">
        <f t="shared" si="110"/>
        <v>1</v>
      </c>
    </row>
    <row r="2028" spans="3:10" ht="14.25" customHeight="1">
      <c r="C2028" s="63" t="s">
        <v>1875</v>
      </c>
      <c r="D2028" s="64" t="s">
        <v>1876</v>
      </c>
      <c r="E2028" s="65"/>
      <c r="F2028" s="65"/>
      <c r="G2028" s="50">
        <v>0</v>
      </c>
      <c r="H2028" s="50">
        <v>1</v>
      </c>
      <c r="I2028" s="50">
        <f t="shared" si="110"/>
        <v>0</v>
      </c>
      <c r="J2028" s="50">
        <f t="shared" si="110"/>
        <v>1</v>
      </c>
    </row>
    <row r="2029" spans="3:10" ht="14.25" customHeight="1">
      <c r="C2029" s="63" t="s">
        <v>1695</v>
      </c>
      <c r="D2029" s="64" t="s">
        <v>1696</v>
      </c>
      <c r="E2029" s="65"/>
      <c r="F2029" s="65"/>
      <c r="G2029" s="50">
        <v>0</v>
      </c>
      <c r="H2029" s="50">
        <v>1</v>
      </c>
      <c r="I2029" s="50">
        <f t="shared" si="110"/>
        <v>0</v>
      </c>
      <c r="J2029" s="50">
        <f t="shared" si="110"/>
        <v>1</v>
      </c>
    </row>
    <row r="2030" spans="3:10" ht="14.25" customHeight="1">
      <c r="C2030" s="63" t="s">
        <v>3408</v>
      </c>
      <c r="D2030" s="64" t="s">
        <v>3409</v>
      </c>
      <c r="E2030" s="65"/>
      <c r="F2030" s="65"/>
      <c r="G2030" s="50">
        <v>0</v>
      </c>
      <c r="H2030" s="50">
        <v>1</v>
      </c>
      <c r="I2030" s="50">
        <f t="shared" si="110"/>
        <v>0</v>
      </c>
      <c r="J2030" s="50">
        <f t="shared" si="110"/>
        <v>1</v>
      </c>
    </row>
    <row r="2031" spans="3:10" ht="14.25" customHeight="1">
      <c r="C2031" s="63" t="s">
        <v>3410</v>
      </c>
      <c r="D2031" s="64" t="s">
        <v>3411</v>
      </c>
      <c r="E2031" s="65"/>
      <c r="F2031" s="65"/>
      <c r="G2031" s="50">
        <v>0</v>
      </c>
      <c r="H2031" s="50">
        <v>1</v>
      </c>
      <c r="I2031" s="50">
        <f t="shared" si="110"/>
        <v>0</v>
      </c>
      <c r="J2031" s="50">
        <f t="shared" si="110"/>
        <v>1</v>
      </c>
    </row>
    <row r="2032" spans="3:10" ht="14.25" customHeight="1">
      <c r="C2032" s="63" t="s">
        <v>3412</v>
      </c>
      <c r="D2032" s="64" t="s">
        <v>3413</v>
      </c>
      <c r="E2032" s="65"/>
      <c r="F2032" s="65"/>
      <c r="G2032" s="50">
        <v>0</v>
      </c>
      <c r="H2032" s="50">
        <v>1</v>
      </c>
      <c r="I2032" s="50">
        <f t="shared" si="110"/>
        <v>0</v>
      </c>
      <c r="J2032" s="50">
        <f t="shared" si="110"/>
        <v>1</v>
      </c>
    </row>
    <row r="2033" spans="3:10" ht="14.25" customHeight="1">
      <c r="C2033" s="63" t="s">
        <v>473</v>
      </c>
      <c r="D2033" s="64" t="s">
        <v>474</v>
      </c>
      <c r="E2033" s="65"/>
      <c r="F2033" s="65"/>
      <c r="G2033" s="50">
        <v>0</v>
      </c>
      <c r="H2033" s="50">
        <v>1</v>
      </c>
      <c r="I2033" s="50">
        <f t="shared" si="110"/>
        <v>0</v>
      </c>
      <c r="J2033" s="50">
        <f t="shared" si="110"/>
        <v>1</v>
      </c>
    </row>
    <row r="2034" spans="3:10" ht="14.25" customHeight="1">
      <c r="C2034" s="63" t="s">
        <v>3414</v>
      </c>
      <c r="D2034" s="64" t="s">
        <v>3415</v>
      </c>
      <c r="E2034" s="65"/>
      <c r="F2034" s="65"/>
      <c r="G2034" s="50">
        <v>0</v>
      </c>
      <c r="H2034" s="50">
        <v>1</v>
      </c>
      <c r="I2034" s="50">
        <f t="shared" si="110"/>
        <v>0</v>
      </c>
      <c r="J2034" s="50">
        <f t="shared" si="110"/>
        <v>1</v>
      </c>
    </row>
    <row r="2035" spans="3:10" ht="14.25" customHeight="1">
      <c r="C2035" s="63" t="s">
        <v>3416</v>
      </c>
      <c r="D2035" s="64" t="s">
        <v>3417</v>
      </c>
      <c r="E2035" s="65"/>
      <c r="F2035" s="65"/>
      <c r="G2035" s="50">
        <v>0</v>
      </c>
      <c r="H2035" s="50">
        <v>1</v>
      </c>
      <c r="I2035" s="50">
        <f t="shared" si="110"/>
        <v>0</v>
      </c>
      <c r="J2035" s="50">
        <f t="shared" si="110"/>
        <v>1</v>
      </c>
    </row>
    <row r="2036" spans="3:10" ht="14.25" customHeight="1">
      <c r="C2036" s="63" t="s">
        <v>587</v>
      </c>
      <c r="D2036" s="64" t="s">
        <v>588</v>
      </c>
      <c r="E2036" s="65"/>
      <c r="F2036" s="65"/>
      <c r="G2036" s="50">
        <v>0</v>
      </c>
      <c r="H2036" s="50">
        <v>1</v>
      </c>
      <c r="I2036" s="50">
        <f t="shared" si="110"/>
        <v>0</v>
      </c>
      <c r="J2036" s="50">
        <f t="shared" si="110"/>
        <v>1</v>
      </c>
    </row>
    <row r="2037" spans="3:10" ht="14.25" customHeight="1">
      <c r="C2037" s="63" t="s">
        <v>485</v>
      </c>
      <c r="D2037" s="64" t="s">
        <v>486</v>
      </c>
      <c r="E2037" s="65"/>
      <c r="F2037" s="65"/>
      <c r="G2037" s="50">
        <v>3</v>
      </c>
      <c r="H2037" s="50">
        <v>1</v>
      </c>
      <c r="I2037" s="50">
        <f t="shared" si="110"/>
        <v>3</v>
      </c>
      <c r="J2037" s="50">
        <f t="shared" si="110"/>
        <v>1</v>
      </c>
    </row>
    <row r="2038" spans="3:10" ht="14.25" customHeight="1">
      <c r="C2038" s="63" t="s">
        <v>3418</v>
      </c>
      <c r="D2038" s="64" t="s">
        <v>3419</v>
      </c>
      <c r="E2038" s="65"/>
      <c r="F2038" s="65"/>
      <c r="G2038" s="50">
        <v>0</v>
      </c>
      <c r="H2038" s="50">
        <v>1</v>
      </c>
      <c r="I2038" s="50">
        <f t="shared" si="110"/>
        <v>0</v>
      </c>
      <c r="J2038" s="50">
        <f t="shared" si="110"/>
        <v>1</v>
      </c>
    </row>
    <row r="2039" spans="3:10" ht="14.25" customHeight="1">
      <c r="C2039" s="63" t="s">
        <v>487</v>
      </c>
      <c r="D2039" s="64" t="s">
        <v>488</v>
      </c>
      <c r="E2039" s="65"/>
      <c r="F2039" s="65"/>
      <c r="G2039" s="50">
        <v>2</v>
      </c>
      <c r="H2039" s="50">
        <v>2</v>
      </c>
      <c r="I2039" s="50">
        <f t="shared" si="110"/>
        <v>2</v>
      </c>
      <c r="J2039" s="50">
        <f t="shared" si="110"/>
        <v>2</v>
      </c>
    </row>
    <row r="2040" spans="3:10" ht="14.25" customHeight="1">
      <c r="C2040" s="63" t="s">
        <v>1381</v>
      </c>
      <c r="D2040" s="64" t="s">
        <v>1382</v>
      </c>
      <c r="E2040" s="65"/>
      <c r="F2040" s="65"/>
      <c r="G2040" s="50">
        <v>2</v>
      </c>
      <c r="H2040" s="50">
        <v>2</v>
      </c>
      <c r="I2040" s="50">
        <f t="shared" si="110"/>
        <v>2</v>
      </c>
      <c r="J2040" s="50">
        <f t="shared" si="110"/>
        <v>2</v>
      </c>
    </row>
    <row r="2041" spans="3:10" ht="14.25" customHeight="1">
      <c r="C2041" s="63" t="s">
        <v>1543</v>
      </c>
      <c r="D2041" s="64" t="s">
        <v>1544</v>
      </c>
      <c r="E2041" s="65"/>
      <c r="F2041" s="65"/>
      <c r="G2041" s="50">
        <v>0</v>
      </c>
      <c r="H2041" s="50">
        <v>1</v>
      </c>
      <c r="I2041" s="50">
        <f t="shared" si="110"/>
        <v>0</v>
      </c>
      <c r="J2041" s="50">
        <f t="shared" si="110"/>
        <v>1</v>
      </c>
    </row>
    <row r="2042" spans="3:10" ht="14.25" customHeight="1">
      <c r="C2042" s="63" t="s">
        <v>3420</v>
      </c>
      <c r="D2042" s="64" t="s">
        <v>3421</v>
      </c>
      <c r="E2042" s="65"/>
      <c r="F2042" s="65"/>
      <c r="G2042" s="50">
        <v>0</v>
      </c>
      <c r="H2042" s="50">
        <v>1</v>
      </c>
      <c r="I2042" s="50">
        <f t="shared" si="110"/>
        <v>0</v>
      </c>
      <c r="J2042" s="50">
        <f t="shared" si="110"/>
        <v>1</v>
      </c>
    </row>
    <row r="2043" spans="3:10" ht="14.25" customHeight="1">
      <c r="C2043" s="63" t="s">
        <v>1785</v>
      </c>
      <c r="D2043" s="64" t="s">
        <v>1786</v>
      </c>
      <c r="E2043" s="65"/>
      <c r="F2043" s="65"/>
      <c r="G2043" s="50">
        <v>4</v>
      </c>
      <c r="H2043" s="50">
        <v>3</v>
      </c>
      <c r="I2043" s="50">
        <f t="shared" si="110"/>
        <v>4</v>
      </c>
      <c r="J2043" s="50">
        <f t="shared" si="110"/>
        <v>3</v>
      </c>
    </row>
    <row r="2044" spans="3:10" ht="14.25" customHeight="1">
      <c r="C2044" s="63" t="s">
        <v>3422</v>
      </c>
      <c r="D2044" s="64" t="s">
        <v>3423</v>
      </c>
      <c r="E2044" s="65"/>
      <c r="F2044" s="65"/>
      <c r="G2044" s="50">
        <v>0</v>
      </c>
      <c r="H2044" s="50">
        <v>1</v>
      </c>
      <c r="I2044" s="50">
        <f t="shared" si="110"/>
        <v>0</v>
      </c>
      <c r="J2044" s="50">
        <f t="shared" si="110"/>
        <v>1</v>
      </c>
    </row>
    <row r="2045" spans="3:10" ht="14.25" customHeight="1">
      <c r="C2045" s="63" t="s">
        <v>3424</v>
      </c>
      <c r="D2045" s="64" t="s">
        <v>3425</v>
      </c>
      <c r="E2045" s="65"/>
      <c r="F2045" s="65"/>
      <c r="G2045" s="50">
        <v>0</v>
      </c>
      <c r="H2045" s="50">
        <v>1</v>
      </c>
      <c r="I2045" s="50">
        <f t="shared" si="110"/>
        <v>0</v>
      </c>
      <c r="J2045" s="50">
        <f t="shared" si="110"/>
        <v>1</v>
      </c>
    </row>
    <row r="2046" spans="3:10" ht="14.25" customHeight="1">
      <c r="C2046" s="63" t="s">
        <v>3426</v>
      </c>
      <c r="D2046" s="64" t="s">
        <v>3427</v>
      </c>
      <c r="E2046" s="65"/>
      <c r="F2046" s="65"/>
      <c r="G2046" s="50">
        <v>0</v>
      </c>
      <c r="H2046" s="50">
        <v>1</v>
      </c>
      <c r="I2046" s="50">
        <f t="shared" si="110"/>
        <v>0</v>
      </c>
      <c r="J2046" s="50">
        <f t="shared" si="110"/>
        <v>1</v>
      </c>
    </row>
    <row r="2047" spans="3:10" ht="14.25" customHeight="1">
      <c r="C2047" s="63" t="s">
        <v>1547</v>
      </c>
      <c r="D2047" s="64" t="s">
        <v>1548</v>
      </c>
      <c r="E2047" s="65"/>
      <c r="F2047" s="65"/>
      <c r="G2047" s="50">
        <v>2</v>
      </c>
      <c r="H2047" s="50">
        <v>1</v>
      </c>
      <c r="I2047" s="50">
        <f t="shared" si="110"/>
        <v>2</v>
      </c>
      <c r="J2047" s="50">
        <f t="shared" si="110"/>
        <v>1</v>
      </c>
    </row>
    <row r="2048" spans="3:10" ht="14.25" customHeight="1">
      <c r="C2048" s="63" t="s">
        <v>1383</v>
      </c>
      <c r="D2048" s="64" t="s">
        <v>1384</v>
      </c>
      <c r="E2048" s="65"/>
      <c r="F2048" s="65"/>
      <c r="G2048" s="50">
        <v>32</v>
      </c>
      <c r="H2048" s="50">
        <v>45</v>
      </c>
      <c r="I2048" s="50">
        <f t="shared" si="110"/>
        <v>32</v>
      </c>
      <c r="J2048" s="50">
        <f t="shared" si="110"/>
        <v>45</v>
      </c>
    </row>
    <row r="2049" spans="2:10" ht="14.25" customHeight="1">
      <c r="C2049" s="63" t="s">
        <v>1385</v>
      </c>
      <c r="D2049" s="64" t="s">
        <v>1386</v>
      </c>
      <c r="E2049" s="65"/>
      <c r="F2049" s="65"/>
      <c r="G2049" s="50">
        <v>10</v>
      </c>
      <c r="H2049" s="50">
        <v>10</v>
      </c>
      <c r="I2049" s="50">
        <f t="shared" si="110"/>
        <v>10</v>
      </c>
      <c r="J2049" s="50">
        <f t="shared" si="110"/>
        <v>10</v>
      </c>
    </row>
    <row r="2050" spans="2:10" ht="14.25" customHeight="1">
      <c r="C2050" s="63" t="s">
        <v>3428</v>
      </c>
      <c r="D2050" s="64" t="s">
        <v>3429</v>
      </c>
      <c r="E2050" s="65"/>
      <c r="F2050" s="65"/>
      <c r="G2050" s="50">
        <v>0</v>
      </c>
      <c r="H2050" s="50">
        <v>1</v>
      </c>
      <c r="I2050" s="50">
        <f t="shared" si="110"/>
        <v>0</v>
      </c>
      <c r="J2050" s="50">
        <f t="shared" si="110"/>
        <v>1</v>
      </c>
    </row>
    <row r="2051" spans="2:10" ht="14.25" customHeight="1">
      <c r="C2051" s="63" t="s">
        <v>2069</v>
      </c>
      <c r="D2051" s="64" t="s">
        <v>2070</v>
      </c>
      <c r="E2051" s="65"/>
      <c r="F2051" s="65"/>
      <c r="G2051" s="50">
        <v>0</v>
      </c>
      <c r="H2051" s="50">
        <v>1</v>
      </c>
      <c r="I2051" s="50">
        <f t="shared" si="110"/>
        <v>0</v>
      </c>
      <c r="J2051" s="50">
        <f t="shared" si="110"/>
        <v>1</v>
      </c>
    </row>
    <row r="2052" spans="2:10" ht="14.25" customHeight="1">
      <c r="C2052" s="63" t="s">
        <v>667</v>
      </c>
      <c r="D2052" s="64" t="s">
        <v>668</v>
      </c>
      <c r="E2052" s="65"/>
      <c r="F2052" s="65"/>
      <c r="G2052" s="50">
        <v>0</v>
      </c>
      <c r="H2052" s="50">
        <v>1</v>
      </c>
      <c r="I2052" s="50">
        <f t="shared" si="110"/>
        <v>0</v>
      </c>
      <c r="J2052" s="50">
        <f t="shared" si="110"/>
        <v>1</v>
      </c>
    </row>
    <row r="2053" spans="2:10" ht="14.25" customHeight="1">
      <c r="B2053" s="66" t="s">
        <v>497</v>
      </c>
      <c r="C2053" s="67"/>
      <c r="D2053" s="68"/>
      <c r="E2053" s="61">
        <f>SUM(E2054:E2152)</f>
        <v>0</v>
      </c>
      <c r="F2053" s="61">
        <f t="shared" ref="F2053:J2053" si="111">SUM(F2054:F2152)</f>
        <v>0</v>
      </c>
      <c r="G2053" s="61">
        <f t="shared" si="111"/>
        <v>2687</v>
      </c>
      <c r="H2053" s="61">
        <f t="shared" si="111"/>
        <v>2302</v>
      </c>
      <c r="I2053" s="61">
        <f t="shared" si="111"/>
        <v>2687</v>
      </c>
      <c r="J2053" s="61">
        <f t="shared" si="111"/>
        <v>2302</v>
      </c>
    </row>
    <row r="2054" spans="2:10" ht="14.25" customHeight="1">
      <c r="C2054" s="63" t="s">
        <v>979</v>
      </c>
      <c r="D2054" s="64" t="s">
        <v>980</v>
      </c>
      <c r="E2054" s="65"/>
      <c r="F2054" s="65"/>
      <c r="G2054" s="50">
        <v>0</v>
      </c>
      <c r="H2054" s="50">
        <v>1</v>
      </c>
      <c r="I2054" s="50">
        <f t="shared" si="110"/>
        <v>0</v>
      </c>
      <c r="J2054" s="50">
        <f t="shared" si="110"/>
        <v>1</v>
      </c>
    </row>
    <row r="2055" spans="2:10" ht="14.25" customHeight="1">
      <c r="C2055" s="63" t="s">
        <v>1475</v>
      </c>
      <c r="D2055" s="64" t="s">
        <v>1476</v>
      </c>
      <c r="E2055" s="65"/>
      <c r="F2055" s="65"/>
      <c r="G2055" s="50">
        <v>2</v>
      </c>
      <c r="H2055" s="50">
        <v>2</v>
      </c>
      <c r="I2055" s="50">
        <f t="shared" si="110"/>
        <v>2</v>
      </c>
      <c r="J2055" s="50">
        <f t="shared" si="110"/>
        <v>2</v>
      </c>
    </row>
    <row r="2056" spans="2:10" ht="14.25" customHeight="1">
      <c r="C2056" s="63" t="s">
        <v>3430</v>
      </c>
      <c r="D2056" s="64" t="s">
        <v>3431</v>
      </c>
      <c r="E2056" s="65"/>
      <c r="F2056" s="65"/>
      <c r="G2056" s="50">
        <v>0</v>
      </c>
      <c r="H2056" s="50">
        <v>1</v>
      </c>
      <c r="I2056" s="50">
        <f t="shared" si="110"/>
        <v>0</v>
      </c>
      <c r="J2056" s="50">
        <f t="shared" si="110"/>
        <v>1</v>
      </c>
    </row>
    <row r="2057" spans="2:10" ht="14.25" customHeight="1">
      <c r="C2057" s="63" t="s">
        <v>559</v>
      </c>
      <c r="D2057" s="64" t="s">
        <v>560</v>
      </c>
      <c r="E2057" s="65"/>
      <c r="F2057" s="65"/>
      <c r="G2057" s="50">
        <v>0</v>
      </c>
      <c r="H2057" s="50">
        <v>1</v>
      </c>
      <c r="I2057" s="50">
        <f t="shared" si="110"/>
        <v>0</v>
      </c>
      <c r="J2057" s="50">
        <f t="shared" si="110"/>
        <v>1</v>
      </c>
    </row>
    <row r="2058" spans="2:10" ht="14.25" customHeight="1">
      <c r="C2058" s="63" t="s">
        <v>3432</v>
      </c>
      <c r="D2058" s="64" t="s">
        <v>3433</v>
      </c>
      <c r="E2058" s="65"/>
      <c r="F2058" s="65"/>
      <c r="G2058" s="50">
        <v>0</v>
      </c>
      <c r="H2058" s="50">
        <v>1</v>
      </c>
      <c r="I2058" s="50">
        <f t="shared" si="110"/>
        <v>0</v>
      </c>
      <c r="J2058" s="50">
        <f t="shared" si="110"/>
        <v>1</v>
      </c>
    </row>
    <row r="2059" spans="2:10" ht="14.25" customHeight="1">
      <c r="C2059" s="63" t="s">
        <v>999</v>
      </c>
      <c r="D2059" s="64" t="s">
        <v>1000</v>
      </c>
      <c r="E2059" s="65"/>
      <c r="F2059" s="65"/>
      <c r="G2059" s="50">
        <v>0</v>
      </c>
      <c r="H2059" s="50">
        <v>1</v>
      </c>
      <c r="I2059" s="50">
        <f t="shared" si="110"/>
        <v>0</v>
      </c>
      <c r="J2059" s="50">
        <f t="shared" si="110"/>
        <v>1</v>
      </c>
    </row>
    <row r="2060" spans="2:10" ht="14.25" customHeight="1">
      <c r="C2060" s="63" t="s">
        <v>338</v>
      </c>
      <c r="D2060" s="64" t="s">
        <v>339</v>
      </c>
      <c r="E2060" s="65"/>
      <c r="F2060" s="65"/>
      <c r="G2060" s="50">
        <v>0</v>
      </c>
      <c r="H2060" s="50">
        <v>1</v>
      </c>
      <c r="I2060" s="50">
        <f t="shared" si="110"/>
        <v>0</v>
      </c>
      <c r="J2060" s="50">
        <f t="shared" si="110"/>
        <v>1</v>
      </c>
    </row>
    <row r="2061" spans="2:10" ht="14.25" customHeight="1">
      <c r="C2061" s="63" t="s">
        <v>346</v>
      </c>
      <c r="D2061" s="64" t="s">
        <v>347</v>
      </c>
      <c r="E2061" s="65"/>
      <c r="F2061" s="65"/>
      <c r="G2061" s="50">
        <v>2109</v>
      </c>
      <c r="H2061" s="50">
        <v>1550</v>
      </c>
      <c r="I2061" s="50">
        <f t="shared" si="110"/>
        <v>2109</v>
      </c>
      <c r="J2061" s="50">
        <f t="shared" si="110"/>
        <v>1550</v>
      </c>
    </row>
    <row r="2062" spans="2:10" ht="14.25" customHeight="1">
      <c r="C2062" s="63" t="s">
        <v>506</v>
      </c>
      <c r="D2062" s="64" t="s">
        <v>507</v>
      </c>
      <c r="E2062" s="65"/>
      <c r="F2062" s="65"/>
      <c r="G2062" s="50">
        <v>46</v>
      </c>
      <c r="H2062" s="50">
        <v>60</v>
      </c>
      <c r="I2062" s="50">
        <f t="shared" si="110"/>
        <v>46</v>
      </c>
      <c r="J2062" s="50">
        <f t="shared" si="110"/>
        <v>60</v>
      </c>
    </row>
    <row r="2063" spans="2:10" ht="14.25" customHeight="1">
      <c r="C2063" s="63" t="s">
        <v>1037</v>
      </c>
      <c r="D2063" s="64" t="s">
        <v>1038</v>
      </c>
      <c r="E2063" s="65"/>
      <c r="F2063" s="65"/>
      <c r="G2063" s="50">
        <v>15</v>
      </c>
      <c r="H2063" s="50">
        <v>20</v>
      </c>
      <c r="I2063" s="50">
        <f t="shared" si="110"/>
        <v>15</v>
      </c>
      <c r="J2063" s="50">
        <f t="shared" si="110"/>
        <v>20</v>
      </c>
    </row>
    <row r="2064" spans="2:10" ht="14.25" customHeight="1">
      <c r="C2064" s="63" t="s">
        <v>1039</v>
      </c>
      <c r="D2064" s="64" t="s">
        <v>1040</v>
      </c>
      <c r="E2064" s="65"/>
      <c r="F2064" s="65"/>
      <c r="G2064" s="50">
        <v>10</v>
      </c>
      <c r="H2064" s="50">
        <v>10</v>
      </c>
      <c r="I2064" s="50">
        <f t="shared" si="110"/>
        <v>10</v>
      </c>
      <c r="J2064" s="50">
        <f t="shared" si="110"/>
        <v>10</v>
      </c>
    </row>
    <row r="2065" spans="3:10" ht="14.25" customHeight="1">
      <c r="C2065" s="63" t="s">
        <v>1041</v>
      </c>
      <c r="D2065" s="64" t="s">
        <v>1042</v>
      </c>
      <c r="E2065" s="65"/>
      <c r="F2065" s="65"/>
      <c r="G2065" s="50">
        <v>0</v>
      </c>
      <c r="H2065" s="50">
        <v>5</v>
      </c>
      <c r="I2065" s="50">
        <f t="shared" si="110"/>
        <v>0</v>
      </c>
      <c r="J2065" s="50">
        <f t="shared" si="110"/>
        <v>5</v>
      </c>
    </row>
    <row r="2066" spans="3:10" ht="14.25" customHeight="1">
      <c r="C2066" s="63" t="s">
        <v>1043</v>
      </c>
      <c r="D2066" s="64" t="s">
        <v>1044</v>
      </c>
      <c r="E2066" s="65"/>
      <c r="F2066" s="65"/>
      <c r="G2066" s="50">
        <v>0</v>
      </c>
      <c r="H2066" s="50">
        <v>1</v>
      </c>
      <c r="I2066" s="50">
        <f t="shared" si="110"/>
        <v>0</v>
      </c>
      <c r="J2066" s="50">
        <f t="shared" si="110"/>
        <v>1</v>
      </c>
    </row>
    <row r="2067" spans="3:10" ht="14.25" customHeight="1">
      <c r="C2067" s="63" t="s">
        <v>1799</v>
      </c>
      <c r="D2067" s="64" t="s">
        <v>1800</v>
      </c>
      <c r="E2067" s="65"/>
      <c r="F2067" s="65"/>
      <c r="G2067" s="50">
        <v>21</v>
      </c>
      <c r="H2067" s="50">
        <v>30</v>
      </c>
      <c r="I2067" s="50">
        <f t="shared" si="110"/>
        <v>21</v>
      </c>
      <c r="J2067" s="50">
        <f t="shared" si="110"/>
        <v>30</v>
      </c>
    </row>
    <row r="2068" spans="3:10" ht="14.25" customHeight="1">
      <c r="C2068" s="63" t="s">
        <v>348</v>
      </c>
      <c r="D2068" s="64" t="s">
        <v>349</v>
      </c>
      <c r="E2068" s="65"/>
      <c r="F2068" s="65"/>
      <c r="G2068" s="50">
        <v>1</v>
      </c>
      <c r="H2068" s="50">
        <v>1</v>
      </c>
      <c r="I2068" s="50">
        <f t="shared" si="110"/>
        <v>1</v>
      </c>
      <c r="J2068" s="50">
        <f t="shared" si="110"/>
        <v>1</v>
      </c>
    </row>
    <row r="2069" spans="3:10" ht="14.25" customHeight="1">
      <c r="C2069" s="63" t="s">
        <v>508</v>
      </c>
      <c r="D2069" s="64" t="s">
        <v>509</v>
      </c>
      <c r="E2069" s="65"/>
      <c r="F2069" s="65"/>
      <c r="G2069" s="50">
        <v>100</v>
      </c>
      <c r="H2069" s="50">
        <v>120</v>
      </c>
      <c r="I2069" s="50">
        <f t="shared" si="110"/>
        <v>100</v>
      </c>
      <c r="J2069" s="50">
        <f t="shared" si="110"/>
        <v>120</v>
      </c>
    </row>
    <row r="2070" spans="3:10" ht="14.25" customHeight="1">
      <c r="C2070" s="63" t="s">
        <v>1045</v>
      </c>
      <c r="D2070" s="64" t="s">
        <v>1046</v>
      </c>
      <c r="E2070" s="65"/>
      <c r="F2070" s="65"/>
      <c r="G2070" s="50">
        <v>15</v>
      </c>
      <c r="H2070" s="50">
        <v>20</v>
      </c>
      <c r="I2070" s="50">
        <f t="shared" si="110"/>
        <v>15</v>
      </c>
      <c r="J2070" s="50">
        <f t="shared" si="110"/>
        <v>20</v>
      </c>
    </row>
    <row r="2071" spans="3:10" ht="14.25" customHeight="1">
      <c r="C2071" s="63" t="s">
        <v>1419</v>
      </c>
      <c r="D2071" s="64" t="s">
        <v>1420</v>
      </c>
      <c r="E2071" s="65"/>
      <c r="F2071" s="65"/>
      <c r="G2071" s="50">
        <v>11</v>
      </c>
      <c r="H2071" s="50">
        <v>20</v>
      </c>
      <c r="I2071" s="50">
        <f t="shared" si="110"/>
        <v>11</v>
      </c>
      <c r="J2071" s="50">
        <f t="shared" si="110"/>
        <v>20</v>
      </c>
    </row>
    <row r="2072" spans="3:10" ht="14.25" customHeight="1">
      <c r="C2072" s="63" t="s">
        <v>510</v>
      </c>
      <c r="D2072" s="64" t="s">
        <v>511</v>
      </c>
      <c r="E2072" s="65"/>
      <c r="F2072" s="65"/>
      <c r="G2072" s="50">
        <v>27</v>
      </c>
      <c r="H2072" s="50">
        <v>40</v>
      </c>
      <c r="I2072" s="50">
        <f t="shared" si="110"/>
        <v>27</v>
      </c>
      <c r="J2072" s="50">
        <f t="shared" si="110"/>
        <v>40</v>
      </c>
    </row>
    <row r="2073" spans="3:10" ht="14.25" customHeight="1">
      <c r="C2073" s="63" t="s">
        <v>1801</v>
      </c>
      <c r="D2073" s="64" t="s">
        <v>1802</v>
      </c>
      <c r="E2073" s="65"/>
      <c r="F2073" s="65"/>
      <c r="G2073" s="50">
        <v>9</v>
      </c>
      <c r="H2073" s="50">
        <v>15</v>
      </c>
      <c r="I2073" s="50">
        <f t="shared" si="110"/>
        <v>9</v>
      </c>
      <c r="J2073" s="50">
        <f t="shared" si="110"/>
        <v>15</v>
      </c>
    </row>
    <row r="2074" spans="3:10" ht="14.25" customHeight="1">
      <c r="C2074" s="63" t="s">
        <v>350</v>
      </c>
      <c r="D2074" s="64" t="s">
        <v>351</v>
      </c>
      <c r="E2074" s="65"/>
      <c r="F2074" s="65"/>
      <c r="G2074" s="50">
        <v>100</v>
      </c>
      <c r="H2074" s="50">
        <v>130</v>
      </c>
      <c r="I2074" s="50">
        <f t="shared" si="110"/>
        <v>100</v>
      </c>
      <c r="J2074" s="50">
        <f t="shared" si="110"/>
        <v>130</v>
      </c>
    </row>
    <row r="2075" spans="3:10" ht="14.25" customHeight="1">
      <c r="C2075" s="63" t="s">
        <v>3142</v>
      </c>
      <c r="D2075" s="64" t="s">
        <v>3143</v>
      </c>
      <c r="E2075" s="65"/>
      <c r="F2075" s="65"/>
      <c r="G2075" s="50">
        <v>0</v>
      </c>
      <c r="H2075" s="50">
        <v>1</v>
      </c>
      <c r="I2075" s="50">
        <f t="shared" si="110"/>
        <v>0</v>
      </c>
      <c r="J2075" s="50">
        <f t="shared" si="110"/>
        <v>1</v>
      </c>
    </row>
    <row r="2076" spans="3:10" ht="14.25" customHeight="1">
      <c r="C2076" s="63" t="s">
        <v>2880</v>
      </c>
      <c r="D2076" s="64" t="s">
        <v>2881</v>
      </c>
      <c r="E2076" s="65"/>
      <c r="F2076" s="65"/>
      <c r="G2076" s="50">
        <v>0</v>
      </c>
      <c r="H2076" s="50">
        <v>1</v>
      </c>
      <c r="I2076" s="50">
        <f t="shared" si="110"/>
        <v>0</v>
      </c>
      <c r="J2076" s="50">
        <f t="shared" si="110"/>
        <v>1</v>
      </c>
    </row>
    <row r="2077" spans="3:10" ht="14.25" customHeight="1">
      <c r="C2077" s="63" t="s">
        <v>2894</v>
      </c>
      <c r="D2077" s="64" t="s">
        <v>2895</v>
      </c>
      <c r="E2077" s="65"/>
      <c r="F2077" s="65"/>
      <c r="G2077" s="50">
        <v>2</v>
      </c>
      <c r="H2077" s="50">
        <v>1</v>
      </c>
      <c r="I2077" s="50">
        <f t="shared" si="110"/>
        <v>2</v>
      </c>
      <c r="J2077" s="50">
        <f t="shared" si="110"/>
        <v>1</v>
      </c>
    </row>
    <row r="2078" spans="3:10" ht="14.25" customHeight="1">
      <c r="C2078" s="63" t="s">
        <v>455</v>
      </c>
      <c r="D2078" s="64" t="s">
        <v>456</v>
      </c>
      <c r="E2078" s="65"/>
      <c r="F2078" s="65"/>
      <c r="G2078" s="50">
        <v>51</v>
      </c>
      <c r="H2078" s="50">
        <v>60</v>
      </c>
      <c r="I2078" s="50">
        <f t="shared" si="110"/>
        <v>51</v>
      </c>
      <c r="J2078" s="50">
        <f t="shared" si="110"/>
        <v>60</v>
      </c>
    </row>
    <row r="2079" spans="3:10" ht="14.25" customHeight="1">
      <c r="C2079" s="63" t="s">
        <v>1601</v>
      </c>
      <c r="D2079" s="64" t="s">
        <v>1602</v>
      </c>
      <c r="E2079" s="65"/>
      <c r="F2079" s="65"/>
      <c r="G2079" s="50">
        <v>0</v>
      </c>
      <c r="H2079" s="50">
        <v>1</v>
      </c>
      <c r="I2079" s="50">
        <f t="shared" si="110"/>
        <v>0</v>
      </c>
      <c r="J2079" s="50">
        <f t="shared" si="110"/>
        <v>1</v>
      </c>
    </row>
    <row r="2080" spans="3:10" ht="14.25" customHeight="1">
      <c r="C2080" s="63" t="s">
        <v>1163</v>
      </c>
      <c r="D2080" s="64" t="s">
        <v>1164</v>
      </c>
      <c r="E2080" s="65"/>
      <c r="F2080" s="65"/>
      <c r="G2080" s="50">
        <v>7</v>
      </c>
      <c r="H2080" s="50">
        <v>15</v>
      </c>
      <c r="I2080" s="50">
        <f t="shared" si="110"/>
        <v>7</v>
      </c>
      <c r="J2080" s="50">
        <f t="shared" si="110"/>
        <v>15</v>
      </c>
    </row>
    <row r="2081" spans="3:10" ht="14.25" customHeight="1">
      <c r="C2081" s="63" t="s">
        <v>1165</v>
      </c>
      <c r="D2081" s="64" t="s">
        <v>1166</v>
      </c>
      <c r="E2081" s="65"/>
      <c r="F2081" s="65"/>
      <c r="G2081" s="50">
        <v>0</v>
      </c>
      <c r="H2081" s="50">
        <v>1</v>
      </c>
      <c r="I2081" s="50">
        <f t="shared" ref="I2081:J2144" si="112">SUM(E2081,G2081)</f>
        <v>0</v>
      </c>
      <c r="J2081" s="50">
        <f t="shared" si="112"/>
        <v>1</v>
      </c>
    </row>
    <row r="2082" spans="3:10" ht="14.25" customHeight="1">
      <c r="C2082" s="63" t="s">
        <v>1167</v>
      </c>
      <c r="D2082" s="64" t="s">
        <v>1168</v>
      </c>
      <c r="E2082" s="65"/>
      <c r="F2082" s="65"/>
      <c r="G2082" s="50">
        <v>1</v>
      </c>
      <c r="H2082" s="50">
        <v>1</v>
      </c>
      <c r="I2082" s="50">
        <f t="shared" si="112"/>
        <v>1</v>
      </c>
      <c r="J2082" s="50">
        <f t="shared" si="112"/>
        <v>1</v>
      </c>
    </row>
    <row r="2083" spans="3:10" ht="14.25" customHeight="1">
      <c r="C2083" s="63" t="s">
        <v>1169</v>
      </c>
      <c r="D2083" s="64" t="s">
        <v>1170</v>
      </c>
      <c r="E2083" s="65"/>
      <c r="F2083" s="65"/>
      <c r="G2083" s="50">
        <v>0</v>
      </c>
      <c r="H2083" s="50">
        <v>1</v>
      </c>
      <c r="I2083" s="50">
        <f t="shared" si="112"/>
        <v>0</v>
      </c>
      <c r="J2083" s="50">
        <f t="shared" si="112"/>
        <v>1</v>
      </c>
    </row>
    <row r="2084" spans="3:10" ht="14.25" customHeight="1">
      <c r="C2084" s="63" t="s">
        <v>3156</v>
      </c>
      <c r="D2084" s="64" t="s">
        <v>3157</v>
      </c>
      <c r="E2084" s="65"/>
      <c r="F2084" s="65"/>
      <c r="G2084" s="50">
        <v>1</v>
      </c>
      <c r="H2084" s="50">
        <v>1</v>
      </c>
      <c r="I2084" s="50">
        <f t="shared" si="112"/>
        <v>1</v>
      </c>
      <c r="J2084" s="50">
        <f t="shared" si="112"/>
        <v>1</v>
      </c>
    </row>
    <row r="2085" spans="3:10" ht="14.25" customHeight="1">
      <c r="C2085" s="63" t="s">
        <v>3158</v>
      </c>
      <c r="D2085" s="64" t="s">
        <v>3159</v>
      </c>
      <c r="E2085" s="65"/>
      <c r="F2085" s="65"/>
      <c r="G2085" s="50">
        <v>0</v>
      </c>
      <c r="H2085" s="50">
        <v>1</v>
      </c>
      <c r="I2085" s="50">
        <f t="shared" si="112"/>
        <v>0</v>
      </c>
      <c r="J2085" s="50">
        <f t="shared" si="112"/>
        <v>1</v>
      </c>
    </row>
    <row r="2086" spans="3:10" ht="14.25" customHeight="1">
      <c r="C2086" s="63" t="s">
        <v>1425</v>
      </c>
      <c r="D2086" s="64" t="s">
        <v>1426</v>
      </c>
      <c r="E2086" s="65"/>
      <c r="F2086" s="65"/>
      <c r="G2086" s="50">
        <v>1</v>
      </c>
      <c r="H2086" s="50">
        <v>1</v>
      </c>
      <c r="I2086" s="50">
        <f t="shared" si="112"/>
        <v>1</v>
      </c>
      <c r="J2086" s="50">
        <f t="shared" si="112"/>
        <v>1</v>
      </c>
    </row>
    <row r="2087" spans="3:10" ht="14.25" customHeight="1">
      <c r="C2087" s="63" t="s">
        <v>459</v>
      </c>
      <c r="D2087" s="64" t="s">
        <v>460</v>
      </c>
      <c r="E2087" s="65"/>
      <c r="F2087" s="65"/>
      <c r="G2087" s="50">
        <v>0</v>
      </c>
      <c r="H2087" s="50">
        <v>1</v>
      </c>
      <c r="I2087" s="50">
        <f t="shared" si="112"/>
        <v>0</v>
      </c>
      <c r="J2087" s="50">
        <f t="shared" si="112"/>
        <v>1</v>
      </c>
    </row>
    <row r="2088" spans="3:10" ht="14.25" customHeight="1">
      <c r="C2088" s="63" t="s">
        <v>1171</v>
      </c>
      <c r="D2088" s="64" t="s">
        <v>1172</v>
      </c>
      <c r="E2088" s="65"/>
      <c r="F2088" s="65"/>
      <c r="G2088" s="50">
        <v>3</v>
      </c>
      <c r="H2088" s="50">
        <v>5</v>
      </c>
      <c r="I2088" s="50">
        <f t="shared" si="112"/>
        <v>3</v>
      </c>
      <c r="J2088" s="50">
        <f t="shared" si="112"/>
        <v>5</v>
      </c>
    </row>
    <row r="2089" spans="3:10" ht="14.25" customHeight="1">
      <c r="C2089" s="63" t="s">
        <v>1427</v>
      </c>
      <c r="D2089" s="64" t="s">
        <v>1428</v>
      </c>
      <c r="E2089" s="65"/>
      <c r="F2089" s="65"/>
      <c r="G2089" s="50">
        <v>0</v>
      </c>
      <c r="H2089" s="50">
        <v>1</v>
      </c>
      <c r="I2089" s="50">
        <f t="shared" si="112"/>
        <v>0</v>
      </c>
      <c r="J2089" s="50">
        <f t="shared" si="112"/>
        <v>1</v>
      </c>
    </row>
    <row r="2090" spans="3:10" ht="14.25" customHeight="1">
      <c r="C2090" s="63" t="s">
        <v>1179</v>
      </c>
      <c r="D2090" s="64" t="s">
        <v>1180</v>
      </c>
      <c r="E2090" s="65"/>
      <c r="F2090" s="65"/>
      <c r="G2090" s="50">
        <v>1</v>
      </c>
      <c r="H2090" s="50">
        <v>1</v>
      </c>
      <c r="I2090" s="50">
        <f t="shared" si="112"/>
        <v>1</v>
      </c>
      <c r="J2090" s="50">
        <f t="shared" si="112"/>
        <v>1</v>
      </c>
    </row>
    <row r="2091" spans="3:10" ht="14.25" customHeight="1">
      <c r="C2091" s="63" t="s">
        <v>1185</v>
      </c>
      <c r="D2091" s="64" t="s">
        <v>1186</v>
      </c>
      <c r="E2091" s="65"/>
      <c r="F2091" s="65"/>
      <c r="G2091" s="50">
        <v>0</v>
      </c>
      <c r="H2091" s="50">
        <v>1</v>
      </c>
      <c r="I2091" s="50">
        <f t="shared" si="112"/>
        <v>0</v>
      </c>
      <c r="J2091" s="50">
        <f t="shared" si="112"/>
        <v>1</v>
      </c>
    </row>
    <row r="2092" spans="3:10" ht="14.25" customHeight="1">
      <c r="C2092" s="63" t="s">
        <v>3176</v>
      </c>
      <c r="D2092" s="64" t="s">
        <v>3177</v>
      </c>
      <c r="E2092" s="65"/>
      <c r="F2092" s="65"/>
      <c r="G2092" s="50">
        <v>0</v>
      </c>
      <c r="H2092" s="50">
        <v>1</v>
      </c>
      <c r="I2092" s="50">
        <f t="shared" si="112"/>
        <v>0</v>
      </c>
      <c r="J2092" s="50">
        <f t="shared" si="112"/>
        <v>1</v>
      </c>
    </row>
    <row r="2093" spans="3:10" ht="14.25" customHeight="1">
      <c r="C2093" s="63" t="s">
        <v>1187</v>
      </c>
      <c r="D2093" s="64" t="s">
        <v>1188</v>
      </c>
      <c r="E2093" s="65"/>
      <c r="F2093" s="65"/>
      <c r="G2093" s="50">
        <v>0</v>
      </c>
      <c r="H2093" s="50">
        <v>1</v>
      </c>
      <c r="I2093" s="50">
        <f t="shared" si="112"/>
        <v>0</v>
      </c>
      <c r="J2093" s="50">
        <f t="shared" si="112"/>
        <v>1</v>
      </c>
    </row>
    <row r="2094" spans="3:10" ht="14.25" customHeight="1">
      <c r="C2094" s="63" t="s">
        <v>1189</v>
      </c>
      <c r="D2094" s="64" t="s">
        <v>1190</v>
      </c>
      <c r="E2094" s="65"/>
      <c r="F2094" s="65"/>
      <c r="G2094" s="50">
        <v>0</v>
      </c>
      <c r="H2094" s="50">
        <v>1</v>
      </c>
      <c r="I2094" s="50">
        <f t="shared" si="112"/>
        <v>0</v>
      </c>
      <c r="J2094" s="50">
        <f t="shared" si="112"/>
        <v>1</v>
      </c>
    </row>
    <row r="2095" spans="3:10" ht="14.25" customHeight="1">
      <c r="C2095" s="63" t="s">
        <v>3178</v>
      </c>
      <c r="D2095" s="64" t="s">
        <v>3179</v>
      </c>
      <c r="E2095" s="65"/>
      <c r="F2095" s="65"/>
      <c r="G2095" s="50">
        <v>0</v>
      </c>
      <c r="H2095" s="50">
        <v>1</v>
      </c>
      <c r="I2095" s="50">
        <f t="shared" si="112"/>
        <v>0</v>
      </c>
      <c r="J2095" s="50">
        <f t="shared" si="112"/>
        <v>1</v>
      </c>
    </row>
    <row r="2096" spans="3:10" ht="14.25" customHeight="1">
      <c r="C2096" s="63" t="s">
        <v>3180</v>
      </c>
      <c r="D2096" s="64" t="s">
        <v>3181</v>
      </c>
      <c r="E2096" s="65"/>
      <c r="F2096" s="65"/>
      <c r="G2096" s="50">
        <v>0</v>
      </c>
      <c r="H2096" s="50">
        <v>1</v>
      </c>
      <c r="I2096" s="50">
        <f t="shared" si="112"/>
        <v>0</v>
      </c>
      <c r="J2096" s="50">
        <f t="shared" si="112"/>
        <v>1</v>
      </c>
    </row>
    <row r="2097" spans="3:10" ht="14.25" customHeight="1">
      <c r="C2097" s="63" t="s">
        <v>3182</v>
      </c>
      <c r="D2097" s="64" t="s">
        <v>3183</v>
      </c>
      <c r="E2097" s="65"/>
      <c r="F2097" s="65"/>
      <c r="G2097" s="50">
        <v>0</v>
      </c>
      <c r="H2097" s="50">
        <v>1</v>
      </c>
      <c r="I2097" s="50">
        <f t="shared" si="112"/>
        <v>0</v>
      </c>
      <c r="J2097" s="50">
        <f t="shared" si="112"/>
        <v>1</v>
      </c>
    </row>
    <row r="2098" spans="3:10" ht="14.25" customHeight="1">
      <c r="C2098" s="63" t="s">
        <v>3184</v>
      </c>
      <c r="D2098" s="64" t="s">
        <v>3185</v>
      </c>
      <c r="E2098" s="65"/>
      <c r="F2098" s="65"/>
      <c r="G2098" s="50">
        <v>0</v>
      </c>
      <c r="H2098" s="50">
        <v>1</v>
      </c>
      <c r="I2098" s="50">
        <f t="shared" si="112"/>
        <v>0</v>
      </c>
      <c r="J2098" s="50">
        <f t="shared" si="112"/>
        <v>1</v>
      </c>
    </row>
    <row r="2099" spans="3:10" ht="14.25" customHeight="1">
      <c r="C2099" s="63" t="s">
        <v>1191</v>
      </c>
      <c r="D2099" s="64" t="s">
        <v>1192</v>
      </c>
      <c r="E2099" s="65"/>
      <c r="F2099" s="65"/>
      <c r="G2099" s="50">
        <v>0</v>
      </c>
      <c r="H2099" s="50">
        <v>1</v>
      </c>
      <c r="I2099" s="50">
        <f t="shared" si="112"/>
        <v>0</v>
      </c>
      <c r="J2099" s="50">
        <f t="shared" si="112"/>
        <v>1</v>
      </c>
    </row>
    <row r="2100" spans="3:10" ht="14.25" customHeight="1">
      <c r="C2100" s="63" t="s">
        <v>3186</v>
      </c>
      <c r="D2100" s="64" t="s">
        <v>3187</v>
      </c>
      <c r="E2100" s="65"/>
      <c r="F2100" s="65"/>
      <c r="G2100" s="50">
        <v>0</v>
      </c>
      <c r="H2100" s="50">
        <v>1</v>
      </c>
      <c r="I2100" s="50">
        <f t="shared" si="112"/>
        <v>0</v>
      </c>
      <c r="J2100" s="50">
        <f t="shared" si="112"/>
        <v>1</v>
      </c>
    </row>
    <row r="2101" spans="3:10" ht="14.25" customHeight="1">
      <c r="C2101" s="63" t="s">
        <v>3188</v>
      </c>
      <c r="D2101" s="64" t="s">
        <v>3189</v>
      </c>
      <c r="E2101" s="65"/>
      <c r="F2101" s="65"/>
      <c r="G2101" s="50">
        <v>0</v>
      </c>
      <c r="H2101" s="50">
        <v>1</v>
      </c>
      <c r="I2101" s="50">
        <f t="shared" si="112"/>
        <v>0</v>
      </c>
      <c r="J2101" s="50">
        <f t="shared" si="112"/>
        <v>1</v>
      </c>
    </row>
    <row r="2102" spans="3:10" ht="14.25" customHeight="1">
      <c r="C2102" s="63" t="s">
        <v>3260</v>
      </c>
      <c r="D2102" s="64" t="s">
        <v>3261</v>
      </c>
      <c r="E2102" s="65"/>
      <c r="F2102" s="65"/>
      <c r="G2102" s="50">
        <v>0</v>
      </c>
      <c r="H2102" s="50">
        <v>1</v>
      </c>
      <c r="I2102" s="50">
        <f t="shared" si="112"/>
        <v>0</v>
      </c>
      <c r="J2102" s="50">
        <f t="shared" si="112"/>
        <v>1</v>
      </c>
    </row>
    <row r="2103" spans="3:10" ht="14.25" customHeight="1">
      <c r="C2103" s="63" t="s">
        <v>461</v>
      </c>
      <c r="D2103" s="64" t="s">
        <v>462</v>
      </c>
      <c r="E2103" s="65"/>
      <c r="F2103" s="65"/>
      <c r="G2103" s="50">
        <v>0</v>
      </c>
      <c r="H2103" s="50">
        <v>1</v>
      </c>
      <c r="I2103" s="50">
        <f t="shared" si="112"/>
        <v>0</v>
      </c>
      <c r="J2103" s="50">
        <f t="shared" si="112"/>
        <v>1</v>
      </c>
    </row>
    <row r="2104" spans="3:10" ht="14.25" customHeight="1">
      <c r="C2104" s="63" t="s">
        <v>1210</v>
      </c>
      <c r="D2104" s="64" t="s">
        <v>1211</v>
      </c>
      <c r="E2104" s="65"/>
      <c r="F2104" s="65"/>
      <c r="G2104" s="50">
        <v>0</v>
      </c>
      <c r="H2104" s="50">
        <v>1</v>
      </c>
      <c r="I2104" s="50">
        <f t="shared" si="112"/>
        <v>0</v>
      </c>
      <c r="J2104" s="50">
        <f t="shared" si="112"/>
        <v>1</v>
      </c>
    </row>
    <row r="2105" spans="3:10" ht="14.25" customHeight="1">
      <c r="C2105" s="63" t="s">
        <v>1212</v>
      </c>
      <c r="D2105" s="64" t="s">
        <v>1213</v>
      </c>
      <c r="E2105" s="65"/>
      <c r="F2105" s="65"/>
      <c r="G2105" s="50">
        <v>0</v>
      </c>
      <c r="H2105" s="50">
        <v>1</v>
      </c>
      <c r="I2105" s="50">
        <f t="shared" si="112"/>
        <v>0</v>
      </c>
      <c r="J2105" s="50">
        <f t="shared" si="112"/>
        <v>1</v>
      </c>
    </row>
    <row r="2106" spans="3:10" ht="14.25" customHeight="1">
      <c r="C2106" s="63" t="s">
        <v>1501</v>
      </c>
      <c r="D2106" s="64" t="s">
        <v>1502</v>
      </c>
      <c r="E2106" s="65"/>
      <c r="F2106" s="65"/>
      <c r="G2106" s="50">
        <v>2</v>
      </c>
      <c r="H2106" s="50">
        <v>1</v>
      </c>
      <c r="I2106" s="50">
        <f t="shared" si="112"/>
        <v>2</v>
      </c>
      <c r="J2106" s="50">
        <f t="shared" si="112"/>
        <v>1</v>
      </c>
    </row>
    <row r="2107" spans="3:10" ht="14.25" customHeight="1">
      <c r="C2107" s="63" t="s">
        <v>1503</v>
      </c>
      <c r="D2107" s="64" t="s">
        <v>1504</v>
      </c>
      <c r="E2107" s="65"/>
      <c r="F2107" s="65"/>
      <c r="G2107" s="50">
        <v>0</v>
      </c>
      <c r="H2107" s="50">
        <v>1</v>
      </c>
      <c r="I2107" s="50">
        <f t="shared" si="112"/>
        <v>0</v>
      </c>
      <c r="J2107" s="50">
        <f t="shared" si="112"/>
        <v>1</v>
      </c>
    </row>
    <row r="2108" spans="3:10" ht="14.25" customHeight="1">
      <c r="C2108" s="63" t="s">
        <v>1214</v>
      </c>
      <c r="D2108" s="64" t="s">
        <v>1215</v>
      </c>
      <c r="E2108" s="65"/>
      <c r="F2108" s="65"/>
      <c r="G2108" s="50">
        <v>0</v>
      </c>
      <c r="H2108" s="50">
        <v>1</v>
      </c>
      <c r="I2108" s="50">
        <f t="shared" si="112"/>
        <v>0</v>
      </c>
      <c r="J2108" s="50">
        <f t="shared" si="112"/>
        <v>1</v>
      </c>
    </row>
    <row r="2109" spans="3:10" ht="14.25" customHeight="1">
      <c r="C2109" s="63" t="s">
        <v>1216</v>
      </c>
      <c r="D2109" s="64" t="s">
        <v>1217</v>
      </c>
      <c r="E2109" s="65"/>
      <c r="F2109" s="65"/>
      <c r="G2109" s="50">
        <v>0</v>
      </c>
      <c r="H2109" s="50">
        <v>1</v>
      </c>
      <c r="I2109" s="50">
        <f t="shared" si="112"/>
        <v>0</v>
      </c>
      <c r="J2109" s="50">
        <f t="shared" si="112"/>
        <v>1</v>
      </c>
    </row>
    <row r="2110" spans="3:10" ht="14.25" customHeight="1">
      <c r="C2110" s="63" t="s">
        <v>1218</v>
      </c>
      <c r="D2110" s="64" t="s">
        <v>1219</v>
      </c>
      <c r="E2110" s="65"/>
      <c r="F2110" s="65"/>
      <c r="G2110" s="50">
        <v>2</v>
      </c>
      <c r="H2110" s="50">
        <v>1</v>
      </c>
      <c r="I2110" s="50">
        <f t="shared" si="112"/>
        <v>2</v>
      </c>
      <c r="J2110" s="50">
        <f t="shared" si="112"/>
        <v>1</v>
      </c>
    </row>
    <row r="2111" spans="3:10" ht="14.25" customHeight="1">
      <c r="C2111" s="63" t="s">
        <v>3270</v>
      </c>
      <c r="D2111" s="64" t="s">
        <v>3271</v>
      </c>
      <c r="E2111" s="65"/>
      <c r="F2111" s="65"/>
      <c r="G2111" s="50">
        <v>0</v>
      </c>
      <c r="H2111" s="50">
        <v>1</v>
      </c>
      <c r="I2111" s="50">
        <f t="shared" si="112"/>
        <v>0</v>
      </c>
      <c r="J2111" s="50">
        <f t="shared" si="112"/>
        <v>1</v>
      </c>
    </row>
    <row r="2112" spans="3:10" ht="14.25" customHeight="1">
      <c r="C2112" s="63" t="s">
        <v>463</v>
      </c>
      <c r="D2112" s="64" t="s">
        <v>464</v>
      </c>
      <c r="E2112" s="65"/>
      <c r="F2112" s="65"/>
      <c r="G2112" s="50">
        <v>1</v>
      </c>
      <c r="H2112" s="50">
        <v>1</v>
      </c>
      <c r="I2112" s="50">
        <f t="shared" si="112"/>
        <v>1</v>
      </c>
      <c r="J2112" s="50">
        <f t="shared" si="112"/>
        <v>1</v>
      </c>
    </row>
    <row r="2113" spans="3:10" ht="14.25" customHeight="1">
      <c r="C2113" s="63" t="s">
        <v>3272</v>
      </c>
      <c r="D2113" s="64" t="s">
        <v>3273</v>
      </c>
      <c r="E2113" s="65"/>
      <c r="F2113" s="65"/>
      <c r="G2113" s="50">
        <v>0</v>
      </c>
      <c r="H2113" s="50">
        <v>1</v>
      </c>
      <c r="I2113" s="50">
        <f t="shared" si="112"/>
        <v>0</v>
      </c>
      <c r="J2113" s="50">
        <f t="shared" si="112"/>
        <v>1</v>
      </c>
    </row>
    <row r="2114" spans="3:10" ht="14.25" customHeight="1">
      <c r="C2114" s="63" t="s">
        <v>3322</v>
      </c>
      <c r="D2114" s="64" t="s">
        <v>3434</v>
      </c>
      <c r="E2114" s="65"/>
      <c r="F2114" s="65"/>
      <c r="G2114" s="50">
        <v>0</v>
      </c>
      <c r="H2114" s="50">
        <v>1</v>
      </c>
      <c r="I2114" s="50">
        <f t="shared" si="112"/>
        <v>0</v>
      </c>
      <c r="J2114" s="50">
        <f t="shared" si="112"/>
        <v>1</v>
      </c>
    </row>
    <row r="2115" spans="3:10" ht="14.25" customHeight="1">
      <c r="C2115" s="63" t="s">
        <v>1242</v>
      </c>
      <c r="D2115" s="64" t="s">
        <v>1243</v>
      </c>
      <c r="E2115" s="65"/>
      <c r="F2115" s="65"/>
      <c r="G2115" s="50">
        <v>2</v>
      </c>
      <c r="H2115" s="50">
        <v>1</v>
      </c>
      <c r="I2115" s="50">
        <f t="shared" si="112"/>
        <v>2</v>
      </c>
      <c r="J2115" s="50">
        <f t="shared" si="112"/>
        <v>1</v>
      </c>
    </row>
    <row r="2116" spans="3:10" ht="14.25" customHeight="1">
      <c r="C2116" s="63" t="s">
        <v>1505</v>
      </c>
      <c r="D2116" s="64" t="s">
        <v>1506</v>
      </c>
      <c r="E2116" s="65"/>
      <c r="F2116" s="65"/>
      <c r="G2116" s="50">
        <v>26</v>
      </c>
      <c r="H2116" s="50">
        <v>25</v>
      </c>
      <c r="I2116" s="50">
        <f t="shared" si="112"/>
        <v>26</v>
      </c>
      <c r="J2116" s="50">
        <f t="shared" si="112"/>
        <v>25</v>
      </c>
    </row>
    <row r="2117" spans="3:10" ht="14.25" customHeight="1">
      <c r="C2117" s="63" t="s">
        <v>1507</v>
      </c>
      <c r="D2117" s="64" t="s">
        <v>1508</v>
      </c>
      <c r="E2117" s="65"/>
      <c r="F2117" s="65"/>
      <c r="G2117" s="50">
        <v>29</v>
      </c>
      <c r="H2117" s="50">
        <v>35</v>
      </c>
      <c r="I2117" s="50">
        <f t="shared" si="112"/>
        <v>29</v>
      </c>
      <c r="J2117" s="50">
        <f t="shared" si="112"/>
        <v>35</v>
      </c>
    </row>
    <row r="2118" spans="3:10" ht="14.25" customHeight="1">
      <c r="C2118" s="63" t="s">
        <v>3349</v>
      </c>
      <c r="D2118" s="64" t="s">
        <v>3350</v>
      </c>
      <c r="E2118" s="65"/>
      <c r="F2118" s="65"/>
      <c r="G2118" s="50">
        <v>0</v>
      </c>
      <c r="H2118" s="50">
        <v>1</v>
      </c>
      <c r="I2118" s="50">
        <f t="shared" si="112"/>
        <v>0</v>
      </c>
      <c r="J2118" s="50">
        <f t="shared" si="112"/>
        <v>1</v>
      </c>
    </row>
    <row r="2119" spans="3:10" ht="14.25" customHeight="1">
      <c r="C2119" s="63" t="s">
        <v>1815</v>
      </c>
      <c r="D2119" s="64" t="s">
        <v>1816</v>
      </c>
      <c r="E2119" s="65"/>
      <c r="F2119" s="65"/>
      <c r="G2119" s="50">
        <v>58</v>
      </c>
      <c r="H2119" s="50">
        <v>50</v>
      </c>
      <c r="I2119" s="50">
        <f t="shared" si="112"/>
        <v>58</v>
      </c>
      <c r="J2119" s="50">
        <f t="shared" si="112"/>
        <v>50</v>
      </c>
    </row>
    <row r="2120" spans="3:10" ht="14.25" customHeight="1">
      <c r="C2120" s="63" t="s">
        <v>3363</v>
      </c>
      <c r="D2120" s="64" t="s">
        <v>3364</v>
      </c>
      <c r="E2120" s="65"/>
      <c r="F2120" s="65"/>
      <c r="G2120" s="50">
        <v>1</v>
      </c>
      <c r="H2120" s="50">
        <v>1</v>
      </c>
      <c r="I2120" s="50">
        <f t="shared" si="112"/>
        <v>1</v>
      </c>
      <c r="J2120" s="50">
        <f t="shared" si="112"/>
        <v>1</v>
      </c>
    </row>
    <row r="2121" spans="3:10" ht="14.25" customHeight="1">
      <c r="C2121" s="63" t="s">
        <v>1819</v>
      </c>
      <c r="D2121" s="64" t="s">
        <v>1820</v>
      </c>
      <c r="E2121" s="65"/>
      <c r="F2121" s="65"/>
      <c r="G2121" s="50">
        <v>0</v>
      </c>
      <c r="H2121" s="50">
        <v>1</v>
      </c>
      <c r="I2121" s="50">
        <f t="shared" si="112"/>
        <v>0</v>
      </c>
      <c r="J2121" s="50">
        <f t="shared" si="112"/>
        <v>1</v>
      </c>
    </row>
    <row r="2122" spans="3:10" ht="14.25" customHeight="1">
      <c r="C2122" s="63" t="s">
        <v>3371</v>
      </c>
      <c r="D2122" s="64" t="s">
        <v>3372</v>
      </c>
      <c r="E2122" s="65"/>
      <c r="F2122" s="65"/>
      <c r="G2122" s="50">
        <v>1</v>
      </c>
      <c r="H2122" s="50">
        <v>1</v>
      </c>
      <c r="I2122" s="50">
        <f t="shared" si="112"/>
        <v>1</v>
      </c>
      <c r="J2122" s="50">
        <f t="shared" si="112"/>
        <v>1</v>
      </c>
    </row>
    <row r="2123" spans="3:10" ht="14.25" customHeight="1">
      <c r="C2123" s="63" t="s">
        <v>3373</v>
      </c>
      <c r="D2123" s="64" t="s">
        <v>3374</v>
      </c>
      <c r="E2123" s="65"/>
      <c r="F2123" s="65"/>
      <c r="G2123" s="50">
        <v>0</v>
      </c>
      <c r="H2123" s="50">
        <v>1</v>
      </c>
      <c r="I2123" s="50">
        <f t="shared" si="112"/>
        <v>0</v>
      </c>
      <c r="J2123" s="50">
        <f t="shared" si="112"/>
        <v>1</v>
      </c>
    </row>
    <row r="2124" spans="3:10" ht="14.25" customHeight="1">
      <c r="C2124" s="63" t="s">
        <v>3375</v>
      </c>
      <c r="D2124" s="64" t="s">
        <v>3376</v>
      </c>
      <c r="E2124" s="65"/>
      <c r="F2124" s="65"/>
      <c r="G2124" s="50">
        <v>0</v>
      </c>
      <c r="H2124" s="50">
        <v>1</v>
      </c>
      <c r="I2124" s="50">
        <f t="shared" si="112"/>
        <v>0</v>
      </c>
      <c r="J2124" s="50">
        <f t="shared" si="112"/>
        <v>1</v>
      </c>
    </row>
    <row r="2125" spans="3:10" ht="14.25" customHeight="1">
      <c r="C2125" s="63" t="s">
        <v>3377</v>
      </c>
      <c r="D2125" s="64" t="s">
        <v>3378</v>
      </c>
      <c r="E2125" s="65"/>
      <c r="F2125" s="65"/>
      <c r="G2125" s="50">
        <v>0</v>
      </c>
      <c r="H2125" s="50">
        <v>1</v>
      </c>
      <c r="I2125" s="50">
        <f t="shared" si="112"/>
        <v>0</v>
      </c>
      <c r="J2125" s="50">
        <f t="shared" si="112"/>
        <v>1</v>
      </c>
    </row>
    <row r="2126" spans="3:10" ht="14.25" customHeight="1">
      <c r="C2126" s="63" t="s">
        <v>3379</v>
      </c>
      <c r="D2126" s="64" t="s">
        <v>3380</v>
      </c>
      <c r="E2126" s="65"/>
      <c r="F2126" s="65"/>
      <c r="G2126" s="50">
        <v>0</v>
      </c>
      <c r="H2126" s="50">
        <v>1</v>
      </c>
      <c r="I2126" s="50">
        <f t="shared" si="112"/>
        <v>0</v>
      </c>
      <c r="J2126" s="50">
        <f t="shared" si="112"/>
        <v>1</v>
      </c>
    </row>
    <row r="2127" spans="3:10" ht="14.25" customHeight="1">
      <c r="C2127" s="63" t="s">
        <v>3381</v>
      </c>
      <c r="D2127" s="64" t="s">
        <v>3382</v>
      </c>
      <c r="E2127" s="65"/>
      <c r="F2127" s="65"/>
      <c r="G2127" s="50">
        <v>0</v>
      </c>
      <c r="H2127" s="50">
        <v>1</v>
      </c>
      <c r="I2127" s="50">
        <f t="shared" si="112"/>
        <v>0</v>
      </c>
      <c r="J2127" s="50">
        <f t="shared" si="112"/>
        <v>1</v>
      </c>
    </row>
    <row r="2128" spans="3:10" ht="14.25" customHeight="1">
      <c r="C2128" s="63" t="s">
        <v>1821</v>
      </c>
      <c r="D2128" s="64" t="s">
        <v>1822</v>
      </c>
      <c r="E2128" s="65"/>
      <c r="F2128" s="65"/>
      <c r="G2128" s="50">
        <v>3</v>
      </c>
      <c r="H2128" s="50">
        <v>1</v>
      </c>
      <c r="I2128" s="50">
        <f t="shared" si="112"/>
        <v>3</v>
      </c>
      <c r="J2128" s="50">
        <f t="shared" si="112"/>
        <v>1</v>
      </c>
    </row>
    <row r="2129" spans="3:10" ht="14.25" customHeight="1">
      <c r="C2129" s="63" t="s">
        <v>3383</v>
      </c>
      <c r="D2129" s="64" t="s">
        <v>3384</v>
      </c>
      <c r="E2129" s="65"/>
      <c r="F2129" s="65"/>
      <c r="G2129" s="50">
        <v>0</v>
      </c>
      <c r="H2129" s="50">
        <v>1</v>
      </c>
      <c r="I2129" s="50">
        <f t="shared" si="112"/>
        <v>0</v>
      </c>
      <c r="J2129" s="50">
        <f t="shared" si="112"/>
        <v>1</v>
      </c>
    </row>
    <row r="2130" spans="3:10" ht="14.25" customHeight="1">
      <c r="C2130" s="63" t="s">
        <v>3385</v>
      </c>
      <c r="D2130" s="64" t="s">
        <v>3386</v>
      </c>
      <c r="E2130" s="65"/>
      <c r="F2130" s="65"/>
      <c r="G2130" s="50">
        <v>0</v>
      </c>
      <c r="H2130" s="50">
        <v>1</v>
      </c>
      <c r="I2130" s="50">
        <f t="shared" si="112"/>
        <v>0</v>
      </c>
      <c r="J2130" s="50">
        <f t="shared" si="112"/>
        <v>1</v>
      </c>
    </row>
    <row r="2131" spans="3:10" ht="14.25" customHeight="1">
      <c r="C2131" s="63" t="s">
        <v>1823</v>
      </c>
      <c r="D2131" s="64" t="s">
        <v>1824</v>
      </c>
      <c r="E2131" s="65"/>
      <c r="F2131" s="65"/>
      <c r="G2131" s="50">
        <v>2</v>
      </c>
      <c r="H2131" s="50">
        <v>2</v>
      </c>
      <c r="I2131" s="50">
        <f t="shared" si="112"/>
        <v>2</v>
      </c>
      <c r="J2131" s="50">
        <f t="shared" si="112"/>
        <v>2</v>
      </c>
    </row>
    <row r="2132" spans="3:10" ht="14.25" customHeight="1">
      <c r="C2132" s="63" t="s">
        <v>3389</v>
      </c>
      <c r="D2132" s="64" t="s">
        <v>3390</v>
      </c>
      <c r="E2132" s="65"/>
      <c r="F2132" s="65"/>
      <c r="G2132" s="50">
        <v>0</v>
      </c>
      <c r="H2132" s="50">
        <v>1</v>
      </c>
      <c r="I2132" s="50">
        <f t="shared" si="112"/>
        <v>0</v>
      </c>
      <c r="J2132" s="50">
        <f t="shared" si="112"/>
        <v>1</v>
      </c>
    </row>
    <row r="2133" spans="3:10" ht="14.25" customHeight="1">
      <c r="C2133" s="63" t="s">
        <v>3391</v>
      </c>
      <c r="D2133" s="64" t="s">
        <v>3352</v>
      </c>
      <c r="E2133" s="65"/>
      <c r="F2133" s="65"/>
      <c r="G2133" s="50">
        <v>3</v>
      </c>
      <c r="H2133" s="50">
        <v>3</v>
      </c>
      <c r="I2133" s="50">
        <f t="shared" si="112"/>
        <v>3</v>
      </c>
      <c r="J2133" s="50">
        <f t="shared" si="112"/>
        <v>3</v>
      </c>
    </row>
    <row r="2134" spans="3:10" ht="14.25" customHeight="1">
      <c r="C2134" s="63" t="s">
        <v>3392</v>
      </c>
      <c r="D2134" s="64" t="s">
        <v>3393</v>
      </c>
      <c r="E2134" s="65"/>
      <c r="F2134" s="65"/>
      <c r="G2134" s="50">
        <v>0</v>
      </c>
      <c r="H2134" s="50">
        <v>1</v>
      </c>
      <c r="I2134" s="50">
        <f t="shared" si="112"/>
        <v>0</v>
      </c>
      <c r="J2134" s="50">
        <f t="shared" si="112"/>
        <v>1</v>
      </c>
    </row>
    <row r="2135" spans="3:10" ht="14.25" customHeight="1">
      <c r="C2135" s="63" t="s">
        <v>1825</v>
      </c>
      <c r="D2135" s="64" t="s">
        <v>1826</v>
      </c>
      <c r="E2135" s="65"/>
      <c r="F2135" s="65"/>
      <c r="G2135" s="50">
        <v>7</v>
      </c>
      <c r="H2135" s="50">
        <v>1</v>
      </c>
      <c r="I2135" s="50">
        <f t="shared" si="112"/>
        <v>7</v>
      </c>
      <c r="J2135" s="50">
        <f t="shared" si="112"/>
        <v>1</v>
      </c>
    </row>
    <row r="2136" spans="3:10" ht="14.25" customHeight="1">
      <c r="C2136" s="63" t="s">
        <v>1827</v>
      </c>
      <c r="D2136" s="64" t="s">
        <v>1828</v>
      </c>
      <c r="E2136" s="65"/>
      <c r="F2136" s="65"/>
      <c r="G2136" s="50">
        <v>2</v>
      </c>
      <c r="H2136" s="50">
        <v>2</v>
      </c>
      <c r="I2136" s="50">
        <f t="shared" si="112"/>
        <v>2</v>
      </c>
      <c r="J2136" s="50">
        <f t="shared" si="112"/>
        <v>2</v>
      </c>
    </row>
    <row r="2137" spans="3:10" ht="14.25" customHeight="1">
      <c r="C2137" s="63" t="s">
        <v>3394</v>
      </c>
      <c r="D2137" s="64" t="s">
        <v>3395</v>
      </c>
      <c r="E2137" s="65"/>
      <c r="F2137" s="65"/>
      <c r="G2137" s="50">
        <v>0</v>
      </c>
      <c r="H2137" s="50">
        <v>1</v>
      </c>
      <c r="I2137" s="50">
        <f t="shared" si="112"/>
        <v>0</v>
      </c>
      <c r="J2137" s="50">
        <f t="shared" si="112"/>
        <v>1</v>
      </c>
    </row>
    <row r="2138" spans="3:10" ht="14.25" customHeight="1">
      <c r="C2138" s="63" t="s">
        <v>3396</v>
      </c>
      <c r="D2138" s="64" t="s">
        <v>3397</v>
      </c>
      <c r="E2138" s="65"/>
      <c r="F2138" s="65"/>
      <c r="G2138" s="50">
        <v>0</v>
      </c>
      <c r="H2138" s="50">
        <v>1</v>
      </c>
      <c r="I2138" s="50">
        <f t="shared" si="112"/>
        <v>0</v>
      </c>
      <c r="J2138" s="50">
        <f t="shared" si="112"/>
        <v>1</v>
      </c>
    </row>
    <row r="2139" spans="3:10" ht="14.25" customHeight="1">
      <c r="C2139" s="63" t="s">
        <v>1891</v>
      </c>
      <c r="D2139" s="64" t="s">
        <v>1892</v>
      </c>
      <c r="E2139" s="65"/>
      <c r="F2139" s="65"/>
      <c r="G2139" s="50">
        <v>0</v>
      </c>
      <c r="H2139" s="50">
        <v>1</v>
      </c>
      <c r="I2139" s="50">
        <f t="shared" si="112"/>
        <v>0</v>
      </c>
      <c r="J2139" s="50">
        <f t="shared" si="112"/>
        <v>1</v>
      </c>
    </row>
    <row r="2140" spans="3:10" ht="14.25" customHeight="1">
      <c r="C2140" s="63" t="s">
        <v>2021</v>
      </c>
      <c r="D2140" s="64" t="s">
        <v>2022</v>
      </c>
      <c r="E2140" s="65"/>
      <c r="F2140" s="65"/>
      <c r="G2140" s="50">
        <v>0</v>
      </c>
      <c r="H2140" s="50">
        <v>1</v>
      </c>
      <c r="I2140" s="50">
        <f t="shared" si="112"/>
        <v>0</v>
      </c>
      <c r="J2140" s="50">
        <f t="shared" si="112"/>
        <v>1</v>
      </c>
    </row>
    <row r="2141" spans="3:10" ht="14.25" customHeight="1">
      <c r="C2141" s="63" t="s">
        <v>3435</v>
      </c>
      <c r="D2141" s="64" t="s">
        <v>3436</v>
      </c>
      <c r="E2141" s="65"/>
      <c r="F2141" s="65"/>
      <c r="G2141" s="50">
        <v>0</v>
      </c>
      <c r="H2141" s="50">
        <v>1</v>
      </c>
      <c r="I2141" s="50">
        <f t="shared" si="112"/>
        <v>0</v>
      </c>
      <c r="J2141" s="50">
        <f t="shared" si="112"/>
        <v>1</v>
      </c>
    </row>
    <row r="2142" spans="3:10" ht="14.25" customHeight="1">
      <c r="C2142" s="63" t="s">
        <v>3437</v>
      </c>
      <c r="D2142" s="64" t="s">
        <v>3438</v>
      </c>
      <c r="E2142" s="65"/>
      <c r="F2142" s="65"/>
      <c r="G2142" s="50">
        <v>0</v>
      </c>
      <c r="H2142" s="50">
        <v>1</v>
      </c>
      <c r="I2142" s="50">
        <f t="shared" si="112"/>
        <v>0</v>
      </c>
      <c r="J2142" s="50">
        <f t="shared" si="112"/>
        <v>1</v>
      </c>
    </row>
    <row r="2143" spans="3:10" ht="14.25" customHeight="1">
      <c r="C2143" s="63" t="s">
        <v>587</v>
      </c>
      <c r="D2143" s="64" t="s">
        <v>588</v>
      </c>
      <c r="E2143" s="65"/>
      <c r="F2143" s="65"/>
      <c r="G2143" s="50">
        <v>0</v>
      </c>
      <c r="H2143" s="50">
        <v>1</v>
      </c>
      <c r="I2143" s="50">
        <f t="shared" si="112"/>
        <v>0</v>
      </c>
      <c r="J2143" s="50">
        <f t="shared" si="112"/>
        <v>1</v>
      </c>
    </row>
    <row r="2144" spans="3:10" ht="14.25" customHeight="1">
      <c r="C2144" s="63" t="s">
        <v>485</v>
      </c>
      <c r="D2144" s="64" t="s">
        <v>486</v>
      </c>
      <c r="E2144" s="65"/>
      <c r="F2144" s="65"/>
      <c r="G2144" s="50">
        <v>0</v>
      </c>
      <c r="H2144" s="50">
        <v>1</v>
      </c>
      <c r="I2144" s="50">
        <f t="shared" si="112"/>
        <v>0</v>
      </c>
      <c r="J2144" s="50">
        <f t="shared" si="112"/>
        <v>1</v>
      </c>
    </row>
    <row r="2145" spans="2:11" ht="14.25" customHeight="1">
      <c r="C2145" s="63" t="s">
        <v>487</v>
      </c>
      <c r="D2145" s="64" t="s">
        <v>488</v>
      </c>
      <c r="E2145" s="65"/>
      <c r="F2145" s="65"/>
      <c r="G2145" s="50">
        <v>2</v>
      </c>
      <c r="H2145" s="50">
        <v>1</v>
      </c>
      <c r="I2145" s="50">
        <f t="shared" ref="I2145:J2152" si="113">SUM(E2145,G2145)</f>
        <v>2</v>
      </c>
      <c r="J2145" s="50">
        <f t="shared" si="113"/>
        <v>1</v>
      </c>
    </row>
    <row r="2146" spans="2:11" ht="14.25" customHeight="1">
      <c r="C2146" s="63" t="s">
        <v>1543</v>
      </c>
      <c r="D2146" s="64" t="s">
        <v>1544</v>
      </c>
      <c r="E2146" s="65"/>
      <c r="F2146" s="65"/>
      <c r="G2146" s="50">
        <v>0</v>
      </c>
      <c r="H2146" s="50">
        <v>1</v>
      </c>
      <c r="I2146" s="50">
        <f t="shared" si="113"/>
        <v>0</v>
      </c>
      <c r="J2146" s="50">
        <f t="shared" si="113"/>
        <v>1</v>
      </c>
    </row>
    <row r="2147" spans="2:11" ht="14.25" customHeight="1">
      <c r="C2147" s="63" t="s">
        <v>1785</v>
      </c>
      <c r="D2147" s="64" t="s">
        <v>1786</v>
      </c>
      <c r="E2147" s="65"/>
      <c r="F2147" s="65"/>
      <c r="G2147" s="50">
        <v>0</v>
      </c>
      <c r="H2147" s="50">
        <v>1</v>
      </c>
      <c r="I2147" s="50">
        <f t="shared" si="113"/>
        <v>0</v>
      </c>
      <c r="J2147" s="50">
        <f t="shared" si="113"/>
        <v>1</v>
      </c>
    </row>
    <row r="2148" spans="2:11" ht="14.25" customHeight="1">
      <c r="C2148" s="63" t="s">
        <v>3422</v>
      </c>
      <c r="D2148" s="64" t="s">
        <v>3423</v>
      </c>
      <c r="E2148" s="65"/>
      <c r="F2148" s="65"/>
      <c r="G2148" s="50">
        <v>0</v>
      </c>
      <c r="H2148" s="50">
        <v>1</v>
      </c>
      <c r="I2148" s="50">
        <f t="shared" si="113"/>
        <v>0</v>
      </c>
      <c r="J2148" s="50">
        <f t="shared" si="113"/>
        <v>1</v>
      </c>
    </row>
    <row r="2149" spans="2:11" ht="14.25" customHeight="1">
      <c r="C2149" s="63" t="s">
        <v>1547</v>
      </c>
      <c r="D2149" s="64" t="s">
        <v>1548</v>
      </c>
      <c r="E2149" s="65"/>
      <c r="F2149" s="65"/>
      <c r="G2149" s="50">
        <v>2</v>
      </c>
      <c r="H2149" s="50">
        <v>1</v>
      </c>
      <c r="I2149" s="50">
        <f t="shared" si="113"/>
        <v>2</v>
      </c>
      <c r="J2149" s="50">
        <f t="shared" si="113"/>
        <v>1</v>
      </c>
    </row>
    <row r="2150" spans="2:11" ht="14.25" customHeight="1">
      <c r="C2150" s="63" t="s">
        <v>1383</v>
      </c>
      <c r="D2150" s="64" t="s">
        <v>1384</v>
      </c>
      <c r="E2150" s="65"/>
      <c r="F2150" s="65"/>
      <c r="G2150" s="50">
        <v>5</v>
      </c>
      <c r="H2150" s="50">
        <v>3</v>
      </c>
      <c r="I2150" s="50">
        <f t="shared" si="113"/>
        <v>5</v>
      </c>
      <c r="J2150" s="50">
        <f t="shared" si="113"/>
        <v>3</v>
      </c>
    </row>
    <row r="2151" spans="2:11" ht="14.25" customHeight="1">
      <c r="C2151" s="63" t="s">
        <v>1385</v>
      </c>
      <c r="D2151" s="64" t="s">
        <v>1386</v>
      </c>
      <c r="E2151" s="65"/>
      <c r="F2151" s="65"/>
      <c r="G2151" s="50">
        <v>1</v>
      </c>
      <c r="H2151" s="50">
        <v>1</v>
      </c>
      <c r="I2151" s="50">
        <f t="shared" si="113"/>
        <v>1</v>
      </c>
      <c r="J2151" s="50">
        <f t="shared" si="113"/>
        <v>1</v>
      </c>
    </row>
    <row r="2152" spans="2:11" ht="14.25" customHeight="1">
      <c r="C2152" s="63" t="s">
        <v>1395</v>
      </c>
      <c r="D2152" s="64" t="s">
        <v>1396</v>
      </c>
      <c r="E2152" s="65"/>
      <c r="F2152" s="65"/>
      <c r="G2152" s="50">
        <v>5</v>
      </c>
      <c r="H2152" s="50">
        <v>5</v>
      </c>
      <c r="I2152" s="50">
        <f t="shared" si="113"/>
        <v>5</v>
      </c>
      <c r="J2152" s="50">
        <f t="shared" si="113"/>
        <v>5</v>
      </c>
    </row>
    <row r="2153" spans="2:11" ht="14.25">
      <c r="B2153" s="69" t="s">
        <v>65</v>
      </c>
      <c r="C2153" s="70"/>
      <c r="E2153" s="61">
        <f>SUM(E2154:E2264)</f>
        <v>4229</v>
      </c>
      <c r="F2153" s="61">
        <f t="shared" ref="F2153:J2153" si="114">SUM(F2154:F2264)</f>
        <v>3726</v>
      </c>
      <c r="G2153" s="61">
        <f t="shared" si="114"/>
        <v>16078</v>
      </c>
      <c r="H2153" s="61">
        <f t="shared" si="114"/>
        <v>13879</v>
      </c>
      <c r="I2153" s="61">
        <f t="shared" si="114"/>
        <v>20307</v>
      </c>
      <c r="J2153" s="61">
        <f t="shared" si="114"/>
        <v>17605</v>
      </c>
      <c r="K2153" s="71" t="s">
        <v>9</v>
      </c>
    </row>
    <row r="2154" spans="2:11">
      <c r="C2154" s="48" t="s">
        <v>1453</v>
      </c>
      <c r="D2154" s="49" t="s">
        <v>1454</v>
      </c>
      <c r="E2154" s="65">
        <v>0</v>
      </c>
      <c r="F2154" s="65">
        <v>0</v>
      </c>
      <c r="G2154" s="50">
        <v>1</v>
      </c>
      <c r="H2154" s="50">
        <v>1</v>
      </c>
      <c r="I2154" s="50">
        <f t="shared" ref="I2154:J2264" si="115">SUM(E2154,G2154)</f>
        <v>1</v>
      </c>
      <c r="J2154" s="50">
        <f t="shared" si="115"/>
        <v>1</v>
      </c>
    </row>
    <row r="2155" spans="2:11">
      <c r="C2155" s="48" t="s">
        <v>1459</v>
      </c>
      <c r="D2155" s="49" t="s">
        <v>1460</v>
      </c>
      <c r="E2155" s="65">
        <v>2</v>
      </c>
      <c r="F2155" s="65">
        <v>1</v>
      </c>
      <c r="G2155" s="50">
        <v>64</v>
      </c>
      <c r="H2155" s="50">
        <v>60</v>
      </c>
      <c r="I2155" s="50">
        <f t="shared" si="115"/>
        <v>66</v>
      </c>
      <c r="J2155" s="50">
        <f t="shared" si="115"/>
        <v>61</v>
      </c>
    </row>
    <row r="2156" spans="2:11">
      <c r="C2156" s="48" t="s">
        <v>518</v>
      </c>
      <c r="D2156" s="49" t="s">
        <v>519</v>
      </c>
      <c r="E2156" s="65">
        <v>0</v>
      </c>
      <c r="F2156" s="65">
        <v>0</v>
      </c>
      <c r="G2156" s="50">
        <v>75</v>
      </c>
      <c r="H2156" s="50">
        <v>80</v>
      </c>
      <c r="I2156" s="50">
        <f t="shared" si="115"/>
        <v>75</v>
      </c>
      <c r="J2156" s="50">
        <f t="shared" si="115"/>
        <v>80</v>
      </c>
    </row>
    <row r="2157" spans="2:11">
      <c r="C2157" s="48">
        <v>130207</v>
      </c>
      <c r="D2157" s="49" t="s">
        <v>695</v>
      </c>
      <c r="E2157" s="65">
        <v>0</v>
      </c>
      <c r="F2157" s="65">
        <v>0</v>
      </c>
      <c r="G2157" s="50">
        <v>0</v>
      </c>
      <c r="H2157" s="50">
        <v>1</v>
      </c>
      <c r="I2157" s="50">
        <f t="shared" si="115"/>
        <v>0</v>
      </c>
      <c r="J2157" s="50">
        <f t="shared" si="115"/>
        <v>1</v>
      </c>
    </row>
    <row r="2158" spans="2:11">
      <c r="C2158" s="48">
        <v>260076</v>
      </c>
      <c r="D2158" s="49" t="s">
        <v>698</v>
      </c>
      <c r="E2158" s="65">
        <v>1</v>
      </c>
      <c r="F2158" s="65">
        <v>1</v>
      </c>
      <c r="G2158" s="50">
        <v>0</v>
      </c>
      <c r="H2158" s="50">
        <v>1</v>
      </c>
      <c r="I2158" s="50">
        <f t="shared" si="115"/>
        <v>1</v>
      </c>
      <c r="J2158" s="50">
        <f t="shared" si="115"/>
        <v>2</v>
      </c>
    </row>
    <row r="2159" spans="2:11">
      <c r="C2159" s="48" t="s">
        <v>525</v>
      </c>
      <c r="D2159" s="49" t="s">
        <v>526</v>
      </c>
      <c r="E2159" s="65">
        <v>0</v>
      </c>
      <c r="F2159" s="65">
        <v>0</v>
      </c>
      <c r="G2159" s="50">
        <v>1</v>
      </c>
      <c r="H2159" s="50">
        <v>1</v>
      </c>
      <c r="I2159" s="50">
        <f t="shared" si="115"/>
        <v>1</v>
      </c>
      <c r="J2159" s="50">
        <f t="shared" si="115"/>
        <v>1</v>
      </c>
    </row>
    <row r="2160" spans="2:11">
      <c r="C2160" s="48" t="s">
        <v>533</v>
      </c>
      <c r="D2160" s="49" t="s">
        <v>534</v>
      </c>
      <c r="E2160" s="65">
        <v>1</v>
      </c>
      <c r="F2160" s="65">
        <v>11</v>
      </c>
      <c r="G2160" s="50">
        <v>51</v>
      </c>
      <c r="H2160" s="50">
        <v>50</v>
      </c>
      <c r="I2160" s="50">
        <f t="shared" si="115"/>
        <v>52</v>
      </c>
      <c r="J2160" s="50">
        <f t="shared" si="115"/>
        <v>61</v>
      </c>
    </row>
    <row r="2161" spans="3:10">
      <c r="C2161" s="48" t="s">
        <v>535</v>
      </c>
      <c r="D2161" s="49" t="s">
        <v>536</v>
      </c>
      <c r="E2161" s="65">
        <v>0</v>
      </c>
      <c r="F2161" s="65">
        <v>0</v>
      </c>
      <c r="G2161" s="50">
        <v>3</v>
      </c>
      <c r="H2161" s="50">
        <v>1</v>
      </c>
      <c r="I2161" s="50">
        <f t="shared" si="115"/>
        <v>3</v>
      </c>
      <c r="J2161" s="50">
        <f t="shared" si="115"/>
        <v>1</v>
      </c>
    </row>
    <row r="2162" spans="3:10">
      <c r="C2162" s="48" t="s">
        <v>705</v>
      </c>
      <c r="D2162" s="49" t="s">
        <v>706</v>
      </c>
      <c r="E2162" s="65">
        <v>0</v>
      </c>
      <c r="F2162" s="65">
        <v>0</v>
      </c>
      <c r="G2162" s="50">
        <v>0</v>
      </c>
      <c r="H2162" s="50">
        <v>1</v>
      </c>
      <c r="I2162" s="50">
        <f t="shared" si="115"/>
        <v>0</v>
      </c>
      <c r="J2162" s="50">
        <f t="shared" si="115"/>
        <v>1</v>
      </c>
    </row>
    <row r="2163" spans="3:10">
      <c r="C2163" s="48" t="s">
        <v>541</v>
      </c>
      <c r="D2163" s="49" t="s">
        <v>542</v>
      </c>
      <c r="E2163" s="65">
        <v>0</v>
      </c>
      <c r="F2163" s="65">
        <v>0</v>
      </c>
      <c r="G2163" s="50">
        <v>106</v>
      </c>
      <c r="H2163" s="50">
        <v>140</v>
      </c>
      <c r="I2163" s="50">
        <f t="shared" si="115"/>
        <v>106</v>
      </c>
      <c r="J2163" s="50">
        <f t="shared" si="115"/>
        <v>140</v>
      </c>
    </row>
    <row r="2164" spans="3:10">
      <c r="C2164" s="48" t="s">
        <v>543</v>
      </c>
      <c r="D2164" s="49" t="s">
        <v>544</v>
      </c>
      <c r="E2164" s="65">
        <v>0</v>
      </c>
      <c r="F2164" s="65">
        <v>0</v>
      </c>
      <c r="G2164" s="50">
        <v>0</v>
      </c>
      <c r="H2164" s="50">
        <v>1</v>
      </c>
      <c r="I2164" s="50">
        <f t="shared" si="115"/>
        <v>0</v>
      </c>
      <c r="J2164" s="50">
        <f t="shared" si="115"/>
        <v>1</v>
      </c>
    </row>
    <row r="2165" spans="3:10">
      <c r="C2165" s="48" t="s">
        <v>3439</v>
      </c>
      <c r="D2165" s="49" t="s">
        <v>3440</v>
      </c>
      <c r="E2165" s="65">
        <v>0</v>
      </c>
      <c r="F2165" s="65">
        <v>1</v>
      </c>
      <c r="G2165" s="50">
        <v>0</v>
      </c>
      <c r="H2165" s="50">
        <v>1</v>
      </c>
      <c r="I2165" s="50">
        <f t="shared" si="115"/>
        <v>0</v>
      </c>
      <c r="J2165" s="50">
        <f t="shared" si="115"/>
        <v>2</v>
      </c>
    </row>
    <row r="2166" spans="3:10">
      <c r="C2166" s="48" t="s">
        <v>545</v>
      </c>
      <c r="D2166" s="49" t="s">
        <v>546</v>
      </c>
      <c r="E2166" s="65">
        <v>15</v>
      </c>
      <c r="F2166" s="65">
        <v>15</v>
      </c>
      <c r="G2166" s="50">
        <v>0</v>
      </c>
      <c r="H2166" s="50">
        <v>1</v>
      </c>
      <c r="I2166" s="50">
        <f t="shared" si="115"/>
        <v>15</v>
      </c>
      <c r="J2166" s="50">
        <f t="shared" si="115"/>
        <v>16</v>
      </c>
    </row>
    <row r="2167" spans="3:10">
      <c r="C2167" s="48" t="s">
        <v>3120</v>
      </c>
      <c r="D2167" s="49" t="s">
        <v>3121</v>
      </c>
      <c r="E2167" s="65">
        <v>0</v>
      </c>
      <c r="F2167" s="65">
        <v>1</v>
      </c>
      <c r="G2167" s="50">
        <v>0</v>
      </c>
      <c r="H2167" s="50">
        <v>0</v>
      </c>
      <c r="I2167" s="50">
        <f t="shared" si="115"/>
        <v>0</v>
      </c>
      <c r="J2167" s="50">
        <f t="shared" si="115"/>
        <v>1</v>
      </c>
    </row>
    <row r="2168" spans="3:10">
      <c r="C2168" s="48" t="s">
        <v>961</v>
      </c>
      <c r="D2168" s="49" t="s">
        <v>962</v>
      </c>
      <c r="E2168" s="65">
        <v>0</v>
      </c>
      <c r="F2168" s="65">
        <v>0</v>
      </c>
      <c r="G2168" s="50">
        <v>0</v>
      </c>
      <c r="H2168" s="50">
        <v>1</v>
      </c>
      <c r="I2168" s="50">
        <f t="shared" si="115"/>
        <v>0</v>
      </c>
      <c r="J2168" s="50">
        <f t="shared" si="115"/>
        <v>1</v>
      </c>
    </row>
    <row r="2169" spans="3:10">
      <c r="C2169" s="48" t="s">
        <v>112</v>
      </c>
      <c r="D2169" s="49" t="s">
        <v>113</v>
      </c>
      <c r="E2169" s="65">
        <v>0</v>
      </c>
      <c r="F2169" s="65">
        <v>1</v>
      </c>
      <c r="G2169" s="50">
        <v>0</v>
      </c>
      <c r="H2169" s="50">
        <v>1</v>
      </c>
      <c r="I2169" s="50">
        <f t="shared" si="115"/>
        <v>0</v>
      </c>
      <c r="J2169" s="50">
        <f t="shared" si="115"/>
        <v>2</v>
      </c>
    </row>
    <row r="2170" spans="3:10">
      <c r="C2170" s="48" t="s">
        <v>965</v>
      </c>
      <c r="D2170" s="49" t="s">
        <v>966</v>
      </c>
      <c r="E2170" s="65">
        <v>0</v>
      </c>
      <c r="F2170" s="65">
        <v>2</v>
      </c>
      <c r="G2170" s="50">
        <v>0</v>
      </c>
      <c r="H2170" s="50">
        <v>1</v>
      </c>
      <c r="I2170" s="50">
        <f t="shared" si="115"/>
        <v>0</v>
      </c>
      <c r="J2170" s="50">
        <f t="shared" si="115"/>
        <v>3</v>
      </c>
    </row>
    <row r="2171" spans="3:10">
      <c r="C2171" s="48" t="s">
        <v>967</v>
      </c>
      <c r="D2171" s="49" t="s">
        <v>968</v>
      </c>
      <c r="E2171" s="65">
        <v>0</v>
      </c>
      <c r="F2171" s="65">
        <v>0</v>
      </c>
      <c r="G2171" s="50">
        <v>0</v>
      </c>
      <c r="H2171" s="50">
        <v>1</v>
      </c>
      <c r="I2171" s="50">
        <f t="shared" si="115"/>
        <v>0</v>
      </c>
      <c r="J2171" s="50">
        <f t="shared" si="115"/>
        <v>1</v>
      </c>
    </row>
    <row r="2172" spans="3:10">
      <c r="C2172" s="48" t="s">
        <v>551</v>
      </c>
      <c r="D2172" s="49" t="s">
        <v>552</v>
      </c>
      <c r="E2172" s="65">
        <v>3133</v>
      </c>
      <c r="F2172" s="65">
        <v>2600</v>
      </c>
      <c r="G2172" s="50">
        <v>4683</v>
      </c>
      <c r="H2172" s="50">
        <v>3700</v>
      </c>
      <c r="I2172" s="50">
        <f t="shared" si="115"/>
        <v>7816</v>
      </c>
      <c r="J2172" s="50">
        <f t="shared" si="115"/>
        <v>6300</v>
      </c>
    </row>
    <row r="2173" spans="3:10">
      <c r="C2173" s="48" t="s">
        <v>977</v>
      </c>
      <c r="D2173" s="49" t="s">
        <v>978</v>
      </c>
      <c r="E2173" s="65">
        <v>0</v>
      </c>
      <c r="F2173" s="65">
        <v>1</v>
      </c>
      <c r="G2173" s="50">
        <v>1</v>
      </c>
      <c r="H2173" s="50">
        <v>1</v>
      </c>
      <c r="I2173" s="50">
        <f t="shared" si="115"/>
        <v>1</v>
      </c>
      <c r="J2173" s="50">
        <f t="shared" si="115"/>
        <v>2</v>
      </c>
    </row>
    <row r="2174" spans="3:10">
      <c r="C2174" s="48" t="s">
        <v>1475</v>
      </c>
      <c r="D2174" s="49" t="s">
        <v>1476</v>
      </c>
      <c r="E2174" s="65">
        <v>0</v>
      </c>
      <c r="F2174" s="65">
        <v>1</v>
      </c>
      <c r="G2174" s="50">
        <v>0</v>
      </c>
      <c r="H2174" s="50">
        <v>0</v>
      </c>
      <c r="I2174" s="50">
        <f t="shared" si="115"/>
        <v>0</v>
      </c>
      <c r="J2174" s="50">
        <f t="shared" si="115"/>
        <v>1</v>
      </c>
    </row>
    <row r="2175" spans="3:10">
      <c r="C2175" s="48" t="s">
        <v>553</v>
      </c>
      <c r="D2175" s="49" t="s">
        <v>554</v>
      </c>
      <c r="E2175" s="65">
        <v>0</v>
      </c>
      <c r="F2175" s="65">
        <v>1</v>
      </c>
      <c r="G2175" s="50">
        <v>1</v>
      </c>
      <c r="H2175" s="50">
        <v>2</v>
      </c>
      <c r="I2175" s="50">
        <f t="shared" si="115"/>
        <v>1</v>
      </c>
      <c r="J2175" s="50">
        <f t="shared" si="115"/>
        <v>3</v>
      </c>
    </row>
    <row r="2176" spans="3:10">
      <c r="C2176" s="48" t="s">
        <v>1483</v>
      </c>
      <c r="D2176" s="49" t="s">
        <v>1484</v>
      </c>
      <c r="E2176" s="65">
        <v>0</v>
      </c>
      <c r="F2176" s="65">
        <v>0</v>
      </c>
      <c r="G2176" s="50">
        <v>1</v>
      </c>
      <c r="H2176" s="50">
        <v>1</v>
      </c>
      <c r="I2176" s="50">
        <f t="shared" si="115"/>
        <v>1</v>
      </c>
      <c r="J2176" s="50">
        <f t="shared" si="115"/>
        <v>1</v>
      </c>
    </row>
    <row r="2177" spans="3:10">
      <c r="C2177" s="48" t="s">
        <v>987</v>
      </c>
      <c r="D2177" s="49" t="s">
        <v>988</v>
      </c>
      <c r="E2177" s="65">
        <v>0</v>
      </c>
      <c r="F2177" s="65">
        <v>1</v>
      </c>
      <c r="G2177" s="50">
        <v>0</v>
      </c>
      <c r="H2177" s="50">
        <v>1</v>
      </c>
      <c r="I2177" s="50">
        <f t="shared" si="115"/>
        <v>0</v>
      </c>
      <c r="J2177" s="50">
        <f t="shared" si="115"/>
        <v>2</v>
      </c>
    </row>
    <row r="2178" spans="3:10">
      <c r="C2178" s="48" t="s">
        <v>991</v>
      </c>
      <c r="D2178" s="49" t="s">
        <v>992</v>
      </c>
      <c r="E2178" s="65">
        <v>0</v>
      </c>
      <c r="F2178" s="65">
        <v>1</v>
      </c>
      <c r="G2178" s="50">
        <v>52</v>
      </c>
      <c r="H2178" s="50">
        <v>70</v>
      </c>
      <c r="I2178" s="50">
        <f t="shared" si="115"/>
        <v>52</v>
      </c>
      <c r="J2178" s="50">
        <f t="shared" si="115"/>
        <v>71</v>
      </c>
    </row>
    <row r="2179" spans="3:10">
      <c r="C2179" s="48" t="s">
        <v>995</v>
      </c>
      <c r="D2179" s="49" t="s">
        <v>996</v>
      </c>
      <c r="E2179" s="65">
        <v>1</v>
      </c>
      <c r="F2179" s="65">
        <v>1</v>
      </c>
      <c r="G2179" s="50">
        <v>40</v>
      </c>
      <c r="H2179" s="50">
        <v>60</v>
      </c>
      <c r="I2179" s="50">
        <f t="shared" si="115"/>
        <v>41</v>
      </c>
      <c r="J2179" s="50">
        <f t="shared" si="115"/>
        <v>61</v>
      </c>
    </row>
    <row r="2180" spans="3:10">
      <c r="C2180" s="48" t="s">
        <v>557</v>
      </c>
      <c r="D2180" s="49" t="s">
        <v>558</v>
      </c>
      <c r="E2180" s="65">
        <v>0</v>
      </c>
      <c r="F2180" s="65">
        <v>1</v>
      </c>
      <c r="G2180" s="50">
        <v>2</v>
      </c>
      <c r="H2180" s="50">
        <v>1</v>
      </c>
      <c r="I2180" s="50">
        <f t="shared" si="115"/>
        <v>2</v>
      </c>
      <c r="J2180" s="50">
        <f t="shared" si="115"/>
        <v>2</v>
      </c>
    </row>
    <row r="2181" spans="3:10">
      <c r="C2181" s="48" t="s">
        <v>997</v>
      </c>
      <c r="D2181" s="49" t="s">
        <v>998</v>
      </c>
      <c r="E2181" s="65">
        <v>0</v>
      </c>
      <c r="F2181" s="65">
        <v>1</v>
      </c>
      <c r="G2181" s="50">
        <v>0</v>
      </c>
      <c r="H2181" s="50">
        <v>1</v>
      </c>
      <c r="I2181" s="50">
        <f t="shared" si="115"/>
        <v>0</v>
      </c>
      <c r="J2181" s="50">
        <f t="shared" si="115"/>
        <v>2</v>
      </c>
    </row>
    <row r="2182" spans="3:10">
      <c r="C2182" s="48" t="s">
        <v>559</v>
      </c>
      <c r="D2182" s="49" t="s">
        <v>560</v>
      </c>
      <c r="E2182" s="65">
        <v>0</v>
      </c>
      <c r="F2182" s="65">
        <v>1</v>
      </c>
      <c r="G2182" s="50">
        <v>0</v>
      </c>
      <c r="H2182" s="50">
        <v>0</v>
      </c>
      <c r="I2182" s="50">
        <f t="shared" si="115"/>
        <v>0</v>
      </c>
      <c r="J2182" s="50">
        <f t="shared" si="115"/>
        <v>1</v>
      </c>
    </row>
    <row r="2183" spans="3:10">
      <c r="C2183" s="48" t="s">
        <v>190</v>
      </c>
      <c r="D2183" s="49" t="s">
        <v>191</v>
      </c>
      <c r="E2183" s="65">
        <v>0</v>
      </c>
      <c r="F2183" s="65">
        <v>1</v>
      </c>
      <c r="G2183" s="50">
        <v>0</v>
      </c>
      <c r="H2183" s="50">
        <v>1</v>
      </c>
      <c r="I2183" s="50">
        <f t="shared" si="115"/>
        <v>0</v>
      </c>
      <c r="J2183" s="50">
        <f t="shared" si="115"/>
        <v>2</v>
      </c>
    </row>
    <row r="2184" spans="3:10">
      <c r="C2184" s="48" t="s">
        <v>344</v>
      </c>
      <c r="D2184" s="49" t="s">
        <v>345</v>
      </c>
      <c r="E2184" s="65">
        <v>0</v>
      </c>
      <c r="F2184" s="65">
        <v>1</v>
      </c>
      <c r="G2184" s="50">
        <v>0</v>
      </c>
      <c r="H2184" s="50">
        <v>1</v>
      </c>
      <c r="I2184" s="50">
        <f t="shared" si="115"/>
        <v>0</v>
      </c>
      <c r="J2184" s="50">
        <f t="shared" si="115"/>
        <v>2</v>
      </c>
    </row>
    <row r="2185" spans="3:10">
      <c r="C2185" s="48" t="s">
        <v>346</v>
      </c>
      <c r="D2185" s="49" t="s">
        <v>347</v>
      </c>
      <c r="E2185" s="65">
        <v>218</v>
      </c>
      <c r="F2185" s="65">
        <v>150</v>
      </c>
      <c r="G2185" s="50">
        <v>0</v>
      </c>
      <c r="H2185" s="50">
        <v>0</v>
      </c>
      <c r="I2185" s="50">
        <f t="shared" si="115"/>
        <v>218</v>
      </c>
      <c r="J2185" s="50">
        <f t="shared" si="115"/>
        <v>150</v>
      </c>
    </row>
    <row r="2186" spans="3:10">
      <c r="C2186" s="48" t="s">
        <v>506</v>
      </c>
      <c r="D2186" s="49" t="s">
        <v>507</v>
      </c>
      <c r="E2186" s="65">
        <v>0</v>
      </c>
      <c r="F2186" s="65">
        <v>1</v>
      </c>
      <c r="G2186" s="50">
        <v>0</v>
      </c>
      <c r="H2186" s="50">
        <v>0</v>
      </c>
      <c r="I2186" s="50">
        <f t="shared" si="115"/>
        <v>0</v>
      </c>
      <c r="J2186" s="50">
        <f t="shared" si="115"/>
        <v>1</v>
      </c>
    </row>
    <row r="2187" spans="3:10">
      <c r="C2187" s="48" t="s">
        <v>508</v>
      </c>
      <c r="D2187" s="49" t="s">
        <v>509</v>
      </c>
      <c r="E2187" s="65">
        <v>14</v>
      </c>
      <c r="F2187" s="65">
        <v>5</v>
      </c>
      <c r="G2187" s="50">
        <v>0</v>
      </c>
      <c r="H2187" s="50">
        <v>0</v>
      </c>
      <c r="I2187" s="50">
        <f t="shared" si="115"/>
        <v>14</v>
      </c>
      <c r="J2187" s="50">
        <f t="shared" si="115"/>
        <v>5</v>
      </c>
    </row>
    <row r="2188" spans="3:10">
      <c r="C2188" s="48" t="s">
        <v>350</v>
      </c>
      <c r="D2188" s="49" t="s">
        <v>351</v>
      </c>
      <c r="E2188" s="65">
        <v>7</v>
      </c>
      <c r="F2188" s="65">
        <v>10</v>
      </c>
      <c r="G2188" s="50">
        <v>0</v>
      </c>
      <c r="H2188" s="50">
        <v>0</v>
      </c>
      <c r="I2188" s="50">
        <f t="shared" si="115"/>
        <v>7</v>
      </c>
      <c r="J2188" s="50">
        <f t="shared" si="115"/>
        <v>10</v>
      </c>
    </row>
    <row r="2189" spans="3:10">
      <c r="C2189" s="48" t="s">
        <v>731</v>
      </c>
      <c r="D2189" s="49" t="s">
        <v>732</v>
      </c>
      <c r="E2189" s="65">
        <v>0</v>
      </c>
      <c r="F2189" s="65">
        <v>0</v>
      </c>
      <c r="G2189" s="50">
        <v>0</v>
      </c>
      <c r="H2189" s="50">
        <v>0</v>
      </c>
      <c r="I2189" s="50">
        <f t="shared" si="115"/>
        <v>0</v>
      </c>
      <c r="J2189" s="50">
        <f t="shared" si="115"/>
        <v>0</v>
      </c>
    </row>
    <row r="2190" spans="3:10">
      <c r="C2190" s="48" t="s">
        <v>3441</v>
      </c>
      <c r="D2190" s="49" t="s">
        <v>3442</v>
      </c>
      <c r="E2190" s="65">
        <v>0</v>
      </c>
      <c r="F2190" s="65">
        <v>0</v>
      </c>
      <c r="G2190" s="50">
        <v>1</v>
      </c>
      <c r="H2190" s="50">
        <v>1</v>
      </c>
      <c r="I2190" s="50">
        <f t="shared" si="115"/>
        <v>1</v>
      </c>
      <c r="J2190" s="50">
        <f t="shared" si="115"/>
        <v>1</v>
      </c>
    </row>
    <row r="2191" spans="3:10">
      <c r="C2191" s="48" t="s">
        <v>577</v>
      </c>
      <c r="D2191" s="49" t="s">
        <v>578</v>
      </c>
      <c r="E2191" s="65">
        <v>0</v>
      </c>
      <c r="F2191" s="65">
        <v>0</v>
      </c>
      <c r="G2191" s="50">
        <v>9</v>
      </c>
      <c r="H2191" s="50">
        <v>10</v>
      </c>
      <c r="I2191" s="50">
        <f t="shared" si="115"/>
        <v>9</v>
      </c>
      <c r="J2191" s="50">
        <f t="shared" si="115"/>
        <v>10</v>
      </c>
    </row>
    <row r="2192" spans="3:10">
      <c r="C2192" s="48" t="s">
        <v>3087</v>
      </c>
      <c r="D2192" s="49" t="s">
        <v>3088</v>
      </c>
      <c r="E2192" s="65">
        <v>0</v>
      </c>
      <c r="F2192" s="65">
        <v>0</v>
      </c>
      <c r="G2192" s="50">
        <v>0</v>
      </c>
      <c r="H2192" s="50">
        <v>1</v>
      </c>
      <c r="I2192" s="50">
        <f t="shared" si="115"/>
        <v>0</v>
      </c>
      <c r="J2192" s="50">
        <f t="shared" si="115"/>
        <v>1</v>
      </c>
    </row>
    <row r="2193" spans="3:10">
      <c r="C2193" s="48" t="s">
        <v>1135</v>
      </c>
      <c r="D2193" s="49" t="s">
        <v>1136</v>
      </c>
      <c r="E2193" s="65">
        <v>0</v>
      </c>
      <c r="F2193" s="65">
        <v>0</v>
      </c>
      <c r="G2193" s="50">
        <v>0</v>
      </c>
      <c r="H2193" s="50">
        <v>1</v>
      </c>
      <c r="I2193" s="50">
        <f t="shared" si="115"/>
        <v>0</v>
      </c>
      <c r="J2193" s="50">
        <f t="shared" si="115"/>
        <v>1</v>
      </c>
    </row>
    <row r="2194" spans="3:10">
      <c r="C2194" s="48" t="s">
        <v>3443</v>
      </c>
      <c r="D2194" s="49" t="s">
        <v>3444</v>
      </c>
      <c r="E2194" s="65">
        <v>0</v>
      </c>
      <c r="F2194" s="65">
        <v>0</v>
      </c>
      <c r="G2194" s="50">
        <v>0</v>
      </c>
      <c r="H2194" s="50">
        <v>1</v>
      </c>
      <c r="I2194" s="50">
        <f t="shared" si="115"/>
        <v>0</v>
      </c>
      <c r="J2194" s="50">
        <f t="shared" si="115"/>
        <v>1</v>
      </c>
    </row>
    <row r="2195" spans="3:10">
      <c r="C2195" s="48" t="s">
        <v>1222</v>
      </c>
      <c r="D2195" s="49" t="s">
        <v>1223</v>
      </c>
      <c r="E2195" s="65">
        <v>0</v>
      </c>
      <c r="F2195" s="65">
        <v>0</v>
      </c>
      <c r="G2195" s="50">
        <v>0</v>
      </c>
      <c r="H2195" s="50">
        <v>1</v>
      </c>
      <c r="I2195" s="50">
        <f t="shared" si="115"/>
        <v>0</v>
      </c>
      <c r="J2195" s="50">
        <f t="shared" si="115"/>
        <v>1</v>
      </c>
    </row>
    <row r="2196" spans="3:10">
      <c r="C2196" s="48" t="s">
        <v>3445</v>
      </c>
      <c r="D2196" s="49" t="s">
        <v>3446</v>
      </c>
      <c r="E2196" s="65">
        <v>0</v>
      </c>
      <c r="F2196" s="65">
        <v>0</v>
      </c>
      <c r="G2196" s="50">
        <v>0</v>
      </c>
      <c r="H2196" s="50">
        <v>1</v>
      </c>
      <c r="I2196" s="50">
        <f t="shared" si="115"/>
        <v>0</v>
      </c>
      <c r="J2196" s="50">
        <f t="shared" si="115"/>
        <v>1</v>
      </c>
    </row>
    <row r="2197" spans="3:10">
      <c r="C2197" s="48" t="s">
        <v>1246</v>
      </c>
      <c r="D2197" s="49" t="s">
        <v>1247</v>
      </c>
      <c r="E2197" s="65">
        <v>0</v>
      </c>
      <c r="F2197" s="65">
        <v>0</v>
      </c>
      <c r="G2197" s="50">
        <v>2</v>
      </c>
      <c r="H2197" s="50">
        <v>5</v>
      </c>
      <c r="I2197" s="50">
        <f t="shared" si="115"/>
        <v>2</v>
      </c>
      <c r="J2197" s="50">
        <f t="shared" si="115"/>
        <v>5</v>
      </c>
    </row>
    <row r="2198" spans="3:10">
      <c r="C2198" s="48" t="s">
        <v>1803</v>
      </c>
      <c r="D2198" s="49" t="s">
        <v>1804</v>
      </c>
      <c r="E2198" s="65">
        <v>0</v>
      </c>
      <c r="F2198" s="65">
        <v>0</v>
      </c>
      <c r="G2198" s="50">
        <v>0</v>
      </c>
      <c r="H2198" s="50">
        <v>1</v>
      </c>
      <c r="I2198" s="50">
        <f t="shared" si="115"/>
        <v>0</v>
      </c>
      <c r="J2198" s="50">
        <f t="shared" si="115"/>
        <v>1</v>
      </c>
    </row>
    <row r="2199" spans="3:10">
      <c r="C2199" s="48" t="s">
        <v>3447</v>
      </c>
      <c r="D2199" s="49" t="s">
        <v>3448</v>
      </c>
      <c r="E2199" s="65">
        <v>0</v>
      </c>
      <c r="F2199" s="65">
        <v>0</v>
      </c>
      <c r="G2199" s="50">
        <v>0</v>
      </c>
      <c r="H2199" s="50">
        <v>1</v>
      </c>
      <c r="I2199" s="50">
        <f t="shared" si="115"/>
        <v>0</v>
      </c>
      <c r="J2199" s="50">
        <f t="shared" si="115"/>
        <v>1</v>
      </c>
    </row>
    <row r="2200" spans="3:10">
      <c r="C2200" s="48" t="s">
        <v>3449</v>
      </c>
      <c r="D2200" s="49" t="s">
        <v>3450</v>
      </c>
      <c r="E2200" s="65">
        <v>0</v>
      </c>
      <c r="F2200" s="65">
        <v>0</v>
      </c>
      <c r="G2200" s="50">
        <v>0</v>
      </c>
      <c r="H2200" s="50">
        <v>1</v>
      </c>
      <c r="I2200" s="50">
        <f t="shared" si="115"/>
        <v>0</v>
      </c>
      <c r="J2200" s="50">
        <f t="shared" si="115"/>
        <v>1</v>
      </c>
    </row>
    <row r="2201" spans="3:10">
      <c r="C2201" s="48" t="s">
        <v>3451</v>
      </c>
      <c r="D2201" s="49" t="s">
        <v>3452</v>
      </c>
      <c r="E2201" s="65">
        <v>0</v>
      </c>
      <c r="F2201" s="65">
        <v>0</v>
      </c>
      <c r="G2201" s="50">
        <v>0</v>
      </c>
      <c r="H2201" s="50">
        <v>1</v>
      </c>
      <c r="I2201" s="50">
        <f t="shared" si="115"/>
        <v>0</v>
      </c>
      <c r="J2201" s="50">
        <f t="shared" si="115"/>
        <v>1</v>
      </c>
    </row>
    <row r="2202" spans="3:10">
      <c r="C2202" s="48" t="s">
        <v>1815</v>
      </c>
      <c r="D2202" s="49" t="s">
        <v>1816</v>
      </c>
      <c r="E2202" s="65">
        <v>5</v>
      </c>
      <c r="F2202" s="65">
        <v>3</v>
      </c>
      <c r="G2202" s="50">
        <v>0</v>
      </c>
      <c r="H2202" s="50">
        <v>0</v>
      </c>
      <c r="I2202" s="50">
        <f t="shared" si="115"/>
        <v>5</v>
      </c>
      <c r="J2202" s="50">
        <f t="shared" si="115"/>
        <v>3</v>
      </c>
    </row>
    <row r="2203" spans="3:10">
      <c r="C2203" s="48" t="s">
        <v>3453</v>
      </c>
      <c r="D2203" s="49" t="s">
        <v>3454</v>
      </c>
      <c r="E2203" s="65">
        <v>0</v>
      </c>
      <c r="F2203" s="65">
        <v>0</v>
      </c>
      <c r="G2203" s="50">
        <v>3</v>
      </c>
      <c r="H2203" s="50">
        <v>2</v>
      </c>
      <c r="I2203" s="50">
        <f t="shared" si="115"/>
        <v>3</v>
      </c>
      <c r="J2203" s="50">
        <f t="shared" si="115"/>
        <v>2</v>
      </c>
    </row>
    <row r="2204" spans="3:10">
      <c r="C2204" s="48" t="s">
        <v>3455</v>
      </c>
      <c r="D2204" s="49" t="s">
        <v>3456</v>
      </c>
      <c r="E2204" s="65">
        <v>0</v>
      </c>
      <c r="F2204" s="65">
        <v>0</v>
      </c>
      <c r="G2204" s="50">
        <v>11</v>
      </c>
      <c r="H2204" s="50">
        <v>10</v>
      </c>
      <c r="I2204" s="50">
        <f t="shared" si="115"/>
        <v>11</v>
      </c>
      <c r="J2204" s="50">
        <f t="shared" si="115"/>
        <v>10</v>
      </c>
    </row>
    <row r="2205" spans="3:10">
      <c r="C2205" s="48" t="s">
        <v>3457</v>
      </c>
      <c r="D2205" s="49" t="s">
        <v>3458</v>
      </c>
      <c r="E2205" s="65">
        <v>0</v>
      </c>
      <c r="F2205" s="65">
        <v>0</v>
      </c>
      <c r="G2205" s="50">
        <v>7</v>
      </c>
      <c r="H2205" s="50">
        <v>10</v>
      </c>
      <c r="I2205" s="50">
        <f t="shared" si="115"/>
        <v>7</v>
      </c>
      <c r="J2205" s="50">
        <f t="shared" si="115"/>
        <v>10</v>
      </c>
    </row>
    <row r="2206" spans="3:10">
      <c r="C2206" s="48" t="s">
        <v>3459</v>
      </c>
      <c r="D2206" s="49" t="s">
        <v>3460</v>
      </c>
      <c r="E2206" s="65">
        <v>0</v>
      </c>
      <c r="F2206" s="65">
        <v>0</v>
      </c>
      <c r="G2206" s="50">
        <v>2</v>
      </c>
      <c r="H2206" s="50">
        <v>1</v>
      </c>
      <c r="I2206" s="50">
        <f t="shared" si="115"/>
        <v>2</v>
      </c>
      <c r="J2206" s="50">
        <f t="shared" si="115"/>
        <v>1</v>
      </c>
    </row>
    <row r="2207" spans="3:10">
      <c r="C2207" s="48" t="s">
        <v>3461</v>
      </c>
      <c r="D2207" s="49" t="s">
        <v>3462</v>
      </c>
      <c r="E2207" s="65">
        <v>0</v>
      </c>
      <c r="F2207" s="65">
        <v>0</v>
      </c>
      <c r="G2207" s="50">
        <v>0</v>
      </c>
      <c r="H2207" s="50">
        <v>1</v>
      </c>
      <c r="I2207" s="50">
        <f t="shared" si="115"/>
        <v>0</v>
      </c>
      <c r="J2207" s="50">
        <f t="shared" si="115"/>
        <v>1</v>
      </c>
    </row>
    <row r="2208" spans="3:10">
      <c r="C2208" s="48" t="s">
        <v>3463</v>
      </c>
      <c r="D2208" s="49" t="s">
        <v>3464</v>
      </c>
      <c r="E2208" s="65">
        <v>0</v>
      </c>
      <c r="F2208" s="65">
        <v>0</v>
      </c>
      <c r="G2208" s="50">
        <v>1</v>
      </c>
      <c r="H2208" s="50">
        <v>1</v>
      </c>
      <c r="I2208" s="50">
        <f t="shared" si="115"/>
        <v>1</v>
      </c>
      <c r="J2208" s="50">
        <f t="shared" si="115"/>
        <v>1</v>
      </c>
    </row>
    <row r="2209" spans="3:10">
      <c r="C2209" s="48" t="s">
        <v>3465</v>
      </c>
      <c r="D2209" s="49" t="s">
        <v>3466</v>
      </c>
      <c r="E2209" s="65">
        <v>0</v>
      </c>
      <c r="F2209" s="65">
        <v>0</v>
      </c>
      <c r="G2209" s="50">
        <v>0</v>
      </c>
      <c r="H2209" s="50">
        <v>1</v>
      </c>
      <c r="I2209" s="50">
        <f t="shared" si="115"/>
        <v>0</v>
      </c>
      <c r="J2209" s="50">
        <f t="shared" si="115"/>
        <v>1</v>
      </c>
    </row>
    <row r="2210" spans="3:10">
      <c r="C2210" s="48" t="s">
        <v>3467</v>
      </c>
      <c r="D2210" s="49" t="s">
        <v>3468</v>
      </c>
      <c r="E2210" s="65">
        <v>0</v>
      </c>
      <c r="F2210" s="65">
        <v>0</v>
      </c>
      <c r="G2210" s="50">
        <v>0</v>
      </c>
      <c r="H2210" s="50">
        <v>1</v>
      </c>
      <c r="I2210" s="50">
        <f t="shared" si="115"/>
        <v>0</v>
      </c>
      <c r="J2210" s="50">
        <f t="shared" si="115"/>
        <v>1</v>
      </c>
    </row>
    <row r="2211" spans="3:10">
      <c r="C2211" s="48" t="s">
        <v>1825</v>
      </c>
      <c r="D2211" s="49" t="s">
        <v>1826</v>
      </c>
      <c r="E2211" s="65">
        <v>1</v>
      </c>
      <c r="F2211" s="65">
        <v>1</v>
      </c>
      <c r="G2211" s="50">
        <v>0</v>
      </c>
      <c r="H2211" s="50">
        <v>0</v>
      </c>
      <c r="I2211" s="50">
        <f t="shared" si="115"/>
        <v>1</v>
      </c>
      <c r="J2211" s="50">
        <f t="shared" si="115"/>
        <v>1</v>
      </c>
    </row>
    <row r="2212" spans="3:10">
      <c r="C2212" s="48" t="s">
        <v>3469</v>
      </c>
      <c r="D2212" s="49" t="s">
        <v>3470</v>
      </c>
      <c r="E2212" s="65">
        <v>0</v>
      </c>
      <c r="F2212" s="65">
        <v>0</v>
      </c>
      <c r="G2212" s="50">
        <v>0</v>
      </c>
      <c r="H2212" s="50">
        <v>1</v>
      </c>
      <c r="I2212" s="50">
        <f t="shared" si="115"/>
        <v>0</v>
      </c>
      <c r="J2212" s="50">
        <f t="shared" si="115"/>
        <v>1</v>
      </c>
    </row>
    <row r="2213" spans="3:10">
      <c r="C2213" s="48" t="s">
        <v>1831</v>
      </c>
      <c r="D2213" s="49" t="s">
        <v>1832</v>
      </c>
      <c r="E2213" s="65">
        <v>0</v>
      </c>
      <c r="F2213" s="65">
        <v>0</v>
      </c>
      <c r="G2213" s="50">
        <v>0</v>
      </c>
      <c r="H2213" s="50">
        <v>1</v>
      </c>
      <c r="I2213" s="50">
        <f t="shared" si="115"/>
        <v>0</v>
      </c>
      <c r="J2213" s="50">
        <f t="shared" si="115"/>
        <v>1</v>
      </c>
    </row>
    <row r="2214" spans="3:10">
      <c r="C2214" s="48" t="s">
        <v>1853</v>
      </c>
      <c r="D2214" s="49" t="s">
        <v>1854</v>
      </c>
      <c r="E2214" s="65">
        <v>0</v>
      </c>
      <c r="F2214" s="65">
        <v>0</v>
      </c>
      <c r="G2214" s="50">
        <v>1</v>
      </c>
      <c r="H2214" s="50">
        <v>1</v>
      </c>
      <c r="I2214" s="50">
        <f t="shared" si="115"/>
        <v>1</v>
      </c>
      <c r="J2214" s="50">
        <f t="shared" si="115"/>
        <v>1</v>
      </c>
    </row>
    <row r="2215" spans="3:10">
      <c r="C2215" s="48" t="s">
        <v>1651</v>
      </c>
      <c r="D2215" s="49" t="s">
        <v>1652</v>
      </c>
      <c r="E2215" s="65">
        <v>0</v>
      </c>
      <c r="F2215" s="65">
        <v>0</v>
      </c>
      <c r="G2215" s="50">
        <v>1</v>
      </c>
      <c r="H2215" s="50">
        <v>1</v>
      </c>
      <c r="I2215" s="50">
        <f t="shared" si="115"/>
        <v>1</v>
      </c>
      <c r="J2215" s="50">
        <f t="shared" si="115"/>
        <v>1</v>
      </c>
    </row>
    <row r="2216" spans="3:10">
      <c r="C2216" s="48" t="s">
        <v>3471</v>
      </c>
      <c r="D2216" s="49" t="s">
        <v>3472</v>
      </c>
      <c r="E2216" s="65">
        <v>0</v>
      </c>
      <c r="F2216" s="65">
        <v>0</v>
      </c>
      <c r="G2216" s="50">
        <v>0</v>
      </c>
      <c r="H2216" s="50">
        <v>1</v>
      </c>
      <c r="I2216" s="50">
        <f t="shared" si="115"/>
        <v>0</v>
      </c>
      <c r="J2216" s="50">
        <f t="shared" si="115"/>
        <v>1</v>
      </c>
    </row>
    <row r="2217" spans="3:10">
      <c r="C2217" s="48" t="s">
        <v>1533</v>
      </c>
      <c r="D2217" s="49" t="s">
        <v>1534</v>
      </c>
      <c r="E2217" s="65">
        <v>0</v>
      </c>
      <c r="F2217" s="65">
        <v>0</v>
      </c>
      <c r="G2217" s="50">
        <v>0</v>
      </c>
      <c r="H2217" s="50">
        <v>1</v>
      </c>
      <c r="I2217" s="50">
        <f t="shared" si="115"/>
        <v>0</v>
      </c>
      <c r="J2217" s="50">
        <f t="shared" si="115"/>
        <v>1</v>
      </c>
    </row>
    <row r="2218" spans="3:10">
      <c r="C2218" s="48" t="s">
        <v>3473</v>
      </c>
      <c r="D2218" s="49" t="s">
        <v>3474</v>
      </c>
      <c r="E2218" s="65">
        <v>0</v>
      </c>
      <c r="F2218" s="65">
        <v>0</v>
      </c>
      <c r="G2218" s="50">
        <v>0</v>
      </c>
      <c r="H2218" s="50">
        <v>1</v>
      </c>
      <c r="I2218" s="50">
        <f t="shared" si="115"/>
        <v>0</v>
      </c>
      <c r="J2218" s="50">
        <f t="shared" si="115"/>
        <v>1</v>
      </c>
    </row>
    <row r="2219" spans="3:10">
      <c r="C2219" s="48" t="s">
        <v>755</v>
      </c>
      <c r="D2219" s="49" t="s">
        <v>756</v>
      </c>
      <c r="E2219" s="65">
        <v>0</v>
      </c>
      <c r="F2219" s="65">
        <v>0</v>
      </c>
      <c r="G2219" s="50">
        <v>0</v>
      </c>
      <c r="H2219" s="50">
        <v>1</v>
      </c>
      <c r="I2219" s="50">
        <f t="shared" si="115"/>
        <v>0</v>
      </c>
      <c r="J2219" s="50">
        <f t="shared" si="115"/>
        <v>1</v>
      </c>
    </row>
    <row r="2220" spans="3:10">
      <c r="C2220" s="48" t="s">
        <v>583</v>
      </c>
      <c r="D2220" s="49" t="s">
        <v>584</v>
      </c>
      <c r="E2220" s="65">
        <v>0</v>
      </c>
      <c r="F2220" s="65">
        <v>0</v>
      </c>
      <c r="G2220" s="50">
        <v>53</v>
      </c>
      <c r="H2220" s="50">
        <v>60</v>
      </c>
      <c r="I2220" s="50">
        <f t="shared" si="115"/>
        <v>53</v>
      </c>
      <c r="J2220" s="50">
        <f t="shared" si="115"/>
        <v>60</v>
      </c>
    </row>
    <row r="2221" spans="3:10">
      <c r="C2221" s="48" t="s">
        <v>3475</v>
      </c>
      <c r="D2221" s="49" t="s">
        <v>3476</v>
      </c>
      <c r="E2221" s="65">
        <v>0</v>
      </c>
      <c r="F2221" s="65">
        <v>0</v>
      </c>
      <c r="G2221" s="50">
        <v>2</v>
      </c>
      <c r="H2221" s="50">
        <v>1</v>
      </c>
      <c r="I2221" s="50">
        <f t="shared" si="115"/>
        <v>2</v>
      </c>
      <c r="J2221" s="50">
        <f t="shared" si="115"/>
        <v>1</v>
      </c>
    </row>
    <row r="2222" spans="3:10">
      <c r="C2222" s="48" t="s">
        <v>2644</v>
      </c>
      <c r="D2222" s="49" t="s">
        <v>2645</v>
      </c>
      <c r="E2222" s="65">
        <v>10</v>
      </c>
      <c r="F2222" s="65">
        <v>10</v>
      </c>
      <c r="G2222" s="50">
        <v>0</v>
      </c>
      <c r="H2222" s="50">
        <v>1</v>
      </c>
      <c r="I2222" s="50">
        <f t="shared" si="115"/>
        <v>10</v>
      </c>
      <c r="J2222" s="50">
        <f t="shared" si="115"/>
        <v>11</v>
      </c>
    </row>
    <row r="2223" spans="3:10">
      <c r="C2223" s="48" t="s">
        <v>516</v>
      </c>
      <c r="D2223" s="49" t="s">
        <v>517</v>
      </c>
      <c r="E2223" s="65">
        <v>0</v>
      </c>
      <c r="F2223" s="65">
        <v>0</v>
      </c>
      <c r="G2223" s="50">
        <v>1</v>
      </c>
      <c r="H2223" s="50">
        <v>1</v>
      </c>
      <c r="I2223" s="50">
        <f t="shared" si="115"/>
        <v>1</v>
      </c>
      <c r="J2223" s="50">
        <f t="shared" si="115"/>
        <v>1</v>
      </c>
    </row>
    <row r="2224" spans="3:10">
      <c r="C2224" s="48" t="s">
        <v>1389</v>
      </c>
      <c r="D2224" s="49" t="s">
        <v>1390</v>
      </c>
      <c r="E2224" s="65">
        <v>0</v>
      </c>
      <c r="F2224" s="65">
        <v>0</v>
      </c>
      <c r="G2224" s="50">
        <v>0</v>
      </c>
      <c r="H2224" s="50">
        <v>1</v>
      </c>
      <c r="I2224" s="50">
        <f t="shared" si="115"/>
        <v>0</v>
      </c>
      <c r="J2224" s="50">
        <f t="shared" si="115"/>
        <v>1</v>
      </c>
    </row>
    <row r="2225" spans="3:10">
      <c r="C2225" s="48" t="s">
        <v>3477</v>
      </c>
      <c r="D2225" s="49" t="s">
        <v>3478</v>
      </c>
      <c r="E2225" s="65">
        <v>0</v>
      </c>
      <c r="F2225" s="65">
        <v>0</v>
      </c>
      <c r="G2225" s="50">
        <v>3</v>
      </c>
      <c r="H2225" s="50">
        <v>3</v>
      </c>
      <c r="I2225" s="50">
        <f t="shared" si="115"/>
        <v>3</v>
      </c>
      <c r="J2225" s="50">
        <f t="shared" si="115"/>
        <v>3</v>
      </c>
    </row>
    <row r="2226" spans="3:10">
      <c r="C2226" s="48" t="s">
        <v>3479</v>
      </c>
      <c r="D2226" s="49" t="s">
        <v>3480</v>
      </c>
      <c r="E2226" s="65">
        <v>0</v>
      </c>
      <c r="F2226" s="65">
        <v>0</v>
      </c>
      <c r="G2226" s="50">
        <v>0</v>
      </c>
      <c r="H2226" s="50">
        <v>1</v>
      </c>
      <c r="I2226" s="50">
        <f t="shared" si="115"/>
        <v>0</v>
      </c>
      <c r="J2226" s="50">
        <f t="shared" si="115"/>
        <v>1</v>
      </c>
    </row>
    <row r="2227" spans="3:10">
      <c r="C2227" s="48" t="s">
        <v>1551</v>
      </c>
      <c r="D2227" s="49" t="s">
        <v>1552</v>
      </c>
      <c r="E2227" s="65">
        <v>0</v>
      </c>
      <c r="F2227" s="65">
        <v>0</v>
      </c>
      <c r="G2227" s="50">
        <v>0</v>
      </c>
      <c r="H2227" s="50">
        <v>1</v>
      </c>
      <c r="I2227" s="50">
        <f t="shared" si="115"/>
        <v>0</v>
      </c>
      <c r="J2227" s="50">
        <f t="shared" si="115"/>
        <v>1</v>
      </c>
    </row>
    <row r="2228" spans="3:10">
      <c r="C2228" s="48" t="s">
        <v>591</v>
      </c>
      <c r="D2228" s="49" t="s">
        <v>592</v>
      </c>
      <c r="E2228" s="65">
        <v>0</v>
      </c>
      <c r="F2228" s="65">
        <v>0</v>
      </c>
      <c r="G2228" s="50">
        <v>0</v>
      </c>
      <c r="H2228" s="50">
        <v>1</v>
      </c>
      <c r="I2228" s="50">
        <f t="shared" si="115"/>
        <v>0</v>
      </c>
      <c r="J2228" s="50">
        <f t="shared" si="115"/>
        <v>1</v>
      </c>
    </row>
    <row r="2229" spans="3:10">
      <c r="C2229" s="48" t="s">
        <v>759</v>
      </c>
      <c r="D2229" s="49" t="s">
        <v>760</v>
      </c>
      <c r="E2229" s="65">
        <v>0</v>
      </c>
      <c r="F2229" s="65">
        <v>0</v>
      </c>
      <c r="G2229" s="50">
        <v>0</v>
      </c>
      <c r="H2229" s="50">
        <v>1</v>
      </c>
      <c r="I2229" s="50">
        <f t="shared" si="115"/>
        <v>0</v>
      </c>
      <c r="J2229" s="50">
        <f t="shared" si="115"/>
        <v>1</v>
      </c>
    </row>
    <row r="2230" spans="3:10">
      <c r="C2230" s="48" t="s">
        <v>595</v>
      </c>
      <c r="D2230" s="49" t="s">
        <v>596</v>
      </c>
      <c r="E2230" s="65">
        <v>0</v>
      </c>
      <c r="F2230" s="65">
        <v>0</v>
      </c>
      <c r="G2230" s="50">
        <v>0</v>
      </c>
      <c r="H2230" s="50">
        <v>1</v>
      </c>
      <c r="I2230" s="50">
        <f t="shared" si="115"/>
        <v>0</v>
      </c>
      <c r="J2230" s="50">
        <f t="shared" si="115"/>
        <v>1</v>
      </c>
    </row>
    <row r="2231" spans="3:10">
      <c r="C2231" s="48" t="s">
        <v>599</v>
      </c>
      <c r="D2231" s="49" t="s">
        <v>600</v>
      </c>
      <c r="E2231" s="65">
        <v>0</v>
      </c>
      <c r="F2231" s="65">
        <v>0</v>
      </c>
      <c r="G2231" s="50">
        <v>0</v>
      </c>
      <c r="H2231" s="50">
        <v>1</v>
      </c>
      <c r="I2231" s="50">
        <f t="shared" si="115"/>
        <v>0</v>
      </c>
      <c r="J2231" s="50">
        <f t="shared" si="115"/>
        <v>1</v>
      </c>
    </row>
    <row r="2232" spans="3:10">
      <c r="C2232" s="48" t="s">
        <v>601</v>
      </c>
      <c r="D2232" s="49" t="s">
        <v>602</v>
      </c>
      <c r="E2232" s="65">
        <v>0</v>
      </c>
      <c r="F2232" s="65">
        <v>0</v>
      </c>
      <c r="G2232" s="50">
        <v>16</v>
      </c>
      <c r="H2232" s="50">
        <v>30</v>
      </c>
      <c r="I2232" s="50">
        <f t="shared" si="115"/>
        <v>16</v>
      </c>
      <c r="J2232" s="50">
        <f t="shared" si="115"/>
        <v>30</v>
      </c>
    </row>
    <row r="2233" spans="3:10">
      <c r="C2233" s="48" t="s">
        <v>605</v>
      </c>
      <c r="D2233" s="49" t="s">
        <v>606</v>
      </c>
      <c r="E2233" s="65">
        <v>0</v>
      </c>
      <c r="F2233" s="65">
        <v>0</v>
      </c>
      <c r="G2233" s="50">
        <v>1</v>
      </c>
      <c r="H2233" s="50">
        <v>1</v>
      </c>
      <c r="I2233" s="50">
        <f t="shared" si="115"/>
        <v>1</v>
      </c>
      <c r="J2233" s="50">
        <f t="shared" si="115"/>
        <v>1</v>
      </c>
    </row>
    <row r="2234" spans="3:10">
      <c r="C2234" s="48" t="s">
        <v>3481</v>
      </c>
      <c r="D2234" s="49" t="s">
        <v>3482</v>
      </c>
      <c r="E2234" s="65">
        <v>0</v>
      </c>
      <c r="F2234" s="65">
        <v>0</v>
      </c>
      <c r="G2234" s="50">
        <v>0</v>
      </c>
      <c r="H2234" s="50">
        <v>1</v>
      </c>
      <c r="I2234" s="50">
        <f t="shared" si="115"/>
        <v>0</v>
      </c>
      <c r="J2234" s="50">
        <f t="shared" si="115"/>
        <v>1</v>
      </c>
    </row>
    <row r="2235" spans="3:10">
      <c r="C2235" s="48" t="s">
        <v>787</v>
      </c>
      <c r="D2235" s="49" t="s">
        <v>788</v>
      </c>
      <c r="E2235" s="65">
        <v>0</v>
      </c>
      <c r="F2235" s="65">
        <v>0</v>
      </c>
      <c r="G2235" s="50">
        <v>0</v>
      </c>
      <c r="H2235" s="50">
        <v>1</v>
      </c>
      <c r="I2235" s="50">
        <f t="shared" si="115"/>
        <v>0</v>
      </c>
      <c r="J2235" s="50">
        <f t="shared" si="115"/>
        <v>1</v>
      </c>
    </row>
    <row r="2236" spans="3:10">
      <c r="C2236" s="48" t="s">
        <v>609</v>
      </c>
      <c r="D2236" s="49" t="s">
        <v>610</v>
      </c>
      <c r="E2236" s="65">
        <v>734</v>
      </c>
      <c r="F2236" s="65">
        <v>800</v>
      </c>
      <c r="G2236" s="50">
        <v>0</v>
      </c>
      <c r="H2236" s="50">
        <v>1</v>
      </c>
      <c r="I2236" s="50">
        <f t="shared" si="115"/>
        <v>734</v>
      </c>
      <c r="J2236" s="50">
        <f t="shared" si="115"/>
        <v>801</v>
      </c>
    </row>
    <row r="2237" spans="3:10">
      <c r="C2237" s="48" t="s">
        <v>918</v>
      </c>
      <c r="D2237" s="49" t="s">
        <v>919</v>
      </c>
      <c r="E2237" s="65">
        <v>0</v>
      </c>
      <c r="F2237" s="65">
        <v>0</v>
      </c>
      <c r="G2237" s="50">
        <v>0</v>
      </c>
      <c r="H2237" s="50">
        <v>1</v>
      </c>
      <c r="I2237" s="50">
        <f t="shared" si="115"/>
        <v>0</v>
      </c>
      <c r="J2237" s="50">
        <f t="shared" si="115"/>
        <v>1</v>
      </c>
    </row>
    <row r="2238" spans="3:10">
      <c r="C2238" s="48" t="s">
        <v>611</v>
      </c>
      <c r="D2238" s="49" t="s">
        <v>612</v>
      </c>
      <c r="E2238" s="65">
        <v>0</v>
      </c>
      <c r="F2238" s="65">
        <v>0</v>
      </c>
      <c r="G2238" s="50">
        <v>0</v>
      </c>
      <c r="H2238" s="50">
        <v>1</v>
      </c>
      <c r="I2238" s="50">
        <f t="shared" si="115"/>
        <v>0</v>
      </c>
      <c r="J2238" s="50">
        <f t="shared" si="115"/>
        <v>1</v>
      </c>
    </row>
    <row r="2239" spans="3:10">
      <c r="C2239" s="48" t="s">
        <v>3483</v>
      </c>
      <c r="D2239" s="49" t="s">
        <v>3484</v>
      </c>
      <c r="E2239" s="65">
        <v>0</v>
      </c>
      <c r="F2239" s="65">
        <v>0</v>
      </c>
      <c r="G2239" s="50">
        <v>0</v>
      </c>
      <c r="H2239" s="50">
        <v>1</v>
      </c>
      <c r="I2239" s="50">
        <f t="shared" si="115"/>
        <v>0</v>
      </c>
      <c r="J2239" s="50">
        <f t="shared" si="115"/>
        <v>1</v>
      </c>
    </row>
    <row r="2240" spans="3:10">
      <c r="C2240" s="48" t="s">
        <v>3485</v>
      </c>
      <c r="D2240" s="49" t="s">
        <v>3486</v>
      </c>
      <c r="E2240" s="65">
        <v>0</v>
      </c>
      <c r="F2240" s="65">
        <v>0</v>
      </c>
      <c r="G2240" s="50">
        <v>0</v>
      </c>
      <c r="H2240" s="50">
        <v>1</v>
      </c>
      <c r="I2240" s="50">
        <f t="shared" si="115"/>
        <v>0</v>
      </c>
      <c r="J2240" s="50">
        <f t="shared" si="115"/>
        <v>1</v>
      </c>
    </row>
    <row r="2241" spans="3:10">
      <c r="C2241" s="48" t="s">
        <v>924</v>
      </c>
      <c r="D2241" s="49" t="s">
        <v>925</v>
      </c>
      <c r="E2241" s="65">
        <v>0</v>
      </c>
      <c r="F2241" s="65">
        <v>0</v>
      </c>
      <c r="G2241" s="50">
        <v>0</v>
      </c>
      <c r="H2241" s="50">
        <v>1</v>
      </c>
      <c r="I2241" s="50">
        <f t="shared" si="115"/>
        <v>0</v>
      </c>
      <c r="J2241" s="50">
        <f t="shared" si="115"/>
        <v>1</v>
      </c>
    </row>
    <row r="2242" spans="3:10">
      <c r="C2242" s="48" t="s">
        <v>625</v>
      </c>
      <c r="D2242" s="49" t="s">
        <v>626</v>
      </c>
      <c r="E2242" s="65">
        <v>0</v>
      </c>
      <c r="F2242" s="65">
        <v>0</v>
      </c>
      <c r="G2242" s="50">
        <v>3021</v>
      </c>
      <c r="H2242" s="50">
        <v>2500</v>
      </c>
      <c r="I2242" s="50">
        <f t="shared" si="115"/>
        <v>3021</v>
      </c>
      <c r="J2242" s="50">
        <f t="shared" si="115"/>
        <v>2500</v>
      </c>
    </row>
    <row r="2243" spans="3:10">
      <c r="C2243" s="48" t="s">
        <v>2041</v>
      </c>
      <c r="D2243" s="49" t="s">
        <v>2042</v>
      </c>
      <c r="E2243" s="65">
        <v>0</v>
      </c>
      <c r="F2243" s="65">
        <v>0</v>
      </c>
      <c r="G2243" s="50">
        <v>0</v>
      </c>
      <c r="H2243" s="50">
        <v>1</v>
      </c>
      <c r="I2243" s="50">
        <f t="shared" si="115"/>
        <v>0</v>
      </c>
      <c r="J2243" s="50">
        <f t="shared" si="115"/>
        <v>1</v>
      </c>
    </row>
    <row r="2244" spans="3:10">
      <c r="C2244" s="48" t="s">
        <v>2065</v>
      </c>
      <c r="D2244" s="49" t="s">
        <v>2066</v>
      </c>
      <c r="E2244" s="65">
        <v>0</v>
      </c>
      <c r="F2244" s="65">
        <v>0</v>
      </c>
      <c r="G2244" s="50">
        <v>0</v>
      </c>
      <c r="H2244" s="50">
        <v>1</v>
      </c>
      <c r="I2244" s="50">
        <f t="shared" si="115"/>
        <v>0</v>
      </c>
      <c r="J2244" s="50">
        <f t="shared" si="115"/>
        <v>1</v>
      </c>
    </row>
    <row r="2245" spans="3:10">
      <c r="C2245" s="48" t="s">
        <v>1564</v>
      </c>
      <c r="D2245" s="49" t="s">
        <v>1565</v>
      </c>
      <c r="E2245" s="65">
        <v>0</v>
      </c>
      <c r="F2245" s="65">
        <v>0</v>
      </c>
      <c r="G2245" s="50">
        <v>0</v>
      </c>
      <c r="H2245" s="50">
        <v>1</v>
      </c>
      <c r="I2245" s="50">
        <f t="shared" si="115"/>
        <v>0</v>
      </c>
      <c r="J2245" s="50">
        <f t="shared" si="115"/>
        <v>1</v>
      </c>
    </row>
    <row r="2246" spans="3:10">
      <c r="C2246" s="48" t="s">
        <v>645</v>
      </c>
      <c r="D2246" s="49" t="s">
        <v>646</v>
      </c>
      <c r="E2246" s="65">
        <v>0</v>
      </c>
      <c r="F2246" s="65">
        <v>0</v>
      </c>
      <c r="G2246" s="50">
        <v>0</v>
      </c>
      <c r="H2246" s="50">
        <v>1</v>
      </c>
      <c r="I2246" s="50">
        <f t="shared" si="115"/>
        <v>0</v>
      </c>
      <c r="J2246" s="50">
        <f t="shared" si="115"/>
        <v>1</v>
      </c>
    </row>
    <row r="2247" spans="3:10">
      <c r="C2247" s="48" t="s">
        <v>647</v>
      </c>
      <c r="D2247" s="49" t="s">
        <v>648</v>
      </c>
      <c r="E2247" s="65">
        <v>0</v>
      </c>
      <c r="F2247" s="65">
        <v>0</v>
      </c>
      <c r="G2247" s="50">
        <v>59</v>
      </c>
      <c r="H2247" s="50">
        <v>50</v>
      </c>
      <c r="I2247" s="50">
        <f t="shared" si="115"/>
        <v>59</v>
      </c>
      <c r="J2247" s="50">
        <f t="shared" si="115"/>
        <v>50</v>
      </c>
    </row>
    <row r="2248" spans="3:10">
      <c r="C2248" s="48" t="s">
        <v>649</v>
      </c>
      <c r="D2248" s="49" t="s">
        <v>650</v>
      </c>
      <c r="E2248" s="65">
        <v>0</v>
      </c>
      <c r="F2248" s="65">
        <v>0</v>
      </c>
      <c r="G2248" s="50">
        <v>0</v>
      </c>
      <c r="H2248" s="50">
        <v>1</v>
      </c>
      <c r="I2248" s="50">
        <f t="shared" si="115"/>
        <v>0</v>
      </c>
      <c r="J2248" s="50">
        <f t="shared" si="115"/>
        <v>1</v>
      </c>
    </row>
    <row r="2249" spans="3:10">
      <c r="C2249" s="48" t="s">
        <v>651</v>
      </c>
      <c r="D2249" s="49" t="s">
        <v>652</v>
      </c>
      <c r="E2249" s="65">
        <v>0</v>
      </c>
      <c r="F2249" s="65">
        <v>0</v>
      </c>
      <c r="G2249" s="50">
        <v>0</v>
      </c>
      <c r="H2249" s="50">
        <v>1</v>
      </c>
      <c r="I2249" s="50">
        <f t="shared" si="115"/>
        <v>0</v>
      </c>
      <c r="J2249" s="50">
        <f t="shared" si="115"/>
        <v>1</v>
      </c>
    </row>
    <row r="2250" spans="3:10">
      <c r="C2250" s="48" t="s">
        <v>653</v>
      </c>
      <c r="D2250" s="49" t="s">
        <v>654</v>
      </c>
      <c r="E2250" s="65">
        <v>0</v>
      </c>
      <c r="F2250" s="65">
        <v>0</v>
      </c>
      <c r="G2250" s="50">
        <v>145</v>
      </c>
      <c r="H2250" s="50">
        <v>150</v>
      </c>
      <c r="I2250" s="50">
        <f t="shared" si="115"/>
        <v>145</v>
      </c>
      <c r="J2250" s="50">
        <f t="shared" si="115"/>
        <v>150</v>
      </c>
    </row>
    <row r="2251" spans="3:10">
      <c r="C2251" s="48" t="s">
        <v>936</v>
      </c>
      <c r="D2251" s="49" t="s">
        <v>937</v>
      </c>
      <c r="E2251" s="65">
        <v>0</v>
      </c>
      <c r="F2251" s="65">
        <v>0</v>
      </c>
      <c r="G2251" s="50">
        <v>0</v>
      </c>
      <c r="H2251" s="50">
        <v>1</v>
      </c>
      <c r="I2251" s="50">
        <f t="shared" si="115"/>
        <v>0</v>
      </c>
      <c r="J2251" s="50">
        <f t="shared" si="115"/>
        <v>1</v>
      </c>
    </row>
    <row r="2252" spans="3:10">
      <c r="C2252" s="48" t="s">
        <v>938</v>
      </c>
      <c r="D2252" s="49" t="s">
        <v>939</v>
      </c>
      <c r="E2252" s="65">
        <v>0</v>
      </c>
      <c r="F2252" s="65">
        <v>0</v>
      </c>
      <c r="G2252" s="50">
        <v>0</v>
      </c>
      <c r="H2252" s="50">
        <v>1</v>
      </c>
      <c r="I2252" s="50">
        <f t="shared" si="115"/>
        <v>0</v>
      </c>
      <c r="J2252" s="50">
        <f t="shared" si="115"/>
        <v>1</v>
      </c>
    </row>
    <row r="2253" spans="3:10">
      <c r="C2253" s="48" t="s">
        <v>655</v>
      </c>
      <c r="D2253" s="49" t="s">
        <v>656</v>
      </c>
      <c r="E2253" s="65">
        <v>0</v>
      </c>
      <c r="F2253" s="65">
        <v>0</v>
      </c>
      <c r="G2253" s="50">
        <v>0</v>
      </c>
      <c r="H2253" s="50">
        <v>1</v>
      </c>
      <c r="I2253" s="50">
        <f t="shared" si="115"/>
        <v>0</v>
      </c>
      <c r="J2253" s="50">
        <f t="shared" si="115"/>
        <v>1</v>
      </c>
    </row>
    <row r="2254" spans="3:10">
      <c r="C2254" s="48" t="s">
        <v>657</v>
      </c>
      <c r="D2254" s="49" t="s">
        <v>658</v>
      </c>
      <c r="E2254" s="65">
        <v>0</v>
      </c>
      <c r="F2254" s="65">
        <v>0</v>
      </c>
      <c r="G2254" s="50">
        <v>467</v>
      </c>
      <c r="H2254" s="50">
        <v>350</v>
      </c>
      <c r="I2254" s="50">
        <f t="shared" si="115"/>
        <v>467</v>
      </c>
      <c r="J2254" s="50">
        <f t="shared" si="115"/>
        <v>350</v>
      </c>
    </row>
    <row r="2255" spans="3:10">
      <c r="C2255" s="48" t="s">
        <v>659</v>
      </c>
      <c r="D2255" s="49" t="s">
        <v>660</v>
      </c>
      <c r="E2255" s="65">
        <v>0</v>
      </c>
      <c r="F2255" s="65">
        <v>0</v>
      </c>
      <c r="G2255" s="50">
        <v>2767</v>
      </c>
      <c r="H2255" s="50">
        <v>2500</v>
      </c>
      <c r="I2255" s="50">
        <f t="shared" si="115"/>
        <v>2767</v>
      </c>
      <c r="J2255" s="50">
        <f t="shared" si="115"/>
        <v>2500</v>
      </c>
    </row>
    <row r="2256" spans="3:10">
      <c r="C2256" s="48" t="s">
        <v>661</v>
      </c>
      <c r="D2256" s="49" t="s">
        <v>662</v>
      </c>
      <c r="E2256" s="65">
        <v>0</v>
      </c>
      <c r="F2256" s="65">
        <v>0</v>
      </c>
      <c r="G2256" s="50">
        <v>1795</v>
      </c>
      <c r="H2256" s="50">
        <v>1700</v>
      </c>
      <c r="I2256" s="50">
        <f t="shared" si="115"/>
        <v>1795</v>
      </c>
      <c r="J2256" s="50">
        <f t="shared" si="115"/>
        <v>1700</v>
      </c>
    </row>
    <row r="2257" spans="2:11">
      <c r="C2257" s="48" t="s">
        <v>940</v>
      </c>
      <c r="D2257" s="49" t="s">
        <v>941</v>
      </c>
      <c r="E2257" s="65">
        <v>0</v>
      </c>
      <c r="F2257" s="65">
        <v>0</v>
      </c>
      <c r="G2257" s="50">
        <v>0</v>
      </c>
      <c r="H2257" s="50">
        <v>1</v>
      </c>
      <c r="I2257" s="50">
        <f t="shared" si="115"/>
        <v>0</v>
      </c>
      <c r="J2257" s="50">
        <f t="shared" si="115"/>
        <v>1</v>
      </c>
    </row>
    <row r="2258" spans="2:11">
      <c r="C2258" s="48" t="s">
        <v>669</v>
      </c>
      <c r="D2258" s="49" t="s">
        <v>670</v>
      </c>
      <c r="E2258" s="65">
        <v>85</v>
      </c>
      <c r="F2258" s="65">
        <v>100</v>
      </c>
      <c r="G2258" s="50">
        <v>65</v>
      </c>
      <c r="H2258" s="50">
        <v>60</v>
      </c>
      <c r="I2258" s="50">
        <f t="shared" si="115"/>
        <v>150</v>
      </c>
      <c r="J2258" s="50">
        <f t="shared" si="115"/>
        <v>160</v>
      </c>
    </row>
    <row r="2259" spans="2:11">
      <c r="C2259" s="48" t="s">
        <v>673</v>
      </c>
      <c r="D2259" s="49" t="s">
        <v>674</v>
      </c>
      <c r="E2259" s="65">
        <v>1</v>
      </c>
      <c r="F2259" s="65">
        <v>1</v>
      </c>
      <c r="G2259" s="50">
        <v>0</v>
      </c>
      <c r="H2259" s="50">
        <v>1</v>
      </c>
      <c r="I2259" s="50">
        <f t="shared" si="115"/>
        <v>1</v>
      </c>
      <c r="J2259" s="50">
        <f t="shared" si="115"/>
        <v>2</v>
      </c>
    </row>
    <row r="2260" spans="2:11">
      <c r="C2260" s="48" t="s">
        <v>675</v>
      </c>
      <c r="D2260" s="49" t="s">
        <v>676</v>
      </c>
      <c r="E2260" s="65">
        <v>0</v>
      </c>
      <c r="F2260" s="65">
        <v>0</v>
      </c>
      <c r="G2260" s="50">
        <v>0</v>
      </c>
      <c r="H2260" s="50">
        <v>1</v>
      </c>
      <c r="I2260" s="50">
        <f t="shared" si="115"/>
        <v>0</v>
      </c>
      <c r="J2260" s="50">
        <f t="shared" si="115"/>
        <v>1</v>
      </c>
    </row>
    <row r="2261" spans="2:11">
      <c r="C2261" s="48" t="s">
        <v>677</v>
      </c>
      <c r="D2261" s="49" t="s">
        <v>678</v>
      </c>
      <c r="E2261" s="65">
        <v>0</v>
      </c>
      <c r="F2261" s="65">
        <v>0</v>
      </c>
      <c r="G2261" s="50">
        <v>0</v>
      </c>
      <c r="H2261" s="50">
        <v>1</v>
      </c>
      <c r="I2261" s="50">
        <f t="shared" si="115"/>
        <v>0</v>
      </c>
      <c r="J2261" s="50">
        <f t="shared" si="115"/>
        <v>1</v>
      </c>
    </row>
    <row r="2262" spans="2:11">
      <c r="C2262" s="48" t="s">
        <v>679</v>
      </c>
      <c r="D2262" s="49" t="s">
        <v>680</v>
      </c>
      <c r="E2262" s="65">
        <v>0</v>
      </c>
      <c r="F2262" s="65">
        <v>0</v>
      </c>
      <c r="G2262" s="50">
        <v>5</v>
      </c>
      <c r="H2262" s="50">
        <v>1</v>
      </c>
      <c r="I2262" s="50">
        <f t="shared" si="115"/>
        <v>5</v>
      </c>
      <c r="J2262" s="50">
        <f t="shared" si="115"/>
        <v>1</v>
      </c>
    </row>
    <row r="2263" spans="2:11">
      <c r="C2263" s="48" t="s">
        <v>689</v>
      </c>
      <c r="D2263" s="49" t="s">
        <v>690</v>
      </c>
      <c r="E2263" s="65">
        <v>0</v>
      </c>
      <c r="F2263" s="65">
        <v>0</v>
      </c>
      <c r="G2263" s="50">
        <v>2559</v>
      </c>
      <c r="H2263" s="50">
        <v>2200</v>
      </c>
      <c r="I2263" s="50">
        <f t="shared" si="115"/>
        <v>2559</v>
      </c>
      <c r="J2263" s="50">
        <f t="shared" si="115"/>
        <v>2200</v>
      </c>
    </row>
    <row r="2264" spans="2:11">
      <c r="C2264" s="48" t="s">
        <v>3487</v>
      </c>
      <c r="D2264" s="49" t="s">
        <v>3488</v>
      </c>
      <c r="E2264" s="65">
        <v>1</v>
      </c>
      <c r="F2264" s="65">
        <v>1</v>
      </c>
      <c r="G2264" s="50">
        <v>0</v>
      </c>
      <c r="H2264" s="50">
        <v>1</v>
      </c>
      <c r="I2264" s="50">
        <f t="shared" si="115"/>
        <v>1</v>
      </c>
      <c r="J2264" s="50">
        <f t="shared" si="115"/>
        <v>2</v>
      </c>
    </row>
    <row r="2265" spans="2:11" ht="14.25">
      <c r="B2265" s="45" t="s">
        <v>82</v>
      </c>
      <c r="D2265" s="72"/>
      <c r="E2265" s="73"/>
      <c r="F2265" s="73"/>
      <c r="G2265" s="73"/>
      <c r="H2265" s="73"/>
      <c r="I2265" s="73"/>
      <c r="J2265" s="73"/>
      <c r="K2265" s="71" t="s">
        <v>59</v>
      </c>
    </row>
    <row r="2266" spans="2:11">
      <c r="C2266" s="48" t="s">
        <v>10</v>
      </c>
      <c r="D2266" s="74" t="s">
        <v>7776</v>
      </c>
      <c r="E2266" s="65"/>
      <c r="F2266" s="65"/>
      <c r="G2266" s="50"/>
      <c r="H2266" s="50"/>
      <c r="I2266" s="50">
        <f t="shared" ref="I2266:J2273" si="116">SUM(E2266,G2266)</f>
        <v>0</v>
      </c>
      <c r="J2266" s="50">
        <f t="shared" si="116"/>
        <v>0</v>
      </c>
    </row>
    <row r="2267" spans="2:11">
      <c r="C2267" s="48" t="s">
        <v>11</v>
      </c>
      <c r="D2267" s="74" t="s">
        <v>7777</v>
      </c>
      <c r="E2267" s="65"/>
      <c r="F2267" s="65"/>
      <c r="G2267" s="50"/>
      <c r="H2267" s="50"/>
      <c r="I2267" s="50">
        <f t="shared" si="116"/>
        <v>0</v>
      </c>
      <c r="J2267" s="50">
        <f t="shared" si="116"/>
        <v>0</v>
      </c>
    </row>
    <row r="2268" spans="2:11">
      <c r="C2268" s="48" t="s">
        <v>12</v>
      </c>
      <c r="D2268" s="74" t="s">
        <v>7778</v>
      </c>
      <c r="E2268" s="65"/>
      <c r="F2268" s="65"/>
      <c r="G2268" s="50"/>
      <c r="H2268" s="50"/>
      <c r="I2268" s="50">
        <f t="shared" si="116"/>
        <v>0</v>
      </c>
      <c r="J2268" s="50">
        <f t="shared" si="116"/>
        <v>0</v>
      </c>
    </row>
    <row r="2269" spans="2:11">
      <c r="C2269" s="48" t="s">
        <v>13</v>
      </c>
      <c r="D2269" s="74" t="s">
        <v>7779</v>
      </c>
      <c r="E2269" s="65"/>
      <c r="F2269" s="65"/>
      <c r="G2269" s="50"/>
      <c r="H2269" s="50"/>
      <c r="I2269" s="50">
        <f t="shared" si="116"/>
        <v>0</v>
      </c>
      <c r="J2269" s="50">
        <f t="shared" si="116"/>
        <v>0</v>
      </c>
    </row>
    <row r="2270" spans="2:11">
      <c r="C2270" s="48" t="s">
        <v>14</v>
      </c>
      <c r="D2270" s="74" t="s">
        <v>7780</v>
      </c>
      <c r="E2270" s="65"/>
      <c r="F2270" s="65"/>
      <c r="G2270" s="50"/>
      <c r="H2270" s="50"/>
      <c r="I2270" s="50">
        <f t="shared" si="116"/>
        <v>0</v>
      </c>
      <c r="J2270" s="50">
        <f t="shared" si="116"/>
        <v>0</v>
      </c>
    </row>
    <row r="2271" spans="2:11">
      <c r="C2271" s="48" t="s">
        <v>15</v>
      </c>
      <c r="D2271" s="74" t="s">
        <v>7781</v>
      </c>
      <c r="E2271" s="65"/>
      <c r="F2271" s="65"/>
      <c r="G2271" s="50"/>
      <c r="H2271" s="50"/>
      <c r="I2271" s="50">
        <f t="shared" si="116"/>
        <v>0</v>
      </c>
      <c r="J2271" s="50">
        <f t="shared" si="116"/>
        <v>0</v>
      </c>
    </row>
    <row r="2272" spans="2:11">
      <c r="C2272" s="48" t="s">
        <v>16</v>
      </c>
      <c r="D2272" s="74" t="s">
        <v>7782</v>
      </c>
      <c r="E2272" s="65"/>
      <c r="F2272" s="65"/>
      <c r="G2272" s="50"/>
      <c r="H2272" s="50"/>
      <c r="I2272" s="50">
        <f t="shared" si="116"/>
        <v>0</v>
      </c>
      <c r="J2272" s="50">
        <f t="shared" si="116"/>
        <v>0</v>
      </c>
    </row>
    <row r="2273" spans="1:11">
      <c r="C2273" s="48" t="s">
        <v>17</v>
      </c>
      <c r="D2273" s="74" t="s">
        <v>7783</v>
      </c>
      <c r="E2273" s="65"/>
      <c r="F2273" s="65"/>
      <c r="G2273" s="50"/>
      <c r="H2273" s="50"/>
      <c r="I2273" s="50">
        <f t="shared" si="116"/>
        <v>0</v>
      </c>
      <c r="J2273" s="50">
        <f t="shared" si="116"/>
        <v>0</v>
      </c>
    </row>
    <row r="2274" spans="1:11">
      <c r="A2274" s="66" t="s">
        <v>2079</v>
      </c>
      <c r="E2274" s="59"/>
      <c r="F2274" s="59"/>
      <c r="G2274" s="59"/>
      <c r="H2274" s="59"/>
      <c r="I2274" s="59"/>
      <c r="J2274" s="59"/>
    </row>
    <row r="2275" spans="1:11" ht="14.25">
      <c r="B2275" s="43" t="s">
        <v>69</v>
      </c>
      <c r="C2275" s="44"/>
      <c r="D2275" s="43"/>
      <c r="E2275" s="60"/>
      <c r="F2275" s="60"/>
      <c r="G2275" s="60"/>
      <c r="H2275" s="60"/>
      <c r="I2275" s="60"/>
      <c r="J2275" s="60"/>
    </row>
    <row r="2276" spans="1:11">
      <c r="B2276" s="45" t="s">
        <v>37</v>
      </c>
      <c r="C2276" s="46"/>
      <c r="E2276" s="47">
        <f>SUM(E2277:E2283)</f>
        <v>18698</v>
      </c>
      <c r="F2276" s="47">
        <f t="shared" ref="F2276:J2276" si="117">SUM(F2277:F2283)</f>
        <v>18850</v>
      </c>
      <c r="G2276" s="47">
        <f t="shared" si="117"/>
        <v>85</v>
      </c>
      <c r="H2276" s="47">
        <f t="shared" si="117"/>
        <v>150</v>
      </c>
      <c r="I2276" s="47">
        <f t="shared" si="117"/>
        <v>18783</v>
      </c>
      <c r="J2276" s="47">
        <f t="shared" si="117"/>
        <v>19000</v>
      </c>
    </row>
    <row r="2277" spans="1:11">
      <c r="C2277" s="48" t="s">
        <v>105</v>
      </c>
      <c r="D2277" s="49" t="s">
        <v>7749</v>
      </c>
      <c r="E2277" s="50">
        <v>6183</v>
      </c>
      <c r="F2277" s="50">
        <v>6050</v>
      </c>
      <c r="G2277" s="50">
        <v>17</v>
      </c>
      <c r="H2277" s="50">
        <v>50</v>
      </c>
      <c r="I2277" s="50">
        <f>SUM(E2277,G2277)</f>
        <v>6200</v>
      </c>
      <c r="J2277" s="50">
        <f>SUM(F2277,H2277)</f>
        <v>6100</v>
      </c>
    </row>
    <row r="2278" spans="1:11">
      <c r="C2278" s="48" t="s">
        <v>106</v>
      </c>
      <c r="D2278" s="49" t="s">
        <v>7750</v>
      </c>
      <c r="E2278" s="50">
        <v>3629</v>
      </c>
      <c r="F2278" s="50">
        <v>3500</v>
      </c>
      <c r="G2278" s="50">
        <v>20</v>
      </c>
      <c r="H2278" s="50">
        <v>30</v>
      </c>
      <c r="I2278" s="50">
        <f t="shared" ref="I2278:J2283" si="118">SUM(E2278,G2278)</f>
        <v>3649</v>
      </c>
      <c r="J2278" s="50">
        <f t="shared" si="118"/>
        <v>3530</v>
      </c>
    </row>
    <row r="2279" spans="1:11">
      <c r="C2279" s="48" t="s">
        <v>107</v>
      </c>
      <c r="D2279" s="49" t="s">
        <v>7751</v>
      </c>
      <c r="E2279" s="50">
        <v>3398</v>
      </c>
      <c r="F2279" s="50">
        <v>4000</v>
      </c>
      <c r="G2279" s="50">
        <v>18</v>
      </c>
      <c r="H2279" s="50">
        <v>20</v>
      </c>
      <c r="I2279" s="50">
        <f t="shared" si="118"/>
        <v>3416</v>
      </c>
      <c r="J2279" s="50">
        <f t="shared" si="118"/>
        <v>4020</v>
      </c>
    </row>
    <row r="2280" spans="1:11">
      <c r="C2280" s="48" t="s">
        <v>108</v>
      </c>
      <c r="D2280" s="49" t="s">
        <v>7752</v>
      </c>
      <c r="E2280" s="50">
        <v>1779</v>
      </c>
      <c r="F2280" s="50">
        <v>1500</v>
      </c>
      <c r="G2280" s="50">
        <v>6</v>
      </c>
      <c r="H2280" s="50">
        <v>10</v>
      </c>
      <c r="I2280" s="50">
        <f t="shared" ref="I2280" si="119">SUM(E2280,G2280)</f>
        <v>1785</v>
      </c>
      <c r="J2280" s="50">
        <f t="shared" ref="J2280" si="120">SUM(F2280,H2280)</f>
        <v>1510</v>
      </c>
    </row>
    <row r="2281" spans="1:11">
      <c r="C2281" s="48" t="s">
        <v>109</v>
      </c>
      <c r="D2281" s="49" t="s">
        <v>7753</v>
      </c>
      <c r="E2281" s="50">
        <v>884</v>
      </c>
      <c r="F2281" s="50">
        <v>1300</v>
      </c>
      <c r="G2281" s="50">
        <v>3</v>
      </c>
      <c r="H2281" s="50">
        <v>10</v>
      </c>
      <c r="I2281" s="50">
        <f t="shared" si="118"/>
        <v>887</v>
      </c>
      <c r="J2281" s="50">
        <f t="shared" si="118"/>
        <v>1310</v>
      </c>
    </row>
    <row r="2282" spans="1:11">
      <c r="C2282" s="48" t="s">
        <v>110</v>
      </c>
      <c r="D2282" s="49" t="s">
        <v>7754</v>
      </c>
      <c r="E2282" s="50">
        <v>584</v>
      </c>
      <c r="F2282" s="50">
        <v>500</v>
      </c>
      <c r="G2282" s="50">
        <v>2</v>
      </c>
      <c r="H2282" s="50">
        <v>10</v>
      </c>
      <c r="I2282" s="50">
        <f t="shared" si="118"/>
        <v>586</v>
      </c>
      <c r="J2282" s="50">
        <f t="shared" si="118"/>
        <v>510</v>
      </c>
    </row>
    <row r="2283" spans="1:11" s="51" customFormat="1">
      <c r="A2283" s="2"/>
      <c r="B2283" s="2"/>
      <c r="C2283" s="48" t="s">
        <v>111</v>
      </c>
      <c r="D2283" s="49" t="s">
        <v>7755</v>
      </c>
      <c r="E2283" s="50">
        <v>2241</v>
      </c>
      <c r="F2283" s="50">
        <v>2000</v>
      </c>
      <c r="G2283" s="50">
        <v>19</v>
      </c>
      <c r="H2283" s="50">
        <v>20</v>
      </c>
      <c r="I2283" s="50">
        <f t="shared" si="118"/>
        <v>2260</v>
      </c>
      <c r="J2283" s="50">
        <f t="shared" si="118"/>
        <v>2020</v>
      </c>
    </row>
    <row r="2284" spans="1:11" s="51" customFormat="1">
      <c r="A2284" s="2"/>
      <c r="B2284" s="45" t="s">
        <v>81</v>
      </c>
      <c r="C2284" s="52"/>
      <c r="D2284" s="53"/>
      <c r="E2284" s="54"/>
      <c r="F2284" s="54"/>
      <c r="G2284" s="54"/>
      <c r="H2284" s="54"/>
      <c r="I2284" s="54"/>
      <c r="J2284" s="54"/>
      <c r="K2284" s="2" t="s">
        <v>21</v>
      </c>
    </row>
    <row r="2285" spans="1:11" s="51" customFormat="1">
      <c r="A2285" s="2"/>
      <c r="C2285" s="55" t="s">
        <v>77</v>
      </c>
      <c r="D2285" s="56" t="s">
        <v>7765</v>
      </c>
      <c r="E2285" s="57"/>
      <c r="F2285" s="57"/>
      <c r="G2285" s="57"/>
      <c r="H2285" s="57"/>
      <c r="I2285" s="50">
        <f t="shared" ref="I2285:J2288" si="121">SUM(E2285,G2285)</f>
        <v>0</v>
      </c>
      <c r="J2285" s="50">
        <f t="shared" si="121"/>
        <v>0</v>
      </c>
    </row>
    <row r="2286" spans="1:11" s="51" customFormat="1">
      <c r="A2286" s="2"/>
      <c r="C2286" s="55" t="s">
        <v>78</v>
      </c>
      <c r="D2286" s="56" t="s">
        <v>7766</v>
      </c>
      <c r="E2286" s="57"/>
      <c r="F2286" s="57"/>
      <c r="G2286" s="57"/>
      <c r="H2286" s="57"/>
      <c r="I2286" s="50">
        <f t="shared" si="121"/>
        <v>0</v>
      </c>
      <c r="J2286" s="50">
        <f t="shared" si="121"/>
        <v>0</v>
      </c>
    </row>
    <row r="2287" spans="1:11" s="51" customFormat="1">
      <c r="A2287" s="2"/>
      <c r="C2287" s="55" t="s">
        <v>79</v>
      </c>
      <c r="D2287" s="56" t="s">
        <v>7767</v>
      </c>
      <c r="E2287" s="50"/>
      <c r="F2287" s="50"/>
      <c r="G2287" s="50"/>
      <c r="H2287" s="50"/>
      <c r="I2287" s="50">
        <f t="shared" si="121"/>
        <v>0</v>
      </c>
      <c r="J2287" s="50">
        <f t="shared" si="121"/>
        <v>0</v>
      </c>
    </row>
    <row r="2288" spans="1:11" s="51" customFormat="1">
      <c r="A2288" s="2"/>
      <c r="C2288" s="55" t="s">
        <v>80</v>
      </c>
      <c r="D2288" s="56" t="s">
        <v>7768</v>
      </c>
      <c r="E2288" s="50"/>
      <c r="F2288" s="50"/>
      <c r="G2288" s="50"/>
      <c r="H2288" s="50"/>
      <c r="I2288" s="50">
        <f t="shared" si="121"/>
        <v>0</v>
      </c>
      <c r="J2288" s="50">
        <f t="shared" si="121"/>
        <v>0</v>
      </c>
    </row>
    <row r="2289" spans="2:10">
      <c r="E2289" s="59"/>
      <c r="F2289" s="59"/>
      <c r="G2289" s="59"/>
      <c r="H2289" s="59"/>
      <c r="I2289" s="59"/>
      <c r="J2289" s="59"/>
    </row>
    <row r="2290" spans="2:10" ht="14.25">
      <c r="B2290" s="43" t="s">
        <v>66</v>
      </c>
      <c r="C2290" s="44"/>
      <c r="D2290" s="43"/>
      <c r="E2290" s="60"/>
      <c r="F2290" s="60"/>
      <c r="G2290" s="60"/>
      <c r="H2290" s="60"/>
      <c r="I2290" s="60"/>
      <c r="J2290" s="60"/>
    </row>
    <row r="2291" spans="2:10">
      <c r="B2291" s="45" t="s">
        <v>36</v>
      </c>
      <c r="E2291" s="61">
        <f>E2292+E2645+E2670</f>
        <v>6357</v>
      </c>
      <c r="F2291" s="61">
        <f t="shared" ref="F2291:J2291" si="122">F2292+F2645+F2670</f>
        <v>6522</v>
      </c>
      <c r="G2291" s="61">
        <f t="shared" si="122"/>
        <v>66710</v>
      </c>
      <c r="H2291" s="61">
        <f t="shared" si="122"/>
        <v>67251</v>
      </c>
      <c r="I2291" s="61">
        <f t="shared" si="122"/>
        <v>73067</v>
      </c>
      <c r="J2291" s="61">
        <f t="shared" si="122"/>
        <v>73773</v>
      </c>
    </row>
    <row r="2292" spans="2:10">
      <c r="B2292" s="45" t="s">
        <v>34</v>
      </c>
      <c r="E2292" s="62">
        <f>SUM(E2293:E2644)</f>
        <v>0</v>
      </c>
      <c r="F2292" s="62">
        <f t="shared" ref="F2292:J2292" si="123">SUM(F2293:F2644)</f>
        <v>0</v>
      </c>
      <c r="G2292" s="62">
        <f t="shared" si="123"/>
        <v>1125</v>
      </c>
      <c r="H2292" s="62">
        <f t="shared" si="123"/>
        <v>1926</v>
      </c>
      <c r="I2292" s="62">
        <f t="shared" si="123"/>
        <v>1125</v>
      </c>
      <c r="J2292" s="62">
        <f t="shared" si="123"/>
        <v>1926</v>
      </c>
    </row>
    <row r="2293" spans="2:10" ht="14.25" customHeight="1">
      <c r="C2293" s="63" t="s">
        <v>498</v>
      </c>
      <c r="D2293" s="64" t="s">
        <v>499</v>
      </c>
      <c r="E2293" s="65"/>
      <c r="F2293" s="65"/>
      <c r="G2293" s="50">
        <v>0</v>
      </c>
      <c r="H2293" s="50">
        <v>1</v>
      </c>
      <c r="I2293" s="50">
        <f t="shared" ref="I2293:J2420" si="124">SUM(E2293,G2293)</f>
        <v>0</v>
      </c>
      <c r="J2293" s="50">
        <f t="shared" si="124"/>
        <v>1</v>
      </c>
    </row>
    <row r="2294" spans="2:10" ht="14.25" customHeight="1">
      <c r="C2294" s="63" t="s">
        <v>2080</v>
      </c>
      <c r="D2294" s="64" t="s">
        <v>2081</v>
      </c>
      <c r="E2294" s="65"/>
      <c r="F2294" s="65"/>
      <c r="G2294" s="50">
        <v>0</v>
      </c>
      <c r="H2294" s="50">
        <v>1</v>
      </c>
      <c r="I2294" s="50">
        <f t="shared" si="124"/>
        <v>0</v>
      </c>
      <c r="J2294" s="50">
        <f t="shared" si="124"/>
        <v>1</v>
      </c>
    </row>
    <row r="2295" spans="2:10" ht="14.25" customHeight="1">
      <c r="C2295" s="63" t="s">
        <v>116</v>
      </c>
      <c r="D2295" s="64" t="s">
        <v>117</v>
      </c>
      <c r="E2295" s="65"/>
      <c r="F2295" s="65"/>
      <c r="G2295" s="50">
        <v>0</v>
      </c>
      <c r="H2295" s="50">
        <v>1</v>
      </c>
      <c r="I2295" s="50">
        <f t="shared" si="124"/>
        <v>0</v>
      </c>
      <c r="J2295" s="50">
        <f t="shared" si="124"/>
        <v>1</v>
      </c>
    </row>
    <row r="2296" spans="2:10" ht="14.25" customHeight="1">
      <c r="C2296" s="63" t="s">
        <v>553</v>
      </c>
      <c r="D2296" s="64" t="s">
        <v>554</v>
      </c>
      <c r="E2296" s="65"/>
      <c r="F2296" s="65"/>
      <c r="G2296" s="50">
        <v>1</v>
      </c>
      <c r="H2296" s="50">
        <v>1</v>
      </c>
      <c r="I2296" s="50">
        <f t="shared" si="124"/>
        <v>1</v>
      </c>
      <c r="J2296" s="50">
        <f t="shared" si="124"/>
        <v>1</v>
      </c>
    </row>
    <row r="2297" spans="2:10" ht="14.25" customHeight="1">
      <c r="C2297" s="63" t="s">
        <v>118</v>
      </c>
      <c r="D2297" s="64" t="s">
        <v>119</v>
      </c>
      <c r="E2297" s="65"/>
      <c r="F2297" s="65"/>
      <c r="G2297" s="50">
        <v>0</v>
      </c>
      <c r="H2297" s="50">
        <v>1</v>
      </c>
      <c r="I2297" s="50">
        <f t="shared" si="124"/>
        <v>0</v>
      </c>
      <c r="J2297" s="50">
        <f t="shared" si="124"/>
        <v>1</v>
      </c>
    </row>
    <row r="2298" spans="2:10" ht="14.25" customHeight="1">
      <c r="C2298" s="63" t="s">
        <v>555</v>
      </c>
      <c r="D2298" s="64" t="s">
        <v>556</v>
      </c>
      <c r="E2298" s="65"/>
      <c r="F2298" s="65"/>
      <c r="G2298" s="50">
        <v>0</v>
      </c>
      <c r="H2298" s="50">
        <v>1</v>
      </c>
      <c r="I2298" s="50">
        <f t="shared" si="124"/>
        <v>0</v>
      </c>
      <c r="J2298" s="50">
        <f t="shared" si="124"/>
        <v>1</v>
      </c>
    </row>
    <row r="2299" spans="2:10" ht="14.25" customHeight="1">
      <c r="C2299" s="63" t="s">
        <v>120</v>
      </c>
      <c r="D2299" s="64" t="s">
        <v>121</v>
      </c>
      <c r="E2299" s="65"/>
      <c r="F2299" s="65"/>
      <c r="G2299" s="50">
        <v>0</v>
      </c>
      <c r="H2299" s="50">
        <v>1</v>
      </c>
      <c r="I2299" s="50">
        <f t="shared" si="124"/>
        <v>0</v>
      </c>
      <c r="J2299" s="50">
        <f t="shared" si="124"/>
        <v>1</v>
      </c>
    </row>
    <row r="2300" spans="2:10" ht="14.25" customHeight="1">
      <c r="C2300" s="63" t="s">
        <v>124</v>
      </c>
      <c r="D2300" s="64" t="s">
        <v>125</v>
      </c>
      <c r="E2300" s="65"/>
      <c r="F2300" s="65"/>
      <c r="G2300" s="50">
        <v>0</v>
      </c>
      <c r="H2300" s="50">
        <v>1</v>
      </c>
      <c r="I2300" s="50">
        <f t="shared" si="124"/>
        <v>0</v>
      </c>
      <c r="J2300" s="50">
        <f t="shared" si="124"/>
        <v>1</v>
      </c>
    </row>
    <row r="2301" spans="2:10" ht="14.25" customHeight="1">
      <c r="C2301" s="63" t="s">
        <v>2082</v>
      </c>
      <c r="D2301" s="64" t="s">
        <v>2083</v>
      </c>
      <c r="E2301" s="65"/>
      <c r="F2301" s="65"/>
      <c r="G2301" s="50">
        <v>0</v>
      </c>
      <c r="H2301" s="50">
        <v>1</v>
      </c>
      <c r="I2301" s="50">
        <f t="shared" si="124"/>
        <v>0</v>
      </c>
      <c r="J2301" s="50">
        <f t="shared" si="124"/>
        <v>1</v>
      </c>
    </row>
    <row r="2302" spans="2:10" ht="14.25" customHeight="1">
      <c r="C2302" s="63" t="s">
        <v>2084</v>
      </c>
      <c r="D2302" s="64" t="s">
        <v>2085</v>
      </c>
      <c r="E2302" s="65"/>
      <c r="F2302" s="65"/>
      <c r="G2302" s="50">
        <v>5</v>
      </c>
      <c r="H2302" s="50">
        <v>10</v>
      </c>
      <c r="I2302" s="50">
        <f t="shared" si="124"/>
        <v>5</v>
      </c>
      <c r="J2302" s="50">
        <f t="shared" si="124"/>
        <v>10</v>
      </c>
    </row>
    <row r="2303" spans="2:10" ht="14.25" customHeight="1">
      <c r="C2303" s="63" t="s">
        <v>2086</v>
      </c>
      <c r="D2303" s="64" t="s">
        <v>2087</v>
      </c>
      <c r="E2303" s="65"/>
      <c r="F2303" s="65"/>
      <c r="G2303" s="50">
        <v>0</v>
      </c>
      <c r="H2303" s="50">
        <v>1</v>
      </c>
      <c r="I2303" s="50">
        <f t="shared" si="124"/>
        <v>0</v>
      </c>
      <c r="J2303" s="50">
        <f t="shared" si="124"/>
        <v>1</v>
      </c>
    </row>
    <row r="2304" spans="2:10" ht="14.25" customHeight="1">
      <c r="C2304" s="63" t="s">
        <v>2088</v>
      </c>
      <c r="D2304" s="64" t="s">
        <v>2089</v>
      </c>
      <c r="E2304" s="65"/>
      <c r="F2304" s="65"/>
      <c r="G2304" s="50">
        <v>8</v>
      </c>
      <c r="H2304" s="50">
        <v>30</v>
      </c>
      <c r="I2304" s="50">
        <f t="shared" si="124"/>
        <v>8</v>
      </c>
      <c r="J2304" s="50">
        <f t="shared" si="124"/>
        <v>30</v>
      </c>
    </row>
    <row r="2305" spans="3:10" ht="14.25" customHeight="1">
      <c r="C2305" s="63" t="s">
        <v>1483</v>
      </c>
      <c r="D2305" s="64" t="s">
        <v>1484</v>
      </c>
      <c r="E2305" s="65"/>
      <c r="F2305" s="65"/>
      <c r="G2305" s="50">
        <v>0</v>
      </c>
      <c r="H2305" s="50">
        <v>1</v>
      </c>
      <c r="I2305" s="50">
        <f t="shared" si="124"/>
        <v>0</v>
      </c>
      <c r="J2305" s="50">
        <f t="shared" si="124"/>
        <v>1</v>
      </c>
    </row>
    <row r="2306" spans="3:10" ht="14.25" customHeight="1">
      <c r="C2306" s="63" t="s">
        <v>2090</v>
      </c>
      <c r="D2306" s="64" t="s">
        <v>2091</v>
      </c>
      <c r="E2306" s="65"/>
      <c r="F2306" s="65"/>
      <c r="G2306" s="50">
        <v>0</v>
      </c>
      <c r="H2306" s="50">
        <v>1</v>
      </c>
      <c r="I2306" s="50">
        <f t="shared" si="124"/>
        <v>0</v>
      </c>
      <c r="J2306" s="50">
        <f t="shared" si="124"/>
        <v>1</v>
      </c>
    </row>
    <row r="2307" spans="3:10" ht="14.25" customHeight="1">
      <c r="C2307" s="63" t="s">
        <v>2092</v>
      </c>
      <c r="D2307" s="64" t="s">
        <v>2093</v>
      </c>
      <c r="E2307" s="65"/>
      <c r="F2307" s="65"/>
      <c r="G2307" s="50">
        <v>0</v>
      </c>
      <c r="H2307" s="50">
        <v>1</v>
      </c>
      <c r="I2307" s="50">
        <f t="shared" si="124"/>
        <v>0</v>
      </c>
      <c r="J2307" s="50">
        <f t="shared" si="124"/>
        <v>1</v>
      </c>
    </row>
    <row r="2308" spans="3:10" ht="14.25" customHeight="1">
      <c r="C2308" s="63" t="s">
        <v>2094</v>
      </c>
      <c r="D2308" s="64" t="s">
        <v>2095</v>
      </c>
      <c r="E2308" s="65"/>
      <c r="F2308" s="65"/>
      <c r="G2308" s="50">
        <v>0</v>
      </c>
      <c r="H2308" s="50">
        <v>1</v>
      </c>
      <c r="I2308" s="50">
        <f t="shared" si="124"/>
        <v>0</v>
      </c>
      <c r="J2308" s="50">
        <f t="shared" si="124"/>
        <v>1</v>
      </c>
    </row>
    <row r="2309" spans="3:10" ht="14.25" customHeight="1">
      <c r="C2309" s="63" t="s">
        <v>995</v>
      </c>
      <c r="D2309" s="64" t="s">
        <v>996</v>
      </c>
      <c r="E2309" s="65"/>
      <c r="F2309" s="65"/>
      <c r="G2309" s="50">
        <v>0</v>
      </c>
      <c r="H2309" s="50">
        <v>1</v>
      </c>
      <c r="I2309" s="50">
        <f t="shared" si="124"/>
        <v>0</v>
      </c>
      <c r="J2309" s="50">
        <f t="shared" si="124"/>
        <v>1</v>
      </c>
    </row>
    <row r="2310" spans="3:10" ht="14.25" customHeight="1">
      <c r="C2310" s="63" t="s">
        <v>2096</v>
      </c>
      <c r="D2310" s="64" t="s">
        <v>2097</v>
      </c>
      <c r="E2310" s="65"/>
      <c r="F2310" s="65"/>
      <c r="G2310" s="50">
        <v>0</v>
      </c>
      <c r="H2310" s="50">
        <v>1</v>
      </c>
      <c r="I2310" s="50">
        <f t="shared" si="124"/>
        <v>0</v>
      </c>
      <c r="J2310" s="50">
        <f t="shared" si="124"/>
        <v>1</v>
      </c>
    </row>
    <row r="2311" spans="3:10" ht="14.25" customHeight="1">
      <c r="C2311" s="63" t="s">
        <v>2098</v>
      </c>
      <c r="D2311" s="64" t="s">
        <v>2099</v>
      </c>
      <c r="E2311" s="65"/>
      <c r="F2311" s="65"/>
      <c r="G2311" s="50">
        <v>0</v>
      </c>
      <c r="H2311" s="50">
        <v>1</v>
      </c>
      <c r="I2311" s="50">
        <f t="shared" si="124"/>
        <v>0</v>
      </c>
      <c r="J2311" s="50">
        <f t="shared" si="124"/>
        <v>1</v>
      </c>
    </row>
    <row r="2312" spans="3:10" ht="14.25" customHeight="1">
      <c r="C2312" s="63" t="s">
        <v>154</v>
      </c>
      <c r="D2312" s="64" t="s">
        <v>155</v>
      </c>
      <c r="E2312" s="65"/>
      <c r="F2312" s="65"/>
      <c r="G2312" s="50">
        <v>0</v>
      </c>
      <c r="H2312" s="50">
        <v>1</v>
      </c>
      <c r="I2312" s="50">
        <f t="shared" si="124"/>
        <v>0</v>
      </c>
      <c r="J2312" s="50">
        <f t="shared" si="124"/>
        <v>1</v>
      </c>
    </row>
    <row r="2313" spans="3:10" ht="14.25" customHeight="1">
      <c r="C2313" s="63" t="s">
        <v>156</v>
      </c>
      <c r="D2313" s="64" t="s">
        <v>157</v>
      </c>
      <c r="E2313" s="65"/>
      <c r="F2313" s="65"/>
      <c r="G2313" s="50">
        <v>0</v>
      </c>
      <c r="H2313" s="50">
        <v>2</v>
      </c>
      <c r="I2313" s="50">
        <f t="shared" si="124"/>
        <v>0</v>
      </c>
      <c r="J2313" s="50">
        <f t="shared" si="124"/>
        <v>2</v>
      </c>
    </row>
    <row r="2314" spans="3:10" ht="14.25" customHeight="1">
      <c r="C2314" s="63" t="s">
        <v>2100</v>
      </c>
      <c r="D2314" s="64" t="s">
        <v>2101</v>
      </c>
      <c r="E2314" s="65"/>
      <c r="F2314" s="65"/>
      <c r="G2314" s="50">
        <v>0</v>
      </c>
      <c r="H2314" s="50">
        <v>4</v>
      </c>
      <c r="I2314" s="50">
        <f t="shared" si="124"/>
        <v>0</v>
      </c>
      <c r="J2314" s="50">
        <f t="shared" si="124"/>
        <v>4</v>
      </c>
    </row>
    <row r="2315" spans="3:10" ht="14.25" customHeight="1">
      <c r="C2315" s="63" t="s">
        <v>2102</v>
      </c>
      <c r="D2315" s="64" t="s">
        <v>2103</v>
      </c>
      <c r="E2315" s="65"/>
      <c r="F2315" s="65"/>
      <c r="G2315" s="50">
        <v>0</v>
      </c>
      <c r="H2315" s="50">
        <v>4</v>
      </c>
      <c r="I2315" s="50">
        <f t="shared" si="124"/>
        <v>0</v>
      </c>
      <c r="J2315" s="50">
        <f t="shared" si="124"/>
        <v>4</v>
      </c>
    </row>
    <row r="2316" spans="3:10" ht="14.25" customHeight="1">
      <c r="C2316" s="63" t="s">
        <v>158</v>
      </c>
      <c r="D2316" s="64" t="s">
        <v>159</v>
      </c>
      <c r="E2316" s="65"/>
      <c r="F2316" s="65"/>
      <c r="G2316" s="50">
        <v>0</v>
      </c>
      <c r="H2316" s="50">
        <v>3</v>
      </c>
      <c r="I2316" s="50">
        <f t="shared" si="124"/>
        <v>0</v>
      </c>
      <c r="J2316" s="50">
        <f t="shared" si="124"/>
        <v>3</v>
      </c>
    </row>
    <row r="2317" spans="3:10" ht="14.25" customHeight="1">
      <c r="C2317" s="63" t="s">
        <v>2104</v>
      </c>
      <c r="D2317" s="64" t="s">
        <v>2105</v>
      </c>
      <c r="E2317" s="65"/>
      <c r="F2317" s="65"/>
      <c r="G2317" s="50">
        <v>0</v>
      </c>
      <c r="H2317" s="50">
        <v>1</v>
      </c>
      <c r="I2317" s="50">
        <f t="shared" si="124"/>
        <v>0</v>
      </c>
      <c r="J2317" s="50">
        <f t="shared" si="124"/>
        <v>1</v>
      </c>
    </row>
    <row r="2318" spans="3:10" ht="14.25" customHeight="1">
      <c r="C2318" s="63" t="s">
        <v>182</v>
      </c>
      <c r="D2318" s="64" t="s">
        <v>183</v>
      </c>
      <c r="E2318" s="65"/>
      <c r="F2318" s="65"/>
      <c r="G2318" s="50">
        <v>4</v>
      </c>
      <c r="H2318" s="50">
        <v>14</v>
      </c>
      <c r="I2318" s="50">
        <f t="shared" si="124"/>
        <v>4</v>
      </c>
      <c r="J2318" s="50">
        <f t="shared" si="124"/>
        <v>14</v>
      </c>
    </row>
    <row r="2319" spans="3:10" ht="14.25" customHeight="1">
      <c r="C2319" s="63" t="s">
        <v>184</v>
      </c>
      <c r="D2319" s="64" t="s">
        <v>185</v>
      </c>
      <c r="E2319" s="65"/>
      <c r="F2319" s="65"/>
      <c r="G2319" s="50">
        <v>0</v>
      </c>
      <c r="H2319" s="50">
        <v>3</v>
      </c>
      <c r="I2319" s="50">
        <f t="shared" si="124"/>
        <v>0</v>
      </c>
      <c r="J2319" s="50">
        <f t="shared" si="124"/>
        <v>3</v>
      </c>
    </row>
    <row r="2320" spans="3:10" ht="14.25" customHeight="1">
      <c r="C2320" s="63" t="s">
        <v>186</v>
      </c>
      <c r="D2320" s="64" t="s">
        <v>187</v>
      </c>
      <c r="E2320" s="65"/>
      <c r="F2320" s="65"/>
      <c r="G2320" s="50">
        <v>0</v>
      </c>
      <c r="H2320" s="50">
        <v>1</v>
      </c>
      <c r="I2320" s="50">
        <f t="shared" si="124"/>
        <v>0</v>
      </c>
      <c r="J2320" s="50">
        <f t="shared" si="124"/>
        <v>1</v>
      </c>
    </row>
    <row r="2321" spans="3:10" ht="14.25" customHeight="1">
      <c r="C2321" s="63" t="s">
        <v>192</v>
      </c>
      <c r="D2321" s="64" t="s">
        <v>193</v>
      </c>
      <c r="E2321" s="65"/>
      <c r="F2321" s="65"/>
      <c r="G2321" s="50">
        <v>0</v>
      </c>
      <c r="H2321" s="50">
        <v>1</v>
      </c>
      <c r="I2321" s="50">
        <f t="shared" si="124"/>
        <v>0</v>
      </c>
      <c r="J2321" s="50">
        <f t="shared" si="124"/>
        <v>1</v>
      </c>
    </row>
    <row r="2322" spans="3:10" ht="14.25" customHeight="1">
      <c r="C2322" s="63" t="s">
        <v>194</v>
      </c>
      <c r="D2322" s="64" t="s">
        <v>195</v>
      </c>
      <c r="E2322" s="65"/>
      <c r="F2322" s="65"/>
      <c r="G2322" s="50">
        <v>1</v>
      </c>
      <c r="H2322" s="50">
        <v>4</v>
      </c>
      <c r="I2322" s="50">
        <f t="shared" si="124"/>
        <v>1</v>
      </c>
      <c r="J2322" s="50">
        <f t="shared" si="124"/>
        <v>4</v>
      </c>
    </row>
    <row r="2323" spans="3:10" ht="14.25" customHeight="1">
      <c r="C2323" s="63" t="s">
        <v>196</v>
      </c>
      <c r="D2323" s="64" t="s">
        <v>197</v>
      </c>
      <c r="E2323" s="65"/>
      <c r="F2323" s="65"/>
      <c r="G2323" s="50">
        <v>1</v>
      </c>
      <c r="H2323" s="50">
        <v>1</v>
      </c>
      <c r="I2323" s="50">
        <f t="shared" si="124"/>
        <v>1</v>
      </c>
      <c r="J2323" s="50">
        <f t="shared" si="124"/>
        <v>1</v>
      </c>
    </row>
    <row r="2324" spans="3:10" ht="14.25" customHeight="1">
      <c r="C2324" s="63" t="s">
        <v>2106</v>
      </c>
      <c r="D2324" s="64" t="s">
        <v>2107</v>
      </c>
      <c r="E2324" s="65"/>
      <c r="F2324" s="65"/>
      <c r="G2324" s="50">
        <v>0</v>
      </c>
      <c r="H2324" s="50">
        <v>1</v>
      </c>
      <c r="I2324" s="50">
        <f t="shared" si="124"/>
        <v>0</v>
      </c>
      <c r="J2324" s="50">
        <f t="shared" si="124"/>
        <v>1</v>
      </c>
    </row>
    <row r="2325" spans="3:10" ht="14.25" customHeight="1">
      <c r="C2325" s="63" t="s">
        <v>210</v>
      </c>
      <c r="D2325" s="64" t="s">
        <v>211</v>
      </c>
      <c r="E2325" s="65"/>
      <c r="F2325" s="65"/>
      <c r="G2325" s="50">
        <v>0</v>
      </c>
      <c r="H2325" s="50">
        <v>1</v>
      </c>
      <c r="I2325" s="50">
        <f t="shared" si="124"/>
        <v>0</v>
      </c>
      <c r="J2325" s="50">
        <f t="shared" si="124"/>
        <v>1</v>
      </c>
    </row>
    <row r="2326" spans="3:10" ht="14.25" customHeight="1">
      <c r="C2326" s="63" t="s">
        <v>212</v>
      </c>
      <c r="D2326" s="64" t="s">
        <v>213</v>
      </c>
      <c r="E2326" s="65"/>
      <c r="F2326" s="65"/>
      <c r="G2326" s="50">
        <v>1</v>
      </c>
      <c r="H2326" s="50">
        <v>1</v>
      </c>
      <c r="I2326" s="50">
        <f t="shared" si="124"/>
        <v>1</v>
      </c>
      <c r="J2326" s="50">
        <f t="shared" si="124"/>
        <v>1</v>
      </c>
    </row>
    <row r="2327" spans="3:10" ht="14.25" customHeight="1">
      <c r="C2327" s="63" t="s">
        <v>230</v>
      </c>
      <c r="D2327" s="64" t="s">
        <v>231</v>
      </c>
      <c r="E2327" s="65"/>
      <c r="F2327" s="65"/>
      <c r="G2327" s="50">
        <v>0</v>
      </c>
      <c r="H2327" s="50">
        <v>1</v>
      </c>
      <c r="I2327" s="50">
        <f t="shared" si="124"/>
        <v>0</v>
      </c>
      <c r="J2327" s="50">
        <f t="shared" si="124"/>
        <v>1</v>
      </c>
    </row>
    <row r="2328" spans="3:10" ht="14.25" customHeight="1">
      <c r="C2328" s="63" t="s">
        <v>238</v>
      </c>
      <c r="D2328" s="64" t="s">
        <v>239</v>
      </c>
      <c r="E2328" s="65"/>
      <c r="F2328" s="65"/>
      <c r="G2328" s="50">
        <v>0</v>
      </c>
      <c r="H2328" s="50">
        <v>1</v>
      </c>
      <c r="I2328" s="50">
        <f t="shared" si="124"/>
        <v>0</v>
      </c>
      <c r="J2328" s="50">
        <f t="shared" si="124"/>
        <v>1</v>
      </c>
    </row>
    <row r="2329" spans="3:10" ht="14.25" customHeight="1">
      <c r="C2329" s="63" t="s">
        <v>256</v>
      </c>
      <c r="D2329" s="64" t="s">
        <v>257</v>
      </c>
      <c r="E2329" s="65"/>
      <c r="F2329" s="65"/>
      <c r="G2329" s="50">
        <v>0</v>
      </c>
      <c r="H2329" s="50">
        <v>1</v>
      </c>
      <c r="I2329" s="50">
        <f t="shared" si="124"/>
        <v>0</v>
      </c>
      <c r="J2329" s="50">
        <f t="shared" si="124"/>
        <v>1</v>
      </c>
    </row>
    <row r="2330" spans="3:10" ht="14.25" customHeight="1">
      <c r="C2330" s="63" t="s">
        <v>276</v>
      </c>
      <c r="D2330" s="64" t="s">
        <v>277</v>
      </c>
      <c r="E2330" s="65"/>
      <c r="F2330" s="65"/>
      <c r="G2330" s="50">
        <v>0</v>
      </c>
      <c r="H2330" s="50">
        <v>1</v>
      </c>
      <c r="I2330" s="50">
        <f t="shared" si="124"/>
        <v>0</v>
      </c>
      <c r="J2330" s="50">
        <f t="shared" si="124"/>
        <v>1</v>
      </c>
    </row>
    <row r="2331" spans="3:10" ht="14.25" customHeight="1">
      <c r="C2331" s="63" t="s">
        <v>294</v>
      </c>
      <c r="D2331" s="64" t="s">
        <v>295</v>
      </c>
      <c r="E2331" s="65"/>
      <c r="F2331" s="65"/>
      <c r="G2331" s="50">
        <v>0</v>
      </c>
      <c r="H2331" s="50">
        <v>1</v>
      </c>
      <c r="I2331" s="50">
        <f t="shared" si="124"/>
        <v>0</v>
      </c>
      <c r="J2331" s="50">
        <f t="shared" si="124"/>
        <v>1</v>
      </c>
    </row>
    <row r="2332" spans="3:10" ht="14.25" customHeight="1">
      <c r="C2332" s="63" t="s">
        <v>296</v>
      </c>
      <c r="D2332" s="64" t="s">
        <v>297</v>
      </c>
      <c r="E2332" s="65"/>
      <c r="F2332" s="65"/>
      <c r="G2332" s="50">
        <v>3</v>
      </c>
      <c r="H2332" s="50">
        <v>22</v>
      </c>
      <c r="I2332" s="50">
        <f t="shared" si="124"/>
        <v>3</v>
      </c>
      <c r="J2332" s="50">
        <f t="shared" si="124"/>
        <v>22</v>
      </c>
    </row>
    <row r="2333" spans="3:10" ht="14.25" customHeight="1">
      <c r="C2333" s="63" t="s">
        <v>320</v>
      </c>
      <c r="D2333" s="64" t="s">
        <v>321</v>
      </c>
      <c r="E2333" s="65"/>
      <c r="F2333" s="65"/>
      <c r="G2333" s="50">
        <v>0</v>
      </c>
      <c r="H2333" s="50">
        <v>4</v>
      </c>
      <c r="I2333" s="50">
        <f t="shared" si="124"/>
        <v>0</v>
      </c>
      <c r="J2333" s="50">
        <f t="shared" si="124"/>
        <v>4</v>
      </c>
    </row>
    <row r="2334" spans="3:10" ht="14.25" customHeight="1">
      <c r="C2334" s="63" t="s">
        <v>328</v>
      </c>
      <c r="D2334" s="64" t="s">
        <v>329</v>
      </c>
      <c r="E2334" s="65"/>
      <c r="F2334" s="65"/>
      <c r="G2334" s="50">
        <v>5</v>
      </c>
      <c r="H2334" s="50">
        <v>3</v>
      </c>
      <c r="I2334" s="50">
        <f t="shared" si="124"/>
        <v>5</v>
      </c>
      <c r="J2334" s="50">
        <f t="shared" si="124"/>
        <v>3</v>
      </c>
    </row>
    <row r="2335" spans="3:10" ht="14.25" customHeight="1">
      <c r="C2335" s="63" t="s">
        <v>332</v>
      </c>
      <c r="D2335" s="64" t="s">
        <v>333</v>
      </c>
      <c r="E2335" s="65"/>
      <c r="F2335" s="65"/>
      <c r="G2335" s="50">
        <v>0</v>
      </c>
      <c r="H2335" s="50">
        <v>1</v>
      </c>
      <c r="I2335" s="50">
        <f t="shared" si="124"/>
        <v>0</v>
      </c>
      <c r="J2335" s="50">
        <f t="shared" si="124"/>
        <v>1</v>
      </c>
    </row>
    <row r="2336" spans="3:10" ht="14.25" customHeight="1">
      <c r="C2336" s="63" t="s">
        <v>334</v>
      </c>
      <c r="D2336" s="64" t="s">
        <v>335</v>
      </c>
      <c r="E2336" s="65"/>
      <c r="F2336" s="65"/>
      <c r="G2336" s="50">
        <v>0</v>
      </c>
      <c r="H2336" s="50">
        <v>1</v>
      </c>
      <c r="I2336" s="50">
        <f t="shared" si="124"/>
        <v>0</v>
      </c>
      <c r="J2336" s="50">
        <f t="shared" si="124"/>
        <v>1</v>
      </c>
    </row>
    <row r="2337" spans="3:10" ht="14.25" customHeight="1">
      <c r="C2337" s="63" t="s">
        <v>338</v>
      </c>
      <c r="D2337" s="64" t="s">
        <v>339</v>
      </c>
      <c r="E2337" s="65"/>
      <c r="F2337" s="65"/>
      <c r="G2337" s="50">
        <v>0</v>
      </c>
      <c r="H2337" s="50">
        <v>1</v>
      </c>
      <c r="I2337" s="50">
        <f t="shared" si="124"/>
        <v>0</v>
      </c>
      <c r="J2337" s="50">
        <f t="shared" si="124"/>
        <v>1</v>
      </c>
    </row>
    <row r="2338" spans="3:10" ht="14.25" customHeight="1">
      <c r="C2338" s="63" t="s">
        <v>340</v>
      </c>
      <c r="D2338" s="64" t="s">
        <v>341</v>
      </c>
      <c r="E2338" s="65"/>
      <c r="F2338" s="65"/>
      <c r="G2338" s="50">
        <v>26</v>
      </c>
      <c r="H2338" s="50">
        <v>40</v>
      </c>
      <c r="I2338" s="50">
        <f t="shared" si="124"/>
        <v>26</v>
      </c>
      <c r="J2338" s="50">
        <f t="shared" si="124"/>
        <v>40</v>
      </c>
    </row>
    <row r="2339" spans="3:10" ht="14.25" customHeight="1">
      <c r="C2339" s="63" t="s">
        <v>2108</v>
      </c>
      <c r="D2339" s="64" t="s">
        <v>2109</v>
      </c>
      <c r="E2339" s="65"/>
      <c r="F2339" s="65"/>
      <c r="G2339" s="50">
        <v>2</v>
      </c>
      <c r="H2339" s="50">
        <v>10</v>
      </c>
      <c r="I2339" s="50">
        <f t="shared" si="124"/>
        <v>2</v>
      </c>
      <c r="J2339" s="50">
        <f t="shared" si="124"/>
        <v>10</v>
      </c>
    </row>
    <row r="2340" spans="3:10" ht="14.25" customHeight="1">
      <c r="C2340" s="63" t="s">
        <v>2110</v>
      </c>
      <c r="D2340" s="64" t="s">
        <v>2111</v>
      </c>
      <c r="E2340" s="65"/>
      <c r="F2340" s="65"/>
      <c r="G2340" s="50">
        <v>19</v>
      </c>
      <c r="H2340" s="50">
        <v>20</v>
      </c>
      <c r="I2340" s="50">
        <f t="shared" si="124"/>
        <v>19</v>
      </c>
      <c r="J2340" s="50">
        <f t="shared" si="124"/>
        <v>20</v>
      </c>
    </row>
    <row r="2341" spans="3:10" ht="14.25" customHeight="1">
      <c r="C2341" s="63" t="s">
        <v>2112</v>
      </c>
      <c r="D2341" s="64" t="s">
        <v>2113</v>
      </c>
      <c r="E2341" s="65"/>
      <c r="F2341" s="65"/>
      <c r="G2341" s="50">
        <v>24</v>
      </c>
      <c r="H2341" s="50">
        <v>22</v>
      </c>
      <c r="I2341" s="50">
        <f t="shared" si="124"/>
        <v>24</v>
      </c>
      <c r="J2341" s="50">
        <f t="shared" si="124"/>
        <v>22</v>
      </c>
    </row>
    <row r="2342" spans="3:10" ht="14.25" customHeight="1">
      <c r="C2342" s="63" t="s">
        <v>2114</v>
      </c>
      <c r="D2342" s="64" t="s">
        <v>2115</v>
      </c>
      <c r="E2342" s="65"/>
      <c r="F2342" s="65"/>
      <c r="G2342" s="50">
        <v>0</v>
      </c>
      <c r="H2342" s="50">
        <v>1</v>
      </c>
      <c r="I2342" s="50">
        <f t="shared" si="124"/>
        <v>0</v>
      </c>
      <c r="J2342" s="50">
        <f t="shared" si="124"/>
        <v>1</v>
      </c>
    </row>
    <row r="2343" spans="3:10" ht="14.25" customHeight="1">
      <c r="C2343" s="63" t="s">
        <v>2116</v>
      </c>
      <c r="D2343" s="64" t="s">
        <v>2117</v>
      </c>
      <c r="E2343" s="65"/>
      <c r="F2343" s="65"/>
      <c r="G2343" s="50">
        <v>0</v>
      </c>
      <c r="H2343" s="50">
        <v>1</v>
      </c>
      <c r="I2343" s="50">
        <f t="shared" si="124"/>
        <v>0</v>
      </c>
      <c r="J2343" s="50">
        <f t="shared" si="124"/>
        <v>1</v>
      </c>
    </row>
    <row r="2344" spans="3:10" ht="14.25" customHeight="1">
      <c r="C2344" s="63" t="s">
        <v>2118</v>
      </c>
      <c r="D2344" s="64" t="s">
        <v>2119</v>
      </c>
      <c r="E2344" s="65"/>
      <c r="F2344" s="65"/>
      <c r="G2344" s="50">
        <v>0</v>
      </c>
      <c r="H2344" s="50">
        <v>1</v>
      </c>
      <c r="I2344" s="50">
        <f t="shared" si="124"/>
        <v>0</v>
      </c>
      <c r="J2344" s="50">
        <f t="shared" si="124"/>
        <v>1</v>
      </c>
    </row>
    <row r="2345" spans="3:10" ht="14.25" customHeight="1">
      <c r="C2345" s="63" t="s">
        <v>2120</v>
      </c>
      <c r="D2345" s="64" t="s">
        <v>2121</v>
      </c>
      <c r="E2345" s="65"/>
      <c r="F2345" s="65"/>
      <c r="G2345" s="50">
        <v>0</v>
      </c>
      <c r="H2345" s="50">
        <v>1</v>
      </c>
      <c r="I2345" s="50">
        <f t="shared" si="124"/>
        <v>0</v>
      </c>
      <c r="J2345" s="50">
        <f t="shared" si="124"/>
        <v>1</v>
      </c>
    </row>
    <row r="2346" spans="3:10" ht="14.25" customHeight="1">
      <c r="C2346" s="63" t="s">
        <v>2122</v>
      </c>
      <c r="D2346" s="64" t="s">
        <v>2123</v>
      </c>
      <c r="E2346" s="65"/>
      <c r="F2346" s="65"/>
      <c r="G2346" s="50">
        <v>1</v>
      </c>
      <c r="H2346" s="50">
        <v>1</v>
      </c>
      <c r="I2346" s="50">
        <f t="shared" si="124"/>
        <v>1</v>
      </c>
      <c r="J2346" s="50">
        <f t="shared" si="124"/>
        <v>1</v>
      </c>
    </row>
    <row r="2347" spans="3:10" ht="14.25" customHeight="1">
      <c r="C2347" s="63" t="s">
        <v>2124</v>
      </c>
      <c r="D2347" s="64" t="s">
        <v>2125</v>
      </c>
      <c r="E2347" s="65"/>
      <c r="F2347" s="65"/>
      <c r="G2347" s="50">
        <v>1</v>
      </c>
      <c r="H2347" s="50">
        <v>1</v>
      </c>
      <c r="I2347" s="50">
        <f t="shared" si="124"/>
        <v>1</v>
      </c>
      <c r="J2347" s="50">
        <f t="shared" si="124"/>
        <v>1</v>
      </c>
    </row>
    <row r="2348" spans="3:10" ht="14.25" customHeight="1">
      <c r="C2348" s="63" t="s">
        <v>2126</v>
      </c>
      <c r="D2348" s="64" t="s">
        <v>2127</v>
      </c>
      <c r="E2348" s="65"/>
      <c r="F2348" s="65"/>
      <c r="G2348" s="50">
        <v>0</v>
      </c>
      <c r="H2348" s="50">
        <v>1</v>
      </c>
      <c r="I2348" s="50">
        <f t="shared" si="124"/>
        <v>0</v>
      </c>
      <c r="J2348" s="50">
        <f t="shared" si="124"/>
        <v>1</v>
      </c>
    </row>
    <row r="2349" spans="3:10" ht="14.25" customHeight="1">
      <c r="C2349" s="63" t="s">
        <v>2128</v>
      </c>
      <c r="D2349" s="64" t="s">
        <v>2129</v>
      </c>
      <c r="E2349" s="65"/>
      <c r="F2349" s="65"/>
      <c r="G2349" s="50">
        <v>0</v>
      </c>
      <c r="H2349" s="50">
        <v>1</v>
      </c>
      <c r="I2349" s="50">
        <f t="shared" si="124"/>
        <v>0</v>
      </c>
      <c r="J2349" s="50">
        <f t="shared" si="124"/>
        <v>1</v>
      </c>
    </row>
    <row r="2350" spans="3:10" ht="14.25" customHeight="1">
      <c r="C2350" s="63" t="s">
        <v>2130</v>
      </c>
      <c r="D2350" s="64" t="s">
        <v>2131</v>
      </c>
      <c r="E2350" s="65"/>
      <c r="F2350" s="65"/>
      <c r="G2350" s="50">
        <v>0</v>
      </c>
      <c r="H2350" s="50">
        <v>1</v>
      </c>
      <c r="I2350" s="50">
        <f t="shared" si="124"/>
        <v>0</v>
      </c>
      <c r="J2350" s="50">
        <f t="shared" si="124"/>
        <v>1</v>
      </c>
    </row>
    <row r="2351" spans="3:10" ht="14.25" customHeight="1">
      <c r="C2351" s="63" t="s">
        <v>2132</v>
      </c>
      <c r="D2351" s="64" t="s">
        <v>2133</v>
      </c>
      <c r="E2351" s="65"/>
      <c r="F2351" s="65"/>
      <c r="G2351" s="50">
        <v>0</v>
      </c>
      <c r="H2351" s="50">
        <v>1</v>
      </c>
      <c r="I2351" s="50">
        <f t="shared" si="124"/>
        <v>0</v>
      </c>
      <c r="J2351" s="50">
        <f t="shared" si="124"/>
        <v>1</v>
      </c>
    </row>
    <row r="2352" spans="3:10" ht="14.25" customHeight="1">
      <c r="C2352" s="63" t="s">
        <v>2134</v>
      </c>
      <c r="D2352" s="64" t="s">
        <v>2135</v>
      </c>
      <c r="E2352" s="65"/>
      <c r="F2352" s="65"/>
      <c r="G2352" s="50">
        <v>0</v>
      </c>
      <c r="H2352" s="50">
        <v>1</v>
      </c>
      <c r="I2352" s="50">
        <f t="shared" si="124"/>
        <v>0</v>
      </c>
      <c r="J2352" s="50">
        <f t="shared" si="124"/>
        <v>1</v>
      </c>
    </row>
    <row r="2353" spans="3:10" ht="14.25" customHeight="1">
      <c r="C2353" s="63" t="s">
        <v>2136</v>
      </c>
      <c r="D2353" s="64" t="s">
        <v>2137</v>
      </c>
      <c r="E2353" s="65"/>
      <c r="F2353" s="65"/>
      <c r="G2353" s="50">
        <v>0</v>
      </c>
      <c r="H2353" s="50">
        <v>1</v>
      </c>
      <c r="I2353" s="50">
        <f t="shared" si="124"/>
        <v>0</v>
      </c>
      <c r="J2353" s="50">
        <f t="shared" si="124"/>
        <v>1</v>
      </c>
    </row>
    <row r="2354" spans="3:10" ht="14.25" customHeight="1">
      <c r="C2354" s="63" t="s">
        <v>2138</v>
      </c>
      <c r="D2354" s="64" t="s">
        <v>2139</v>
      </c>
      <c r="E2354" s="65"/>
      <c r="F2354" s="65"/>
      <c r="G2354" s="50">
        <v>4</v>
      </c>
      <c r="H2354" s="50">
        <v>6</v>
      </c>
      <c r="I2354" s="50">
        <f t="shared" si="124"/>
        <v>4</v>
      </c>
      <c r="J2354" s="50">
        <f t="shared" si="124"/>
        <v>6</v>
      </c>
    </row>
    <row r="2355" spans="3:10" ht="14.25" customHeight="1">
      <c r="C2355" s="63" t="s">
        <v>346</v>
      </c>
      <c r="D2355" s="64" t="s">
        <v>347</v>
      </c>
      <c r="E2355" s="65"/>
      <c r="F2355" s="65"/>
      <c r="G2355" s="50">
        <v>0</v>
      </c>
      <c r="H2355" s="50">
        <v>1</v>
      </c>
      <c r="I2355" s="50">
        <f t="shared" si="124"/>
        <v>0</v>
      </c>
      <c r="J2355" s="50">
        <f t="shared" si="124"/>
        <v>1</v>
      </c>
    </row>
    <row r="2356" spans="3:10" ht="14.25" customHeight="1">
      <c r="C2356" s="63" t="s">
        <v>348</v>
      </c>
      <c r="D2356" s="64" t="s">
        <v>349</v>
      </c>
      <c r="E2356" s="65"/>
      <c r="F2356" s="65"/>
      <c r="G2356" s="50">
        <v>0</v>
      </c>
      <c r="H2356" s="50">
        <v>1</v>
      </c>
      <c r="I2356" s="50">
        <f t="shared" si="124"/>
        <v>0</v>
      </c>
      <c r="J2356" s="50">
        <f t="shared" si="124"/>
        <v>1</v>
      </c>
    </row>
    <row r="2357" spans="3:10" ht="14.25" customHeight="1">
      <c r="C2357" s="63" t="s">
        <v>350</v>
      </c>
      <c r="D2357" s="64" t="s">
        <v>351</v>
      </c>
      <c r="E2357" s="65"/>
      <c r="F2357" s="65"/>
      <c r="G2357" s="50">
        <v>0</v>
      </c>
      <c r="H2357" s="50">
        <v>1</v>
      </c>
      <c r="I2357" s="50">
        <f t="shared" si="124"/>
        <v>0</v>
      </c>
      <c r="J2357" s="50">
        <f t="shared" si="124"/>
        <v>1</v>
      </c>
    </row>
    <row r="2358" spans="3:10" ht="14.25" customHeight="1">
      <c r="C2358" s="63" t="s">
        <v>356</v>
      </c>
      <c r="D2358" s="64" t="s">
        <v>357</v>
      </c>
      <c r="E2358" s="65"/>
      <c r="F2358" s="65"/>
      <c r="G2358" s="50">
        <v>0</v>
      </c>
      <c r="H2358" s="50">
        <v>1</v>
      </c>
      <c r="I2358" s="50">
        <f t="shared" si="124"/>
        <v>0</v>
      </c>
      <c r="J2358" s="50">
        <f t="shared" si="124"/>
        <v>1</v>
      </c>
    </row>
    <row r="2359" spans="3:10" ht="14.25" customHeight="1">
      <c r="C2359" s="63" t="s">
        <v>565</v>
      </c>
      <c r="D2359" s="64" t="s">
        <v>566</v>
      </c>
      <c r="E2359" s="65"/>
      <c r="F2359" s="65"/>
      <c r="G2359" s="50">
        <v>0</v>
      </c>
      <c r="H2359" s="50">
        <v>1</v>
      </c>
      <c r="I2359" s="50">
        <f t="shared" si="124"/>
        <v>0</v>
      </c>
      <c r="J2359" s="50">
        <f t="shared" si="124"/>
        <v>1</v>
      </c>
    </row>
    <row r="2360" spans="3:10" ht="14.25" customHeight="1">
      <c r="C2360" s="63" t="s">
        <v>407</v>
      </c>
      <c r="D2360" s="64" t="s">
        <v>408</v>
      </c>
      <c r="E2360" s="65"/>
      <c r="F2360" s="65"/>
      <c r="G2360" s="50">
        <v>0</v>
      </c>
      <c r="H2360" s="50">
        <v>1</v>
      </c>
      <c r="I2360" s="50">
        <f t="shared" si="124"/>
        <v>0</v>
      </c>
      <c r="J2360" s="50">
        <f t="shared" si="124"/>
        <v>1</v>
      </c>
    </row>
    <row r="2361" spans="3:10" ht="14.25" customHeight="1">
      <c r="C2361" s="63" t="s">
        <v>2140</v>
      </c>
      <c r="D2361" s="64" t="s">
        <v>2141</v>
      </c>
      <c r="E2361" s="65"/>
      <c r="F2361" s="65"/>
      <c r="G2361" s="50">
        <v>0</v>
      </c>
      <c r="H2361" s="50">
        <v>1</v>
      </c>
      <c r="I2361" s="50">
        <f t="shared" si="124"/>
        <v>0</v>
      </c>
      <c r="J2361" s="50">
        <f t="shared" si="124"/>
        <v>1</v>
      </c>
    </row>
    <row r="2362" spans="3:10" ht="14.25" customHeight="1">
      <c r="C2362" s="63" t="s">
        <v>2142</v>
      </c>
      <c r="D2362" s="64" t="s">
        <v>2143</v>
      </c>
      <c r="E2362" s="65"/>
      <c r="F2362" s="65"/>
      <c r="G2362" s="50">
        <v>0</v>
      </c>
      <c r="H2362" s="50">
        <v>1</v>
      </c>
      <c r="I2362" s="50">
        <f t="shared" si="124"/>
        <v>0</v>
      </c>
      <c r="J2362" s="50">
        <f t="shared" si="124"/>
        <v>1</v>
      </c>
    </row>
    <row r="2363" spans="3:10" ht="14.25" customHeight="1">
      <c r="C2363" s="63" t="s">
        <v>2144</v>
      </c>
      <c r="D2363" s="64" t="s">
        <v>2145</v>
      </c>
      <c r="E2363" s="65"/>
      <c r="F2363" s="65"/>
      <c r="G2363" s="50">
        <v>0</v>
      </c>
      <c r="H2363" s="50">
        <v>1</v>
      </c>
      <c r="I2363" s="50">
        <f t="shared" si="124"/>
        <v>0</v>
      </c>
      <c r="J2363" s="50">
        <f t="shared" si="124"/>
        <v>1</v>
      </c>
    </row>
    <row r="2364" spans="3:10" ht="14.25" customHeight="1">
      <c r="C2364" s="63" t="s">
        <v>2146</v>
      </c>
      <c r="D2364" s="64" t="s">
        <v>2147</v>
      </c>
      <c r="E2364" s="65"/>
      <c r="F2364" s="65"/>
      <c r="G2364" s="50">
        <v>0</v>
      </c>
      <c r="H2364" s="50">
        <v>1</v>
      </c>
      <c r="I2364" s="50">
        <f t="shared" si="124"/>
        <v>0</v>
      </c>
      <c r="J2364" s="50">
        <f t="shared" si="124"/>
        <v>1</v>
      </c>
    </row>
    <row r="2365" spans="3:10" ht="14.25" customHeight="1">
      <c r="C2365" s="63" t="s">
        <v>2148</v>
      </c>
      <c r="D2365" s="64" t="s">
        <v>2149</v>
      </c>
      <c r="E2365" s="65"/>
      <c r="F2365" s="65"/>
      <c r="G2365" s="50">
        <v>0</v>
      </c>
      <c r="H2365" s="50">
        <v>1</v>
      </c>
      <c r="I2365" s="50">
        <f t="shared" si="124"/>
        <v>0</v>
      </c>
      <c r="J2365" s="50">
        <f t="shared" si="124"/>
        <v>1</v>
      </c>
    </row>
    <row r="2366" spans="3:10" ht="14.25" customHeight="1">
      <c r="C2366" s="63" t="s">
        <v>2148</v>
      </c>
      <c r="D2366" s="64" t="s">
        <v>2149</v>
      </c>
      <c r="E2366" s="65"/>
      <c r="F2366" s="65"/>
      <c r="G2366" s="50">
        <v>0</v>
      </c>
      <c r="H2366" s="50">
        <v>1</v>
      </c>
      <c r="I2366" s="50">
        <f t="shared" si="124"/>
        <v>0</v>
      </c>
      <c r="J2366" s="50">
        <f t="shared" si="124"/>
        <v>1</v>
      </c>
    </row>
    <row r="2367" spans="3:10" ht="14.25" customHeight="1">
      <c r="C2367" s="63" t="s">
        <v>731</v>
      </c>
      <c r="D2367" s="64" t="s">
        <v>732</v>
      </c>
      <c r="E2367" s="65"/>
      <c r="F2367" s="65"/>
      <c r="G2367" s="50">
        <v>1</v>
      </c>
      <c r="H2367" s="50">
        <v>1</v>
      </c>
      <c r="I2367" s="50">
        <f t="shared" si="124"/>
        <v>1</v>
      </c>
      <c r="J2367" s="50">
        <f t="shared" si="124"/>
        <v>1</v>
      </c>
    </row>
    <row r="2368" spans="3:10" ht="14.25" customHeight="1">
      <c r="C2368" s="63" t="s">
        <v>2150</v>
      </c>
      <c r="D2368" s="64" t="s">
        <v>2151</v>
      </c>
      <c r="E2368" s="65"/>
      <c r="F2368" s="65"/>
      <c r="G2368" s="50">
        <v>0</v>
      </c>
      <c r="H2368" s="50">
        <v>1</v>
      </c>
      <c r="I2368" s="50">
        <f t="shared" si="124"/>
        <v>0</v>
      </c>
      <c r="J2368" s="50">
        <f t="shared" si="124"/>
        <v>1</v>
      </c>
    </row>
    <row r="2369" spans="3:10" ht="14.25" customHeight="1">
      <c r="C2369" s="63" t="s">
        <v>2152</v>
      </c>
      <c r="D2369" s="64" t="s">
        <v>2153</v>
      </c>
      <c r="E2369" s="65"/>
      <c r="F2369" s="65"/>
      <c r="G2369" s="50">
        <v>2</v>
      </c>
      <c r="H2369" s="50">
        <v>3</v>
      </c>
      <c r="I2369" s="50">
        <f t="shared" si="124"/>
        <v>2</v>
      </c>
      <c r="J2369" s="50">
        <f t="shared" si="124"/>
        <v>3</v>
      </c>
    </row>
    <row r="2370" spans="3:10" ht="14.25" customHeight="1">
      <c r="C2370" s="63" t="s">
        <v>2154</v>
      </c>
      <c r="D2370" s="64" t="s">
        <v>2155</v>
      </c>
      <c r="E2370" s="65"/>
      <c r="F2370" s="65"/>
      <c r="G2370" s="50">
        <v>0</v>
      </c>
      <c r="H2370" s="50">
        <v>1</v>
      </c>
      <c r="I2370" s="50">
        <f t="shared" si="124"/>
        <v>0</v>
      </c>
      <c r="J2370" s="50">
        <f t="shared" si="124"/>
        <v>1</v>
      </c>
    </row>
    <row r="2371" spans="3:10" ht="14.25" customHeight="1">
      <c r="C2371" s="63" t="s">
        <v>2156</v>
      </c>
      <c r="D2371" s="64" t="s">
        <v>2157</v>
      </c>
      <c r="E2371" s="65"/>
      <c r="F2371" s="65"/>
      <c r="G2371" s="50">
        <v>0</v>
      </c>
      <c r="H2371" s="50">
        <v>1</v>
      </c>
      <c r="I2371" s="50">
        <f t="shared" si="124"/>
        <v>0</v>
      </c>
      <c r="J2371" s="50">
        <f t="shared" si="124"/>
        <v>1</v>
      </c>
    </row>
    <row r="2372" spans="3:10" ht="14.25" customHeight="1">
      <c r="C2372" s="63" t="s">
        <v>2158</v>
      </c>
      <c r="D2372" s="64" t="s">
        <v>2159</v>
      </c>
      <c r="E2372" s="65"/>
      <c r="F2372" s="65"/>
      <c r="G2372" s="50">
        <v>0</v>
      </c>
      <c r="H2372" s="50">
        <v>1</v>
      </c>
      <c r="I2372" s="50">
        <f t="shared" si="124"/>
        <v>0</v>
      </c>
      <c r="J2372" s="50">
        <f t="shared" si="124"/>
        <v>1</v>
      </c>
    </row>
    <row r="2373" spans="3:10" ht="14.25" customHeight="1">
      <c r="C2373" s="63" t="s">
        <v>2160</v>
      </c>
      <c r="D2373" s="64" t="s">
        <v>2161</v>
      </c>
      <c r="E2373" s="65"/>
      <c r="F2373" s="65"/>
      <c r="G2373" s="50">
        <v>0</v>
      </c>
      <c r="H2373" s="50">
        <v>1</v>
      </c>
      <c r="I2373" s="50">
        <f t="shared" si="124"/>
        <v>0</v>
      </c>
      <c r="J2373" s="50">
        <f t="shared" si="124"/>
        <v>1</v>
      </c>
    </row>
    <row r="2374" spans="3:10" ht="14.25" customHeight="1">
      <c r="C2374" s="63" t="s">
        <v>2162</v>
      </c>
      <c r="D2374" s="64" t="s">
        <v>2163</v>
      </c>
      <c r="E2374" s="65"/>
      <c r="F2374" s="65"/>
      <c r="G2374" s="50">
        <v>12</v>
      </c>
      <c r="H2374" s="50">
        <v>12</v>
      </c>
      <c r="I2374" s="50">
        <f t="shared" si="124"/>
        <v>12</v>
      </c>
      <c r="J2374" s="50">
        <f t="shared" si="124"/>
        <v>12</v>
      </c>
    </row>
    <row r="2375" spans="3:10" ht="14.25" customHeight="1">
      <c r="C2375" s="63" t="s">
        <v>2164</v>
      </c>
      <c r="D2375" s="64" t="s">
        <v>2165</v>
      </c>
      <c r="E2375" s="65"/>
      <c r="F2375" s="65"/>
      <c r="G2375" s="50">
        <v>0</v>
      </c>
      <c r="H2375" s="50">
        <v>1</v>
      </c>
      <c r="I2375" s="50">
        <f t="shared" si="124"/>
        <v>0</v>
      </c>
      <c r="J2375" s="50">
        <f t="shared" si="124"/>
        <v>1</v>
      </c>
    </row>
    <row r="2376" spans="3:10" ht="14.25" customHeight="1">
      <c r="C2376" s="63" t="s">
        <v>2166</v>
      </c>
      <c r="D2376" s="64" t="s">
        <v>2167</v>
      </c>
      <c r="E2376" s="65"/>
      <c r="F2376" s="65"/>
      <c r="G2376" s="50">
        <v>0</v>
      </c>
      <c r="H2376" s="50">
        <v>1</v>
      </c>
      <c r="I2376" s="50">
        <f t="shared" si="124"/>
        <v>0</v>
      </c>
      <c r="J2376" s="50">
        <f t="shared" si="124"/>
        <v>1</v>
      </c>
    </row>
    <row r="2377" spans="3:10" ht="14.25" customHeight="1">
      <c r="C2377" s="63" t="s">
        <v>417</v>
      </c>
      <c r="D2377" s="64" t="s">
        <v>418</v>
      </c>
      <c r="E2377" s="65"/>
      <c r="F2377" s="65"/>
      <c r="G2377" s="50">
        <v>1</v>
      </c>
      <c r="H2377" s="50">
        <v>9</v>
      </c>
      <c r="I2377" s="50">
        <f t="shared" si="124"/>
        <v>1</v>
      </c>
      <c r="J2377" s="50">
        <f t="shared" si="124"/>
        <v>9</v>
      </c>
    </row>
    <row r="2378" spans="3:10" ht="14.25" customHeight="1">
      <c r="C2378" s="63" t="s">
        <v>423</v>
      </c>
      <c r="D2378" s="64" t="s">
        <v>424</v>
      </c>
      <c r="E2378" s="65"/>
      <c r="F2378" s="65"/>
      <c r="G2378" s="50">
        <v>0</v>
      </c>
      <c r="H2378" s="50">
        <v>1</v>
      </c>
      <c r="I2378" s="50">
        <f t="shared" si="124"/>
        <v>0</v>
      </c>
      <c r="J2378" s="50">
        <f t="shared" si="124"/>
        <v>1</v>
      </c>
    </row>
    <row r="2379" spans="3:10" ht="14.25" customHeight="1">
      <c r="C2379" s="63" t="s">
        <v>427</v>
      </c>
      <c r="D2379" s="64" t="s">
        <v>428</v>
      </c>
      <c r="E2379" s="65"/>
      <c r="F2379" s="65"/>
      <c r="G2379" s="50">
        <v>0</v>
      </c>
      <c r="H2379" s="50">
        <v>1</v>
      </c>
      <c r="I2379" s="50">
        <f t="shared" si="124"/>
        <v>0</v>
      </c>
      <c r="J2379" s="50">
        <f t="shared" si="124"/>
        <v>1</v>
      </c>
    </row>
    <row r="2380" spans="3:10" ht="14.25" customHeight="1">
      <c r="C2380" s="63" t="s">
        <v>2168</v>
      </c>
      <c r="D2380" s="64" t="s">
        <v>2169</v>
      </c>
      <c r="E2380" s="65"/>
      <c r="F2380" s="65"/>
      <c r="G2380" s="50">
        <v>0</v>
      </c>
      <c r="H2380" s="50">
        <v>7</v>
      </c>
      <c r="I2380" s="50">
        <f t="shared" si="124"/>
        <v>0</v>
      </c>
      <c r="J2380" s="50">
        <f t="shared" si="124"/>
        <v>7</v>
      </c>
    </row>
    <row r="2381" spans="3:10" ht="14.25" customHeight="1">
      <c r="C2381" s="63" t="s">
        <v>429</v>
      </c>
      <c r="D2381" s="64" t="s">
        <v>430</v>
      </c>
      <c r="E2381" s="65"/>
      <c r="F2381" s="65"/>
      <c r="G2381" s="50">
        <v>4</v>
      </c>
      <c r="H2381" s="50">
        <v>22</v>
      </c>
      <c r="I2381" s="50">
        <f t="shared" si="124"/>
        <v>4</v>
      </c>
      <c r="J2381" s="50">
        <f t="shared" si="124"/>
        <v>22</v>
      </c>
    </row>
    <row r="2382" spans="3:10" ht="14.25" customHeight="1">
      <c r="C2382" s="63" t="s">
        <v>2170</v>
      </c>
      <c r="D2382" s="64" t="s">
        <v>2171</v>
      </c>
      <c r="E2382" s="65"/>
      <c r="F2382" s="65"/>
      <c r="G2382" s="50">
        <v>0</v>
      </c>
      <c r="H2382" s="50">
        <v>1</v>
      </c>
      <c r="I2382" s="50">
        <f t="shared" si="124"/>
        <v>0</v>
      </c>
      <c r="J2382" s="50">
        <f t="shared" si="124"/>
        <v>1</v>
      </c>
    </row>
    <row r="2383" spans="3:10" ht="14.25" customHeight="1">
      <c r="C2383" s="63" t="s">
        <v>2172</v>
      </c>
      <c r="D2383" s="64" t="s">
        <v>2173</v>
      </c>
      <c r="E2383" s="65"/>
      <c r="F2383" s="65"/>
      <c r="G2383" s="50">
        <v>0</v>
      </c>
      <c r="H2383" s="50">
        <v>1</v>
      </c>
      <c r="I2383" s="50">
        <f t="shared" si="124"/>
        <v>0</v>
      </c>
      <c r="J2383" s="50">
        <f t="shared" si="124"/>
        <v>1</v>
      </c>
    </row>
    <row r="2384" spans="3:10" ht="14.25" customHeight="1">
      <c r="C2384" s="63" t="s">
        <v>2174</v>
      </c>
      <c r="D2384" s="64" t="s">
        <v>2175</v>
      </c>
      <c r="E2384" s="65"/>
      <c r="F2384" s="65"/>
      <c r="G2384" s="50">
        <v>0</v>
      </c>
      <c r="H2384" s="50">
        <v>1</v>
      </c>
      <c r="I2384" s="50">
        <f t="shared" si="124"/>
        <v>0</v>
      </c>
      <c r="J2384" s="50">
        <f t="shared" si="124"/>
        <v>1</v>
      </c>
    </row>
    <row r="2385" spans="3:10" ht="14.25" customHeight="1">
      <c r="C2385" s="63" t="s">
        <v>2176</v>
      </c>
      <c r="D2385" s="64" t="s">
        <v>2177</v>
      </c>
      <c r="E2385" s="65"/>
      <c r="F2385" s="65"/>
      <c r="G2385" s="50">
        <v>3</v>
      </c>
      <c r="H2385" s="50">
        <v>3</v>
      </c>
      <c r="I2385" s="50">
        <f t="shared" si="124"/>
        <v>3</v>
      </c>
      <c r="J2385" s="50">
        <f t="shared" si="124"/>
        <v>3</v>
      </c>
    </row>
    <row r="2386" spans="3:10" ht="14.25" customHeight="1">
      <c r="C2386" s="63" t="s">
        <v>2178</v>
      </c>
      <c r="D2386" s="64" t="s">
        <v>2179</v>
      </c>
      <c r="E2386" s="65"/>
      <c r="F2386" s="65"/>
      <c r="G2386" s="50">
        <v>0</v>
      </c>
      <c r="H2386" s="50">
        <v>1</v>
      </c>
      <c r="I2386" s="50">
        <f t="shared" si="124"/>
        <v>0</v>
      </c>
      <c r="J2386" s="50">
        <f t="shared" si="124"/>
        <v>1</v>
      </c>
    </row>
    <row r="2387" spans="3:10" ht="14.25" customHeight="1">
      <c r="C2387" s="63" t="s">
        <v>2180</v>
      </c>
      <c r="D2387" s="64" t="s">
        <v>2181</v>
      </c>
      <c r="E2387" s="65"/>
      <c r="F2387" s="65"/>
      <c r="G2387" s="50">
        <v>0</v>
      </c>
      <c r="H2387" s="50">
        <v>1</v>
      </c>
      <c r="I2387" s="50">
        <f t="shared" si="124"/>
        <v>0</v>
      </c>
      <c r="J2387" s="50">
        <f t="shared" si="124"/>
        <v>1</v>
      </c>
    </row>
    <row r="2388" spans="3:10" ht="14.25" customHeight="1">
      <c r="C2388" s="63" t="s">
        <v>431</v>
      </c>
      <c r="D2388" s="64" t="s">
        <v>432</v>
      </c>
      <c r="E2388" s="65"/>
      <c r="F2388" s="65"/>
      <c r="G2388" s="50">
        <v>1</v>
      </c>
      <c r="H2388" s="50">
        <v>1</v>
      </c>
      <c r="I2388" s="50">
        <f t="shared" si="124"/>
        <v>1</v>
      </c>
      <c r="J2388" s="50">
        <f t="shared" si="124"/>
        <v>1</v>
      </c>
    </row>
    <row r="2389" spans="3:10" ht="14.25" customHeight="1">
      <c r="C2389" s="63" t="s">
        <v>2182</v>
      </c>
      <c r="D2389" s="64" t="s">
        <v>2183</v>
      </c>
      <c r="E2389" s="65"/>
      <c r="F2389" s="65"/>
      <c r="G2389" s="50">
        <v>0</v>
      </c>
      <c r="H2389" s="50">
        <v>1</v>
      </c>
      <c r="I2389" s="50">
        <f t="shared" si="124"/>
        <v>0</v>
      </c>
      <c r="J2389" s="50">
        <f t="shared" si="124"/>
        <v>1</v>
      </c>
    </row>
    <row r="2390" spans="3:10" ht="14.25" customHeight="1">
      <c r="C2390" s="63" t="s">
        <v>2184</v>
      </c>
      <c r="D2390" s="64" t="s">
        <v>2185</v>
      </c>
      <c r="E2390" s="65"/>
      <c r="F2390" s="65"/>
      <c r="G2390" s="50">
        <v>0</v>
      </c>
      <c r="H2390" s="50">
        <v>2</v>
      </c>
      <c r="I2390" s="50">
        <f t="shared" si="124"/>
        <v>0</v>
      </c>
      <c r="J2390" s="50">
        <f t="shared" si="124"/>
        <v>2</v>
      </c>
    </row>
    <row r="2391" spans="3:10" ht="14.25" customHeight="1">
      <c r="C2391" s="63" t="s">
        <v>2186</v>
      </c>
      <c r="D2391" s="64" t="s">
        <v>2187</v>
      </c>
      <c r="E2391" s="65"/>
      <c r="F2391" s="65"/>
      <c r="G2391" s="50">
        <v>1</v>
      </c>
      <c r="H2391" s="50">
        <v>3</v>
      </c>
      <c r="I2391" s="50">
        <f t="shared" si="124"/>
        <v>1</v>
      </c>
      <c r="J2391" s="50">
        <f t="shared" si="124"/>
        <v>3</v>
      </c>
    </row>
    <row r="2392" spans="3:10" ht="14.25" customHeight="1">
      <c r="C2392" s="63" t="s">
        <v>2188</v>
      </c>
      <c r="D2392" s="64" t="s">
        <v>2189</v>
      </c>
      <c r="E2392" s="65"/>
      <c r="F2392" s="65"/>
      <c r="G2392" s="50">
        <v>3</v>
      </c>
      <c r="H2392" s="50">
        <v>20</v>
      </c>
      <c r="I2392" s="50">
        <f t="shared" si="124"/>
        <v>3</v>
      </c>
      <c r="J2392" s="50">
        <f t="shared" si="124"/>
        <v>20</v>
      </c>
    </row>
    <row r="2393" spans="3:10" ht="14.25" customHeight="1">
      <c r="C2393" s="63" t="s">
        <v>2188</v>
      </c>
      <c r="D2393" s="64" t="s">
        <v>2189</v>
      </c>
      <c r="E2393" s="65"/>
      <c r="F2393" s="65"/>
      <c r="G2393" s="50">
        <v>3</v>
      </c>
      <c r="H2393" s="50">
        <v>1</v>
      </c>
      <c r="I2393" s="50">
        <f t="shared" si="124"/>
        <v>3</v>
      </c>
      <c r="J2393" s="50">
        <f t="shared" si="124"/>
        <v>1</v>
      </c>
    </row>
    <row r="2394" spans="3:10" ht="14.25" customHeight="1">
      <c r="C2394" s="63" t="s">
        <v>2190</v>
      </c>
      <c r="D2394" s="64" t="s">
        <v>2191</v>
      </c>
      <c r="E2394" s="65"/>
      <c r="F2394" s="65"/>
      <c r="G2394" s="50">
        <v>0</v>
      </c>
      <c r="H2394" s="50">
        <v>1</v>
      </c>
      <c r="I2394" s="50">
        <f t="shared" si="124"/>
        <v>0</v>
      </c>
      <c r="J2394" s="50">
        <f t="shared" si="124"/>
        <v>1</v>
      </c>
    </row>
    <row r="2395" spans="3:10" ht="14.25" customHeight="1">
      <c r="C2395" s="63" t="s">
        <v>2192</v>
      </c>
      <c r="D2395" s="64" t="s">
        <v>2193</v>
      </c>
      <c r="E2395" s="65"/>
      <c r="F2395" s="65"/>
      <c r="G2395" s="50">
        <v>1</v>
      </c>
      <c r="H2395" s="50">
        <v>1</v>
      </c>
      <c r="I2395" s="50">
        <f t="shared" si="124"/>
        <v>1</v>
      </c>
      <c r="J2395" s="50">
        <f t="shared" si="124"/>
        <v>1</v>
      </c>
    </row>
    <row r="2396" spans="3:10" ht="14.25" customHeight="1">
      <c r="C2396" s="63" t="s">
        <v>2194</v>
      </c>
      <c r="D2396" s="64" t="s">
        <v>2195</v>
      </c>
      <c r="E2396" s="65"/>
      <c r="F2396" s="65"/>
      <c r="G2396" s="50">
        <v>8</v>
      </c>
      <c r="H2396" s="50">
        <v>20</v>
      </c>
      <c r="I2396" s="50">
        <f t="shared" si="124"/>
        <v>8</v>
      </c>
      <c r="J2396" s="50">
        <f t="shared" si="124"/>
        <v>20</v>
      </c>
    </row>
    <row r="2397" spans="3:10" ht="14.25" customHeight="1">
      <c r="C2397" s="63" t="s">
        <v>2194</v>
      </c>
      <c r="D2397" s="64" t="s">
        <v>2195</v>
      </c>
      <c r="E2397" s="65"/>
      <c r="F2397" s="65"/>
      <c r="G2397" s="50">
        <v>8</v>
      </c>
      <c r="H2397" s="50">
        <v>9</v>
      </c>
      <c r="I2397" s="50">
        <f t="shared" si="124"/>
        <v>8</v>
      </c>
      <c r="J2397" s="50">
        <f t="shared" si="124"/>
        <v>9</v>
      </c>
    </row>
    <row r="2398" spans="3:10" ht="14.25" customHeight="1">
      <c r="C2398" s="63" t="s">
        <v>433</v>
      </c>
      <c r="D2398" s="64" t="s">
        <v>434</v>
      </c>
      <c r="E2398" s="65"/>
      <c r="F2398" s="65"/>
      <c r="G2398" s="50">
        <v>14</v>
      </c>
      <c r="H2398" s="50">
        <v>52</v>
      </c>
      <c r="I2398" s="50">
        <f t="shared" si="124"/>
        <v>14</v>
      </c>
      <c r="J2398" s="50">
        <f t="shared" si="124"/>
        <v>52</v>
      </c>
    </row>
    <row r="2399" spans="3:10" ht="14.25" customHeight="1">
      <c r="C2399" s="63" t="s">
        <v>2196</v>
      </c>
      <c r="D2399" s="64" t="s">
        <v>2197</v>
      </c>
      <c r="E2399" s="65"/>
      <c r="F2399" s="65"/>
      <c r="G2399" s="50">
        <v>0</v>
      </c>
      <c r="H2399" s="50">
        <v>1</v>
      </c>
      <c r="I2399" s="50">
        <f t="shared" si="124"/>
        <v>0</v>
      </c>
      <c r="J2399" s="50">
        <f t="shared" si="124"/>
        <v>1</v>
      </c>
    </row>
    <row r="2400" spans="3:10" ht="14.25" customHeight="1">
      <c r="C2400" s="63" t="s">
        <v>2198</v>
      </c>
      <c r="D2400" s="64" t="s">
        <v>2199</v>
      </c>
      <c r="E2400" s="65"/>
      <c r="F2400" s="65"/>
      <c r="G2400" s="50">
        <v>0</v>
      </c>
      <c r="H2400" s="50">
        <v>2</v>
      </c>
      <c r="I2400" s="50">
        <f t="shared" si="124"/>
        <v>0</v>
      </c>
      <c r="J2400" s="50">
        <f t="shared" si="124"/>
        <v>2</v>
      </c>
    </row>
    <row r="2401" spans="3:10" ht="14.25" customHeight="1">
      <c r="C2401" s="63" t="s">
        <v>2200</v>
      </c>
      <c r="D2401" s="64" t="s">
        <v>2201</v>
      </c>
      <c r="E2401" s="65"/>
      <c r="F2401" s="65"/>
      <c r="G2401" s="50">
        <v>2</v>
      </c>
      <c r="H2401" s="50">
        <v>12</v>
      </c>
      <c r="I2401" s="50">
        <f t="shared" si="124"/>
        <v>2</v>
      </c>
      <c r="J2401" s="50">
        <f t="shared" si="124"/>
        <v>12</v>
      </c>
    </row>
    <row r="2402" spans="3:10" ht="14.25" customHeight="1">
      <c r="C2402" s="63" t="s">
        <v>2200</v>
      </c>
      <c r="D2402" s="64" t="s">
        <v>2201</v>
      </c>
      <c r="E2402" s="65"/>
      <c r="F2402" s="65"/>
      <c r="G2402" s="50">
        <v>2</v>
      </c>
      <c r="H2402" s="50">
        <v>2</v>
      </c>
      <c r="I2402" s="50">
        <f t="shared" si="124"/>
        <v>2</v>
      </c>
      <c r="J2402" s="50">
        <f t="shared" si="124"/>
        <v>2</v>
      </c>
    </row>
    <row r="2403" spans="3:10" ht="14.25" customHeight="1">
      <c r="C2403" s="63" t="s">
        <v>2202</v>
      </c>
      <c r="D2403" s="64" t="s">
        <v>2203</v>
      </c>
      <c r="E2403" s="65"/>
      <c r="F2403" s="65"/>
      <c r="G2403" s="50">
        <v>0</v>
      </c>
      <c r="H2403" s="50">
        <v>1</v>
      </c>
      <c r="I2403" s="50">
        <f t="shared" si="124"/>
        <v>0</v>
      </c>
      <c r="J2403" s="50">
        <f t="shared" si="124"/>
        <v>1</v>
      </c>
    </row>
    <row r="2404" spans="3:10" ht="14.25" customHeight="1">
      <c r="C2404" s="63" t="s">
        <v>2204</v>
      </c>
      <c r="D2404" s="64" t="s">
        <v>2205</v>
      </c>
      <c r="E2404" s="65"/>
      <c r="F2404" s="65"/>
      <c r="G2404" s="50">
        <v>0</v>
      </c>
      <c r="H2404" s="50">
        <v>1</v>
      </c>
      <c r="I2404" s="50">
        <f t="shared" si="124"/>
        <v>0</v>
      </c>
      <c r="J2404" s="50">
        <f t="shared" si="124"/>
        <v>1</v>
      </c>
    </row>
    <row r="2405" spans="3:10" ht="14.25" customHeight="1">
      <c r="C2405" s="63" t="s">
        <v>2206</v>
      </c>
      <c r="D2405" s="64" t="s">
        <v>5402</v>
      </c>
      <c r="E2405" s="65"/>
      <c r="F2405" s="65"/>
      <c r="G2405" s="50">
        <v>1</v>
      </c>
      <c r="H2405" s="50">
        <v>5</v>
      </c>
      <c r="I2405" s="50">
        <f t="shared" si="124"/>
        <v>1</v>
      </c>
      <c r="J2405" s="50">
        <f t="shared" si="124"/>
        <v>5</v>
      </c>
    </row>
    <row r="2406" spans="3:10" ht="14.25" customHeight="1">
      <c r="C2406" s="63" t="s">
        <v>2207</v>
      </c>
      <c r="D2406" s="64" t="s">
        <v>5403</v>
      </c>
      <c r="E2406" s="65"/>
      <c r="F2406" s="65"/>
      <c r="G2406" s="50">
        <v>0</v>
      </c>
      <c r="H2406" s="50">
        <v>3</v>
      </c>
      <c r="I2406" s="50">
        <f t="shared" si="124"/>
        <v>0</v>
      </c>
      <c r="J2406" s="50">
        <f t="shared" si="124"/>
        <v>3</v>
      </c>
    </row>
    <row r="2407" spans="3:10" ht="14.25" customHeight="1">
      <c r="C2407" s="63" t="s">
        <v>2208</v>
      </c>
      <c r="D2407" s="64" t="s">
        <v>2209</v>
      </c>
      <c r="E2407" s="65"/>
      <c r="F2407" s="65"/>
      <c r="G2407" s="50">
        <v>17</v>
      </c>
      <c r="H2407" s="50">
        <v>15</v>
      </c>
      <c r="I2407" s="50">
        <f t="shared" si="124"/>
        <v>17</v>
      </c>
      <c r="J2407" s="50">
        <f t="shared" si="124"/>
        <v>15</v>
      </c>
    </row>
    <row r="2408" spans="3:10" ht="14.25" customHeight="1">
      <c r="C2408" s="63" t="s">
        <v>2210</v>
      </c>
      <c r="D2408" s="64" t="s">
        <v>2211</v>
      </c>
      <c r="E2408" s="65"/>
      <c r="F2408" s="65"/>
      <c r="G2408" s="50">
        <v>2</v>
      </c>
      <c r="H2408" s="50">
        <v>3</v>
      </c>
      <c r="I2408" s="50">
        <f t="shared" si="124"/>
        <v>2</v>
      </c>
      <c r="J2408" s="50">
        <f t="shared" si="124"/>
        <v>3</v>
      </c>
    </row>
    <row r="2409" spans="3:10" ht="14.25" customHeight="1">
      <c r="C2409" s="63" t="s">
        <v>2212</v>
      </c>
      <c r="D2409" s="64" t="s">
        <v>2213</v>
      </c>
      <c r="E2409" s="65"/>
      <c r="F2409" s="65"/>
      <c r="G2409" s="50">
        <v>1</v>
      </c>
      <c r="H2409" s="50">
        <v>1</v>
      </c>
      <c r="I2409" s="50">
        <f t="shared" si="124"/>
        <v>1</v>
      </c>
      <c r="J2409" s="50">
        <f t="shared" si="124"/>
        <v>1</v>
      </c>
    </row>
    <row r="2410" spans="3:10" ht="14.25" customHeight="1">
      <c r="C2410" s="63" t="s">
        <v>2214</v>
      </c>
      <c r="D2410" s="64" t="s">
        <v>2215</v>
      </c>
      <c r="E2410" s="65"/>
      <c r="F2410" s="65"/>
      <c r="G2410" s="50">
        <v>0</v>
      </c>
      <c r="H2410" s="50">
        <v>1</v>
      </c>
      <c r="I2410" s="50">
        <f t="shared" si="124"/>
        <v>0</v>
      </c>
      <c r="J2410" s="50">
        <f t="shared" si="124"/>
        <v>1</v>
      </c>
    </row>
    <row r="2411" spans="3:10" ht="14.25" customHeight="1">
      <c r="C2411" s="63" t="s">
        <v>2216</v>
      </c>
      <c r="D2411" s="64" t="s">
        <v>2217</v>
      </c>
      <c r="E2411" s="65"/>
      <c r="F2411" s="65"/>
      <c r="G2411" s="50">
        <v>0</v>
      </c>
      <c r="H2411" s="50">
        <v>1</v>
      </c>
      <c r="I2411" s="50">
        <f t="shared" si="124"/>
        <v>0</v>
      </c>
      <c r="J2411" s="50">
        <f t="shared" si="124"/>
        <v>1</v>
      </c>
    </row>
    <row r="2412" spans="3:10" ht="14.25" customHeight="1">
      <c r="C2412" s="63" t="s">
        <v>2218</v>
      </c>
      <c r="D2412" s="64" t="s">
        <v>2219</v>
      </c>
      <c r="E2412" s="65"/>
      <c r="F2412" s="65"/>
      <c r="G2412" s="50">
        <v>0</v>
      </c>
      <c r="H2412" s="50">
        <v>10</v>
      </c>
      <c r="I2412" s="50">
        <f t="shared" si="124"/>
        <v>0</v>
      </c>
      <c r="J2412" s="50">
        <f t="shared" si="124"/>
        <v>10</v>
      </c>
    </row>
    <row r="2413" spans="3:10" ht="14.25" customHeight="1">
      <c r="C2413" s="63" t="s">
        <v>435</v>
      </c>
      <c r="D2413" s="64" t="s">
        <v>436</v>
      </c>
      <c r="E2413" s="65"/>
      <c r="F2413" s="65"/>
      <c r="G2413" s="50">
        <v>0</v>
      </c>
      <c r="H2413" s="50">
        <v>5</v>
      </c>
      <c r="I2413" s="50">
        <f t="shared" si="124"/>
        <v>0</v>
      </c>
      <c r="J2413" s="50">
        <f t="shared" si="124"/>
        <v>5</v>
      </c>
    </row>
    <row r="2414" spans="3:10" ht="14.25" customHeight="1">
      <c r="C2414" s="63" t="s">
        <v>2220</v>
      </c>
      <c r="D2414" s="64" t="s">
        <v>2221</v>
      </c>
      <c r="E2414" s="65"/>
      <c r="F2414" s="65"/>
      <c r="G2414" s="50">
        <v>0</v>
      </c>
      <c r="H2414" s="50">
        <v>1</v>
      </c>
      <c r="I2414" s="50">
        <f t="shared" si="124"/>
        <v>0</v>
      </c>
      <c r="J2414" s="50">
        <f t="shared" si="124"/>
        <v>1</v>
      </c>
    </row>
    <row r="2415" spans="3:10" ht="14.25" customHeight="1">
      <c r="C2415" s="63" t="s">
        <v>2222</v>
      </c>
      <c r="D2415" s="64" t="s">
        <v>2223</v>
      </c>
      <c r="E2415" s="65"/>
      <c r="F2415" s="65"/>
      <c r="G2415" s="50">
        <v>0</v>
      </c>
      <c r="H2415" s="50">
        <v>5</v>
      </c>
      <c r="I2415" s="50">
        <f t="shared" si="124"/>
        <v>0</v>
      </c>
      <c r="J2415" s="50">
        <f t="shared" si="124"/>
        <v>5</v>
      </c>
    </row>
    <row r="2416" spans="3:10" ht="14.25" customHeight="1">
      <c r="C2416" s="63" t="s">
        <v>2224</v>
      </c>
      <c r="D2416" s="64" t="s">
        <v>2225</v>
      </c>
      <c r="E2416" s="65"/>
      <c r="F2416" s="65"/>
      <c r="G2416" s="50">
        <v>0</v>
      </c>
      <c r="H2416" s="50">
        <v>5</v>
      </c>
      <c r="I2416" s="50">
        <f t="shared" si="124"/>
        <v>0</v>
      </c>
      <c r="J2416" s="50">
        <f t="shared" si="124"/>
        <v>5</v>
      </c>
    </row>
    <row r="2417" spans="3:10" ht="14.25" customHeight="1">
      <c r="C2417" s="63" t="s">
        <v>2226</v>
      </c>
      <c r="D2417" s="64" t="s">
        <v>2227</v>
      </c>
      <c r="E2417" s="65"/>
      <c r="F2417" s="65"/>
      <c r="G2417" s="50">
        <v>0</v>
      </c>
      <c r="H2417" s="50">
        <v>1</v>
      </c>
      <c r="I2417" s="50">
        <f t="shared" si="124"/>
        <v>0</v>
      </c>
      <c r="J2417" s="50">
        <f t="shared" si="124"/>
        <v>1</v>
      </c>
    </row>
    <row r="2418" spans="3:10" ht="14.25" customHeight="1">
      <c r="C2418" s="63" t="s">
        <v>2228</v>
      </c>
      <c r="D2418" s="64" t="s">
        <v>2229</v>
      </c>
      <c r="E2418" s="65"/>
      <c r="F2418" s="65"/>
      <c r="G2418" s="50">
        <v>0</v>
      </c>
      <c r="H2418" s="50">
        <v>1</v>
      </c>
      <c r="I2418" s="50">
        <f t="shared" si="124"/>
        <v>0</v>
      </c>
      <c r="J2418" s="50">
        <f t="shared" si="124"/>
        <v>1</v>
      </c>
    </row>
    <row r="2419" spans="3:10" ht="14.25" customHeight="1">
      <c r="C2419" s="63" t="s">
        <v>2230</v>
      </c>
      <c r="D2419" s="64" t="s">
        <v>2231</v>
      </c>
      <c r="E2419" s="65"/>
      <c r="F2419" s="65"/>
      <c r="G2419" s="50">
        <v>0</v>
      </c>
      <c r="H2419" s="50">
        <v>1</v>
      </c>
      <c r="I2419" s="50">
        <f t="shared" si="124"/>
        <v>0</v>
      </c>
      <c r="J2419" s="50">
        <f t="shared" si="124"/>
        <v>1</v>
      </c>
    </row>
    <row r="2420" spans="3:10" ht="14.25" customHeight="1">
      <c r="C2420" s="63" t="s">
        <v>2232</v>
      </c>
      <c r="D2420" s="64" t="s">
        <v>2233</v>
      </c>
      <c r="E2420" s="65"/>
      <c r="F2420" s="65"/>
      <c r="G2420" s="50">
        <v>0</v>
      </c>
      <c r="H2420" s="50">
        <v>1</v>
      </c>
      <c r="I2420" s="50">
        <f t="shared" si="124"/>
        <v>0</v>
      </c>
      <c r="J2420" s="50">
        <f t="shared" ref="J2420:J2483" si="125">SUM(F2420,H2420)</f>
        <v>1</v>
      </c>
    </row>
    <row r="2421" spans="3:10" ht="14.25" customHeight="1">
      <c r="C2421" s="63" t="s">
        <v>2234</v>
      </c>
      <c r="D2421" s="64" t="s">
        <v>2235</v>
      </c>
      <c r="E2421" s="65"/>
      <c r="F2421" s="65"/>
      <c r="G2421" s="50">
        <v>0</v>
      </c>
      <c r="H2421" s="50">
        <v>1</v>
      </c>
      <c r="I2421" s="50">
        <f t="shared" ref="I2421:J2484" si="126">SUM(E2421,G2421)</f>
        <v>0</v>
      </c>
      <c r="J2421" s="50">
        <f t="shared" si="125"/>
        <v>1</v>
      </c>
    </row>
    <row r="2422" spans="3:10" ht="14.25" customHeight="1">
      <c r="C2422" s="63" t="s">
        <v>437</v>
      </c>
      <c r="D2422" s="64" t="s">
        <v>438</v>
      </c>
      <c r="E2422" s="65"/>
      <c r="F2422" s="65"/>
      <c r="G2422" s="50">
        <v>0</v>
      </c>
      <c r="H2422" s="50">
        <v>1</v>
      </c>
      <c r="I2422" s="50">
        <f t="shared" si="126"/>
        <v>0</v>
      </c>
      <c r="J2422" s="50">
        <f t="shared" si="125"/>
        <v>1</v>
      </c>
    </row>
    <row r="2423" spans="3:10" ht="14.25" customHeight="1">
      <c r="C2423" s="63" t="s">
        <v>2236</v>
      </c>
      <c r="D2423" s="64" t="s">
        <v>2237</v>
      </c>
      <c r="E2423" s="65"/>
      <c r="F2423" s="65"/>
      <c r="G2423" s="50">
        <v>0</v>
      </c>
      <c r="H2423" s="50">
        <v>1</v>
      </c>
      <c r="I2423" s="50">
        <f t="shared" si="126"/>
        <v>0</v>
      </c>
      <c r="J2423" s="50">
        <f t="shared" si="125"/>
        <v>1</v>
      </c>
    </row>
    <row r="2424" spans="3:10" ht="14.25" customHeight="1">
      <c r="C2424" s="63" t="s">
        <v>2238</v>
      </c>
      <c r="D2424" s="64" t="s">
        <v>2239</v>
      </c>
      <c r="E2424" s="65"/>
      <c r="F2424" s="65"/>
      <c r="G2424" s="50">
        <v>0</v>
      </c>
      <c r="H2424" s="50">
        <v>1</v>
      </c>
      <c r="I2424" s="50">
        <f t="shared" si="126"/>
        <v>0</v>
      </c>
      <c r="J2424" s="50">
        <f t="shared" si="125"/>
        <v>1</v>
      </c>
    </row>
    <row r="2425" spans="3:10" ht="14.25" customHeight="1">
      <c r="C2425" s="63" t="s">
        <v>2240</v>
      </c>
      <c r="D2425" s="64" t="s">
        <v>2241</v>
      </c>
      <c r="E2425" s="65"/>
      <c r="F2425" s="65"/>
      <c r="G2425" s="50">
        <v>0</v>
      </c>
      <c r="H2425" s="50">
        <v>1</v>
      </c>
      <c r="I2425" s="50">
        <f t="shared" si="126"/>
        <v>0</v>
      </c>
      <c r="J2425" s="50">
        <f t="shared" si="125"/>
        <v>1</v>
      </c>
    </row>
    <row r="2426" spans="3:10" ht="14.25" customHeight="1">
      <c r="C2426" s="63" t="s">
        <v>2242</v>
      </c>
      <c r="D2426" s="64" t="s">
        <v>2243</v>
      </c>
      <c r="E2426" s="65"/>
      <c r="F2426" s="65"/>
      <c r="G2426" s="50">
        <v>1</v>
      </c>
      <c r="H2426" s="50">
        <v>3</v>
      </c>
      <c r="I2426" s="50">
        <f t="shared" si="126"/>
        <v>1</v>
      </c>
      <c r="J2426" s="50">
        <f t="shared" si="125"/>
        <v>3</v>
      </c>
    </row>
    <row r="2427" spans="3:10" ht="14.25" customHeight="1">
      <c r="C2427" s="63" t="s">
        <v>2244</v>
      </c>
      <c r="D2427" s="64" t="s">
        <v>2245</v>
      </c>
      <c r="E2427" s="65"/>
      <c r="F2427" s="65"/>
      <c r="G2427" s="50">
        <v>0</v>
      </c>
      <c r="H2427" s="50">
        <v>1</v>
      </c>
      <c r="I2427" s="50">
        <f t="shared" si="126"/>
        <v>0</v>
      </c>
      <c r="J2427" s="50">
        <f t="shared" si="125"/>
        <v>1</v>
      </c>
    </row>
    <row r="2428" spans="3:10" ht="14.25" customHeight="1">
      <c r="C2428" s="63" t="s">
        <v>439</v>
      </c>
      <c r="D2428" s="64" t="s">
        <v>440</v>
      </c>
      <c r="E2428" s="65"/>
      <c r="F2428" s="65"/>
      <c r="G2428" s="50">
        <v>0</v>
      </c>
      <c r="H2428" s="50">
        <v>4</v>
      </c>
      <c r="I2428" s="50">
        <f t="shared" si="126"/>
        <v>0</v>
      </c>
      <c r="J2428" s="50">
        <f t="shared" si="125"/>
        <v>4</v>
      </c>
    </row>
    <row r="2429" spans="3:10" ht="14.25" customHeight="1">
      <c r="C2429" s="63" t="s">
        <v>2246</v>
      </c>
      <c r="D2429" s="64" t="s">
        <v>2247</v>
      </c>
      <c r="E2429" s="65"/>
      <c r="F2429" s="65"/>
      <c r="G2429" s="50">
        <v>0</v>
      </c>
      <c r="H2429" s="50">
        <v>1</v>
      </c>
      <c r="I2429" s="50">
        <f t="shared" si="126"/>
        <v>0</v>
      </c>
      <c r="J2429" s="50">
        <f t="shared" si="125"/>
        <v>1</v>
      </c>
    </row>
    <row r="2430" spans="3:10" ht="14.25" customHeight="1">
      <c r="C2430" s="63" t="s">
        <v>2248</v>
      </c>
      <c r="D2430" s="64" t="s">
        <v>2249</v>
      </c>
      <c r="E2430" s="65"/>
      <c r="F2430" s="65"/>
      <c r="G2430" s="50">
        <v>0</v>
      </c>
      <c r="H2430" s="50">
        <v>1</v>
      </c>
      <c r="I2430" s="50">
        <f t="shared" si="126"/>
        <v>0</v>
      </c>
      <c r="J2430" s="50">
        <f t="shared" si="125"/>
        <v>1</v>
      </c>
    </row>
    <row r="2431" spans="3:10" ht="14.25" customHeight="1">
      <c r="C2431" s="63" t="s">
        <v>2250</v>
      </c>
      <c r="D2431" s="64" t="s">
        <v>2251</v>
      </c>
      <c r="E2431" s="65"/>
      <c r="F2431" s="65"/>
      <c r="G2431" s="50">
        <v>0</v>
      </c>
      <c r="H2431" s="50">
        <v>1</v>
      </c>
      <c r="I2431" s="50">
        <f t="shared" si="126"/>
        <v>0</v>
      </c>
      <c r="J2431" s="50">
        <f t="shared" si="125"/>
        <v>1</v>
      </c>
    </row>
    <row r="2432" spans="3:10" ht="14.25" customHeight="1">
      <c r="C2432" s="63" t="s">
        <v>2252</v>
      </c>
      <c r="D2432" s="64" t="s">
        <v>2253</v>
      </c>
      <c r="E2432" s="65"/>
      <c r="F2432" s="65"/>
      <c r="G2432" s="50">
        <v>0</v>
      </c>
      <c r="H2432" s="50">
        <v>1</v>
      </c>
      <c r="I2432" s="50">
        <f t="shared" si="126"/>
        <v>0</v>
      </c>
      <c r="J2432" s="50">
        <f t="shared" si="125"/>
        <v>1</v>
      </c>
    </row>
    <row r="2433" spans="3:10" ht="14.25" customHeight="1">
      <c r="C2433" s="63" t="s">
        <v>2254</v>
      </c>
      <c r="D2433" s="64" t="s">
        <v>2255</v>
      </c>
      <c r="E2433" s="65"/>
      <c r="F2433" s="65"/>
      <c r="G2433" s="50">
        <v>0</v>
      </c>
      <c r="H2433" s="50">
        <v>1</v>
      </c>
      <c r="I2433" s="50">
        <f t="shared" si="126"/>
        <v>0</v>
      </c>
      <c r="J2433" s="50">
        <f t="shared" si="125"/>
        <v>1</v>
      </c>
    </row>
    <row r="2434" spans="3:10" ht="14.25" customHeight="1">
      <c r="C2434" s="63" t="s">
        <v>2256</v>
      </c>
      <c r="D2434" s="64" t="s">
        <v>2257</v>
      </c>
      <c r="E2434" s="65"/>
      <c r="F2434" s="65"/>
      <c r="G2434" s="50">
        <v>0</v>
      </c>
      <c r="H2434" s="50">
        <v>1</v>
      </c>
      <c r="I2434" s="50">
        <f t="shared" si="126"/>
        <v>0</v>
      </c>
      <c r="J2434" s="50">
        <f t="shared" si="125"/>
        <v>1</v>
      </c>
    </row>
    <row r="2435" spans="3:10" ht="14.25" customHeight="1">
      <c r="C2435" s="63" t="s">
        <v>2258</v>
      </c>
      <c r="D2435" s="64" t="s">
        <v>2259</v>
      </c>
      <c r="E2435" s="65"/>
      <c r="F2435" s="65"/>
      <c r="G2435" s="50">
        <v>0</v>
      </c>
      <c r="H2435" s="50">
        <v>1</v>
      </c>
      <c r="I2435" s="50">
        <f t="shared" si="126"/>
        <v>0</v>
      </c>
      <c r="J2435" s="50">
        <f t="shared" si="125"/>
        <v>1</v>
      </c>
    </row>
    <row r="2436" spans="3:10" ht="14.25" customHeight="1">
      <c r="C2436" s="63" t="s">
        <v>2260</v>
      </c>
      <c r="D2436" s="64" t="s">
        <v>2261</v>
      </c>
      <c r="E2436" s="65"/>
      <c r="F2436" s="65"/>
      <c r="G2436" s="50">
        <v>0</v>
      </c>
      <c r="H2436" s="50">
        <v>1</v>
      </c>
      <c r="I2436" s="50">
        <f t="shared" si="126"/>
        <v>0</v>
      </c>
      <c r="J2436" s="50">
        <f t="shared" si="125"/>
        <v>1</v>
      </c>
    </row>
    <row r="2437" spans="3:10" ht="14.25" customHeight="1">
      <c r="C2437" s="63" t="s">
        <v>2262</v>
      </c>
      <c r="D2437" s="64" t="s">
        <v>2263</v>
      </c>
      <c r="E2437" s="65"/>
      <c r="F2437" s="65"/>
      <c r="G2437" s="50">
        <v>1</v>
      </c>
      <c r="H2437" s="50">
        <v>1</v>
      </c>
      <c r="I2437" s="50">
        <f t="shared" si="126"/>
        <v>1</v>
      </c>
      <c r="J2437" s="50">
        <f t="shared" si="125"/>
        <v>1</v>
      </c>
    </row>
    <row r="2438" spans="3:10" ht="14.25" customHeight="1">
      <c r="C2438" s="63" t="s">
        <v>2264</v>
      </c>
      <c r="D2438" s="64" t="s">
        <v>2265</v>
      </c>
      <c r="E2438" s="65"/>
      <c r="F2438" s="65"/>
      <c r="G2438" s="50">
        <v>0</v>
      </c>
      <c r="H2438" s="50">
        <v>1</v>
      </c>
      <c r="I2438" s="50">
        <f t="shared" si="126"/>
        <v>0</v>
      </c>
      <c r="J2438" s="50">
        <f t="shared" si="125"/>
        <v>1</v>
      </c>
    </row>
    <row r="2439" spans="3:10" ht="14.25" customHeight="1">
      <c r="C2439" s="63" t="s">
        <v>2266</v>
      </c>
      <c r="D2439" s="64" t="s">
        <v>2267</v>
      </c>
      <c r="E2439" s="65"/>
      <c r="F2439" s="65"/>
      <c r="G2439" s="50">
        <v>0</v>
      </c>
      <c r="H2439" s="50">
        <v>1</v>
      </c>
      <c r="I2439" s="50">
        <f t="shared" si="126"/>
        <v>0</v>
      </c>
      <c r="J2439" s="50">
        <f t="shared" si="125"/>
        <v>1</v>
      </c>
    </row>
    <row r="2440" spans="3:10" ht="14.25" customHeight="1">
      <c r="C2440" s="63" t="s">
        <v>2268</v>
      </c>
      <c r="D2440" s="64" t="s">
        <v>2269</v>
      </c>
      <c r="E2440" s="65"/>
      <c r="F2440" s="65"/>
      <c r="G2440" s="50">
        <v>0</v>
      </c>
      <c r="H2440" s="50">
        <v>1</v>
      </c>
      <c r="I2440" s="50">
        <f t="shared" si="126"/>
        <v>0</v>
      </c>
      <c r="J2440" s="50">
        <f t="shared" si="125"/>
        <v>1</v>
      </c>
    </row>
    <row r="2441" spans="3:10" ht="14.25" customHeight="1">
      <c r="C2441" s="63" t="s">
        <v>2270</v>
      </c>
      <c r="D2441" s="64" t="s">
        <v>2271</v>
      </c>
      <c r="E2441" s="65"/>
      <c r="F2441" s="65"/>
      <c r="G2441" s="50">
        <v>0</v>
      </c>
      <c r="H2441" s="50">
        <v>1</v>
      </c>
      <c r="I2441" s="50">
        <f t="shared" si="126"/>
        <v>0</v>
      </c>
      <c r="J2441" s="50">
        <f t="shared" si="125"/>
        <v>1</v>
      </c>
    </row>
    <row r="2442" spans="3:10" ht="14.25" customHeight="1">
      <c r="C2442" s="63" t="s">
        <v>2272</v>
      </c>
      <c r="D2442" s="64" t="s">
        <v>2273</v>
      </c>
      <c r="E2442" s="65"/>
      <c r="F2442" s="65"/>
      <c r="G2442" s="50">
        <v>0</v>
      </c>
      <c r="H2442" s="50">
        <v>1</v>
      </c>
      <c r="I2442" s="50">
        <f t="shared" si="126"/>
        <v>0</v>
      </c>
      <c r="J2442" s="50">
        <f t="shared" si="125"/>
        <v>1</v>
      </c>
    </row>
    <row r="2443" spans="3:10" ht="14.25" customHeight="1">
      <c r="C2443" s="63" t="s">
        <v>2274</v>
      </c>
      <c r="D2443" s="64" t="s">
        <v>2275</v>
      </c>
      <c r="E2443" s="65"/>
      <c r="F2443" s="65"/>
      <c r="G2443" s="50">
        <v>0</v>
      </c>
      <c r="H2443" s="50">
        <v>1</v>
      </c>
      <c r="I2443" s="50">
        <f t="shared" si="126"/>
        <v>0</v>
      </c>
      <c r="J2443" s="50">
        <f t="shared" si="125"/>
        <v>1</v>
      </c>
    </row>
    <row r="2444" spans="3:10" ht="14.25" customHeight="1">
      <c r="C2444" s="63" t="s">
        <v>2276</v>
      </c>
      <c r="D2444" s="64" t="s">
        <v>2277</v>
      </c>
      <c r="E2444" s="65"/>
      <c r="F2444" s="65"/>
      <c r="G2444" s="50">
        <v>2</v>
      </c>
      <c r="H2444" s="50">
        <v>13</v>
      </c>
      <c r="I2444" s="50">
        <f t="shared" si="126"/>
        <v>2</v>
      </c>
      <c r="J2444" s="50">
        <f t="shared" si="125"/>
        <v>13</v>
      </c>
    </row>
    <row r="2445" spans="3:10" ht="14.25" customHeight="1">
      <c r="C2445" s="63" t="s">
        <v>2278</v>
      </c>
      <c r="D2445" s="64" t="s">
        <v>2279</v>
      </c>
      <c r="E2445" s="65"/>
      <c r="F2445" s="65"/>
      <c r="G2445" s="50">
        <v>0</v>
      </c>
      <c r="H2445" s="50">
        <v>6</v>
      </c>
      <c r="I2445" s="50">
        <f t="shared" si="126"/>
        <v>0</v>
      </c>
      <c r="J2445" s="50">
        <f t="shared" si="125"/>
        <v>6</v>
      </c>
    </row>
    <row r="2446" spans="3:10" ht="14.25" customHeight="1">
      <c r="C2446" s="63" t="s">
        <v>2280</v>
      </c>
      <c r="D2446" s="64" t="s">
        <v>2281</v>
      </c>
      <c r="E2446" s="65"/>
      <c r="F2446" s="65"/>
      <c r="G2446" s="50">
        <v>0</v>
      </c>
      <c r="H2446" s="50">
        <v>8</v>
      </c>
      <c r="I2446" s="50">
        <f t="shared" si="126"/>
        <v>0</v>
      </c>
      <c r="J2446" s="50">
        <f t="shared" si="125"/>
        <v>8</v>
      </c>
    </row>
    <row r="2447" spans="3:10" ht="14.25" customHeight="1">
      <c r="C2447" s="63" t="s">
        <v>2282</v>
      </c>
      <c r="D2447" s="64" t="s">
        <v>2283</v>
      </c>
      <c r="E2447" s="65"/>
      <c r="F2447" s="65"/>
      <c r="G2447" s="50">
        <v>0</v>
      </c>
      <c r="H2447" s="50">
        <v>1</v>
      </c>
      <c r="I2447" s="50">
        <f t="shared" si="126"/>
        <v>0</v>
      </c>
      <c r="J2447" s="50">
        <f t="shared" si="125"/>
        <v>1</v>
      </c>
    </row>
    <row r="2448" spans="3:10" ht="14.25" customHeight="1">
      <c r="C2448" s="63" t="s">
        <v>2284</v>
      </c>
      <c r="D2448" s="64" t="s">
        <v>2285</v>
      </c>
      <c r="E2448" s="65"/>
      <c r="F2448" s="65"/>
      <c r="G2448" s="50">
        <v>0</v>
      </c>
      <c r="H2448" s="50">
        <v>1</v>
      </c>
      <c r="I2448" s="50">
        <f t="shared" si="126"/>
        <v>0</v>
      </c>
      <c r="J2448" s="50">
        <f t="shared" si="125"/>
        <v>1</v>
      </c>
    </row>
    <row r="2449" spans="3:10" ht="14.25" customHeight="1">
      <c r="C2449" s="63" t="s">
        <v>2286</v>
      </c>
      <c r="D2449" s="64" t="s">
        <v>2287</v>
      </c>
      <c r="E2449" s="65"/>
      <c r="F2449" s="65"/>
      <c r="G2449" s="50">
        <v>0</v>
      </c>
      <c r="H2449" s="50">
        <v>1</v>
      </c>
      <c r="I2449" s="50">
        <f t="shared" si="126"/>
        <v>0</v>
      </c>
      <c r="J2449" s="50">
        <f t="shared" si="125"/>
        <v>1</v>
      </c>
    </row>
    <row r="2450" spans="3:10" ht="14.25" customHeight="1">
      <c r="C2450" s="63" t="s">
        <v>2288</v>
      </c>
      <c r="D2450" s="64" t="s">
        <v>2289</v>
      </c>
      <c r="E2450" s="65"/>
      <c r="F2450" s="65"/>
      <c r="G2450" s="50">
        <v>0</v>
      </c>
      <c r="H2450" s="50">
        <v>1</v>
      </c>
      <c r="I2450" s="50">
        <f t="shared" si="126"/>
        <v>0</v>
      </c>
      <c r="J2450" s="50">
        <f t="shared" si="125"/>
        <v>1</v>
      </c>
    </row>
    <row r="2451" spans="3:10" ht="14.25" customHeight="1">
      <c r="C2451" s="63" t="s">
        <v>2290</v>
      </c>
      <c r="D2451" s="64" t="s">
        <v>2291</v>
      </c>
      <c r="E2451" s="65"/>
      <c r="F2451" s="65"/>
      <c r="G2451" s="50">
        <v>0</v>
      </c>
      <c r="H2451" s="50">
        <v>1</v>
      </c>
      <c r="I2451" s="50">
        <f t="shared" si="126"/>
        <v>0</v>
      </c>
      <c r="J2451" s="50">
        <f t="shared" si="125"/>
        <v>1</v>
      </c>
    </row>
    <row r="2452" spans="3:10" ht="14.25" customHeight="1">
      <c r="C2452" s="63" t="s">
        <v>2292</v>
      </c>
      <c r="D2452" s="64" t="s">
        <v>2293</v>
      </c>
      <c r="E2452" s="65"/>
      <c r="F2452" s="65"/>
      <c r="G2452" s="50">
        <v>0</v>
      </c>
      <c r="H2452" s="50">
        <v>1</v>
      </c>
      <c r="I2452" s="50">
        <f t="shared" si="126"/>
        <v>0</v>
      </c>
      <c r="J2452" s="50">
        <f t="shared" si="125"/>
        <v>1</v>
      </c>
    </row>
    <row r="2453" spans="3:10" ht="14.25" customHeight="1">
      <c r="C2453" s="63" t="s">
        <v>2294</v>
      </c>
      <c r="D2453" s="64" t="s">
        <v>2295</v>
      </c>
      <c r="E2453" s="65"/>
      <c r="F2453" s="65"/>
      <c r="G2453" s="50">
        <v>0</v>
      </c>
      <c r="H2453" s="50">
        <v>1</v>
      </c>
      <c r="I2453" s="50">
        <f t="shared" si="126"/>
        <v>0</v>
      </c>
      <c r="J2453" s="50">
        <f t="shared" si="125"/>
        <v>1</v>
      </c>
    </row>
    <row r="2454" spans="3:10" ht="14.25" customHeight="1">
      <c r="C2454" s="63" t="s">
        <v>2296</v>
      </c>
      <c r="D2454" s="64" t="s">
        <v>2297</v>
      </c>
      <c r="E2454" s="65"/>
      <c r="F2454" s="65"/>
      <c r="G2454" s="50">
        <v>0</v>
      </c>
      <c r="H2454" s="50">
        <v>1</v>
      </c>
      <c r="I2454" s="50">
        <f t="shared" si="126"/>
        <v>0</v>
      </c>
      <c r="J2454" s="50">
        <f t="shared" si="125"/>
        <v>1</v>
      </c>
    </row>
    <row r="2455" spans="3:10" ht="14.25" customHeight="1">
      <c r="C2455" s="63" t="s">
        <v>2298</v>
      </c>
      <c r="D2455" s="64" t="s">
        <v>2299</v>
      </c>
      <c r="E2455" s="65"/>
      <c r="F2455" s="65"/>
      <c r="G2455" s="50">
        <v>0</v>
      </c>
      <c r="H2455" s="50">
        <v>1</v>
      </c>
      <c r="I2455" s="50">
        <f t="shared" si="126"/>
        <v>0</v>
      </c>
      <c r="J2455" s="50">
        <f t="shared" si="125"/>
        <v>1</v>
      </c>
    </row>
    <row r="2456" spans="3:10" ht="14.25" customHeight="1">
      <c r="C2456" s="63" t="s">
        <v>2300</v>
      </c>
      <c r="D2456" s="64" t="s">
        <v>2301</v>
      </c>
      <c r="E2456" s="65"/>
      <c r="F2456" s="65"/>
      <c r="G2456" s="50">
        <v>0</v>
      </c>
      <c r="H2456" s="50">
        <v>1</v>
      </c>
      <c r="I2456" s="50">
        <f t="shared" si="126"/>
        <v>0</v>
      </c>
      <c r="J2456" s="50">
        <f t="shared" si="125"/>
        <v>1</v>
      </c>
    </row>
    <row r="2457" spans="3:10" ht="14.25" customHeight="1">
      <c r="C2457" s="63" t="s">
        <v>2302</v>
      </c>
      <c r="D2457" s="64" t="s">
        <v>2303</v>
      </c>
      <c r="E2457" s="65"/>
      <c r="F2457" s="65"/>
      <c r="G2457" s="50">
        <v>0</v>
      </c>
      <c r="H2457" s="50">
        <v>1</v>
      </c>
      <c r="I2457" s="50">
        <f t="shared" si="126"/>
        <v>0</v>
      </c>
      <c r="J2457" s="50">
        <f t="shared" si="125"/>
        <v>1</v>
      </c>
    </row>
    <row r="2458" spans="3:10" ht="14.25" customHeight="1">
      <c r="C2458" s="63" t="s">
        <v>2304</v>
      </c>
      <c r="D2458" s="64" t="s">
        <v>2305</v>
      </c>
      <c r="E2458" s="65"/>
      <c r="F2458" s="65"/>
      <c r="G2458" s="50">
        <v>0</v>
      </c>
      <c r="H2458" s="50">
        <v>1</v>
      </c>
      <c r="I2458" s="50">
        <f t="shared" si="126"/>
        <v>0</v>
      </c>
      <c r="J2458" s="50">
        <f t="shared" si="125"/>
        <v>1</v>
      </c>
    </row>
    <row r="2459" spans="3:10" ht="14.25" customHeight="1">
      <c r="C2459" s="63" t="s">
        <v>2306</v>
      </c>
      <c r="D2459" s="64" t="s">
        <v>2307</v>
      </c>
      <c r="E2459" s="65"/>
      <c r="F2459" s="65"/>
      <c r="G2459" s="50">
        <v>0</v>
      </c>
      <c r="H2459" s="50">
        <v>1</v>
      </c>
      <c r="I2459" s="50">
        <f t="shared" si="126"/>
        <v>0</v>
      </c>
      <c r="J2459" s="50">
        <f t="shared" si="125"/>
        <v>1</v>
      </c>
    </row>
    <row r="2460" spans="3:10" ht="14.25" customHeight="1">
      <c r="C2460" s="63" t="s">
        <v>2308</v>
      </c>
      <c r="D2460" s="64" t="s">
        <v>2309</v>
      </c>
      <c r="E2460" s="65"/>
      <c r="F2460" s="65"/>
      <c r="G2460" s="50">
        <v>0</v>
      </c>
      <c r="H2460" s="50">
        <v>1</v>
      </c>
      <c r="I2460" s="50">
        <f t="shared" si="126"/>
        <v>0</v>
      </c>
      <c r="J2460" s="50">
        <f t="shared" si="125"/>
        <v>1</v>
      </c>
    </row>
    <row r="2461" spans="3:10" ht="14.25" customHeight="1">
      <c r="C2461" s="63" t="s">
        <v>2310</v>
      </c>
      <c r="D2461" s="64" t="s">
        <v>2311</v>
      </c>
      <c r="E2461" s="65"/>
      <c r="F2461" s="65"/>
      <c r="G2461" s="50">
        <v>28</v>
      </c>
      <c r="H2461" s="50">
        <v>38</v>
      </c>
      <c r="I2461" s="50">
        <f t="shared" si="126"/>
        <v>28</v>
      </c>
      <c r="J2461" s="50">
        <f t="shared" si="125"/>
        <v>38</v>
      </c>
    </row>
    <row r="2462" spans="3:10" ht="14.25" customHeight="1">
      <c r="C2462" s="63" t="s">
        <v>2312</v>
      </c>
      <c r="D2462" s="64" t="s">
        <v>2313</v>
      </c>
      <c r="E2462" s="65"/>
      <c r="F2462" s="65"/>
      <c r="G2462" s="50">
        <v>2</v>
      </c>
      <c r="H2462" s="50">
        <v>10</v>
      </c>
      <c r="I2462" s="50">
        <f t="shared" si="126"/>
        <v>2</v>
      </c>
      <c r="J2462" s="50">
        <f t="shared" si="125"/>
        <v>10</v>
      </c>
    </row>
    <row r="2463" spans="3:10" ht="14.25" customHeight="1">
      <c r="C2463" s="63" t="s">
        <v>2314</v>
      </c>
      <c r="D2463" s="64" t="s">
        <v>2315</v>
      </c>
      <c r="E2463" s="65"/>
      <c r="F2463" s="65"/>
      <c r="G2463" s="50">
        <v>131</v>
      </c>
      <c r="H2463" s="50">
        <v>132</v>
      </c>
      <c r="I2463" s="50">
        <f t="shared" si="126"/>
        <v>131</v>
      </c>
      <c r="J2463" s="50">
        <f t="shared" si="125"/>
        <v>132</v>
      </c>
    </row>
    <row r="2464" spans="3:10" ht="14.25" customHeight="1">
      <c r="C2464" s="63" t="s">
        <v>2316</v>
      </c>
      <c r="D2464" s="64" t="s">
        <v>2317</v>
      </c>
      <c r="E2464" s="65"/>
      <c r="F2464" s="65"/>
      <c r="G2464" s="50">
        <v>1</v>
      </c>
      <c r="H2464" s="50">
        <v>10</v>
      </c>
      <c r="I2464" s="50">
        <f t="shared" si="126"/>
        <v>1</v>
      </c>
      <c r="J2464" s="50">
        <f t="shared" si="125"/>
        <v>10</v>
      </c>
    </row>
    <row r="2465" spans="3:10" ht="14.25" customHeight="1">
      <c r="C2465" s="63" t="s">
        <v>2318</v>
      </c>
      <c r="D2465" s="64" t="s">
        <v>2319</v>
      </c>
      <c r="E2465" s="65"/>
      <c r="F2465" s="65"/>
      <c r="G2465" s="50">
        <v>1</v>
      </c>
      <c r="H2465" s="50">
        <v>2</v>
      </c>
      <c r="I2465" s="50">
        <f t="shared" si="126"/>
        <v>1</v>
      </c>
      <c r="J2465" s="50">
        <f t="shared" si="125"/>
        <v>2</v>
      </c>
    </row>
    <row r="2466" spans="3:10" ht="14.25" customHeight="1">
      <c r="C2466" s="63" t="s">
        <v>2320</v>
      </c>
      <c r="D2466" s="64" t="s">
        <v>2321</v>
      </c>
      <c r="E2466" s="65"/>
      <c r="F2466" s="65"/>
      <c r="G2466" s="50">
        <v>2</v>
      </c>
      <c r="H2466" s="50">
        <v>3</v>
      </c>
      <c r="I2466" s="50">
        <f t="shared" si="126"/>
        <v>2</v>
      </c>
      <c r="J2466" s="50">
        <f t="shared" si="125"/>
        <v>3</v>
      </c>
    </row>
    <row r="2467" spans="3:10" ht="14.25" customHeight="1">
      <c r="C2467" s="63" t="s">
        <v>2322</v>
      </c>
      <c r="D2467" s="64" t="s">
        <v>2323</v>
      </c>
      <c r="E2467" s="65"/>
      <c r="F2467" s="65"/>
      <c r="G2467" s="50">
        <v>15</v>
      </c>
      <c r="H2467" s="50">
        <v>16</v>
      </c>
      <c r="I2467" s="50">
        <f t="shared" si="126"/>
        <v>15</v>
      </c>
      <c r="J2467" s="50">
        <f t="shared" si="125"/>
        <v>16</v>
      </c>
    </row>
    <row r="2468" spans="3:10" ht="14.25" customHeight="1">
      <c r="C2468" s="63" t="s">
        <v>2324</v>
      </c>
      <c r="D2468" s="64" t="s">
        <v>2325</v>
      </c>
      <c r="E2468" s="65"/>
      <c r="F2468" s="65"/>
      <c r="G2468" s="50">
        <v>109</v>
      </c>
      <c r="H2468" s="50">
        <v>110</v>
      </c>
      <c r="I2468" s="50">
        <f t="shared" si="126"/>
        <v>109</v>
      </c>
      <c r="J2468" s="50">
        <f t="shared" si="125"/>
        <v>110</v>
      </c>
    </row>
    <row r="2469" spans="3:10" ht="14.25" customHeight="1">
      <c r="C2469" s="63" t="s">
        <v>2326</v>
      </c>
      <c r="D2469" s="64" t="s">
        <v>2327</v>
      </c>
      <c r="E2469" s="65"/>
      <c r="F2469" s="65"/>
      <c r="G2469" s="50">
        <v>0</v>
      </c>
      <c r="H2469" s="50">
        <v>1</v>
      </c>
      <c r="I2469" s="50">
        <f t="shared" si="126"/>
        <v>0</v>
      </c>
      <c r="J2469" s="50">
        <f t="shared" si="125"/>
        <v>1</v>
      </c>
    </row>
    <row r="2470" spans="3:10" ht="14.25" customHeight="1">
      <c r="C2470" s="63" t="s">
        <v>2328</v>
      </c>
      <c r="D2470" s="64" t="s">
        <v>2329</v>
      </c>
      <c r="E2470" s="65"/>
      <c r="F2470" s="65"/>
      <c r="G2470" s="50">
        <v>0</v>
      </c>
      <c r="H2470" s="50">
        <v>1</v>
      </c>
      <c r="I2470" s="50">
        <f t="shared" si="126"/>
        <v>0</v>
      </c>
      <c r="J2470" s="50">
        <f t="shared" si="125"/>
        <v>1</v>
      </c>
    </row>
    <row r="2471" spans="3:10" ht="14.25" customHeight="1">
      <c r="C2471" s="63" t="s">
        <v>2330</v>
      </c>
      <c r="D2471" s="64" t="s">
        <v>2331</v>
      </c>
      <c r="E2471" s="65"/>
      <c r="F2471" s="65"/>
      <c r="G2471" s="50">
        <v>0</v>
      </c>
      <c r="H2471" s="50">
        <v>1</v>
      </c>
      <c r="I2471" s="50">
        <f t="shared" si="126"/>
        <v>0</v>
      </c>
      <c r="J2471" s="50">
        <f t="shared" si="125"/>
        <v>1</v>
      </c>
    </row>
    <row r="2472" spans="3:10" ht="14.25" customHeight="1">
      <c r="C2472" s="63" t="s">
        <v>2332</v>
      </c>
      <c r="D2472" s="64" t="s">
        <v>2333</v>
      </c>
      <c r="E2472" s="65"/>
      <c r="F2472" s="65"/>
      <c r="G2472" s="50">
        <v>0</v>
      </c>
      <c r="H2472" s="50">
        <v>1</v>
      </c>
      <c r="I2472" s="50">
        <f t="shared" si="126"/>
        <v>0</v>
      </c>
      <c r="J2472" s="50">
        <f t="shared" si="125"/>
        <v>1</v>
      </c>
    </row>
    <row r="2473" spans="3:10" ht="14.25" customHeight="1">
      <c r="C2473" s="63" t="s">
        <v>2334</v>
      </c>
      <c r="D2473" s="64" t="s">
        <v>2335</v>
      </c>
      <c r="E2473" s="65"/>
      <c r="F2473" s="65"/>
      <c r="G2473" s="50">
        <v>0</v>
      </c>
      <c r="H2473" s="50">
        <v>1</v>
      </c>
      <c r="I2473" s="50">
        <f t="shared" si="126"/>
        <v>0</v>
      </c>
      <c r="J2473" s="50">
        <f t="shared" si="125"/>
        <v>1</v>
      </c>
    </row>
    <row r="2474" spans="3:10" ht="14.25" customHeight="1">
      <c r="C2474" s="63" t="s">
        <v>2336</v>
      </c>
      <c r="D2474" s="64" t="s">
        <v>2337</v>
      </c>
      <c r="E2474" s="65"/>
      <c r="F2474" s="65"/>
      <c r="G2474" s="50">
        <v>1</v>
      </c>
      <c r="H2474" s="50">
        <v>2</v>
      </c>
      <c r="I2474" s="50">
        <f t="shared" si="126"/>
        <v>1</v>
      </c>
      <c r="J2474" s="50">
        <f t="shared" si="125"/>
        <v>2</v>
      </c>
    </row>
    <row r="2475" spans="3:10" ht="14.25" customHeight="1">
      <c r="C2475" s="63" t="s">
        <v>2338</v>
      </c>
      <c r="D2475" s="64" t="s">
        <v>2339</v>
      </c>
      <c r="E2475" s="65"/>
      <c r="F2475" s="65"/>
      <c r="G2475" s="50">
        <v>1</v>
      </c>
      <c r="H2475" s="50">
        <v>2</v>
      </c>
      <c r="I2475" s="50">
        <f t="shared" si="126"/>
        <v>1</v>
      </c>
      <c r="J2475" s="50">
        <f t="shared" si="125"/>
        <v>2</v>
      </c>
    </row>
    <row r="2476" spans="3:10" ht="14.25" customHeight="1">
      <c r="C2476" s="63" t="s">
        <v>2340</v>
      </c>
      <c r="D2476" s="64" t="s">
        <v>2341</v>
      </c>
      <c r="E2476" s="65"/>
      <c r="F2476" s="65"/>
      <c r="G2476" s="50">
        <v>0</v>
      </c>
      <c r="H2476" s="50">
        <v>1</v>
      </c>
      <c r="I2476" s="50">
        <f t="shared" si="126"/>
        <v>0</v>
      </c>
      <c r="J2476" s="50">
        <f t="shared" si="125"/>
        <v>1</v>
      </c>
    </row>
    <row r="2477" spans="3:10" ht="14.25" customHeight="1">
      <c r="C2477" s="63" t="s">
        <v>2342</v>
      </c>
      <c r="D2477" s="64" t="s">
        <v>2343</v>
      </c>
      <c r="E2477" s="65"/>
      <c r="F2477" s="65"/>
      <c r="G2477" s="50">
        <v>1</v>
      </c>
      <c r="H2477" s="50">
        <v>2</v>
      </c>
      <c r="I2477" s="50">
        <f t="shared" si="126"/>
        <v>1</v>
      </c>
      <c r="J2477" s="50">
        <f t="shared" si="125"/>
        <v>2</v>
      </c>
    </row>
    <row r="2478" spans="3:10" ht="14.25" customHeight="1">
      <c r="C2478" s="63" t="s">
        <v>2344</v>
      </c>
      <c r="D2478" s="64" t="s">
        <v>2345</v>
      </c>
      <c r="E2478" s="65"/>
      <c r="F2478" s="65"/>
      <c r="G2478" s="50">
        <v>2</v>
      </c>
      <c r="H2478" s="50">
        <v>2</v>
      </c>
      <c r="I2478" s="50">
        <f t="shared" si="126"/>
        <v>2</v>
      </c>
      <c r="J2478" s="50">
        <f t="shared" si="125"/>
        <v>2</v>
      </c>
    </row>
    <row r="2479" spans="3:10" ht="14.25" customHeight="1">
      <c r="C2479" s="63" t="s">
        <v>2346</v>
      </c>
      <c r="D2479" s="64" t="s">
        <v>2347</v>
      </c>
      <c r="E2479" s="65"/>
      <c r="F2479" s="65"/>
      <c r="G2479" s="50">
        <v>1</v>
      </c>
      <c r="H2479" s="50">
        <v>2</v>
      </c>
      <c r="I2479" s="50">
        <f t="shared" si="126"/>
        <v>1</v>
      </c>
      <c r="J2479" s="50">
        <f t="shared" si="125"/>
        <v>2</v>
      </c>
    </row>
    <row r="2480" spans="3:10" ht="14.25" customHeight="1">
      <c r="C2480" s="63" t="s">
        <v>2348</v>
      </c>
      <c r="D2480" s="64" t="s">
        <v>2349</v>
      </c>
      <c r="E2480" s="65"/>
      <c r="F2480" s="65"/>
      <c r="G2480" s="50">
        <v>14</v>
      </c>
      <c r="H2480" s="50">
        <v>16</v>
      </c>
      <c r="I2480" s="50">
        <f t="shared" si="126"/>
        <v>14</v>
      </c>
      <c r="J2480" s="50">
        <f t="shared" si="125"/>
        <v>16</v>
      </c>
    </row>
    <row r="2481" spans="3:10" ht="14.25" customHeight="1">
      <c r="C2481" s="63" t="s">
        <v>2350</v>
      </c>
      <c r="D2481" s="64" t="s">
        <v>2351</v>
      </c>
      <c r="E2481" s="65"/>
      <c r="F2481" s="65"/>
      <c r="G2481" s="50">
        <v>62</v>
      </c>
      <c r="H2481" s="50">
        <v>70</v>
      </c>
      <c r="I2481" s="50">
        <f t="shared" si="126"/>
        <v>62</v>
      </c>
      <c r="J2481" s="50">
        <f t="shared" si="125"/>
        <v>70</v>
      </c>
    </row>
    <row r="2482" spans="3:10" ht="14.25" customHeight="1">
      <c r="C2482" s="63" t="s">
        <v>2352</v>
      </c>
      <c r="D2482" s="64" t="s">
        <v>2353</v>
      </c>
      <c r="E2482" s="65"/>
      <c r="F2482" s="65"/>
      <c r="G2482" s="50">
        <v>3</v>
      </c>
      <c r="H2482" s="50">
        <v>5</v>
      </c>
      <c r="I2482" s="50">
        <f t="shared" si="126"/>
        <v>3</v>
      </c>
      <c r="J2482" s="50">
        <f t="shared" si="125"/>
        <v>5</v>
      </c>
    </row>
    <row r="2483" spans="3:10" ht="14.25" customHeight="1">
      <c r="C2483" s="63" t="s">
        <v>2354</v>
      </c>
      <c r="D2483" s="64" t="s">
        <v>2355</v>
      </c>
      <c r="E2483" s="65"/>
      <c r="F2483" s="65"/>
      <c r="G2483" s="50">
        <v>13</v>
      </c>
      <c r="H2483" s="50">
        <v>14</v>
      </c>
      <c r="I2483" s="50">
        <f t="shared" si="126"/>
        <v>13</v>
      </c>
      <c r="J2483" s="50">
        <f t="shared" si="125"/>
        <v>14</v>
      </c>
    </row>
    <row r="2484" spans="3:10" ht="14.25" customHeight="1">
      <c r="C2484" s="63" t="s">
        <v>2354</v>
      </c>
      <c r="D2484" s="64" t="s">
        <v>2355</v>
      </c>
      <c r="E2484" s="65"/>
      <c r="F2484" s="65"/>
      <c r="G2484" s="50">
        <v>13</v>
      </c>
      <c r="H2484" s="50">
        <v>10</v>
      </c>
      <c r="I2484" s="50">
        <f t="shared" si="126"/>
        <v>13</v>
      </c>
      <c r="J2484" s="50">
        <f t="shared" si="126"/>
        <v>10</v>
      </c>
    </row>
    <row r="2485" spans="3:10" ht="14.25" customHeight="1">
      <c r="C2485" s="63" t="s">
        <v>2356</v>
      </c>
      <c r="D2485" s="64" t="s">
        <v>2357</v>
      </c>
      <c r="E2485" s="65"/>
      <c r="F2485" s="65"/>
      <c r="G2485" s="50">
        <v>79</v>
      </c>
      <c r="H2485" s="50">
        <v>90</v>
      </c>
      <c r="I2485" s="50">
        <f t="shared" ref="I2485:J2548" si="127">SUM(E2485,G2485)</f>
        <v>79</v>
      </c>
      <c r="J2485" s="50">
        <f t="shared" si="127"/>
        <v>90</v>
      </c>
    </row>
    <row r="2486" spans="3:10" ht="14.25" customHeight="1">
      <c r="C2486" s="63" t="s">
        <v>2358</v>
      </c>
      <c r="D2486" s="64" t="s">
        <v>2359</v>
      </c>
      <c r="E2486" s="65"/>
      <c r="F2486" s="65"/>
      <c r="G2486" s="50">
        <v>132</v>
      </c>
      <c r="H2486" s="50">
        <v>130</v>
      </c>
      <c r="I2486" s="50">
        <f t="shared" si="127"/>
        <v>132</v>
      </c>
      <c r="J2486" s="50">
        <f t="shared" si="127"/>
        <v>130</v>
      </c>
    </row>
    <row r="2487" spans="3:10" ht="14.25" customHeight="1">
      <c r="C2487" s="63" t="s">
        <v>2360</v>
      </c>
      <c r="D2487" s="64" t="s">
        <v>2361</v>
      </c>
      <c r="E2487" s="65"/>
      <c r="F2487" s="65"/>
      <c r="G2487" s="50">
        <v>2</v>
      </c>
      <c r="H2487" s="50">
        <v>1</v>
      </c>
      <c r="I2487" s="50">
        <f t="shared" si="127"/>
        <v>2</v>
      </c>
      <c r="J2487" s="50">
        <f t="shared" si="127"/>
        <v>1</v>
      </c>
    </row>
    <row r="2488" spans="3:10" ht="14.25" customHeight="1">
      <c r="C2488" s="63" t="s">
        <v>2362</v>
      </c>
      <c r="D2488" s="64" t="s">
        <v>2363</v>
      </c>
      <c r="E2488" s="65"/>
      <c r="F2488" s="65"/>
      <c r="G2488" s="50">
        <v>7</v>
      </c>
      <c r="H2488" s="50">
        <v>5</v>
      </c>
      <c r="I2488" s="50">
        <f t="shared" si="127"/>
        <v>7</v>
      </c>
      <c r="J2488" s="50">
        <f t="shared" si="127"/>
        <v>5</v>
      </c>
    </row>
    <row r="2489" spans="3:10" ht="14.25" customHeight="1">
      <c r="C2489" s="63" t="s">
        <v>2364</v>
      </c>
      <c r="D2489" s="64" t="s">
        <v>2365</v>
      </c>
      <c r="E2489" s="65"/>
      <c r="F2489" s="65"/>
      <c r="G2489" s="50">
        <v>2</v>
      </c>
      <c r="H2489" s="50">
        <v>3</v>
      </c>
      <c r="I2489" s="50">
        <f t="shared" si="127"/>
        <v>2</v>
      </c>
      <c r="J2489" s="50">
        <f t="shared" si="127"/>
        <v>3</v>
      </c>
    </row>
    <row r="2490" spans="3:10" ht="14.25" customHeight="1">
      <c r="C2490" s="63" t="s">
        <v>2366</v>
      </c>
      <c r="D2490" s="64" t="s">
        <v>2367</v>
      </c>
      <c r="E2490" s="65"/>
      <c r="F2490" s="65"/>
      <c r="G2490" s="50">
        <v>3</v>
      </c>
      <c r="H2490" s="50">
        <v>6</v>
      </c>
      <c r="I2490" s="50">
        <f t="shared" si="127"/>
        <v>3</v>
      </c>
      <c r="J2490" s="50">
        <f t="shared" si="127"/>
        <v>6</v>
      </c>
    </row>
    <row r="2491" spans="3:10" ht="14.25" customHeight="1">
      <c r="C2491" s="63" t="s">
        <v>2368</v>
      </c>
      <c r="D2491" s="64" t="s">
        <v>2369</v>
      </c>
      <c r="E2491" s="65"/>
      <c r="F2491" s="65"/>
      <c r="G2491" s="50">
        <v>8</v>
      </c>
      <c r="H2491" s="50">
        <v>10</v>
      </c>
      <c r="I2491" s="50">
        <f t="shared" si="127"/>
        <v>8</v>
      </c>
      <c r="J2491" s="50">
        <f t="shared" si="127"/>
        <v>10</v>
      </c>
    </row>
    <row r="2492" spans="3:10" ht="14.25" customHeight="1">
      <c r="C2492" s="63" t="s">
        <v>2370</v>
      </c>
      <c r="D2492" s="64" t="s">
        <v>2371</v>
      </c>
      <c r="E2492" s="65"/>
      <c r="F2492" s="65"/>
      <c r="G2492" s="50">
        <v>0</v>
      </c>
      <c r="H2492" s="50">
        <v>1</v>
      </c>
      <c r="I2492" s="50">
        <f t="shared" si="127"/>
        <v>0</v>
      </c>
      <c r="J2492" s="50">
        <f t="shared" si="127"/>
        <v>1</v>
      </c>
    </row>
    <row r="2493" spans="3:10" ht="14.25" customHeight="1">
      <c r="C2493" s="63" t="s">
        <v>2372</v>
      </c>
      <c r="D2493" s="64" t="s">
        <v>2373</v>
      </c>
      <c r="E2493" s="65"/>
      <c r="F2493" s="65"/>
      <c r="G2493" s="50">
        <v>0</v>
      </c>
      <c r="H2493" s="50">
        <v>1</v>
      </c>
      <c r="I2493" s="50">
        <f t="shared" si="127"/>
        <v>0</v>
      </c>
      <c r="J2493" s="50">
        <f t="shared" si="127"/>
        <v>1</v>
      </c>
    </row>
    <row r="2494" spans="3:10" ht="14.25" customHeight="1">
      <c r="C2494" s="63" t="s">
        <v>2374</v>
      </c>
      <c r="D2494" s="64" t="s">
        <v>2375</v>
      </c>
      <c r="E2494" s="65"/>
      <c r="F2494" s="65"/>
      <c r="G2494" s="50">
        <v>0</v>
      </c>
      <c r="H2494" s="50">
        <v>1</v>
      </c>
      <c r="I2494" s="50">
        <f t="shared" si="127"/>
        <v>0</v>
      </c>
      <c r="J2494" s="50">
        <f t="shared" si="127"/>
        <v>1</v>
      </c>
    </row>
    <row r="2495" spans="3:10" ht="14.25" customHeight="1">
      <c r="C2495" s="63" t="s">
        <v>2376</v>
      </c>
      <c r="D2495" s="64" t="s">
        <v>2377</v>
      </c>
      <c r="E2495" s="65"/>
      <c r="F2495" s="65"/>
      <c r="G2495" s="50">
        <v>34</v>
      </c>
      <c r="H2495" s="50">
        <v>32</v>
      </c>
      <c r="I2495" s="50">
        <f t="shared" si="127"/>
        <v>34</v>
      </c>
      <c r="J2495" s="50">
        <f t="shared" si="127"/>
        <v>32</v>
      </c>
    </row>
    <row r="2496" spans="3:10" ht="14.25" customHeight="1">
      <c r="C2496" s="63" t="s">
        <v>2378</v>
      </c>
      <c r="D2496" s="64" t="s">
        <v>2379</v>
      </c>
      <c r="E2496" s="65"/>
      <c r="F2496" s="65"/>
      <c r="G2496" s="50">
        <v>0</v>
      </c>
      <c r="H2496" s="50">
        <v>1</v>
      </c>
      <c r="I2496" s="50">
        <f t="shared" si="127"/>
        <v>0</v>
      </c>
      <c r="J2496" s="50">
        <f t="shared" si="127"/>
        <v>1</v>
      </c>
    </row>
    <row r="2497" spans="3:10" ht="14.25" customHeight="1">
      <c r="C2497" s="63" t="s">
        <v>441</v>
      </c>
      <c r="D2497" s="64" t="s">
        <v>442</v>
      </c>
      <c r="E2497" s="65"/>
      <c r="F2497" s="65"/>
      <c r="G2497" s="50">
        <v>2</v>
      </c>
      <c r="H2497" s="50">
        <v>10</v>
      </c>
      <c r="I2497" s="50">
        <f t="shared" si="127"/>
        <v>2</v>
      </c>
      <c r="J2497" s="50">
        <f t="shared" si="127"/>
        <v>10</v>
      </c>
    </row>
    <row r="2498" spans="3:10" ht="14.25" customHeight="1">
      <c r="C2498" s="63" t="s">
        <v>2380</v>
      </c>
      <c r="D2498" s="64" t="s">
        <v>2381</v>
      </c>
      <c r="E2498" s="65"/>
      <c r="F2498" s="65"/>
      <c r="G2498" s="50">
        <v>0</v>
      </c>
      <c r="H2498" s="50">
        <v>1</v>
      </c>
      <c r="I2498" s="50">
        <f t="shared" si="127"/>
        <v>0</v>
      </c>
      <c r="J2498" s="50">
        <f t="shared" si="127"/>
        <v>1</v>
      </c>
    </row>
    <row r="2499" spans="3:10" ht="14.25" customHeight="1">
      <c r="C2499" s="63" t="s">
        <v>2382</v>
      </c>
      <c r="D2499" s="64" t="s">
        <v>2383</v>
      </c>
      <c r="E2499" s="65"/>
      <c r="F2499" s="65"/>
      <c r="G2499" s="50">
        <v>0</v>
      </c>
      <c r="H2499" s="50">
        <v>1</v>
      </c>
      <c r="I2499" s="50">
        <f t="shared" si="127"/>
        <v>0</v>
      </c>
      <c r="J2499" s="50">
        <f t="shared" si="127"/>
        <v>1</v>
      </c>
    </row>
    <row r="2500" spans="3:10" ht="14.25" customHeight="1">
      <c r="C2500" s="63" t="s">
        <v>2384</v>
      </c>
      <c r="D2500" s="64" t="s">
        <v>2385</v>
      </c>
      <c r="E2500" s="65"/>
      <c r="F2500" s="65"/>
      <c r="G2500" s="50">
        <v>0</v>
      </c>
      <c r="H2500" s="50">
        <v>1</v>
      </c>
      <c r="I2500" s="50">
        <f t="shared" si="127"/>
        <v>0</v>
      </c>
      <c r="J2500" s="50">
        <f t="shared" si="127"/>
        <v>1</v>
      </c>
    </row>
    <row r="2501" spans="3:10" ht="14.25" customHeight="1">
      <c r="C2501" s="63" t="s">
        <v>443</v>
      </c>
      <c r="D2501" s="64" t="s">
        <v>444</v>
      </c>
      <c r="E2501" s="65"/>
      <c r="F2501" s="65"/>
      <c r="G2501" s="50">
        <v>0</v>
      </c>
      <c r="H2501" s="50">
        <v>1</v>
      </c>
      <c r="I2501" s="50">
        <f t="shared" si="127"/>
        <v>0</v>
      </c>
      <c r="J2501" s="50">
        <f t="shared" si="127"/>
        <v>1</v>
      </c>
    </row>
    <row r="2502" spans="3:10" ht="14.25" customHeight="1">
      <c r="C2502" s="63" t="s">
        <v>2386</v>
      </c>
      <c r="D2502" s="64" t="s">
        <v>2387</v>
      </c>
      <c r="E2502" s="65"/>
      <c r="F2502" s="65"/>
      <c r="G2502" s="50">
        <v>0</v>
      </c>
      <c r="H2502" s="50">
        <v>1</v>
      </c>
      <c r="I2502" s="50">
        <f t="shared" si="127"/>
        <v>0</v>
      </c>
      <c r="J2502" s="50">
        <f t="shared" si="127"/>
        <v>1</v>
      </c>
    </row>
    <row r="2503" spans="3:10" ht="14.25" customHeight="1">
      <c r="C2503" s="63" t="s">
        <v>445</v>
      </c>
      <c r="D2503" s="64" t="s">
        <v>446</v>
      </c>
      <c r="E2503" s="65"/>
      <c r="F2503" s="65"/>
      <c r="G2503" s="50">
        <v>3</v>
      </c>
      <c r="H2503" s="50">
        <v>5</v>
      </c>
      <c r="I2503" s="50">
        <f t="shared" si="127"/>
        <v>3</v>
      </c>
      <c r="J2503" s="50">
        <f t="shared" si="127"/>
        <v>5</v>
      </c>
    </row>
    <row r="2504" spans="3:10" ht="14.25" customHeight="1">
      <c r="C2504" s="63" t="s">
        <v>2388</v>
      </c>
      <c r="D2504" s="64" t="s">
        <v>2389</v>
      </c>
      <c r="E2504" s="65"/>
      <c r="F2504" s="65"/>
      <c r="G2504" s="50">
        <v>0</v>
      </c>
      <c r="H2504" s="50">
        <v>1</v>
      </c>
      <c r="I2504" s="50">
        <f t="shared" si="127"/>
        <v>0</v>
      </c>
      <c r="J2504" s="50">
        <f t="shared" si="127"/>
        <v>1</v>
      </c>
    </row>
    <row r="2505" spans="3:10" ht="14.25" customHeight="1">
      <c r="C2505" s="63" t="s">
        <v>2390</v>
      </c>
      <c r="D2505" s="64" t="s">
        <v>2391</v>
      </c>
      <c r="E2505" s="65"/>
      <c r="F2505" s="65"/>
      <c r="G2505" s="50">
        <v>0</v>
      </c>
      <c r="H2505" s="50">
        <v>10</v>
      </c>
      <c r="I2505" s="50">
        <f t="shared" si="127"/>
        <v>0</v>
      </c>
      <c r="J2505" s="50">
        <f t="shared" si="127"/>
        <v>10</v>
      </c>
    </row>
    <row r="2506" spans="3:10" ht="14.25" customHeight="1">
      <c r="C2506" s="63" t="s">
        <v>2392</v>
      </c>
      <c r="D2506" s="64" t="s">
        <v>2393</v>
      </c>
      <c r="E2506" s="65"/>
      <c r="F2506" s="65"/>
      <c r="G2506" s="50">
        <v>0</v>
      </c>
      <c r="H2506" s="50">
        <v>1</v>
      </c>
      <c r="I2506" s="50">
        <f t="shared" si="127"/>
        <v>0</v>
      </c>
      <c r="J2506" s="50">
        <f t="shared" si="127"/>
        <v>1</v>
      </c>
    </row>
    <row r="2507" spans="3:10" ht="14.25" customHeight="1">
      <c r="C2507" s="63" t="s">
        <v>2394</v>
      </c>
      <c r="D2507" s="64" t="s">
        <v>2395</v>
      </c>
      <c r="E2507" s="65"/>
      <c r="F2507" s="65"/>
      <c r="G2507" s="50">
        <v>2</v>
      </c>
      <c r="H2507" s="50">
        <v>2</v>
      </c>
      <c r="I2507" s="50">
        <f t="shared" si="127"/>
        <v>2</v>
      </c>
      <c r="J2507" s="50">
        <f t="shared" si="127"/>
        <v>2</v>
      </c>
    </row>
    <row r="2508" spans="3:10" ht="14.25" customHeight="1">
      <c r="C2508" s="63" t="s">
        <v>2396</v>
      </c>
      <c r="D2508" s="64" t="s">
        <v>2397</v>
      </c>
      <c r="E2508" s="65"/>
      <c r="F2508" s="65"/>
      <c r="G2508" s="50">
        <v>0</v>
      </c>
      <c r="H2508" s="50">
        <v>1</v>
      </c>
      <c r="I2508" s="50">
        <f t="shared" si="127"/>
        <v>0</v>
      </c>
      <c r="J2508" s="50">
        <f t="shared" si="127"/>
        <v>1</v>
      </c>
    </row>
    <row r="2509" spans="3:10" ht="14.25" customHeight="1">
      <c r="C2509" s="63" t="s">
        <v>2398</v>
      </c>
      <c r="D2509" s="64" t="s">
        <v>2399</v>
      </c>
      <c r="E2509" s="65"/>
      <c r="F2509" s="65"/>
      <c r="G2509" s="50">
        <v>6</v>
      </c>
      <c r="H2509" s="50">
        <v>10</v>
      </c>
      <c r="I2509" s="50">
        <f t="shared" si="127"/>
        <v>6</v>
      </c>
      <c r="J2509" s="50">
        <f t="shared" si="127"/>
        <v>10</v>
      </c>
    </row>
    <row r="2510" spans="3:10" ht="14.25" customHeight="1">
      <c r="C2510" s="63" t="s">
        <v>2400</v>
      </c>
      <c r="D2510" s="64" t="s">
        <v>2401</v>
      </c>
      <c r="E2510" s="65"/>
      <c r="F2510" s="65"/>
      <c r="G2510" s="50">
        <v>3</v>
      </c>
      <c r="H2510" s="50">
        <v>30</v>
      </c>
      <c r="I2510" s="50">
        <f t="shared" si="127"/>
        <v>3</v>
      </c>
      <c r="J2510" s="50">
        <f t="shared" si="127"/>
        <v>30</v>
      </c>
    </row>
    <row r="2511" spans="3:10" ht="14.25" customHeight="1">
      <c r="C2511" s="63" t="s">
        <v>2402</v>
      </c>
      <c r="D2511" s="64" t="s">
        <v>2403</v>
      </c>
      <c r="E2511" s="65"/>
      <c r="F2511" s="65"/>
      <c r="G2511" s="50">
        <v>0</v>
      </c>
      <c r="H2511" s="50">
        <v>1</v>
      </c>
      <c r="I2511" s="50">
        <f t="shared" si="127"/>
        <v>0</v>
      </c>
      <c r="J2511" s="50">
        <f t="shared" si="127"/>
        <v>1</v>
      </c>
    </row>
    <row r="2512" spans="3:10" ht="14.25" customHeight="1">
      <c r="C2512" s="63" t="s">
        <v>2404</v>
      </c>
      <c r="D2512" s="64" t="s">
        <v>2405</v>
      </c>
      <c r="E2512" s="65"/>
      <c r="F2512" s="65"/>
      <c r="G2512" s="50">
        <v>0</v>
      </c>
      <c r="H2512" s="50">
        <v>2</v>
      </c>
      <c r="I2512" s="50">
        <f t="shared" si="127"/>
        <v>0</v>
      </c>
      <c r="J2512" s="50">
        <f t="shared" si="127"/>
        <v>2</v>
      </c>
    </row>
    <row r="2513" spans="3:10" ht="14.25" customHeight="1">
      <c r="C2513" s="63" t="s">
        <v>2406</v>
      </c>
      <c r="D2513" s="64" t="s">
        <v>2407</v>
      </c>
      <c r="E2513" s="65"/>
      <c r="F2513" s="65"/>
      <c r="G2513" s="50">
        <v>0</v>
      </c>
      <c r="H2513" s="50">
        <v>1</v>
      </c>
      <c r="I2513" s="50">
        <f t="shared" si="127"/>
        <v>0</v>
      </c>
      <c r="J2513" s="50">
        <f t="shared" si="127"/>
        <v>1</v>
      </c>
    </row>
    <row r="2514" spans="3:10" ht="14.25" customHeight="1">
      <c r="C2514" s="63" t="s">
        <v>2408</v>
      </c>
      <c r="D2514" s="64" t="s">
        <v>2409</v>
      </c>
      <c r="E2514" s="65"/>
      <c r="F2514" s="65"/>
      <c r="G2514" s="50">
        <v>0</v>
      </c>
      <c r="H2514" s="50">
        <v>1</v>
      </c>
      <c r="I2514" s="50">
        <f t="shared" si="127"/>
        <v>0</v>
      </c>
      <c r="J2514" s="50">
        <f t="shared" si="127"/>
        <v>1</v>
      </c>
    </row>
    <row r="2515" spans="3:10" ht="14.25" customHeight="1">
      <c r="C2515" s="63" t="s">
        <v>2410</v>
      </c>
      <c r="D2515" s="64" t="s">
        <v>2411</v>
      </c>
      <c r="E2515" s="65"/>
      <c r="F2515" s="65"/>
      <c r="G2515" s="50">
        <v>1</v>
      </c>
      <c r="H2515" s="50">
        <v>2</v>
      </c>
      <c r="I2515" s="50">
        <f t="shared" si="127"/>
        <v>1</v>
      </c>
      <c r="J2515" s="50">
        <f t="shared" si="127"/>
        <v>2</v>
      </c>
    </row>
    <row r="2516" spans="3:10" ht="14.25" customHeight="1">
      <c r="C2516" s="63" t="s">
        <v>2412</v>
      </c>
      <c r="D2516" s="64" t="s">
        <v>2413</v>
      </c>
      <c r="E2516" s="65"/>
      <c r="F2516" s="65"/>
      <c r="G2516" s="50">
        <v>0</v>
      </c>
      <c r="H2516" s="50">
        <v>1</v>
      </c>
      <c r="I2516" s="50">
        <f t="shared" si="127"/>
        <v>0</v>
      </c>
      <c r="J2516" s="50">
        <f t="shared" si="127"/>
        <v>1</v>
      </c>
    </row>
    <row r="2517" spans="3:10" ht="14.25" customHeight="1">
      <c r="C2517" s="63" t="s">
        <v>2414</v>
      </c>
      <c r="D2517" s="64" t="s">
        <v>2415</v>
      </c>
      <c r="E2517" s="65"/>
      <c r="F2517" s="65"/>
      <c r="G2517" s="50">
        <v>0</v>
      </c>
      <c r="H2517" s="50">
        <v>1</v>
      </c>
      <c r="I2517" s="50">
        <f t="shared" si="127"/>
        <v>0</v>
      </c>
      <c r="J2517" s="50">
        <f t="shared" si="127"/>
        <v>1</v>
      </c>
    </row>
    <row r="2518" spans="3:10" ht="14.25" customHeight="1">
      <c r="C2518" s="63" t="s">
        <v>2416</v>
      </c>
      <c r="D2518" s="64" t="s">
        <v>2417</v>
      </c>
      <c r="E2518" s="65"/>
      <c r="F2518" s="65"/>
      <c r="G2518" s="50">
        <v>0</v>
      </c>
      <c r="H2518" s="50">
        <v>1</v>
      </c>
      <c r="I2518" s="50">
        <f t="shared" si="127"/>
        <v>0</v>
      </c>
      <c r="J2518" s="50">
        <f t="shared" si="127"/>
        <v>1</v>
      </c>
    </row>
    <row r="2519" spans="3:10" ht="14.25" customHeight="1">
      <c r="C2519" s="63" t="s">
        <v>2418</v>
      </c>
      <c r="D2519" s="64" t="s">
        <v>2419</v>
      </c>
      <c r="E2519" s="65"/>
      <c r="F2519" s="65"/>
      <c r="G2519" s="50">
        <v>0</v>
      </c>
      <c r="H2519" s="50">
        <v>1</v>
      </c>
      <c r="I2519" s="50">
        <f t="shared" si="127"/>
        <v>0</v>
      </c>
      <c r="J2519" s="50">
        <f t="shared" si="127"/>
        <v>1</v>
      </c>
    </row>
    <row r="2520" spans="3:10" ht="14.25" customHeight="1">
      <c r="C2520" s="63" t="s">
        <v>2420</v>
      </c>
      <c r="D2520" s="64" t="s">
        <v>2421</v>
      </c>
      <c r="E2520" s="65"/>
      <c r="F2520" s="65"/>
      <c r="G2520" s="50">
        <v>0</v>
      </c>
      <c r="H2520" s="50">
        <v>1</v>
      </c>
      <c r="I2520" s="50">
        <f t="shared" si="127"/>
        <v>0</v>
      </c>
      <c r="J2520" s="50">
        <f t="shared" si="127"/>
        <v>1</v>
      </c>
    </row>
    <row r="2521" spans="3:10" ht="14.25" customHeight="1">
      <c r="C2521" s="63" t="s">
        <v>2422</v>
      </c>
      <c r="D2521" s="64" t="s">
        <v>2423</v>
      </c>
      <c r="E2521" s="65"/>
      <c r="F2521" s="65"/>
      <c r="G2521" s="50">
        <v>0</v>
      </c>
      <c r="H2521" s="50">
        <v>6</v>
      </c>
      <c r="I2521" s="50">
        <f t="shared" si="127"/>
        <v>0</v>
      </c>
      <c r="J2521" s="50">
        <f t="shared" si="127"/>
        <v>6</v>
      </c>
    </row>
    <row r="2522" spans="3:10" ht="14.25" customHeight="1">
      <c r="C2522" s="63" t="s">
        <v>2424</v>
      </c>
      <c r="D2522" s="64" t="s">
        <v>2425</v>
      </c>
      <c r="E2522" s="65"/>
      <c r="F2522" s="65"/>
      <c r="G2522" s="50">
        <v>0</v>
      </c>
      <c r="H2522" s="50">
        <v>1</v>
      </c>
      <c r="I2522" s="50">
        <f t="shared" si="127"/>
        <v>0</v>
      </c>
      <c r="J2522" s="50">
        <f t="shared" si="127"/>
        <v>1</v>
      </c>
    </row>
    <row r="2523" spans="3:10" ht="14.25" customHeight="1">
      <c r="C2523" s="63" t="s">
        <v>2426</v>
      </c>
      <c r="D2523" s="64" t="s">
        <v>2427</v>
      </c>
      <c r="E2523" s="65"/>
      <c r="F2523" s="65"/>
      <c r="G2523" s="50">
        <v>0</v>
      </c>
      <c r="H2523" s="50">
        <v>1</v>
      </c>
      <c r="I2523" s="50">
        <f t="shared" si="127"/>
        <v>0</v>
      </c>
      <c r="J2523" s="50">
        <f t="shared" si="127"/>
        <v>1</v>
      </c>
    </row>
    <row r="2524" spans="3:10" ht="14.25" customHeight="1">
      <c r="C2524" s="63" t="s">
        <v>2428</v>
      </c>
      <c r="D2524" s="64" t="s">
        <v>2429</v>
      </c>
      <c r="E2524" s="65"/>
      <c r="F2524" s="65"/>
      <c r="G2524" s="50">
        <v>0</v>
      </c>
      <c r="H2524" s="50">
        <v>1</v>
      </c>
      <c r="I2524" s="50">
        <f t="shared" si="127"/>
        <v>0</v>
      </c>
      <c r="J2524" s="50">
        <f t="shared" si="127"/>
        <v>1</v>
      </c>
    </row>
    <row r="2525" spans="3:10" ht="14.25" customHeight="1">
      <c r="C2525" s="63" t="s">
        <v>2430</v>
      </c>
      <c r="D2525" s="64" t="s">
        <v>2431</v>
      </c>
      <c r="E2525" s="65"/>
      <c r="F2525" s="65"/>
      <c r="G2525" s="50">
        <v>0</v>
      </c>
      <c r="H2525" s="50">
        <v>1</v>
      </c>
      <c r="I2525" s="50">
        <f t="shared" si="127"/>
        <v>0</v>
      </c>
      <c r="J2525" s="50">
        <f t="shared" si="127"/>
        <v>1</v>
      </c>
    </row>
    <row r="2526" spans="3:10" ht="14.25" customHeight="1">
      <c r="C2526" s="63" t="s">
        <v>2432</v>
      </c>
      <c r="D2526" s="64" t="s">
        <v>2433</v>
      </c>
      <c r="E2526" s="65"/>
      <c r="F2526" s="65"/>
      <c r="G2526" s="50">
        <v>0</v>
      </c>
      <c r="H2526" s="50">
        <v>1</v>
      </c>
      <c r="I2526" s="50">
        <f t="shared" si="127"/>
        <v>0</v>
      </c>
      <c r="J2526" s="50">
        <f t="shared" si="127"/>
        <v>1</v>
      </c>
    </row>
    <row r="2527" spans="3:10" ht="14.25" customHeight="1">
      <c r="C2527" s="63" t="s">
        <v>2434</v>
      </c>
      <c r="D2527" s="64" t="s">
        <v>2435</v>
      </c>
      <c r="E2527" s="65"/>
      <c r="F2527" s="65"/>
      <c r="G2527" s="50">
        <v>0</v>
      </c>
      <c r="H2527" s="50">
        <v>1</v>
      </c>
      <c r="I2527" s="50">
        <f t="shared" si="127"/>
        <v>0</v>
      </c>
      <c r="J2527" s="50">
        <f t="shared" si="127"/>
        <v>1</v>
      </c>
    </row>
    <row r="2528" spans="3:10" ht="14.25" customHeight="1">
      <c r="C2528" s="63" t="s">
        <v>2436</v>
      </c>
      <c r="D2528" s="64" t="s">
        <v>2437</v>
      </c>
      <c r="E2528" s="65"/>
      <c r="F2528" s="65"/>
      <c r="G2528" s="50">
        <v>0</v>
      </c>
      <c r="H2528" s="50">
        <v>1</v>
      </c>
      <c r="I2528" s="50">
        <f t="shared" si="127"/>
        <v>0</v>
      </c>
      <c r="J2528" s="50">
        <f t="shared" si="127"/>
        <v>1</v>
      </c>
    </row>
    <row r="2529" spans="3:10" ht="14.25" customHeight="1">
      <c r="C2529" s="63" t="s">
        <v>2438</v>
      </c>
      <c r="D2529" s="64" t="s">
        <v>2439</v>
      </c>
      <c r="E2529" s="65"/>
      <c r="F2529" s="65"/>
      <c r="G2529" s="50">
        <v>0</v>
      </c>
      <c r="H2529" s="50">
        <v>1</v>
      </c>
      <c r="I2529" s="50">
        <f t="shared" si="127"/>
        <v>0</v>
      </c>
      <c r="J2529" s="50">
        <f t="shared" si="127"/>
        <v>1</v>
      </c>
    </row>
    <row r="2530" spans="3:10" ht="14.25" customHeight="1">
      <c r="C2530" s="63" t="s">
        <v>2440</v>
      </c>
      <c r="D2530" s="64" t="s">
        <v>2441</v>
      </c>
      <c r="E2530" s="65"/>
      <c r="F2530" s="65"/>
      <c r="G2530" s="50">
        <v>3</v>
      </c>
      <c r="H2530" s="50">
        <v>20</v>
      </c>
      <c r="I2530" s="50">
        <f t="shared" si="127"/>
        <v>3</v>
      </c>
      <c r="J2530" s="50">
        <f t="shared" si="127"/>
        <v>20</v>
      </c>
    </row>
    <row r="2531" spans="3:10" ht="14.25" customHeight="1">
      <c r="C2531" s="63" t="s">
        <v>2442</v>
      </c>
      <c r="D2531" s="64" t="s">
        <v>2443</v>
      </c>
      <c r="E2531" s="65"/>
      <c r="F2531" s="65"/>
      <c r="G2531" s="50">
        <v>0</v>
      </c>
      <c r="H2531" s="50">
        <v>1</v>
      </c>
      <c r="I2531" s="50">
        <f t="shared" si="127"/>
        <v>0</v>
      </c>
      <c r="J2531" s="50">
        <f t="shared" si="127"/>
        <v>1</v>
      </c>
    </row>
    <row r="2532" spans="3:10" ht="14.25" customHeight="1">
      <c r="C2532" s="63" t="s">
        <v>2444</v>
      </c>
      <c r="D2532" s="64" t="s">
        <v>2445</v>
      </c>
      <c r="E2532" s="65"/>
      <c r="F2532" s="65"/>
      <c r="G2532" s="50">
        <v>0</v>
      </c>
      <c r="H2532" s="50">
        <v>1</v>
      </c>
      <c r="I2532" s="50">
        <f t="shared" si="127"/>
        <v>0</v>
      </c>
      <c r="J2532" s="50">
        <f t="shared" si="127"/>
        <v>1</v>
      </c>
    </row>
    <row r="2533" spans="3:10" ht="14.25" customHeight="1">
      <c r="C2533" s="63" t="s">
        <v>447</v>
      </c>
      <c r="D2533" s="64" t="s">
        <v>448</v>
      </c>
      <c r="E2533" s="65"/>
      <c r="F2533" s="65"/>
      <c r="G2533" s="50">
        <v>0</v>
      </c>
      <c r="H2533" s="50">
        <v>1</v>
      </c>
      <c r="I2533" s="50">
        <f t="shared" si="127"/>
        <v>0</v>
      </c>
      <c r="J2533" s="50">
        <f t="shared" si="127"/>
        <v>1</v>
      </c>
    </row>
    <row r="2534" spans="3:10" ht="14.25" customHeight="1">
      <c r="C2534" s="63" t="s">
        <v>2446</v>
      </c>
      <c r="D2534" s="64" t="s">
        <v>2447</v>
      </c>
      <c r="E2534" s="65"/>
      <c r="F2534" s="65"/>
      <c r="G2534" s="50">
        <v>118</v>
      </c>
      <c r="H2534" s="50">
        <v>120</v>
      </c>
      <c r="I2534" s="50">
        <f t="shared" si="127"/>
        <v>118</v>
      </c>
      <c r="J2534" s="50">
        <f t="shared" si="127"/>
        <v>120</v>
      </c>
    </row>
    <row r="2535" spans="3:10" ht="14.25" customHeight="1">
      <c r="C2535" s="63" t="s">
        <v>2448</v>
      </c>
      <c r="D2535" s="64" t="s">
        <v>2449</v>
      </c>
      <c r="E2535" s="65"/>
      <c r="F2535" s="65"/>
      <c r="G2535" s="50">
        <v>0</v>
      </c>
      <c r="H2535" s="50">
        <v>1</v>
      </c>
      <c r="I2535" s="50">
        <f t="shared" si="127"/>
        <v>0</v>
      </c>
      <c r="J2535" s="50">
        <f t="shared" si="127"/>
        <v>1</v>
      </c>
    </row>
    <row r="2536" spans="3:10" ht="14.25" customHeight="1">
      <c r="C2536" s="63" t="s">
        <v>2450</v>
      </c>
      <c r="D2536" s="64" t="s">
        <v>2451</v>
      </c>
      <c r="E2536" s="65"/>
      <c r="F2536" s="65"/>
      <c r="G2536" s="50">
        <v>0</v>
      </c>
      <c r="H2536" s="50">
        <v>1</v>
      </c>
      <c r="I2536" s="50">
        <f t="shared" si="127"/>
        <v>0</v>
      </c>
      <c r="J2536" s="50">
        <f t="shared" si="127"/>
        <v>1</v>
      </c>
    </row>
    <row r="2537" spans="3:10" ht="14.25" customHeight="1">
      <c r="C2537" s="63" t="s">
        <v>2452</v>
      </c>
      <c r="D2537" s="64" t="s">
        <v>2453</v>
      </c>
      <c r="E2537" s="65"/>
      <c r="F2537" s="65"/>
      <c r="G2537" s="50">
        <v>0</v>
      </c>
      <c r="H2537" s="50">
        <v>1</v>
      </c>
      <c r="I2537" s="50">
        <f t="shared" si="127"/>
        <v>0</v>
      </c>
      <c r="J2537" s="50">
        <f t="shared" si="127"/>
        <v>1</v>
      </c>
    </row>
    <row r="2538" spans="3:10" ht="14.25" customHeight="1">
      <c r="C2538" s="63" t="s">
        <v>2454</v>
      </c>
      <c r="D2538" s="64" t="s">
        <v>2455</v>
      </c>
      <c r="E2538" s="65"/>
      <c r="F2538" s="65"/>
      <c r="G2538" s="50">
        <v>0</v>
      </c>
      <c r="H2538" s="50">
        <v>1</v>
      </c>
      <c r="I2538" s="50">
        <f t="shared" si="127"/>
        <v>0</v>
      </c>
      <c r="J2538" s="50">
        <f t="shared" si="127"/>
        <v>1</v>
      </c>
    </row>
    <row r="2539" spans="3:10" ht="14.25" customHeight="1">
      <c r="C2539" s="63" t="s">
        <v>2456</v>
      </c>
      <c r="D2539" s="64" t="s">
        <v>2457</v>
      </c>
      <c r="E2539" s="65"/>
      <c r="F2539" s="65"/>
      <c r="G2539" s="50">
        <v>0</v>
      </c>
      <c r="H2539" s="50">
        <v>1</v>
      </c>
      <c r="I2539" s="50">
        <f t="shared" si="127"/>
        <v>0</v>
      </c>
      <c r="J2539" s="50">
        <f t="shared" si="127"/>
        <v>1</v>
      </c>
    </row>
    <row r="2540" spans="3:10" ht="14.25" customHeight="1">
      <c r="C2540" s="63" t="s">
        <v>2458</v>
      </c>
      <c r="D2540" s="64" t="s">
        <v>2459</v>
      </c>
      <c r="E2540" s="65"/>
      <c r="F2540" s="65"/>
      <c r="G2540" s="50">
        <v>0</v>
      </c>
      <c r="H2540" s="50">
        <v>1</v>
      </c>
      <c r="I2540" s="50">
        <f t="shared" si="127"/>
        <v>0</v>
      </c>
      <c r="J2540" s="50">
        <f t="shared" si="127"/>
        <v>1</v>
      </c>
    </row>
    <row r="2541" spans="3:10" ht="14.25" customHeight="1">
      <c r="C2541" s="63" t="s">
        <v>2460</v>
      </c>
      <c r="D2541" s="64" t="s">
        <v>2461</v>
      </c>
      <c r="E2541" s="65"/>
      <c r="F2541" s="65"/>
      <c r="G2541" s="50">
        <v>2</v>
      </c>
      <c r="H2541" s="50">
        <v>22</v>
      </c>
      <c r="I2541" s="50">
        <f t="shared" si="127"/>
        <v>2</v>
      </c>
      <c r="J2541" s="50">
        <f t="shared" si="127"/>
        <v>22</v>
      </c>
    </row>
    <row r="2542" spans="3:10" ht="14.25" customHeight="1">
      <c r="C2542" s="63" t="s">
        <v>2462</v>
      </c>
      <c r="D2542" s="64" t="s">
        <v>2463</v>
      </c>
      <c r="E2542" s="65"/>
      <c r="F2542" s="65"/>
      <c r="G2542" s="50">
        <v>1</v>
      </c>
      <c r="H2542" s="50">
        <v>1</v>
      </c>
      <c r="I2542" s="50">
        <f t="shared" si="127"/>
        <v>1</v>
      </c>
      <c r="J2542" s="50">
        <f t="shared" si="127"/>
        <v>1</v>
      </c>
    </row>
    <row r="2543" spans="3:10" ht="14.25" customHeight="1">
      <c r="C2543" s="63" t="s">
        <v>2464</v>
      </c>
      <c r="D2543" s="64" t="s">
        <v>2465</v>
      </c>
      <c r="E2543" s="65"/>
      <c r="F2543" s="65"/>
      <c r="G2543" s="50">
        <v>2</v>
      </c>
      <c r="H2543" s="50">
        <v>5</v>
      </c>
      <c r="I2543" s="50">
        <f t="shared" si="127"/>
        <v>2</v>
      </c>
      <c r="J2543" s="50">
        <f t="shared" si="127"/>
        <v>5</v>
      </c>
    </row>
    <row r="2544" spans="3:10" ht="14.25" customHeight="1">
      <c r="C2544" s="63" t="s">
        <v>2466</v>
      </c>
      <c r="D2544" s="64" t="s">
        <v>2467</v>
      </c>
      <c r="E2544" s="65"/>
      <c r="F2544" s="65"/>
      <c r="G2544" s="50">
        <v>5</v>
      </c>
      <c r="H2544" s="50">
        <v>18</v>
      </c>
      <c r="I2544" s="50">
        <f t="shared" si="127"/>
        <v>5</v>
      </c>
      <c r="J2544" s="50">
        <f t="shared" si="127"/>
        <v>18</v>
      </c>
    </row>
    <row r="2545" spans="3:10" ht="14.25" customHeight="1">
      <c r="C2545" s="63" t="s">
        <v>2468</v>
      </c>
      <c r="D2545" s="64" t="s">
        <v>2469</v>
      </c>
      <c r="E2545" s="65"/>
      <c r="F2545" s="65"/>
      <c r="G2545" s="50">
        <v>2</v>
      </c>
      <c r="H2545" s="50">
        <v>22</v>
      </c>
      <c r="I2545" s="50">
        <f t="shared" si="127"/>
        <v>2</v>
      </c>
      <c r="J2545" s="50">
        <f t="shared" si="127"/>
        <v>22</v>
      </c>
    </row>
    <row r="2546" spans="3:10" ht="14.25" customHeight="1">
      <c r="C2546" s="63" t="s">
        <v>2470</v>
      </c>
      <c r="D2546" s="64" t="s">
        <v>2471</v>
      </c>
      <c r="E2546" s="65"/>
      <c r="F2546" s="65"/>
      <c r="G2546" s="50">
        <v>1</v>
      </c>
      <c r="H2546" s="50">
        <v>2</v>
      </c>
      <c r="I2546" s="50">
        <f t="shared" si="127"/>
        <v>1</v>
      </c>
      <c r="J2546" s="50">
        <f t="shared" si="127"/>
        <v>2</v>
      </c>
    </row>
    <row r="2547" spans="3:10" ht="14.25" customHeight="1">
      <c r="C2547" s="63" t="s">
        <v>2472</v>
      </c>
      <c r="D2547" s="64" t="s">
        <v>2473</v>
      </c>
      <c r="E2547" s="65"/>
      <c r="F2547" s="65"/>
      <c r="G2547" s="50">
        <v>3</v>
      </c>
      <c r="H2547" s="50">
        <v>4</v>
      </c>
      <c r="I2547" s="50">
        <f t="shared" si="127"/>
        <v>3</v>
      </c>
      <c r="J2547" s="50">
        <f t="shared" si="127"/>
        <v>4</v>
      </c>
    </row>
    <row r="2548" spans="3:10" ht="14.25" customHeight="1">
      <c r="C2548" s="63" t="s">
        <v>2474</v>
      </c>
      <c r="D2548" s="64" t="s">
        <v>2475</v>
      </c>
      <c r="E2548" s="65"/>
      <c r="F2548" s="65"/>
      <c r="G2548" s="50">
        <v>0</v>
      </c>
      <c r="H2548" s="50">
        <v>1</v>
      </c>
      <c r="I2548" s="50">
        <f t="shared" si="127"/>
        <v>0</v>
      </c>
      <c r="J2548" s="50">
        <f t="shared" si="127"/>
        <v>1</v>
      </c>
    </row>
    <row r="2549" spans="3:10" ht="14.25" customHeight="1">
      <c r="C2549" s="63" t="s">
        <v>2476</v>
      </c>
      <c r="D2549" s="64" t="s">
        <v>2477</v>
      </c>
      <c r="E2549" s="65"/>
      <c r="F2549" s="65"/>
      <c r="G2549" s="50">
        <v>0</v>
      </c>
      <c r="H2549" s="50">
        <v>1</v>
      </c>
      <c r="I2549" s="50">
        <f t="shared" ref="I2549:J2612" si="128">SUM(E2549,G2549)</f>
        <v>0</v>
      </c>
      <c r="J2549" s="50">
        <f t="shared" si="128"/>
        <v>1</v>
      </c>
    </row>
    <row r="2550" spans="3:10" ht="14.25" customHeight="1">
      <c r="C2550" s="63" t="s">
        <v>2478</v>
      </c>
      <c r="D2550" s="64" t="s">
        <v>2479</v>
      </c>
      <c r="E2550" s="65"/>
      <c r="F2550" s="65"/>
      <c r="G2550" s="50">
        <v>1</v>
      </c>
      <c r="H2550" s="50">
        <v>10</v>
      </c>
      <c r="I2550" s="50">
        <f t="shared" si="128"/>
        <v>1</v>
      </c>
      <c r="J2550" s="50">
        <f t="shared" si="128"/>
        <v>10</v>
      </c>
    </row>
    <row r="2551" spans="3:10" ht="14.25" customHeight="1">
      <c r="C2551" s="63" t="s">
        <v>2480</v>
      </c>
      <c r="D2551" s="64" t="s">
        <v>2481</v>
      </c>
      <c r="E2551" s="65"/>
      <c r="F2551" s="65"/>
      <c r="G2551" s="50">
        <v>0</v>
      </c>
      <c r="H2551" s="50">
        <v>2</v>
      </c>
      <c r="I2551" s="50">
        <f t="shared" si="128"/>
        <v>0</v>
      </c>
      <c r="J2551" s="50">
        <f t="shared" si="128"/>
        <v>2</v>
      </c>
    </row>
    <row r="2552" spans="3:10" ht="14.25" customHeight="1">
      <c r="C2552" s="63" t="s">
        <v>2482</v>
      </c>
      <c r="D2552" s="64" t="s">
        <v>2483</v>
      </c>
      <c r="E2552" s="65"/>
      <c r="F2552" s="65"/>
      <c r="G2552" s="50">
        <v>0</v>
      </c>
      <c r="H2552" s="50">
        <v>1</v>
      </c>
      <c r="I2552" s="50">
        <f t="shared" si="128"/>
        <v>0</v>
      </c>
      <c r="J2552" s="50">
        <f t="shared" si="128"/>
        <v>1</v>
      </c>
    </row>
    <row r="2553" spans="3:10" ht="14.25" customHeight="1">
      <c r="C2553" s="63" t="s">
        <v>2484</v>
      </c>
      <c r="D2553" s="64" t="s">
        <v>2485</v>
      </c>
      <c r="E2553" s="65"/>
      <c r="F2553" s="65"/>
      <c r="G2553" s="50">
        <v>0</v>
      </c>
      <c r="H2553" s="50">
        <v>1</v>
      </c>
      <c r="I2553" s="50">
        <f t="shared" si="128"/>
        <v>0</v>
      </c>
      <c r="J2553" s="50">
        <f t="shared" si="128"/>
        <v>1</v>
      </c>
    </row>
    <row r="2554" spans="3:10" ht="14.25" customHeight="1">
      <c r="C2554" s="63" t="s">
        <v>2486</v>
      </c>
      <c r="D2554" s="64" t="s">
        <v>2487</v>
      </c>
      <c r="E2554" s="65"/>
      <c r="F2554" s="65"/>
      <c r="G2554" s="50">
        <v>1</v>
      </c>
      <c r="H2554" s="50">
        <v>1</v>
      </c>
      <c r="I2554" s="50">
        <f t="shared" si="128"/>
        <v>1</v>
      </c>
      <c r="J2554" s="50">
        <f t="shared" si="128"/>
        <v>1</v>
      </c>
    </row>
    <row r="2555" spans="3:10" ht="14.25" customHeight="1">
      <c r="C2555" s="63" t="s">
        <v>2488</v>
      </c>
      <c r="D2555" s="64" t="s">
        <v>2489</v>
      </c>
      <c r="E2555" s="65"/>
      <c r="F2555" s="65"/>
      <c r="G2555" s="50">
        <v>0</v>
      </c>
      <c r="H2555" s="50">
        <v>1</v>
      </c>
      <c r="I2555" s="50">
        <f t="shared" si="128"/>
        <v>0</v>
      </c>
      <c r="J2555" s="50">
        <f t="shared" si="128"/>
        <v>1</v>
      </c>
    </row>
    <row r="2556" spans="3:10" ht="14.25" customHeight="1">
      <c r="C2556" s="63" t="s">
        <v>2490</v>
      </c>
      <c r="D2556" s="64" t="s">
        <v>2491</v>
      </c>
      <c r="E2556" s="65"/>
      <c r="F2556" s="65"/>
      <c r="G2556" s="50">
        <v>1</v>
      </c>
      <c r="H2556" s="50">
        <v>2</v>
      </c>
      <c r="I2556" s="50">
        <f t="shared" si="128"/>
        <v>1</v>
      </c>
      <c r="J2556" s="50">
        <f t="shared" si="128"/>
        <v>2</v>
      </c>
    </row>
    <row r="2557" spans="3:10" ht="14.25" customHeight="1">
      <c r="C2557" s="63" t="s">
        <v>2492</v>
      </c>
      <c r="D2557" s="64" t="s">
        <v>2493</v>
      </c>
      <c r="E2557" s="65"/>
      <c r="F2557" s="65"/>
      <c r="G2557" s="50">
        <v>23</v>
      </c>
      <c r="H2557" s="50">
        <v>20</v>
      </c>
      <c r="I2557" s="50">
        <f t="shared" si="128"/>
        <v>23</v>
      </c>
      <c r="J2557" s="50">
        <f t="shared" si="128"/>
        <v>20</v>
      </c>
    </row>
    <row r="2558" spans="3:10" ht="14.25" customHeight="1">
      <c r="C2558" s="63" t="s">
        <v>2494</v>
      </c>
      <c r="D2558" s="64" t="s">
        <v>2495</v>
      </c>
      <c r="E2558" s="65"/>
      <c r="F2558" s="65"/>
      <c r="G2558" s="50">
        <v>1</v>
      </c>
      <c r="H2558" s="50">
        <v>1</v>
      </c>
      <c r="I2558" s="50">
        <f t="shared" si="128"/>
        <v>1</v>
      </c>
      <c r="J2558" s="50">
        <f t="shared" si="128"/>
        <v>1</v>
      </c>
    </row>
    <row r="2559" spans="3:10" ht="14.25" customHeight="1">
      <c r="C2559" s="63" t="s">
        <v>2496</v>
      </c>
      <c r="D2559" s="64" t="s">
        <v>2497</v>
      </c>
      <c r="E2559" s="65"/>
      <c r="F2559" s="65"/>
      <c r="G2559" s="50">
        <v>3</v>
      </c>
      <c r="H2559" s="50">
        <v>20</v>
      </c>
      <c r="I2559" s="50">
        <f t="shared" si="128"/>
        <v>3</v>
      </c>
      <c r="J2559" s="50">
        <f t="shared" si="128"/>
        <v>20</v>
      </c>
    </row>
    <row r="2560" spans="3:10" ht="14.25" customHeight="1">
      <c r="C2560" s="63" t="s">
        <v>2498</v>
      </c>
      <c r="D2560" s="64" t="s">
        <v>2499</v>
      </c>
      <c r="E2560" s="65"/>
      <c r="F2560" s="65"/>
      <c r="G2560" s="50">
        <v>0</v>
      </c>
      <c r="H2560" s="50">
        <v>2</v>
      </c>
      <c r="I2560" s="50">
        <f t="shared" si="128"/>
        <v>0</v>
      </c>
      <c r="J2560" s="50">
        <f t="shared" si="128"/>
        <v>2</v>
      </c>
    </row>
    <row r="2561" spans="3:10" ht="14.25" customHeight="1">
      <c r="C2561" s="63" t="s">
        <v>2500</v>
      </c>
      <c r="D2561" s="64" t="s">
        <v>2501</v>
      </c>
      <c r="E2561" s="65"/>
      <c r="F2561" s="65"/>
      <c r="G2561" s="50">
        <v>1</v>
      </c>
      <c r="H2561" s="50">
        <v>2</v>
      </c>
      <c r="I2561" s="50">
        <f t="shared" si="128"/>
        <v>1</v>
      </c>
      <c r="J2561" s="50">
        <f t="shared" si="128"/>
        <v>2</v>
      </c>
    </row>
    <row r="2562" spans="3:10" ht="14.25" customHeight="1">
      <c r="C2562" s="63" t="s">
        <v>2502</v>
      </c>
      <c r="D2562" s="64" t="s">
        <v>2503</v>
      </c>
      <c r="E2562" s="65"/>
      <c r="F2562" s="65"/>
      <c r="G2562" s="50">
        <v>0</v>
      </c>
      <c r="H2562" s="50">
        <v>1</v>
      </c>
      <c r="I2562" s="50">
        <f t="shared" si="128"/>
        <v>0</v>
      </c>
      <c r="J2562" s="50">
        <f t="shared" si="128"/>
        <v>1</v>
      </c>
    </row>
    <row r="2563" spans="3:10" ht="14.25" customHeight="1">
      <c r="C2563" s="63" t="s">
        <v>2504</v>
      </c>
      <c r="D2563" s="64" t="s">
        <v>2505</v>
      </c>
      <c r="E2563" s="65"/>
      <c r="F2563" s="65"/>
      <c r="G2563" s="50">
        <v>0</v>
      </c>
      <c r="H2563" s="50">
        <v>1</v>
      </c>
      <c r="I2563" s="50">
        <f t="shared" si="128"/>
        <v>0</v>
      </c>
      <c r="J2563" s="50">
        <f t="shared" si="128"/>
        <v>1</v>
      </c>
    </row>
    <row r="2564" spans="3:10" ht="14.25" customHeight="1">
      <c r="C2564" s="63" t="s">
        <v>2506</v>
      </c>
      <c r="D2564" s="64" t="s">
        <v>2507</v>
      </c>
      <c r="E2564" s="65"/>
      <c r="F2564" s="65"/>
      <c r="G2564" s="50">
        <v>0</v>
      </c>
      <c r="H2564" s="50">
        <v>1</v>
      </c>
      <c r="I2564" s="50">
        <f t="shared" si="128"/>
        <v>0</v>
      </c>
      <c r="J2564" s="50">
        <f t="shared" si="128"/>
        <v>1</v>
      </c>
    </row>
    <row r="2565" spans="3:10" ht="14.25" customHeight="1">
      <c r="C2565" s="63" t="s">
        <v>2508</v>
      </c>
      <c r="D2565" s="64" t="s">
        <v>2509</v>
      </c>
      <c r="E2565" s="65"/>
      <c r="F2565" s="65"/>
      <c r="G2565" s="50">
        <v>0</v>
      </c>
      <c r="H2565" s="50">
        <v>1</v>
      </c>
      <c r="I2565" s="50">
        <f t="shared" si="128"/>
        <v>0</v>
      </c>
      <c r="J2565" s="50">
        <f t="shared" si="128"/>
        <v>1</v>
      </c>
    </row>
    <row r="2566" spans="3:10" ht="14.25" customHeight="1">
      <c r="C2566" s="63" t="s">
        <v>2510</v>
      </c>
      <c r="D2566" s="64" t="s">
        <v>2511</v>
      </c>
      <c r="E2566" s="65"/>
      <c r="F2566" s="65"/>
      <c r="G2566" s="50">
        <v>0</v>
      </c>
      <c r="H2566" s="50">
        <v>1</v>
      </c>
      <c r="I2566" s="50">
        <f t="shared" si="128"/>
        <v>0</v>
      </c>
      <c r="J2566" s="50">
        <f t="shared" si="128"/>
        <v>1</v>
      </c>
    </row>
    <row r="2567" spans="3:10" ht="14.25" customHeight="1">
      <c r="C2567" s="63" t="s">
        <v>2512</v>
      </c>
      <c r="D2567" s="64" t="s">
        <v>2513</v>
      </c>
      <c r="E2567" s="65"/>
      <c r="F2567" s="65"/>
      <c r="G2567" s="50">
        <v>0</v>
      </c>
      <c r="H2567" s="50">
        <v>1</v>
      </c>
      <c r="I2567" s="50">
        <f t="shared" si="128"/>
        <v>0</v>
      </c>
      <c r="J2567" s="50">
        <f t="shared" si="128"/>
        <v>1</v>
      </c>
    </row>
    <row r="2568" spans="3:10" ht="14.25" customHeight="1">
      <c r="C2568" s="63" t="s">
        <v>2514</v>
      </c>
      <c r="D2568" s="64" t="s">
        <v>2515</v>
      </c>
      <c r="E2568" s="65"/>
      <c r="F2568" s="65"/>
      <c r="G2568" s="50">
        <v>0</v>
      </c>
      <c r="H2568" s="50">
        <v>1</v>
      </c>
      <c r="I2568" s="50">
        <f t="shared" si="128"/>
        <v>0</v>
      </c>
      <c r="J2568" s="50">
        <f t="shared" si="128"/>
        <v>1</v>
      </c>
    </row>
    <row r="2569" spans="3:10" ht="14.25" customHeight="1">
      <c r="C2569" s="63" t="s">
        <v>2516</v>
      </c>
      <c r="D2569" s="64" t="s">
        <v>2517</v>
      </c>
      <c r="E2569" s="65"/>
      <c r="F2569" s="65"/>
      <c r="G2569" s="50">
        <v>0</v>
      </c>
      <c r="H2569" s="50">
        <v>1</v>
      </c>
      <c r="I2569" s="50">
        <f t="shared" si="128"/>
        <v>0</v>
      </c>
      <c r="J2569" s="50">
        <f t="shared" si="128"/>
        <v>1</v>
      </c>
    </row>
    <row r="2570" spans="3:10" ht="14.25" customHeight="1">
      <c r="C2570" s="63" t="s">
        <v>2518</v>
      </c>
      <c r="D2570" s="64" t="s">
        <v>2519</v>
      </c>
      <c r="E2570" s="65"/>
      <c r="F2570" s="65"/>
      <c r="G2570" s="50">
        <v>0</v>
      </c>
      <c r="H2570" s="50">
        <v>1</v>
      </c>
      <c r="I2570" s="50">
        <f t="shared" si="128"/>
        <v>0</v>
      </c>
      <c r="J2570" s="50">
        <f t="shared" si="128"/>
        <v>1</v>
      </c>
    </row>
    <row r="2571" spans="3:10" ht="14.25" customHeight="1">
      <c r="C2571" s="63" t="s">
        <v>2520</v>
      </c>
      <c r="D2571" s="64" t="s">
        <v>2521</v>
      </c>
      <c r="E2571" s="65"/>
      <c r="F2571" s="65"/>
      <c r="G2571" s="50">
        <v>0</v>
      </c>
      <c r="H2571" s="50">
        <v>1</v>
      </c>
      <c r="I2571" s="50">
        <f t="shared" si="128"/>
        <v>0</v>
      </c>
      <c r="J2571" s="50">
        <f t="shared" si="128"/>
        <v>1</v>
      </c>
    </row>
    <row r="2572" spans="3:10" ht="14.25" customHeight="1">
      <c r="C2572" s="63" t="s">
        <v>2522</v>
      </c>
      <c r="D2572" s="64" t="s">
        <v>2523</v>
      </c>
      <c r="E2572" s="65"/>
      <c r="F2572" s="65"/>
      <c r="G2572" s="50">
        <v>2</v>
      </c>
      <c r="H2572" s="50">
        <v>3</v>
      </c>
      <c r="I2572" s="50">
        <f t="shared" si="128"/>
        <v>2</v>
      </c>
      <c r="J2572" s="50">
        <f t="shared" si="128"/>
        <v>3</v>
      </c>
    </row>
    <row r="2573" spans="3:10" ht="14.25" customHeight="1">
      <c r="C2573" s="63" t="s">
        <v>2524</v>
      </c>
      <c r="D2573" s="64" t="s">
        <v>2525</v>
      </c>
      <c r="E2573" s="65"/>
      <c r="F2573" s="65"/>
      <c r="G2573" s="50">
        <v>1</v>
      </c>
      <c r="H2573" s="50">
        <v>2</v>
      </c>
      <c r="I2573" s="50">
        <f t="shared" si="128"/>
        <v>1</v>
      </c>
      <c r="J2573" s="50">
        <f t="shared" si="128"/>
        <v>2</v>
      </c>
    </row>
    <row r="2574" spans="3:10" ht="14.25" customHeight="1">
      <c r="C2574" s="63" t="s">
        <v>2526</v>
      </c>
      <c r="D2574" s="64" t="s">
        <v>2527</v>
      </c>
      <c r="E2574" s="65"/>
      <c r="F2574" s="65"/>
      <c r="G2574" s="50">
        <v>1</v>
      </c>
      <c r="H2574" s="50">
        <v>2</v>
      </c>
      <c r="I2574" s="50">
        <f t="shared" si="128"/>
        <v>1</v>
      </c>
      <c r="J2574" s="50">
        <f t="shared" si="128"/>
        <v>2</v>
      </c>
    </row>
    <row r="2575" spans="3:10" ht="14.25" customHeight="1">
      <c r="C2575" s="63" t="s">
        <v>2528</v>
      </c>
      <c r="D2575" s="64" t="s">
        <v>2529</v>
      </c>
      <c r="E2575" s="65"/>
      <c r="F2575" s="65"/>
      <c r="G2575" s="50">
        <v>1</v>
      </c>
      <c r="H2575" s="50">
        <v>2</v>
      </c>
      <c r="I2575" s="50">
        <f t="shared" si="128"/>
        <v>1</v>
      </c>
      <c r="J2575" s="50">
        <f t="shared" si="128"/>
        <v>2</v>
      </c>
    </row>
    <row r="2576" spans="3:10" ht="14.25" customHeight="1">
      <c r="C2576" s="63" t="s">
        <v>2530</v>
      </c>
      <c r="D2576" s="64" t="s">
        <v>2531</v>
      </c>
      <c r="E2576" s="65"/>
      <c r="F2576" s="65"/>
      <c r="G2576" s="50">
        <v>1</v>
      </c>
      <c r="H2576" s="50">
        <v>2</v>
      </c>
      <c r="I2576" s="50">
        <f t="shared" si="128"/>
        <v>1</v>
      </c>
      <c r="J2576" s="50">
        <f t="shared" si="128"/>
        <v>2</v>
      </c>
    </row>
    <row r="2577" spans="3:10" ht="14.25" customHeight="1">
      <c r="C2577" s="63" t="s">
        <v>2532</v>
      </c>
      <c r="D2577" s="64" t="s">
        <v>2533</v>
      </c>
      <c r="E2577" s="65"/>
      <c r="F2577" s="65"/>
      <c r="G2577" s="50">
        <v>0</v>
      </c>
      <c r="H2577" s="50">
        <v>1</v>
      </c>
      <c r="I2577" s="50">
        <f t="shared" si="128"/>
        <v>0</v>
      </c>
      <c r="J2577" s="50">
        <f t="shared" si="128"/>
        <v>1</v>
      </c>
    </row>
    <row r="2578" spans="3:10" ht="14.25" customHeight="1">
      <c r="C2578" s="63" t="s">
        <v>2534</v>
      </c>
      <c r="D2578" s="64" t="s">
        <v>2535</v>
      </c>
      <c r="E2578" s="65"/>
      <c r="F2578" s="65"/>
      <c r="G2578" s="50">
        <v>0</v>
      </c>
      <c r="H2578" s="50">
        <v>1</v>
      </c>
      <c r="I2578" s="50">
        <f t="shared" si="128"/>
        <v>0</v>
      </c>
      <c r="J2578" s="50">
        <f t="shared" si="128"/>
        <v>1</v>
      </c>
    </row>
    <row r="2579" spans="3:10" ht="14.25" customHeight="1">
      <c r="C2579" s="63" t="s">
        <v>2536</v>
      </c>
      <c r="D2579" s="64" t="s">
        <v>2537</v>
      </c>
      <c r="E2579" s="65"/>
      <c r="F2579" s="65"/>
      <c r="G2579" s="50">
        <v>0</v>
      </c>
      <c r="H2579" s="50">
        <v>1</v>
      </c>
      <c r="I2579" s="50">
        <f t="shared" si="128"/>
        <v>0</v>
      </c>
      <c r="J2579" s="50">
        <f t="shared" si="128"/>
        <v>1</v>
      </c>
    </row>
    <row r="2580" spans="3:10" ht="14.25" customHeight="1">
      <c r="C2580" s="63" t="s">
        <v>2538</v>
      </c>
      <c r="D2580" s="64" t="s">
        <v>2539</v>
      </c>
      <c r="E2580" s="65"/>
      <c r="F2580" s="65"/>
      <c r="G2580" s="50">
        <v>0</v>
      </c>
      <c r="H2580" s="50">
        <v>1</v>
      </c>
      <c r="I2580" s="50">
        <f t="shared" si="128"/>
        <v>0</v>
      </c>
      <c r="J2580" s="50">
        <f t="shared" si="128"/>
        <v>1</v>
      </c>
    </row>
    <row r="2581" spans="3:10" ht="14.25" customHeight="1">
      <c r="C2581" s="63" t="s">
        <v>2540</v>
      </c>
      <c r="D2581" s="64" t="s">
        <v>2541</v>
      </c>
      <c r="E2581" s="65"/>
      <c r="F2581" s="65"/>
      <c r="G2581" s="50">
        <v>0</v>
      </c>
      <c r="H2581" s="50">
        <v>1</v>
      </c>
      <c r="I2581" s="50">
        <f t="shared" si="128"/>
        <v>0</v>
      </c>
      <c r="J2581" s="50">
        <f t="shared" si="128"/>
        <v>1</v>
      </c>
    </row>
    <row r="2582" spans="3:10" ht="14.25" customHeight="1">
      <c r="C2582" s="63" t="s">
        <v>2542</v>
      </c>
      <c r="D2582" s="64" t="s">
        <v>2543</v>
      </c>
      <c r="E2582" s="65"/>
      <c r="F2582" s="65"/>
      <c r="G2582" s="50">
        <v>0</v>
      </c>
      <c r="H2582" s="50">
        <v>1</v>
      </c>
      <c r="I2582" s="50">
        <f t="shared" si="128"/>
        <v>0</v>
      </c>
      <c r="J2582" s="50">
        <f t="shared" si="128"/>
        <v>1</v>
      </c>
    </row>
    <row r="2583" spans="3:10" ht="14.25" customHeight="1">
      <c r="C2583" s="63" t="s">
        <v>2544</v>
      </c>
      <c r="D2583" s="64" t="s">
        <v>2545</v>
      </c>
      <c r="E2583" s="65"/>
      <c r="F2583" s="65"/>
      <c r="G2583" s="50">
        <v>0</v>
      </c>
      <c r="H2583" s="50">
        <v>1</v>
      </c>
      <c r="I2583" s="50">
        <f t="shared" si="128"/>
        <v>0</v>
      </c>
      <c r="J2583" s="50">
        <f t="shared" si="128"/>
        <v>1</v>
      </c>
    </row>
    <row r="2584" spans="3:10" ht="14.25" customHeight="1">
      <c r="C2584" s="63" t="s">
        <v>2546</v>
      </c>
      <c r="D2584" s="64" t="s">
        <v>2547</v>
      </c>
      <c r="E2584" s="65"/>
      <c r="F2584" s="65"/>
      <c r="G2584" s="50">
        <v>1</v>
      </c>
      <c r="H2584" s="50">
        <v>2</v>
      </c>
      <c r="I2584" s="50">
        <f t="shared" si="128"/>
        <v>1</v>
      </c>
      <c r="J2584" s="50">
        <f t="shared" si="128"/>
        <v>2</v>
      </c>
    </row>
    <row r="2585" spans="3:10" ht="14.25" customHeight="1">
      <c r="C2585" s="63" t="s">
        <v>2548</v>
      </c>
      <c r="D2585" s="64" t="s">
        <v>2549</v>
      </c>
      <c r="E2585" s="65"/>
      <c r="F2585" s="65"/>
      <c r="G2585" s="50">
        <v>0</v>
      </c>
      <c r="H2585" s="50">
        <v>1</v>
      </c>
      <c r="I2585" s="50">
        <f t="shared" si="128"/>
        <v>0</v>
      </c>
      <c r="J2585" s="50">
        <f t="shared" si="128"/>
        <v>1</v>
      </c>
    </row>
    <row r="2586" spans="3:10" ht="14.25" customHeight="1">
      <c r="C2586" s="63" t="s">
        <v>2550</v>
      </c>
      <c r="D2586" s="64" t="s">
        <v>2551</v>
      </c>
      <c r="E2586" s="65"/>
      <c r="F2586" s="65"/>
      <c r="G2586" s="50">
        <v>0</v>
      </c>
      <c r="H2586" s="50">
        <v>1</v>
      </c>
      <c r="I2586" s="50">
        <f t="shared" si="128"/>
        <v>0</v>
      </c>
      <c r="J2586" s="50">
        <f t="shared" si="128"/>
        <v>1</v>
      </c>
    </row>
    <row r="2587" spans="3:10" ht="14.25" customHeight="1">
      <c r="C2587" s="63" t="s">
        <v>2552</v>
      </c>
      <c r="D2587" s="64" t="s">
        <v>2553</v>
      </c>
      <c r="E2587" s="65"/>
      <c r="F2587" s="65"/>
      <c r="G2587" s="50">
        <v>7</v>
      </c>
      <c r="H2587" s="50">
        <v>10</v>
      </c>
      <c r="I2587" s="50">
        <f t="shared" si="128"/>
        <v>7</v>
      </c>
      <c r="J2587" s="50">
        <f t="shared" si="128"/>
        <v>10</v>
      </c>
    </row>
    <row r="2588" spans="3:10" ht="14.25" customHeight="1">
      <c r="C2588" s="63" t="s">
        <v>2554</v>
      </c>
      <c r="D2588" s="64" t="s">
        <v>2555</v>
      </c>
      <c r="E2588" s="65"/>
      <c r="F2588" s="65"/>
      <c r="G2588" s="50">
        <v>1</v>
      </c>
      <c r="H2588" s="50">
        <v>2</v>
      </c>
      <c r="I2588" s="50">
        <f t="shared" si="128"/>
        <v>1</v>
      </c>
      <c r="J2588" s="50">
        <f t="shared" si="128"/>
        <v>2</v>
      </c>
    </row>
    <row r="2589" spans="3:10" ht="14.25" customHeight="1">
      <c r="C2589" s="63" t="s">
        <v>2556</v>
      </c>
      <c r="D2589" s="64" t="s">
        <v>2557</v>
      </c>
      <c r="E2589" s="65"/>
      <c r="F2589" s="65"/>
      <c r="G2589" s="50">
        <v>2</v>
      </c>
      <c r="H2589" s="50">
        <v>4</v>
      </c>
      <c r="I2589" s="50">
        <f t="shared" si="128"/>
        <v>2</v>
      </c>
      <c r="J2589" s="50">
        <f t="shared" si="128"/>
        <v>4</v>
      </c>
    </row>
    <row r="2590" spans="3:10" ht="14.25" customHeight="1">
      <c r="C2590" s="63" t="s">
        <v>2558</v>
      </c>
      <c r="D2590" s="64" t="s">
        <v>2559</v>
      </c>
      <c r="E2590" s="65"/>
      <c r="F2590" s="65"/>
      <c r="G2590" s="50">
        <v>0</v>
      </c>
      <c r="H2590" s="50">
        <v>1</v>
      </c>
      <c r="I2590" s="50">
        <f t="shared" si="128"/>
        <v>0</v>
      </c>
      <c r="J2590" s="50">
        <f t="shared" si="128"/>
        <v>1</v>
      </c>
    </row>
    <row r="2591" spans="3:10" ht="14.25" customHeight="1">
      <c r="C2591" s="63" t="s">
        <v>2560</v>
      </c>
      <c r="D2591" s="64" t="s">
        <v>2561</v>
      </c>
      <c r="E2591" s="65"/>
      <c r="F2591" s="65"/>
      <c r="G2591" s="50">
        <v>2</v>
      </c>
      <c r="H2591" s="50">
        <v>2</v>
      </c>
      <c r="I2591" s="50">
        <f t="shared" si="128"/>
        <v>2</v>
      </c>
      <c r="J2591" s="50">
        <f t="shared" si="128"/>
        <v>2</v>
      </c>
    </row>
    <row r="2592" spans="3:10" ht="14.25" customHeight="1">
      <c r="C2592" s="63" t="s">
        <v>2562</v>
      </c>
      <c r="D2592" s="64" t="s">
        <v>2563</v>
      </c>
      <c r="E2592" s="65"/>
      <c r="F2592" s="65"/>
      <c r="G2592" s="50">
        <v>0</v>
      </c>
      <c r="H2592" s="50">
        <v>1</v>
      </c>
      <c r="I2592" s="50">
        <f t="shared" si="128"/>
        <v>0</v>
      </c>
      <c r="J2592" s="50">
        <f t="shared" si="128"/>
        <v>1</v>
      </c>
    </row>
    <row r="2593" spans="3:10" ht="14.25" customHeight="1">
      <c r="C2593" s="63" t="s">
        <v>2564</v>
      </c>
      <c r="D2593" s="64" t="s">
        <v>2565</v>
      </c>
      <c r="E2593" s="65"/>
      <c r="F2593" s="65"/>
      <c r="G2593" s="50">
        <v>0</v>
      </c>
      <c r="H2593" s="50">
        <v>1</v>
      </c>
      <c r="I2593" s="50">
        <f t="shared" si="128"/>
        <v>0</v>
      </c>
      <c r="J2593" s="50">
        <f t="shared" si="128"/>
        <v>1</v>
      </c>
    </row>
    <row r="2594" spans="3:10" ht="14.25" customHeight="1">
      <c r="C2594" s="63" t="s">
        <v>2566</v>
      </c>
      <c r="D2594" s="64" t="s">
        <v>2567</v>
      </c>
      <c r="E2594" s="65"/>
      <c r="F2594" s="65"/>
      <c r="G2594" s="50">
        <v>0</v>
      </c>
      <c r="H2594" s="50">
        <v>1</v>
      </c>
      <c r="I2594" s="50">
        <f t="shared" si="128"/>
        <v>0</v>
      </c>
      <c r="J2594" s="50">
        <f t="shared" si="128"/>
        <v>1</v>
      </c>
    </row>
    <row r="2595" spans="3:10" ht="14.25" customHeight="1">
      <c r="C2595" s="63" t="s">
        <v>2568</v>
      </c>
      <c r="D2595" s="64" t="s">
        <v>2569</v>
      </c>
      <c r="E2595" s="65"/>
      <c r="F2595" s="65"/>
      <c r="G2595" s="50">
        <v>2</v>
      </c>
      <c r="H2595" s="50">
        <v>10</v>
      </c>
      <c r="I2595" s="50">
        <f t="shared" si="128"/>
        <v>2</v>
      </c>
      <c r="J2595" s="50">
        <f t="shared" si="128"/>
        <v>10</v>
      </c>
    </row>
    <row r="2596" spans="3:10" ht="14.25" customHeight="1">
      <c r="C2596" s="63" t="s">
        <v>2570</v>
      </c>
      <c r="D2596" s="64" t="s">
        <v>2571</v>
      </c>
      <c r="E2596" s="65"/>
      <c r="F2596" s="65"/>
      <c r="G2596" s="50">
        <v>1</v>
      </c>
      <c r="H2596" s="50">
        <v>8</v>
      </c>
      <c r="I2596" s="50">
        <f t="shared" si="128"/>
        <v>1</v>
      </c>
      <c r="J2596" s="50">
        <f t="shared" si="128"/>
        <v>8</v>
      </c>
    </row>
    <row r="2597" spans="3:10" ht="14.25" customHeight="1">
      <c r="C2597" s="63" t="s">
        <v>2572</v>
      </c>
      <c r="D2597" s="64" t="s">
        <v>2573</v>
      </c>
      <c r="E2597" s="65"/>
      <c r="F2597" s="65"/>
      <c r="G2597" s="50">
        <v>0</v>
      </c>
      <c r="H2597" s="50">
        <v>1</v>
      </c>
      <c r="I2597" s="50">
        <f t="shared" si="128"/>
        <v>0</v>
      </c>
      <c r="J2597" s="50">
        <f t="shared" si="128"/>
        <v>1</v>
      </c>
    </row>
    <row r="2598" spans="3:10" ht="14.25" customHeight="1">
      <c r="C2598" s="63" t="s">
        <v>2574</v>
      </c>
      <c r="D2598" s="64" t="s">
        <v>2575</v>
      </c>
      <c r="E2598" s="65"/>
      <c r="F2598" s="65"/>
      <c r="G2598" s="50">
        <v>0</v>
      </c>
      <c r="H2598" s="50">
        <v>1</v>
      </c>
      <c r="I2598" s="50">
        <f t="shared" si="128"/>
        <v>0</v>
      </c>
      <c r="J2598" s="50">
        <f t="shared" si="128"/>
        <v>1</v>
      </c>
    </row>
    <row r="2599" spans="3:10" ht="14.25" customHeight="1">
      <c r="C2599" s="63" t="s">
        <v>2576</v>
      </c>
      <c r="D2599" s="64" t="s">
        <v>2577</v>
      </c>
      <c r="E2599" s="65"/>
      <c r="F2599" s="65"/>
      <c r="G2599" s="50">
        <v>0</v>
      </c>
      <c r="H2599" s="50">
        <v>1</v>
      </c>
      <c r="I2599" s="50">
        <f t="shared" si="128"/>
        <v>0</v>
      </c>
      <c r="J2599" s="50">
        <f t="shared" si="128"/>
        <v>1</v>
      </c>
    </row>
    <row r="2600" spans="3:10" ht="14.25" customHeight="1">
      <c r="C2600" s="63" t="s">
        <v>2578</v>
      </c>
      <c r="D2600" s="64" t="s">
        <v>2579</v>
      </c>
      <c r="E2600" s="65"/>
      <c r="F2600" s="65"/>
      <c r="G2600" s="50">
        <v>0</v>
      </c>
      <c r="H2600" s="50">
        <v>1</v>
      </c>
      <c r="I2600" s="50">
        <f t="shared" si="128"/>
        <v>0</v>
      </c>
      <c r="J2600" s="50">
        <f t="shared" si="128"/>
        <v>1</v>
      </c>
    </row>
    <row r="2601" spans="3:10" ht="14.25" customHeight="1">
      <c r="C2601" s="63" t="s">
        <v>2580</v>
      </c>
      <c r="D2601" s="64" t="s">
        <v>2581</v>
      </c>
      <c r="E2601" s="65"/>
      <c r="F2601" s="65"/>
      <c r="G2601" s="50">
        <v>0</v>
      </c>
      <c r="H2601" s="50">
        <v>1</v>
      </c>
      <c r="I2601" s="50">
        <f t="shared" si="128"/>
        <v>0</v>
      </c>
      <c r="J2601" s="50">
        <f t="shared" si="128"/>
        <v>1</v>
      </c>
    </row>
    <row r="2602" spans="3:10" ht="14.25" customHeight="1">
      <c r="C2602" s="63" t="s">
        <v>2582</v>
      </c>
      <c r="D2602" s="64" t="s">
        <v>2583</v>
      </c>
      <c r="E2602" s="65"/>
      <c r="F2602" s="65"/>
      <c r="G2602" s="50">
        <v>0</v>
      </c>
      <c r="H2602" s="50">
        <v>1</v>
      </c>
      <c r="I2602" s="50">
        <f t="shared" si="128"/>
        <v>0</v>
      </c>
      <c r="J2602" s="50">
        <f t="shared" si="128"/>
        <v>1</v>
      </c>
    </row>
    <row r="2603" spans="3:10" ht="14.25" customHeight="1">
      <c r="C2603" s="63" t="s">
        <v>2584</v>
      </c>
      <c r="D2603" s="64" t="s">
        <v>2585</v>
      </c>
      <c r="E2603" s="65"/>
      <c r="F2603" s="65"/>
      <c r="G2603" s="50">
        <v>0</v>
      </c>
      <c r="H2603" s="50">
        <v>1</v>
      </c>
      <c r="I2603" s="50">
        <f t="shared" si="128"/>
        <v>0</v>
      </c>
      <c r="J2603" s="50">
        <f t="shared" si="128"/>
        <v>1</v>
      </c>
    </row>
    <row r="2604" spans="3:10" ht="14.25" customHeight="1">
      <c r="C2604" s="63" t="s">
        <v>2586</v>
      </c>
      <c r="D2604" s="64" t="s">
        <v>2587</v>
      </c>
      <c r="E2604" s="65"/>
      <c r="F2604" s="65"/>
      <c r="G2604" s="50">
        <v>0</v>
      </c>
      <c r="H2604" s="50">
        <v>1</v>
      </c>
      <c r="I2604" s="50">
        <f t="shared" si="128"/>
        <v>0</v>
      </c>
      <c r="J2604" s="50">
        <f t="shared" si="128"/>
        <v>1</v>
      </c>
    </row>
    <row r="2605" spans="3:10" ht="14.25" customHeight="1">
      <c r="C2605" s="63" t="s">
        <v>2588</v>
      </c>
      <c r="D2605" s="64" t="s">
        <v>2589</v>
      </c>
      <c r="E2605" s="65"/>
      <c r="F2605" s="65"/>
      <c r="G2605" s="50">
        <v>1</v>
      </c>
      <c r="H2605" s="50">
        <v>1</v>
      </c>
      <c r="I2605" s="50">
        <f t="shared" si="128"/>
        <v>1</v>
      </c>
      <c r="J2605" s="50">
        <f t="shared" si="128"/>
        <v>1</v>
      </c>
    </row>
    <row r="2606" spans="3:10" ht="14.25" customHeight="1">
      <c r="C2606" s="63" t="s">
        <v>2590</v>
      </c>
      <c r="D2606" s="64" t="s">
        <v>2591</v>
      </c>
      <c r="E2606" s="65"/>
      <c r="F2606" s="65"/>
      <c r="G2606" s="50">
        <v>0</v>
      </c>
      <c r="H2606" s="50">
        <v>1</v>
      </c>
      <c r="I2606" s="50">
        <f t="shared" si="128"/>
        <v>0</v>
      </c>
      <c r="J2606" s="50">
        <f t="shared" si="128"/>
        <v>1</v>
      </c>
    </row>
    <row r="2607" spans="3:10" ht="14.25" customHeight="1">
      <c r="C2607" s="63" t="s">
        <v>2592</v>
      </c>
      <c r="D2607" s="64" t="s">
        <v>2593</v>
      </c>
      <c r="E2607" s="65"/>
      <c r="F2607" s="65"/>
      <c r="G2607" s="50">
        <v>0</v>
      </c>
      <c r="H2607" s="50">
        <v>1</v>
      </c>
      <c r="I2607" s="50">
        <f t="shared" si="128"/>
        <v>0</v>
      </c>
      <c r="J2607" s="50">
        <f t="shared" si="128"/>
        <v>1</v>
      </c>
    </row>
    <row r="2608" spans="3:10" ht="14.25" customHeight="1">
      <c r="C2608" s="63" t="s">
        <v>2594</v>
      </c>
      <c r="D2608" s="64" t="s">
        <v>2595</v>
      </c>
      <c r="E2608" s="65"/>
      <c r="F2608" s="65"/>
      <c r="G2608" s="50">
        <v>0</v>
      </c>
      <c r="H2608" s="50">
        <v>1</v>
      </c>
      <c r="I2608" s="50">
        <f t="shared" si="128"/>
        <v>0</v>
      </c>
      <c r="J2608" s="50">
        <f t="shared" si="128"/>
        <v>1</v>
      </c>
    </row>
    <row r="2609" spans="3:10" ht="14.25" customHeight="1">
      <c r="C2609" s="63" t="s">
        <v>2596</v>
      </c>
      <c r="D2609" s="64" t="s">
        <v>2597</v>
      </c>
      <c r="E2609" s="65"/>
      <c r="F2609" s="65"/>
      <c r="G2609" s="50">
        <v>0</v>
      </c>
      <c r="H2609" s="50">
        <v>1</v>
      </c>
      <c r="I2609" s="50">
        <f t="shared" si="128"/>
        <v>0</v>
      </c>
      <c r="J2609" s="50">
        <f t="shared" si="128"/>
        <v>1</v>
      </c>
    </row>
    <row r="2610" spans="3:10" ht="14.25" customHeight="1">
      <c r="C2610" s="63" t="s">
        <v>2598</v>
      </c>
      <c r="D2610" s="64" t="s">
        <v>2599</v>
      </c>
      <c r="E2610" s="65"/>
      <c r="F2610" s="65"/>
      <c r="G2610" s="50">
        <v>0</v>
      </c>
      <c r="H2610" s="50">
        <v>1</v>
      </c>
      <c r="I2610" s="50">
        <f t="shared" si="128"/>
        <v>0</v>
      </c>
      <c r="J2610" s="50">
        <f t="shared" si="128"/>
        <v>1</v>
      </c>
    </row>
    <row r="2611" spans="3:10" ht="14.25" customHeight="1">
      <c r="C2611" s="63" t="s">
        <v>2600</v>
      </c>
      <c r="D2611" s="64" t="s">
        <v>2601</v>
      </c>
      <c r="E2611" s="65"/>
      <c r="F2611" s="65"/>
      <c r="G2611" s="50">
        <v>0</v>
      </c>
      <c r="H2611" s="50">
        <v>1</v>
      </c>
      <c r="I2611" s="50">
        <f t="shared" si="128"/>
        <v>0</v>
      </c>
      <c r="J2611" s="50">
        <f t="shared" si="128"/>
        <v>1</v>
      </c>
    </row>
    <row r="2612" spans="3:10" ht="14.25" customHeight="1">
      <c r="C2612" s="63" t="s">
        <v>2602</v>
      </c>
      <c r="D2612" s="64" t="s">
        <v>2603</v>
      </c>
      <c r="E2612" s="65"/>
      <c r="F2612" s="65"/>
      <c r="G2612" s="50">
        <v>0</v>
      </c>
      <c r="H2612" s="50">
        <v>1</v>
      </c>
      <c r="I2612" s="50">
        <f t="shared" si="128"/>
        <v>0</v>
      </c>
      <c r="J2612" s="50">
        <f t="shared" si="128"/>
        <v>1</v>
      </c>
    </row>
    <row r="2613" spans="3:10" ht="14.25" customHeight="1">
      <c r="C2613" s="63" t="s">
        <v>2604</v>
      </c>
      <c r="D2613" s="64" t="s">
        <v>2605</v>
      </c>
      <c r="E2613" s="65"/>
      <c r="F2613" s="65"/>
      <c r="G2613" s="50">
        <v>0</v>
      </c>
      <c r="H2613" s="50">
        <v>1</v>
      </c>
      <c r="I2613" s="50">
        <f t="shared" ref="I2613:J2669" si="129">SUM(E2613,G2613)</f>
        <v>0</v>
      </c>
      <c r="J2613" s="50">
        <f t="shared" si="129"/>
        <v>1</v>
      </c>
    </row>
    <row r="2614" spans="3:10" ht="14.25" customHeight="1">
      <c r="C2614" s="63" t="s">
        <v>2606</v>
      </c>
      <c r="D2614" s="64" t="s">
        <v>2607</v>
      </c>
      <c r="E2614" s="65"/>
      <c r="F2614" s="65"/>
      <c r="G2614" s="50">
        <v>0</v>
      </c>
      <c r="H2614" s="50">
        <v>1</v>
      </c>
      <c r="I2614" s="50">
        <f t="shared" si="129"/>
        <v>0</v>
      </c>
      <c r="J2614" s="50">
        <f t="shared" si="129"/>
        <v>1</v>
      </c>
    </row>
    <row r="2615" spans="3:10" ht="14.25" customHeight="1">
      <c r="C2615" s="63" t="s">
        <v>579</v>
      </c>
      <c r="D2615" s="64" t="s">
        <v>580</v>
      </c>
      <c r="E2615" s="65"/>
      <c r="F2615" s="65"/>
      <c r="G2615" s="50">
        <v>0</v>
      </c>
      <c r="H2615" s="50">
        <v>1</v>
      </c>
      <c r="I2615" s="50">
        <f t="shared" si="129"/>
        <v>0</v>
      </c>
      <c r="J2615" s="50">
        <f t="shared" si="129"/>
        <v>1</v>
      </c>
    </row>
    <row r="2616" spans="3:10" ht="14.25" customHeight="1">
      <c r="C2616" s="63" t="s">
        <v>1423</v>
      </c>
      <c r="D2616" s="64" t="s">
        <v>1424</v>
      </c>
      <c r="E2616" s="65"/>
      <c r="F2616" s="65"/>
      <c r="G2616" s="50">
        <v>0</v>
      </c>
      <c r="H2616" s="50">
        <v>1</v>
      </c>
      <c r="I2616" s="50">
        <f t="shared" si="129"/>
        <v>0</v>
      </c>
      <c r="J2616" s="50">
        <f t="shared" si="129"/>
        <v>1</v>
      </c>
    </row>
    <row r="2617" spans="3:10" ht="14.25" customHeight="1">
      <c r="C2617" s="63" t="s">
        <v>1531</v>
      </c>
      <c r="D2617" s="64" t="s">
        <v>1532</v>
      </c>
      <c r="E2617" s="65"/>
      <c r="F2617" s="65"/>
      <c r="G2617" s="50">
        <v>0</v>
      </c>
      <c r="H2617" s="50">
        <v>1</v>
      </c>
      <c r="I2617" s="50">
        <f t="shared" si="129"/>
        <v>0</v>
      </c>
      <c r="J2617" s="50">
        <f t="shared" si="129"/>
        <v>1</v>
      </c>
    </row>
    <row r="2618" spans="3:10" ht="14.25" customHeight="1">
      <c r="C2618" s="63" t="s">
        <v>1533</v>
      </c>
      <c r="D2618" s="64" t="s">
        <v>1534</v>
      </c>
      <c r="E2618" s="65"/>
      <c r="F2618" s="65"/>
      <c r="G2618" s="50">
        <v>0</v>
      </c>
      <c r="H2618" s="50">
        <v>1</v>
      </c>
      <c r="I2618" s="50">
        <f t="shared" si="129"/>
        <v>0</v>
      </c>
      <c r="J2618" s="50">
        <f t="shared" si="129"/>
        <v>1</v>
      </c>
    </row>
    <row r="2619" spans="3:10" ht="14.25" customHeight="1">
      <c r="C2619" s="63" t="s">
        <v>471</v>
      </c>
      <c r="D2619" s="64" t="s">
        <v>472</v>
      </c>
      <c r="E2619" s="65"/>
      <c r="F2619" s="65"/>
      <c r="G2619" s="50">
        <v>1</v>
      </c>
      <c r="H2619" s="50">
        <v>20</v>
      </c>
      <c r="I2619" s="50">
        <f t="shared" si="129"/>
        <v>1</v>
      </c>
      <c r="J2619" s="50">
        <f t="shared" si="129"/>
        <v>20</v>
      </c>
    </row>
    <row r="2620" spans="3:10" ht="14.25" customHeight="1">
      <c r="C2620" s="63" t="s">
        <v>473</v>
      </c>
      <c r="D2620" s="64" t="s">
        <v>474</v>
      </c>
      <c r="E2620" s="65"/>
      <c r="F2620" s="65"/>
      <c r="G2620" s="50">
        <v>3</v>
      </c>
      <c r="H2620" s="50">
        <v>20</v>
      </c>
      <c r="I2620" s="50">
        <f t="shared" si="129"/>
        <v>3</v>
      </c>
      <c r="J2620" s="50">
        <f t="shared" si="129"/>
        <v>20</v>
      </c>
    </row>
    <row r="2621" spans="3:10" ht="14.25" customHeight="1">
      <c r="C2621" s="63" t="s">
        <v>2608</v>
      </c>
      <c r="D2621" s="64" t="s">
        <v>2609</v>
      </c>
      <c r="E2621" s="65"/>
      <c r="F2621" s="65"/>
      <c r="G2621" s="50">
        <v>0</v>
      </c>
      <c r="H2621" s="50">
        <v>1</v>
      </c>
      <c r="I2621" s="50">
        <f t="shared" si="129"/>
        <v>0</v>
      </c>
      <c r="J2621" s="50">
        <f t="shared" si="129"/>
        <v>1</v>
      </c>
    </row>
    <row r="2622" spans="3:10" ht="14.25" customHeight="1">
      <c r="C2622" s="63" t="s">
        <v>2610</v>
      </c>
      <c r="D2622" s="64" t="s">
        <v>2611</v>
      </c>
      <c r="E2622" s="65"/>
      <c r="F2622" s="65"/>
      <c r="G2622" s="50">
        <v>0</v>
      </c>
      <c r="H2622" s="50">
        <v>2</v>
      </c>
      <c r="I2622" s="50">
        <f t="shared" si="129"/>
        <v>0</v>
      </c>
      <c r="J2622" s="50">
        <f t="shared" si="129"/>
        <v>2</v>
      </c>
    </row>
    <row r="2623" spans="3:10" ht="14.25" customHeight="1">
      <c r="C2623" s="63" t="s">
        <v>2612</v>
      </c>
      <c r="D2623" s="64" t="s">
        <v>2613</v>
      </c>
      <c r="E2623" s="65"/>
      <c r="F2623" s="65"/>
      <c r="G2623" s="50">
        <v>0</v>
      </c>
      <c r="H2623" s="50">
        <v>1</v>
      </c>
      <c r="I2623" s="50">
        <f t="shared" si="129"/>
        <v>0</v>
      </c>
      <c r="J2623" s="50">
        <f t="shared" si="129"/>
        <v>1</v>
      </c>
    </row>
    <row r="2624" spans="3:10" ht="14.25" customHeight="1">
      <c r="C2624" s="63" t="s">
        <v>2614</v>
      </c>
      <c r="D2624" s="64" t="s">
        <v>2615</v>
      </c>
      <c r="E2624" s="65"/>
      <c r="F2624" s="65"/>
      <c r="G2624" s="50">
        <v>8</v>
      </c>
      <c r="H2624" s="50">
        <v>24</v>
      </c>
      <c r="I2624" s="50">
        <f t="shared" si="129"/>
        <v>8</v>
      </c>
      <c r="J2624" s="50">
        <f t="shared" si="129"/>
        <v>24</v>
      </c>
    </row>
    <row r="2625" spans="3:10" ht="14.25" customHeight="1">
      <c r="C2625" s="63" t="s">
        <v>2616</v>
      </c>
      <c r="D2625" s="64" t="s">
        <v>2617</v>
      </c>
      <c r="E2625" s="65"/>
      <c r="F2625" s="65"/>
      <c r="G2625" s="50">
        <v>0</v>
      </c>
      <c r="H2625" s="50">
        <v>1</v>
      </c>
      <c r="I2625" s="50">
        <f t="shared" si="129"/>
        <v>0</v>
      </c>
      <c r="J2625" s="50">
        <f t="shared" si="129"/>
        <v>1</v>
      </c>
    </row>
    <row r="2626" spans="3:10" ht="14.25" customHeight="1">
      <c r="C2626" s="63" t="s">
        <v>2618</v>
      </c>
      <c r="D2626" s="64" t="s">
        <v>2619</v>
      </c>
      <c r="E2626" s="65"/>
      <c r="F2626" s="65"/>
      <c r="G2626" s="50">
        <v>0</v>
      </c>
      <c r="H2626" s="50">
        <v>1</v>
      </c>
      <c r="I2626" s="50">
        <f t="shared" si="129"/>
        <v>0</v>
      </c>
      <c r="J2626" s="50">
        <f t="shared" si="129"/>
        <v>1</v>
      </c>
    </row>
    <row r="2627" spans="3:10" ht="14.25" customHeight="1">
      <c r="C2627" s="63" t="s">
        <v>2620</v>
      </c>
      <c r="D2627" s="64" t="s">
        <v>2621</v>
      </c>
      <c r="E2627" s="65"/>
      <c r="F2627" s="65"/>
      <c r="G2627" s="50">
        <v>16</v>
      </c>
      <c r="H2627" s="50">
        <v>16</v>
      </c>
      <c r="I2627" s="50">
        <f t="shared" si="129"/>
        <v>16</v>
      </c>
      <c r="J2627" s="50">
        <f t="shared" si="129"/>
        <v>16</v>
      </c>
    </row>
    <row r="2628" spans="3:10" ht="14.25" customHeight="1">
      <c r="C2628" s="63" t="s">
        <v>2622</v>
      </c>
      <c r="D2628" s="64" t="s">
        <v>2623</v>
      </c>
      <c r="E2628" s="65"/>
      <c r="F2628" s="65"/>
      <c r="G2628" s="50">
        <v>2</v>
      </c>
      <c r="H2628" s="50">
        <v>2</v>
      </c>
      <c r="I2628" s="50">
        <f t="shared" si="129"/>
        <v>2</v>
      </c>
      <c r="J2628" s="50">
        <f t="shared" si="129"/>
        <v>2</v>
      </c>
    </row>
    <row r="2629" spans="3:10" ht="14.25" customHeight="1">
      <c r="C2629" s="63" t="s">
        <v>2624</v>
      </c>
      <c r="D2629" s="64" t="s">
        <v>2625</v>
      </c>
      <c r="E2629" s="65"/>
      <c r="F2629" s="65"/>
      <c r="G2629" s="50">
        <v>0</v>
      </c>
      <c r="H2629" s="50">
        <v>1</v>
      </c>
      <c r="I2629" s="50">
        <f t="shared" si="129"/>
        <v>0</v>
      </c>
      <c r="J2629" s="50">
        <f t="shared" si="129"/>
        <v>1</v>
      </c>
    </row>
    <row r="2630" spans="3:10" ht="14.25" customHeight="1">
      <c r="C2630" s="63" t="s">
        <v>2626</v>
      </c>
      <c r="D2630" s="64" t="s">
        <v>2627</v>
      </c>
      <c r="E2630" s="65"/>
      <c r="F2630" s="65"/>
      <c r="G2630" s="50">
        <v>0</v>
      </c>
      <c r="H2630" s="50">
        <v>1</v>
      </c>
      <c r="I2630" s="50">
        <f t="shared" si="129"/>
        <v>0</v>
      </c>
      <c r="J2630" s="50">
        <f t="shared" si="129"/>
        <v>1</v>
      </c>
    </row>
    <row r="2631" spans="3:10" ht="14.25" customHeight="1">
      <c r="C2631" s="63" t="s">
        <v>2628</v>
      </c>
      <c r="D2631" s="64" t="s">
        <v>2629</v>
      </c>
      <c r="E2631" s="65"/>
      <c r="F2631" s="65"/>
      <c r="G2631" s="50">
        <v>0</v>
      </c>
      <c r="H2631" s="50">
        <v>1</v>
      </c>
      <c r="I2631" s="50">
        <f t="shared" si="129"/>
        <v>0</v>
      </c>
      <c r="J2631" s="50">
        <f t="shared" si="129"/>
        <v>1</v>
      </c>
    </row>
    <row r="2632" spans="3:10" ht="14.25" customHeight="1">
      <c r="C2632" s="63" t="s">
        <v>2630</v>
      </c>
      <c r="D2632" s="64" t="s">
        <v>2631</v>
      </c>
      <c r="E2632" s="65"/>
      <c r="F2632" s="65"/>
      <c r="G2632" s="50">
        <v>0</v>
      </c>
      <c r="H2632" s="50">
        <v>1</v>
      </c>
      <c r="I2632" s="50">
        <f t="shared" si="129"/>
        <v>0</v>
      </c>
      <c r="J2632" s="50">
        <f t="shared" si="129"/>
        <v>1</v>
      </c>
    </row>
    <row r="2633" spans="3:10" ht="14.25" customHeight="1">
      <c r="C2633" s="63" t="s">
        <v>2632</v>
      </c>
      <c r="D2633" s="64" t="s">
        <v>2633</v>
      </c>
      <c r="E2633" s="65"/>
      <c r="F2633" s="65"/>
      <c r="G2633" s="50">
        <v>0</v>
      </c>
      <c r="H2633" s="50">
        <v>1</v>
      </c>
      <c r="I2633" s="50">
        <f t="shared" si="129"/>
        <v>0</v>
      </c>
      <c r="J2633" s="50">
        <f t="shared" si="129"/>
        <v>1</v>
      </c>
    </row>
    <row r="2634" spans="3:10" ht="14.25" customHeight="1">
      <c r="C2634" s="63" t="s">
        <v>2634</v>
      </c>
      <c r="D2634" s="64" t="s">
        <v>2635</v>
      </c>
      <c r="E2634" s="65"/>
      <c r="F2634" s="65"/>
      <c r="G2634" s="50">
        <v>0</v>
      </c>
      <c r="H2634" s="50">
        <v>1</v>
      </c>
      <c r="I2634" s="50">
        <f t="shared" si="129"/>
        <v>0</v>
      </c>
      <c r="J2634" s="50">
        <f t="shared" si="129"/>
        <v>1</v>
      </c>
    </row>
    <row r="2635" spans="3:10" ht="14.25" customHeight="1">
      <c r="C2635" s="63" t="s">
        <v>2636</v>
      </c>
      <c r="D2635" s="64" t="s">
        <v>2637</v>
      </c>
      <c r="E2635" s="65"/>
      <c r="F2635" s="65"/>
      <c r="G2635" s="50">
        <v>0</v>
      </c>
      <c r="H2635" s="50">
        <v>1</v>
      </c>
      <c r="I2635" s="50">
        <f t="shared" si="129"/>
        <v>0</v>
      </c>
      <c r="J2635" s="50">
        <f t="shared" si="129"/>
        <v>1</v>
      </c>
    </row>
    <row r="2636" spans="3:10" ht="14.25" customHeight="1">
      <c r="C2636" s="63" t="s">
        <v>2638</v>
      </c>
      <c r="D2636" s="64" t="s">
        <v>2639</v>
      </c>
      <c r="E2636" s="65"/>
      <c r="F2636" s="65"/>
      <c r="G2636" s="50">
        <v>0</v>
      </c>
      <c r="H2636" s="50">
        <v>1</v>
      </c>
      <c r="I2636" s="50">
        <f t="shared" si="129"/>
        <v>0</v>
      </c>
      <c r="J2636" s="50">
        <f t="shared" si="129"/>
        <v>1</v>
      </c>
    </row>
    <row r="2637" spans="3:10" ht="14.25" customHeight="1">
      <c r="C2637" s="63" t="s">
        <v>2640</v>
      </c>
      <c r="D2637" s="64" t="s">
        <v>2641</v>
      </c>
      <c r="E2637" s="65"/>
      <c r="F2637" s="65"/>
      <c r="G2637" s="50">
        <v>0</v>
      </c>
      <c r="H2637" s="50">
        <v>1</v>
      </c>
      <c r="I2637" s="50">
        <f t="shared" si="129"/>
        <v>0</v>
      </c>
      <c r="J2637" s="50">
        <f t="shared" si="129"/>
        <v>1</v>
      </c>
    </row>
    <row r="2638" spans="3:10" ht="14.25" customHeight="1">
      <c r="C2638" s="63" t="s">
        <v>2642</v>
      </c>
      <c r="D2638" s="64" t="s">
        <v>2643</v>
      </c>
      <c r="E2638" s="65"/>
      <c r="F2638" s="65"/>
      <c r="G2638" s="50">
        <v>0</v>
      </c>
      <c r="H2638" s="50">
        <v>1</v>
      </c>
      <c r="I2638" s="50">
        <f t="shared" si="129"/>
        <v>0</v>
      </c>
      <c r="J2638" s="50">
        <f t="shared" si="129"/>
        <v>1</v>
      </c>
    </row>
    <row r="2639" spans="3:10" ht="14.25" customHeight="1">
      <c r="C2639" s="63" t="s">
        <v>487</v>
      </c>
      <c r="D2639" s="64" t="s">
        <v>488</v>
      </c>
      <c r="E2639" s="65"/>
      <c r="F2639" s="65"/>
      <c r="G2639" s="50">
        <v>0</v>
      </c>
      <c r="H2639" s="50">
        <v>1</v>
      </c>
      <c r="I2639" s="50">
        <f t="shared" si="129"/>
        <v>0</v>
      </c>
      <c r="J2639" s="50">
        <f t="shared" si="129"/>
        <v>1</v>
      </c>
    </row>
    <row r="2640" spans="3:10" ht="14.25" customHeight="1">
      <c r="C2640" s="63" t="s">
        <v>2644</v>
      </c>
      <c r="D2640" s="64" t="s">
        <v>2645</v>
      </c>
      <c r="E2640" s="65"/>
      <c r="F2640" s="65"/>
      <c r="G2640" s="50">
        <v>0</v>
      </c>
      <c r="H2640" s="50">
        <v>1</v>
      </c>
      <c r="I2640" s="50">
        <f t="shared" si="129"/>
        <v>0</v>
      </c>
      <c r="J2640" s="50">
        <f t="shared" si="129"/>
        <v>1</v>
      </c>
    </row>
    <row r="2641" spans="2:10" ht="14.25" customHeight="1">
      <c r="C2641" s="63" t="s">
        <v>1383</v>
      </c>
      <c r="D2641" s="64" t="s">
        <v>1384</v>
      </c>
      <c r="E2641" s="65"/>
      <c r="F2641" s="65"/>
      <c r="G2641" s="50">
        <v>0</v>
      </c>
      <c r="H2641" s="50">
        <v>1</v>
      </c>
      <c r="I2641" s="50">
        <f t="shared" si="129"/>
        <v>0</v>
      </c>
      <c r="J2641" s="50">
        <f t="shared" si="129"/>
        <v>1</v>
      </c>
    </row>
    <row r="2642" spans="2:10" ht="14.25" customHeight="1">
      <c r="C2642" s="63" t="s">
        <v>597</v>
      </c>
      <c r="D2642" s="64" t="s">
        <v>598</v>
      </c>
      <c r="E2642" s="65"/>
      <c r="F2642" s="65"/>
      <c r="G2642" s="50">
        <v>23</v>
      </c>
      <c r="H2642" s="50">
        <v>20</v>
      </c>
      <c r="I2642" s="50">
        <f t="shared" si="129"/>
        <v>23</v>
      </c>
      <c r="J2642" s="50">
        <f t="shared" si="129"/>
        <v>20</v>
      </c>
    </row>
    <row r="2643" spans="2:10" ht="14.25" customHeight="1">
      <c r="C2643" s="63" t="s">
        <v>2646</v>
      </c>
      <c r="D2643" s="64" t="s">
        <v>2647</v>
      </c>
      <c r="E2643" s="65"/>
      <c r="F2643" s="65"/>
      <c r="G2643" s="50">
        <v>0</v>
      </c>
      <c r="H2643" s="50">
        <v>1</v>
      </c>
      <c r="I2643" s="50">
        <f t="shared" si="129"/>
        <v>0</v>
      </c>
      <c r="J2643" s="50">
        <f t="shared" si="129"/>
        <v>1</v>
      </c>
    </row>
    <row r="2644" spans="2:10" ht="14.25" customHeight="1">
      <c r="C2644" s="63" t="s">
        <v>495</v>
      </c>
      <c r="D2644" s="64" t="s">
        <v>496</v>
      </c>
      <c r="E2644" s="65"/>
      <c r="F2644" s="65"/>
      <c r="G2644" s="50">
        <v>0</v>
      </c>
      <c r="H2644" s="50">
        <v>1</v>
      </c>
      <c r="I2644" s="50">
        <f t="shared" si="129"/>
        <v>0</v>
      </c>
      <c r="J2644" s="50">
        <f t="shared" si="129"/>
        <v>1</v>
      </c>
    </row>
    <row r="2645" spans="2:10" ht="14.25" customHeight="1">
      <c r="B2645" s="66" t="s">
        <v>497</v>
      </c>
      <c r="C2645" s="67"/>
      <c r="D2645" s="68"/>
      <c r="E2645" s="61">
        <f>SUM(E2646:E2669)</f>
        <v>0</v>
      </c>
      <c r="F2645" s="61">
        <f t="shared" ref="F2645:J2645" si="130">SUM(F2646:F2669)</f>
        <v>0</v>
      </c>
      <c r="G2645" s="61">
        <f t="shared" si="130"/>
        <v>920</v>
      </c>
      <c r="H2645" s="61">
        <f t="shared" si="130"/>
        <v>940</v>
      </c>
      <c r="I2645" s="61">
        <f t="shared" si="130"/>
        <v>920</v>
      </c>
      <c r="J2645" s="61">
        <f t="shared" si="130"/>
        <v>940</v>
      </c>
    </row>
    <row r="2646" spans="2:10" ht="14.25" customHeight="1">
      <c r="C2646" s="63" t="s">
        <v>2648</v>
      </c>
      <c r="D2646" s="64" t="s">
        <v>2649</v>
      </c>
      <c r="E2646" s="65"/>
      <c r="F2646" s="65"/>
      <c r="G2646" s="50">
        <v>2</v>
      </c>
      <c r="H2646" s="50">
        <v>3</v>
      </c>
      <c r="I2646" s="50">
        <f t="shared" si="129"/>
        <v>2</v>
      </c>
      <c r="J2646" s="50">
        <f t="shared" si="129"/>
        <v>3</v>
      </c>
    </row>
    <row r="2647" spans="2:10" ht="14.25" customHeight="1">
      <c r="C2647" s="63" t="s">
        <v>2108</v>
      </c>
      <c r="D2647" s="64" t="s">
        <v>2109</v>
      </c>
      <c r="E2647" s="65"/>
      <c r="F2647" s="65"/>
      <c r="G2647" s="50">
        <v>0</v>
      </c>
      <c r="H2647" s="50">
        <v>1</v>
      </c>
      <c r="I2647" s="50">
        <f t="shared" si="129"/>
        <v>0</v>
      </c>
      <c r="J2647" s="50">
        <f t="shared" si="129"/>
        <v>1</v>
      </c>
    </row>
    <row r="2648" spans="2:10" ht="14.25" customHeight="1">
      <c r="C2648" s="63" t="s">
        <v>2122</v>
      </c>
      <c r="D2648" s="64" t="s">
        <v>2123</v>
      </c>
      <c r="E2648" s="65"/>
      <c r="F2648" s="65"/>
      <c r="G2648" s="50">
        <v>0</v>
      </c>
      <c r="H2648" s="50">
        <v>2</v>
      </c>
      <c r="I2648" s="50">
        <f t="shared" si="129"/>
        <v>0</v>
      </c>
      <c r="J2648" s="50">
        <f t="shared" si="129"/>
        <v>2</v>
      </c>
    </row>
    <row r="2649" spans="2:10" ht="14.25" customHeight="1">
      <c r="C2649" s="63" t="s">
        <v>2124</v>
      </c>
      <c r="D2649" s="64" t="s">
        <v>2125</v>
      </c>
      <c r="E2649" s="65"/>
      <c r="F2649" s="65"/>
      <c r="G2649" s="50">
        <v>0</v>
      </c>
      <c r="H2649" s="50">
        <v>1</v>
      </c>
      <c r="I2649" s="50">
        <f t="shared" si="129"/>
        <v>0</v>
      </c>
      <c r="J2649" s="50">
        <f t="shared" si="129"/>
        <v>1</v>
      </c>
    </row>
    <row r="2650" spans="2:10" ht="14.25" customHeight="1">
      <c r="C2650" s="63" t="s">
        <v>2138</v>
      </c>
      <c r="D2650" s="64" t="s">
        <v>2139</v>
      </c>
      <c r="E2650" s="65"/>
      <c r="F2650" s="65"/>
      <c r="G2650" s="50">
        <v>68</v>
      </c>
      <c r="H2650" s="50">
        <v>56</v>
      </c>
      <c r="I2650" s="50">
        <f t="shared" si="129"/>
        <v>68</v>
      </c>
      <c r="J2650" s="50">
        <f t="shared" si="129"/>
        <v>56</v>
      </c>
    </row>
    <row r="2651" spans="2:10" ht="14.25" customHeight="1">
      <c r="C2651" s="63" t="s">
        <v>504</v>
      </c>
      <c r="D2651" s="64" t="s">
        <v>505</v>
      </c>
      <c r="E2651" s="65"/>
      <c r="F2651" s="65"/>
      <c r="G2651" s="50">
        <v>0</v>
      </c>
      <c r="H2651" s="50">
        <v>1</v>
      </c>
      <c r="I2651" s="50">
        <f t="shared" si="129"/>
        <v>0</v>
      </c>
      <c r="J2651" s="50">
        <f t="shared" si="129"/>
        <v>1</v>
      </c>
    </row>
    <row r="2652" spans="2:10" ht="14.25" customHeight="1">
      <c r="C2652" s="63" t="s">
        <v>346</v>
      </c>
      <c r="D2652" s="64" t="s">
        <v>347</v>
      </c>
      <c r="E2652" s="65"/>
      <c r="F2652" s="65"/>
      <c r="G2652" s="50">
        <v>0</v>
      </c>
      <c r="H2652" s="50">
        <v>1</v>
      </c>
      <c r="I2652" s="50">
        <f t="shared" si="129"/>
        <v>0</v>
      </c>
      <c r="J2652" s="50">
        <f t="shared" si="129"/>
        <v>1</v>
      </c>
    </row>
    <row r="2653" spans="2:10" ht="14.25" customHeight="1">
      <c r="C2653" s="63" t="s">
        <v>348</v>
      </c>
      <c r="D2653" s="64" t="s">
        <v>349</v>
      </c>
      <c r="E2653" s="65"/>
      <c r="F2653" s="65"/>
      <c r="G2653" s="50">
        <v>34</v>
      </c>
      <c r="H2653" s="50">
        <v>28</v>
      </c>
      <c r="I2653" s="50">
        <f t="shared" si="129"/>
        <v>34</v>
      </c>
      <c r="J2653" s="50">
        <f t="shared" si="129"/>
        <v>28</v>
      </c>
    </row>
    <row r="2654" spans="2:10" ht="14.25" customHeight="1">
      <c r="C2654" s="63" t="s">
        <v>2152</v>
      </c>
      <c r="D2654" s="64" t="s">
        <v>2153</v>
      </c>
      <c r="E2654" s="65"/>
      <c r="F2654" s="65"/>
      <c r="G2654" s="50">
        <v>0</v>
      </c>
      <c r="H2654" s="50">
        <v>1</v>
      </c>
      <c r="I2654" s="50">
        <f t="shared" si="129"/>
        <v>0</v>
      </c>
      <c r="J2654" s="50">
        <f t="shared" si="129"/>
        <v>1</v>
      </c>
    </row>
    <row r="2655" spans="2:10" ht="14.25" customHeight="1">
      <c r="C2655" s="63" t="s">
        <v>2208</v>
      </c>
      <c r="D2655" s="64" t="s">
        <v>2209</v>
      </c>
      <c r="E2655" s="65"/>
      <c r="F2655" s="65"/>
      <c r="G2655" s="50">
        <v>807</v>
      </c>
      <c r="H2655" s="50">
        <v>820</v>
      </c>
      <c r="I2655" s="50">
        <f t="shared" si="129"/>
        <v>807</v>
      </c>
      <c r="J2655" s="50">
        <f t="shared" si="129"/>
        <v>820</v>
      </c>
    </row>
    <row r="2656" spans="2:10" ht="14.25" customHeight="1">
      <c r="C2656" s="63" t="s">
        <v>2314</v>
      </c>
      <c r="D2656" s="64" t="s">
        <v>2315</v>
      </c>
      <c r="E2656" s="65"/>
      <c r="F2656" s="65"/>
      <c r="G2656" s="50">
        <v>0</v>
      </c>
      <c r="H2656" s="50">
        <v>1</v>
      </c>
      <c r="I2656" s="50">
        <f t="shared" si="129"/>
        <v>0</v>
      </c>
      <c r="J2656" s="50">
        <f t="shared" si="129"/>
        <v>1</v>
      </c>
    </row>
    <row r="2657" spans="2:11" ht="14.25" customHeight="1">
      <c r="C2657" s="63" t="s">
        <v>2318</v>
      </c>
      <c r="D2657" s="64" t="s">
        <v>2319</v>
      </c>
      <c r="E2657" s="65"/>
      <c r="F2657" s="65"/>
      <c r="G2657" s="50">
        <v>0</v>
      </c>
      <c r="H2657" s="50">
        <v>1</v>
      </c>
      <c r="I2657" s="50">
        <f t="shared" si="129"/>
        <v>0</v>
      </c>
      <c r="J2657" s="50">
        <f t="shared" si="129"/>
        <v>1</v>
      </c>
    </row>
    <row r="2658" spans="2:11" ht="14.25" customHeight="1">
      <c r="C2658" s="63" t="s">
        <v>2322</v>
      </c>
      <c r="D2658" s="64" t="s">
        <v>2323</v>
      </c>
      <c r="E2658" s="65"/>
      <c r="F2658" s="65"/>
      <c r="G2658" s="50">
        <v>0</v>
      </c>
      <c r="H2658" s="50">
        <v>1</v>
      </c>
      <c r="I2658" s="50">
        <f t="shared" si="129"/>
        <v>0</v>
      </c>
      <c r="J2658" s="50">
        <f t="shared" si="129"/>
        <v>1</v>
      </c>
    </row>
    <row r="2659" spans="2:11" ht="14.25" customHeight="1">
      <c r="C2659" s="63" t="s">
        <v>2332</v>
      </c>
      <c r="D2659" s="64" t="s">
        <v>2333</v>
      </c>
      <c r="E2659" s="65"/>
      <c r="F2659" s="65"/>
      <c r="G2659" s="50">
        <v>0</v>
      </c>
      <c r="H2659" s="50">
        <v>3</v>
      </c>
      <c r="I2659" s="50">
        <f t="shared" si="129"/>
        <v>0</v>
      </c>
      <c r="J2659" s="50">
        <f t="shared" si="129"/>
        <v>3</v>
      </c>
    </row>
    <row r="2660" spans="2:11" ht="14.25" customHeight="1">
      <c r="C2660" s="63" t="s">
        <v>2348</v>
      </c>
      <c r="D2660" s="64" t="s">
        <v>2349</v>
      </c>
      <c r="E2660" s="65"/>
      <c r="F2660" s="65"/>
      <c r="G2660" s="50">
        <v>0</v>
      </c>
      <c r="H2660" s="50">
        <v>1</v>
      </c>
      <c r="I2660" s="50">
        <f t="shared" si="129"/>
        <v>0</v>
      </c>
      <c r="J2660" s="50">
        <f t="shared" si="129"/>
        <v>1</v>
      </c>
    </row>
    <row r="2661" spans="2:11" ht="14.25" customHeight="1">
      <c r="C2661" s="63" t="s">
        <v>2350</v>
      </c>
      <c r="D2661" s="64" t="s">
        <v>2351</v>
      </c>
      <c r="E2661" s="65"/>
      <c r="F2661" s="65"/>
      <c r="G2661" s="50">
        <v>0</v>
      </c>
      <c r="H2661" s="50">
        <v>1</v>
      </c>
      <c r="I2661" s="50">
        <f t="shared" si="129"/>
        <v>0</v>
      </c>
      <c r="J2661" s="50">
        <f t="shared" si="129"/>
        <v>1</v>
      </c>
    </row>
    <row r="2662" spans="2:11" ht="14.25" customHeight="1">
      <c r="C2662" s="63" t="s">
        <v>2352</v>
      </c>
      <c r="D2662" s="64" t="s">
        <v>2353</v>
      </c>
      <c r="E2662" s="65"/>
      <c r="F2662" s="65"/>
      <c r="G2662" s="50">
        <v>0</v>
      </c>
      <c r="H2662" s="50">
        <v>1</v>
      </c>
      <c r="I2662" s="50">
        <f t="shared" si="129"/>
        <v>0</v>
      </c>
      <c r="J2662" s="50">
        <f t="shared" si="129"/>
        <v>1</v>
      </c>
    </row>
    <row r="2663" spans="2:11" ht="14.25" customHeight="1">
      <c r="C2663" s="63" t="s">
        <v>2364</v>
      </c>
      <c r="D2663" s="64" t="s">
        <v>2365</v>
      </c>
      <c r="E2663" s="65"/>
      <c r="F2663" s="65"/>
      <c r="G2663" s="50">
        <v>0</v>
      </c>
      <c r="H2663" s="50">
        <v>1</v>
      </c>
      <c r="I2663" s="50">
        <f t="shared" si="129"/>
        <v>0</v>
      </c>
      <c r="J2663" s="50">
        <f t="shared" si="129"/>
        <v>1</v>
      </c>
    </row>
    <row r="2664" spans="2:11" ht="14.25" customHeight="1">
      <c r="C2664" s="63" t="s">
        <v>2366</v>
      </c>
      <c r="D2664" s="64" t="s">
        <v>2367</v>
      </c>
      <c r="E2664" s="65"/>
      <c r="F2664" s="65"/>
      <c r="G2664" s="50">
        <v>0</v>
      </c>
      <c r="H2664" s="50">
        <v>1</v>
      </c>
      <c r="I2664" s="50">
        <f t="shared" si="129"/>
        <v>0</v>
      </c>
      <c r="J2664" s="50">
        <f t="shared" si="129"/>
        <v>1</v>
      </c>
    </row>
    <row r="2665" spans="2:11" ht="14.25" customHeight="1">
      <c r="C2665" s="63" t="s">
        <v>2478</v>
      </c>
      <c r="D2665" s="64" t="s">
        <v>2479</v>
      </c>
      <c r="E2665" s="65"/>
      <c r="F2665" s="65"/>
      <c r="G2665" s="50">
        <v>1</v>
      </c>
      <c r="H2665" s="50">
        <v>2</v>
      </c>
      <c r="I2665" s="50">
        <f t="shared" si="129"/>
        <v>1</v>
      </c>
      <c r="J2665" s="50">
        <f t="shared" si="129"/>
        <v>2</v>
      </c>
    </row>
    <row r="2666" spans="2:11" ht="14.25" customHeight="1">
      <c r="C2666" s="63" t="s">
        <v>2496</v>
      </c>
      <c r="D2666" s="64" t="s">
        <v>2497</v>
      </c>
      <c r="E2666" s="65"/>
      <c r="F2666" s="65"/>
      <c r="G2666" s="50">
        <v>0</v>
      </c>
      <c r="H2666" s="50">
        <v>1</v>
      </c>
      <c r="I2666" s="50">
        <f t="shared" si="129"/>
        <v>0</v>
      </c>
      <c r="J2666" s="50">
        <f t="shared" si="129"/>
        <v>1</v>
      </c>
    </row>
    <row r="2667" spans="2:11" ht="14.25" customHeight="1">
      <c r="C2667" s="63" t="s">
        <v>2518</v>
      </c>
      <c r="D2667" s="64" t="s">
        <v>2519</v>
      </c>
      <c r="E2667" s="65"/>
      <c r="F2667" s="65"/>
      <c r="G2667" s="50">
        <v>0</v>
      </c>
      <c r="H2667" s="50">
        <v>1</v>
      </c>
      <c r="I2667" s="50">
        <f t="shared" si="129"/>
        <v>0</v>
      </c>
      <c r="J2667" s="50">
        <f t="shared" si="129"/>
        <v>1</v>
      </c>
    </row>
    <row r="2668" spans="2:11" ht="14.25" customHeight="1">
      <c r="C2668" s="63" t="s">
        <v>2650</v>
      </c>
      <c r="D2668" s="64" t="s">
        <v>2651</v>
      </c>
      <c r="E2668" s="65"/>
      <c r="F2668" s="65"/>
      <c r="G2668" s="50">
        <v>8</v>
      </c>
      <c r="H2668" s="50">
        <v>10</v>
      </c>
      <c r="I2668" s="50">
        <f t="shared" si="129"/>
        <v>8</v>
      </c>
      <c r="J2668" s="50">
        <f t="shared" si="129"/>
        <v>10</v>
      </c>
    </row>
    <row r="2669" spans="2:11" ht="14.25" customHeight="1">
      <c r="C2669" s="63" t="s">
        <v>2552</v>
      </c>
      <c r="D2669" s="64" t="s">
        <v>2553</v>
      </c>
      <c r="E2669" s="65"/>
      <c r="F2669" s="65"/>
      <c r="G2669" s="50">
        <v>0</v>
      </c>
      <c r="H2669" s="50">
        <v>1</v>
      </c>
      <c r="I2669" s="50">
        <f t="shared" si="129"/>
        <v>0</v>
      </c>
      <c r="J2669" s="50">
        <f t="shared" si="129"/>
        <v>1</v>
      </c>
    </row>
    <row r="2670" spans="2:11" ht="14.25">
      <c r="B2670" s="69" t="s">
        <v>65</v>
      </c>
      <c r="C2670" s="70"/>
      <c r="E2670" s="61">
        <f>SUM(E2671:E2882)</f>
        <v>6357</v>
      </c>
      <c r="F2670" s="61">
        <f t="shared" ref="F2670:J2670" si="131">SUM(F2671:F2882)</f>
        <v>6522</v>
      </c>
      <c r="G2670" s="61">
        <f t="shared" si="131"/>
        <v>64665</v>
      </c>
      <c r="H2670" s="61">
        <f t="shared" si="131"/>
        <v>64385</v>
      </c>
      <c r="I2670" s="61">
        <f t="shared" si="131"/>
        <v>71022</v>
      </c>
      <c r="J2670" s="61">
        <f t="shared" si="131"/>
        <v>70907</v>
      </c>
      <c r="K2670" s="71" t="s">
        <v>9</v>
      </c>
    </row>
    <row r="2671" spans="2:11">
      <c r="C2671" s="48" t="s">
        <v>2652</v>
      </c>
      <c r="D2671" s="49" t="s">
        <v>2653</v>
      </c>
      <c r="E2671" s="65">
        <v>0</v>
      </c>
      <c r="F2671" s="65">
        <v>1</v>
      </c>
      <c r="G2671" s="50">
        <v>0</v>
      </c>
      <c r="H2671" s="50">
        <v>1</v>
      </c>
      <c r="I2671" s="50">
        <f t="shared" ref="I2671:J2798" si="132">SUM(E2671,G2671)</f>
        <v>0</v>
      </c>
      <c r="J2671" s="50">
        <f t="shared" si="132"/>
        <v>2</v>
      </c>
    </row>
    <row r="2672" spans="2:11">
      <c r="C2672" s="48">
        <v>130207</v>
      </c>
      <c r="D2672" s="49" t="s">
        <v>695</v>
      </c>
      <c r="E2672" s="65">
        <v>0</v>
      </c>
      <c r="F2672" s="65">
        <v>1</v>
      </c>
      <c r="G2672" s="50">
        <v>0</v>
      </c>
      <c r="H2672" s="50">
        <v>1</v>
      </c>
      <c r="I2672" s="50">
        <f t="shared" si="132"/>
        <v>0</v>
      </c>
      <c r="J2672" s="50">
        <f t="shared" si="132"/>
        <v>2</v>
      </c>
    </row>
    <row r="2673" spans="3:10">
      <c r="C2673" s="48">
        <v>260076</v>
      </c>
      <c r="D2673" s="49" t="s">
        <v>698</v>
      </c>
      <c r="E2673" s="65">
        <v>76</v>
      </c>
      <c r="F2673" s="65">
        <v>82</v>
      </c>
      <c r="G2673" s="50">
        <v>387</v>
      </c>
      <c r="H2673" s="50">
        <v>1</v>
      </c>
      <c r="I2673" s="50">
        <f t="shared" si="132"/>
        <v>463</v>
      </c>
      <c r="J2673" s="50">
        <f t="shared" si="132"/>
        <v>83</v>
      </c>
    </row>
    <row r="2674" spans="3:10">
      <c r="C2674" s="48" t="s">
        <v>2654</v>
      </c>
      <c r="D2674" s="49" t="s">
        <v>2655</v>
      </c>
      <c r="E2674" s="65">
        <v>0</v>
      </c>
      <c r="F2674" s="65">
        <v>1</v>
      </c>
      <c r="G2674" s="50">
        <v>0</v>
      </c>
      <c r="H2674" s="50">
        <v>1</v>
      </c>
      <c r="I2674" s="50">
        <f t="shared" si="132"/>
        <v>0</v>
      </c>
      <c r="J2674" s="50">
        <f t="shared" si="132"/>
        <v>2</v>
      </c>
    </row>
    <row r="2675" spans="3:10">
      <c r="C2675" s="48" t="s">
        <v>527</v>
      </c>
      <c r="D2675" s="49" t="s">
        <v>528</v>
      </c>
      <c r="E2675" s="65">
        <v>3</v>
      </c>
      <c r="F2675" s="65">
        <v>3</v>
      </c>
      <c r="G2675" s="50">
        <v>822</v>
      </c>
      <c r="H2675" s="50">
        <v>805</v>
      </c>
      <c r="I2675" s="50">
        <f t="shared" si="132"/>
        <v>825</v>
      </c>
      <c r="J2675" s="50">
        <f t="shared" si="132"/>
        <v>808</v>
      </c>
    </row>
    <row r="2676" spans="3:10">
      <c r="C2676" s="48" t="s">
        <v>699</v>
      </c>
      <c r="D2676" s="49" t="s">
        <v>700</v>
      </c>
      <c r="E2676" s="65">
        <v>0</v>
      </c>
      <c r="F2676" s="65">
        <v>1</v>
      </c>
      <c r="G2676" s="50">
        <v>0</v>
      </c>
      <c r="H2676" s="50">
        <v>1</v>
      </c>
      <c r="I2676" s="50">
        <f t="shared" si="132"/>
        <v>0</v>
      </c>
      <c r="J2676" s="50">
        <f t="shared" si="132"/>
        <v>2</v>
      </c>
    </row>
    <row r="2677" spans="3:10">
      <c r="C2677" s="48" t="s">
        <v>531</v>
      </c>
      <c r="D2677" s="49" t="s">
        <v>532</v>
      </c>
      <c r="E2677" s="65">
        <v>0</v>
      </c>
      <c r="F2677" s="65">
        <v>1</v>
      </c>
      <c r="G2677" s="50">
        <v>21</v>
      </c>
      <c r="H2677" s="50">
        <v>67</v>
      </c>
      <c r="I2677" s="50">
        <f t="shared" si="132"/>
        <v>21</v>
      </c>
      <c r="J2677" s="50">
        <f t="shared" si="132"/>
        <v>68</v>
      </c>
    </row>
    <row r="2678" spans="3:10">
      <c r="C2678" s="48" t="s">
        <v>1471</v>
      </c>
      <c r="D2678" s="49" t="s">
        <v>1472</v>
      </c>
      <c r="E2678" s="65">
        <v>0</v>
      </c>
      <c r="F2678" s="65">
        <v>1</v>
      </c>
      <c r="G2678" s="50">
        <v>0</v>
      </c>
      <c r="H2678" s="50">
        <v>1</v>
      </c>
      <c r="I2678" s="50">
        <f t="shared" si="132"/>
        <v>0</v>
      </c>
      <c r="J2678" s="50">
        <f t="shared" si="132"/>
        <v>2</v>
      </c>
    </row>
    <row r="2679" spans="3:10">
      <c r="C2679" s="48" t="s">
        <v>533</v>
      </c>
      <c r="D2679" s="49" t="s">
        <v>534</v>
      </c>
      <c r="E2679" s="65">
        <v>0</v>
      </c>
      <c r="F2679" s="65">
        <v>1</v>
      </c>
      <c r="G2679" s="50">
        <v>427</v>
      </c>
      <c r="H2679" s="50">
        <v>410</v>
      </c>
      <c r="I2679" s="50">
        <f t="shared" si="132"/>
        <v>427</v>
      </c>
      <c r="J2679" s="50">
        <f t="shared" si="132"/>
        <v>411</v>
      </c>
    </row>
    <row r="2680" spans="3:10">
      <c r="C2680" s="48" t="s">
        <v>701</v>
      </c>
      <c r="D2680" s="49" t="s">
        <v>702</v>
      </c>
      <c r="E2680" s="65">
        <v>858</v>
      </c>
      <c r="F2680" s="65">
        <v>850</v>
      </c>
      <c r="G2680" s="50">
        <v>6</v>
      </c>
      <c r="H2680" s="50">
        <v>10</v>
      </c>
      <c r="I2680" s="50">
        <f t="shared" si="132"/>
        <v>864</v>
      </c>
      <c r="J2680" s="50">
        <f t="shared" si="132"/>
        <v>860</v>
      </c>
    </row>
    <row r="2681" spans="3:10">
      <c r="C2681" s="48" t="s">
        <v>535</v>
      </c>
      <c r="D2681" s="49" t="s">
        <v>536</v>
      </c>
      <c r="E2681" s="65">
        <v>172</v>
      </c>
      <c r="F2681" s="65">
        <v>185</v>
      </c>
      <c r="G2681" s="50">
        <v>5</v>
      </c>
      <c r="H2681" s="50">
        <v>4</v>
      </c>
      <c r="I2681" s="50">
        <f t="shared" si="132"/>
        <v>177</v>
      </c>
      <c r="J2681" s="50">
        <f t="shared" si="132"/>
        <v>189</v>
      </c>
    </row>
    <row r="2682" spans="3:10">
      <c r="C2682" s="48" t="s">
        <v>537</v>
      </c>
      <c r="D2682" s="49" t="s">
        <v>538</v>
      </c>
      <c r="E2682" s="65">
        <v>0</v>
      </c>
      <c r="F2682" s="65">
        <v>1</v>
      </c>
      <c r="G2682" s="50">
        <v>0</v>
      </c>
      <c r="H2682" s="50">
        <v>1</v>
      </c>
      <c r="I2682" s="50">
        <f t="shared" si="132"/>
        <v>0</v>
      </c>
      <c r="J2682" s="50">
        <f t="shared" si="132"/>
        <v>2</v>
      </c>
    </row>
    <row r="2683" spans="3:10">
      <c r="C2683" s="48" t="s">
        <v>2656</v>
      </c>
      <c r="D2683" s="49" t="s">
        <v>2657</v>
      </c>
      <c r="E2683" s="65">
        <v>0</v>
      </c>
      <c r="F2683" s="65">
        <v>1</v>
      </c>
      <c r="G2683" s="50">
        <v>0</v>
      </c>
      <c r="H2683" s="50">
        <v>1</v>
      </c>
      <c r="I2683" s="50">
        <f t="shared" si="132"/>
        <v>0</v>
      </c>
      <c r="J2683" s="50">
        <f t="shared" si="132"/>
        <v>2</v>
      </c>
    </row>
    <row r="2684" spans="3:10">
      <c r="C2684" s="48" t="s">
        <v>539</v>
      </c>
      <c r="D2684" s="49" t="s">
        <v>540</v>
      </c>
      <c r="E2684" s="65">
        <v>0</v>
      </c>
      <c r="F2684" s="65">
        <v>1</v>
      </c>
      <c r="G2684" s="50">
        <v>0</v>
      </c>
      <c r="H2684" s="50">
        <v>1</v>
      </c>
      <c r="I2684" s="50">
        <f t="shared" si="132"/>
        <v>0</v>
      </c>
      <c r="J2684" s="50">
        <f t="shared" si="132"/>
        <v>2</v>
      </c>
    </row>
    <row r="2685" spans="3:10">
      <c r="C2685" s="48" t="s">
        <v>541</v>
      </c>
      <c r="D2685" s="49" t="s">
        <v>542</v>
      </c>
      <c r="E2685" s="65">
        <v>0</v>
      </c>
      <c r="F2685" s="65">
        <v>1</v>
      </c>
      <c r="G2685" s="50">
        <v>677</v>
      </c>
      <c r="H2685" s="50">
        <v>680</v>
      </c>
      <c r="I2685" s="50">
        <f t="shared" si="132"/>
        <v>677</v>
      </c>
      <c r="J2685" s="50">
        <f t="shared" si="132"/>
        <v>681</v>
      </c>
    </row>
    <row r="2686" spans="3:10">
      <c r="C2686" s="48" t="s">
        <v>543</v>
      </c>
      <c r="D2686" s="49" t="s">
        <v>544</v>
      </c>
      <c r="E2686" s="65">
        <v>0</v>
      </c>
      <c r="F2686" s="65">
        <v>1</v>
      </c>
      <c r="G2686" s="50">
        <v>11</v>
      </c>
      <c r="H2686" s="50">
        <v>10</v>
      </c>
      <c r="I2686" s="50">
        <f t="shared" si="132"/>
        <v>11</v>
      </c>
      <c r="J2686" s="50">
        <f t="shared" si="132"/>
        <v>11</v>
      </c>
    </row>
    <row r="2687" spans="3:10">
      <c r="C2687" s="48" t="s">
        <v>709</v>
      </c>
      <c r="D2687" s="49" t="s">
        <v>710</v>
      </c>
      <c r="E2687" s="65">
        <v>0</v>
      </c>
      <c r="F2687" s="65">
        <v>1</v>
      </c>
      <c r="G2687" s="50">
        <v>0</v>
      </c>
      <c r="H2687" s="50">
        <v>2</v>
      </c>
      <c r="I2687" s="50">
        <f t="shared" si="132"/>
        <v>0</v>
      </c>
      <c r="J2687" s="50">
        <f t="shared" si="132"/>
        <v>3</v>
      </c>
    </row>
    <row r="2688" spans="3:10">
      <c r="C2688" s="48" t="s">
        <v>711</v>
      </c>
      <c r="D2688" s="49" t="s">
        <v>712</v>
      </c>
      <c r="E2688" s="65">
        <v>0</v>
      </c>
      <c r="F2688" s="65">
        <v>1</v>
      </c>
      <c r="G2688" s="50">
        <v>0</v>
      </c>
      <c r="H2688" s="50">
        <v>1</v>
      </c>
      <c r="I2688" s="50">
        <f t="shared" si="132"/>
        <v>0</v>
      </c>
      <c r="J2688" s="50">
        <f t="shared" si="132"/>
        <v>2</v>
      </c>
    </row>
    <row r="2689" spans="3:10">
      <c r="C2689" s="48" t="s">
        <v>545</v>
      </c>
      <c r="D2689" s="49" t="s">
        <v>546</v>
      </c>
      <c r="E2689" s="65">
        <v>176</v>
      </c>
      <c r="F2689" s="65">
        <v>164</v>
      </c>
      <c r="G2689" s="50">
        <v>4465</v>
      </c>
      <c r="H2689" s="50">
        <v>4400</v>
      </c>
      <c r="I2689" s="50">
        <f t="shared" si="132"/>
        <v>4641</v>
      </c>
      <c r="J2689" s="50">
        <f t="shared" si="132"/>
        <v>4564</v>
      </c>
    </row>
    <row r="2690" spans="3:10">
      <c r="C2690" s="48" t="s">
        <v>547</v>
      </c>
      <c r="D2690" s="49" t="s">
        <v>548</v>
      </c>
      <c r="E2690" s="65">
        <v>0</v>
      </c>
      <c r="F2690" s="65">
        <v>1</v>
      </c>
      <c r="G2690" s="50">
        <v>2</v>
      </c>
      <c r="H2690" s="50">
        <v>3</v>
      </c>
      <c r="I2690" s="50">
        <f t="shared" si="132"/>
        <v>2</v>
      </c>
      <c r="J2690" s="50">
        <f t="shared" si="132"/>
        <v>4</v>
      </c>
    </row>
    <row r="2691" spans="3:10">
      <c r="C2691" s="48" t="s">
        <v>713</v>
      </c>
      <c r="D2691" s="49" t="s">
        <v>714</v>
      </c>
      <c r="E2691" s="65">
        <v>0</v>
      </c>
      <c r="F2691" s="65">
        <v>1</v>
      </c>
      <c r="G2691" s="50">
        <v>0</v>
      </c>
      <c r="H2691" s="50">
        <v>1</v>
      </c>
      <c r="I2691" s="50">
        <f t="shared" si="132"/>
        <v>0</v>
      </c>
      <c r="J2691" s="50">
        <f t="shared" si="132"/>
        <v>2</v>
      </c>
    </row>
    <row r="2692" spans="3:10">
      <c r="C2692" s="48" t="s">
        <v>717</v>
      </c>
      <c r="D2692" s="49" t="s">
        <v>718</v>
      </c>
      <c r="E2692" s="65">
        <v>0</v>
      </c>
      <c r="F2692" s="65">
        <v>1</v>
      </c>
      <c r="G2692" s="50">
        <v>0</v>
      </c>
      <c r="H2692" s="50">
        <v>1</v>
      </c>
      <c r="I2692" s="50">
        <f t="shared" si="132"/>
        <v>0</v>
      </c>
      <c r="J2692" s="50">
        <f t="shared" si="132"/>
        <v>2</v>
      </c>
    </row>
    <row r="2693" spans="3:10">
      <c r="C2693" s="48" t="s">
        <v>2658</v>
      </c>
      <c r="D2693" s="49" t="s">
        <v>2659</v>
      </c>
      <c r="E2693" s="65">
        <v>0</v>
      </c>
      <c r="F2693" s="65">
        <v>1</v>
      </c>
      <c r="G2693" s="50">
        <v>0</v>
      </c>
      <c r="H2693" s="50">
        <v>1</v>
      </c>
      <c r="I2693" s="50">
        <f t="shared" si="132"/>
        <v>0</v>
      </c>
      <c r="J2693" s="50">
        <f t="shared" si="132"/>
        <v>2</v>
      </c>
    </row>
    <row r="2694" spans="3:10">
      <c r="C2694" s="48" t="s">
        <v>1473</v>
      </c>
      <c r="D2694" s="49" t="s">
        <v>1474</v>
      </c>
      <c r="E2694" s="65">
        <v>0</v>
      </c>
      <c r="F2694" s="65">
        <v>1</v>
      </c>
      <c r="G2694" s="50">
        <v>0</v>
      </c>
      <c r="H2694" s="50">
        <v>1</v>
      </c>
      <c r="I2694" s="50">
        <f t="shared" si="132"/>
        <v>0</v>
      </c>
      <c r="J2694" s="50">
        <f t="shared" si="132"/>
        <v>2</v>
      </c>
    </row>
    <row r="2695" spans="3:10">
      <c r="C2695" s="48" t="s">
        <v>727</v>
      </c>
      <c r="D2695" s="49" t="s">
        <v>728</v>
      </c>
      <c r="E2695" s="65">
        <v>0</v>
      </c>
      <c r="F2695" s="65">
        <v>1</v>
      </c>
      <c r="G2695" s="50">
        <v>0</v>
      </c>
      <c r="H2695" s="50">
        <v>1</v>
      </c>
      <c r="I2695" s="50">
        <f t="shared" si="132"/>
        <v>0</v>
      </c>
      <c r="J2695" s="50">
        <f t="shared" si="132"/>
        <v>2</v>
      </c>
    </row>
    <row r="2696" spans="3:10">
      <c r="C2696" s="48" t="s">
        <v>729</v>
      </c>
      <c r="D2696" s="49" t="s">
        <v>730</v>
      </c>
      <c r="E2696" s="65">
        <v>0</v>
      </c>
      <c r="F2696" s="65">
        <v>1</v>
      </c>
      <c r="G2696" s="50">
        <v>0</v>
      </c>
      <c r="H2696" s="50">
        <v>1</v>
      </c>
      <c r="I2696" s="50">
        <f t="shared" si="132"/>
        <v>0</v>
      </c>
      <c r="J2696" s="50">
        <f t="shared" si="132"/>
        <v>2</v>
      </c>
    </row>
    <row r="2697" spans="3:10">
      <c r="C2697" s="48" t="s">
        <v>112</v>
      </c>
      <c r="D2697" s="49" t="s">
        <v>113</v>
      </c>
      <c r="E2697" s="65">
        <v>0</v>
      </c>
      <c r="F2697" s="65">
        <v>1</v>
      </c>
      <c r="G2697" s="50">
        <v>0</v>
      </c>
      <c r="H2697" s="50">
        <v>1</v>
      </c>
      <c r="I2697" s="50">
        <f t="shared" si="132"/>
        <v>0</v>
      </c>
      <c r="J2697" s="50">
        <f t="shared" si="132"/>
        <v>2</v>
      </c>
    </row>
    <row r="2698" spans="3:10">
      <c r="C2698" s="48" t="s">
        <v>963</v>
      </c>
      <c r="D2698" s="49" t="s">
        <v>964</v>
      </c>
      <c r="E2698" s="65">
        <v>0</v>
      </c>
      <c r="F2698" s="65">
        <v>1</v>
      </c>
      <c r="G2698" s="50">
        <v>0</v>
      </c>
      <c r="H2698" s="50">
        <v>1</v>
      </c>
      <c r="I2698" s="50">
        <f t="shared" si="132"/>
        <v>0</v>
      </c>
      <c r="J2698" s="50">
        <f t="shared" si="132"/>
        <v>2</v>
      </c>
    </row>
    <row r="2699" spans="3:10">
      <c r="C2699" s="48" t="s">
        <v>551</v>
      </c>
      <c r="D2699" s="49" t="s">
        <v>552</v>
      </c>
      <c r="E2699" s="65">
        <v>612</v>
      </c>
      <c r="F2699" s="65">
        <v>620</v>
      </c>
      <c r="G2699" s="50">
        <v>2841</v>
      </c>
      <c r="H2699" s="50">
        <v>2862</v>
      </c>
      <c r="I2699" s="50">
        <f t="shared" si="132"/>
        <v>3453</v>
      </c>
      <c r="J2699" s="50">
        <f t="shared" si="132"/>
        <v>3482</v>
      </c>
    </row>
    <row r="2700" spans="3:10">
      <c r="C2700" s="48" t="s">
        <v>114</v>
      </c>
      <c r="D2700" s="49" t="s">
        <v>115</v>
      </c>
      <c r="E2700" s="65">
        <v>0</v>
      </c>
      <c r="F2700" s="65">
        <v>1</v>
      </c>
      <c r="G2700" s="50">
        <v>0</v>
      </c>
      <c r="H2700" s="50">
        <v>1</v>
      </c>
      <c r="I2700" s="50">
        <f t="shared" si="132"/>
        <v>0</v>
      </c>
      <c r="J2700" s="50">
        <f t="shared" si="132"/>
        <v>2</v>
      </c>
    </row>
    <row r="2701" spans="3:10">
      <c r="C2701" s="48" t="s">
        <v>1475</v>
      </c>
      <c r="D2701" s="49" t="s">
        <v>1476</v>
      </c>
      <c r="E2701" s="65">
        <v>0</v>
      </c>
      <c r="F2701" s="65">
        <v>1</v>
      </c>
      <c r="G2701" s="50">
        <v>0</v>
      </c>
      <c r="H2701" s="50">
        <v>1</v>
      </c>
      <c r="I2701" s="50">
        <f t="shared" si="132"/>
        <v>0</v>
      </c>
      <c r="J2701" s="50">
        <f t="shared" si="132"/>
        <v>2</v>
      </c>
    </row>
    <row r="2702" spans="3:10">
      <c r="C2702" s="48" t="s">
        <v>2660</v>
      </c>
      <c r="D2702" s="49" t="s">
        <v>2661</v>
      </c>
      <c r="E2702" s="65">
        <v>0</v>
      </c>
      <c r="F2702" s="65">
        <v>1</v>
      </c>
      <c r="G2702" s="50">
        <v>13</v>
      </c>
      <c r="H2702" s="50">
        <v>14</v>
      </c>
      <c r="I2702" s="50">
        <f t="shared" si="132"/>
        <v>13</v>
      </c>
      <c r="J2702" s="50">
        <f t="shared" si="132"/>
        <v>15</v>
      </c>
    </row>
    <row r="2703" spans="3:10">
      <c r="C2703" s="48" t="s">
        <v>2648</v>
      </c>
      <c r="D2703" s="49" t="s">
        <v>2649</v>
      </c>
      <c r="E2703" s="65">
        <v>0</v>
      </c>
      <c r="F2703" s="65">
        <v>1</v>
      </c>
      <c r="G2703" s="50">
        <v>0</v>
      </c>
      <c r="H2703" s="50">
        <v>0</v>
      </c>
      <c r="I2703" s="50">
        <f t="shared" si="132"/>
        <v>0</v>
      </c>
      <c r="J2703" s="50">
        <f t="shared" si="132"/>
        <v>1</v>
      </c>
    </row>
    <row r="2704" spans="3:10">
      <c r="C2704" s="48" t="s">
        <v>128</v>
      </c>
      <c r="D2704" s="49" t="s">
        <v>129</v>
      </c>
      <c r="E2704" s="65">
        <v>0</v>
      </c>
      <c r="F2704" s="65">
        <v>1</v>
      </c>
      <c r="G2704" s="50">
        <v>0</v>
      </c>
      <c r="H2704" s="50">
        <v>1</v>
      </c>
      <c r="I2704" s="50">
        <f t="shared" si="132"/>
        <v>0</v>
      </c>
      <c r="J2704" s="50">
        <f t="shared" si="132"/>
        <v>2</v>
      </c>
    </row>
    <row r="2705" spans="3:10">
      <c r="C2705" s="48" t="s">
        <v>2662</v>
      </c>
      <c r="D2705" s="49" t="s">
        <v>2663</v>
      </c>
      <c r="E2705" s="65">
        <v>0</v>
      </c>
      <c r="F2705" s="65">
        <v>1</v>
      </c>
      <c r="G2705" s="50">
        <v>0</v>
      </c>
      <c r="H2705" s="50">
        <v>1</v>
      </c>
      <c r="I2705" s="50">
        <f t="shared" si="132"/>
        <v>0</v>
      </c>
      <c r="J2705" s="50">
        <f t="shared" si="132"/>
        <v>2</v>
      </c>
    </row>
    <row r="2706" spans="3:10">
      <c r="C2706" s="48" t="s">
        <v>557</v>
      </c>
      <c r="D2706" s="49" t="s">
        <v>558</v>
      </c>
      <c r="E2706" s="65">
        <v>0</v>
      </c>
      <c r="F2706" s="65">
        <v>1</v>
      </c>
      <c r="G2706" s="50">
        <v>0</v>
      </c>
      <c r="H2706" s="50">
        <v>1</v>
      </c>
      <c r="I2706" s="50">
        <f t="shared" si="132"/>
        <v>0</v>
      </c>
      <c r="J2706" s="50">
        <f t="shared" si="132"/>
        <v>2</v>
      </c>
    </row>
    <row r="2707" spans="3:10">
      <c r="C2707" s="48" t="s">
        <v>559</v>
      </c>
      <c r="D2707" s="49" t="s">
        <v>560</v>
      </c>
      <c r="E2707" s="65">
        <v>0</v>
      </c>
      <c r="F2707" s="65">
        <v>1</v>
      </c>
      <c r="G2707" s="50">
        <v>0</v>
      </c>
      <c r="H2707" s="50">
        <v>1</v>
      </c>
      <c r="I2707" s="50">
        <f t="shared" si="132"/>
        <v>0</v>
      </c>
      <c r="J2707" s="50">
        <f t="shared" si="132"/>
        <v>2</v>
      </c>
    </row>
    <row r="2708" spans="3:10">
      <c r="C2708" s="48" t="s">
        <v>2664</v>
      </c>
      <c r="D2708" s="49" t="s">
        <v>2665</v>
      </c>
      <c r="E2708" s="65">
        <v>0</v>
      </c>
      <c r="F2708" s="65">
        <v>1</v>
      </c>
      <c r="G2708" s="50">
        <v>0</v>
      </c>
      <c r="H2708" s="50">
        <v>1</v>
      </c>
      <c r="I2708" s="50">
        <f t="shared" si="132"/>
        <v>0</v>
      </c>
      <c r="J2708" s="50">
        <f t="shared" si="132"/>
        <v>2</v>
      </c>
    </row>
    <row r="2709" spans="3:10">
      <c r="C2709" s="48" t="s">
        <v>190</v>
      </c>
      <c r="D2709" s="49" t="s">
        <v>191</v>
      </c>
      <c r="E2709" s="65">
        <v>0</v>
      </c>
      <c r="F2709" s="65">
        <v>1</v>
      </c>
      <c r="G2709" s="50">
        <v>0</v>
      </c>
      <c r="H2709" s="50">
        <v>1</v>
      </c>
      <c r="I2709" s="50">
        <f t="shared" si="132"/>
        <v>0</v>
      </c>
      <c r="J2709" s="50">
        <f t="shared" si="132"/>
        <v>2</v>
      </c>
    </row>
    <row r="2710" spans="3:10">
      <c r="C2710" s="48" t="s">
        <v>2666</v>
      </c>
      <c r="D2710" s="49" t="s">
        <v>2667</v>
      </c>
      <c r="E2710" s="65">
        <v>0</v>
      </c>
      <c r="F2710" s="65">
        <v>1</v>
      </c>
      <c r="G2710" s="50">
        <v>0</v>
      </c>
      <c r="H2710" s="50">
        <v>1</v>
      </c>
      <c r="I2710" s="50">
        <f t="shared" si="132"/>
        <v>0</v>
      </c>
      <c r="J2710" s="50">
        <f t="shared" si="132"/>
        <v>2</v>
      </c>
    </row>
    <row r="2711" spans="3:10">
      <c r="C2711" s="48" t="s">
        <v>2668</v>
      </c>
      <c r="D2711" s="49" t="s">
        <v>2669</v>
      </c>
      <c r="E2711" s="65">
        <v>0</v>
      </c>
      <c r="F2711" s="65">
        <v>1</v>
      </c>
      <c r="G2711" s="50">
        <v>0</v>
      </c>
      <c r="H2711" s="50">
        <v>1</v>
      </c>
      <c r="I2711" s="50">
        <f t="shared" si="132"/>
        <v>0</v>
      </c>
      <c r="J2711" s="50">
        <f t="shared" si="132"/>
        <v>2</v>
      </c>
    </row>
    <row r="2712" spans="3:10">
      <c r="C2712" s="48" t="s">
        <v>2670</v>
      </c>
      <c r="D2712" s="49" t="s">
        <v>2671</v>
      </c>
      <c r="E2712" s="65">
        <v>0</v>
      </c>
      <c r="F2712" s="65">
        <v>1</v>
      </c>
      <c r="G2712" s="50">
        <v>0</v>
      </c>
      <c r="H2712" s="50">
        <v>1</v>
      </c>
      <c r="I2712" s="50">
        <f t="shared" si="132"/>
        <v>0</v>
      </c>
      <c r="J2712" s="50">
        <f t="shared" si="132"/>
        <v>2</v>
      </c>
    </row>
    <row r="2713" spans="3:10">
      <c r="C2713" s="48" t="s">
        <v>2138</v>
      </c>
      <c r="D2713" s="49" t="s">
        <v>2139</v>
      </c>
      <c r="E2713" s="65">
        <v>0</v>
      </c>
      <c r="F2713" s="65">
        <v>1</v>
      </c>
      <c r="G2713" s="50">
        <v>0</v>
      </c>
      <c r="H2713" s="50">
        <v>0</v>
      </c>
      <c r="I2713" s="50">
        <f t="shared" si="132"/>
        <v>0</v>
      </c>
      <c r="J2713" s="50">
        <f t="shared" si="132"/>
        <v>1</v>
      </c>
    </row>
    <row r="2714" spans="3:10">
      <c r="C2714" s="48" t="s">
        <v>2672</v>
      </c>
      <c r="D2714" s="49" t="s">
        <v>2673</v>
      </c>
      <c r="E2714" s="65">
        <v>0</v>
      </c>
      <c r="F2714" s="65">
        <v>1</v>
      </c>
      <c r="G2714" s="50">
        <v>0</v>
      </c>
      <c r="H2714" s="50">
        <v>1</v>
      </c>
      <c r="I2714" s="50">
        <f t="shared" si="132"/>
        <v>0</v>
      </c>
      <c r="J2714" s="50">
        <f t="shared" si="132"/>
        <v>2</v>
      </c>
    </row>
    <row r="2715" spans="3:10">
      <c r="C2715" s="48" t="s">
        <v>342</v>
      </c>
      <c r="D2715" s="49" t="s">
        <v>343</v>
      </c>
      <c r="E2715" s="65">
        <v>0</v>
      </c>
      <c r="F2715" s="65">
        <v>1</v>
      </c>
      <c r="G2715" s="50">
        <v>0</v>
      </c>
      <c r="H2715" s="50">
        <v>1</v>
      </c>
      <c r="I2715" s="50">
        <f t="shared" si="132"/>
        <v>0</v>
      </c>
      <c r="J2715" s="50">
        <f t="shared" si="132"/>
        <v>2</v>
      </c>
    </row>
    <row r="2716" spans="3:10">
      <c r="C2716" s="48" t="s">
        <v>575</v>
      </c>
      <c r="D2716" s="49" t="s">
        <v>576</v>
      </c>
      <c r="E2716" s="65">
        <v>958</v>
      </c>
      <c r="F2716" s="65">
        <v>906</v>
      </c>
      <c r="G2716" s="50">
        <v>3</v>
      </c>
      <c r="H2716" s="50">
        <v>4</v>
      </c>
      <c r="I2716" s="50">
        <f t="shared" si="132"/>
        <v>961</v>
      </c>
      <c r="J2716" s="50">
        <f t="shared" si="132"/>
        <v>910</v>
      </c>
    </row>
    <row r="2717" spans="3:10">
      <c r="C2717" s="48" t="s">
        <v>2674</v>
      </c>
      <c r="D2717" s="49" t="s">
        <v>2675</v>
      </c>
      <c r="E2717" s="65">
        <v>0</v>
      </c>
      <c r="F2717" s="65">
        <v>1</v>
      </c>
      <c r="G2717" s="50">
        <v>0</v>
      </c>
      <c r="H2717" s="50">
        <v>1</v>
      </c>
      <c r="I2717" s="50">
        <f t="shared" si="132"/>
        <v>0</v>
      </c>
      <c r="J2717" s="50">
        <f t="shared" si="132"/>
        <v>2</v>
      </c>
    </row>
    <row r="2718" spans="3:10">
      <c r="C2718" s="48" t="s">
        <v>2676</v>
      </c>
      <c r="D2718" s="49" t="s">
        <v>2677</v>
      </c>
      <c r="E2718" s="65">
        <v>0</v>
      </c>
      <c r="F2718" s="65">
        <v>1</v>
      </c>
      <c r="G2718" s="50">
        <v>0</v>
      </c>
      <c r="H2718" s="50">
        <v>1</v>
      </c>
      <c r="I2718" s="50">
        <f t="shared" si="132"/>
        <v>0</v>
      </c>
      <c r="J2718" s="50">
        <f t="shared" si="132"/>
        <v>2</v>
      </c>
    </row>
    <row r="2719" spans="3:10">
      <c r="C2719" s="48" t="s">
        <v>735</v>
      </c>
      <c r="D2719" s="49" t="s">
        <v>736</v>
      </c>
      <c r="E2719" s="65">
        <v>0</v>
      </c>
      <c r="F2719" s="65">
        <v>1</v>
      </c>
      <c r="G2719" s="50">
        <v>0</v>
      </c>
      <c r="H2719" s="50">
        <v>1</v>
      </c>
      <c r="I2719" s="50">
        <f t="shared" si="132"/>
        <v>0</v>
      </c>
      <c r="J2719" s="50">
        <f t="shared" si="132"/>
        <v>2</v>
      </c>
    </row>
    <row r="2720" spans="3:10">
      <c r="C2720" s="48" t="s">
        <v>2678</v>
      </c>
      <c r="D2720" s="49" t="s">
        <v>2679</v>
      </c>
      <c r="E2720" s="65">
        <v>0</v>
      </c>
      <c r="F2720" s="65">
        <v>1</v>
      </c>
      <c r="G2720" s="50">
        <v>0</v>
      </c>
      <c r="H2720" s="50">
        <v>1</v>
      </c>
      <c r="I2720" s="50">
        <f t="shared" si="132"/>
        <v>0</v>
      </c>
      <c r="J2720" s="50">
        <f t="shared" si="132"/>
        <v>2</v>
      </c>
    </row>
    <row r="2721" spans="3:10">
      <c r="C2721" s="48" t="s">
        <v>2680</v>
      </c>
      <c r="D2721" s="49" t="s">
        <v>2681</v>
      </c>
      <c r="E2721" s="65">
        <v>0</v>
      </c>
      <c r="F2721" s="65">
        <v>1</v>
      </c>
      <c r="G2721" s="50">
        <v>0</v>
      </c>
      <c r="H2721" s="50">
        <v>1</v>
      </c>
      <c r="I2721" s="50">
        <f t="shared" si="132"/>
        <v>0</v>
      </c>
      <c r="J2721" s="50">
        <f t="shared" si="132"/>
        <v>2</v>
      </c>
    </row>
    <row r="2722" spans="3:10">
      <c r="C2722" s="48" t="s">
        <v>2152</v>
      </c>
      <c r="D2722" s="49" t="s">
        <v>2153</v>
      </c>
      <c r="E2722" s="65">
        <v>0</v>
      </c>
      <c r="F2722" s="65">
        <v>1</v>
      </c>
      <c r="G2722" s="50">
        <v>0</v>
      </c>
      <c r="H2722" s="50">
        <v>0</v>
      </c>
      <c r="I2722" s="50">
        <f t="shared" si="132"/>
        <v>0</v>
      </c>
      <c r="J2722" s="50">
        <f t="shared" si="132"/>
        <v>1</v>
      </c>
    </row>
    <row r="2723" spans="3:10">
      <c r="C2723" s="48" t="s">
        <v>2682</v>
      </c>
      <c r="D2723" s="49" t="s">
        <v>2683</v>
      </c>
      <c r="E2723" s="65">
        <v>0</v>
      </c>
      <c r="F2723" s="65">
        <v>1</v>
      </c>
      <c r="G2723" s="50">
        <v>0</v>
      </c>
      <c r="H2723" s="50">
        <v>1</v>
      </c>
      <c r="I2723" s="50">
        <f t="shared" si="132"/>
        <v>0</v>
      </c>
      <c r="J2723" s="50">
        <f t="shared" si="132"/>
        <v>2</v>
      </c>
    </row>
    <row r="2724" spans="3:10">
      <c r="C2724" s="48" t="s">
        <v>2684</v>
      </c>
      <c r="D2724" s="49" t="s">
        <v>2685</v>
      </c>
      <c r="E2724" s="65">
        <v>0</v>
      </c>
      <c r="F2724" s="65">
        <v>1</v>
      </c>
      <c r="G2724" s="50">
        <v>0</v>
      </c>
      <c r="H2724" s="50">
        <v>1</v>
      </c>
      <c r="I2724" s="50">
        <f t="shared" si="132"/>
        <v>0</v>
      </c>
      <c r="J2724" s="50">
        <f t="shared" si="132"/>
        <v>2</v>
      </c>
    </row>
    <row r="2725" spans="3:10">
      <c r="C2725" s="48" t="s">
        <v>2686</v>
      </c>
      <c r="D2725" s="49" t="s">
        <v>2687</v>
      </c>
      <c r="E2725" s="65">
        <v>0</v>
      </c>
      <c r="F2725" s="65">
        <v>1</v>
      </c>
      <c r="G2725" s="50">
        <v>0</v>
      </c>
      <c r="H2725" s="50">
        <v>1</v>
      </c>
      <c r="I2725" s="50">
        <f t="shared" si="132"/>
        <v>0</v>
      </c>
      <c r="J2725" s="50">
        <f t="shared" si="132"/>
        <v>2</v>
      </c>
    </row>
    <row r="2726" spans="3:10">
      <c r="C2726" s="48" t="s">
        <v>2688</v>
      </c>
      <c r="D2726" s="49" t="s">
        <v>2689</v>
      </c>
      <c r="E2726" s="65">
        <v>0</v>
      </c>
      <c r="F2726" s="65">
        <v>1</v>
      </c>
      <c r="G2726" s="50">
        <v>0</v>
      </c>
      <c r="H2726" s="50">
        <v>1</v>
      </c>
      <c r="I2726" s="50">
        <f t="shared" si="132"/>
        <v>0</v>
      </c>
      <c r="J2726" s="50">
        <f t="shared" si="132"/>
        <v>2</v>
      </c>
    </row>
    <row r="2727" spans="3:10">
      <c r="C2727" s="48" t="s">
        <v>2690</v>
      </c>
      <c r="D2727" s="49" t="s">
        <v>2691</v>
      </c>
      <c r="E2727" s="65">
        <v>0</v>
      </c>
      <c r="F2727" s="65">
        <v>1</v>
      </c>
      <c r="G2727" s="50">
        <v>0</v>
      </c>
      <c r="H2727" s="50">
        <v>1</v>
      </c>
      <c r="I2727" s="50">
        <f t="shared" si="132"/>
        <v>0</v>
      </c>
      <c r="J2727" s="50">
        <f t="shared" si="132"/>
        <v>2</v>
      </c>
    </row>
    <row r="2728" spans="3:10">
      <c r="C2728" s="48" t="s">
        <v>2692</v>
      </c>
      <c r="D2728" s="49" t="s">
        <v>2693</v>
      </c>
      <c r="E2728" s="65">
        <v>0</v>
      </c>
      <c r="F2728" s="65">
        <v>1</v>
      </c>
      <c r="G2728" s="50">
        <v>0</v>
      </c>
      <c r="H2728" s="50">
        <v>1</v>
      </c>
      <c r="I2728" s="50">
        <f t="shared" si="132"/>
        <v>0</v>
      </c>
      <c r="J2728" s="50">
        <f t="shared" si="132"/>
        <v>2</v>
      </c>
    </row>
    <row r="2729" spans="3:10" ht="25.5">
      <c r="C2729" s="48" t="s">
        <v>2694</v>
      </c>
      <c r="D2729" s="49" t="s">
        <v>2695</v>
      </c>
      <c r="E2729" s="65">
        <v>0</v>
      </c>
      <c r="F2729" s="65">
        <v>1</v>
      </c>
      <c r="G2729" s="50">
        <v>0</v>
      </c>
      <c r="H2729" s="50">
        <v>1</v>
      </c>
      <c r="I2729" s="50">
        <f t="shared" si="132"/>
        <v>0</v>
      </c>
      <c r="J2729" s="50">
        <f t="shared" si="132"/>
        <v>2</v>
      </c>
    </row>
    <row r="2730" spans="3:10">
      <c r="C2730" s="48" t="s">
        <v>2696</v>
      </c>
      <c r="D2730" s="49" t="s">
        <v>2697</v>
      </c>
      <c r="E2730" s="65">
        <v>0</v>
      </c>
      <c r="F2730" s="65">
        <v>1</v>
      </c>
      <c r="G2730" s="50">
        <v>0</v>
      </c>
      <c r="H2730" s="50">
        <v>1</v>
      </c>
      <c r="I2730" s="50">
        <f t="shared" si="132"/>
        <v>0</v>
      </c>
      <c r="J2730" s="50">
        <f t="shared" si="132"/>
        <v>2</v>
      </c>
    </row>
    <row r="2731" spans="3:10">
      <c r="C2731" s="48" t="s">
        <v>2698</v>
      </c>
      <c r="D2731" s="49" t="s">
        <v>2699</v>
      </c>
      <c r="E2731" s="65">
        <v>0</v>
      </c>
      <c r="F2731" s="65">
        <v>1</v>
      </c>
      <c r="G2731" s="50">
        <v>0</v>
      </c>
      <c r="H2731" s="50">
        <v>1</v>
      </c>
      <c r="I2731" s="50">
        <f t="shared" si="132"/>
        <v>0</v>
      </c>
      <c r="J2731" s="50">
        <f t="shared" si="132"/>
        <v>2</v>
      </c>
    </row>
    <row r="2732" spans="3:10">
      <c r="C2732" s="48" t="s">
        <v>2700</v>
      </c>
      <c r="D2732" s="49" t="s">
        <v>2701</v>
      </c>
      <c r="E2732" s="65">
        <v>0</v>
      </c>
      <c r="F2732" s="65">
        <v>1</v>
      </c>
      <c r="G2732" s="50">
        <v>0</v>
      </c>
      <c r="H2732" s="50">
        <v>1</v>
      </c>
      <c r="I2732" s="50">
        <f t="shared" si="132"/>
        <v>0</v>
      </c>
      <c r="J2732" s="50">
        <f t="shared" si="132"/>
        <v>2</v>
      </c>
    </row>
    <row r="2733" spans="3:10">
      <c r="C2733" s="48" t="s">
        <v>2702</v>
      </c>
      <c r="D2733" s="49" t="s">
        <v>2703</v>
      </c>
      <c r="E2733" s="65">
        <v>0</v>
      </c>
      <c r="F2733" s="65">
        <v>1</v>
      </c>
      <c r="G2733" s="50">
        <v>0</v>
      </c>
      <c r="H2733" s="50">
        <v>1</v>
      </c>
      <c r="I2733" s="50">
        <f t="shared" si="132"/>
        <v>0</v>
      </c>
      <c r="J2733" s="50">
        <f t="shared" si="132"/>
        <v>2</v>
      </c>
    </row>
    <row r="2734" spans="3:10">
      <c r="C2734" s="48" t="s">
        <v>2704</v>
      </c>
      <c r="D2734" s="49" t="s">
        <v>2705</v>
      </c>
      <c r="E2734" s="65">
        <v>0</v>
      </c>
      <c r="F2734" s="65">
        <v>1</v>
      </c>
      <c r="G2734" s="50">
        <v>46</v>
      </c>
      <c r="H2734" s="50">
        <v>1</v>
      </c>
      <c r="I2734" s="50">
        <f t="shared" si="132"/>
        <v>46</v>
      </c>
      <c r="J2734" s="50">
        <f t="shared" si="132"/>
        <v>2</v>
      </c>
    </row>
    <row r="2735" spans="3:10">
      <c r="C2735" s="48" t="s">
        <v>2706</v>
      </c>
      <c r="D2735" s="49" t="s">
        <v>2707</v>
      </c>
      <c r="E2735" s="65">
        <v>0</v>
      </c>
      <c r="F2735" s="65">
        <v>1</v>
      </c>
      <c r="G2735" s="50">
        <v>0</v>
      </c>
      <c r="H2735" s="50">
        <v>1</v>
      </c>
      <c r="I2735" s="50">
        <f t="shared" si="132"/>
        <v>0</v>
      </c>
      <c r="J2735" s="50">
        <f t="shared" si="132"/>
        <v>2</v>
      </c>
    </row>
    <row r="2736" spans="3:10">
      <c r="C2736" s="48" t="s">
        <v>2708</v>
      </c>
      <c r="D2736" s="49" t="s">
        <v>2709</v>
      </c>
      <c r="E2736" s="65">
        <v>2</v>
      </c>
      <c r="F2736" s="65">
        <v>3</v>
      </c>
      <c r="G2736" s="50">
        <v>46</v>
      </c>
      <c r="H2736" s="50">
        <v>47</v>
      </c>
      <c r="I2736" s="50">
        <f t="shared" si="132"/>
        <v>48</v>
      </c>
      <c r="J2736" s="50">
        <f t="shared" si="132"/>
        <v>50</v>
      </c>
    </row>
    <row r="2737" spans="3:10">
      <c r="C2737" s="48" t="s">
        <v>2710</v>
      </c>
      <c r="D2737" s="49" t="s">
        <v>5404</v>
      </c>
      <c r="E2737" s="65">
        <v>0</v>
      </c>
      <c r="F2737" s="65">
        <v>1</v>
      </c>
      <c r="G2737" s="50">
        <v>0</v>
      </c>
      <c r="H2737" s="50">
        <v>2</v>
      </c>
      <c r="I2737" s="50">
        <f t="shared" si="132"/>
        <v>0</v>
      </c>
      <c r="J2737" s="50">
        <f t="shared" si="132"/>
        <v>3</v>
      </c>
    </row>
    <row r="2738" spans="3:10">
      <c r="C2738" s="48" t="s">
        <v>577</v>
      </c>
      <c r="D2738" s="49" t="s">
        <v>578</v>
      </c>
      <c r="E2738" s="65">
        <v>363</v>
      </c>
      <c r="F2738" s="65">
        <v>400</v>
      </c>
      <c r="G2738" s="50">
        <v>704</v>
      </c>
      <c r="H2738" s="50">
        <v>680</v>
      </c>
      <c r="I2738" s="50">
        <f t="shared" si="132"/>
        <v>1067</v>
      </c>
      <c r="J2738" s="50">
        <f t="shared" si="132"/>
        <v>1080</v>
      </c>
    </row>
    <row r="2739" spans="3:10">
      <c r="C2739" s="48" t="s">
        <v>1909</v>
      </c>
      <c r="D2739" s="49" t="s">
        <v>1910</v>
      </c>
      <c r="E2739" s="65">
        <v>1321</v>
      </c>
      <c r="F2739" s="65">
        <v>1300</v>
      </c>
      <c r="G2739" s="50">
        <v>42</v>
      </c>
      <c r="H2739" s="50">
        <v>40</v>
      </c>
      <c r="I2739" s="50">
        <f t="shared" si="132"/>
        <v>1363</v>
      </c>
      <c r="J2739" s="50">
        <f t="shared" si="132"/>
        <v>1340</v>
      </c>
    </row>
    <row r="2740" spans="3:10">
      <c r="C2740" s="48" t="s">
        <v>2711</v>
      </c>
      <c r="D2740" s="49" t="s">
        <v>2712</v>
      </c>
      <c r="E2740" s="65">
        <v>10</v>
      </c>
      <c r="F2740" s="65">
        <v>10</v>
      </c>
      <c r="G2740" s="50">
        <v>1</v>
      </c>
      <c r="H2740" s="50">
        <v>2</v>
      </c>
      <c r="I2740" s="50">
        <f t="shared" si="132"/>
        <v>11</v>
      </c>
      <c r="J2740" s="50">
        <f t="shared" si="132"/>
        <v>12</v>
      </c>
    </row>
    <row r="2741" spans="3:10">
      <c r="C2741" s="48" t="s">
        <v>1911</v>
      </c>
      <c r="D2741" s="49" t="s">
        <v>1912</v>
      </c>
      <c r="E2741" s="65">
        <v>297</v>
      </c>
      <c r="F2741" s="65">
        <v>310</v>
      </c>
      <c r="G2741" s="50">
        <v>762</v>
      </c>
      <c r="H2741" s="50">
        <v>760</v>
      </c>
      <c r="I2741" s="50">
        <f t="shared" si="132"/>
        <v>1059</v>
      </c>
      <c r="J2741" s="50">
        <f t="shared" si="132"/>
        <v>1070</v>
      </c>
    </row>
    <row r="2742" spans="3:10">
      <c r="C2742" s="48" t="s">
        <v>2713</v>
      </c>
      <c r="D2742" s="49" t="s">
        <v>2714</v>
      </c>
      <c r="E2742" s="65">
        <v>0</v>
      </c>
      <c r="F2742" s="65">
        <v>1</v>
      </c>
      <c r="G2742" s="50">
        <v>3</v>
      </c>
      <c r="H2742" s="50">
        <v>5</v>
      </c>
      <c r="I2742" s="50">
        <f t="shared" si="132"/>
        <v>3</v>
      </c>
      <c r="J2742" s="50">
        <f t="shared" si="132"/>
        <v>6</v>
      </c>
    </row>
    <row r="2743" spans="3:10">
      <c r="C2743" s="48" t="s">
        <v>2715</v>
      </c>
      <c r="D2743" s="49" t="s">
        <v>2716</v>
      </c>
      <c r="E2743" s="65">
        <v>141</v>
      </c>
      <c r="F2743" s="65">
        <v>140</v>
      </c>
      <c r="G2743" s="50">
        <v>1029</v>
      </c>
      <c r="H2743" s="50">
        <v>940</v>
      </c>
      <c r="I2743" s="50">
        <f t="shared" si="132"/>
        <v>1170</v>
      </c>
      <c r="J2743" s="50">
        <f t="shared" si="132"/>
        <v>1080</v>
      </c>
    </row>
    <row r="2744" spans="3:10">
      <c r="C2744" s="48" t="s">
        <v>2717</v>
      </c>
      <c r="D2744" s="49" t="s">
        <v>2718</v>
      </c>
      <c r="E2744" s="65">
        <v>0</v>
      </c>
      <c r="F2744" s="65">
        <v>1</v>
      </c>
      <c r="G2744" s="50">
        <v>0</v>
      </c>
      <c r="H2744" s="50">
        <v>1</v>
      </c>
      <c r="I2744" s="50">
        <f t="shared" si="132"/>
        <v>0</v>
      </c>
      <c r="J2744" s="50">
        <f t="shared" si="132"/>
        <v>2</v>
      </c>
    </row>
    <row r="2745" spans="3:10">
      <c r="C2745" s="48" t="s">
        <v>2719</v>
      </c>
      <c r="D2745" s="49" t="s">
        <v>2720</v>
      </c>
      <c r="E2745" s="65">
        <v>0</v>
      </c>
      <c r="F2745" s="65">
        <v>1</v>
      </c>
      <c r="G2745" s="50">
        <v>0</v>
      </c>
      <c r="H2745" s="50">
        <v>1</v>
      </c>
      <c r="I2745" s="50">
        <f t="shared" si="132"/>
        <v>0</v>
      </c>
      <c r="J2745" s="50">
        <f t="shared" si="132"/>
        <v>2</v>
      </c>
    </row>
    <row r="2746" spans="3:10">
      <c r="C2746" s="48" t="s">
        <v>2721</v>
      </c>
      <c r="D2746" s="49" t="s">
        <v>2722</v>
      </c>
      <c r="E2746" s="65">
        <v>0</v>
      </c>
      <c r="F2746" s="65">
        <v>1</v>
      </c>
      <c r="G2746" s="50">
        <v>1</v>
      </c>
      <c r="H2746" s="50">
        <v>2</v>
      </c>
      <c r="I2746" s="50">
        <f t="shared" si="132"/>
        <v>1</v>
      </c>
      <c r="J2746" s="50">
        <f t="shared" si="132"/>
        <v>3</v>
      </c>
    </row>
    <row r="2747" spans="3:10">
      <c r="C2747" s="48" t="s">
        <v>2723</v>
      </c>
      <c r="D2747" s="49" t="s">
        <v>2724</v>
      </c>
      <c r="E2747" s="65">
        <v>32</v>
      </c>
      <c r="F2747" s="65">
        <v>35</v>
      </c>
      <c r="G2747" s="50">
        <v>429</v>
      </c>
      <c r="H2747" s="50">
        <v>425</v>
      </c>
      <c r="I2747" s="50">
        <f t="shared" si="132"/>
        <v>461</v>
      </c>
      <c r="J2747" s="50">
        <f t="shared" si="132"/>
        <v>460</v>
      </c>
    </row>
    <row r="2748" spans="3:10">
      <c r="C2748" s="48" t="s">
        <v>2725</v>
      </c>
      <c r="D2748" s="49" t="s">
        <v>2726</v>
      </c>
      <c r="E2748" s="65">
        <v>12</v>
      </c>
      <c r="F2748" s="65">
        <v>10</v>
      </c>
      <c r="G2748" s="50">
        <v>72</v>
      </c>
      <c r="H2748" s="50">
        <v>62</v>
      </c>
      <c r="I2748" s="50">
        <f t="shared" si="132"/>
        <v>84</v>
      </c>
      <c r="J2748" s="50">
        <f t="shared" si="132"/>
        <v>72</v>
      </c>
    </row>
    <row r="2749" spans="3:10">
      <c r="C2749" s="48" t="s">
        <v>2727</v>
      </c>
      <c r="D2749" s="49" t="s">
        <v>2728</v>
      </c>
      <c r="E2749" s="65">
        <v>0</v>
      </c>
      <c r="F2749" s="65">
        <v>1</v>
      </c>
      <c r="G2749" s="50">
        <v>0</v>
      </c>
      <c r="H2749" s="50">
        <v>1</v>
      </c>
      <c r="I2749" s="50">
        <f t="shared" si="132"/>
        <v>0</v>
      </c>
      <c r="J2749" s="50">
        <f t="shared" si="132"/>
        <v>2</v>
      </c>
    </row>
    <row r="2750" spans="3:10">
      <c r="C2750" s="48" t="s">
        <v>2729</v>
      </c>
      <c r="D2750" s="49" t="s">
        <v>2730</v>
      </c>
      <c r="E2750" s="65">
        <v>162</v>
      </c>
      <c r="F2750" s="65">
        <v>150</v>
      </c>
      <c r="G2750" s="50">
        <v>203</v>
      </c>
      <c r="H2750" s="50">
        <v>200</v>
      </c>
      <c r="I2750" s="50">
        <f t="shared" si="132"/>
        <v>365</v>
      </c>
      <c r="J2750" s="50">
        <f t="shared" si="132"/>
        <v>350</v>
      </c>
    </row>
    <row r="2751" spans="3:10">
      <c r="C2751" s="48" t="s">
        <v>2731</v>
      </c>
      <c r="D2751" s="49" t="s">
        <v>2732</v>
      </c>
      <c r="E2751" s="65">
        <v>0</v>
      </c>
      <c r="F2751" s="65">
        <v>1</v>
      </c>
      <c r="G2751" s="50">
        <v>1124</v>
      </c>
      <c r="H2751" s="50">
        <v>1040</v>
      </c>
      <c r="I2751" s="50">
        <f t="shared" si="132"/>
        <v>1124</v>
      </c>
      <c r="J2751" s="50">
        <f t="shared" si="132"/>
        <v>1041</v>
      </c>
    </row>
    <row r="2752" spans="3:10">
      <c r="C2752" s="48" t="s">
        <v>2733</v>
      </c>
      <c r="D2752" s="49" t="s">
        <v>2734</v>
      </c>
      <c r="E2752" s="65">
        <v>0</v>
      </c>
      <c r="F2752" s="65">
        <v>1</v>
      </c>
      <c r="G2752" s="50">
        <v>0</v>
      </c>
      <c r="H2752" s="50">
        <v>1</v>
      </c>
      <c r="I2752" s="50">
        <f t="shared" si="132"/>
        <v>0</v>
      </c>
      <c r="J2752" s="50">
        <f t="shared" si="132"/>
        <v>2</v>
      </c>
    </row>
    <row r="2753" spans="3:10">
      <c r="C2753" s="48" t="s">
        <v>2735</v>
      </c>
      <c r="D2753" s="49" t="s">
        <v>2736</v>
      </c>
      <c r="E2753" s="65">
        <v>0</v>
      </c>
      <c r="F2753" s="65">
        <v>1</v>
      </c>
      <c r="G2753" s="50">
        <v>0</v>
      </c>
      <c r="H2753" s="50">
        <v>1</v>
      </c>
      <c r="I2753" s="50">
        <f t="shared" si="132"/>
        <v>0</v>
      </c>
      <c r="J2753" s="50">
        <f t="shared" si="132"/>
        <v>2</v>
      </c>
    </row>
    <row r="2754" spans="3:10">
      <c r="C2754" s="48" t="s">
        <v>2398</v>
      </c>
      <c r="D2754" s="49" t="s">
        <v>2399</v>
      </c>
      <c r="E2754" s="65">
        <v>3</v>
      </c>
      <c r="F2754" s="65">
        <v>8</v>
      </c>
      <c r="G2754" s="50">
        <v>0</v>
      </c>
      <c r="H2754" s="50">
        <v>0</v>
      </c>
      <c r="I2754" s="50">
        <f t="shared" si="132"/>
        <v>3</v>
      </c>
      <c r="J2754" s="50">
        <f t="shared" si="132"/>
        <v>8</v>
      </c>
    </row>
    <row r="2755" spans="3:10">
      <c r="C2755" s="48" t="s">
        <v>2737</v>
      </c>
      <c r="D2755" s="49" t="s">
        <v>2738</v>
      </c>
      <c r="E2755" s="65">
        <v>0</v>
      </c>
      <c r="F2755" s="65">
        <v>1</v>
      </c>
      <c r="G2755" s="50">
        <v>0</v>
      </c>
      <c r="H2755" s="50">
        <v>1</v>
      </c>
      <c r="I2755" s="50">
        <f t="shared" si="132"/>
        <v>0</v>
      </c>
      <c r="J2755" s="50">
        <f t="shared" si="132"/>
        <v>2</v>
      </c>
    </row>
    <row r="2756" spans="3:10">
      <c r="C2756" s="48" t="s">
        <v>2426</v>
      </c>
      <c r="D2756" s="49" t="s">
        <v>2427</v>
      </c>
      <c r="E2756" s="65">
        <v>0</v>
      </c>
      <c r="F2756" s="65">
        <v>1</v>
      </c>
      <c r="G2756" s="50">
        <v>0</v>
      </c>
      <c r="H2756" s="50">
        <v>0</v>
      </c>
      <c r="I2756" s="50">
        <f t="shared" si="132"/>
        <v>0</v>
      </c>
      <c r="J2756" s="50">
        <f t="shared" si="132"/>
        <v>1</v>
      </c>
    </row>
    <row r="2757" spans="3:10">
      <c r="C2757" s="48" t="s">
        <v>2739</v>
      </c>
      <c r="D2757" s="49" t="s">
        <v>2740</v>
      </c>
      <c r="E2757" s="65">
        <v>0</v>
      </c>
      <c r="F2757" s="65">
        <v>1</v>
      </c>
      <c r="G2757" s="50">
        <v>0</v>
      </c>
      <c r="H2757" s="50">
        <v>1</v>
      </c>
      <c r="I2757" s="50">
        <f t="shared" si="132"/>
        <v>0</v>
      </c>
      <c r="J2757" s="50">
        <f t="shared" si="132"/>
        <v>2</v>
      </c>
    </row>
    <row r="2758" spans="3:10">
      <c r="C2758" s="48" t="s">
        <v>2464</v>
      </c>
      <c r="D2758" s="49" t="s">
        <v>2465</v>
      </c>
      <c r="E2758" s="65">
        <v>0</v>
      </c>
      <c r="F2758" s="65">
        <v>1</v>
      </c>
      <c r="G2758" s="50">
        <v>0</v>
      </c>
      <c r="H2758" s="50">
        <v>0</v>
      </c>
      <c r="I2758" s="50">
        <f t="shared" si="132"/>
        <v>0</v>
      </c>
      <c r="J2758" s="50">
        <f t="shared" si="132"/>
        <v>1</v>
      </c>
    </row>
    <row r="2759" spans="3:10">
      <c r="C2759" s="48" t="s">
        <v>2741</v>
      </c>
      <c r="D2759" s="49" t="s">
        <v>2742</v>
      </c>
      <c r="E2759" s="65">
        <v>3</v>
      </c>
      <c r="F2759" s="65">
        <v>5</v>
      </c>
      <c r="G2759" s="50">
        <v>1</v>
      </c>
      <c r="H2759" s="50">
        <v>2</v>
      </c>
      <c r="I2759" s="50">
        <f t="shared" si="132"/>
        <v>4</v>
      </c>
      <c r="J2759" s="50">
        <f t="shared" si="132"/>
        <v>7</v>
      </c>
    </row>
    <row r="2760" spans="3:10">
      <c r="C2760" s="48" t="s">
        <v>2743</v>
      </c>
      <c r="D2760" s="49" t="s">
        <v>2744</v>
      </c>
      <c r="E2760" s="65">
        <v>0</v>
      </c>
      <c r="F2760" s="65">
        <v>1</v>
      </c>
      <c r="G2760" s="50">
        <v>0</v>
      </c>
      <c r="H2760" s="50">
        <v>1</v>
      </c>
      <c r="I2760" s="50">
        <f t="shared" si="132"/>
        <v>0</v>
      </c>
      <c r="J2760" s="50">
        <f t="shared" si="132"/>
        <v>2</v>
      </c>
    </row>
    <row r="2761" spans="3:10">
      <c r="C2761" s="48" t="s">
        <v>2745</v>
      </c>
      <c r="D2761" s="49" t="s">
        <v>2746</v>
      </c>
      <c r="E2761" s="65">
        <v>0</v>
      </c>
      <c r="F2761" s="65">
        <v>1</v>
      </c>
      <c r="G2761" s="50">
        <v>0</v>
      </c>
      <c r="H2761" s="50">
        <v>1</v>
      </c>
      <c r="I2761" s="50">
        <f t="shared" si="132"/>
        <v>0</v>
      </c>
      <c r="J2761" s="50">
        <f t="shared" si="132"/>
        <v>2</v>
      </c>
    </row>
    <row r="2762" spans="3:10">
      <c r="C2762" s="48" t="s">
        <v>2747</v>
      </c>
      <c r="D2762" s="49" t="s">
        <v>2748</v>
      </c>
      <c r="E2762" s="65">
        <v>1</v>
      </c>
      <c r="F2762" s="65">
        <v>1</v>
      </c>
      <c r="G2762" s="50">
        <v>0</v>
      </c>
      <c r="H2762" s="50">
        <v>1</v>
      </c>
      <c r="I2762" s="50">
        <f t="shared" si="132"/>
        <v>1</v>
      </c>
      <c r="J2762" s="50">
        <f t="shared" si="132"/>
        <v>2</v>
      </c>
    </row>
    <row r="2763" spans="3:10">
      <c r="C2763" s="48" t="s">
        <v>2749</v>
      </c>
      <c r="D2763" s="49" t="s">
        <v>2750</v>
      </c>
      <c r="E2763" s="65">
        <v>0</v>
      </c>
      <c r="F2763" s="65">
        <v>1</v>
      </c>
      <c r="G2763" s="50">
        <v>0</v>
      </c>
      <c r="H2763" s="50">
        <v>1</v>
      </c>
      <c r="I2763" s="50">
        <f t="shared" si="132"/>
        <v>0</v>
      </c>
      <c r="J2763" s="50">
        <f t="shared" si="132"/>
        <v>2</v>
      </c>
    </row>
    <row r="2764" spans="3:10">
      <c r="C2764" s="48" t="s">
        <v>2751</v>
      </c>
      <c r="D2764" s="49" t="s">
        <v>2752</v>
      </c>
      <c r="E2764" s="65">
        <v>0</v>
      </c>
      <c r="F2764" s="65">
        <v>1</v>
      </c>
      <c r="G2764" s="50">
        <v>0</v>
      </c>
      <c r="H2764" s="50">
        <v>1</v>
      </c>
      <c r="I2764" s="50">
        <f t="shared" si="132"/>
        <v>0</v>
      </c>
      <c r="J2764" s="50">
        <f t="shared" si="132"/>
        <v>2</v>
      </c>
    </row>
    <row r="2765" spans="3:10">
      <c r="C2765" s="48" t="s">
        <v>2753</v>
      </c>
      <c r="D2765" s="49" t="s">
        <v>2754</v>
      </c>
      <c r="E2765" s="65">
        <v>1</v>
      </c>
      <c r="F2765" s="65">
        <v>2</v>
      </c>
      <c r="G2765" s="50">
        <v>1</v>
      </c>
      <c r="H2765" s="50">
        <v>2</v>
      </c>
      <c r="I2765" s="50">
        <f t="shared" si="132"/>
        <v>2</v>
      </c>
      <c r="J2765" s="50">
        <f t="shared" si="132"/>
        <v>4</v>
      </c>
    </row>
    <row r="2766" spans="3:10">
      <c r="C2766" s="48" t="s">
        <v>2755</v>
      </c>
      <c r="D2766" s="49" t="s">
        <v>2756</v>
      </c>
      <c r="E2766" s="65">
        <v>660</v>
      </c>
      <c r="F2766" s="65">
        <v>660</v>
      </c>
      <c r="G2766" s="50">
        <v>4</v>
      </c>
      <c r="H2766" s="50">
        <v>5</v>
      </c>
      <c r="I2766" s="50">
        <f t="shared" si="132"/>
        <v>664</v>
      </c>
      <c r="J2766" s="50">
        <f t="shared" si="132"/>
        <v>665</v>
      </c>
    </row>
    <row r="2767" spans="3:10">
      <c r="C2767" s="48" t="s">
        <v>2757</v>
      </c>
      <c r="D2767" s="49" t="s">
        <v>2758</v>
      </c>
      <c r="E2767" s="65">
        <v>0</v>
      </c>
      <c r="F2767" s="65">
        <v>1</v>
      </c>
      <c r="G2767" s="50">
        <v>0</v>
      </c>
      <c r="H2767" s="50">
        <v>1</v>
      </c>
      <c r="I2767" s="50">
        <f t="shared" si="132"/>
        <v>0</v>
      </c>
      <c r="J2767" s="50">
        <f t="shared" si="132"/>
        <v>2</v>
      </c>
    </row>
    <row r="2768" spans="3:10">
      <c r="C2768" s="48" t="s">
        <v>2759</v>
      </c>
      <c r="D2768" s="49" t="s">
        <v>2760</v>
      </c>
      <c r="E2768" s="65">
        <v>0</v>
      </c>
      <c r="F2768" s="65">
        <v>1</v>
      </c>
      <c r="G2768" s="50">
        <v>0</v>
      </c>
      <c r="H2768" s="50">
        <v>1</v>
      </c>
      <c r="I2768" s="50">
        <f t="shared" si="132"/>
        <v>0</v>
      </c>
      <c r="J2768" s="50">
        <f t="shared" si="132"/>
        <v>2</v>
      </c>
    </row>
    <row r="2769" spans="3:10">
      <c r="C2769" s="48" t="s">
        <v>2761</v>
      </c>
      <c r="D2769" s="49" t="s">
        <v>2762</v>
      </c>
      <c r="E2769" s="65">
        <v>0</v>
      </c>
      <c r="F2769" s="65">
        <v>1</v>
      </c>
      <c r="G2769" s="50">
        <v>0</v>
      </c>
      <c r="H2769" s="50">
        <v>1</v>
      </c>
      <c r="I2769" s="50">
        <f t="shared" si="132"/>
        <v>0</v>
      </c>
      <c r="J2769" s="50">
        <f t="shared" si="132"/>
        <v>2</v>
      </c>
    </row>
    <row r="2770" spans="3:10">
      <c r="C2770" s="48" t="s">
        <v>2492</v>
      </c>
      <c r="D2770" s="49" t="s">
        <v>2493</v>
      </c>
      <c r="E2770" s="65">
        <v>0</v>
      </c>
      <c r="F2770" s="65">
        <v>1</v>
      </c>
      <c r="G2770" s="50">
        <v>0</v>
      </c>
      <c r="H2770" s="50">
        <v>0</v>
      </c>
      <c r="I2770" s="50">
        <f t="shared" si="132"/>
        <v>0</v>
      </c>
      <c r="J2770" s="50">
        <f t="shared" si="132"/>
        <v>1</v>
      </c>
    </row>
    <row r="2771" spans="3:10">
      <c r="C2771" s="48" t="s">
        <v>2763</v>
      </c>
      <c r="D2771" s="49" t="s">
        <v>2764</v>
      </c>
      <c r="E2771" s="65">
        <v>0</v>
      </c>
      <c r="F2771" s="65">
        <v>1</v>
      </c>
      <c r="G2771" s="50">
        <v>1</v>
      </c>
      <c r="H2771" s="50">
        <v>1</v>
      </c>
      <c r="I2771" s="50">
        <f t="shared" si="132"/>
        <v>1</v>
      </c>
      <c r="J2771" s="50">
        <f t="shared" si="132"/>
        <v>2</v>
      </c>
    </row>
    <row r="2772" spans="3:10">
      <c r="C2772" s="48" t="s">
        <v>2765</v>
      </c>
      <c r="D2772" s="49" t="s">
        <v>2766</v>
      </c>
      <c r="E2772" s="65">
        <v>0</v>
      </c>
      <c r="F2772" s="65">
        <v>1</v>
      </c>
      <c r="G2772" s="50">
        <v>0</v>
      </c>
      <c r="H2772" s="50">
        <v>1</v>
      </c>
      <c r="I2772" s="50">
        <f t="shared" si="132"/>
        <v>0</v>
      </c>
      <c r="J2772" s="50">
        <f t="shared" si="132"/>
        <v>2</v>
      </c>
    </row>
    <row r="2773" spans="3:10">
      <c r="C2773" s="48" t="s">
        <v>2522</v>
      </c>
      <c r="D2773" s="49" t="s">
        <v>2523</v>
      </c>
      <c r="E2773" s="65">
        <v>0</v>
      </c>
      <c r="F2773" s="65">
        <v>1</v>
      </c>
      <c r="G2773" s="50">
        <v>0</v>
      </c>
      <c r="H2773" s="50">
        <v>0</v>
      </c>
      <c r="I2773" s="50">
        <f t="shared" si="132"/>
        <v>0</v>
      </c>
      <c r="J2773" s="50">
        <f t="shared" si="132"/>
        <v>1</v>
      </c>
    </row>
    <row r="2774" spans="3:10">
      <c r="C2774" s="48" t="s">
        <v>2767</v>
      </c>
      <c r="D2774" s="49" t="s">
        <v>2768</v>
      </c>
      <c r="E2774" s="65">
        <v>0</v>
      </c>
      <c r="F2774" s="65">
        <v>1</v>
      </c>
      <c r="G2774" s="50">
        <v>0</v>
      </c>
      <c r="H2774" s="50">
        <v>1</v>
      </c>
      <c r="I2774" s="50">
        <f t="shared" si="132"/>
        <v>0</v>
      </c>
      <c r="J2774" s="50">
        <f t="shared" si="132"/>
        <v>2</v>
      </c>
    </row>
    <row r="2775" spans="3:10">
      <c r="C2775" s="48" t="s">
        <v>2769</v>
      </c>
      <c r="D2775" s="49" t="s">
        <v>2770</v>
      </c>
      <c r="E2775" s="65">
        <v>0</v>
      </c>
      <c r="F2775" s="65">
        <v>1</v>
      </c>
      <c r="G2775" s="50">
        <v>0</v>
      </c>
      <c r="H2775" s="50">
        <v>1</v>
      </c>
      <c r="I2775" s="50">
        <f t="shared" si="132"/>
        <v>0</v>
      </c>
      <c r="J2775" s="50">
        <f t="shared" si="132"/>
        <v>2</v>
      </c>
    </row>
    <row r="2776" spans="3:10">
      <c r="C2776" s="48" t="s">
        <v>2771</v>
      </c>
      <c r="D2776" s="49" t="s">
        <v>2772</v>
      </c>
      <c r="E2776" s="65">
        <v>0</v>
      </c>
      <c r="F2776" s="65">
        <v>1</v>
      </c>
      <c r="G2776" s="50">
        <v>0</v>
      </c>
      <c r="H2776" s="50">
        <v>1</v>
      </c>
      <c r="I2776" s="50">
        <f t="shared" si="132"/>
        <v>0</v>
      </c>
      <c r="J2776" s="50">
        <f t="shared" si="132"/>
        <v>2</v>
      </c>
    </row>
    <row r="2777" spans="3:10">
      <c r="C2777" s="48" t="s">
        <v>2773</v>
      </c>
      <c r="D2777" s="49" t="s">
        <v>2774</v>
      </c>
      <c r="E2777" s="65">
        <v>0</v>
      </c>
      <c r="F2777" s="65">
        <v>1</v>
      </c>
      <c r="G2777" s="50">
        <v>0</v>
      </c>
      <c r="H2777" s="50">
        <v>1</v>
      </c>
      <c r="I2777" s="50">
        <f t="shared" si="132"/>
        <v>0</v>
      </c>
      <c r="J2777" s="50">
        <f t="shared" si="132"/>
        <v>2</v>
      </c>
    </row>
    <row r="2778" spans="3:10">
      <c r="C2778" s="48" t="s">
        <v>449</v>
      </c>
      <c r="D2778" s="49" t="s">
        <v>450</v>
      </c>
      <c r="E2778" s="65">
        <v>0</v>
      </c>
      <c r="F2778" s="65">
        <v>1</v>
      </c>
      <c r="G2778" s="50">
        <v>0</v>
      </c>
      <c r="H2778" s="50">
        <v>1</v>
      </c>
      <c r="I2778" s="50">
        <f t="shared" si="132"/>
        <v>0</v>
      </c>
      <c r="J2778" s="50">
        <f t="shared" si="132"/>
        <v>2</v>
      </c>
    </row>
    <row r="2779" spans="3:10">
      <c r="C2779" s="48" t="s">
        <v>2650</v>
      </c>
      <c r="D2779" s="49" t="s">
        <v>2651</v>
      </c>
      <c r="E2779" s="65">
        <v>0</v>
      </c>
      <c r="F2779" s="65">
        <v>1</v>
      </c>
      <c r="G2779" s="50">
        <v>0</v>
      </c>
      <c r="H2779" s="50">
        <v>0</v>
      </c>
      <c r="I2779" s="50">
        <f t="shared" si="132"/>
        <v>0</v>
      </c>
      <c r="J2779" s="50">
        <f t="shared" si="132"/>
        <v>1</v>
      </c>
    </row>
    <row r="2780" spans="3:10">
      <c r="C2780" s="48" t="s">
        <v>2775</v>
      </c>
      <c r="D2780" s="49" t="s">
        <v>2776</v>
      </c>
      <c r="E2780" s="65">
        <v>0</v>
      </c>
      <c r="F2780" s="65">
        <v>1</v>
      </c>
      <c r="G2780" s="50">
        <v>0</v>
      </c>
      <c r="H2780" s="50">
        <v>1</v>
      </c>
      <c r="I2780" s="50">
        <f t="shared" si="132"/>
        <v>0</v>
      </c>
      <c r="J2780" s="50">
        <f t="shared" si="132"/>
        <v>2</v>
      </c>
    </row>
    <row r="2781" spans="3:10">
      <c r="C2781" s="48" t="s">
        <v>2777</v>
      </c>
      <c r="D2781" s="49" t="s">
        <v>2778</v>
      </c>
      <c r="E2781" s="65">
        <v>0</v>
      </c>
      <c r="F2781" s="65">
        <v>1</v>
      </c>
      <c r="G2781" s="50">
        <v>0</v>
      </c>
      <c r="H2781" s="50">
        <v>1</v>
      </c>
      <c r="I2781" s="50">
        <f t="shared" si="132"/>
        <v>0</v>
      </c>
      <c r="J2781" s="50">
        <f t="shared" si="132"/>
        <v>2</v>
      </c>
    </row>
    <row r="2782" spans="3:10">
      <c r="C2782" s="48" t="s">
        <v>2779</v>
      </c>
      <c r="D2782" s="49" t="s">
        <v>2780</v>
      </c>
      <c r="E2782" s="65">
        <v>0</v>
      </c>
      <c r="F2782" s="65">
        <v>1</v>
      </c>
      <c r="G2782" s="50">
        <v>0</v>
      </c>
      <c r="H2782" s="50">
        <v>1</v>
      </c>
      <c r="I2782" s="50">
        <f t="shared" si="132"/>
        <v>0</v>
      </c>
      <c r="J2782" s="50">
        <f t="shared" si="132"/>
        <v>2</v>
      </c>
    </row>
    <row r="2783" spans="3:10">
      <c r="C2783" s="48" t="s">
        <v>2781</v>
      </c>
      <c r="D2783" s="49" t="s">
        <v>2782</v>
      </c>
      <c r="E2783" s="65">
        <v>0</v>
      </c>
      <c r="F2783" s="65">
        <v>1</v>
      </c>
      <c r="G2783" s="50">
        <v>0</v>
      </c>
      <c r="H2783" s="50">
        <v>1</v>
      </c>
      <c r="I2783" s="50">
        <f t="shared" si="132"/>
        <v>0</v>
      </c>
      <c r="J2783" s="50">
        <f t="shared" si="132"/>
        <v>2</v>
      </c>
    </row>
    <row r="2784" spans="3:10">
      <c r="C2784" s="48" t="s">
        <v>2783</v>
      </c>
      <c r="D2784" s="49" t="s">
        <v>2784</v>
      </c>
      <c r="E2784" s="65">
        <v>0</v>
      </c>
      <c r="F2784" s="65">
        <v>1</v>
      </c>
      <c r="G2784" s="50">
        <v>0</v>
      </c>
      <c r="H2784" s="50">
        <v>1</v>
      </c>
      <c r="I2784" s="50">
        <f t="shared" si="132"/>
        <v>0</v>
      </c>
      <c r="J2784" s="50">
        <f t="shared" si="132"/>
        <v>2</v>
      </c>
    </row>
    <row r="2785" spans="3:10">
      <c r="C2785" s="48" t="s">
        <v>2785</v>
      </c>
      <c r="D2785" s="49" t="s">
        <v>2786</v>
      </c>
      <c r="E2785" s="65">
        <v>0</v>
      </c>
      <c r="F2785" s="65">
        <v>1</v>
      </c>
      <c r="G2785" s="50">
        <v>0</v>
      </c>
      <c r="H2785" s="50">
        <v>1</v>
      </c>
      <c r="I2785" s="50">
        <f t="shared" si="132"/>
        <v>0</v>
      </c>
      <c r="J2785" s="50">
        <f t="shared" si="132"/>
        <v>2</v>
      </c>
    </row>
    <row r="2786" spans="3:10">
      <c r="C2786" s="48" t="s">
        <v>2787</v>
      </c>
      <c r="D2786" s="49" t="s">
        <v>2788</v>
      </c>
      <c r="E2786" s="65">
        <v>0</v>
      </c>
      <c r="F2786" s="65">
        <v>1</v>
      </c>
      <c r="G2786" s="50">
        <v>0</v>
      </c>
      <c r="H2786" s="50">
        <v>1</v>
      </c>
      <c r="I2786" s="50">
        <f t="shared" si="132"/>
        <v>0</v>
      </c>
      <c r="J2786" s="50">
        <f t="shared" si="132"/>
        <v>2</v>
      </c>
    </row>
    <row r="2787" spans="3:10">
      <c r="C2787" s="48" t="s">
        <v>747</v>
      </c>
      <c r="D2787" s="49" t="s">
        <v>748</v>
      </c>
      <c r="E2787" s="65">
        <v>0</v>
      </c>
      <c r="F2787" s="65">
        <v>1</v>
      </c>
      <c r="G2787" s="50">
        <v>0</v>
      </c>
      <c r="H2787" s="50">
        <v>1</v>
      </c>
      <c r="I2787" s="50">
        <f t="shared" si="132"/>
        <v>0</v>
      </c>
      <c r="J2787" s="50">
        <f t="shared" si="132"/>
        <v>2</v>
      </c>
    </row>
    <row r="2788" spans="3:10">
      <c r="C2788" s="48" t="s">
        <v>467</v>
      </c>
      <c r="D2788" s="49" t="s">
        <v>468</v>
      </c>
      <c r="E2788" s="65">
        <v>0</v>
      </c>
      <c r="F2788" s="65">
        <v>1</v>
      </c>
      <c r="G2788" s="50">
        <v>0</v>
      </c>
      <c r="H2788" s="50">
        <v>1</v>
      </c>
      <c r="I2788" s="50">
        <f t="shared" si="132"/>
        <v>0</v>
      </c>
      <c r="J2788" s="50">
        <f t="shared" si="132"/>
        <v>2</v>
      </c>
    </row>
    <row r="2789" spans="3:10">
      <c r="C2789" s="48" t="s">
        <v>583</v>
      </c>
      <c r="D2789" s="49" t="s">
        <v>584</v>
      </c>
      <c r="E2789" s="65">
        <v>1</v>
      </c>
      <c r="F2789" s="65">
        <v>1</v>
      </c>
      <c r="G2789" s="50">
        <v>2033</v>
      </c>
      <c r="H2789" s="50">
        <v>1920</v>
      </c>
      <c r="I2789" s="50">
        <f t="shared" si="132"/>
        <v>2034</v>
      </c>
      <c r="J2789" s="50">
        <f t="shared" si="132"/>
        <v>1921</v>
      </c>
    </row>
    <row r="2790" spans="3:10">
      <c r="C2790" s="48" t="s">
        <v>2789</v>
      </c>
      <c r="D2790" s="49" t="s">
        <v>2790</v>
      </c>
      <c r="E2790" s="65">
        <v>0</v>
      </c>
      <c r="F2790" s="65">
        <v>1</v>
      </c>
      <c r="G2790" s="50">
        <v>0</v>
      </c>
      <c r="H2790" s="50">
        <v>2</v>
      </c>
      <c r="I2790" s="50">
        <f t="shared" si="132"/>
        <v>0</v>
      </c>
      <c r="J2790" s="50">
        <f t="shared" si="132"/>
        <v>3</v>
      </c>
    </row>
    <row r="2791" spans="3:10">
      <c r="C2791" s="48" t="s">
        <v>2791</v>
      </c>
      <c r="D2791" s="49" t="s">
        <v>2792</v>
      </c>
      <c r="E2791" s="65">
        <v>0</v>
      </c>
      <c r="F2791" s="65">
        <v>1</v>
      </c>
      <c r="G2791" s="50">
        <v>0</v>
      </c>
      <c r="H2791" s="50">
        <v>1</v>
      </c>
      <c r="I2791" s="50">
        <f t="shared" si="132"/>
        <v>0</v>
      </c>
      <c r="J2791" s="50">
        <f t="shared" si="132"/>
        <v>2</v>
      </c>
    </row>
    <row r="2792" spans="3:10">
      <c r="C2792" s="48" t="s">
        <v>2793</v>
      </c>
      <c r="D2792" s="49" t="s">
        <v>2794</v>
      </c>
      <c r="E2792" s="65">
        <v>0</v>
      </c>
      <c r="F2792" s="65">
        <v>1</v>
      </c>
      <c r="G2792" s="50">
        <v>0</v>
      </c>
      <c r="H2792" s="50">
        <v>1</v>
      </c>
      <c r="I2792" s="50">
        <f t="shared" si="132"/>
        <v>0</v>
      </c>
      <c r="J2792" s="50">
        <f t="shared" si="132"/>
        <v>2</v>
      </c>
    </row>
    <row r="2793" spans="3:10">
      <c r="C2793" s="48" t="s">
        <v>2795</v>
      </c>
      <c r="D2793" s="49" t="s">
        <v>2796</v>
      </c>
      <c r="E2793" s="65">
        <v>0</v>
      </c>
      <c r="F2793" s="65">
        <v>1</v>
      </c>
      <c r="G2793" s="50">
        <v>0</v>
      </c>
      <c r="H2793" s="50">
        <v>1</v>
      </c>
      <c r="I2793" s="50">
        <f t="shared" si="132"/>
        <v>0</v>
      </c>
      <c r="J2793" s="50">
        <f t="shared" si="132"/>
        <v>2</v>
      </c>
    </row>
    <row r="2794" spans="3:10">
      <c r="C2794" s="48" t="s">
        <v>2797</v>
      </c>
      <c r="D2794" s="49" t="s">
        <v>2798</v>
      </c>
      <c r="E2794" s="65">
        <v>0</v>
      </c>
      <c r="F2794" s="65">
        <v>1</v>
      </c>
      <c r="G2794" s="50">
        <v>21</v>
      </c>
      <c r="H2794" s="50">
        <v>21</v>
      </c>
      <c r="I2794" s="50">
        <f t="shared" si="132"/>
        <v>21</v>
      </c>
      <c r="J2794" s="50">
        <f t="shared" si="132"/>
        <v>22</v>
      </c>
    </row>
    <row r="2795" spans="3:10">
      <c r="C2795" s="48" t="s">
        <v>2799</v>
      </c>
      <c r="D2795" s="49" t="s">
        <v>2800</v>
      </c>
      <c r="E2795" s="65">
        <v>0</v>
      </c>
      <c r="F2795" s="65">
        <v>1</v>
      </c>
      <c r="G2795" s="50">
        <v>1</v>
      </c>
      <c r="H2795" s="50">
        <v>2</v>
      </c>
      <c r="I2795" s="50">
        <f t="shared" si="132"/>
        <v>1</v>
      </c>
      <c r="J2795" s="50">
        <f t="shared" si="132"/>
        <v>3</v>
      </c>
    </row>
    <row r="2796" spans="3:10">
      <c r="C2796" s="48" t="s">
        <v>2801</v>
      </c>
      <c r="D2796" s="49" t="s">
        <v>2802</v>
      </c>
      <c r="E2796" s="65">
        <v>0</v>
      </c>
      <c r="F2796" s="65">
        <v>1</v>
      </c>
      <c r="G2796" s="50">
        <v>0</v>
      </c>
      <c r="H2796" s="50">
        <v>1</v>
      </c>
      <c r="I2796" s="50">
        <f t="shared" si="132"/>
        <v>0</v>
      </c>
      <c r="J2796" s="50">
        <f t="shared" si="132"/>
        <v>2</v>
      </c>
    </row>
    <row r="2797" spans="3:10">
      <c r="C2797" s="48" t="s">
        <v>2027</v>
      </c>
      <c r="D2797" s="49" t="s">
        <v>2028</v>
      </c>
      <c r="E2797" s="65">
        <v>98</v>
      </c>
      <c r="F2797" s="65">
        <v>90</v>
      </c>
      <c r="G2797" s="50">
        <v>8</v>
      </c>
      <c r="H2797" s="50">
        <v>5</v>
      </c>
      <c r="I2797" s="50">
        <f t="shared" si="132"/>
        <v>106</v>
      </c>
      <c r="J2797" s="50">
        <f t="shared" si="132"/>
        <v>95</v>
      </c>
    </row>
    <row r="2798" spans="3:10">
      <c r="C2798" s="48" t="s">
        <v>2803</v>
      </c>
      <c r="D2798" s="49" t="s">
        <v>2804</v>
      </c>
      <c r="E2798" s="65">
        <v>0</v>
      </c>
      <c r="F2798" s="65">
        <v>1</v>
      </c>
      <c r="G2798" s="50">
        <v>0</v>
      </c>
      <c r="H2798" s="50">
        <v>1</v>
      </c>
      <c r="I2798" s="50">
        <f t="shared" si="132"/>
        <v>0</v>
      </c>
      <c r="J2798" s="50">
        <f t="shared" ref="J2798:J2861" si="133">SUM(F2798,H2798)</f>
        <v>2</v>
      </c>
    </row>
    <row r="2799" spans="3:10">
      <c r="C2799" s="48" t="s">
        <v>2805</v>
      </c>
      <c r="D2799" s="49" t="s">
        <v>2806</v>
      </c>
      <c r="E2799" s="65">
        <v>0</v>
      </c>
      <c r="F2799" s="65">
        <v>1</v>
      </c>
      <c r="G2799" s="50">
        <v>0</v>
      </c>
      <c r="H2799" s="50">
        <v>1</v>
      </c>
      <c r="I2799" s="50">
        <f t="shared" ref="I2799:J2862" si="134">SUM(E2799,G2799)</f>
        <v>0</v>
      </c>
      <c r="J2799" s="50">
        <f t="shared" si="133"/>
        <v>2</v>
      </c>
    </row>
    <row r="2800" spans="3:10">
      <c r="C2800" s="48" t="s">
        <v>2807</v>
      </c>
      <c r="D2800" s="49" t="s">
        <v>2808</v>
      </c>
      <c r="E2800" s="65">
        <v>0</v>
      </c>
      <c r="F2800" s="65">
        <v>1</v>
      </c>
      <c r="G2800" s="50">
        <v>0</v>
      </c>
      <c r="H2800" s="50">
        <v>1</v>
      </c>
      <c r="I2800" s="50">
        <f t="shared" si="134"/>
        <v>0</v>
      </c>
      <c r="J2800" s="50">
        <f t="shared" si="133"/>
        <v>2</v>
      </c>
    </row>
    <row r="2801" spans="3:10">
      <c r="C2801" s="48" t="s">
        <v>2809</v>
      </c>
      <c r="D2801" s="49" t="s">
        <v>2810</v>
      </c>
      <c r="E2801" s="65">
        <v>0</v>
      </c>
      <c r="F2801" s="65">
        <v>1</v>
      </c>
      <c r="G2801" s="50">
        <v>0</v>
      </c>
      <c r="H2801" s="50">
        <v>1</v>
      </c>
      <c r="I2801" s="50">
        <f t="shared" si="134"/>
        <v>0</v>
      </c>
      <c r="J2801" s="50">
        <f t="shared" si="133"/>
        <v>2</v>
      </c>
    </row>
    <row r="2802" spans="3:10">
      <c r="C2802" s="48" t="s">
        <v>2811</v>
      </c>
      <c r="D2802" s="49" t="s">
        <v>2812</v>
      </c>
      <c r="E2802" s="65">
        <v>0</v>
      </c>
      <c r="F2802" s="65">
        <v>1</v>
      </c>
      <c r="G2802" s="50">
        <v>0</v>
      </c>
      <c r="H2802" s="50">
        <v>1</v>
      </c>
      <c r="I2802" s="50">
        <f t="shared" si="134"/>
        <v>0</v>
      </c>
      <c r="J2802" s="50">
        <f t="shared" si="133"/>
        <v>2</v>
      </c>
    </row>
    <row r="2803" spans="3:10">
      <c r="C2803" s="48" t="s">
        <v>2813</v>
      </c>
      <c r="D2803" s="49" t="s">
        <v>2814</v>
      </c>
      <c r="E2803" s="65">
        <v>0</v>
      </c>
      <c r="F2803" s="65">
        <v>1</v>
      </c>
      <c r="G2803" s="50">
        <v>0</v>
      </c>
      <c r="H2803" s="50">
        <v>1</v>
      </c>
      <c r="I2803" s="50">
        <f t="shared" si="134"/>
        <v>0</v>
      </c>
      <c r="J2803" s="50">
        <f t="shared" si="133"/>
        <v>2</v>
      </c>
    </row>
    <row r="2804" spans="3:10">
      <c r="C2804" s="48" t="s">
        <v>2815</v>
      </c>
      <c r="D2804" s="49" t="s">
        <v>2816</v>
      </c>
      <c r="E2804" s="65">
        <v>0</v>
      </c>
      <c r="F2804" s="65">
        <v>1</v>
      </c>
      <c r="G2804" s="50">
        <v>3</v>
      </c>
      <c r="H2804" s="50">
        <v>3</v>
      </c>
      <c r="I2804" s="50">
        <f t="shared" si="134"/>
        <v>3</v>
      </c>
      <c r="J2804" s="50">
        <f t="shared" si="133"/>
        <v>4</v>
      </c>
    </row>
    <row r="2805" spans="3:10">
      <c r="C2805" s="48" t="s">
        <v>2817</v>
      </c>
      <c r="D2805" s="49" t="s">
        <v>2818</v>
      </c>
      <c r="E2805" s="65">
        <v>0</v>
      </c>
      <c r="F2805" s="65">
        <v>1</v>
      </c>
      <c r="G2805" s="50">
        <v>0</v>
      </c>
      <c r="H2805" s="50">
        <v>1</v>
      </c>
      <c r="I2805" s="50">
        <f t="shared" si="134"/>
        <v>0</v>
      </c>
      <c r="J2805" s="50">
        <f t="shared" si="133"/>
        <v>2</v>
      </c>
    </row>
    <row r="2806" spans="3:10">
      <c r="C2806" s="48" t="s">
        <v>2819</v>
      </c>
      <c r="D2806" s="49" t="s">
        <v>2820</v>
      </c>
      <c r="E2806" s="65">
        <v>0</v>
      </c>
      <c r="F2806" s="65">
        <v>1</v>
      </c>
      <c r="G2806" s="50">
        <v>0</v>
      </c>
      <c r="H2806" s="50">
        <v>1</v>
      </c>
      <c r="I2806" s="50">
        <f t="shared" si="134"/>
        <v>0</v>
      </c>
      <c r="J2806" s="50">
        <f t="shared" si="133"/>
        <v>2</v>
      </c>
    </row>
    <row r="2807" spans="3:10">
      <c r="C2807" s="48" t="s">
        <v>2821</v>
      </c>
      <c r="D2807" s="49" t="s">
        <v>2822</v>
      </c>
      <c r="E2807" s="65">
        <v>0</v>
      </c>
      <c r="F2807" s="65">
        <v>1</v>
      </c>
      <c r="G2807" s="50">
        <v>1</v>
      </c>
      <c r="H2807" s="50">
        <v>2</v>
      </c>
      <c r="I2807" s="50">
        <f t="shared" si="134"/>
        <v>1</v>
      </c>
      <c r="J2807" s="50">
        <f t="shared" si="133"/>
        <v>3</v>
      </c>
    </row>
    <row r="2808" spans="3:10">
      <c r="C2808" s="48" t="s">
        <v>2823</v>
      </c>
      <c r="D2808" s="49" t="s">
        <v>2824</v>
      </c>
      <c r="E2808" s="65">
        <v>0</v>
      </c>
      <c r="F2808" s="65">
        <v>1</v>
      </c>
      <c r="G2808" s="50">
        <v>0</v>
      </c>
      <c r="H2808" s="50">
        <v>1</v>
      </c>
      <c r="I2808" s="50">
        <f t="shared" si="134"/>
        <v>0</v>
      </c>
      <c r="J2808" s="50">
        <f t="shared" si="133"/>
        <v>2</v>
      </c>
    </row>
    <row r="2809" spans="3:10">
      <c r="C2809" s="48" t="s">
        <v>2825</v>
      </c>
      <c r="D2809" s="49" t="s">
        <v>2826</v>
      </c>
      <c r="E2809" s="65">
        <v>0</v>
      </c>
      <c r="F2809" s="65">
        <v>1</v>
      </c>
      <c r="G2809" s="50">
        <v>0</v>
      </c>
      <c r="H2809" s="50">
        <v>1</v>
      </c>
      <c r="I2809" s="50">
        <f t="shared" si="134"/>
        <v>0</v>
      </c>
      <c r="J2809" s="50">
        <f t="shared" si="133"/>
        <v>2</v>
      </c>
    </row>
    <row r="2810" spans="3:10">
      <c r="C2810" s="48" t="s">
        <v>1395</v>
      </c>
      <c r="D2810" s="49" t="s">
        <v>1396</v>
      </c>
      <c r="E2810" s="65">
        <v>0</v>
      </c>
      <c r="F2810" s="65">
        <v>1</v>
      </c>
      <c r="G2810" s="50">
        <v>0</v>
      </c>
      <c r="H2810" s="50">
        <v>1</v>
      </c>
      <c r="I2810" s="50">
        <f t="shared" si="134"/>
        <v>0</v>
      </c>
      <c r="J2810" s="50">
        <f t="shared" si="133"/>
        <v>2</v>
      </c>
    </row>
    <row r="2811" spans="3:10">
      <c r="C2811" s="48" t="s">
        <v>591</v>
      </c>
      <c r="D2811" s="49" t="s">
        <v>592</v>
      </c>
      <c r="E2811" s="65">
        <v>0</v>
      </c>
      <c r="F2811" s="65">
        <v>1</v>
      </c>
      <c r="G2811" s="50">
        <v>66</v>
      </c>
      <c r="H2811" s="50">
        <v>70</v>
      </c>
      <c r="I2811" s="50">
        <f t="shared" si="134"/>
        <v>66</v>
      </c>
      <c r="J2811" s="50">
        <f t="shared" si="133"/>
        <v>71</v>
      </c>
    </row>
    <row r="2812" spans="3:10">
      <c r="C2812" s="48" t="s">
        <v>759</v>
      </c>
      <c r="D2812" s="49" t="s">
        <v>760</v>
      </c>
      <c r="E2812" s="65">
        <v>0</v>
      </c>
      <c r="F2812" s="65">
        <v>1</v>
      </c>
      <c r="G2812" s="50">
        <v>0</v>
      </c>
      <c r="H2812" s="50">
        <v>1</v>
      </c>
      <c r="I2812" s="50">
        <f t="shared" si="134"/>
        <v>0</v>
      </c>
      <c r="J2812" s="50">
        <f t="shared" si="133"/>
        <v>2</v>
      </c>
    </row>
    <row r="2813" spans="3:10">
      <c r="C2813" s="48" t="s">
        <v>593</v>
      </c>
      <c r="D2813" s="49" t="s">
        <v>594</v>
      </c>
      <c r="E2813" s="65">
        <v>0</v>
      </c>
      <c r="F2813" s="65">
        <v>1</v>
      </c>
      <c r="G2813" s="50">
        <v>3</v>
      </c>
      <c r="H2813" s="50">
        <v>5</v>
      </c>
      <c r="I2813" s="50">
        <f t="shared" si="134"/>
        <v>3</v>
      </c>
      <c r="J2813" s="50">
        <f t="shared" si="133"/>
        <v>6</v>
      </c>
    </row>
    <row r="2814" spans="3:10">
      <c r="C2814" s="48" t="s">
        <v>595</v>
      </c>
      <c r="D2814" s="49" t="s">
        <v>596</v>
      </c>
      <c r="E2814" s="65">
        <v>0</v>
      </c>
      <c r="F2814" s="65">
        <v>1</v>
      </c>
      <c r="G2814" s="50">
        <v>130</v>
      </c>
      <c r="H2814" s="50">
        <v>132</v>
      </c>
      <c r="I2814" s="50">
        <f t="shared" si="134"/>
        <v>130</v>
      </c>
      <c r="J2814" s="50">
        <f t="shared" si="133"/>
        <v>133</v>
      </c>
    </row>
    <row r="2815" spans="3:10">
      <c r="C2815" s="48" t="s">
        <v>599</v>
      </c>
      <c r="D2815" s="49" t="s">
        <v>600</v>
      </c>
      <c r="E2815" s="65">
        <v>0</v>
      </c>
      <c r="F2815" s="65">
        <v>1</v>
      </c>
      <c r="G2815" s="50">
        <v>0</v>
      </c>
      <c r="H2815" s="50">
        <v>1</v>
      </c>
      <c r="I2815" s="50">
        <f t="shared" si="134"/>
        <v>0</v>
      </c>
      <c r="J2815" s="50">
        <f t="shared" si="133"/>
        <v>2</v>
      </c>
    </row>
    <row r="2816" spans="3:10">
      <c r="C2816" s="48" t="s">
        <v>601</v>
      </c>
      <c r="D2816" s="49" t="s">
        <v>602</v>
      </c>
      <c r="E2816" s="65">
        <v>0</v>
      </c>
      <c r="F2816" s="65">
        <v>1</v>
      </c>
      <c r="G2816" s="50">
        <v>82</v>
      </c>
      <c r="H2816" s="50">
        <v>72</v>
      </c>
      <c r="I2816" s="50">
        <f t="shared" si="134"/>
        <v>82</v>
      </c>
      <c r="J2816" s="50">
        <f t="shared" si="133"/>
        <v>73</v>
      </c>
    </row>
    <row r="2817" spans="3:10">
      <c r="C2817" s="48" t="s">
        <v>603</v>
      </c>
      <c r="D2817" s="49" t="s">
        <v>604</v>
      </c>
      <c r="E2817" s="65">
        <v>0</v>
      </c>
      <c r="F2817" s="65">
        <v>1</v>
      </c>
      <c r="G2817" s="50">
        <v>0</v>
      </c>
      <c r="H2817" s="50">
        <v>1</v>
      </c>
      <c r="I2817" s="50">
        <f t="shared" si="134"/>
        <v>0</v>
      </c>
      <c r="J2817" s="50">
        <f t="shared" si="133"/>
        <v>2</v>
      </c>
    </row>
    <row r="2818" spans="3:10">
      <c r="C2818" s="48" t="s">
        <v>605</v>
      </c>
      <c r="D2818" s="49" t="s">
        <v>606</v>
      </c>
      <c r="E2818" s="65">
        <v>0</v>
      </c>
      <c r="F2818" s="65">
        <v>1</v>
      </c>
      <c r="G2818" s="50">
        <v>3</v>
      </c>
      <c r="H2818" s="50">
        <v>5</v>
      </c>
      <c r="I2818" s="50">
        <f t="shared" si="134"/>
        <v>3</v>
      </c>
      <c r="J2818" s="50">
        <f t="shared" si="133"/>
        <v>6</v>
      </c>
    </row>
    <row r="2819" spans="3:10">
      <c r="C2819" s="48" t="s">
        <v>773</v>
      </c>
      <c r="D2819" s="49" t="s">
        <v>774</v>
      </c>
      <c r="E2819" s="65">
        <v>0</v>
      </c>
      <c r="F2819" s="65">
        <v>1</v>
      </c>
      <c r="G2819" s="50">
        <v>0</v>
      </c>
      <c r="H2819" s="50">
        <v>1</v>
      </c>
      <c r="I2819" s="50">
        <f t="shared" si="134"/>
        <v>0</v>
      </c>
      <c r="J2819" s="50">
        <f t="shared" si="133"/>
        <v>2</v>
      </c>
    </row>
    <row r="2820" spans="3:10">
      <c r="C2820" s="48" t="s">
        <v>607</v>
      </c>
      <c r="D2820" s="49" t="s">
        <v>608</v>
      </c>
      <c r="E2820" s="65">
        <v>0</v>
      </c>
      <c r="F2820" s="65">
        <v>1</v>
      </c>
      <c r="G2820" s="50">
        <v>664</v>
      </c>
      <c r="H2820" s="50">
        <v>700</v>
      </c>
      <c r="I2820" s="50">
        <f t="shared" si="134"/>
        <v>664</v>
      </c>
      <c r="J2820" s="50">
        <f t="shared" si="133"/>
        <v>701</v>
      </c>
    </row>
    <row r="2821" spans="3:10">
      <c r="C2821" s="48" t="s">
        <v>2827</v>
      </c>
      <c r="D2821" s="49" t="s">
        <v>2828</v>
      </c>
      <c r="E2821" s="65">
        <v>2</v>
      </c>
      <c r="F2821" s="65">
        <v>3</v>
      </c>
      <c r="G2821" s="50">
        <v>3</v>
      </c>
      <c r="H2821" s="50">
        <v>3</v>
      </c>
      <c r="I2821" s="50">
        <f t="shared" si="134"/>
        <v>5</v>
      </c>
      <c r="J2821" s="50">
        <f t="shared" si="133"/>
        <v>6</v>
      </c>
    </row>
    <row r="2822" spans="3:10">
      <c r="C2822" s="48" t="s">
        <v>777</v>
      </c>
      <c r="D2822" s="49" t="s">
        <v>778</v>
      </c>
      <c r="E2822" s="65">
        <v>0</v>
      </c>
      <c r="F2822" s="65">
        <v>1</v>
      </c>
      <c r="G2822" s="50">
        <v>0</v>
      </c>
      <c r="H2822" s="50">
        <v>1</v>
      </c>
      <c r="I2822" s="50">
        <f t="shared" si="134"/>
        <v>0</v>
      </c>
      <c r="J2822" s="50">
        <f t="shared" si="133"/>
        <v>2</v>
      </c>
    </row>
    <row r="2823" spans="3:10">
      <c r="C2823" s="48" t="s">
        <v>779</v>
      </c>
      <c r="D2823" s="49" t="s">
        <v>780</v>
      </c>
      <c r="E2823" s="65">
        <v>0</v>
      </c>
      <c r="F2823" s="65">
        <v>1</v>
      </c>
      <c r="G2823" s="50">
        <v>0</v>
      </c>
      <c r="H2823" s="50">
        <v>2</v>
      </c>
      <c r="I2823" s="50">
        <f t="shared" si="134"/>
        <v>0</v>
      </c>
      <c r="J2823" s="50">
        <f t="shared" si="133"/>
        <v>3</v>
      </c>
    </row>
    <row r="2824" spans="3:10">
      <c r="C2824" s="48" t="s">
        <v>781</v>
      </c>
      <c r="D2824" s="49" t="s">
        <v>782</v>
      </c>
      <c r="E2824" s="65">
        <v>0</v>
      </c>
      <c r="F2824" s="65">
        <v>1</v>
      </c>
      <c r="G2824" s="50">
        <v>0</v>
      </c>
      <c r="H2824" s="50">
        <v>1</v>
      </c>
      <c r="I2824" s="50">
        <f t="shared" si="134"/>
        <v>0</v>
      </c>
      <c r="J2824" s="50">
        <f t="shared" si="133"/>
        <v>2</v>
      </c>
    </row>
    <row r="2825" spans="3:10">
      <c r="C2825" s="48" t="s">
        <v>2035</v>
      </c>
      <c r="D2825" s="49" t="s">
        <v>2036</v>
      </c>
      <c r="E2825" s="65">
        <v>0</v>
      </c>
      <c r="F2825" s="65">
        <v>1</v>
      </c>
      <c r="G2825" s="50">
        <v>0</v>
      </c>
      <c r="H2825" s="50">
        <v>1</v>
      </c>
      <c r="I2825" s="50">
        <f t="shared" si="134"/>
        <v>0</v>
      </c>
      <c r="J2825" s="50">
        <f t="shared" si="133"/>
        <v>2</v>
      </c>
    </row>
    <row r="2826" spans="3:10">
      <c r="C2826" s="48" t="s">
        <v>2829</v>
      </c>
      <c r="D2826" s="49" t="s">
        <v>2830</v>
      </c>
      <c r="E2826" s="65">
        <v>0</v>
      </c>
      <c r="F2826" s="65">
        <v>1</v>
      </c>
      <c r="G2826" s="50">
        <v>2</v>
      </c>
      <c r="H2826" s="50">
        <v>3</v>
      </c>
      <c r="I2826" s="50">
        <f t="shared" si="134"/>
        <v>2</v>
      </c>
      <c r="J2826" s="50">
        <f t="shared" si="133"/>
        <v>4</v>
      </c>
    </row>
    <row r="2827" spans="3:10">
      <c r="C2827" s="48" t="s">
        <v>2831</v>
      </c>
      <c r="D2827" s="49" t="s">
        <v>2832</v>
      </c>
      <c r="E2827" s="65">
        <v>15</v>
      </c>
      <c r="F2827" s="65">
        <v>15</v>
      </c>
      <c r="G2827" s="50">
        <v>4</v>
      </c>
      <c r="H2827" s="50">
        <v>4</v>
      </c>
      <c r="I2827" s="50">
        <f t="shared" si="134"/>
        <v>19</v>
      </c>
      <c r="J2827" s="50">
        <f t="shared" si="133"/>
        <v>19</v>
      </c>
    </row>
    <row r="2828" spans="3:10">
      <c r="C2828" s="48" t="s">
        <v>2833</v>
      </c>
      <c r="D2828" s="49" t="s">
        <v>2834</v>
      </c>
      <c r="E2828" s="65">
        <v>1</v>
      </c>
      <c r="F2828" s="65">
        <v>6</v>
      </c>
      <c r="G2828" s="50">
        <v>376</v>
      </c>
      <c r="H2828" s="50">
        <v>370</v>
      </c>
      <c r="I2828" s="50">
        <f t="shared" si="134"/>
        <v>377</v>
      </c>
      <c r="J2828" s="50">
        <f t="shared" si="133"/>
        <v>376</v>
      </c>
    </row>
    <row r="2829" spans="3:10">
      <c r="C2829" s="48" t="s">
        <v>787</v>
      </c>
      <c r="D2829" s="49" t="s">
        <v>788</v>
      </c>
      <c r="E2829" s="65">
        <v>40</v>
      </c>
      <c r="F2829" s="65">
        <v>48</v>
      </c>
      <c r="G2829" s="50">
        <v>733</v>
      </c>
      <c r="H2829" s="50">
        <v>760</v>
      </c>
      <c r="I2829" s="50">
        <f t="shared" si="134"/>
        <v>773</v>
      </c>
      <c r="J2829" s="50">
        <f t="shared" si="133"/>
        <v>808</v>
      </c>
    </row>
    <row r="2830" spans="3:10">
      <c r="C2830" s="48" t="s">
        <v>2835</v>
      </c>
      <c r="D2830" s="49" t="s">
        <v>2836</v>
      </c>
      <c r="E2830" s="65">
        <v>0</v>
      </c>
      <c r="F2830" s="65">
        <v>1</v>
      </c>
      <c r="G2830" s="50">
        <v>0</v>
      </c>
      <c r="H2830" s="50">
        <v>1</v>
      </c>
      <c r="I2830" s="50">
        <f t="shared" si="134"/>
        <v>0</v>
      </c>
      <c r="J2830" s="50">
        <f t="shared" si="133"/>
        <v>2</v>
      </c>
    </row>
    <row r="2831" spans="3:10">
      <c r="C2831" s="48" t="s">
        <v>609</v>
      </c>
      <c r="D2831" s="49" t="s">
        <v>610</v>
      </c>
      <c r="E2831" s="65">
        <v>280</v>
      </c>
      <c r="F2831" s="65">
        <v>266</v>
      </c>
      <c r="G2831" s="50">
        <v>23</v>
      </c>
      <c r="H2831" s="50">
        <v>20</v>
      </c>
      <c r="I2831" s="50">
        <f t="shared" si="134"/>
        <v>303</v>
      </c>
      <c r="J2831" s="50">
        <f t="shared" si="133"/>
        <v>286</v>
      </c>
    </row>
    <row r="2832" spans="3:10">
      <c r="C2832" s="48" t="s">
        <v>1437</v>
      </c>
      <c r="D2832" s="49" t="s">
        <v>1438</v>
      </c>
      <c r="E2832" s="65">
        <v>0</v>
      </c>
      <c r="F2832" s="65">
        <v>1</v>
      </c>
      <c r="G2832" s="50">
        <v>0</v>
      </c>
      <c r="H2832" s="50">
        <v>1</v>
      </c>
      <c r="I2832" s="50">
        <f t="shared" si="134"/>
        <v>0</v>
      </c>
      <c r="J2832" s="50">
        <f t="shared" si="133"/>
        <v>2</v>
      </c>
    </row>
    <row r="2833" spans="3:10">
      <c r="C2833" s="48" t="s">
        <v>789</v>
      </c>
      <c r="D2833" s="49" t="s">
        <v>1555</v>
      </c>
      <c r="E2833" s="65">
        <v>0</v>
      </c>
      <c r="F2833" s="65">
        <v>1</v>
      </c>
      <c r="G2833" s="50">
        <v>0</v>
      </c>
      <c r="H2833" s="50">
        <v>1</v>
      </c>
      <c r="I2833" s="50">
        <f t="shared" si="134"/>
        <v>0</v>
      </c>
      <c r="J2833" s="50">
        <f t="shared" si="133"/>
        <v>2</v>
      </c>
    </row>
    <row r="2834" spans="3:10">
      <c r="C2834" s="48" t="s">
        <v>790</v>
      </c>
      <c r="D2834" s="49" t="s">
        <v>791</v>
      </c>
      <c r="E2834" s="65">
        <v>0</v>
      </c>
      <c r="F2834" s="65">
        <v>1</v>
      </c>
      <c r="G2834" s="50">
        <v>0</v>
      </c>
      <c r="H2834" s="50">
        <v>1</v>
      </c>
      <c r="I2834" s="50">
        <f t="shared" si="134"/>
        <v>0</v>
      </c>
      <c r="J2834" s="50">
        <f t="shared" si="133"/>
        <v>2</v>
      </c>
    </row>
    <row r="2835" spans="3:10">
      <c r="C2835" s="48" t="s">
        <v>792</v>
      </c>
      <c r="D2835" s="49" t="s">
        <v>2837</v>
      </c>
      <c r="E2835" s="65">
        <v>0</v>
      </c>
      <c r="F2835" s="65">
        <v>1</v>
      </c>
      <c r="G2835" s="50">
        <v>0</v>
      </c>
      <c r="H2835" s="50">
        <v>1</v>
      </c>
      <c r="I2835" s="50">
        <f t="shared" si="134"/>
        <v>0</v>
      </c>
      <c r="J2835" s="50">
        <f t="shared" si="133"/>
        <v>2</v>
      </c>
    </row>
    <row r="2836" spans="3:10">
      <c r="C2836" s="48" t="s">
        <v>797</v>
      </c>
      <c r="D2836" s="49" t="s">
        <v>798</v>
      </c>
      <c r="E2836" s="65">
        <v>0</v>
      </c>
      <c r="F2836" s="65">
        <v>1</v>
      </c>
      <c r="G2836" s="50">
        <v>0</v>
      </c>
      <c r="H2836" s="50">
        <v>1</v>
      </c>
      <c r="I2836" s="50">
        <f t="shared" si="134"/>
        <v>0</v>
      </c>
      <c r="J2836" s="50">
        <f t="shared" si="133"/>
        <v>2</v>
      </c>
    </row>
    <row r="2837" spans="3:10">
      <c r="C2837" s="48" t="s">
        <v>611</v>
      </c>
      <c r="D2837" s="49" t="s">
        <v>612</v>
      </c>
      <c r="E2837" s="65">
        <v>0</v>
      </c>
      <c r="F2837" s="65">
        <v>1</v>
      </c>
      <c r="G2837" s="50">
        <v>0</v>
      </c>
      <c r="H2837" s="50">
        <v>1</v>
      </c>
      <c r="I2837" s="50">
        <f t="shared" si="134"/>
        <v>0</v>
      </c>
      <c r="J2837" s="50">
        <f t="shared" si="133"/>
        <v>2</v>
      </c>
    </row>
    <row r="2838" spans="3:10">
      <c r="C2838" s="48" t="s">
        <v>2838</v>
      </c>
      <c r="D2838" s="49" t="s">
        <v>2839</v>
      </c>
      <c r="E2838" s="65">
        <v>0</v>
      </c>
      <c r="F2838" s="65">
        <v>1</v>
      </c>
      <c r="G2838" s="50">
        <v>0</v>
      </c>
      <c r="H2838" s="50">
        <v>1</v>
      </c>
      <c r="I2838" s="50">
        <f t="shared" si="134"/>
        <v>0</v>
      </c>
      <c r="J2838" s="50">
        <f t="shared" si="133"/>
        <v>2</v>
      </c>
    </row>
    <row r="2839" spans="3:10">
      <c r="C2839" s="48" t="s">
        <v>613</v>
      </c>
      <c r="D2839" s="49" t="s">
        <v>614</v>
      </c>
      <c r="E2839" s="65">
        <v>4</v>
      </c>
      <c r="F2839" s="65">
        <v>3</v>
      </c>
      <c r="G2839" s="50">
        <v>1</v>
      </c>
      <c r="H2839" s="50">
        <v>1</v>
      </c>
      <c r="I2839" s="50">
        <f t="shared" si="134"/>
        <v>5</v>
      </c>
      <c r="J2839" s="50">
        <f t="shared" si="133"/>
        <v>4</v>
      </c>
    </row>
    <row r="2840" spans="3:10">
      <c r="C2840" s="48" t="s">
        <v>617</v>
      </c>
      <c r="D2840" s="49" t="s">
        <v>618</v>
      </c>
      <c r="E2840" s="65">
        <v>2</v>
      </c>
      <c r="F2840" s="65">
        <v>3</v>
      </c>
      <c r="G2840" s="50">
        <v>0</v>
      </c>
      <c r="H2840" s="50">
        <v>1</v>
      </c>
      <c r="I2840" s="50">
        <f t="shared" si="134"/>
        <v>2</v>
      </c>
      <c r="J2840" s="50">
        <f t="shared" si="133"/>
        <v>4</v>
      </c>
    </row>
    <row r="2841" spans="3:10">
      <c r="C2841" s="48" t="s">
        <v>631</v>
      </c>
      <c r="D2841" s="49" t="s">
        <v>632</v>
      </c>
      <c r="E2841" s="65">
        <v>0</v>
      </c>
      <c r="F2841" s="65">
        <v>1</v>
      </c>
      <c r="G2841" s="50">
        <v>48</v>
      </c>
      <c r="H2841" s="50">
        <v>52</v>
      </c>
      <c r="I2841" s="50">
        <f t="shared" si="134"/>
        <v>48</v>
      </c>
      <c r="J2841" s="50">
        <f t="shared" si="133"/>
        <v>53</v>
      </c>
    </row>
    <row r="2842" spans="3:10">
      <c r="C2842" s="48" t="s">
        <v>633</v>
      </c>
      <c r="D2842" s="49" t="s">
        <v>634</v>
      </c>
      <c r="E2842" s="65">
        <v>0</v>
      </c>
      <c r="F2842" s="65">
        <v>1</v>
      </c>
      <c r="G2842" s="50">
        <v>53</v>
      </c>
      <c r="H2842" s="50">
        <v>52</v>
      </c>
      <c r="I2842" s="50">
        <f t="shared" si="134"/>
        <v>53</v>
      </c>
      <c r="J2842" s="50">
        <f t="shared" si="133"/>
        <v>53</v>
      </c>
    </row>
    <row r="2843" spans="3:10">
      <c r="C2843" s="48" t="s">
        <v>928</v>
      </c>
      <c r="D2843" s="49" t="s">
        <v>929</v>
      </c>
      <c r="E2843" s="65">
        <v>0</v>
      </c>
      <c r="F2843" s="65">
        <v>1</v>
      </c>
      <c r="G2843" s="50">
        <v>0</v>
      </c>
      <c r="H2843" s="50">
        <v>1</v>
      </c>
      <c r="I2843" s="50">
        <f t="shared" si="134"/>
        <v>0</v>
      </c>
      <c r="J2843" s="50">
        <f t="shared" si="133"/>
        <v>2</v>
      </c>
    </row>
    <row r="2844" spans="3:10">
      <c r="C2844" s="48" t="s">
        <v>2840</v>
      </c>
      <c r="D2844" s="49" t="s">
        <v>2841</v>
      </c>
      <c r="E2844" s="65">
        <v>0</v>
      </c>
      <c r="F2844" s="65">
        <v>1</v>
      </c>
      <c r="G2844" s="50">
        <v>0</v>
      </c>
      <c r="H2844" s="50">
        <v>1</v>
      </c>
      <c r="I2844" s="50">
        <f t="shared" si="134"/>
        <v>0</v>
      </c>
      <c r="J2844" s="50">
        <f t="shared" si="133"/>
        <v>2</v>
      </c>
    </row>
    <row r="2845" spans="3:10">
      <c r="C2845" s="48" t="s">
        <v>2842</v>
      </c>
      <c r="D2845" s="49" t="s">
        <v>2843</v>
      </c>
      <c r="E2845" s="65">
        <v>0</v>
      </c>
      <c r="F2845" s="65">
        <v>1</v>
      </c>
      <c r="G2845" s="50">
        <v>0</v>
      </c>
      <c r="H2845" s="50">
        <v>1</v>
      </c>
      <c r="I2845" s="50">
        <f t="shared" si="134"/>
        <v>0</v>
      </c>
      <c r="J2845" s="50">
        <f t="shared" si="133"/>
        <v>2</v>
      </c>
    </row>
    <row r="2846" spans="3:10">
      <c r="C2846" s="48" t="s">
        <v>2065</v>
      </c>
      <c r="D2846" s="49" t="s">
        <v>2066</v>
      </c>
      <c r="E2846" s="65">
        <v>0</v>
      </c>
      <c r="F2846" s="65">
        <v>1</v>
      </c>
      <c r="G2846" s="50">
        <v>0</v>
      </c>
      <c r="H2846" s="50">
        <v>1</v>
      </c>
      <c r="I2846" s="50">
        <f t="shared" si="134"/>
        <v>0</v>
      </c>
      <c r="J2846" s="50">
        <f t="shared" si="133"/>
        <v>2</v>
      </c>
    </row>
    <row r="2847" spans="3:10">
      <c r="C2847" s="48" t="s">
        <v>2067</v>
      </c>
      <c r="D2847" s="49" t="s">
        <v>2068</v>
      </c>
      <c r="E2847" s="65">
        <v>0</v>
      </c>
      <c r="F2847" s="65">
        <v>1</v>
      </c>
      <c r="G2847" s="50">
        <v>327</v>
      </c>
      <c r="H2847" s="50">
        <v>320</v>
      </c>
      <c r="I2847" s="50">
        <f t="shared" si="134"/>
        <v>327</v>
      </c>
      <c r="J2847" s="50">
        <f t="shared" si="133"/>
        <v>321</v>
      </c>
    </row>
    <row r="2848" spans="3:10">
      <c r="C2848" s="48" t="s">
        <v>637</v>
      </c>
      <c r="D2848" s="49" t="s">
        <v>638</v>
      </c>
      <c r="E2848" s="65">
        <v>0</v>
      </c>
      <c r="F2848" s="65">
        <v>1</v>
      </c>
      <c r="G2848" s="50">
        <v>1</v>
      </c>
      <c r="H2848" s="50">
        <v>2</v>
      </c>
      <c r="I2848" s="50">
        <f t="shared" si="134"/>
        <v>1</v>
      </c>
      <c r="J2848" s="50">
        <f t="shared" si="133"/>
        <v>3</v>
      </c>
    </row>
    <row r="2849" spans="3:10">
      <c r="C2849" s="48" t="s">
        <v>639</v>
      </c>
      <c r="D2849" s="49" t="s">
        <v>640</v>
      </c>
      <c r="E2849" s="65">
        <v>0</v>
      </c>
      <c r="F2849" s="65">
        <v>1</v>
      </c>
      <c r="G2849" s="50">
        <v>0</v>
      </c>
      <c r="H2849" s="50">
        <v>1</v>
      </c>
      <c r="I2849" s="50">
        <f t="shared" si="134"/>
        <v>0</v>
      </c>
      <c r="J2849" s="50">
        <f t="shared" si="133"/>
        <v>2</v>
      </c>
    </row>
    <row r="2850" spans="3:10">
      <c r="C2850" s="48" t="s">
        <v>647</v>
      </c>
      <c r="D2850" s="49" t="s">
        <v>648</v>
      </c>
      <c r="E2850" s="65">
        <v>47</v>
      </c>
      <c r="F2850" s="65">
        <v>60</v>
      </c>
      <c r="G2850" s="50">
        <v>1287</v>
      </c>
      <c r="H2850" s="50">
        <v>1130</v>
      </c>
      <c r="I2850" s="50">
        <f t="shared" si="134"/>
        <v>1334</v>
      </c>
      <c r="J2850" s="50">
        <f t="shared" si="133"/>
        <v>1190</v>
      </c>
    </row>
    <row r="2851" spans="3:10">
      <c r="C2851" s="48" t="s">
        <v>2844</v>
      </c>
      <c r="D2851" s="49" t="s">
        <v>2845</v>
      </c>
      <c r="E2851" s="65">
        <v>0</v>
      </c>
      <c r="F2851" s="65">
        <v>1</v>
      </c>
      <c r="G2851" s="50">
        <v>1</v>
      </c>
      <c r="H2851" s="50">
        <v>2</v>
      </c>
      <c r="I2851" s="50">
        <f t="shared" si="134"/>
        <v>1</v>
      </c>
      <c r="J2851" s="50">
        <f t="shared" si="133"/>
        <v>3</v>
      </c>
    </row>
    <row r="2852" spans="3:10">
      <c r="C2852" s="48" t="s">
        <v>2846</v>
      </c>
      <c r="D2852" s="49" t="s">
        <v>2847</v>
      </c>
      <c r="E2852" s="65">
        <v>0</v>
      </c>
      <c r="F2852" s="65">
        <v>1</v>
      </c>
      <c r="G2852" s="50">
        <v>9</v>
      </c>
      <c r="H2852" s="50">
        <v>10</v>
      </c>
      <c r="I2852" s="50">
        <f t="shared" si="134"/>
        <v>9</v>
      </c>
      <c r="J2852" s="50">
        <f t="shared" si="133"/>
        <v>11</v>
      </c>
    </row>
    <row r="2853" spans="3:10">
      <c r="C2853" s="48" t="s">
        <v>649</v>
      </c>
      <c r="D2853" s="49" t="s">
        <v>650</v>
      </c>
      <c r="E2853" s="65">
        <v>0</v>
      </c>
      <c r="F2853" s="65">
        <v>1</v>
      </c>
      <c r="G2853" s="50">
        <v>1</v>
      </c>
      <c r="H2853" s="50">
        <v>1</v>
      </c>
      <c r="I2853" s="50">
        <f t="shared" si="134"/>
        <v>1</v>
      </c>
      <c r="J2853" s="50">
        <f t="shared" si="133"/>
        <v>2</v>
      </c>
    </row>
    <row r="2854" spans="3:10">
      <c r="C2854" s="48" t="s">
        <v>651</v>
      </c>
      <c r="D2854" s="49" t="s">
        <v>652</v>
      </c>
      <c r="E2854" s="65">
        <v>0</v>
      </c>
      <c r="F2854" s="65">
        <v>1</v>
      </c>
      <c r="G2854" s="50">
        <v>1</v>
      </c>
      <c r="H2854" s="50">
        <v>2</v>
      </c>
      <c r="I2854" s="50">
        <f t="shared" si="134"/>
        <v>1</v>
      </c>
      <c r="J2854" s="50">
        <f t="shared" si="133"/>
        <v>3</v>
      </c>
    </row>
    <row r="2855" spans="3:10">
      <c r="C2855" s="48" t="s">
        <v>653</v>
      </c>
      <c r="D2855" s="49" t="s">
        <v>654</v>
      </c>
      <c r="E2855" s="65">
        <v>0</v>
      </c>
      <c r="F2855" s="65">
        <v>1</v>
      </c>
      <c r="G2855" s="50">
        <v>11371</v>
      </c>
      <c r="H2855" s="50">
        <v>11400</v>
      </c>
      <c r="I2855" s="50">
        <f t="shared" si="134"/>
        <v>11371</v>
      </c>
      <c r="J2855" s="50">
        <f t="shared" si="133"/>
        <v>11401</v>
      </c>
    </row>
    <row r="2856" spans="3:10">
      <c r="C2856" s="48" t="s">
        <v>934</v>
      </c>
      <c r="D2856" s="49" t="s">
        <v>935</v>
      </c>
      <c r="E2856" s="65">
        <v>0</v>
      </c>
      <c r="F2856" s="65">
        <v>1</v>
      </c>
      <c r="G2856" s="50">
        <v>5</v>
      </c>
      <c r="H2856" s="50">
        <v>9</v>
      </c>
      <c r="I2856" s="50">
        <f t="shared" si="134"/>
        <v>5</v>
      </c>
      <c r="J2856" s="50">
        <f t="shared" si="133"/>
        <v>10</v>
      </c>
    </row>
    <row r="2857" spans="3:10">
      <c r="C2857" s="48" t="s">
        <v>936</v>
      </c>
      <c r="D2857" s="49" t="s">
        <v>937</v>
      </c>
      <c r="E2857" s="65">
        <v>0</v>
      </c>
      <c r="F2857" s="65">
        <v>1</v>
      </c>
      <c r="G2857" s="50">
        <v>0</v>
      </c>
      <c r="H2857" s="50">
        <v>1</v>
      </c>
      <c r="I2857" s="50">
        <f t="shared" si="134"/>
        <v>0</v>
      </c>
      <c r="J2857" s="50">
        <f t="shared" si="133"/>
        <v>2</v>
      </c>
    </row>
    <row r="2858" spans="3:10">
      <c r="C2858" s="48" t="s">
        <v>938</v>
      </c>
      <c r="D2858" s="49" t="s">
        <v>939</v>
      </c>
      <c r="E2858" s="65">
        <v>0</v>
      </c>
      <c r="F2858" s="65">
        <v>1</v>
      </c>
      <c r="G2858" s="50">
        <v>0</v>
      </c>
      <c r="H2858" s="50">
        <v>1</v>
      </c>
      <c r="I2858" s="50">
        <f t="shared" si="134"/>
        <v>0</v>
      </c>
      <c r="J2858" s="50">
        <f t="shared" si="133"/>
        <v>2</v>
      </c>
    </row>
    <row r="2859" spans="3:10">
      <c r="C2859" s="48" t="s">
        <v>655</v>
      </c>
      <c r="D2859" s="49" t="s">
        <v>656</v>
      </c>
      <c r="E2859" s="65">
        <v>0</v>
      </c>
      <c r="F2859" s="65">
        <v>1</v>
      </c>
      <c r="G2859" s="50">
        <v>3371</v>
      </c>
      <c r="H2859" s="50">
        <v>3528</v>
      </c>
      <c r="I2859" s="50">
        <f t="shared" si="134"/>
        <v>3371</v>
      </c>
      <c r="J2859" s="50">
        <f t="shared" si="133"/>
        <v>3529</v>
      </c>
    </row>
    <row r="2860" spans="3:10">
      <c r="C2860" s="48" t="s">
        <v>657</v>
      </c>
      <c r="D2860" s="49" t="s">
        <v>658</v>
      </c>
      <c r="E2860" s="65">
        <v>2</v>
      </c>
      <c r="F2860" s="65">
        <v>2</v>
      </c>
      <c r="G2860" s="50">
        <v>8602</v>
      </c>
      <c r="H2860" s="50">
        <v>8534</v>
      </c>
      <c r="I2860" s="50">
        <f t="shared" si="134"/>
        <v>8604</v>
      </c>
      <c r="J2860" s="50">
        <f t="shared" si="133"/>
        <v>8536</v>
      </c>
    </row>
    <row r="2861" spans="3:10">
      <c r="C2861" s="48" t="s">
        <v>659</v>
      </c>
      <c r="D2861" s="49" t="s">
        <v>660</v>
      </c>
      <c r="E2861" s="65">
        <v>1</v>
      </c>
      <c r="F2861" s="65">
        <v>2</v>
      </c>
      <c r="G2861" s="50">
        <v>9038</v>
      </c>
      <c r="H2861" s="50">
        <v>9300</v>
      </c>
      <c r="I2861" s="50">
        <f t="shared" si="134"/>
        <v>9039</v>
      </c>
      <c r="J2861" s="50">
        <f t="shared" si="133"/>
        <v>9302</v>
      </c>
    </row>
    <row r="2862" spans="3:10">
      <c r="C2862" s="48" t="s">
        <v>2071</v>
      </c>
      <c r="D2862" s="49" t="s">
        <v>2072</v>
      </c>
      <c r="E2862" s="65">
        <v>0</v>
      </c>
      <c r="F2862" s="65">
        <v>1</v>
      </c>
      <c r="G2862" s="50">
        <v>214</v>
      </c>
      <c r="H2862" s="50">
        <v>210</v>
      </c>
      <c r="I2862" s="50">
        <f t="shared" si="134"/>
        <v>214</v>
      </c>
      <c r="J2862" s="50">
        <f t="shared" si="134"/>
        <v>211</v>
      </c>
    </row>
    <row r="2863" spans="3:10">
      <c r="C2863" s="48" t="s">
        <v>661</v>
      </c>
      <c r="D2863" s="49" t="s">
        <v>662</v>
      </c>
      <c r="E2863" s="65">
        <v>0</v>
      </c>
      <c r="F2863" s="65">
        <v>1</v>
      </c>
      <c r="G2863" s="50">
        <v>7380</v>
      </c>
      <c r="H2863" s="50">
        <v>7450</v>
      </c>
      <c r="I2863" s="50">
        <f t="shared" ref="I2863:J2882" si="135">SUM(E2863,G2863)</f>
        <v>7380</v>
      </c>
      <c r="J2863" s="50">
        <f t="shared" si="135"/>
        <v>7451</v>
      </c>
    </row>
    <row r="2864" spans="3:10">
      <c r="C2864" s="48" t="s">
        <v>663</v>
      </c>
      <c r="D2864" s="49" t="s">
        <v>664</v>
      </c>
      <c r="E2864" s="65">
        <v>0</v>
      </c>
      <c r="F2864" s="65">
        <v>1</v>
      </c>
      <c r="G2864" s="50">
        <v>2</v>
      </c>
      <c r="H2864" s="50">
        <v>3</v>
      </c>
      <c r="I2864" s="50">
        <f t="shared" si="135"/>
        <v>2</v>
      </c>
      <c r="J2864" s="50">
        <f t="shared" si="135"/>
        <v>4</v>
      </c>
    </row>
    <row r="2865" spans="3:10">
      <c r="C2865" s="48" t="s">
        <v>940</v>
      </c>
      <c r="D2865" s="49" t="s">
        <v>941</v>
      </c>
      <c r="E2865" s="65">
        <v>0</v>
      </c>
      <c r="F2865" s="65">
        <v>1</v>
      </c>
      <c r="G2865" s="50">
        <v>19</v>
      </c>
      <c r="H2865" s="50">
        <v>16</v>
      </c>
      <c r="I2865" s="50">
        <f t="shared" si="135"/>
        <v>19</v>
      </c>
      <c r="J2865" s="50">
        <f t="shared" si="135"/>
        <v>17</v>
      </c>
    </row>
    <row r="2866" spans="3:10">
      <c r="C2866" s="48" t="s">
        <v>669</v>
      </c>
      <c r="D2866" s="49" t="s">
        <v>670</v>
      </c>
      <c r="E2866" s="65">
        <v>0</v>
      </c>
      <c r="F2866" s="65">
        <v>1</v>
      </c>
      <c r="G2866" s="50">
        <v>34</v>
      </c>
      <c r="H2866" s="50">
        <v>32</v>
      </c>
      <c r="I2866" s="50">
        <f t="shared" si="135"/>
        <v>34</v>
      </c>
      <c r="J2866" s="50">
        <f t="shared" si="135"/>
        <v>33</v>
      </c>
    </row>
    <row r="2867" spans="3:10">
      <c r="C2867" s="48" t="s">
        <v>942</v>
      </c>
      <c r="D2867" s="49" t="s">
        <v>943</v>
      </c>
      <c r="E2867" s="65">
        <v>0</v>
      </c>
      <c r="F2867" s="65">
        <v>1</v>
      </c>
      <c r="G2867" s="50">
        <v>0</v>
      </c>
      <c r="H2867" s="50">
        <v>1</v>
      </c>
      <c r="I2867" s="50">
        <f t="shared" si="135"/>
        <v>0</v>
      </c>
      <c r="J2867" s="50">
        <f t="shared" si="135"/>
        <v>2</v>
      </c>
    </row>
    <row r="2868" spans="3:10">
      <c r="C2868" s="48" t="s">
        <v>944</v>
      </c>
      <c r="D2868" s="49" t="s">
        <v>945</v>
      </c>
      <c r="E2868" s="65">
        <v>0</v>
      </c>
      <c r="F2868" s="65">
        <v>1</v>
      </c>
      <c r="G2868" s="50">
        <v>0</v>
      </c>
      <c r="H2868" s="50">
        <v>1</v>
      </c>
      <c r="I2868" s="50">
        <f t="shared" si="135"/>
        <v>0</v>
      </c>
      <c r="J2868" s="50">
        <f t="shared" si="135"/>
        <v>2</v>
      </c>
    </row>
    <row r="2869" spans="3:10">
      <c r="C2869" s="48" t="s">
        <v>673</v>
      </c>
      <c r="D2869" s="49" t="s">
        <v>674</v>
      </c>
      <c r="E2869" s="65">
        <v>0</v>
      </c>
      <c r="F2869" s="65">
        <v>1</v>
      </c>
      <c r="G2869" s="50">
        <v>3</v>
      </c>
      <c r="H2869" s="50">
        <v>5</v>
      </c>
      <c r="I2869" s="50">
        <f t="shared" si="135"/>
        <v>3</v>
      </c>
      <c r="J2869" s="50">
        <f t="shared" si="135"/>
        <v>6</v>
      </c>
    </row>
    <row r="2870" spans="3:10">
      <c r="C2870" s="48" t="s">
        <v>675</v>
      </c>
      <c r="D2870" s="49" t="s">
        <v>676</v>
      </c>
      <c r="E2870" s="65">
        <v>0</v>
      </c>
      <c r="F2870" s="65">
        <v>1</v>
      </c>
      <c r="G2870" s="50">
        <v>0</v>
      </c>
      <c r="H2870" s="50">
        <v>1</v>
      </c>
      <c r="I2870" s="50">
        <f t="shared" si="135"/>
        <v>0</v>
      </c>
      <c r="J2870" s="50">
        <f t="shared" si="135"/>
        <v>2</v>
      </c>
    </row>
    <row r="2871" spans="3:10">
      <c r="C2871" s="48" t="s">
        <v>677</v>
      </c>
      <c r="D2871" s="49" t="s">
        <v>678</v>
      </c>
      <c r="E2871" s="65">
        <v>0</v>
      </c>
      <c r="F2871" s="65">
        <v>1</v>
      </c>
      <c r="G2871" s="50">
        <v>1</v>
      </c>
      <c r="H2871" s="50">
        <v>2</v>
      </c>
      <c r="I2871" s="50">
        <f t="shared" si="135"/>
        <v>1</v>
      </c>
      <c r="J2871" s="50">
        <f t="shared" si="135"/>
        <v>3</v>
      </c>
    </row>
    <row r="2872" spans="3:10">
      <c r="C2872" s="48" t="s">
        <v>679</v>
      </c>
      <c r="D2872" s="49" t="s">
        <v>680</v>
      </c>
      <c r="E2872" s="65">
        <v>1</v>
      </c>
      <c r="F2872" s="65">
        <v>1</v>
      </c>
      <c r="G2872" s="50">
        <v>1113</v>
      </c>
      <c r="H2872" s="50">
        <v>1152</v>
      </c>
      <c r="I2872" s="50">
        <f t="shared" si="135"/>
        <v>1114</v>
      </c>
      <c r="J2872" s="50">
        <f t="shared" si="135"/>
        <v>1153</v>
      </c>
    </row>
    <row r="2873" spans="3:10">
      <c r="C2873" s="48" t="s">
        <v>681</v>
      </c>
      <c r="D2873" s="49" t="s">
        <v>682</v>
      </c>
      <c r="E2873" s="65">
        <v>0</v>
      </c>
      <c r="F2873" s="65">
        <v>1</v>
      </c>
      <c r="G2873" s="50">
        <v>0</v>
      </c>
      <c r="H2873" s="50">
        <v>1</v>
      </c>
      <c r="I2873" s="50">
        <f t="shared" si="135"/>
        <v>0</v>
      </c>
      <c r="J2873" s="50">
        <f t="shared" si="135"/>
        <v>2</v>
      </c>
    </row>
    <row r="2874" spans="3:10">
      <c r="C2874" s="48" t="s">
        <v>683</v>
      </c>
      <c r="D2874" s="49" t="s">
        <v>684</v>
      </c>
      <c r="E2874" s="65">
        <v>0</v>
      </c>
      <c r="F2874" s="65">
        <v>1</v>
      </c>
      <c r="G2874" s="50">
        <v>0</v>
      </c>
      <c r="H2874" s="50">
        <v>1</v>
      </c>
      <c r="I2874" s="50">
        <f t="shared" si="135"/>
        <v>0</v>
      </c>
      <c r="J2874" s="50">
        <f t="shared" si="135"/>
        <v>2</v>
      </c>
    </row>
    <row r="2875" spans="3:10">
      <c r="C2875" s="48" t="s">
        <v>2075</v>
      </c>
      <c r="D2875" s="49" t="s">
        <v>2076</v>
      </c>
      <c r="E2875" s="65">
        <v>0</v>
      </c>
      <c r="F2875" s="65">
        <v>1</v>
      </c>
      <c r="G2875" s="50">
        <v>0</v>
      </c>
      <c r="H2875" s="50">
        <v>1</v>
      </c>
      <c r="I2875" s="50">
        <f t="shared" si="135"/>
        <v>0</v>
      </c>
      <c r="J2875" s="50">
        <f t="shared" si="135"/>
        <v>2</v>
      </c>
    </row>
    <row r="2876" spans="3:10">
      <c r="C2876" s="48" t="s">
        <v>685</v>
      </c>
      <c r="D2876" s="49" t="s">
        <v>686</v>
      </c>
      <c r="E2876" s="65">
        <v>0</v>
      </c>
      <c r="F2876" s="65">
        <v>1</v>
      </c>
      <c r="G2876" s="50">
        <v>2</v>
      </c>
      <c r="H2876" s="50">
        <v>3</v>
      </c>
      <c r="I2876" s="50">
        <f t="shared" si="135"/>
        <v>2</v>
      </c>
      <c r="J2876" s="50">
        <f t="shared" si="135"/>
        <v>4</v>
      </c>
    </row>
    <row r="2877" spans="3:10">
      <c r="C2877" s="48" t="s">
        <v>687</v>
      </c>
      <c r="D2877" s="49" t="s">
        <v>688</v>
      </c>
      <c r="E2877" s="65">
        <v>0</v>
      </c>
      <c r="F2877" s="65">
        <v>1</v>
      </c>
      <c r="G2877" s="50">
        <v>2</v>
      </c>
      <c r="H2877" s="50">
        <v>3</v>
      </c>
      <c r="I2877" s="50">
        <f t="shared" si="135"/>
        <v>2</v>
      </c>
      <c r="J2877" s="50">
        <f t="shared" si="135"/>
        <v>4</v>
      </c>
    </row>
    <row r="2878" spans="3:10">
      <c r="C2878" s="48" t="s">
        <v>689</v>
      </c>
      <c r="D2878" s="49" t="s">
        <v>690</v>
      </c>
      <c r="E2878" s="65">
        <v>0</v>
      </c>
      <c r="F2878" s="65">
        <v>1</v>
      </c>
      <c r="G2878" s="50">
        <v>3474</v>
      </c>
      <c r="H2878" s="50">
        <v>3452</v>
      </c>
      <c r="I2878" s="50">
        <f t="shared" si="135"/>
        <v>3474</v>
      </c>
      <c r="J2878" s="50">
        <f t="shared" si="135"/>
        <v>3453</v>
      </c>
    </row>
    <row r="2879" spans="3:10">
      <c r="C2879" s="48" t="s">
        <v>946</v>
      </c>
      <c r="D2879" s="49" t="s">
        <v>947</v>
      </c>
      <c r="E2879" s="65">
        <v>0</v>
      </c>
      <c r="F2879" s="65">
        <v>1</v>
      </c>
      <c r="G2879" s="50">
        <v>0</v>
      </c>
      <c r="H2879" s="50">
        <v>1</v>
      </c>
      <c r="I2879" s="50">
        <f t="shared" si="135"/>
        <v>0</v>
      </c>
      <c r="J2879" s="50">
        <f t="shared" si="135"/>
        <v>2</v>
      </c>
    </row>
    <row r="2880" spans="3:10" ht="18" customHeight="1">
      <c r="C2880" s="48" t="s">
        <v>2848</v>
      </c>
      <c r="D2880" s="49" t="s">
        <v>2849</v>
      </c>
      <c r="E2880" s="65">
        <v>0</v>
      </c>
      <c r="F2880" s="65">
        <v>1</v>
      </c>
      <c r="G2880" s="50">
        <v>0</v>
      </c>
      <c r="H2880" s="50">
        <v>1</v>
      </c>
      <c r="I2880" s="50">
        <f t="shared" si="135"/>
        <v>0</v>
      </c>
      <c r="J2880" s="50">
        <f t="shared" si="135"/>
        <v>2</v>
      </c>
    </row>
    <row r="2881" spans="1:11" ht="25.5">
      <c r="C2881" s="48" t="s">
        <v>2850</v>
      </c>
      <c r="D2881" s="49" t="s">
        <v>2851</v>
      </c>
      <c r="E2881" s="65">
        <v>0</v>
      </c>
      <c r="F2881" s="65">
        <v>1</v>
      </c>
      <c r="G2881" s="50">
        <v>0</v>
      </c>
      <c r="H2881" s="50">
        <v>1</v>
      </c>
      <c r="I2881" s="50">
        <f t="shared" si="135"/>
        <v>0</v>
      </c>
      <c r="J2881" s="50">
        <f t="shared" si="135"/>
        <v>2</v>
      </c>
    </row>
    <row r="2882" spans="1:11">
      <c r="C2882" s="48" t="s">
        <v>2852</v>
      </c>
      <c r="D2882" s="49" t="s">
        <v>2853</v>
      </c>
      <c r="E2882" s="65">
        <v>0</v>
      </c>
      <c r="F2882" s="65">
        <v>1</v>
      </c>
      <c r="G2882" s="50">
        <v>0</v>
      </c>
      <c r="H2882" s="50">
        <v>1</v>
      </c>
      <c r="I2882" s="50">
        <f t="shared" si="135"/>
        <v>0</v>
      </c>
      <c r="J2882" s="50">
        <f t="shared" si="135"/>
        <v>2</v>
      </c>
    </row>
    <row r="2883" spans="1:11" ht="14.25">
      <c r="B2883" s="45" t="s">
        <v>82</v>
      </c>
      <c r="D2883" s="72"/>
      <c r="E2883" s="73"/>
      <c r="F2883" s="73"/>
      <c r="G2883" s="73"/>
      <c r="H2883" s="73"/>
      <c r="I2883" s="73"/>
      <c r="J2883" s="73"/>
      <c r="K2883" s="71" t="s">
        <v>59</v>
      </c>
    </row>
    <row r="2884" spans="1:11">
      <c r="C2884" s="48" t="s">
        <v>10</v>
      </c>
      <c r="D2884" s="74" t="s">
        <v>7776</v>
      </c>
      <c r="E2884" s="65"/>
      <c r="F2884" s="65"/>
      <c r="G2884" s="50"/>
      <c r="H2884" s="50"/>
      <c r="I2884" s="50">
        <f t="shared" ref="I2884:J2891" si="136">SUM(E2884,G2884)</f>
        <v>0</v>
      </c>
      <c r="J2884" s="50">
        <f t="shared" si="136"/>
        <v>0</v>
      </c>
    </row>
    <row r="2885" spans="1:11">
      <c r="C2885" s="48" t="s">
        <v>11</v>
      </c>
      <c r="D2885" s="74" t="s">
        <v>7777</v>
      </c>
      <c r="E2885" s="65"/>
      <c r="F2885" s="65"/>
      <c r="G2885" s="50"/>
      <c r="H2885" s="50"/>
      <c r="I2885" s="50">
        <f t="shared" si="136"/>
        <v>0</v>
      </c>
      <c r="J2885" s="50">
        <f t="shared" si="136"/>
        <v>0</v>
      </c>
    </row>
    <row r="2886" spans="1:11">
      <c r="C2886" s="48" t="s">
        <v>12</v>
      </c>
      <c r="D2886" s="74" t="s">
        <v>7778</v>
      </c>
      <c r="E2886" s="65"/>
      <c r="F2886" s="65"/>
      <c r="G2886" s="50"/>
      <c r="H2886" s="50"/>
      <c r="I2886" s="50">
        <f t="shared" si="136"/>
        <v>0</v>
      </c>
      <c r="J2886" s="50">
        <f t="shared" si="136"/>
        <v>0</v>
      </c>
    </row>
    <row r="2887" spans="1:11">
      <c r="C2887" s="48" t="s">
        <v>13</v>
      </c>
      <c r="D2887" s="74" t="s">
        <v>7779</v>
      </c>
      <c r="E2887" s="65"/>
      <c r="F2887" s="65"/>
      <c r="G2887" s="50"/>
      <c r="H2887" s="50"/>
      <c r="I2887" s="50">
        <f t="shared" si="136"/>
        <v>0</v>
      </c>
      <c r="J2887" s="50">
        <f t="shared" si="136"/>
        <v>0</v>
      </c>
    </row>
    <row r="2888" spans="1:11">
      <c r="C2888" s="48" t="s">
        <v>14</v>
      </c>
      <c r="D2888" s="74" t="s">
        <v>7780</v>
      </c>
      <c r="E2888" s="65"/>
      <c r="F2888" s="65"/>
      <c r="G2888" s="50"/>
      <c r="H2888" s="50"/>
      <c r="I2888" s="50">
        <f t="shared" si="136"/>
        <v>0</v>
      </c>
      <c r="J2888" s="50">
        <f t="shared" si="136"/>
        <v>0</v>
      </c>
    </row>
    <row r="2889" spans="1:11">
      <c r="C2889" s="48" t="s">
        <v>15</v>
      </c>
      <c r="D2889" s="74" t="s">
        <v>7781</v>
      </c>
      <c r="E2889" s="65"/>
      <c r="F2889" s="65"/>
      <c r="G2889" s="50"/>
      <c r="H2889" s="50"/>
      <c r="I2889" s="50">
        <f t="shared" si="136"/>
        <v>0</v>
      </c>
      <c r="J2889" s="50">
        <f t="shared" si="136"/>
        <v>0</v>
      </c>
    </row>
    <row r="2890" spans="1:11">
      <c r="C2890" s="48" t="s">
        <v>16</v>
      </c>
      <c r="D2890" s="74" t="s">
        <v>7782</v>
      </c>
      <c r="E2890" s="65"/>
      <c r="F2890" s="65"/>
      <c r="G2890" s="50"/>
      <c r="H2890" s="50"/>
      <c r="I2890" s="50">
        <f t="shared" si="136"/>
        <v>0</v>
      </c>
      <c r="J2890" s="50">
        <f t="shared" si="136"/>
        <v>0</v>
      </c>
    </row>
    <row r="2891" spans="1:11">
      <c r="C2891" s="48" t="s">
        <v>17</v>
      </c>
      <c r="D2891" s="74" t="s">
        <v>7783</v>
      </c>
      <c r="E2891" s="65"/>
      <c r="F2891" s="65"/>
      <c r="G2891" s="50"/>
      <c r="H2891" s="50"/>
      <c r="I2891" s="50">
        <f t="shared" si="136"/>
        <v>0</v>
      </c>
      <c r="J2891" s="50">
        <f t="shared" si="136"/>
        <v>0</v>
      </c>
    </row>
    <row r="2892" spans="1:11">
      <c r="A2892" s="66" t="s">
        <v>3489</v>
      </c>
      <c r="E2892" s="59"/>
      <c r="F2892" s="59"/>
      <c r="G2892" s="59"/>
      <c r="H2892" s="59"/>
      <c r="I2892" s="59"/>
      <c r="J2892" s="59"/>
    </row>
    <row r="2893" spans="1:11" ht="14.25">
      <c r="B2893" s="43" t="s">
        <v>69</v>
      </c>
      <c r="C2893" s="44"/>
      <c r="D2893" s="43"/>
      <c r="E2893" s="60"/>
      <c r="F2893" s="60"/>
      <c r="G2893" s="60"/>
      <c r="H2893" s="60"/>
      <c r="I2893" s="60"/>
      <c r="J2893" s="60"/>
    </row>
    <row r="2894" spans="1:11">
      <c r="B2894" s="45" t="s">
        <v>37</v>
      </c>
      <c r="C2894" s="46"/>
      <c r="E2894" s="47">
        <f>SUM(E2895:E2901)</f>
        <v>17078</v>
      </c>
      <c r="F2894" s="47">
        <f t="shared" ref="F2894:J2894" si="137">SUM(F2895:F2901)</f>
        <v>17100</v>
      </c>
      <c r="G2894" s="47">
        <f t="shared" si="137"/>
        <v>673</v>
      </c>
      <c r="H2894" s="47">
        <f t="shared" si="137"/>
        <v>687</v>
      </c>
      <c r="I2894" s="47">
        <f t="shared" si="137"/>
        <v>17751</v>
      </c>
      <c r="J2894" s="47">
        <f t="shared" si="137"/>
        <v>17787</v>
      </c>
    </row>
    <row r="2895" spans="1:11">
      <c r="C2895" s="48" t="s">
        <v>105</v>
      </c>
      <c r="D2895" s="49" t="s">
        <v>7749</v>
      </c>
      <c r="E2895" s="50">
        <v>7108</v>
      </c>
      <c r="F2895" s="50">
        <v>7500</v>
      </c>
      <c r="G2895" s="50">
        <v>98</v>
      </c>
      <c r="H2895" s="50">
        <v>90</v>
      </c>
      <c r="I2895" s="50">
        <f>SUM(E2895,G2895)</f>
        <v>7206</v>
      </c>
      <c r="J2895" s="50">
        <f>SUM(F2895,H2895)</f>
        <v>7590</v>
      </c>
    </row>
    <row r="2896" spans="1:11">
      <c r="C2896" s="48" t="s">
        <v>106</v>
      </c>
      <c r="D2896" s="49" t="s">
        <v>7750</v>
      </c>
      <c r="E2896" s="50">
        <v>3519</v>
      </c>
      <c r="F2896" s="50">
        <v>3500</v>
      </c>
      <c r="G2896" s="50">
        <v>504</v>
      </c>
      <c r="H2896" s="50">
        <v>500</v>
      </c>
      <c r="I2896" s="50">
        <f t="shared" ref="I2896:J2901" si="138">SUM(E2896,G2896)</f>
        <v>4023</v>
      </c>
      <c r="J2896" s="50">
        <f t="shared" si="138"/>
        <v>4000</v>
      </c>
    </row>
    <row r="2897" spans="1:11">
      <c r="C2897" s="48" t="s">
        <v>107</v>
      </c>
      <c r="D2897" s="49" t="s">
        <v>7751</v>
      </c>
      <c r="E2897" s="50">
        <v>2468</v>
      </c>
      <c r="F2897" s="50">
        <v>2500</v>
      </c>
      <c r="G2897" s="50">
        <v>20</v>
      </c>
      <c r="H2897" s="50">
        <v>30</v>
      </c>
      <c r="I2897" s="50">
        <f t="shared" si="138"/>
        <v>2488</v>
      </c>
      <c r="J2897" s="50">
        <f t="shared" si="138"/>
        <v>2530</v>
      </c>
    </row>
    <row r="2898" spans="1:11">
      <c r="C2898" s="48" t="s">
        <v>108</v>
      </c>
      <c r="D2898" s="49" t="s">
        <v>7752</v>
      </c>
      <c r="E2898" s="50">
        <v>869</v>
      </c>
      <c r="F2898" s="50">
        <v>1000</v>
      </c>
      <c r="G2898" s="50">
        <v>18</v>
      </c>
      <c r="H2898" s="50">
        <v>30</v>
      </c>
      <c r="I2898" s="50">
        <f t="shared" ref="I2898" si="139">SUM(E2898,G2898)</f>
        <v>887</v>
      </c>
      <c r="J2898" s="50">
        <f t="shared" ref="J2898" si="140">SUM(F2898,H2898)</f>
        <v>1030</v>
      </c>
    </row>
    <row r="2899" spans="1:11">
      <c r="C2899" s="48" t="s">
        <v>109</v>
      </c>
      <c r="D2899" s="49" t="s">
        <v>7753</v>
      </c>
      <c r="E2899" s="50">
        <v>1250</v>
      </c>
      <c r="F2899" s="50">
        <v>1100</v>
      </c>
      <c r="G2899" s="50">
        <v>17</v>
      </c>
      <c r="H2899" s="50">
        <v>20</v>
      </c>
      <c r="I2899" s="50">
        <f t="shared" si="138"/>
        <v>1267</v>
      </c>
      <c r="J2899" s="50">
        <f t="shared" si="138"/>
        <v>1120</v>
      </c>
    </row>
    <row r="2900" spans="1:11">
      <c r="C2900" s="48" t="s">
        <v>110</v>
      </c>
      <c r="D2900" s="49" t="s">
        <v>7754</v>
      </c>
      <c r="E2900" s="50">
        <v>637</v>
      </c>
      <c r="F2900" s="50">
        <v>500</v>
      </c>
      <c r="G2900" s="50">
        <v>15</v>
      </c>
      <c r="H2900" s="50">
        <v>15</v>
      </c>
      <c r="I2900" s="50">
        <f t="shared" si="138"/>
        <v>652</v>
      </c>
      <c r="J2900" s="50">
        <f t="shared" si="138"/>
        <v>515</v>
      </c>
    </row>
    <row r="2901" spans="1:11" s="51" customFormat="1">
      <c r="A2901" s="2"/>
      <c r="B2901" s="2"/>
      <c r="C2901" s="48" t="s">
        <v>111</v>
      </c>
      <c r="D2901" s="49" t="s">
        <v>7755</v>
      </c>
      <c r="E2901" s="50">
        <v>1227</v>
      </c>
      <c r="F2901" s="50">
        <v>1000</v>
      </c>
      <c r="G2901" s="50">
        <v>1</v>
      </c>
      <c r="H2901" s="50">
        <v>2</v>
      </c>
      <c r="I2901" s="50">
        <f t="shared" si="138"/>
        <v>1228</v>
      </c>
      <c r="J2901" s="50">
        <f t="shared" si="138"/>
        <v>1002</v>
      </c>
    </row>
    <row r="2902" spans="1:11" s="51" customFormat="1">
      <c r="A2902" s="2"/>
      <c r="B2902" s="45" t="s">
        <v>81</v>
      </c>
      <c r="C2902" s="52"/>
      <c r="D2902" s="53"/>
      <c r="E2902" s="54"/>
      <c r="F2902" s="54"/>
      <c r="G2902" s="54"/>
      <c r="H2902" s="54"/>
      <c r="I2902" s="54"/>
      <c r="J2902" s="54"/>
      <c r="K2902" s="2" t="s">
        <v>21</v>
      </c>
    </row>
    <row r="2903" spans="1:11" s="51" customFormat="1">
      <c r="A2903" s="2"/>
      <c r="C2903" s="55" t="s">
        <v>77</v>
      </c>
      <c r="D2903" s="56" t="s">
        <v>7765</v>
      </c>
      <c r="E2903" s="57"/>
      <c r="F2903" s="57"/>
      <c r="G2903" s="57"/>
      <c r="H2903" s="57"/>
      <c r="I2903" s="50">
        <f t="shared" ref="I2903:J2906" si="141">SUM(E2903,G2903)</f>
        <v>0</v>
      </c>
      <c r="J2903" s="50">
        <f t="shared" si="141"/>
        <v>0</v>
      </c>
    </row>
    <row r="2904" spans="1:11" s="51" customFormat="1">
      <c r="A2904" s="2"/>
      <c r="C2904" s="55" t="s">
        <v>78</v>
      </c>
      <c r="D2904" s="56" t="s">
        <v>7766</v>
      </c>
      <c r="E2904" s="57"/>
      <c r="F2904" s="57"/>
      <c r="G2904" s="57"/>
      <c r="H2904" s="57"/>
      <c r="I2904" s="50">
        <f t="shared" si="141"/>
        <v>0</v>
      </c>
      <c r="J2904" s="50">
        <f t="shared" si="141"/>
        <v>0</v>
      </c>
    </row>
    <row r="2905" spans="1:11" s="51" customFormat="1">
      <c r="A2905" s="2"/>
      <c r="C2905" s="55" t="s">
        <v>79</v>
      </c>
      <c r="D2905" s="56" t="s">
        <v>7767</v>
      </c>
      <c r="E2905" s="50"/>
      <c r="F2905" s="50"/>
      <c r="G2905" s="50"/>
      <c r="H2905" s="50"/>
      <c r="I2905" s="50">
        <f t="shared" si="141"/>
        <v>0</v>
      </c>
      <c r="J2905" s="50">
        <f t="shared" si="141"/>
        <v>0</v>
      </c>
    </row>
    <row r="2906" spans="1:11" s="51" customFormat="1">
      <c r="A2906" s="2"/>
      <c r="C2906" s="55" t="s">
        <v>80</v>
      </c>
      <c r="D2906" s="56" t="s">
        <v>7768</v>
      </c>
      <c r="E2906" s="50"/>
      <c r="F2906" s="50"/>
      <c r="G2906" s="50"/>
      <c r="H2906" s="50"/>
      <c r="I2906" s="50">
        <f t="shared" si="141"/>
        <v>0</v>
      </c>
      <c r="J2906" s="50">
        <f t="shared" si="141"/>
        <v>0</v>
      </c>
    </row>
    <row r="2907" spans="1:11">
      <c r="E2907" s="59"/>
      <c r="F2907" s="59"/>
      <c r="G2907" s="59"/>
      <c r="H2907" s="59"/>
      <c r="I2907" s="59"/>
      <c r="J2907" s="59"/>
    </row>
    <row r="2908" spans="1:11" ht="14.25">
      <c r="B2908" s="43" t="s">
        <v>66</v>
      </c>
      <c r="C2908" s="44"/>
      <c r="D2908" s="43"/>
      <c r="E2908" s="60"/>
      <c r="F2908" s="60"/>
      <c r="G2908" s="60"/>
      <c r="H2908" s="60"/>
      <c r="I2908" s="60"/>
      <c r="J2908" s="60"/>
    </row>
    <row r="2909" spans="1:11">
      <c r="B2909" s="45" t="s">
        <v>36</v>
      </c>
      <c r="E2909" s="61">
        <f>E2910+E3069+E3089</f>
        <v>3662</v>
      </c>
      <c r="F2909" s="61">
        <f t="shared" ref="F2909:J2909" si="142">F2910+F3069+F3089</f>
        <v>3655</v>
      </c>
      <c r="G2909" s="61">
        <f t="shared" si="142"/>
        <v>69135</v>
      </c>
      <c r="H2909" s="61">
        <f t="shared" si="142"/>
        <v>71188</v>
      </c>
      <c r="I2909" s="61">
        <f t="shared" si="142"/>
        <v>72797</v>
      </c>
      <c r="J2909" s="61">
        <f t="shared" si="142"/>
        <v>74843</v>
      </c>
    </row>
    <row r="2910" spans="1:11">
      <c r="B2910" s="45" t="s">
        <v>34</v>
      </c>
      <c r="E2910" s="62">
        <f>SUM(E2911:E3068)</f>
        <v>0</v>
      </c>
      <c r="F2910" s="62">
        <f t="shared" ref="F2910:J2910" si="143">SUM(F2911:F3068)</f>
        <v>0</v>
      </c>
      <c r="G2910" s="62">
        <f t="shared" si="143"/>
        <v>884</v>
      </c>
      <c r="H2910" s="62">
        <f t="shared" si="143"/>
        <v>1110</v>
      </c>
      <c r="I2910" s="62">
        <f t="shared" si="143"/>
        <v>884</v>
      </c>
      <c r="J2910" s="62">
        <f t="shared" si="143"/>
        <v>1110</v>
      </c>
    </row>
    <row r="2911" spans="1:11" ht="14.25" customHeight="1">
      <c r="C2911" s="63" t="s">
        <v>709</v>
      </c>
      <c r="D2911" s="64" t="s">
        <v>710</v>
      </c>
      <c r="E2911" s="65"/>
      <c r="F2911" s="65"/>
      <c r="G2911" s="50">
        <v>1</v>
      </c>
      <c r="H2911" s="50">
        <v>3</v>
      </c>
      <c r="I2911" s="50">
        <f t="shared" ref="I2911:J3038" si="144">SUM(E2911,G2911)</f>
        <v>1</v>
      </c>
      <c r="J2911" s="50">
        <f t="shared" si="144"/>
        <v>3</v>
      </c>
    </row>
    <row r="2912" spans="1:11" ht="14.25" customHeight="1">
      <c r="C2912" s="63" t="s">
        <v>498</v>
      </c>
      <c r="D2912" s="64" t="s">
        <v>499</v>
      </c>
      <c r="E2912" s="65"/>
      <c r="F2912" s="65"/>
      <c r="G2912" s="50">
        <v>0</v>
      </c>
      <c r="H2912" s="50">
        <v>1</v>
      </c>
      <c r="I2912" s="50">
        <f t="shared" si="144"/>
        <v>0</v>
      </c>
      <c r="J2912" s="50">
        <f t="shared" si="144"/>
        <v>1</v>
      </c>
    </row>
    <row r="2913" spans="3:10" ht="14.25" customHeight="1">
      <c r="C2913" s="63" t="s">
        <v>977</v>
      </c>
      <c r="D2913" s="64" t="s">
        <v>978</v>
      </c>
      <c r="E2913" s="65"/>
      <c r="F2913" s="65"/>
      <c r="G2913" s="50">
        <v>1</v>
      </c>
      <c r="H2913" s="50">
        <v>1</v>
      </c>
      <c r="I2913" s="50">
        <f t="shared" si="144"/>
        <v>1</v>
      </c>
      <c r="J2913" s="50">
        <f t="shared" si="144"/>
        <v>1</v>
      </c>
    </row>
    <row r="2914" spans="3:10" ht="14.25" customHeight="1">
      <c r="C2914" s="63" t="s">
        <v>555</v>
      </c>
      <c r="D2914" s="64" t="s">
        <v>556</v>
      </c>
      <c r="E2914" s="65"/>
      <c r="F2914" s="65"/>
      <c r="G2914" s="50">
        <v>1</v>
      </c>
      <c r="H2914" s="50">
        <v>1</v>
      </c>
      <c r="I2914" s="50">
        <f t="shared" si="144"/>
        <v>1</v>
      </c>
      <c r="J2914" s="50">
        <f t="shared" si="144"/>
        <v>1</v>
      </c>
    </row>
    <row r="2915" spans="3:10" ht="14.25" customHeight="1">
      <c r="C2915" s="63" t="s">
        <v>128</v>
      </c>
      <c r="D2915" s="64" t="s">
        <v>129</v>
      </c>
      <c r="E2915" s="65"/>
      <c r="F2915" s="65"/>
      <c r="G2915" s="50">
        <v>1</v>
      </c>
      <c r="H2915" s="50">
        <v>1</v>
      </c>
      <c r="I2915" s="50">
        <f t="shared" si="144"/>
        <v>1</v>
      </c>
      <c r="J2915" s="50">
        <f t="shared" si="144"/>
        <v>1</v>
      </c>
    </row>
    <row r="2916" spans="3:10" ht="14.25" customHeight="1">
      <c r="C2916" s="63" t="s">
        <v>999</v>
      </c>
      <c r="D2916" s="64" t="s">
        <v>1000</v>
      </c>
      <c r="E2916" s="65"/>
      <c r="F2916" s="65"/>
      <c r="G2916" s="50">
        <v>0</v>
      </c>
      <c r="H2916" s="50">
        <v>1</v>
      </c>
      <c r="I2916" s="50">
        <f t="shared" si="144"/>
        <v>0</v>
      </c>
      <c r="J2916" s="50">
        <f t="shared" si="144"/>
        <v>1</v>
      </c>
    </row>
    <row r="2917" spans="3:10" ht="14.25" customHeight="1">
      <c r="C2917" s="63" t="s">
        <v>150</v>
      </c>
      <c r="D2917" s="64" t="s">
        <v>151</v>
      </c>
      <c r="E2917" s="65"/>
      <c r="F2917" s="65"/>
      <c r="G2917" s="50">
        <v>0</v>
      </c>
      <c r="H2917" s="50">
        <v>1</v>
      </c>
      <c r="I2917" s="50">
        <f t="shared" si="144"/>
        <v>0</v>
      </c>
      <c r="J2917" s="50">
        <f t="shared" si="144"/>
        <v>1</v>
      </c>
    </row>
    <row r="2918" spans="3:10" ht="14.25" customHeight="1">
      <c r="C2918" s="63" t="s">
        <v>1035</v>
      </c>
      <c r="D2918" s="64" t="s">
        <v>1036</v>
      </c>
      <c r="E2918" s="65"/>
      <c r="F2918" s="65"/>
      <c r="G2918" s="50">
        <v>1</v>
      </c>
      <c r="H2918" s="50">
        <v>1</v>
      </c>
      <c r="I2918" s="50">
        <f t="shared" si="144"/>
        <v>1</v>
      </c>
      <c r="J2918" s="50">
        <f t="shared" si="144"/>
        <v>1</v>
      </c>
    </row>
    <row r="2919" spans="3:10" ht="14.25" customHeight="1">
      <c r="C2919" s="63" t="s">
        <v>154</v>
      </c>
      <c r="D2919" s="64" t="s">
        <v>155</v>
      </c>
      <c r="E2919" s="65"/>
      <c r="F2919" s="65"/>
      <c r="G2919" s="50">
        <v>0</v>
      </c>
      <c r="H2919" s="50">
        <v>1</v>
      </c>
      <c r="I2919" s="50">
        <f t="shared" si="144"/>
        <v>0</v>
      </c>
      <c r="J2919" s="50">
        <f t="shared" si="144"/>
        <v>1</v>
      </c>
    </row>
    <row r="2920" spans="3:10" ht="14.25" customHeight="1">
      <c r="C2920" s="63" t="s">
        <v>2100</v>
      </c>
      <c r="D2920" s="64" t="s">
        <v>2101</v>
      </c>
      <c r="E2920" s="65"/>
      <c r="F2920" s="65"/>
      <c r="G2920" s="50">
        <v>0</v>
      </c>
      <c r="H2920" s="50">
        <v>1</v>
      </c>
      <c r="I2920" s="50">
        <f t="shared" si="144"/>
        <v>0</v>
      </c>
      <c r="J2920" s="50">
        <f t="shared" si="144"/>
        <v>1</v>
      </c>
    </row>
    <row r="2921" spans="3:10" ht="14.25" customHeight="1">
      <c r="C2921" s="63" t="s">
        <v>158</v>
      </c>
      <c r="D2921" s="64" t="s">
        <v>159</v>
      </c>
      <c r="E2921" s="65"/>
      <c r="F2921" s="65"/>
      <c r="G2921" s="50">
        <v>2</v>
      </c>
      <c r="H2921" s="50">
        <v>2</v>
      </c>
      <c r="I2921" s="50">
        <f t="shared" si="144"/>
        <v>2</v>
      </c>
      <c r="J2921" s="50">
        <f t="shared" si="144"/>
        <v>2</v>
      </c>
    </row>
    <row r="2922" spans="3:10" ht="14.25" customHeight="1">
      <c r="C2922" s="63" t="s">
        <v>174</v>
      </c>
      <c r="D2922" s="64" t="s">
        <v>175</v>
      </c>
      <c r="E2922" s="65"/>
      <c r="F2922" s="65"/>
      <c r="G2922" s="50">
        <v>0</v>
      </c>
      <c r="H2922" s="50">
        <v>1</v>
      </c>
      <c r="I2922" s="50">
        <f t="shared" si="144"/>
        <v>0</v>
      </c>
      <c r="J2922" s="50">
        <f t="shared" si="144"/>
        <v>1</v>
      </c>
    </row>
    <row r="2923" spans="3:10" ht="14.25" customHeight="1">
      <c r="C2923" s="63" t="s">
        <v>182</v>
      </c>
      <c r="D2923" s="64" t="s">
        <v>183</v>
      </c>
      <c r="E2923" s="65"/>
      <c r="F2923" s="65"/>
      <c r="G2923" s="50">
        <v>1</v>
      </c>
      <c r="H2923" s="50">
        <v>2</v>
      </c>
      <c r="I2923" s="50">
        <f t="shared" si="144"/>
        <v>1</v>
      </c>
      <c r="J2923" s="50">
        <f t="shared" si="144"/>
        <v>2</v>
      </c>
    </row>
    <row r="2924" spans="3:10" ht="14.25" customHeight="1">
      <c r="C2924" s="63" t="s">
        <v>190</v>
      </c>
      <c r="D2924" s="64" t="s">
        <v>191</v>
      </c>
      <c r="E2924" s="65"/>
      <c r="F2924" s="65"/>
      <c r="G2924" s="50">
        <v>0</v>
      </c>
      <c r="H2924" s="50">
        <v>1</v>
      </c>
      <c r="I2924" s="50">
        <f t="shared" si="144"/>
        <v>0</v>
      </c>
      <c r="J2924" s="50">
        <f t="shared" si="144"/>
        <v>1</v>
      </c>
    </row>
    <row r="2925" spans="3:10" ht="14.25" customHeight="1">
      <c r="C2925" s="63" t="s">
        <v>192</v>
      </c>
      <c r="D2925" s="64" t="s">
        <v>193</v>
      </c>
      <c r="E2925" s="65"/>
      <c r="F2925" s="65"/>
      <c r="G2925" s="50">
        <v>1</v>
      </c>
      <c r="H2925" s="50">
        <v>2</v>
      </c>
      <c r="I2925" s="50">
        <f t="shared" si="144"/>
        <v>1</v>
      </c>
      <c r="J2925" s="50">
        <f t="shared" si="144"/>
        <v>2</v>
      </c>
    </row>
    <row r="2926" spans="3:10" ht="14.25" customHeight="1">
      <c r="C2926" s="63" t="s">
        <v>194</v>
      </c>
      <c r="D2926" s="64" t="s">
        <v>195</v>
      </c>
      <c r="E2926" s="65"/>
      <c r="F2926" s="65"/>
      <c r="G2926" s="50">
        <v>0</v>
      </c>
      <c r="H2926" s="50">
        <v>1</v>
      </c>
      <c r="I2926" s="50">
        <f t="shared" si="144"/>
        <v>0</v>
      </c>
      <c r="J2926" s="50">
        <f t="shared" si="144"/>
        <v>1</v>
      </c>
    </row>
    <row r="2927" spans="3:10" ht="14.25" customHeight="1">
      <c r="C2927" s="63" t="s">
        <v>198</v>
      </c>
      <c r="D2927" s="64" t="s">
        <v>199</v>
      </c>
      <c r="E2927" s="65"/>
      <c r="F2927" s="65"/>
      <c r="G2927" s="50">
        <v>0</v>
      </c>
      <c r="H2927" s="50">
        <v>1</v>
      </c>
      <c r="I2927" s="50">
        <f t="shared" si="144"/>
        <v>0</v>
      </c>
      <c r="J2927" s="50">
        <f t="shared" si="144"/>
        <v>1</v>
      </c>
    </row>
    <row r="2928" spans="3:10" ht="14.25" customHeight="1">
      <c r="C2928" s="63" t="s">
        <v>202</v>
      </c>
      <c r="D2928" s="64" t="s">
        <v>203</v>
      </c>
      <c r="E2928" s="65"/>
      <c r="F2928" s="65"/>
      <c r="G2928" s="50">
        <v>0</v>
      </c>
      <c r="H2928" s="50">
        <v>1</v>
      </c>
      <c r="I2928" s="50">
        <f t="shared" si="144"/>
        <v>0</v>
      </c>
      <c r="J2928" s="50">
        <f t="shared" si="144"/>
        <v>1</v>
      </c>
    </row>
    <row r="2929" spans="3:10" ht="14.25" customHeight="1">
      <c r="C2929" s="63" t="s">
        <v>238</v>
      </c>
      <c r="D2929" s="64" t="s">
        <v>239</v>
      </c>
      <c r="E2929" s="65"/>
      <c r="F2929" s="65"/>
      <c r="G2929" s="50">
        <v>1</v>
      </c>
      <c r="H2929" s="50">
        <v>1</v>
      </c>
      <c r="I2929" s="50">
        <f t="shared" si="144"/>
        <v>1</v>
      </c>
      <c r="J2929" s="50">
        <f t="shared" si="144"/>
        <v>1</v>
      </c>
    </row>
    <row r="2930" spans="3:10" ht="14.25" customHeight="1">
      <c r="C2930" s="63" t="s">
        <v>296</v>
      </c>
      <c r="D2930" s="64" t="s">
        <v>297</v>
      </c>
      <c r="E2930" s="65"/>
      <c r="F2930" s="65"/>
      <c r="G2930" s="50">
        <v>1</v>
      </c>
      <c r="H2930" s="50">
        <v>1</v>
      </c>
      <c r="I2930" s="50">
        <f t="shared" si="144"/>
        <v>1</v>
      </c>
      <c r="J2930" s="50">
        <f t="shared" si="144"/>
        <v>1</v>
      </c>
    </row>
    <row r="2931" spans="3:10" ht="14.25" customHeight="1">
      <c r="C2931" s="63" t="s">
        <v>306</v>
      </c>
      <c r="D2931" s="64" t="s">
        <v>307</v>
      </c>
      <c r="E2931" s="65"/>
      <c r="F2931" s="65"/>
      <c r="G2931" s="50">
        <v>1</v>
      </c>
      <c r="H2931" s="50">
        <v>1</v>
      </c>
      <c r="I2931" s="50">
        <f t="shared" si="144"/>
        <v>1</v>
      </c>
      <c r="J2931" s="50">
        <f t="shared" si="144"/>
        <v>1</v>
      </c>
    </row>
    <row r="2932" spans="3:10" ht="14.25" customHeight="1">
      <c r="C2932" s="63" t="s">
        <v>3490</v>
      </c>
      <c r="D2932" s="64" t="s">
        <v>3491</v>
      </c>
      <c r="E2932" s="65"/>
      <c r="F2932" s="65"/>
      <c r="G2932" s="50">
        <v>0</v>
      </c>
      <c r="H2932" s="50">
        <v>1</v>
      </c>
      <c r="I2932" s="50">
        <f t="shared" si="144"/>
        <v>0</v>
      </c>
      <c r="J2932" s="50">
        <f t="shared" si="144"/>
        <v>1</v>
      </c>
    </row>
    <row r="2933" spans="3:10" ht="14.25" customHeight="1">
      <c r="C2933" s="63" t="s">
        <v>506</v>
      </c>
      <c r="D2933" s="64" t="s">
        <v>507</v>
      </c>
      <c r="E2933" s="65"/>
      <c r="F2933" s="65"/>
      <c r="G2933" s="50">
        <v>1</v>
      </c>
      <c r="H2933" s="50">
        <v>1</v>
      </c>
      <c r="I2933" s="50">
        <f t="shared" si="144"/>
        <v>1</v>
      </c>
      <c r="J2933" s="50">
        <f t="shared" si="144"/>
        <v>1</v>
      </c>
    </row>
    <row r="2934" spans="3:10" ht="14.25" customHeight="1">
      <c r="C2934" s="63" t="s">
        <v>508</v>
      </c>
      <c r="D2934" s="64" t="s">
        <v>509</v>
      </c>
      <c r="E2934" s="65"/>
      <c r="F2934" s="65"/>
      <c r="G2934" s="50">
        <v>0</v>
      </c>
      <c r="H2934" s="50">
        <v>1</v>
      </c>
      <c r="I2934" s="50">
        <f t="shared" si="144"/>
        <v>0</v>
      </c>
      <c r="J2934" s="50">
        <f t="shared" si="144"/>
        <v>1</v>
      </c>
    </row>
    <row r="2935" spans="3:10" ht="14.25" customHeight="1">
      <c r="C2935" s="63" t="s">
        <v>350</v>
      </c>
      <c r="D2935" s="64" t="s">
        <v>351</v>
      </c>
      <c r="E2935" s="65"/>
      <c r="F2935" s="65"/>
      <c r="G2935" s="50">
        <v>0</v>
      </c>
      <c r="H2935" s="50">
        <v>1</v>
      </c>
      <c r="I2935" s="50">
        <f t="shared" si="144"/>
        <v>0</v>
      </c>
      <c r="J2935" s="50">
        <f t="shared" si="144"/>
        <v>1</v>
      </c>
    </row>
    <row r="2936" spans="3:10" ht="14.25" customHeight="1">
      <c r="C2936" s="63" t="s">
        <v>1047</v>
      </c>
      <c r="D2936" s="64" t="s">
        <v>1048</v>
      </c>
      <c r="E2936" s="65"/>
      <c r="F2936" s="65"/>
      <c r="G2936" s="50">
        <v>0</v>
      </c>
      <c r="H2936" s="50">
        <v>1</v>
      </c>
      <c r="I2936" s="50">
        <f t="shared" si="144"/>
        <v>0</v>
      </c>
      <c r="J2936" s="50">
        <f t="shared" si="144"/>
        <v>1</v>
      </c>
    </row>
    <row r="2937" spans="3:10" ht="14.25" customHeight="1">
      <c r="C2937" s="63" t="s">
        <v>3492</v>
      </c>
      <c r="D2937" s="64" t="s">
        <v>3493</v>
      </c>
      <c r="E2937" s="65"/>
      <c r="F2937" s="65"/>
      <c r="G2937" s="50">
        <v>62</v>
      </c>
      <c r="H2937" s="50">
        <v>60</v>
      </c>
      <c r="I2937" s="50">
        <f t="shared" si="144"/>
        <v>62</v>
      </c>
      <c r="J2937" s="50">
        <f t="shared" si="144"/>
        <v>60</v>
      </c>
    </row>
    <row r="2938" spans="3:10" ht="14.25" customHeight="1">
      <c r="C2938" s="63" t="s">
        <v>3494</v>
      </c>
      <c r="D2938" s="64" t="s">
        <v>3495</v>
      </c>
      <c r="E2938" s="65"/>
      <c r="F2938" s="65"/>
      <c r="G2938" s="50">
        <v>62</v>
      </c>
      <c r="H2938" s="50">
        <v>60</v>
      </c>
      <c r="I2938" s="50">
        <f t="shared" si="144"/>
        <v>62</v>
      </c>
      <c r="J2938" s="50">
        <f t="shared" si="144"/>
        <v>60</v>
      </c>
    </row>
    <row r="2939" spans="3:10" ht="14.25" customHeight="1">
      <c r="C2939" s="63" t="s">
        <v>3496</v>
      </c>
      <c r="D2939" s="64" t="s">
        <v>3497</v>
      </c>
      <c r="E2939" s="65"/>
      <c r="F2939" s="65"/>
      <c r="G2939" s="50">
        <v>12</v>
      </c>
      <c r="H2939" s="50">
        <v>10</v>
      </c>
      <c r="I2939" s="50">
        <f t="shared" si="144"/>
        <v>12</v>
      </c>
      <c r="J2939" s="50">
        <f t="shared" si="144"/>
        <v>10</v>
      </c>
    </row>
    <row r="2940" spans="3:10" ht="14.25" customHeight="1">
      <c r="C2940" s="63" t="s">
        <v>3498</v>
      </c>
      <c r="D2940" s="64" t="s">
        <v>3499</v>
      </c>
      <c r="E2940" s="65"/>
      <c r="F2940" s="65"/>
      <c r="G2940" s="50">
        <v>0</v>
      </c>
      <c r="H2940" s="50">
        <v>5</v>
      </c>
      <c r="I2940" s="50">
        <f t="shared" si="144"/>
        <v>0</v>
      </c>
      <c r="J2940" s="50">
        <f t="shared" si="144"/>
        <v>5</v>
      </c>
    </row>
    <row r="2941" spans="3:10" ht="14.25" customHeight="1">
      <c r="C2941" s="63" t="s">
        <v>3500</v>
      </c>
      <c r="D2941" s="64" t="s">
        <v>3501</v>
      </c>
      <c r="E2941" s="65"/>
      <c r="F2941" s="65"/>
      <c r="G2941" s="50">
        <v>0</v>
      </c>
      <c r="H2941" s="50">
        <v>1</v>
      </c>
      <c r="I2941" s="50">
        <f t="shared" si="144"/>
        <v>0</v>
      </c>
      <c r="J2941" s="50">
        <f t="shared" si="144"/>
        <v>1</v>
      </c>
    </row>
    <row r="2942" spans="3:10" ht="14.25" customHeight="1">
      <c r="C2942" s="63" t="s">
        <v>3502</v>
      </c>
      <c r="D2942" s="64" t="s">
        <v>3503</v>
      </c>
      <c r="E2942" s="65"/>
      <c r="F2942" s="65"/>
      <c r="G2942" s="50">
        <v>1</v>
      </c>
      <c r="H2942" s="50">
        <v>1</v>
      </c>
      <c r="I2942" s="50">
        <f t="shared" si="144"/>
        <v>1</v>
      </c>
      <c r="J2942" s="50">
        <f t="shared" si="144"/>
        <v>1</v>
      </c>
    </row>
    <row r="2943" spans="3:10" ht="14.25" customHeight="1">
      <c r="C2943" s="63" t="s">
        <v>3504</v>
      </c>
      <c r="D2943" s="64" t="s">
        <v>3505</v>
      </c>
      <c r="E2943" s="65"/>
      <c r="F2943" s="65"/>
      <c r="G2943" s="50">
        <v>94</v>
      </c>
      <c r="H2943" s="50">
        <v>110</v>
      </c>
      <c r="I2943" s="50">
        <f t="shared" si="144"/>
        <v>94</v>
      </c>
      <c r="J2943" s="50">
        <f t="shared" si="144"/>
        <v>110</v>
      </c>
    </row>
    <row r="2944" spans="3:10" ht="14.25" customHeight="1">
      <c r="C2944" s="63" t="s">
        <v>3506</v>
      </c>
      <c r="D2944" s="64" t="s">
        <v>3507</v>
      </c>
      <c r="E2944" s="65"/>
      <c r="F2944" s="65"/>
      <c r="G2944" s="50">
        <v>28</v>
      </c>
      <c r="H2944" s="50">
        <v>40</v>
      </c>
      <c r="I2944" s="50">
        <f t="shared" si="144"/>
        <v>28</v>
      </c>
      <c r="J2944" s="50">
        <f t="shared" si="144"/>
        <v>40</v>
      </c>
    </row>
    <row r="2945" spans="3:10" ht="14.25" customHeight="1">
      <c r="C2945" s="63" t="s">
        <v>2140</v>
      </c>
      <c r="D2945" s="64" t="s">
        <v>2141</v>
      </c>
      <c r="E2945" s="65"/>
      <c r="F2945" s="65"/>
      <c r="G2945" s="50">
        <v>7</v>
      </c>
      <c r="H2945" s="50">
        <v>5</v>
      </c>
      <c r="I2945" s="50">
        <f t="shared" si="144"/>
        <v>7</v>
      </c>
      <c r="J2945" s="50">
        <f t="shared" si="144"/>
        <v>5</v>
      </c>
    </row>
    <row r="2946" spans="3:10" ht="14.25" customHeight="1">
      <c r="C2946" s="63" t="s">
        <v>3508</v>
      </c>
      <c r="D2946" s="64" t="s">
        <v>3509</v>
      </c>
      <c r="E2946" s="65"/>
      <c r="F2946" s="65"/>
      <c r="G2946" s="50">
        <v>0</v>
      </c>
      <c r="H2946" s="50">
        <v>1</v>
      </c>
      <c r="I2946" s="50">
        <f t="shared" si="144"/>
        <v>0</v>
      </c>
      <c r="J2946" s="50">
        <f t="shared" si="144"/>
        <v>1</v>
      </c>
    </row>
    <row r="2947" spans="3:10" ht="14.25" customHeight="1">
      <c r="C2947" s="63" t="s">
        <v>3510</v>
      </c>
      <c r="D2947" s="64" t="s">
        <v>3511</v>
      </c>
      <c r="E2947" s="65"/>
      <c r="F2947" s="65"/>
      <c r="G2947" s="50">
        <v>9</v>
      </c>
      <c r="H2947" s="50">
        <v>10</v>
      </c>
      <c r="I2947" s="50">
        <f t="shared" si="144"/>
        <v>9</v>
      </c>
      <c r="J2947" s="50">
        <f t="shared" si="144"/>
        <v>10</v>
      </c>
    </row>
    <row r="2948" spans="3:10" ht="14.25" customHeight="1">
      <c r="C2948" s="63" t="s">
        <v>3512</v>
      </c>
      <c r="D2948" s="64" t="s">
        <v>3513</v>
      </c>
      <c r="E2948" s="65"/>
      <c r="F2948" s="65"/>
      <c r="G2948" s="50">
        <v>1</v>
      </c>
      <c r="H2948" s="50">
        <v>1</v>
      </c>
      <c r="I2948" s="50">
        <f t="shared" si="144"/>
        <v>1</v>
      </c>
      <c r="J2948" s="50">
        <f t="shared" si="144"/>
        <v>1</v>
      </c>
    </row>
    <row r="2949" spans="3:10" ht="14.25" customHeight="1">
      <c r="C2949" s="63" t="s">
        <v>3514</v>
      </c>
      <c r="D2949" s="64" t="s">
        <v>3515</v>
      </c>
      <c r="E2949" s="65"/>
      <c r="F2949" s="65"/>
      <c r="G2949" s="50">
        <v>15</v>
      </c>
      <c r="H2949" s="50">
        <v>15</v>
      </c>
      <c r="I2949" s="50">
        <f t="shared" si="144"/>
        <v>15</v>
      </c>
      <c r="J2949" s="50">
        <f t="shared" si="144"/>
        <v>15</v>
      </c>
    </row>
    <row r="2950" spans="3:10" ht="14.25" customHeight="1">
      <c r="C2950" s="63" t="s">
        <v>3516</v>
      </c>
      <c r="D2950" s="64" t="s">
        <v>3517</v>
      </c>
      <c r="E2950" s="65"/>
      <c r="F2950" s="65"/>
      <c r="G2950" s="50">
        <v>25</v>
      </c>
      <c r="H2950" s="50">
        <v>25</v>
      </c>
      <c r="I2950" s="50">
        <f t="shared" si="144"/>
        <v>25</v>
      </c>
      <c r="J2950" s="50">
        <f t="shared" si="144"/>
        <v>25</v>
      </c>
    </row>
    <row r="2951" spans="3:10" ht="14.25" customHeight="1">
      <c r="C2951" s="63" t="s">
        <v>3518</v>
      </c>
      <c r="D2951" s="64" t="s">
        <v>3519</v>
      </c>
      <c r="E2951" s="65"/>
      <c r="F2951" s="65"/>
      <c r="G2951" s="50">
        <v>8</v>
      </c>
      <c r="H2951" s="50">
        <v>20</v>
      </c>
      <c r="I2951" s="50">
        <f t="shared" si="144"/>
        <v>8</v>
      </c>
      <c r="J2951" s="50">
        <f t="shared" si="144"/>
        <v>20</v>
      </c>
    </row>
    <row r="2952" spans="3:10" ht="14.25" customHeight="1">
      <c r="C2952" s="63" t="s">
        <v>3520</v>
      </c>
      <c r="D2952" s="64" t="s">
        <v>3521</v>
      </c>
      <c r="E2952" s="65"/>
      <c r="F2952" s="65"/>
      <c r="G2952" s="50">
        <v>0</v>
      </c>
      <c r="H2952" s="50">
        <v>1</v>
      </c>
      <c r="I2952" s="50">
        <f t="shared" si="144"/>
        <v>0</v>
      </c>
      <c r="J2952" s="50">
        <f t="shared" si="144"/>
        <v>1</v>
      </c>
    </row>
    <row r="2953" spans="3:10" ht="14.25" customHeight="1">
      <c r="C2953" s="63" t="s">
        <v>3522</v>
      </c>
      <c r="D2953" s="64" t="s">
        <v>3523</v>
      </c>
      <c r="E2953" s="65"/>
      <c r="F2953" s="65"/>
      <c r="G2953" s="50">
        <v>2</v>
      </c>
      <c r="H2953" s="50">
        <v>1</v>
      </c>
      <c r="I2953" s="50">
        <f t="shared" si="144"/>
        <v>2</v>
      </c>
      <c r="J2953" s="50">
        <f t="shared" si="144"/>
        <v>1</v>
      </c>
    </row>
    <row r="2954" spans="3:10" ht="14.25" customHeight="1">
      <c r="C2954" s="63" t="s">
        <v>3524</v>
      </c>
      <c r="D2954" s="64" t="s">
        <v>3525</v>
      </c>
      <c r="E2954" s="65"/>
      <c r="F2954" s="65"/>
      <c r="G2954" s="50">
        <v>0</v>
      </c>
      <c r="H2954" s="50">
        <v>3</v>
      </c>
      <c r="I2954" s="50">
        <f t="shared" si="144"/>
        <v>0</v>
      </c>
      <c r="J2954" s="50">
        <f t="shared" si="144"/>
        <v>3</v>
      </c>
    </row>
    <row r="2955" spans="3:10" ht="14.25" customHeight="1">
      <c r="C2955" s="63" t="s">
        <v>3526</v>
      </c>
      <c r="D2955" s="64" t="s">
        <v>3527</v>
      </c>
      <c r="E2955" s="65"/>
      <c r="F2955" s="65"/>
      <c r="G2955" s="50">
        <v>0</v>
      </c>
      <c r="H2955" s="50">
        <v>1</v>
      </c>
      <c r="I2955" s="50">
        <f t="shared" si="144"/>
        <v>0</v>
      </c>
      <c r="J2955" s="50">
        <f t="shared" si="144"/>
        <v>1</v>
      </c>
    </row>
    <row r="2956" spans="3:10" ht="14.25" customHeight="1">
      <c r="C2956" s="63" t="s">
        <v>3528</v>
      </c>
      <c r="D2956" s="64" t="s">
        <v>3529</v>
      </c>
      <c r="E2956" s="65"/>
      <c r="F2956" s="65"/>
      <c r="G2956" s="50">
        <v>28</v>
      </c>
      <c r="H2956" s="50">
        <v>40</v>
      </c>
      <c r="I2956" s="50">
        <f t="shared" si="144"/>
        <v>28</v>
      </c>
      <c r="J2956" s="50">
        <f t="shared" si="144"/>
        <v>40</v>
      </c>
    </row>
    <row r="2957" spans="3:10" ht="14.25" customHeight="1">
      <c r="C2957" s="63" t="s">
        <v>3530</v>
      </c>
      <c r="D2957" s="64" t="s">
        <v>3531</v>
      </c>
      <c r="E2957" s="65"/>
      <c r="F2957" s="65"/>
      <c r="G2957" s="50">
        <v>0</v>
      </c>
      <c r="H2957" s="50">
        <v>1</v>
      </c>
      <c r="I2957" s="50">
        <f t="shared" si="144"/>
        <v>0</v>
      </c>
      <c r="J2957" s="50">
        <f t="shared" si="144"/>
        <v>1</v>
      </c>
    </row>
    <row r="2958" spans="3:10" ht="14.25" customHeight="1">
      <c r="C2958" s="63" t="s">
        <v>3532</v>
      </c>
      <c r="D2958" s="64" t="s">
        <v>3533</v>
      </c>
      <c r="E2958" s="65"/>
      <c r="F2958" s="65"/>
      <c r="G2958" s="50">
        <v>1</v>
      </c>
      <c r="H2958" s="50">
        <v>1</v>
      </c>
      <c r="I2958" s="50">
        <f t="shared" si="144"/>
        <v>1</v>
      </c>
      <c r="J2958" s="50">
        <f t="shared" si="144"/>
        <v>1</v>
      </c>
    </row>
    <row r="2959" spans="3:10" ht="14.25" customHeight="1">
      <c r="C2959" s="63" t="s">
        <v>3534</v>
      </c>
      <c r="D2959" s="64" t="s">
        <v>3535</v>
      </c>
      <c r="E2959" s="65"/>
      <c r="F2959" s="65"/>
      <c r="G2959" s="50">
        <v>1</v>
      </c>
      <c r="H2959" s="50">
        <v>1</v>
      </c>
      <c r="I2959" s="50">
        <f t="shared" si="144"/>
        <v>1</v>
      </c>
      <c r="J2959" s="50">
        <f t="shared" si="144"/>
        <v>1</v>
      </c>
    </row>
    <row r="2960" spans="3:10" ht="14.25" customHeight="1">
      <c r="C2960" s="63" t="s">
        <v>3536</v>
      </c>
      <c r="D2960" s="64" t="s">
        <v>3537</v>
      </c>
      <c r="E2960" s="65"/>
      <c r="F2960" s="65"/>
      <c r="G2960" s="50">
        <v>0</v>
      </c>
      <c r="H2960" s="50">
        <v>1</v>
      </c>
      <c r="I2960" s="50">
        <f t="shared" si="144"/>
        <v>0</v>
      </c>
      <c r="J2960" s="50">
        <f t="shared" si="144"/>
        <v>1</v>
      </c>
    </row>
    <row r="2961" spans="3:10" ht="14.25" customHeight="1">
      <c r="C2961" s="63" t="s">
        <v>3538</v>
      </c>
      <c r="D2961" s="64" t="s">
        <v>3539</v>
      </c>
      <c r="E2961" s="65"/>
      <c r="F2961" s="65"/>
      <c r="G2961" s="50">
        <v>0</v>
      </c>
      <c r="H2961" s="50">
        <v>1</v>
      </c>
      <c r="I2961" s="50">
        <f t="shared" si="144"/>
        <v>0</v>
      </c>
      <c r="J2961" s="50">
        <f t="shared" si="144"/>
        <v>1</v>
      </c>
    </row>
    <row r="2962" spans="3:10" ht="14.25" customHeight="1">
      <c r="C2962" s="63" t="s">
        <v>3540</v>
      </c>
      <c r="D2962" s="64" t="s">
        <v>3541</v>
      </c>
      <c r="E2962" s="65"/>
      <c r="F2962" s="65"/>
      <c r="G2962" s="50">
        <v>0</v>
      </c>
      <c r="H2962" s="50">
        <v>1</v>
      </c>
      <c r="I2962" s="50">
        <f t="shared" si="144"/>
        <v>0</v>
      </c>
      <c r="J2962" s="50">
        <f t="shared" si="144"/>
        <v>1</v>
      </c>
    </row>
    <row r="2963" spans="3:10" ht="14.25" customHeight="1">
      <c r="C2963" s="63" t="s">
        <v>3542</v>
      </c>
      <c r="D2963" s="64" t="s">
        <v>3543</v>
      </c>
      <c r="E2963" s="65"/>
      <c r="F2963" s="65"/>
      <c r="G2963" s="50">
        <v>0</v>
      </c>
      <c r="H2963" s="50">
        <v>1</v>
      </c>
      <c r="I2963" s="50">
        <f t="shared" si="144"/>
        <v>0</v>
      </c>
      <c r="J2963" s="50">
        <f t="shared" si="144"/>
        <v>1</v>
      </c>
    </row>
    <row r="2964" spans="3:10" ht="14.25" customHeight="1">
      <c r="C2964" s="63" t="s">
        <v>3544</v>
      </c>
      <c r="D2964" s="64" t="s">
        <v>3545</v>
      </c>
      <c r="E2964" s="65"/>
      <c r="F2964" s="65"/>
      <c r="G2964" s="50">
        <v>8</v>
      </c>
      <c r="H2964" s="50">
        <v>10</v>
      </c>
      <c r="I2964" s="50">
        <f t="shared" si="144"/>
        <v>8</v>
      </c>
      <c r="J2964" s="50">
        <f t="shared" si="144"/>
        <v>10</v>
      </c>
    </row>
    <row r="2965" spans="3:10" ht="14.25" customHeight="1">
      <c r="C2965" s="63" t="s">
        <v>3546</v>
      </c>
      <c r="D2965" s="64" t="s">
        <v>3547</v>
      </c>
      <c r="E2965" s="65"/>
      <c r="F2965" s="65"/>
      <c r="G2965" s="50">
        <v>1</v>
      </c>
      <c r="H2965" s="50">
        <v>1</v>
      </c>
      <c r="I2965" s="50">
        <f t="shared" si="144"/>
        <v>1</v>
      </c>
      <c r="J2965" s="50">
        <f t="shared" si="144"/>
        <v>1</v>
      </c>
    </row>
    <row r="2966" spans="3:10" ht="14.25" customHeight="1">
      <c r="C2966" s="63" t="s">
        <v>3548</v>
      </c>
      <c r="D2966" s="64" t="s">
        <v>3549</v>
      </c>
      <c r="E2966" s="65"/>
      <c r="F2966" s="65"/>
      <c r="G2966" s="50">
        <v>62</v>
      </c>
      <c r="H2966" s="50">
        <v>60</v>
      </c>
      <c r="I2966" s="50">
        <f t="shared" si="144"/>
        <v>62</v>
      </c>
      <c r="J2966" s="50">
        <f t="shared" si="144"/>
        <v>60</v>
      </c>
    </row>
    <row r="2967" spans="3:10" ht="14.25" customHeight="1">
      <c r="C2967" s="63" t="s">
        <v>3550</v>
      </c>
      <c r="D2967" s="64" t="s">
        <v>3551</v>
      </c>
      <c r="E2967" s="65"/>
      <c r="F2967" s="65"/>
      <c r="G2967" s="50">
        <v>0</v>
      </c>
      <c r="H2967" s="50">
        <v>1</v>
      </c>
      <c r="I2967" s="50">
        <f t="shared" si="144"/>
        <v>0</v>
      </c>
      <c r="J2967" s="50">
        <f t="shared" si="144"/>
        <v>1</v>
      </c>
    </row>
    <row r="2968" spans="3:10" ht="14.25" customHeight="1">
      <c r="C2968" s="63" t="s">
        <v>3552</v>
      </c>
      <c r="D2968" s="64" t="s">
        <v>3553</v>
      </c>
      <c r="E2968" s="65"/>
      <c r="F2968" s="65"/>
      <c r="G2968" s="50">
        <v>15</v>
      </c>
      <c r="H2968" s="50">
        <v>15</v>
      </c>
      <c r="I2968" s="50">
        <f t="shared" si="144"/>
        <v>15</v>
      </c>
      <c r="J2968" s="50">
        <f t="shared" si="144"/>
        <v>15</v>
      </c>
    </row>
    <row r="2969" spans="3:10" ht="14.25" customHeight="1">
      <c r="C2969" s="63" t="s">
        <v>3554</v>
      </c>
      <c r="D2969" s="64" t="s">
        <v>3555</v>
      </c>
      <c r="E2969" s="65"/>
      <c r="F2969" s="65"/>
      <c r="G2969" s="50">
        <v>3</v>
      </c>
      <c r="H2969" s="50">
        <v>3</v>
      </c>
      <c r="I2969" s="50">
        <f t="shared" si="144"/>
        <v>3</v>
      </c>
      <c r="J2969" s="50">
        <f t="shared" si="144"/>
        <v>3</v>
      </c>
    </row>
    <row r="2970" spans="3:10" ht="14.25" customHeight="1">
      <c r="C2970" s="63" t="s">
        <v>3556</v>
      </c>
      <c r="D2970" s="64" t="s">
        <v>3557</v>
      </c>
      <c r="E2970" s="65"/>
      <c r="F2970" s="65"/>
      <c r="G2970" s="50">
        <v>3</v>
      </c>
      <c r="H2970" s="50">
        <v>3</v>
      </c>
      <c r="I2970" s="50">
        <f t="shared" si="144"/>
        <v>3</v>
      </c>
      <c r="J2970" s="50">
        <f t="shared" si="144"/>
        <v>3</v>
      </c>
    </row>
    <row r="2971" spans="3:10" ht="14.25" customHeight="1">
      <c r="C2971" s="63" t="s">
        <v>3558</v>
      </c>
      <c r="D2971" s="64" t="s">
        <v>3559</v>
      </c>
      <c r="E2971" s="65"/>
      <c r="F2971" s="65"/>
      <c r="G2971" s="50">
        <v>0</v>
      </c>
      <c r="H2971" s="50">
        <v>1</v>
      </c>
      <c r="I2971" s="50">
        <f t="shared" si="144"/>
        <v>0</v>
      </c>
      <c r="J2971" s="50">
        <f t="shared" si="144"/>
        <v>1</v>
      </c>
    </row>
    <row r="2972" spans="3:10" ht="14.25" customHeight="1">
      <c r="C2972" s="63" t="s">
        <v>3560</v>
      </c>
      <c r="D2972" s="64" t="s">
        <v>3561</v>
      </c>
      <c r="E2972" s="65"/>
      <c r="F2972" s="65"/>
      <c r="G2972" s="50">
        <v>0</v>
      </c>
      <c r="H2972" s="50">
        <v>35</v>
      </c>
      <c r="I2972" s="50">
        <f t="shared" si="144"/>
        <v>0</v>
      </c>
      <c r="J2972" s="50">
        <f t="shared" si="144"/>
        <v>35</v>
      </c>
    </row>
    <row r="2973" spans="3:10" ht="14.25" customHeight="1">
      <c r="C2973" s="63" t="s">
        <v>3562</v>
      </c>
      <c r="D2973" s="64" t="s">
        <v>3563</v>
      </c>
      <c r="E2973" s="65"/>
      <c r="F2973" s="65"/>
      <c r="G2973" s="50">
        <v>0</v>
      </c>
      <c r="H2973" s="50">
        <v>10</v>
      </c>
      <c r="I2973" s="50">
        <f t="shared" si="144"/>
        <v>0</v>
      </c>
      <c r="J2973" s="50">
        <f t="shared" si="144"/>
        <v>10</v>
      </c>
    </row>
    <row r="2974" spans="3:10" ht="14.25" customHeight="1">
      <c r="C2974" s="63" t="s">
        <v>3564</v>
      </c>
      <c r="D2974" s="64" t="s">
        <v>3565</v>
      </c>
      <c r="E2974" s="65"/>
      <c r="F2974" s="65"/>
      <c r="G2974" s="50">
        <v>0</v>
      </c>
      <c r="H2974" s="50">
        <v>1</v>
      </c>
      <c r="I2974" s="50">
        <f t="shared" si="144"/>
        <v>0</v>
      </c>
      <c r="J2974" s="50">
        <f t="shared" si="144"/>
        <v>1</v>
      </c>
    </row>
    <row r="2975" spans="3:10" ht="14.25" customHeight="1">
      <c r="C2975" s="63" t="s">
        <v>3566</v>
      </c>
      <c r="D2975" s="64" t="s">
        <v>3567</v>
      </c>
      <c r="E2975" s="65"/>
      <c r="F2975" s="65"/>
      <c r="G2975" s="50">
        <v>2</v>
      </c>
      <c r="H2975" s="50">
        <v>5</v>
      </c>
      <c r="I2975" s="50">
        <f t="shared" si="144"/>
        <v>2</v>
      </c>
      <c r="J2975" s="50">
        <f t="shared" si="144"/>
        <v>5</v>
      </c>
    </row>
    <row r="2976" spans="3:10" ht="14.25" customHeight="1">
      <c r="C2976" s="63" t="s">
        <v>3568</v>
      </c>
      <c r="D2976" s="64" t="s">
        <v>3569</v>
      </c>
      <c r="E2976" s="65"/>
      <c r="F2976" s="65"/>
      <c r="G2976" s="50">
        <v>76</v>
      </c>
      <c r="H2976" s="50">
        <v>80</v>
      </c>
      <c r="I2976" s="50">
        <f t="shared" si="144"/>
        <v>76</v>
      </c>
      <c r="J2976" s="50">
        <f t="shared" si="144"/>
        <v>80</v>
      </c>
    </row>
    <row r="2977" spans="3:10" ht="14.25" customHeight="1">
      <c r="C2977" s="63" t="s">
        <v>3570</v>
      </c>
      <c r="D2977" s="64" t="s">
        <v>3571</v>
      </c>
      <c r="E2977" s="65"/>
      <c r="F2977" s="65"/>
      <c r="G2977" s="50">
        <v>25</v>
      </c>
      <c r="H2977" s="50">
        <v>30</v>
      </c>
      <c r="I2977" s="50">
        <f t="shared" si="144"/>
        <v>25</v>
      </c>
      <c r="J2977" s="50">
        <f t="shared" si="144"/>
        <v>30</v>
      </c>
    </row>
    <row r="2978" spans="3:10" ht="14.25" customHeight="1">
      <c r="C2978" s="63" t="s">
        <v>3572</v>
      </c>
      <c r="D2978" s="64" t="s">
        <v>3573</v>
      </c>
      <c r="E2978" s="65"/>
      <c r="F2978" s="65"/>
      <c r="G2978" s="50">
        <v>2</v>
      </c>
      <c r="H2978" s="50">
        <v>3</v>
      </c>
      <c r="I2978" s="50">
        <f t="shared" si="144"/>
        <v>2</v>
      </c>
      <c r="J2978" s="50">
        <f t="shared" si="144"/>
        <v>3</v>
      </c>
    </row>
    <row r="2979" spans="3:10" ht="14.25" customHeight="1">
      <c r="C2979" s="63" t="s">
        <v>3574</v>
      </c>
      <c r="D2979" s="64" t="s">
        <v>3575</v>
      </c>
      <c r="E2979" s="65"/>
      <c r="F2979" s="65"/>
      <c r="G2979" s="50">
        <v>1</v>
      </c>
      <c r="H2979" s="50">
        <v>1</v>
      </c>
      <c r="I2979" s="50">
        <f t="shared" si="144"/>
        <v>1</v>
      </c>
      <c r="J2979" s="50">
        <f t="shared" si="144"/>
        <v>1</v>
      </c>
    </row>
    <row r="2980" spans="3:10" ht="14.25" customHeight="1">
      <c r="C2980" s="63" t="s">
        <v>3576</v>
      </c>
      <c r="D2980" s="64" t="s">
        <v>3577</v>
      </c>
      <c r="E2980" s="65"/>
      <c r="F2980" s="65"/>
      <c r="G2980" s="50">
        <v>52</v>
      </c>
      <c r="H2980" s="50">
        <v>45</v>
      </c>
      <c r="I2980" s="50">
        <f t="shared" si="144"/>
        <v>52</v>
      </c>
      <c r="J2980" s="50">
        <f t="shared" si="144"/>
        <v>45</v>
      </c>
    </row>
    <row r="2981" spans="3:10" ht="14.25" customHeight="1">
      <c r="C2981" s="63" t="s">
        <v>3578</v>
      </c>
      <c r="D2981" s="64" t="s">
        <v>3579</v>
      </c>
      <c r="E2981" s="65"/>
      <c r="F2981" s="65"/>
      <c r="G2981" s="50">
        <v>0</v>
      </c>
      <c r="H2981" s="50">
        <v>1</v>
      </c>
      <c r="I2981" s="50">
        <f t="shared" si="144"/>
        <v>0</v>
      </c>
      <c r="J2981" s="50">
        <f t="shared" si="144"/>
        <v>1</v>
      </c>
    </row>
    <row r="2982" spans="3:10" ht="14.25" customHeight="1">
      <c r="C2982" s="63" t="s">
        <v>3580</v>
      </c>
      <c r="D2982" s="64" t="s">
        <v>3581</v>
      </c>
      <c r="E2982" s="65"/>
      <c r="F2982" s="65"/>
      <c r="G2982" s="50">
        <v>8</v>
      </c>
      <c r="H2982" s="50">
        <v>10</v>
      </c>
      <c r="I2982" s="50">
        <f t="shared" si="144"/>
        <v>8</v>
      </c>
      <c r="J2982" s="50">
        <f t="shared" si="144"/>
        <v>10</v>
      </c>
    </row>
    <row r="2983" spans="3:10" ht="14.25" customHeight="1">
      <c r="C2983" s="63" t="s">
        <v>3582</v>
      </c>
      <c r="D2983" s="64" t="s">
        <v>3583</v>
      </c>
      <c r="E2983" s="65"/>
      <c r="F2983" s="65"/>
      <c r="G2983" s="50">
        <v>39</v>
      </c>
      <c r="H2983" s="50">
        <v>69</v>
      </c>
      <c r="I2983" s="50">
        <f t="shared" si="144"/>
        <v>39</v>
      </c>
      <c r="J2983" s="50">
        <f t="shared" si="144"/>
        <v>69</v>
      </c>
    </row>
    <row r="2984" spans="3:10" ht="14.25" customHeight="1">
      <c r="C2984" s="63" t="s">
        <v>3584</v>
      </c>
      <c r="D2984" s="64" t="s">
        <v>3585</v>
      </c>
      <c r="E2984" s="65"/>
      <c r="F2984" s="65"/>
      <c r="G2984" s="50">
        <v>29</v>
      </c>
      <c r="H2984" s="50">
        <v>40</v>
      </c>
      <c r="I2984" s="50">
        <f t="shared" si="144"/>
        <v>29</v>
      </c>
      <c r="J2984" s="50">
        <f t="shared" si="144"/>
        <v>40</v>
      </c>
    </row>
    <row r="2985" spans="3:10" ht="14.25" customHeight="1">
      <c r="C2985" s="63" t="s">
        <v>3586</v>
      </c>
      <c r="D2985" s="64" t="s">
        <v>3587</v>
      </c>
      <c r="E2985" s="65"/>
      <c r="F2985" s="65"/>
      <c r="G2985" s="50">
        <v>1</v>
      </c>
      <c r="H2985" s="50">
        <v>1</v>
      </c>
      <c r="I2985" s="50">
        <f t="shared" si="144"/>
        <v>1</v>
      </c>
      <c r="J2985" s="50">
        <f t="shared" si="144"/>
        <v>1</v>
      </c>
    </row>
    <row r="2986" spans="3:10" ht="14.25" customHeight="1">
      <c r="C2986" s="63" t="s">
        <v>3588</v>
      </c>
      <c r="D2986" s="64" t="s">
        <v>3589</v>
      </c>
      <c r="E2986" s="65"/>
      <c r="F2986" s="65"/>
      <c r="G2986" s="50">
        <v>0</v>
      </c>
      <c r="H2986" s="50">
        <v>1</v>
      </c>
      <c r="I2986" s="50">
        <f t="shared" si="144"/>
        <v>0</v>
      </c>
      <c r="J2986" s="50">
        <f t="shared" si="144"/>
        <v>1</v>
      </c>
    </row>
    <row r="2987" spans="3:10" ht="14.25" customHeight="1">
      <c r="C2987" s="63" t="s">
        <v>3590</v>
      </c>
      <c r="D2987" s="64" t="s">
        <v>3591</v>
      </c>
      <c r="E2987" s="65"/>
      <c r="F2987" s="65"/>
      <c r="G2987" s="50">
        <v>0</v>
      </c>
      <c r="H2987" s="50">
        <v>1</v>
      </c>
      <c r="I2987" s="50">
        <f t="shared" si="144"/>
        <v>0</v>
      </c>
      <c r="J2987" s="50">
        <f t="shared" si="144"/>
        <v>1</v>
      </c>
    </row>
    <row r="2988" spans="3:10" ht="14.25" customHeight="1">
      <c r="C2988" s="63" t="s">
        <v>3592</v>
      </c>
      <c r="D2988" s="64" t="s">
        <v>3593</v>
      </c>
      <c r="E2988" s="65"/>
      <c r="F2988" s="65"/>
      <c r="G2988" s="50">
        <v>2</v>
      </c>
      <c r="H2988" s="50">
        <v>3</v>
      </c>
      <c r="I2988" s="50">
        <f t="shared" si="144"/>
        <v>2</v>
      </c>
      <c r="J2988" s="50">
        <f t="shared" si="144"/>
        <v>3</v>
      </c>
    </row>
    <row r="2989" spans="3:10" ht="14.25" customHeight="1">
      <c r="C2989" s="63" t="s">
        <v>3594</v>
      </c>
      <c r="D2989" s="64" t="s">
        <v>3595</v>
      </c>
      <c r="E2989" s="65"/>
      <c r="F2989" s="65"/>
      <c r="G2989" s="50">
        <v>1</v>
      </c>
      <c r="H2989" s="50">
        <v>1</v>
      </c>
      <c r="I2989" s="50">
        <f t="shared" si="144"/>
        <v>1</v>
      </c>
      <c r="J2989" s="50">
        <f t="shared" si="144"/>
        <v>1</v>
      </c>
    </row>
    <row r="2990" spans="3:10" ht="14.25" customHeight="1">
      <c r="C2990" s="63" t="s">
        <v>3596</v>
      </c>
      <c r="D2990" s="64" t="s">
        <v>3597</v>
      </c>
      <c r="E2990" s="65"/>
      <c r="F2990" s="65"/>
      <c r="G2990" s="50">
        <v>3</v>
      </c>
      <c r="H2990" s="50">
        <v>4</v>
      </c>
      <c r="I2990" s="50">
        <f t="shared" si="144"/>
        <v>3</v>
      </c>
      <c r="J2990" s="50">
        <f t="shared" si="144"/>
        <v>4</v>
      </c>
    </row>
    <row r="2991" spans="3:10" ht="14.25" customHeight="1">
      <c r="C2991" s="63" t="s">
        <v>3598</v>
      </c>
      <c r="D2991" s="64" t="s">
        <v>3599</v>
      </c>
      <c r="E2991" s="65"/>
      <c r="F2991" s="65"/>
      <c r="G2991" s="50">
        <v>2</v>
      </c>
      <c r="H2991" s="50">
        <v>3</v>
      </c>
      <c r="I2991" s="50">
        <f t="shared" si="144"/>
        <v>2</v>
      </c>
      <c r="J2991" s="50">
        <f t="shared" si="144"/>
        <v>3</v>
      </c>
    </row>
    <row r="2992" spans="3:10" ht="14.25" customHeight="1">
      <c r="C2992" s="63" t="s">
        <v>3600</v>
      </c>
      <c r="D2992" s="64" t="s">
        <v>3601</v>
      </c>
      <c r="E2992" s="65"/>
      <c r="F2992" s="65"/>
      <c r="G2992" s="50">
        <v>2</v>
      </c>
      <c r="H2992" s="50">
        <v>3</v>
      </c>
      <c r="I2992" s="50">
        <f t="shared" si="144"/>
        <v>2</v>
      </c>
      <c r="J2992" s="50">
        <f t="shared" si="144"/>
        <v>3</v>
      </c>
    </row>
    <row r="2993" spans="3:10" ht="14.25" customHeight="1">
      <c r="C2993" s="63" t="s">
        <v>3602</v>
      </c>
      <c r="D2993" s="64" t="s">
        <v>3603</v>
      </c>
      <c r="E2993" s="65"/>
      <c r="F2993" s="65"/>
      <c r="G2993" s="50">
        <v>2</v>
      </c>
      <c r="H2993" s="50">
        <v>3</v>
      </c>
      <c r="I2993" s="50">
        <f t="shared" si="144"/>
        <v>2</v>
      </c>
      <c r="J2993" s="50">
        <f t="shared" si="144"/>
        <v>3</v>
      </c>
    </row>
    <row r="2994" spans="3:10" ht="14.25" customHeight="1">
      <c r="C2994" s="63" t="s">
        <v>3604</v>
      </c>
      <c r="D2994" s="64" t="s">
        <v>3605</v>
      </c>
      <c r="E2994" s="65"/>
      <c r="F2994" s="65"/>
      <c r="G2994" s="50">
        <v>3</v>
      </c>
      <c r="H2994" s="50">
        <v>3</v>
      </c>
      <c r="I2994" s="50">
        <f t="shared" si="144"/>
        <v>3</v>
      </c>
      <c r="J2994" s="50">
        <f t="shared" si="144"/>
        <v>3</v>
      </c>
    </row>
    <row r="2995" spans="3:10" ht="14.25" customHeight="1">
      <c r="C2995" s="63" t="s">
        <v>3146</v>
      </c>
      <c r="D2995" s="64" t="s">
        <v>3147</v>
      </c>
      <c r="E2995" s="65"/>
      <c r="F2995" s="65"/>
      <c r="G2995" s="50">
        <v>1</v>
      </c>
      <c r="H2995" s="50">
        <v>1</v>
      </c>
      <c r="I2995" s="50">
        <f t="shared" si="144"/>
        <v>1</v>
      </c>
      <c r="J2995" s="50">
        <f t="shared" si="144"/>
        <v>1</v>
      </c>
    </row>
    <row r="2996" spans="3:10" ht="14.25" customHeight="1">
      <c r="C2996" s="63" t="s">
        <v>3606</v>
      </c>
      <c r="D2996" s="64" t="s">
        <v>3607</v>
      </c>
      <c r="E2996" s="65"/>
      <c r="F2996" s="65"/>
      <c r="G2996" s="50">
        <v>8</v>
      </c>
      <c r="H2996" s="50">
        <v>7</v>
      </c>
      <c r="I2996" s="50">
        <f t="shared" si="144"/>
        <v>8</v>
      </c>
      <c r="J2996" s="50">
        <f t="shared" si="144"/>
        <v>7</v>
      </c>
    </row>
    <row r="2997" spans="3:10" ht="14.25" customHeight="1">
      <c r="C2997" s="63" t="s">
        <v>3608</v>
      </c>
      <c r="D2997" s="64" t="s">
        <v>3609</v>
      </c>
      <c r="E2997" s="65"/>
      <c r="F2997" s="65"/>
      <c r="G2997" s="50">
        <v>0</v>
      </c>
      <c r="H2997" s="50">
        <v>1</v>
      </c>
      <c r="I2997" s="50">
        <f t="shared" si="144"/>
        <v>0</v>
      </c>
      <c r="J2997" s="50">
        <f t="shared" si="144"/>
        <v>1</v>
      </c>
    </row>
    <row r="2998" spans="3:10" ht="14.25" customHeight="1">
      <c r="C2998" s="63" t="s">
        <v>3610</v>
      </c>
      <c r="D2998" s="64" t="s">
        <v>3611</v>
      </c>
      <c r="E2998" s="65"/>
      <c r="F2998" s="65"/>
      <c r="G2998" s="50">
        <v>0</v>
      </c>
      <c r="H2998" s="50">
        <v>1</v>
      </c>
      <c r="I2998" s="50">
        <f t="shared" si="144"/>
        <v>0</v>
      </c>
      <c r="J2998" s="50">
        <f t="shared" si="144"/>
        <v>1</v>
      </c>
    </row>
    <row r="2999" spans="3:10" ht="14.25" customHeight="1">
      <c r="C2999" s="63" t="s">
        <v>3612</v>
      </c>
      <c r="D2999" s="64" t="s">
        <v>3613</v>
      </c>
      <c r="E2999" s="65"/>
      <c r="F2999" s="65"/>
      <c r="G2999" s="50">
        <v>0</v>
      </c>
      <c r="H2999" s="50">
        <v>1</v>
      </c>
      <c r="I2999" s="50">
        <f t="shared" si="144"/>
        <v>0</v>
      </c>
      <c r="J2999" s="50">
        <f t="shared" si="144"/>
        <v>1</v>
      </c>
    </row>
    <row r="3000" spans="3:10" ht="14.25" customHeight="1">
      <c r="C3000" s="63" t="s">
        <v>3614</v>
      </c>
      <c r="D3000" s="64" t="s">
        <v>3615</v>
      </c>
      <c r="E3000" s="65"/>
      <c r="F3000" s="65"/>
      <c r="G3000" s="50">
        <v>0</v>
      </c>
      <c r="H3000" s="50">
        <v>1</v>
      </c>
      <c r="I3000" s="50">
        <f t="shared" si="144"/>
        <v>0</v>
      </c>
      <c r="J3000" s="50">
        <f t="shared" si="144"/>
        <v>1</v>
      </c>
    </row>
    <row r="3001" spans="3:10" ht="14.25" customHeight="1">
      <c r="C3001" s="63" t="s">
        <v>3616</v>
      </c>
      <c r="D3001" s="64" t="s">
        <v>3617</v>
      </c>
      <c r="E3001" s="65"/>
      <c r="F3001" s="65"/>
      <c r="G3001" s="50">
        <v>3</v>
      </c>
      <c r="H3001" s="50">
        <v>2</v>
      </c>
      <c r="I3001" s="50">
        <f t="shared" si="144"/>
        <v>3</v>
      </c>
      <c r="J3001" s="50">
        <f t="shared" si="144"/>
        <v>2</v>
      </c>
    </row>
    <row r="3002" spans="3:10" ht="14.25" customHeight="1">
      <c r="C3002" s="63" t="s">
        <v>3618</v>
      </c>
      <c r="D3002" s="64" t="s">
        <v>3619</v>
      </c>
      <c r="E3002" s="65"/>
      <c r="F3002" s="65"/>
      <c r="G3002" s="50">
        <v>1</v>
      </c>
      <c r="H3002" s="50">
        <v>1</v>
      </c>
      <c r="I3002" s="50">
        <f t="shared" si="144"/>
        <v>1</v>
      </c>
      <c r="J3002" s="50">
        <f t="shared" si="144"/>
        <v>1</v>
      </c>
    </row>
    <row r="3003" spans="3:10" ht="14.25" customHeight="1">
      <c r="C3003" s="63" t="s">
        <v>3620</v>
      </c>
      <c r="D3003" s="64" t="s">
        <v>3621</v>
      </c>
      <c r="E3003" s="65"/>
      <c r="F3003" s="65"/>
      <c r="G3003" s="50">
        <v>0</v>
      </c>
      <c r="H3003" s="50">
        <v>1</v>
      </c>
      <c r="I3003" s="50">
        <f t="shared" si="144"/>
        <v>0</v>
      </c>
      <c r="J3003" s="50">
        <f t="shared" si="144"/>
        <v>1</v>
      </c>
    </row>
    <row r="3004" spans="3:10" ht="14.25" customHeight="1">
      <c r="C3004" s="63" t="s">
        <v>2142</v>
      </c>
      <c r="D3004" s="64" t="s">
        <v>2143</v>
      </c>
      <c r="E3004" s="65"/>
      <c r="F3004" s="65"/>
      <c r="G3004" s="50">
        <v>2</v>
      </c>
      <c r="H3004" s="50">
        <v>1</v>
      </c>
      <c r="I3004" s="50">
        <f t="shared" si="144"/>
        <v>2</v>
      </c>
      <c r="J3004" s="50">
        <f t="shared" si="144"/>
        <v>1</v>
      </c>
    </row>
    <row r="3005" spans="3:10" ht="14.25" customHeight="1">
      <c r="C3005" s="63" t="s">
        <v>2144</v>
      </c>
      <c r="D3005" s="64" t="s">
        <v>2145</v>
      </c>
      <c r="E3005" s="65"/>
      <c r="F3005" s="65"/>
      <c r="G3005" s="50">
        <v>0</v>
      </c>
      <c r="H3005" s="50">
        <v>1</v>
      </c>
      <c r="I3005" s="50">
        <f t="shared" si="144"/>
        <v>0</v>
      </c>
      <c r="J3005" s="50">
        <f t="shared" si="144"/>
        <v>1</v>
      </c>
    </row>
    <row r="3006" spans="3:10" ht="14.25" customHeight="1">
      <c r="C3006" s="63" t="s">
        <v>3622</v>
      </c>
      <c r="D3006" s="64" t="s">
        <v>3623</v>
      </c>
      <c r="E3006" s="65"/>
      <c r="F3006" s="65"/>
      <c r="G3006" s="50">
        <v>0</v>
      </c>
      <c r="H3006" s="50">
        <v>1</v>
      </c>
      <c r="I3006" s="50">
        <f t="shared" si="144"/>
        <v>0</v>
      </c>
      <c r="J3006" s="50">
        <f t="shared" si="144"/>
        <v>1</v>
      </c>
    </row>
    <row r="3007" spans="3:10" ht="14.25" customHeight="1">
      <c r="C3007" s="63" t="s">
        <v>3624</v>
      </c>
      <c r="D3007" s="64" t="s">
        <v>3625</v>
      </c>
      <c r="E3007" s="65"/>
      <c r="F3007" s="65"/>
      <c r="G3007" s="50">
        <v>0</v>
      </c>
      <c r="H3007" s="50">
        <v>1</v>
      </c>
      <c r="I3007" s="50">
        <f t="shared" si="144"/>
        <v>0</v>
      </c>
      <c r="J3007" s="50">
        <f t="shared" si="144"/>
        <v>1</v>
      </c>
    </row>
    <row r="3008" spans="3:10" ht="14.25" customHeight="1">
      <c r="C3008" s="63" t="s">
        <v>3626</v>
      </c>
      <c r="D3008" s="64" t="s">
        <v>3627</v>
      </c>
      <c r="E3008" s="65"/>
      <c r="F3008" s="65"/>
      <c r="G3008" s="50">
        <v>0</v>
      </c>
      <c r="H3008" s="50">
        <v>1</v>
      </c>
      <c r="I3008" s="50">
        <f t="shared" si="144"/>
        <v>0</v>
      </c>
      <c r="J3008" s="50">
        <f t="shared" si="144"/>
        <v>1</v>
      </c>
    </row>
    <row r="3009" spans="3:10" ht="14.25" customHeight="1">
      <c r="C3009" s="63" t="s">
        <v>1053</v>
      </c>
      <c r="D3009" s="64" t="s">
        <v>1054</v>
      </c>
      <c r="E3009" s="65"/>
      <c r="F3009" s="65"/>
      <c r="G3009" s="50">
        <v>1</v>
      </c>
      <c r="H3009" s="50">
        <v>1</v>
      </c>
      <c r="I3009" s="50">
        <f t="shared" si="144"/>
        <v>1</v>
      </c>
      <c r="J3009" s="50">
        <f t="shared" si="144"/>
        <v>1</v>
      </c>
    </row>
    <row r="3010" spans="3:10" ht="14.25" customHeight="1">
      <c r="C3010" s="63" t="s">
        <v>1055</v>
      </c>
      <c r="D3010" s="64" t="s">
        <v>1056</v>
      </c>
      <c r="E3010" s="65"/>
      <c r="F3010" s="65"/>
      <c r="G3010" s="50">
        <v>0</v>
      </c>
      <c r="H3010" s="50">
        <v>1</v>
      </c>
      <c r="I3010" s="50">
        <f t="shared" si="144"/>
        <v>0</v>
      </c>
      <c r="J3010" s="50">
        <f t="shared" si="144"/>
        <v>1</v>
      </c>
    </row>
    <row r="3011" spans="3:10" ht="14.25" customHeight="1">
      <c r="C3011" s="63" t="s">
        <v>1057</v>
      </c>
      <c r="D3011" s="64" t="s">
        <v>1058</v>
      </c>
      <c r="E3011" s="65"/>
      <c r="F3011" s="65"/>
      <c r="G3011" s="50">
        <v>1</v>
      </c>
      <c r="H3011" s="50">
        <v>1</v>
      </c>
      <c r="I3011" s="50">
        <f t="shared" si="144"/>
        <v>1</v>
      </c>
      <c r="J3011" s="50">
        <f t="shared" si="144"/>
        <v>1</v>
      </c>
    </row>
    <row r="3012" spans="3:10" ht="14.25" customHeight="1">
      <c r="C3012" s="63" t="s">
        <v>1059</v>
      </c>
      <c r="D3012" s="64" t="s">
        <v>1060</v>
      </c>
      <c r="E3012" s="65"/>
      <c r="F3012" s="65"/>
      <c r="G3012" s="50">
        <v>0</v>
      </c>
      <c r="H3012" s="50">
        <v>1</v>
      </c>
      <c r="I3012" s="50">
        <f t="shared" si="144"/>
        <v>0</v>
      </c>
      <c r="J3012" s="50">
        <f t="shared" si="144"/>
        <v>1</v>
      </c>
    </row>
    <row r="3013" spans="3:10" ht="14.25" customHeight="1">
      <c r="C3013" s="63" t="s">
        <v>3628</v>
      </c>
      <c r="D3013" s="64" t="s">
        <v>3629</v>
      </c>
      <c r="E3013" s="65"/>
      <c r="F3013" s="65"/>
      <c r="G3013" s="50">
        <v>0</v>
      </c>
      <c r="H3013" s="50">
        <v>1</v>
      </c>
      <c r="I3013" s="50">
        <f t="shared" si="144"/>
        <v>0</v>
      </c>
      <c r="J3013" s="50">
        <f t="shared" si="144"/>
        <v>1</v>
      </c>
    </row>
    <row r="3014" spans="3:10" ht="14.25" customHeight="1">
      <c r="C3014" s="63" t="s">
        <v>3630</v>
      </c>
      <c r="D3014" s="64" t="s">
        <v>3631</v>
      </c>
      <c r="E3014" s="65"/>
      <c r="F3014" s="65"/>
      <c r="G3014" s="50">
        <v>0</v>
      </c>
      <c r="H3014" s="50">
        <v>1</v>
      </c>
      <c r="I3014" s="50">
        <f t="shared" si="144"/>
        <v>0</v>
      </c>
      <c r="J3014" s="50">
        <f t="shared" si="144"/>
        <v>1</v>
      </c>
    </row>
    <row r="3015" spans="3:10" ht="14.25" customHeight="1">
      <c r="C3015" s="63" t="s">
        <v>3632</v>
      </c>
      <c r="D3015" s="64" t="s">
        <v>3633</v>
      </c>
      <c r="E3015" s="65"/>
      <c r="F3015" s="65"/>
      <c r="G3015" s="50">
        <v>0</v>
      </c>
      <c r="H3015" s="50">
        <v>1</v>
      </c>
      <c r="I3015" s="50">
        <f t="shared" si="144"/>
        <v>0</v>
      </c>
      <c r="J3015" s="50">
        <f t="shared" si="144"/>
        <v>1</v>
      </c>
    </row>
    <row r="3016" spans="3:10" ht="14.25" customHeight="1">
      <c r="C3016" s="63" t="s">
        <v>3634</v>
      </c>
      <c r="D3016" s="64" t="s">
        <v>3635</v>
      </c>
      <c r="E3016" s="65"/>
      <c r="F3016" s="65"/>
      <c r="G3016" s="50">
        <v>0</v>
      </c>
      <c r="H3016" s="50">
        <v>1</v>
      </c>
      <c r="I3016" s="50">
        <f t="shared" si="144"/>
        <v>0</v>
      </c>
      <c r="J3016" s="50">
        <f t="shared" si="144"/>
        <v>1</v>
      </c>
    </row>
    <row r="3017" spans="3:10" ht="14.25" customHeight="1">
      <c r="C3017" s="63" t="s">
        <v>3636</v>
      </c>
      <c r="D3017" s="64" t="s">
        <v>3637</v>
      </c>
      <c r="E3017" s="65"/>
      <c r="F3017" s="65"/>
      <c r="G3017" s="50">
        <v>4</v>
      </c>
      <c r="H3017" s="50">
        <v>5</v>
      </c>
      <c r="I3017" s="50">
        <f t="shared" si="144"/>
        <v>4</v>
      </c>
      <c r="J3017" s="50">
        <f t="shared" si="144"/>
        <v>5</v>
      </c>
    </row>
    <row r="3018" spans="3:10" ht="14.25" customHeight="1">
      <c r="C3018" s="63" t="s">
        <v>3638</v>
      </c>
      <c r="D3018" s="64" t="s">
        <v>3639</v>
      </c>
      <c r="E3018" s="65"/>
      <c r="F3018" s="65"/>
      <c r="G3018" s="50">
        <v>1</v>
      </c>
      <c r="H3018" s="50">
        <v>1</v>
      </c>
      <c r="I3018" s="50">
        <f t="shared" si="144"/>
        <v>1</v>
      </c>
      <c r="J3018" s="50">
        <f t="shared" si="144"/>
        <v>1</v>
      </c>
    </row>
    <row r="3019" spans="3:10" ht="14.25" customHeight="1">
      <c r="C3019" s="63" t="s">
        <v>3640</v>
      </c>
      <c r="D3019" s="64" t="s">
        <v>3641</v>
      </c>
      <c r="E3019" s="65"/>
      <c r="F3019" s="65"/>
      <c r="G3019" s="50">
        <v>14</v>
      </c>
      <c r="H3019" s="50">
        <v>11</v>
      </c>
      <c r="I3019" s="50">
        <f t="shared" si="144"/>
        <v>14</v>
      </c>
      <c r="J3019" s="50">
        <f t="shared" si="144"/>
        <v>11</v>
      </c>
    </row>
    <row r="3020" spans="3:10" ht="14.25" customHeight="1">
      <c r="C3020" s="63" t="s">
        <v>3642</v>
      </c>
      <c r="D3020" s="64" t="s">
        <v>3643</v>
      </c>
      <c r="E3020" s="65"/>
      <c r="F3020" s="65"/>
      <c r="G3020" s="50">
        <v>0</v>
      </c>
      <c r="H3020" s="50">
        <v>1</v>
      </c>
      <c r="I3020" s="50">
        <f t="shared" si="144"/>
        <v>0</v>
      </c>
      <c r="J3020" s="50">
        <f t="shared" si="144"/>
        <v>1</v>
      </c>
    </row>
    <row r="3021" spans="3:10" ht="14.25" customHeight="1">
      <c r="C3021" s="63" t="s">
        <v>3644</v>
      </c>
      <c r="D3021" s="64" t="s">
        <v>3645</v>
      </c>
      <c r="E3021" s="65"/>
      <c r="F3021" s="65"/>
      <c r="G3021" s="50">
        <v>3</v>
      </c>
      <c r="H3021" s="50">
        <v>5</v>
      </c>
      <c r="I3021" s="50">
        <f t="shared" si="144"/>
        <v>3</v>
      </c>
      <c r="J3021" s="50">
        <f t="shared" si="144"/>
        <v>5</v>
      </c>
    </row>
    <row r="3022" spans="3:10" ht="14.25" customHeight="1">
      <c r="C3022" s="63" t="s">
        <v>3646</v>
      </c>
      <c r="D3022" s="64" t="s">
        <v>3647</v>
      </c>
      <c r="E3022" s="65"/>
      <c r="F3022" s="65"/>
      <c r="G3022" s="50">
        <v>0</v>
      </c>
      <c r="H3022" s="50">
        <v>1</v>
      </c>
      <c r="I3022" s="50">
        <f t="shared" si="144"/>
        <v>0</v>
      </c>
      <c r="J3022" s="50">
        <f t="shared" si="144"/>
        <v>1</v>
      </c>
    </row>
    <row r="3023" spans="3:10" ht="14.25" customHeight="1">
      <c r="C3023" s="63" t="s">
        <v>2148</v>
      </c>
      <c r="D3023" s="64" t="s">
        <v>2149</v>
      </c>
      <c r="E3023" s="65"/>
      <c r="F3023" s="65"/>
      <c r="G3023" s="50">
        <v>54</v>
      </c>
      <c r="H3023" s="50">
        <v>40</v>
      </c>
      <c r="I3023" s="50">
        <f t="shared" si="144"/>
        <v>54</v>
      </c>
      <c r="J3023" s="50">
        <f t="shared" si="144"/>
        <v>40</v>
      </c>
    </row>
    <row r="3024" spans="3:10" ht="14.25" customHeight="1">
      <c r="C3024" s="63" t="s">
        <v>3648</v>
      </c>
      <c r="D3024" s="64" t="s">
        <v>3649</v>
      </c>
      <c r="E3024" s="65"/>
      <c r="F3024" s="65"/>
      <c r="G3024" s="50">
        <v>0</v>
      </c>
      <c r="H3024" s="50">
        <v>1</v>
      </c>
      <c r="I3024" s="50">
        <f t="shared" si="144"/>
        <v>0</v>
      </c>
      <c r="J3024" s="50">
        <f t="shared" si="144"/>
        <v>1</v>
      </c>
    </row>
    <row r="3025" spans="3:10" ht="14.25" customHeight="1">
      <c r="C3025" s="63" t="s">
        <v>3650</v>
      </c>
      <c r="D3025" s="64" t="s">
        <v>3651</v>
      </c>
      <c r="E3025" s="65"/>
      <c r="F3025" s="65"/>
      <c r="G3025" s="50">
        <v>14</v>
      </c>
      <c r="H3025" s="50">
        <v>13</v>
      </c>
      <c r="I3025" s="50">
        <f t="shared" si="144"/>
        <v>14</v>
      </c>
      <c r="J3025" s="50">
        <f t="shared" si="144"/>
        <v>13</v>
      </c>
    </row>
    <row r="3026" spans="3:10" ht="14.25" customHeight="1">
      <c r="C3026" s="63" t="s">
        <v>3652</v>
      </c>
      <c r="D3026" s="64" t="s">
        <v>3653</v>
      </c>
      <c r="E3026" s="65"/>
      <c r="F3026" s="65"/>
      <c r="G3026" s="50">
        <v>1</v>
      </c>
      <c r="H3026" s="50">
        <v>2</v>
      </c>
      <c r="I3026" s="50">
        <f t="shared" si="144"/>
        <v>1</v>
      </c>
      <c r="J3026" s="50">
        <f t="shared" si="144"/>
        <v>2</v>
      </c>
    </row>
    <row r="3027" spans="3:10" ht="14.25" customHeight="1">
      <c r="C3027" s="63" t="s">
        <v>3654</v>
      </c>
      <c r="D3027" s="64" t="s">
        <v>3655</v>
      </c>
      <c r="E3027" s="65"/>
      <c r="F3027" s="65"/>
      <c r="G3027" s="50">
        <v>0</v>
      </c>
      <c r="H3027" s="50">
        <v>1</v>
      </c>
      <c r="I3027" s="50">
        <f t="shared" si="144"/>
        <v>0</v>
      </c>
      <c r="J3027" s="50">
        <f t="shared" si="144"/>
        <v>1</v>
      </c>
    </row>
    <row r="3028" spans="3:10" ht="14.25" customHeight="1">
      <c r="C3028" s="63" t="s">
        <v>731</v>
      </c>
      <c r="D3028" s="64" t="s">
        <v>732</v>
      </c>
      <c r="E3028" s="65"/>
      <c r="F3028" s="65"/>
      <c r="G3028" s="50">
        <v>0</v>
      </c>
      <c r="H3028" s="50">
        <v>2</v>
      </c>
      <c r="I3028" s="50">
        <f t="shared" si="144"/>
        <v>0</v>
      </c>
      <c r="J3028" s="50">
        <f t="shared" si="144"/>
        <v>2</v>
      </c>
    </row>
    <row r="3029" spans="3:10" ht="14.25" customHeight="1">
      <c r="C3029" s="63" t="s">
        <v>3656</v>
      </c>
      <c r="D3029" s="64" t="s">
        <v>3657</v>
      </c>
      <c r="E3029" s="65"/>
      <c r="F3029" s="65"/>
      <c r="G3029" s="50">
        <v>0</v>
      </c>
      <c r="H3029" s="50">
        <v>1</v>
      </c>
      <c r="I3029" s="50">
        <f t="shared" si="144"/>
        <v>0</v>
      </c>
      <c r="J3029" s="50">
        <f t="shared" si="144"/>
        <v>1</v>
      </c>
    </row>
    <row r="3030" spans="3:10" ht="14.25" customHeight="1">
      <c r="C3030" s="63" t="s">
        <v>735</v>
      </c>
      <c r="D3030" s="64" t="s">
        <v>736</v>
      </c>
      <c r="E3030" s="65"/>
      <c r="F3030" s="65"/>
      <c r="G3030" s="50">
        <v>13</v>
      </c>
      <c r="H3030" s="50">
        <v>15</v>
      </c>
      <c r="I3030" s="50">
        <f t="shared" si="144"/>
        <v>13</v>
      </c>
      <c r="J3030" s="50">
        <f t="shared" si="144"/>
        <v>15</v>
      </c>
    </row>
    <row r="3031" spans="3:10" ht="14.25" customHeight="1">
      <c r="C3031" s="63" t="s">
        <v>3658</v>
      </c>
      <c r="D3031" s="64" t="s">
        <v>3659</v>
      </c>
      <c r="E3031" s="65"/>
      <c r="F3031" s="65"/>
      <c r="G3031" s="50">
        <v>0</v>
      </c>
      <c r="H3031" s="50">
        <v>1</v>
      </c>
      <c r="I3031" s="50">
        <f t="shared" si="144"/>
        <v>0</v>
      </c>
      <c r="J3031" s="50">
        <f t="shared" si="144"/>
        <v>1</v>
      </c>
    </row>
    <row r="3032" spans="3:10" ht="14.25" customHeight="1">
      <c r="C3032" s="63" t="s">
        <v>3660</v>
      </c>
      <c r="D3032" s="64" t="s">
        <v>3661</v>
      </c>
      <c r="E3032" s="65"/>
      <c r="F3032" s="65"/>
      <c r="G3032" s="50">
        <v>0</v>
      </c>
      <c r="H3032" s="50">
        <v>1</v>
      </c>
      <c r="I3032" s="50">
        <f t="shared" si="144"/>
        <v>0</v>
      </c>
      <c r="J3032" s="50">
        <f t="shared" si="144"/>
        <v>1</v>
      </c>
    </row>
    <row r="3033" spans="3:10" ht="14.25" customHeight="1">
      <c r="C3033" s="63" t="s">
        <v>3662</v>
      </c>
      <c r="D3033" s="64" t="s">
        <v>3663</v>
      </c>
      <c r="E3033" s="65"/>
      <c r="F3033" s="65"/>
      <c r="G3033" s="50">
        <v>0</v>
      </c>
      <c r="H3033" s="50">
        <v>1</v>
      </c>
      <c r="I3033" s="50">
        <f t="shared" si="144"/>
        <v>0</v>
      </c>
      <c r="J3033" s="50">
        <f t="shared" si="144"/>
        <v>1</v>
      </c>
    </row>
    <row r="3034" spans="3:10" ht="14.25" customHeight="1">
      <c r="C3034" s="63" t="s">
        <v>3664</v>
      </c>
      <c r="D3034" s="64" t="s">
        <v>3665</v>
      </c>
      <c r="E3034" s="65"/>
      <c r="F3034" s="65"/>
      <c r="G3034" s="50">
        <v>1</v>
      </c>
      <c r="H3034" s="50">
        <v>2</v>
      </c>
      <c r="I3034" s="50">
        <f t="shared" si="144"/>
        <v>1</v>
      </c>
      <c r="J3034" s="50">
        <f t="shared" si="144"/>
        <v>2</v>
      </c>
    </row>
    <row r="3035" spans="3:10" ht="14.25" customHeight="1">
      <c r="C3035" s="63" t="s">
        <v>3666</v>
      </c>
      <c r="D3035" s="64" t="s">
        <v>3667</v>
      </c>
      <c r="E3035" s="65"/>
      <c r="F3035" s="65"/>
      <c r="G3035" s="50">
        <v>0</v>
      </c>
      <c r="H3035" s="50">
        <v>1</v>
      </c>
      <c r="I3035" s="50">
        <f t="shared" si="144"/>
        <v>0</v>
      </c>
      <c r="J3035" s="50">
        <f t="shared" si="144"/>
        <v>1</v>
      </c>
    </row>
    <row r="3036" spans="3:10" ht="14.25" customHeight="1">
      <c r="C3036" s="63" t="s">
        <v>3668</v>
      </c>
      <c r="D3036" s="64" t="s">
        <v>3669</v>
      </c>
      <c r="E3036" s="65"/>
      <c r="F3036" s="65"/>
      <c r="G3036" s="50">
        <v>0</v>
      </c>
      <c r="H3036" s="50">
        <v>1</v>
      </c>
      <c r="I3036" s="50">
        <f t="shared" si="144"/>
        <v>0</v>
      </c>
      <c r="J3036" s="50">
        <f t="shared" si="144"/>
        <v>1</v>
      </c>
    </row>
    <row r="3037" spans="3:10" ht="14.25" customHeight="1">
      <c r="C3037" s="63" t="s">
        <v>3670</v>
      </c>
      <c r="D3037" s="64" t="s">
        <v>3671</v>
      </c>
      <c r="E3037" s="65"/>
      <c r="F3037" s="65"/>
      <c r="G3037" s="50">
        <v>0</v>
      </c>
      <c r="H3037" s="50">
        <v>1</v>
      </c>
      <c r="I3037" s="50">
        <f t="shared" si="144"/>
        <v>0</v>
      </c>
      <c r="J3037" s="50">
        <f t="shared" si="144"/>
        <v>1</v>
      </c>
    </row>
    <row r="3038" spans="3:10" ht="14.25" customHeight="1">
      <c r="C3038" s="63" t="s">
        <v>3672</v>
      </c>
      <c r="D3038" s="64" t="s">
        <v>3673</v>
      </c>
      <c r="E3038" s="65"/>
      <c r="F3038" s="65"/>
      <c r="G3038" s="50">
        <v>0</v>
      </c>
      <c r="H3038" s="50">
        <v>1</v>
      </c>
      <c r="I3038" s="50">
        <f t="shared" si="144"/>
        <v>0</v>
      </c>
      <c r="J3038" s="50">
        <f t="shared" ref="J3038:J3088" si="145">SUM(F3038,H3038)</f>
        <v>1</v>
      </c>
    </row>
    <row r="3039" spans="3:10" ht="14.25" customHeight="1">
      <c r="C3039" s="63" t="s">
        <v>2678</v>
      </c>
      <c r="D3039" s="64" t="s">
        <v>2679</v>
      </c>
      <c r="E3039" s="65"/>
      <c r="F3039" s="65"/>
      <c r="G3039" s="50">
        <v>0</v>
      </c>
      <c r="H3039" s="50">
        <v>1</v>
      </c>
      <c r="I3039" s="50">
        <f t="shared" ref="I3039:I3088" si="146">SUM(E3039,G3039)</f>
        <v>0</v>
      </c>
      <c r="J3039" s="50">
        <f t="shared" si="145"/>
        <v>1</v>
      </c>
    </row>
    <row r="3040" spans="3:10" ht="14.25" customHeight="1">
      <c r="C3040" s="63" t="s">
        <v>3674</v>
      </c>
      <c r="D3040" s="64" t="s">
        <v>3675</v>
      </c>
      <c r="E3040" s="65"/>
      <c r="F3040" s="65"/>
      <c r="G3040" s="50">
        <v>0</v>
      </c>
      <c r="H3040" s="50">
        <v>1</v>
      </c>
      <c r="I3040" s="50">
        <f t="shared" si="146"/>
        <v>0</v>
      </c>
      <c r="J3040" s="50">
        <f t="shared" si="145"/>
        <v>1</v>
      </c>
    </row>
    <row r="3041" spans="3:10" ht="14.25" customHeight="1">
      <c r="C3041" s="63" t="s">
        <v>429</v>
      </c>
      <c r="D3041" s="64" t="s">
        <v>430</v>
      </c>
      <c r="E3041" s="65"/>
      <c r="F3041" s="65"/>
      <c r="G3041" s="50">
        <v>0</v>
      </c>
      <c r="H3041" s="50">
        <v>1</v>
      </c>
      <c r="I3041" s="50">
        <f t="shared" si="146"/>
        <v>0</v>
      </c>
      <c r="J3041" s="50">
        <f t="shared" si="145"/>
        <v>1</v>
      </c>
    </row>
    <row r="3042" spans="3:10" ht="14.25" customHeight="1">
      <c r="C3042" s="63" t="s">
        <v>2176</v>
      </c>
      <c r="D3042" s="64" t="s">
        <v>2177</v>
      </c>
      <c r="E3042" s="65"/>
      <c r="F3042" s="65"/>
      <c r="G3042" s="50">
        <v>0</v>
      </c>
      <c r="H3042" s="50">
        <v>1</v>
      </c>
      <c r="I3042" s="50">
        <f t="shared" si="146"/>
        <v>0</v>
      </c>
      <c r="J3042" s="50">
        <f t="shared" si="145"/>
        <v>1</v>
      </c>
    </row>
    <row r="3043" spans="3:10" ht="14.25" customHeight="1">
      <c r="C3043" s="63" t="s">
        <v>2178</v>
      </c>
      <c r="D3043" s="64" t="s">
        <v>2179</v>
      </c>
      <c r="E3043" s="65"/>
      <c r="F3043" s="65"/>
      <c r="G3043" s="50">
        <v>0</v>
      </c>
      <c r="H3043" s="50">
        <v>1</v>
      </c>
      <c r="I3043" s="50">
        <f t="shared" si="146"/>
        <v>0</v>
      </c>
      <c r="J3043" s="50">
        <f t="shared" si="145"/>
        <v>1</v>
      </c>
    </row>
    <row r="3044" spans="3:10" ht="14.25" customHeight="1">
      <c r="C3044" s="63" t="s">
        <v>431</v>
      </c>
      <c r="D3044" s="64" t="s">
        <v>432</v>
      </c>
      <c r="E3044" s="65"/>
      <c r="F3044" s="65"/>
      <c r="G3044" s="50">
        <v>1</v>
      </c>
      <c r="H3044" s="50">
        <v>1</v>
      </c>
      <c r="I3044" s="50">
        <f t="shared" si="146"/>
        <v>1</v>
      </c>
      <c r="J3044" s="50">
        <f t="shared" si="145"/>
        <v>1</v>
      </c>
    </row>
    <row r="3045" spans="3:10" ht="14.25" customHeight="1">
      <c r="C3045" s="63" t="s">
        <v>2248</v>
      </c>
      <c r="D3045" s="64" t="s">
        <v>2249</v>
      </c>
      <c r="E3045" s="65"/>
      <c r="F3045" s="65"/>
      <c r="G3045" s="50">
        <v>8</v>
      </c>
      <c r="H3045" s="50">
        <v>6</v>
      </c>
      <c r="I3045" s="50">
        <f t="shared" si="146"/>
        <v>8</v>
      </c>
      <c r="J3045" s="50">
        <f t="shared" si="145"/>
        <v>6</v>
      </c>
    </row>
    <row r="3046" spans="3:10" ht="14.25" customHeight="1">
      <c r="C3046" s="63" t="s">
        <v>2698</v>
      </c>
      <c r="D3046" s="64" t="s">
        <v>2699</v>
      </c>
      <c r="E3046" s="65"/>
      <c r="F3046" s="65"/>
      <c r="G3046" s="50">
        <v>0</v>
      </c>
      <c r="H3046" s="50">
        <v>1</v>
      </c>
      <c r="I3046" s="50">
        <f t="shared" si="146"/>
        <v>0</v>
      </c>
      <c r="J3046" s="50">
        <f t="shared" si="145"/>
        <v>1</v>
      </c>
    </row>
    <row r="3047" spans="3:10" ht="14.25" customHeight="1">
      <c r="C3047" s="63" t="s">
        <v>2723</v>
      </c>
      <c r="D3047" s="64" t="s">
        <v>2724</v>
      </c>
      <c r="E3047" s="65"/>
      <c r="F3047" s="65"/>
      <c r="G3047" s="50">
        <v>3</v>
      </c>
      <c r="H3047" s="50">
        <v>5</v>
      </c>
      <c r="I3047" s="50">
        <f t="shared" si="146"/>
        <v>3</v>
      </c>
      <c r="J3047" s="50">
        <f t="shared" si="145"/>
        <v>5</v>
      </c>
    </row>
    <row r="3048" spans="3:10" ht="14.25" customHeight="1">
      <c r="C3048" s="63" t="s">
        <v>579</v>
      </c>
      <c r="D3048" s="64" t="s">
        <v>580</v>
      </c>
      <c r="E3048" s="65"/>
      <c r="F3048" s="65"/>
      <c r="G3048" s="50">
        <v>0</v>
      </c>
      <c r="H3048" s="50">
        <v>1</v>
      </c>
      <c r="I3048" s="50">
        <f t="shared" si="146"/>
        <v>0</v>
      </c>
      <c r="J3048" s="50">
        <f t="shared" si="145"/>
        <v>1</v>
      </c>
    </row>
    <row r="3049" spans="3:10" ht="14.25" customHeight="1">
      <c r="C3049" s="63" t="s">
        <v>2910</v>
      </c>
      <c r="D3049" s="64" t="s">
        <v>2911</v>
      </c>
      <c r="E3049" s="65"/>
      <c r="F3049" s="65"/>
      <c r="G3049" s="50">
        <v>1</v>
      </c>
      <c r="H3049" s="50">
        <v>1</v>
      </c>
      <c r="I3049" s="50">
        <f t="shared" si="146"/>
        <v>1</v>
      </c>
      <c r="J3049" s="50">
        <f t="shared" si="145"/>
        <v>1</v>
      </c>
    </row>
    <row r="3050" spans="3:10" ht="14.25" customHeight="1">
      <c r="C3050" s="63" t="s">
        <v>1125</v>
      </c>
      <c r="D3050" s="64" t="s">
        <v>1126</v>
      </c>
      <c r="E3050" s="65"/>
      <c r="F3050" s="65"/>
      <c r="G3050" s="50">
        <v>0</v>
      </c>
      <c r="H3050" s="50">
        <v>1</v>
      </c>
      <c r="I3050" s="50">
        <f t="shared" si="146"/>
        <v>0</v>
      </c>
      <c r="J3050" s="50">
        <f t="shared" si="145"/>
        <v>1</v>
      </c>
    </row>
    <row r="3051" spans="3:10" ht="14.25" customHeight="1">
      <c r="C3051" s="63" t="s">
        <v>1915</v>
      </c>
      <c r="D3051" s="64" t="s">
        <v>1916</v>
      </c>
      <c r="E3051" s="65"/>
      <c r="F3051" s="65"/>
      <c r="G3051" s="50">
        <v>0</v>
      </c>
      <c r="H3051" s="50">
        <v>1</v>
      </c>
      <c r="I3051" s="50">
        <f t="shared" si="146"/>
        <v>0</v>
      </c>
      <c r="J3051" s="50">
        <f t="shared" si="145"/>
        <v>1</v>
      </c>
    </row>
    <row r="3052" spans="3:10" ht="14.25" customHeight="1">
      <c r="C3052" s="63" t="s">
        <v>3676</v>
      </c>
      <c r="D3052" s="64" t="s">
        <v>3677</v>
      </c>
      <c r="E3052" s="65"/>
      <c r="F3052" s="65"/>
      <c r="G3052" s="50">
        <v>0</v>
      </c>
      <c r="H3052" s="50">
        <v>1</v>
      </c>
      <c r="I3052" s="50">
        <f t="shared" si="146"/>
        <v>0</v>
      </c>
      <c r="J3052" s="50">
        <f t="shared" si="145"/>
        <v>1</v>
      </c>
    </row>
    <row r="3053" spans="3:10" ht="14.25" customHeight="1">
      <c r="C3053" s="63" t="s">
        <v>3678</v>
      </c>
      <c r="D3053" s="64" t="s">
        <v>3679</v>
      </c>
      <c r="E3053" s="65"/>
      <c r="F3053" s="65"/>
      <c r="G3053" s="50">
        <v>3</v>
      </c>
      <c r="H3053" s="50">
        <v>2</v>
      </c>
      <c r="I3053" s="50">
        <f t="shared" si="146"/>
        <v>3</v>
      </c>
      <c r="J3053" s="50">
        <f t="shared" si="145"/>
        <v>2</v>
      </c>
    </row>
    <row r="3054" spans="3:10" ht="14.25" customHeight="1">
      <c r="C3054" s="63" t="s">
        <v>3680</v>
      </c>
      <c r="D3054" s="64" t="s">
        <v>3681</v>
      </c>
      <c r="E3054" s="65"/>
      <c r="F3054" s="65"/>
      <c r="G3054" s="50">
        <v>16</v>
      </c>
      <c r="H3054" s="50">
        <v>25</v>
      </c>
      <c r="I3054" s="50">
        <f t="shared" si="146"/>
        <v>16</v>
      </c>
      <c r="J3054" s="50">
        <f t="shared" si="145"/>
        <v>25</v>
      </c>
    </row>
    <row r="3055" spans="3:10" ht="14.25" customHeight="1">
      <c r="C3055" s="63" t="s">
        <v>3154</v>
      </c>
      <c r="D3055" s="64" t="s">
        <v>3155</v>
      </c>
      <c r="E3055" s="65"/>
      <c r="F3055" s="65"/>
      <c r="G3055" s="50">
        <v>5</v>
      </c>
      <c r="H3055" s="50">
        <v>1</v>
      </c>
      <c r="I3055" s="50">
        <f t="shared" si="146"/>
        <v>5</v>
      </c>
      <c r="J3055" s="50">
        <f t="shared" si="145"/>
        <v>1</v>
      </c>
    </row>
    <row r="3056" spans="3:10" ht="14.25" customHeight="1">
      <c r="C3056" s="63" t="s">
        <v>1599</v>
      </c>
      <c r="D3056" s="64" t="s">
        <v>1600</v>
      </c>
      <c r="E3056" s="65"/>
      <c r="F3056" s="65"/>
      <c r="G3056" s="50">
        <v>5</v>
      </c>
      <c r="H3056" s="50">
        <v>10</v>
      </c>
      <c r="I3056" s="50">
        <f t="shared" si="146"/>
        <v>5</v>
      </c>
      <c r="J3056" s="50">
        <f t="shared" si="145"/>
        <v>10</v>
      </c>
    </row>
    <row r="3057" spans="2:10" ht="14.25" customHeight="1">
      <c r="C3057" s="63" t="s">
        <v>3682</v>
      </c>
      <c r="D3057" s="64" t="s">
        <v>3683</v>
      </c>
      <c r="E3057" s="65"/>
      <c r="F3057" s="65"/>
      <c r="G3057" s="50">
        <v>1</v>
      </c>
      <c r="H3057" s="50">
        <v>1</v>
      </c>
      <c r="I3057" s="50">
        <f t="shared" si="146"/>
        <v>1</v>
      </c>
      <c r="J3057" s="50">
        <f t="shared" si="145"/>
        <v>1</v>
      </c>
    </row>
    <row r="3058" spans="2:10" ht="14.25" customHeight="1">
      <c r="C3058" s="63" t="s">
        <v>1601</v>
      </c>
      <c r="D3058" s="64" t="s">
        <v>1602</v>
      </c>
      <c r="E3058" s="65"/>
      <c r="F3058" s="65"/>
      <c r="G3058" s="50">
        <v>2</v>
      </c>
      <c r="H3058" s="50">
        <v>5</v>
      </c>
      <c r="I3058" s="50">
        <f t="shared" si="146"/>
        <v>2</v>
      </c>
      <c r="J3058" s="50">
        <f t="shared" si="145"/>
        <v>5</v>
      </c>
    </row>
    <row r="3059" spans="2:10" ht="14.25" customHeight="1">
      <c r="C3059" s="63" t="s">
        <v>1421</v>
      </c>
      <c r="D3059" s="64" t="s">
        <v>1422</v>
      </c>
      <c r="E3059" s="65"/>
      <c r="F3059" s="65"/>
      <c r="G3059" s="50">
        <v>0</v>
      </c>
      <c r="H3059" s="50">
        <v>1</v>
      </c>
      <c r="I3059" s="50">
        <f t="shared" si="146"/>
        <v>0</v>
      </c>
      <c r="J3059" s="50">
        <f t="shared" si="145"/>
        <v>1</v>
      </c>
    </row>
    <row r="3060" spans="2:10" ht="14.25" customHeight="1">
      <c r="C3060" s="63" t="s">
        <v>1159</v>
      </c>
      <c r="D3060" s="64" t="s">
        <v>1160</v>
      </c>
      <c r="E3060" s="65"/>
      <c r="F3060" s="65"/>
      <c r="G3060" s="50">
        <v>0</v>
      </c>
      <c r="H3060" s="50">
        <v>1</v>
      </c>
      <c r="I3060" s="50">
        <f t="shared" si="146"/>
        <v>0</v>
      </c>
      <c r="J3060" s="50">
        <f t="shared" si="145"/>
        <v>1</v>
      </c>
    </row>
    <row r="3061" spans="2:10" ht="14.25" customHeight="1">
      <c r="C3061" s="63" t="s">
        <v>1177</v>
      </c>
      <c r="D3061" s="64" t="s">
        <v>1178</v>
      </c>
      <c r="E3061" s="65"/>
      <c r="F3061" s="65"/>
      <c r="G3061" s="50">
        <v>0</v>
      </c>
      <c r="H3061" s="50">
        <v>1</v>
      </c>
      <c r="I3061" s="50">
        <f t="shared" si="146"/>
        <v>0</v>
      </c>
      <c r="J3061" s="50">
        <f t="shared" si="145"/>
        <v>1</v>
      </c>
    </row>
    <row r="3062" spans="2:10" ht="14.25" customHeight="1">
      <c r="C3062" s="63" t="s">
        <v>1839</v>
      </c>
      <c r="D3062" s="64" t="s">
        <v>1840</v>
      </c>
      <c r="E3062" s="65"/>
      <c r="F3062" s="65"/>
      <c r="G3062" s="50">
        <v>2</v>
      </c>
      <c r="H3062" s="50">
        <v>1</v>
      </c>
      <c r="I3062" s="50">
        <f t="shared" si="146"/>
        <v>2</v>
      </c>
      <c r="J3062" s="50">
        <f t="shared" si="145"/>
        <v>1</v>
      </c>
    </row>
    <row r="3063" spans="2:10" ht="14.25" customHeight="1">
      <c r="C3063" s="63" t="s">
        <v>3684</v>
      </c>
      <c r="D3063" s="64" t="s">
        <v>3685</v>
      </c>
      <c r="E3063" s="65"/>
      <c r="F3063" s="65"/>
      <c r="G3063" s="50">
        <v>0</v>
      </c>
      <c r="H3063" s="50">
        <v>1</v>
      </c>
      <c r="I3063" s="50">
        <f t="shared" si="146"/>
        <v>0</v>
      </c>
      <c r="J3063" s="50">
        <f t="shared" si="145"/>
        <v>1</v>
      </c>
    </row>
    <row r="3064" spans="2:10" ht="14.25" customHeight="1">
      <c r="C3064" s="63" t="s">
        <v>3686</v>
      </c>
      <c r="D3064" s="64" t="s">
        <v>3687</v>
      </c>
      <c r="E3064" s="65"/>
      <c r="F3064" s="65"/>
      <c r="G3064" s="50">
        <v>0</v>
      </c>
      <c r="H3064" s="50">
        <v>1</v>
      </c>
      <c r="I3064" s="50">
        <f t="shared" si="146"/>
        <v>0</v>
      </c>
      <c r="J3064" s="50">
        <f t="shared" si="145"/>
        <v>1</v>
      </c>
    </row>
    <row r="3065" spans="2:10" ht="14.25" customHeight="1">
      <c r="C3065" s="63" t="s">
        <v>3416</v>
      </c>
      <c r="D3065" s="64" t="s">
        <v>3417</v>
      </c>
      <c r="E3065" s="65"/>
      <c r="F3065" s="65"/>
      <c r="G3065" s="50">
        <v>0</v>
      </c>
      <c r="H3065" s="50">
        <v>1</v>
      </c>
      <c r="I3065" s="50">
        <f t="shared" si="146"/>
        <v>0</v>
      </c>
      <c r="J3065" s="50">
        <f t="shared" si="145"/>
        <v>1</v>
      </c>
    </row>
    <row r="3066" spans="2:10" ht="14.25" customHeight="1">
      <c r="C3066" s="63" t="s">
        <v>485</v>
      </c>
      <c r="D3066" s="64" t="s">
        <v>486</v>
      </c>
      <c r="E3066" s="65"/>
      <c r="F3066" s="65"/>
      <c r="G3066" s="50">
        <v>1</v>
      </c>
      <c r="H3066" s="50">
        <v>1</v>
      </c>
      <c r="I3066" s="50">
        <f t="shared" si="146"/>
        <v>1</v>
      </c>
      <c r="J3066" s="50">
        <f t="shared" si="145"/>
        <v>1</v>
      </c>
    </row>
    <row r="3067" spans="2:10" ht="14.25" customHeight="1">
      <c r="C3067" s="63" t="s">
        <v>1395</v>
      </c>
      <c r="D3067" s="64" t="s">
        <v>1396</v>
      </c>
      <c r="E3067" s="65"/>
      <c r="F3067" s="65"/>
      <c r="G3067" s="50">
        <v>0</v>
      </c>
      <c r="H3067" s="50">
        <v>1</v>
      </c>
      <c r="I3067" s="50">
        <f t="shared" si="146"/>
        <v>0</v>
      </c>
      <c r="J3067" s="50">
        <f t="shared" si="145"/>
        <v>1</v>
      </c>
    </row>
    <row r="3068" spans="2:10" ht="14.25" customHeight="1">
      <c r="C3068" s="63" t="s">
        <v>597</v>
      </c>
      <c r="D3068" s="64" t="s">
        <v>598</v>
      </c>
      <c r="E3068" s="65"/>
      <c r="F3068" s="65"/>
      <c r="G3068" s="50">
        <v>3</v>
      </c>
      <c r="H3068" s="50">
        <v>2</v>
      </c>
      <c r="I3068" s="50">
        <f t="shared" si="146"/>
        <v>3</v>
      </c>
      <c r="J3068" s="50">
        <f t="shared" si="145"/>
        <v>2</v>
      </c>
    </row>
    <row r="3069" spans="2:10" ht="14.25" customHeight="1">
      <c r="B3069" s="66" t="s">
        <v>497</v>
      </c>
      <c r="C3069" s="67"/>
      <c r="D3069" s="68"/>
      <c r="E3069" s="61">
        <f>SUM(E3070:E3088)</f>
        <v>0</v>
      </c>
      <c r="F3069" s="61">
        <f t="shared" ref="F3069:J3069" si="147">SUM(F3070:F3088)</f>
        <v>0</v>
      </c>
      <c r="G3069" s="61">
        <f t="shared" si="147"/>
        <v>88</v>
      </c>
      <c r="H3069" s="61">
        <f t="shared" si="147"/>
        <v>111</v>
      </c>
      <c r="I3069" s="61">
        <f t="shared" si="147"/>
        <v>88</v>
      </c>
      <c r="J3069" s="61">
        <f t="shared" si="147"/>
        <v>111</v>
      </c>
    </row>
    <row r="3070" spans="2:10" ht="14.25" customHeight="1">
      <c r="C3070" s="63" t="s">
        <v>132</v>
      </c>
      <c r="D3070" s="64" t="s">
        <v>133</v>
      </c>
      <c r="E3070" s="65"/>
      <c r="F3070" s="65"/>
      <c r="G3070" s="50">
        <v>0</v>
      </c>
      <c r="H3070" s="50">
        <v>1</v>
      </c>
      <c r="I3070" s="50">
        <f t="shared" si="146"/>
        <v>0</v>
      </c>
      <c r="J3070" s="50">
        <f t="shared" si="145"/>
        <v>1</v>
      </c>
    </row>
    <row r="3071" spans="2:10" ht="14.25" customHeight="1">
      <c r="C3071" s="63" t="s">
        <v>987</v>
      </c>
      <c r="D3071" s="64" t="s">
        <v>988</v>
      </c>
      <c r="E3071" s="65"/>
      <c r="F3071" s="65"/>
      <c r="G3071" s="50">
        <v>0</v>
      </c>
      <c r="H3071" s="50">
        <v>1</v>
      </c>
      <c r="I3071" s="50">
        <f t="shared" si="146"/>
        <v>0</v>
      </c>
      <c r="J3071" s="50">
        <f t="shared" si="145"/>
        <v>1</v>
      </c>
    </row>
    <row r="3072" spans="2:10" ht="14.25" customHeight="1">
      <c r="C3072" s="63" t="s">
        <v>989</v>
      </c>
      <c r="D3072" s="64" t="s">
        <v>990</v>
      </c>
      <c r="E3072" s="65"/>
      <c r="F3072" s="65"/>
      <c r="G3072" s="50">
        <v>0</v>
      </c>
      <c r="H3072" s="50">
        <v>1</v>
      </c>
      <c r="I3072" s="50">
        <f t="shared" si="146"/>
        <v>0</v>
      </c>
      <c r="J3072" s="50">
        <f t="shared" si="145"/>
        <v>1</v>
      </c>
    </row>
    <row r="3073" spans="3:10" ht="14.25" customHeight="1">
      <c r="C3073" s="63" t="s">
        <v>559</v>
      </c>
      <c r="D3073" s="64" t="s">
        <v>560</v>
      </c>
      <c r="E3073" s="65"/>
      <c r="F3073" s="65"/>
      <c r="G3073" s="50">
        <v>0</v>
      </c>
      <c r="H3073" s="50">
        <v>1</v>
      </c>
      <c r="I3073" s="50">
        <f t="shared" si="146"/>
        <v>0</v>
      </c>
      <c r="J3073" s="50">
        <f t="shared" si="145"/>
        <v>1</v>
      </c>
    </row>
    <row r="3074" spans="3:10" ht="14.25" customHeight="1">
      <c r="C3074" s="63" t="s">
        <v>3688</v>
      </c>
      <c r="D3074" s="64" t="s">
        <v>3689</v>
      </c>
      <c r="E3074" s="65"/>
      <c r="F3074" s="65"/>
      <c r="G3074" s="50">
        <v>0</v>
      </c>
      <c r="H3074" s="50">
        <v>1</v>
      </c>
      <c r="I3074" s="50">
        <f t="shared" si="146"/>
        <v>0</v>
      </c>
      <c r="J3074" s="50">
        <f t="shared" si="145"/>
        <v>1</v>
      </c>
    </row>
    <row r="3075" spans="3:10" ht="14.25" customHeight="1">
      <c r="C3075" s="63" t="s">
        <v>3492</v>
      </c>
      <c r="D3075" s="64" t="s">
        <v>3493</v>
      </c>
      <c r="E3075" s="65"/>
      <c r="F3075" s="65"/>
      <c r="G3075" s="50">
        <v>3</v>
      </c>
      <c r="H3075" s="50">
        <v>4</v>
      </c>
      <c r="I3075" s="50">
        <f t="shared" si="146"/>
        <v>3</v>
      </c>
      <c r="J3075" s="50">
        <f t="shared" si="145"/>
        <v>4</v>
      </c>
    </row>
    <row r="3076" spans="3:10" ht="14.25" customHeight="1">
      <c r="C3076" s="63" t="s">
        <v>3494</v>
      </c>
      <c r="D3076" s="64" t="s">
        <v>3495</v>
      </c>
      <c r="E3076" s="65"/>
      <c r="F3076" s="65"/>
      <c r="G3076" s="50">
        <v>2</v>
      </c>
      <c r="H3076" s="50">
        <v>3</v>
      </c>
      <c r="I3076" s="50">
        <f t="shared" si="146"/>
        <v>2</v>
      </c>
      <c r="J3076" s="50">
        <f t="shared" si="145"/>
        <v>3</v>
      </c>
    </row>
    <row r="3077" spans="3:10" ht="14.25" customHeight="1">
      <c r="C3077" s="63" t="s">
        <v>3640</v>
      </c>
      <c r="D3077" s="64" t="s">
        <v>3641</v>
      </c>
      <c r="E3077" s="65"/>
      <c r="F3077" s="65"/>
      <c r="G3077" s="50">
        <v>1</v>
      </c>
      <c r="H3077" s="50">
        <v>5</v>
      </c>
      <c r="I3077" s="50">
        <f t="shared" si="146"/>
        <v>1</v>
      </c>
      <c r="J3077" s="50">
        <f t="shared" si="145"/>
        <v>5</v>
      </c>
    </row>
    <row r="3078" spans="3:10" ht="14.25" customHeight="1">
      <c r="C3078" s="63" t="s">
        <v>2148</v>
      </c>
      <c r="D3078" s="64" t="s">
        <v>2149</v>
      </c>
      <c r="E3078" s="65"/>
      <c r="F3078" s="65"/>
      <c r="G3078" s="50">
        <v>69</v>
      </c>
      <c r="H3078" s="50">
        <v>65</v>
      </c>
      <c r="I3078" s="50">
        <f t="shared" si="146"/>
        <v>69</v>
      </c>
      <c r="J3078" s="50">
        <f t="shared" si="145"/>
        <v>65</v>
      </c>
    </row>
    <row r="3079" spans="3:10" ht="14.25" customHeight="1">
      <c r="C3079" s="63" t="s">
        <v>1597</v>
      </c>
      <c r="D3079" s="64" t="s">
        <v>1598</v>
      </c>
      <c r="E3079" s="65"/>
      <c r="F3079" s="65"/>
      <c r="G3079" s="50">
        <v>13</v>
      </c>
      <c r="H3079" s="50">
        <v>20</v>
      </c>
      <c r="I3079" s="50">
        <f t="shared" si="146"/>
        <v>13</v>
      </c>
      <c r="J3079" s="50">
        <f t="shared" si="145"/>
        <v>20</v>
      </c>
    </row>
    <row r="3080" spans="3:10" ht="14.25" customHeight="1">
      <c r="C3080" s="63" t="s">
        <v>3154</v>
      </c>
      <c r="D3080" s="64" t="s">
        <v>3155</v>
      </c>
      <c r="E3080" s="65"/>
      <c r="F3080" s="65"/>
      <c r="G3080" s="50">
        <v>0</v>
      </c>
      <c r="H3080" s="50">
        <v>1</v>
      </c>
      <c r="I3080" s="50">
        <f t="shared" si="146"/>
        <v>0</v>
      </c>
      <c r="J3080" s="50">
        <f t="shared" si="145"/>
        <v>1</v>
      </c>
    </row>
    <row r="3081" spans="3:10" ht="14.25" customHeight="1">
      <c r="C3081" s="63" t="s">
        <v>3678</v>
      </c>
      <c r="D3081" s="64" t="s">
        <v>3679</v>
      </c>
      <c r="E3081" s="65"/>
      <c r="F3081" s="65"/>
      <c r="G3081" s="50">
        <v>0</v>
      </c>
      <c r="H3081" s="50">
        <v>1</v>
      </c>
      <c r="I3081" s="50">
        <f t="shared" si="146"/>
        <v>0</v>
      </c>
      <c r="J3081" s="50">
        <f t="shared" si="145"/>
        <v>1</v>
      </c>
    </row>
    <row r="3082" spans="3:10" ht="14.25" customHeight="1">
      <c r="C3082" s="63" t="s">
        <v>1821</v>
      </c>
      <c r="D3082" s="64" t="s">
        <v>1822</v>
      </c>
      <c r="E3082" s="65"/>
      <c r="F3082" s="65"/>
      <c r="G3082" s="50">
        <v>0</v>
      </c>
      <c r="H3082" s="50">
        <v>1</v>
      </c>
      <c r="I3082" s="50">
        <f t="shared" si="146"/>
        <v>0</v>
      </c>
      <c r="J3082" s="50">
        <f t="shared" si="145"/>
        <v>1</v>
      </c>
    </row>
    <row r="3083" spans="3:10" ht="14.25" customHeight="1">
      <c r="C3083" s="63" t="s">
        <v>3690</v>
      </c>
      <c r="D3083" s="64" t="s">
        <v>3691</v>
      </c>
      <c r="E3083" s="65"/>
      <c r="F3083" s="65"/>
      <c r="G3083" s="50">
        <v>0</v>
      </c>
      <c r="H3083" s="50">
        <v>1</v>
      </c>
      <c r="I3083" s="50">
        <f t="shared" si="146"/>
        <v>0</v>
      </c>
      <c r="J3083" s="50">
        <f t="shared" si="145"/>
        <v>1</v>
      </c>
    </row>
    <row r="3084" spans="3:10" ht="14.25" customHeight="1">
      <c r="C3084" s="63" t="s">
        <v>1543</v>
      </c>
      <c r="D3084" s="64" t="s">
        <v>1544</v>
      </c>
      <c r="E3084" s="65"/>
      <c r="F3084" s="65"/>
      <c r="G3084" s="50">
        <v>0</v>
      </c>
      <c r="H3084" s="50">
        <v>1</v>
      </c>
      <c r="I3084" s="50">
        <f t="shared" si="146"/>
        <v>0</v>
      </c>
      <c r="J3084" s="50">
        <f t="shared" si="145"/>
        <v>1</v>
      </c>
    </row>
    <row r="3085" spans="3:10" ht="14.25" customHeight="1">
      <c r="C3085" s="63" t="s">
        <v>3692</v>
      </c>
      <c r="D3085" s="64" t="s">
        <v>3693</v>
      </c>
      <c r="E3085" s="65"/>
      <c r="F3085" s="65"/>
      <c r="G3085" s="50">
        <v>0</v>
      </c>
      <c r="H3085" s="50">
        <v>1</v>
      </c>
      <c r="I3085" s="50">
        <f t="shared" si="146"/>
        <v>0</v>
      </c>
      <c r="J3085" s="50">
        <f t="shared" si="145"/>
        <v>1</v>
      </c>
    </row>
    <row r="3086" spans="3:10" ht="14.25" customHeight="1">
      <c r="C3086" s="63" t="s">
        <v>3426</v>
      </c>
      <c r="D3086" s="64" t="s">
        <v>3427</v>
      </c>
      <c r="E3086" s="65"/>
      <c r="F3086" s="65"/>
      <c r="G3086" s="50">
        <v>0</v>
      </c>
      <c r="H3086" s="50">
        <v>1</v>
      </c>
      <c r="I3086" s="50">
        <f t="shared" si="146"/>
        <v>0</v>
      </c>
      <c r="J3086" s="50">
        <f t="shared" si="145"/>
        <v>1</v>
      </c>
    </row>
    <row r="3087" spans="3:10" ht="14.25" customHeight="1">
      <c r="C3087" s="63" t="s">
        <v>3694</v>
      </c>
      <c r="D3087" s="64" t="s">
        <v>3695</v>
      </c>
      <c r="E3087" s="65"/>
      <c r="F3087" s="65"/>
      <c r="G3087" s="50">
        <v>0</v>
      </c>
      <c r="H3087" s="50">
        <v>1</v>
      </c>
      <c r="I3087" s="50">
        <f t="shared" si="146"/>
        <v>0</v>
      </c>
      <c r="J3087" s="50">
        <f t="shared" si="145"/>
        <v>1</v>
      </c>
    </row>
    <row r="3088" spans="3:10" ht="14.25" customHeight="1">
      <c r="C3088" s="63" t="s">
        <v>1383</v>
      </c>
      <c r="D3088" s="64" t="s">
        <v>1384</v>
      </c>
      <c r="E3088" s="65"/>
      <c r="F3088" s="65"/>
      <c r="G3088" s="50">
        <v>0</v>
      </c>
      <c r="H3088" s="50">
        <v>1</v>
      </c>
      <c r="I3088" s="50">
        <f t="shared" si="146"/>
        <v>0</v>
      </c>
      <c r="J3088" s="50">
        <f t="shared" si="145"/>
        <v>1</v>
      </c>
    </row>
    <row r="3089" spans="2:11" ht="14.25">
      <c r="B3089" s="69" t="s">
        <v>65</v>
      </c>
      <c r="C3089" s="70"/>
      <c r="E3089" s="61">
        <f>SUM(E3090:E3216)</f>
        <v>3662</v>
      </c>
      <c r="F3089" s="61">
        <f t="shared" ref="F3089:J3089" si="148">SUM(F3090:F3216)</f>
        <v>3655</v>
      </c>
      <c r="G3089" s="61">
        <f t="shared" si="148"/>
        <v>68163</v>
      </c>
      <c r="H3089" s="61">
        <f t="shared" si="148"/>
        <v>69967</v>
      </c>
      <c r="I3089" s="61">
        <f t="shared" si="148"/>
        <v>71825</v>
      </c>
      <c r="J3089" s="61">
        <f t="shared" si="148"/>
        <v>73622</v>
      </c>
      <c r="K3089" s="71" t="s">
        <v>9</v>
      </c>
    </row>
    <row r="3090" spans="2:11">
      <c r="C3090" s="48" t="s">
        <v>1453</v>
      </c>
      <c r="D3090" s="49" t="s">
        <v>1454</v>
      </c>
      <c r="E3090" s="65">
        <v>0</v>
      </c>
      <c r="F3090" s="65">
        <v>0</v>
      </c>
      <c r="G3090" s="50">
        <v>7</v>
      </c>
      <c r="H3090" s="50">
        <v>3</v>
      </c>
      <c r="I3090" s="50">
        <f t="shared" ref="I3090:J3216" si="149">SUM(E3090,G3090)</f>
        <v>7</v>
      </c>
      <c r="J3090" s="50">
        <f t="shared" si="149"/>
        <v>3</v>
      </c>
    </row>
    <row r="3091" spans="2:11">
      <c r="C3091" s="48" t="s">
        <v>518</v>
      </c>
      <c r="D3091" s="49" t="s">
        <v>519</v>
      </c>
      <c r="E3091" s="65">
        <v>0</v>
      </c>
      <c r="F3091" s="65">
        <v>0</v>
      </c>
      <c r="G3091" s="50">
        <v>3</v>
      </c>
      <c r="H3091" s="50">
        <v>1</v>
      </c>
      <c r="I3091" s="50">
        <f t="shared" si="149"/>
        <v>3</v>
      </c>
      <c r="J3091" s="50">
        <f t="shared" si="149"/>
        <v>1</v>
      </c>
    </row>
    <row r="3092" spans="2:11">
      <c r="C3092" s="48" t="s">
        <v>520</v>
      </c>
      <c r="D3092" s="49" t="s">
        <v>521</v>
      </c>
      <c r="E3092" s="65">
        <v>0</v>
      </c>
      <c r="F3092" s="65">
        <v>0</v>
      </c>
      <c r="G3092" s="50">
        <v>2230</v>
      </c>
      <c r="H3092" s="50">
        <v>2000</v>
      </c>
      <c r="I3092" s="50">
        <f t="shared" si="149"/>
        <v>2230</v>
      </c>
      <c r="J3092" s="50">
        <f t="shared" si="149"/>
        <v>2000</v>
      </c>
    </row>
    <row r="3093" spans="2:11">
      <c r="C3093" s="48" t="s">
        <v>1893</v>
      </c>
      <c r="D3093" s="49" t="s">
        <v>1894</v>
      </c>
      <c r="E3093" s="65">
        <v>0</v>
      </c>
      <c r="F3093" s="65">
        <v>0</v>
      </c>
      <c r="G3093" s="50">
        <v>1</v>
      </c>
      <c r="H3093" s="50">
        <v>2</v>
      </c>
      <c r="I3093" s="50">
        <f t="shared" si="149"/>
        <v>1</v>
      </c>
      <c r="J3093" s="50">
        <f t="shared" si="149"/>
        <v>2</v>
      </c>
    </row>
    <row r="3094" spans="2:11">
      <c r="C3094" s="48">
        <v>130207</v>
      </c>
      <c r="D3094" s="49" t="s">
        <v>695</v>
      </c>
      <c r="E3094" s="65">
        <v>0</v>
      </c>
      <c r="F3094" s="65">
        <v>0</v>
      </c>
      <c r="G3094" s="50">
        <v>2</v>
      </c>
      <c r="H3094" s="50">
        <v>2</v>
      </c>
      <c r="I3094" s="50">
        <f t="shared" si="149"/>
        <v>2</v>
      </c>
      <c r="J3094" s="50">
        <f t="shared" si="149"/>
        <v>2</v>
      </c>
    </row>
    <row r="3095" spans="2:11">
      <c r="C3095" s="48">
        <v>241014</v>
      </c>
      <c r="D3095" s="49" t="s">
        <v>3696</v>
      </c>
      <c r="E3095" s="65">
        <v>0</v>
      </c>
      <c r="F3095" s="65">
        <v>0</v>
      </c>
      <c r="G3095" s="50">
        <v>1</v>
      </c>
      <c r="H3095" s="50">
        <v>40</v>
      </c>
      <c r="I3095" s="50">
        <f t="shared" si="149"/>
        <v>1</v>
      </c>
      <c r="J3095" s="50">
        <f t="shared" si="149"/>
        <v>40</v>
      </c>
    </row>
    <row r="3096" spans="2:11">
      <c r="C3096" s="48">
        <v>260076</v>
      </c>
      <c r="D3096" s="49" t="s">
        <v>698</v>
      </c>
      <c r="E3096" s="65">
        <v>0</v>
      </c>
      <c r="F3096" s="65">
        <v>0</v>
      </c>
      <c r="G3096" s="50">
        <v>5</v>
      </c>
      <c r="H3096" s="50">
        <v>1</v>
      </c>
      <c r="I3096" s="50">
        <f t="shared" si="149"/>
        <v>5</v>
      </c>
      <c r="J3096" s="50">
        <f t="shared" si="149"/>
        <v>1</v>
      </c>
    </row>
    <row r="3097" spans="2:11">
      <c r="C3097" s="48" t="s">
        <v>527</v>
      </c>
      <c r="D3097" s="49" t="s">
        <v>528</v>
      </c>
      <c r="E3097" s="65">
        <v>0</v>
      </c>
      <c r="F3097" s="65">
        <v>0</v>
      </c>
      <c r="G3097" s="50">
        <v>643</v>
      </c>
      <c r="H3097" s="50">
        <v>700</v>
      </c>
      <c r="I3097" s="50">
        <f t="shared" si="149"/>
        <v>643</v>
      </c>
      <c r="J3097" s="50">
        <f t="shared" si="149"/>
        <v>700</v>
      </c>
    </row>
    <row r="3098" spans="2:11">
      <c r="C3098" s="48" t="s">
        <v>531</v>
      </c>
      <c r="D3098" s="49" t="s">
        <v>532</v>
      </c>
      <c r="E3098" s="65">
        <v>0</v>
      </c>
      <c r="F3098" s="65">
        <v>0</v>
      </c>
      <c r="G3098" s="50">
        <v>696</v>
      </c>
      <c r="H3098" s="50">
        <v>700</v>
      </c>
      <c r="I3098" s="50">
        <f t="shared" si="149"/>
        <v>696</v>
      </c>
      <c r="J3098" s="50">
        <f t="shared" si="149"/>
        <v>700</v>
      </c>
    </row>
    <row r="3099" spans="2:11">
      <c r="C3099" s="48" t="s">
        <v>1471</v>
      </c>
      <c r="D3099" s="49" t="s">
        <v>1472</v>
      </c>
      <c r="E3099" s="65">
        <v>0</v>
      </c>
      <c r="F3099" s="65">
        <v>0</v>
      </c>
      <c r="G3099" s="50">
        <v>2</v>
      </c>
      <c r="H3099" s="50">
        <v>2</v>
      </c>
      <c r="I3099" s="50">
        <f t="shared" si="149"/>
        <v>2</v>
      </c>
      <c r="J3099" s="50">
        <f t="shared" si="149"/>
        <v>2</v>
      </c>
    </row>
    <row r="3100" spans="2:11">
      <c r="C3100" s="48" t="s">
        <v>533</v>
      </c>
      <c r="D3100" s="49" t="s">
        <v>534</v>
      </c>
      <c r="E3100" s="65">
        <v>0</v>
      </c>
      <c r="F3100" s="65">
        <v>0</v>
      </c>
      <c r="G3100" s="50">
        <v>279</v>
      </c>
      <c r="H3100" s="50">
        <v>250</v>
      </c>
      <c r="I3100" s="50">
        <f t="shared" si="149"/>
        <v>279</v>
      </c>
      <c r="J3100" s="50">
        <f t="shared" si="149"/>
        <v>250</v>
      </c>
    </row>
    <row r="3101" spans="2:11">
      <c r="C3101" s="48" t="s">
        <v>701</v>
      </c>
      <c r="D3101" s="49" t="s">
        <v>702</v>
      </c>
      <c r="E3101" s="65">
        <v>0</v>
      </c>
      <c r="F3101" s="65">
        <v>0</v>
      </c>
      <c r="G3101" s="50">
        <v>534</v>
      </c>
      <c r="H3101" s="50">
        <v>400</v>
      </c>
      <c r="I3101" s="50">
        <f t="shared" si="149"/>
        <v>534</v>
      </c>
      <c r="J3101" s="50">
        <f t="shared" si="149"/>
        <v>400</v>
      </c>
    </row>
    <row r="3102" spans="2:11">
      <c r="C3102" s="48" t="s">
        <v>541</v>
      </c>
      <c r="D3102" s="49" t="s">
        <v>542</v>
      </c>
      <c r="E3102" s="65">
        <v>0</v>
      </c>
      <c r="F3102" s="65">
        <v>0</v>
      </c>
      <c r="G3102" s="50">
        <v>401</v>
      </c>
      <c r="H3102" s="50">
        <v>340</v>
      </c>
      <c r="I3102" s="50">
        <f t="shared" si="149"/>
        <v>401</v>
      </c>
      <c r="J3102" s="50">
        <f t="shared" si="149"/>
        <v>340</v>
      </c>
    </row>
    <row r="3103" spans="2:11">
      <c r="C3103" s="48" t="s">
        <v>543</v>
      </c>
      <c r="D3103" s="49" t="s">
        <v>544</v>
      </c>
      <c r="E3103" s="65">
        <v>0</v>
      </c>
      <c r="F3103" s="65">
        <v>0</v>
      </c>
      <c r="G3103" s="50">
        <v>12</v>
      </c>
      <c r="H3103" s="50">
        <v>6</v>
      </c>
      <c r="I3103" s="50">
        <f t="shared" si="149"/>
        <v>12</v>
      </c>
      <c r="J3103" s="50">
        <f t="shared" si="149"/>
        <v>6</v>
      </c>
    </row>
    <row r="3104" spans="2:11">
      <c r="C3104" s="48" t="s">
        <v>545</v>
      </c>
      <c r="D3104" s="49" t="s">
        <v>546</v>
      </c>
      <c r="E3104" s="65">
        <v>14</v>
      </c>
      <c r="F3104" s="65">
        <v>20</v>
      </c>
      <c r="G3104" s="50">
        <v>874</v>
      </c>
      <c r="H3104" s="50">
        <v>1000</v>
      </c>
      <c r="I3104" s="50">
        <f t="shared" si="149"/>
        <v>888</v>
      </c>
      <c r="J3104" s="50">
        <f t="shared" si="149"/>
        <v>1020</v>
      </c>
    </row>
    <row r="3105" spans="3:10">
      <c r="C3105" s="48" t="s">
        <v>547</v>
      </c>
      <c r="D3105" s="49" t="s">
        <v>548</v>
      </c>
      <c r="E3105" s="65">
        <v>0</v>
      </c>
      <c r="F3105" s="65">
        <v>0</v>
      </c>
      <c r="G3105" s="50">
        <v>2</v>
      </c>
      <c r="H3105" s="50">
        <v>2</v>
      </c>
      <c r="I3105" s="50">
        <f t="shared" si="149"/>
        <v>2</v>
      </c>
      <c r="J3105" s="50">
        <f t="shared" si="149"/>
        <v>2</v>
      </c>
    </row>
    <row r="3106" spans="3:10">
      <c r="C3106" s="48" t="s">
        <v>717</v>
      </c>
      <c r="D3106" s="49" t="s">
        <v>718</v>
      </c>
      <c r="E3106" s="65">
        <v>0</v>
      </c>
      <c r="F3106" s="65">
        <v>0</v>
      </c>
      <c r="G3106" s="50">
        <v>0</v>
      </c>
      <c r="H3106" s="50">
        <v>1</v>
      </c>
      <c r="I3106" s="50">
        <f t="shared" si="149"/>
        <v>0</v>
      </c>
      <c r="J3106" s="50">
        <f t="shared" si="149"/>
        <v>1</v>
      </c>
    </row>
    <row r="3107" spans="3:10">
      <c r="C3107" s="48" t="s">
        <v>3099</v>
      </c>
      <c r="D3107" s="49" t="s">
        <v>3100</v>
      </c>
      <c r="E3107" s="65">
        <v>0</v>
      </c>
      <c r="F3107" s="65">
        <v>0</v>
      </c>
      <c r="G3107" s="50">
        <v>9</v>
      </c>
      <c r="H3107" s="50">
        <v>5</v>
      </c>
      <c r="I3107" s="50">
        <f t="shared" si="149"/>
        <v>9</v>
      </c>
      <c r="J3107" s="50">
        <f t="shared" si="149"/>
        <v>5</v>
      </c>
    </row>
    <row r="3108" spans="3:10">
      <c r="C3108" s="48" t="s">
        <v>3101</v>
      </c>
      <c r="D3108" s="49" t="s">
        <v>3102</v>
      </c>
      <c r="E3108" s="65">
        <v>0</v>
      </c>
      <c r="F3108" s="65">
        <v>0</v>
      </c>
      <c r="G3108" s="50">
        <v>0</v>
      </c>
      <c r="H3108" s="50">
        <v>1</v>
      </c>
      <c r="I3108" s="50">
        <f t="shared" si="149"/>
        <v>0</v>
      </c>
      <c r="J3108" s="50">
        <f t="shared" si="149"/>
        <v>1</v>
      </c>
    </row>
    <row r="3109" spans="3:10">
      <c r="C3109" s="48" t="s">
        <v>727</v>
      </c>
      <c r="D3109" s="49" t="s">
        <v>728</v>
      </c>
      <c r="E3109" s="65">
        <v>0</v>
      </c>
      <c r="F3109" s="65">
        <v>0</v>
      </c>
      <c r="G3109" s="50">
        <v>0</v>
      </c>
      <c r="H3109" s="50">
        <v>1</v>
      </c>
      <c r="I3109" s="50">
        <f t="shared" si="149"/>
        <v>0</v>
      </c>
      <c r="J3109" s="50">
        <f t="shared" si="149"/>
        <v>1</v>
      </c>
    </row>
    <row r="3110" spans="3:10">
      <c r="C3110" s="48" t="s">
        <v>729</v>
      </c>
      <c r="D3110" s="49" t="s">
        <v>730</v>
      </c>
      <c r="E3110" s="65">
        <v>0</v>
      </c>
      <c r="F3110" s="65">
        <v>0</v>
      </c>
      <c r="G3110" s="50">
        <v>0</v>
      </c>
      <c r="H3110" s="50">
        <v>1</v>
      </c>
      <c r="I3110" s="50">
        <f t="shared" si="149"/>
        <v>0</v>
      </c>
      <c r="J3110" s="50">
        <f t="shared" si="149"/>
        <v>1</v>
      </c>
    </row>
    <row r="3111" spans="3:10">
      <c r="C3111" s="48" t="s">
        <v>549</v>
      </c>
      <c r="D3111" s="49" t="s">
        <v>550</v>
      </c>
      <c r="E3111" s="65">
        <v>0</v>
      </c>
      <c r="F3111" s="65">
        <v>0</v>
      </c>
      <c r="G3111" s="50">
        <v>3</v>
      </c>
      <c r="H3111" s="50">
        <v>1</v>
      </c>
      <c r="I3111" s="50">
        <f t="shared" si="149"/>
        <v>3</v>
      </c>
      <c r="J3111" s="50">
        <f t="shared" si="149"/>
        <v>1</v>
      </c>
    </row>
    <row r="3112" spans="3:10">
      <c r="C3112" s="48" t="s">
        <v>551</v>
      </c>
      <c r="D3112" s="49" t="s">
        <v>552</v>
      </c>
      <c r="E3112" s="65">
        <v>2914</v>
      </c>
      <c r="F3112" s="65">
        <v>3000</v>
      </c>
      <c r="G3112" s="50">
        <v>3982</v>
      </c>
      <c r="H3112" s="50">
        <v>4000</v>
      </c>
      <c r="I3112" s="50">
        <f t="shared" si="149"/>
        <v>6896</v>
      </c>
      <c r="J3112" s="50">
        <f t="shared" si="149"/>
        <v>7000</v>
      </c>
    </row>
    <row r="3113" spans="3:10">
      <c r="C3113" s="48" t="s">
        <v>114</v>
      </c>
      <c r="D3113" s="49" t="s">
        <v>115</v>
      </c>
      <c r="E3113" s="65">
        <v>0</v>
      </c>
      <c r="F3113" s="65">
        <v>0</v>
      </c>
      <c r="G3113" s="50">
        <v>0</v>
      </c>
      <c r="H3113" s="50">
        <v>1</v>
      </c>
      <c r="I3113" s="50">
        <f t="shared" si="149"/>
        <v>0</v>
      </c>
      <c r="J3113" s="50">
        <f t="shared" si="149"/>
        <v>1</v>
      </c>
    </row>
    <row r="3114" spans="3:10">
      <c r="C3114" s="48" t="s">
        <v>140</v>
      </c>
      <c r="D3114" s="49" t="s">
        <v>141</v>
      </c>
      <c r="E3114" s="65">
        <v>0</v>
      </c>
      <c r="F3114" s="65">
        <v>0</v>
      </c>
      <c r="G3114" s="50">
        <v>2</v>
      </c>
      <c r="H3114" s="50">
        <v>3</v>
      </c>
      <c r="I3114" s="50">
        <f t="shared" si="149"/>
        <v>2</v>
      </c>
      <c r="J3114" s="50">
        <f t="shared" si="149"/>
        <v>3</v>
      </c>
    </row>
    <row r="3115" spans="3:10">
      <c r="C3115" s="48" t="s">
        <v>557</v>
      </c>
      <c r="D3115" s="49" t="s">
        <v>558</v>
      </c>
      <c r="E3115" s="65">
        <v>13</v>
      </c>
      <c r="F3115" s="65">
        <v>15</v>
      </c>
      <c r="G3115" s="50">
        <v>5</v>
      </c>
      <c r="H3115" s="50">
        <v>5</v>
      </c>
      <c r="I3115" s="50">
        <f t="shared" si="149"/>
        <v>18</v>
      </c>
      <c r="J3115" s="50">
        <f t="shared" si="149"/>
        <v>20</v>
      </c>
    </row>
    <row r="3116" spans="3:10">
      <c r="C3116" s="48" t="s">
        <v>997</v>
      </c>
      <c r="D3116" s="49" t="s">
        <v>998</v>
      </c>
      <c r="E3116" s="65">
        <v>0</v>
      </c>
      <c r="F3116" s="65">
        <v>0</v>
      </c>
      <c r="G3116" s="50">
        <v>0</v>
      </c>
      <c r="H3116" s="50">
        <v>1</v>
      </c>
      <c r="I3116" s="50">
        <f t="shared" si="149"/>
        <v>0</v>
      </c>
      <c r="J3116" s="50">
        <f t="shared" si="149"/>
        <v>1</v>
      </c>
    </row>
    <row r="3117" spans="3:10">
      <c r="C3117" s="48" t="s">
        <v>162</v>
      </c>
      <c r="D3117" s="49" t="s">
        <v>163</v>
      </c>
      <c r="E3117" s="65">
        <v>0</v>
      </c>
      <c r="F3117" s="65">
        <v>0</v>
      </c>
      <c r="G3117" s="50">
        <v>0</v>
      </c>
      <c r="H3117" s="50">
        <v>1</v>
      </c>
      <c r="I3117" s="50">
        <f t="shared" si="149"/>
        <v>0</v>
      </c>
      <c r="J3117" s="50">
        <f t="shared" si="149"/>
        <v>1</v>
      </c>
    </row>
    <row r="3118" spans="3:10">
      <c r="C3118" s="48" t="s">
        <v>3697</v>
      </c>
      <c r="D3118" s="49" t="s">
        <v>3698</v>
      </c>
      <c r="E3118" s="65">
        <v>0</v>
      </c>
      <c r="F3118" s="65">
        <v>0</v>
      </c>
      <c r="G3118" s="50">
        <v>0</v>
      </c>
      <c r="H3118" s="50">
        <v>1</v>
      </c>
      <c r="I3118" s="50">
        <f t="shared" si="149"/>
        <v>0</v>
      </c>
      <c r="J3118" s="50">
        <f t="shared" si="149"/>
        <v>1</v>
      </c>
    </row>
    <row r="3119" spans="3:10">
      <c r="C3119" s="48" t="s">
        <v>3699</v>
      </c>
      <c r="D3119" s="49" t="s">
        <v>3700</v>
      </c>
      <c r="E3119" s="65">
        <v>0</v>
      </c>
      <c r="F3119" s="65">
        <v>0</v>
      </c>
      <c r="G3119" s="50">
        <v>1</v>
      </c>
      <c r="H3119" s="50">
        <v>1</v>
      </c>
      <c r="I3119" s="50">
        <f t="shared" si="149"/>
        <v>1</v>
      </c>
      <c r="J3119" s="50">
        <f t="shared" si="149"/>
        <v>1</v>
      </c>
    </row>
    <row r="3120" spans="3:10">
      <c r="C3120" s="48" t="s">
        <v>3701</v>
      </c>
      <c r="D3120" s="49" t="s">
        <v>3702</v>
      </c>
      <c r="E3120" s="65">
        <v>0</v>
      </c>
      <c r="F3120" s="65">
        <v>0</v>
      </c>
      <c r="G3120" s="50">
        <v>2</v>
      </c>
      <c r="H3120" s="50">
        <v>3</v>
      </c>
      <c r="I3120" s="50">
        <f t="shared" si="149"/>
        <v>2</v>
      </c>
      <c r="J3120" s="50">
        <f t="shared" si="149"/>
        <v>3</v>
      </c>
    </row>
    <row r="3121" spans="3:10">
      <c r="C3121" s="48" t="s">
        <v>3703</v>
      </c>
      <c r="D3121" s="49" t="s">
        <v>3704</v>
      </c>
      <c r="E3121" s="65">
        <v>0</v>
      </c>
      <c r="F3121" s="65">
        <v>0</v>
      </c>
      <c r="G3121" s="50">
        <v>3</v>
      </c>
      <c r="H3121" s="50">
        <v>1</v>
      </c>
      <c r="I3121" s="50">
        <f t="shared" si="149"/>
        <v>3</v>
      </c>
      <c r="J3121" s="50">
        <f t="shared" si="149"/>
        <v>1</v>
      </c>
    </row>
    <row r="3122" spans="3:10">
      <c r="C3122" s="48" t="s">
        <v>3705</v>
      </c>
      <c r="D3122" s="49" t="s">
        <v>3706</v>
      </c>
      <c r="E3122" s="65">
        <v>0</v>
      </c>
      <c r="F3122" s="65">
        <v>0</v>
      </c>
      <c r="G3122" s="50">
        <v>1</v>
      </c>
      <c r="H3122" s="50">
        <v>1</v>
      </c>
      <c r="I3122" s="50">
        <f t="shared" si="149"/>
        <v>1</v>
      </c>
      <c r="J3122" s="50">
        <f t="shared" si="149"/>
        <v>1</v>
      </c>
    </row>
    <row r="3123" spans="3:10">
      <c r="C3123" s="48" t="s">
        <v>3707</v>
      </c>
      <c r="D3123" s="49" t="s">
        <v>3708</v>
      </c>
      <c r="E3123" s="65">
        <v>0</v>
      </c>
      <c r="F3123" s="65">
        <v>0</v>
      </c>
      <c r="G3123" s="50">
        <v>0</v>
      </c>
      <c r="H3123" s="50">
        <v>1</v>
      </c>
      <c r="I3123" s="50">
        <f t="shared" si="149"/>
        <v>0</v>
      </c>
      <c r="J3123" s="50">
        <f t="shared" si="149"/>
        <v>1</v>
      </c>
    </row>
    <row r="3124" spans="3:10">
      <c r="C3124" s="48" t="s">
        <v>3709</v>
      </c>
      <c r="D3124" s="49" t="s">
        <v>3710</v>
      </c>
      <c r="E3124" s="65">
        <v>0</v>
      </c>
      <c r="F3124" s="65">
        <v>0</v>
      </c>
      <c r="G3124" s="50">
        <v>0</v>
      </c>
      <c r="H3124" s="50">
        <v>1</v>
      </c>
      <c r="I3124" s="50">
        <f t="shared" si="149"/>
        <v>0</v>
      </c>
      <c r="J3124" s="50">
        <f t="shared" si="149"/>
        <v>1</v>
      </c>
    </row>
    <row r="3125" spans="3:10">
      <c r="C3125" s="48" t="s">
        <v>3711</v>
      </c>
      <c r="D3125" s="49" t="s">
        <v>3712</v>
      </c>
      <c r="E3125" s="65">
        <v>0</v>
      </c>
      <c r="F3125" s="65">
        <v>0</v>
      </c>
      <c r="G3125" s="50">
        <v>3</v>
      </c>
      <c r="H3125" s="50">
        <v>4</v>
      </c>
      <c r="I3125" s="50">
        <f t="shared" si="149"/>
        <v>3</v>
      </c>
      <c r="J3125" s="50">
        <f t="shared" si="149"/>
        <v>4</v>
      </c>
    </row>
    <row r="3126" spans="3:10">
      <c r="C3126" s="48" t="s">
        <v>3713</v>
      </c>
      <c r="D3126" s="49" t="s">
        <v>3714</v>
      </c>
      <c r="E3126" s="65">
        <v>0</v>
      </c>
      <c r="F3126" s="65">
        <v>0</v>
      </c>
      <c r="G3126" s="50">
        <v>0</v>
      </c>
      <c r="H3126" s="50">
        <v>1</v>
      </c>
      <c r="I3126" s="50">
        <f t="shared" si="149"/>
        <v>0</v>
      </c>
      <c r="J3126" s="50">
        <f t="shared" si="149"/>
        <v>1</v>
      </c>
    </row>
    <row r="3127" spans="3:10">
      <c r="C3127" s="48" t="s">
        <v>3715</v>
      </c>
      <c r="D3127" s="49" t="s">
        <v>3716</v>
      </c>
      <c r="E3127" s="65">
        <v>0</v>
      </c>
      <c r="F3127" s="65">
        <v>0</v>
      </c>
      <c r="G3127" s="50">
        <v>1</v>
      </c>
      <c r="H3127" s="50">
        <v>1</v>
      </c>
      <c r="I3127" s="50">
        <f t="shared" si="149"/>
        <v>1</v>
      </c>
      <c r="J3127" s="50">
        <f t="shared" si="149"/>
        <v>1</v>
      </c>
    </row>
    <row r="3128" spans="3:10">
      <c r="C3128" s="48" t="s">
        <v>3717</v>
      </c>
      <c r="D3128" s="49" t="s">
        <v>3718</v>
      </c>
      <c r="E3128" s="65">
        <v>0</v>
      </c>
      <c r="F3128" s="65">
        <v>0</v>
      </c>
      <c r="G3128" s="50">
        <v>0</v>
      </c>
      <c r="H3128" s="50">
        <v>1</v>
      </c>
      <c r="I3128" s="50">
        <f t="shared" si="149"/>
        <v>0</v>
      </c>
      <c r="J3128" s="50">
        <f t="shared" si="149"/>
        <v>1</v>
      </c>
    </row>
    <row r="3129" spans="3:10">
      <c r="C3129" s="48" t="s">
        <v>3719</v>
      </c>
      <c r="D3129" s="49" t="s">
        <v>3720</v>
      </c>
      <c r="E3129" s="65">
        <v>0</v>
      </c>
      <c r="F3129" s="65">
        <v>0</v>
      </c>
      <c r="G3129" s="50">
        <v>0</v>
      </c>
      <c r="H3129" s="50">
        <v>1</v>
      </c>
      <c r="I3129" s="50">
        <f t="shared" si="149"/>
        <v>0</v>
      </c>
      <c r="J3129" s="50">
        <f t="shared" si="149"/>
        <v>1</v>
      </c>
    </row>
    <row r="3130" spans="3:10">
      <c r="C3130" s="48" t="s">
        <v>3721</v>
      </c>
      <c r="D3130" s="49" t="s">
        <v>3722</v>
      </c>
      <c r="E3130" s="65">
        <v>0</v>
      </c>
      <c r="F3130" s="65">
        <v>0</v>
      </c>
      <c r="G3130" s="50">
        <v>0</v>
      </c>
      <c r="H3130" s="50">
        <v>1</v>
      </c>
      <c r="I3130" s="50">
        <f t="shared" si="149"/>
        <v>0</v>
      </c>
      <c r="J3130" s="50">
        <f t="shared" si="149"/>
        <v>1</v>
      </c>
    </row>
    <row r="3131" spans="3:10">
      <c r="C3131" s="48" t="s">
        <v>3723</v>
      </c>
      <c r="D3131" s="49" t="s">
        <v>3724</v>
      </c>
      <c r="E3131" s="65">
        <v>0</v>
      </c>
      <c r="F3131" s="65">
        <v>0</v>
      </c>
      <c r="G3131" s="50">
        <v>0</v>
      </c>
      <c r="H3131" s="50">
        <v>1</v>
      </c>
      <c r="I3131" s="50">
        <f t="shared" si="149"/>
        <v>0</v>
      </c>
      <c r="J3131" s="50">
        <f t="shared" si="149"/>
        <v>1</v>
      </c>
    </row>
    <row r="3132" spans="3:10" ht="25.5">
      <c r="C3132" s="48" t="s">
        <v>3725</v>
      </c>
      <c r="D3132" s="49" t="s">
        <v>3726</v>
      </c>
      <c r="E3132" s="65">
        <v>0</v>
      </c>
      <c r="F3132" s="65">
        <v>0</v>
      </c>
      <c r="G3132" s="50">
        <v>0</v>
      </c>
      <c r="H3132" s="50">
        <v>1</v>
      </c>
      <c r="I3132" s="50">
        <f t="shared" si="149"/>
        <v>0</v>
      </c>
      <c r="J3132" s="50">
        <f t="shared" si="149"/>
        <v>1</v>
      </c>
    </row>
    <row r="3133" spans="3:10">
      <c r="C3133" s="48" t="s">
        <v>577</v>
      </c>
      <c r="D3133" s="49" t="s">
        <v>578</v>
      </c>
      <c r="E3133" s="65">
        <v>0</v>
      </c>
      <c r="F3133" s="65">
        <v>0</v>
      </c>
      <c r="G3133" s="50">
        <v>194</v>
      </c>
      <c r="H3133" s="50">
        <v>160</v>
      </c>
      <c r="I3133" s="50">
        <f t="shared" si="149"/>
        <v>194</v>
      </c>
      <c r="J3133" s="50">
        <f t="shared" si="149"/>
        <v>160</v>
      </c>
    </row>
    <row r="3134" spans="3:10">
      <c r="C3134" s="48" t="s">
        <v>3727</v>
      </c>
      <c r="D3134" s="49" t="s">
        <v>3728</v>
      </c>
      <c r="E3134" s="65">
        <v>0</v>
      </c>
      <c r="F3134" s="65">
        <v>0</v>
      </c>
      <c r="G3134" s="50">
        <v>1</v>
      </c>
      <c r="H3134" s="50">
        <v>1</v>
      </c>
      <c r="I3134" s="50">
        <f t="shared" si="149"/>
        <v>1</v>
      </c>
      <c r="J3134" s="50">
        <f t="shared" si="149"/>
        <v>1</v>
      </c>
    </row>
    <row r="3135" spans="3:10">
      <c r="C3135" s="48" t="s">
        <v>755</v>
      </c>
      <c r="D3135" s="49" t="s">
        <v>756</v>
      </c>
      <c r="E3135" s="65">
        <v>0</v>
      </c>
      <c r="F3135" s="65">
        <v>0</v>
      </c>
      <c r="G3135" s="50">
        <v>0</v>
      </c>
      <c r="H3135" s="50">
        <v>1</v>
      </c>
      <c r="I3135" s="50">
        <f t="shared" si="149"/>
        <v>0</v>
      </c>
      <c r="J3135" s="50">
        <f t="shared" si="149"/>
        <v>1</v>
      </c>
    </row>
    <row r="3136" spans="3:10">
      <c r="C3136" s="48" t="s">
        <v>583</v>
      </c>
      <c r="D3136" s="49" t="s">
        <v>584</v>
      </c>
      <c r="E3136" s="65">
        <v>0</v>
      </c>
      <c r="F3136" s="65">
        <v>0</v>
      </c>
      <c r="G3136" s="50">
        <v>893</v>
      </c>
      <c r="H3136" s="50">
        <v>1100</v>
      </c>
      <c r="I3136" s="50">
        <f t="shared" si="149"/>
        <v>893</v>
      </c>
      <c r="J3136" s="50">
        <f t="shared" si="149"/>
        <v>1100</v>
      </c>
    </row>
    <row r="3137" spans="3:10">
      <c r="C3137" s="48" t="s">
        <v>3729</v>
      </c>
      <c r="D3137" s="49" t="s">
        <v>3730</v>
      </c>
      <c r="E3137" s="65">
        <v>0</v>
      </c>
      <c r="F3137" s="65">
        <v>0</v>
      </c>
      <c r="G3137" s="50">
        <v>0</v>
      </c>
      <c r="H3137" s="50">
        <v>1</v>
      </c>
      <c r="I3137" s="50">
        <f t="shared" si="149"/>
        <v>0</v>
      </c>
      <c r="J3137" s="50">
        <f t="shared" si="149"/>
        <v>1</v>
      </c>
    </row>
    <row r="3138" spans="3:10">
      <c r="C3138" s="48" t="s">
        <v>3475</v>
      </c>
      <c r="D3138" s="49" t="s">
        <v>3476</v>
      </c>
      <c r="E3138" s="65">
        <v>0</v>
      </c>
      <c r="F3138" s="65">
        <v>0</v>
      </c>
      <c r="G3138" s="50">
        <v>0</v>
      </c>
      <c r="H3138" s="50">
        <v>1</v>
      </c>
      <c r="I3138" s="50">
        <f t="shared" si="149"/>
        <v>0</v>
      </c>
      <c r="J3138" s="50">
        <f t="shared" si="149"/>
        <v>1</v>
      </c>
    </row>
    <row r="3139" spans="3:10">
      <c r="C3139" s="48" t="s">
        <v>585</v>
      </c>
      <c r="D3139" s="49" t="s">
        <v>586</v>
      </c>
      <c r="E3139" s="65">
        <v>0</v>
      </c>
      <c r="F3139" s="65">
        <v>0</v>
      </c>
      <c r="G3139" s="50">
        <v>0</v>
      </c>
      <c r="H3139" s="50">
        <v>1</v>
      </c>
      <c r="I3139" s="50">
        <f t="shared" si="149"/>
        <v>0</v>
      </c>
      <c r="J3139" s="50">
        <f t="shared" si="149"/>
        <v>1</v>
      </c>
    </row>
    <row r="3140" spans="3:10">
      <c r="C3140" s="48" t="s">
        <v>587</v>
      </c>
      <c r="D3140" s="49" t="s">
        <v>588</v>
      </c>
      <c r="E3140" s="65">
        <v>0</v>
      </c>
      <c r="F3140" s="65">
        <v>0</v>
      </c>
      <c r="G3140" s="50">
        <v>0</v>
      </c>
      <c r="H3140" s="50">
        <v>1</v>
      </c>
      <c r="I3140" s="50">
        <f t="shared" si="149"/>
        <v>0</v>
      </c>
      <c r="J3140" s="50">
        <f t="shared" si="149"/>
        <v>1</v>
      </c>
    </row>
    <row r="3141" spans="3:10">
      <c r="C3141" s="48" t="s">
        <v>487</v>
      </c>
      <c r="D3141" s="49" t="s">
        <v>488</v>
      </c>
      <c r="E3141" s="65">
        <v>0</v>
      </c>
      <c r="F3141" s="65">
        <v>0</v>
      </c>
      <c r="G3141" s="50">
        <v>0</v>
      </c>
      <c r="H3141" s="50">
        <v>1</v>
      </c>
      <c r="I3141" s="50">
        <f t="shared" si="149"/>
        <v>0</v>
      </c>
      <c r="J3141" s="50">
        <f t="shared" si="149"/>
        <v>1</v>
      </c>
    </row>
    <row r="3142" spans="3:10">
      <c r="C3142" s="48" t="s">
        <v>3731</v>
      </c>
      <c r="D3142" s="49" t="s">
        <v>3732</v>
      </c>
      <c r="E3142" s="65">
        <v>0</v>
      </c>
      <c r="F3142" s="65">
        <v>0</v>
      </c>
      <c r="G3142" s="50">
        <v>0</v>
      </c>
      <c r="H3142" s="50">
        <v>1</v>
      </c>
      <c r="I3142" s="50">
        <f t="shared" si="149"/>
        <v>0</v>
      </c>
      <c r="J3142" s="50">
        <f t="shared" si="149"/>
        <v>1</v>
      </c>
    </row>
    <row r="3143" spans="3:10">
      <c r="C3143" s="48" t="s">
        <v>591</v>
      </c>
      <c r="D3143" s="49" t="s">
        <v>592</v>
      </c>
      <c r="E3143" s="65">
        <v>0</v>
      </c>
      <c r="F3143" s="65">
        <v>0</v>
      </c>
      <c r="G3143" s="50">
        <v>19</v>
      </c>
      <c r="H3143" s="50">
        <v>20</v>
      </c>
      <c r="I3143" s="50">
        <f t="shared" si="149"/>
        <v>19</v>
      </c>
      <c r="J3143" s="50">
        <f t="shared" si="149"/>
        <v>20</v>
      </c>
    </row>
    <row r="3144" spans="3:10">
      <c r="C3144" s="48" t="s">
        <v>759</v>
      </c>
      <c r="D3144" s="49" t="s">
        <v>760</v>
      </c>
      <c r="E3144" s="65">
        <v>0</v>
      </c>
      <c r="F3144" s="65">
        <v>0</v>
      </c>
      <c r="G3144" s="50">
        <v>0</v>
      </c>
      <c r="H3144" s="50">
        <v>1</v>
      </c>
      <c r="I3144" s="50">
        <f t="shared" si="149"/>
        <v>0</v>
      </c>
      <c r="J3144" s="50">
        <f t="shared" si="149"/>
        <v>1</v>
      </c>
    </row>
    <row r="3145" spans="3:10">
      <c r="C3145" s="48" t="s">
        <v>593</v>
      </c>
      <c r="D3145" s="49" t="s">
        <v>594</v>
      </c>
      <c r="E3145" s="65">
        <v>0</v>
      </c>
      <c r="F3145" s="65">
        <v>0</v>
      </c>
      <c r="G3145" s="50">
        <v>146</v>
      </c>
      <c r="H3145" s="50">
        <v>100</v>
      </c>
      <c r="I3145" s="50">
        <f t="shared" si="149"/>
        <v>146</v>
      </c>
      <c r="J3145" s="50">
        <f t="shared" si="149"/>
        <v>100</v>
      </c>
    </row>
    <row r="3146" spans="3:10">
      <c r="C3146" s="48" t="s">
        <v>595</v>
      </c>
      <c r="D3146" s="49" t="s">
        <v>596</v>
      </c>
      <c r="E3146" s="65">
        <v>0</v>
      </c>
      <c r="F3146" s="65">
        <v>0</v>
      </c>
      <c r="G3146" s="50">
        <v>549</v>
      </c>
      <c r="H3146" s="50">
        <v>400</v>
      </c>
      <c r="I3146" s="50">
        <f t="shared" si="149"/>
        <v>549</v>
      </c>
      <c r="J3146" s="50">
        <f t="shared" si="149"/>
        <v>400</v>
      </c>
    </row>
    <row r="3147" spans="3:10">
      <c r="C3147" s="48" t="s">
        <v>769</v>
      </c>
      <c r="D3147" s="49" t="s">
        <v>770</v>
      </c>
      <c r="E3147" s="65">
        <v>0</v>
      </c>
      <c r="F3147" s="65">
        <v>0</v>
      </c>
      <c r="G3147" s="50">
        <v>111</v>
      </c>
      <c r="H3147" s="50">
        <v>100</v>
      </c>
      <c r="I3147" s="50">
        <f t="shared" si="149"/>
        <v>111</v>
      </c>
      <c r="J3147" s="50">
        <f t="shared" si="149"/>
        <v>100</v>
      </c>
    </row>
    <row r="3148" spans="3:10">
      <c r="C3148" s="48" t="s">
        <v>771</v>
      </c>
      <c r="D3148" s="49" t="s">
        <v>772</v>
      </c>
      <c r="E3148" s="65">
        <v>0</v>
      </c>
      <c r="F3148" s="65">
        <v>0</v>
      </c>
      <c r="G3148" s="50">
        <v>0</v>
      </c>
      <c r="H3148" s="50">
        <v>1</v>
      </c>
      <c r="I3148" s="50">
        <f t="shared" si="149"/>
        <v>0</v>
      </c>
      <c r="J3148" s="50">
        <f t="shared" si="149"/>
        <v>1</v>
      </c>
    </row>
    <row r="3149" spans="3:10">
      <c r="C3149" s="48" t="s">
        <v>599</v>
      </c>
      <c r="D3149" s="49" t="s">
        <v>600</v>
      </c>
      <c r="E3149" s="65">
        <v>0</v>
      </c>
      <c r="F3149" s="65">
        <v>0</v>
      </c>
      <c r="G3149" s="50">
        <v>16</v>
      </c>
      <c r="H3149" s="50">
        <v>14</v>
      </c>
      <c r="I3149" s="50">
        <f t="shared" si="149"/>
        <v>16</v>
      </c>
      <c r="J3149" s="50">
        <f t="shared" si="149"/>
        <v>14</v>
      </c>
    </row>
    <row r="3150" spans="3:10">
      <c r="C3150" s="48" t="s">
        <v>601</v>
      </c>
      <c r="D3150" s="49" t="s">
        <v>602</v>
      </c>
      <c r="E3150" s="65">
        <v>0</v>
      </c>
      <c r="F3150" s="65">
        <v>0</v>
      </c>
      <c r="G3150" s="50">
        <v>22</v>
      </c>
      <c r="H3150" s="50">
        <v>20</v>
      </c>
      <c r="I3150" s="50">
        <f t="shared" si="149"/>
        <v>22</v>
      </c>
      <c r="J3150" s="50">
        <f t="shared" si="149"/>
        <v>20</v>
      </c>
    </row>
    <row r="3151" spans="3:10">
      <c r="C3151" s="48" t="s">
        <v>603</v>
      </c>
      <c r="D3151" s="49" t="s">
        <v>604</v>
      </c>
      <c r="E3151" s="65">
        <v>0</v>
      </c>
      <c r="F3151" s="65">
        <v>0</v>
      </c>
      <c r="G3151" s="50">
        <v>41</v>
      </c>
      <c r="H3151" s="50">
        <v>35</v>
      </c>
      <c r="I3151" s="50">
        <f t="shared" si="149"/>
        <v>41</v>
      </c>
      <c r="J3151" s="50">
        <f t="shared" si="149"/>
        <v>35</v>
      </c>
    </row>
    <row r="3152" spans="3:10">
      <c r="C3152" s="48" t="s">
        <v>607</v>
      </c>
      <c r="D3152" s="49" t="s">
        <v>608</v>
      </c>
      <c r="E3152" s="65">
        <v>0</v>
      </c>
      <c r="F3152" s="65">
        <v>0</v>
      </c>
      <c r="G3152" s="50">
        <v>206</v>
      </c>
      <c r="H3152" s="50">
        <v>180</v>
      </c>
      <c r="I3152" s="50">
        <f t="shared" si="149"/>
        <v>206</v>
      </c>
      <c r="J3152" s="50">
        <f t="shared" si="149"/>
        <v>180</v>
      </c>
    </row>
    <row r="3153" spans="3:10">
      <c r="C3153" s="48" t="s">
        <v>779</v>
      </c>
      <c r="D3153" s="49" t="s">
        <v>780</v>
      </c>
      <c r="E3153" s="65">
        <v>0</v>
      </c>
      <c r="F3153" s="65">
        <v>0</v>
      </c>
      <c r="G3153" s="50">
        <v>1</v>
      </c>
      <c r="H3153" s="50">
        <v>1</v>
      </c>
      <c r="I3153" s="50">
        <f t="shared" si="149"/>
        <v>1</v>
      </c>
      <c r="J3153" s="50">
        <f t="shared" si="149"/>
        <v>1</v>
      </c>
    </row>
    <row r="3154" spans="3:10">
      <c r="C3154" s="48" t="s">
        <v>2035</v>
      </c>
      <c r="D3154" s="49" t="s">
        <v>2036</v>
      </c>
      <c r="E3154" s="65">
        <v>0</v>
      </c>
      <c r="F3154" s="65">
        <v>0</v>
      </c>
      <c r="G3154" s="50">
        <v>13</v>
      </c>
      <c r="H3154" s="50">
        <v>10</v>
      </c>
      <c r="I3154" s="50">
        <f t="shared" si="149"/>
        <v>13</v>
      </c>
      <c r="J3154" s="50">
        <f t="shared" si="149"/>
        <v>10</v>
      </c>
    </row>
    <row r="3155" spans="3:10">
      <c r="C3155" s="48" t="s">
        <v>2833</v>
      </c>
      <c r="D3155" s="49" t="s">
        <v>2834</v>
      </c>
      <c r="E3155" s="65">
        <v>0</v>
      </c>
      <c r="F3155" s="65">
        <v>0</v>
      </c>
      <c r="G3155" s="50">
        <v>8</v>
      </c>
      <c r="H3155" s="50">
        <v>10</v>
      </c>
      <c r="I3155" s="50">
        <f t="shared" si="149"/>
        <v>8</v>
      </c>
      <c r="J3155" s="50">
        <f t="shared" si="149"/>
        <v>10</v>
      </c>
    </row>
    <row r="3156" spans="3:10">
      <c r="C3156" s="48" t="s">
        <v>787</v>
      </c>
      <c r="D3156" s="49" t="s">
        <v>788</v>
      </c>
      <c r="E3156" s="65">
        <v>0</v>
      </c>
      <c r="F3156" s="65">
        <v>0</v>
      </c>
      <c r="G3156" s="50">
        <v>1</v>
      </c>
      <c r="H3156" s="50">
        <v>2</v>
      </c>
      <c r="I3156" s="50">
        <f t="shared" si="149"/>
        <v>1</v>
      </c>
      <c r="J3156" s="50">
        <f t="shared" si="149"/>
        <v>2</v>
      </c>
    </row>
    <row r="3157" spans="3:10">
      <c r="C3157" s="48" t="s">
        <v>609</v>
      </c>
      <c r="D3157" s="49" t="s">
        <v>610</v>
      </c>
      <c r="E3157" s="65">
        <v>721</v>
      </c>
      <c r="F3157" s="65">
        <v>620</v>
      </c>
      <c r="G3157" s="50">
        <v>13</v>
      </c>
      <c r="H3157" s="50">
        <v>12</v>
      </c>
      <c r="I3157" s="50">
        <f t="shared" si="149"/>
        <v>734</v>
      </c>
      <c r="J3157" s="50">
        <f t="shared" si="149"/>
        <v>632</v>
      </c>
    </row>
    <row r="3158" spans="3:10">
      <c r="C3158" s="48" t="s">
        <v>3733</v>
      </c>
      <c r="D3158" s="49" t="s">
        <v>3734</v>
      </c>
      <c r="E3158" s="65">
        <v>0</v>
      </c>
      <c r="F3158" s="65">
        <v>0</v>
      </c>
      <c r="G3158" s="50">
        <v>0</v>
      </c>
      <c r="H3158" s="50">
        <v>1</v>
      </c>
      <c r="I3158" s="50">
        <f t="shared" si="149"/>
        <v>0</v>
      </c>
      <c r="J3158" s="50">
        <f t="shared" si="149"/>
        <v>1</v>
      </c>
    </row>
    <row r="3159" spans="3:10">
      <c r="C3159" s="48" t="s">
        <v>1437</v>
      </c>
      <c r="D3159" s="49" t="s">
        <v>1438</v>
      </c>
      <c r="E3159" s="65">
        <v>0</v>
      </c>
      <c r="F3159" s="65">
        <v>0</v>
      </c>
      <c r="G3159" s="50">
        <v>0</v>
      </c>
      <c r="H3159" s="50">
        <v>1</v>
      </c>
      <c r="I3159" s="50">
        <f t="shared" si="149"/>
        <v>0</v>
      </c>
      <c r="J3159" s="50">
        <f t="shared" si="149"/>
        <v>1</v>
      </c>
    </row>
    <row r="3160" spans="3:10">
      <c r="C3160" s="48" t="s">
        <v>792</v>
      </c>
      <c r="D3160" s="49" t="s">
        <v>2837</v>
      </c>
      <c r="E3160" s="65">
        <v>0</v>
      </c>
      <c r="F3160" s="65">
        <v>0</v>
      </c>
      <c r="G3160" s="50">
        <v>0</v>
      </c>
      <c r="H3160" s="50">
        <v>1</v>
      </c>
      <c r="I3160" s="50">
        <f t="shared" si="149"/>
        <v>0</v>
      </c>
      <c r="J3160" s="50">
        <f t="shared" si="149"/>
        <v>1</v>
      </c>
    </row>
    <row r="3161" spans="3:10">
      <c r="C3161" s="48" t="s">
        <v>793</v>
      </c>
      <c r="D3161" s="49" t="s">
        <v>794</v>
      </c>
      <c r="E3161" s="65">
        <v>0</v>
      </c>
      <c r="F3161" s="65">
        <v>0</v>
      </c>
      <c r="G3161" s="50">
        <v>1</v>
      </c>
      <c r="H3161" s="50">
        <v>1</v>
      </c>
      <c r="I3161" s="50">
        <f t="shared" si="149"/>
        <v>1</v>
      </c>
      <c r="J3161" s="50">
        <f t="shared" si="149"/>
        <v>1</v>
      </c>
    </row>
    <row r="3162" spans="3:10">
      <c r="C3162" s="48" t="s">
        <v>795</v>
      </c>
      <c r="D3162" s="49" t="s">
        <v>796</v>
      </c>
      <c r="E3162" s="65">
        <v>0</v>
      </c>
      <c r="F3162" s="65">
        <v>0</v>
      </c>
      <c r="G3162" s="50">
        <v>0</v>
      </c>
      <c r="H3162" s="50">
        <v>1</v>
      </c>
      <c r="I3162" s="50">
        <f t="shared" si="149"/>
        <v>0</v>
      </c>
      <c r="J3162" s="50">
        <f t="shared" si="149"/>
        <v>1</v>
      </c>
    </row>
    <row r="3163" spans="3:10">
      <c r="C3163" s="48" t="s">
        <v>797</v>
      </c>
      <c r="D3163" s="49" t="s">
        <v>798</v>
      </c>
      <c r="E3163" s="65">
        <v>0</v>
      </c>
      <c r="F3163" s="65">
        <v>0</v>
      </c>
      <c r="G3163" s="50">
        <v>0</v>
      </c>
      <c r="H3163" s="50">
        <v>1</v>
      </c>
      <c r="I3163" s="50">
        <f t="shared" si="149"/>
        <v>0</v>
      </c>
      <c r="J3163" s="50">
        <f t="shared" si="149"/>
        <v>1</v>
      </c>
    </row>
    <row r="3164" spans="3:10">
      <c r="C3164" s="48" t="s">
        <v>611</v>
      </c>
      <c r="D3164" s="49" t="s">
        <v>612</v>
      </c>
      <c r="E3164" s="65">
        <v>0</v>
      </c>
      <c r="F3164" s="65">
        <v>0</v>
      </c>
      <c r="G3164" s="50">
        <v>0</v>
      </c>
      <c r="H3164" s="50">
        <v>1</v>
      </c>
      <c r="I3164" s="50">
        <f t="shared" si="149"/>
        <v>0</v>
      </c>
      <c r="J3164" s="50">
        <f t="shared" si="149"/>
        <v>1</v>
      </c>
    </row>
    <row r="3165" spans="3:10">
      <c r="C3165" s="48" t="s">
        <v>3483</v>
      </c>
      <c r="D3165" s="49" t="s">
        <v>3484</v>
      </c>
      <c r="E3165" s="65">
        <v>0</v>
      </c>
      <c r="F3165" s="65">
        <v>0</v>
      </c>
      <c r="G3165" s="50">
        <v>0</v>
      </c>
      <c r="H3165" s="50">
        <v>1</v>
      </c>
      <c r="I3165" s="50">
        <f t="shared" si="149"/>
        <v>0</v>
      </c>
      <c r="J3165" s="50">
        <f t="shared" si="149"/>
        <v>1</v>
      </c>
    </row>
    <row r="3166" spans="3:10">
      <c r="C3166" s="48" t="s">
        <v>2838</v>
      </c>
      <c r="D3166" s="49" t="s">
        <v>2839</v>
      </c>
      <c r="E3166" s="65">
        <v>0</v>
      </c>
      <c r="F3166" s="65">
        <v>0</v>
      </c>
      <c r="G3166" s="50">
        <v>0</v>
      </c>
      <c r="H3166" s="50">
        <v>1</v>
      </c>
      <c r="I3166" s="50">
        <f t="shared" si="149"/>
        <v>0</v>
      </c>
      <c r="J3166" s="50">
        <f t="shared" si="149"/>
        <v>1</v>
      </c>
    </row>
    <row r="3167" spans="3:10">
      <c r="C3167" s="48" t="s">
        <v>1556</v>
      </c>
      <c r="D3167" s="49" t="s">
        <v>1557</v>
      </c>
      <c r="E3167" s="65">
        <v>0</v>
      </c>
      <c r="F3167" s="65">
        <v>0</v>
      </c>
      <c r="G3167" s="50">
        <v>0</v>
      </c>
      <c r="H3167" s="50">
        <v>1</v>
      </c>
      <c r="I3167" s="50">
        <f t="shared" si="149"/>
        <v>0</v>
      </c>
      <c r="J3167" s="50">
        <f t="shared" si="149"/>
        <v>1</v>
      </c>
    </row>
    <row r="3168" spans="3:10">
      <c r="C3168" s="48" t="s">
        <v>3735</v>
      </c>
      <c r="D3168" s="49" t="s">
        <v>3736</v>
      </c>
      <c r="E3168" s="65">
        <v>0</v>
      </c>
      <c r="F3168" s="65">
        <v>0</v>
      </c>
      <c r="G3168" s="50">
        <v>103</v>
      </c>
      <c r="H3168" s="50">
        <v>80</v>
      </c>
      <c r="I3168" s="50">
        <f t="shared" si="149"/>
        <v>103</v>
      </c>
      <c r="J3168" s="50">
        <f t="shared" si="149"/>
        <v>80</v>
      </c>
    </row>
    <row r="3169" spans="3:10">
      <c r="C3169" s="48" t="s">
        <v>3485</v>
      </c>
      <c r="D3169" s="49" t="s">
        <v>3486</v>
      </c>
      <c r="E3169" s="65">
        <v>0</v>
      </c>
      <c r="F3169" s="65">
        <v>0</v>
      </c>
      <c r="G3169" s="50">
        <v>8</v>
      </c>
      <c r="H3169" s="50">
        <v>12</v>
      </c>
      <c r="I3169" s="50">
        <f t="shared" si="149"/>
        <v>8</v>
      </c>
      <c r="J3169" s="50">
        <f t="shared" si="149"/>
        <v>12</v>
      </c>
    </row>
    <row r="3170" spans="3:10">
      <c r="C3170" s="48" t="s">
        <v>3737</v>
      </c>
      <c r="D3170" s="49" t="s">
        <v>3738</v>
      </c>
      <c r="E3170" s="65">
        <v>0</v>
      </c>
      <c r="F3170" s="65">
        <v>0</v>
      </c>
      <c r="G3170" s="50">
        <v>0</v>
      </c>
      <c r="H3170" s="50">
        <v>5</v>
      </c>
      <c r="I3170" s="50">
        <f t="shared" si="149"/>
        <v>0</v>
      </c>
      <c r="J3170" s="50">
        <f t="shared" si="149"/>
        <v>5</v>
      </c>
    </row>
    <row r="3171" spans="3:10">
      <c r="C3171" s="48" t="s">
        <v>924</v>
      </c>
      <c r="D3171" s="49" t="s">
        <v>925</v>
      </c>
      <c r="E3171" s="65">
        <v>0</v>
      </c>
      <c r="F3171" s="65">
        <v>0</v>
      </c>
      <c r="G3171" s="50">
        <v>1059</v>
      </c>
      <c r="H3171" s="50">
        <v>1300</v>
      </c>
      <c r="I3171" s="50">
        <f t="shared" si="149"/>
        <v>1059</v>
      </c>
      <c r="J3171" s="50">
        <f t="shared" si="149"/>
        <v>1300</v>
      </c>
    </row>
    <row r="3172" spans="3:10">
      <c r="C3172" s="48" t="s">
        <v>617</v>
      </c>
      <c r="D3172" s="49" t="s">
        <v>618</v>
      </c>
      <c r="E3172" s="65">
        <v>0</v>
      </c>
      <c r="F3172" s="65">
        <v>0</v>
      </c>
      <c r="G3172" s="50">
        <v>830</v>
      </c>
      <c r="H3172" s="50">
        <v>900</v>
      </c>
      <c r="I3172" s="50">
        <f t="shared" si="149"/>
        <v>830</v>
      </c>
      <c r="J3172" s="50">
        <f t="shared" si="149"/>
        <v>900</v>
      </c>
    </row>
    <row r="3173" spans="3:10">
      <c r="C3173" s="48" t="s">
        <v>619</v>
      </c>
      <c r="D3173" s="49" t="s">
        <v>620</v>
      </c>
      <c r="E3173" s="65">
        <v>0</v>
      </c>
      <c r="F3173" s="65">
        <v>0</v>
      </c>
      <c r="G3173" s="50">
        <v>315</v>
      </c>
      <c r="H3173" s="50">
        <v>550</v>
      </c>
      <c r="I3173" s="50">
        <f t="shared" si="149"/>
        <v>315</v>
      </c>
      <c r="J3173" s="50">
        <f t="shared" si="149"/>
        <v>550</v>
      </c>
    </row>
    <row r="3174" spans="3:10">
      <c r="C3174" s="48" t="s">
        <v>621</v>
      </c>
      <c r="D3174" s="49" t="s">
        <v>622</v>
      </c>
      <c r="E3174" s="65">
        <v>0</v>
      </c>
      <c r="F3174" s="65">
        <v>0</v>
      </c>
      <c r="G3174" s="50">
        <v>2</v>
      </c>
      <c r="H3174" s="50">
        <v>6</v>
      </c>
      <c r="I3174" s="50">
        <f t="shared" si="149"/>
        <v>2</v>
      </c>
      <c r="J3174" s="50">
        <f t="shared" si="149"/>
        <v>6</v>
      </c>
    </row>
    <row r="3175" spans="3:10">
      <c r="C3175" s="48" t="s">
        <v>1560</v>
      </c>
      <c r="D3175" s="49" t="s">
        <v>1561</v>
      </c>
      <c r="E3175" s="65">
        <v>0</v>
      </c>
      <c r="F3175" s="65">
        <v>0</v>
      </c>
      <c r="G3175" s="50">
        <v>0</v>
      </c>
      <c r="H3175" s="50">
        <v>2</v>
      </c>
      <c r="I3175" s="50">
        <f t="shared" si="149"/>
        <v>0</v>
      </c>
      <c r="J3175" s="50">
        <f t="shared" si="149"/>
        <v>2</v>
      </c>
    </row>
    <row r="3176" spans="3:10">
      <c r="C3176" s="48" t="s">
        <v>3739</v>
      </c>
      <c r="D3176" s="49" t="s">
        <v>3740</v>
      </c>
      <c r="E3176" s="65">
        <v>0</v>
      </c>
      <c r="F3176" s="65">
        <v>0</v>
      </c>
      <c r="G3176" s="50">
        <v>1</v>
      </c>
      <c r="H3176" s="50">
        <v>2</v>
      </c>
      <c r="I3176" s="50">
        <f t="shared" si="149"/>
        <v>1</v>
      </c>
      <c r="J3176" s="50">
        <f t="shared" si="149"/>
        <v>2</v>
      </c>
    </row>
    <row r="3177" spans="3:10">
      <c r="C3177" s="48" t="s">
        <v>3741</v>
      </c>
      <c r="D3177" s="49" t="s">
        <v>3742</v>
      </c>
      <c r="E3177" s="65">
        <v>0</v>
      </c>
      <c r="F3177" s="65">
        <v>0</v>
      </c>
      <c r="G3177" s="50">
        <v>244</v>
      </c>
      <c r="H3177" s="50">
        <v>450</v>
      </c>
      <c r="I3177" s="50">
        <f t="shared" si="149"/>
        <v>244</v>
      </c>
      <c r="J3177" s="50">
        <f t="shared" si="149"/>
        <v>450</v>
      </c>
    </row>
    <row r="3178" spans="3:10">
      <c r="C3178" s="48" t="s">
        <v>3743</v>
      </c>
      <c r="D3178" s="49" t="s">
        <v>3744</v>
      </c>
      <c r="E3178" s="65">
        <v>0</v>
      </c>
      <c r="F3178" s="65">
        <v>0</v>
      </c>
      <c r="G3178" s="50">
        <v>4</v>
      </c>
      <c r="H3178" s="50">
        <v>20</v>
      </c>
      <c r="I3178" s="50">
        <f t="shared" si="149"/>
        <v>4</v>
      </c>
      <c r="J3178" s="50">
        <f t="shared" si="149"/>
        <v>20</v>
      </c>
    </row>
    <row r="3179" spans="3:10">
      <c r="C3179" s="48" t="s">
        <v>623</v>
      </c>
      <c r="D3179" s="49" t="s">
        <v>624</v>
      </c>
      <c r="E3179" s="65">
        <v>0</v>
      </c>
      <c r="F3179" s="65">
        <v>0</v>
      </c>
      <c r="G3179" s="50">
        <v>1014</v>
      </c>
      <c r="H3179" s="50">
        <v>1200</v>
      </c>
      <c r="I3179" s="50">
        <f t="shared" si="149"/>
        <v>1014</v>
      </c>
      <c r="J3179" s="50">
        <f t="shared" si="149"/>
        <v>1200</v>
      </c>
    </row>
    <row r="3180" spans="3:10">
      <c r="C3180" s="48" t="s">
        <v>625</v>
      </c>
      <c r="D3180" s="49" t="s">
        <v>626</v>
      </c>
      <c r="E3180" s="65">
        <v>0</v>
      </c>
      <c r="F3180" s="65">
        <v>0</v>
      </c>
      <c r="G3180" s="50">
        <v>417</v>
      </c>
      <c r="H3180" s="50">
        <v>550</v>
      </c>
      <c r="I3180" s="50">
        <f t="shared" si="149"/>
        <v>417</v>
      </c>
      <c r="J3180" s="50">
        <f t="shared" si="149"/>
        <v>550</v>
      </c>
    </row>
    <row r="3181" spans="3:10">
      <c r="C3181" s="48" t="s">
        <v>3745</v>
      </c>
      <c r="D3181" s="49" t="s">
        <v>3746</v>
      </c>
      <c r="E3181" s="65">
        <v>0</v>
      </c>
      <c r="F3181" s="65">
        <v>0</v>
      </c>
      <c r="G3181" s="50">
        <v>2</v>
      </c>
      <c r="H3181" s="50">
        <v>6</v>
      </c>
      <c r="I3181" s="50">
        <f t="shared" si="149"/>
        <v>2</v>
      </c>
      <c r="J3181" s="50">
        <f t="shared" si="149"/>
        <v>6</v>
      </c>
    </row>
    <row r="3182" spans="3:10">
      <c r="C3182" s="48" t="s">
        <v>2041</v>
      </c>
      <c r="D3182" s="49" t="s">
        <v>2042</v>
      </c>
      <c r="E3182" s="65">
        <v>0</v>
      </c>
      <c r="F3182" s="65">
        <v>0</v>
      </c>
      <c r="G3182" s="50">
        <v>0</v>
      </c>
      <c r="H3182" s="50">
        <v>1</v>
      </c>
      <c r="I3182" s="50">
        <f t="shared" si="149"/>
        <v>0</v>
      </c>
      <c r="J3182" s="50">
        <f t="shared" si="149"/>
        <v>1</v>
      </c>
    </row>
    <row r="3183" spans="3:10">
      <c r="C3183" s="48" t="s">
        <v>926</v>
      </c>
      <c r="D3183" s="49" t="s">
        <v>927</v>
      </c>
      <c r="E3183" s="65">
        <v>0</v>
      </c>
      <c r="F3183" s="65">
        <v>0</v>
      </c>
      <c r="G3183" s="50">
        <v>0</v>
      </c>
      <c r="H3183" s="50">
        <v>1</v>
      </c>
      <c r="I3183" s="50">
        <f t="shared" si="149"/>
        <v>0</v>
      </c>
      <c r="J3183" s="50">
        <f t="shared" si="149"/>
        <v>1</v>
      </c>
    </row>
    <row r="3184" spans="3:10">
      <c r="C3184" s="48" t="s">
        <v>631</v>
      </c>
      <c r="D3184" s="49" t="s">
        <v>632</v>
      </c>
      <c r="E3184" s="65">
        <v>0</v>
      </c>
      <c r="F3184" s="65">
        <v>0</v>
      </c>
      <c r="G3184" s="50">
        <v>0</v>
      </c>
      <c r="H3184" s="50">
        <v>1</v>
      </c>
      <c r="I3184" s="50">
        <f t="shared" si="149"/>
        <v>0</v>
      </c>
      <c r="J3184" s="50">
        <f t="shared" si="149"/>
        <v>1</v>
      </c>
    </row>
    <row r="3185" spans="3:10">
      <c r="C3185" s="48" t="s">
        <v>3747</v>
      </c>
      <c r="D3185" s="49" t="s">
        <v>3748</v>
      </c>
      <c r="E3185" s="65">
        <v>0</v>
      </c>
      <c r="F3185" s="65">
        <v>0</v>
      </c>
      <c r="G3185" s="50">
        <v>0</v>
      </c>
      <c r="H3185" s="50">
        <v>1</v>
      </c>
      <c r="I3185" s="50">
        <f t="shared" si="149"/>
        <v>0</v>
      </c>
      <c r="J3185" s="50">
        <f t="shared" si="149"/>
        <v>1</v>
      </c>
    </row>
    <row r="3186" spans="3:10">
      <c r="C3186" s="48" t="s">
        <v>928</v>
      </c>
      <c r="D3186" s="49" t="s">
        <v>929</v>
      </c>
      <c r="E3186" s="65">
        <v>0</v>
      </c>
      <c r="F3186" s="65">
        <v>0</v>
      </c>
      <c r="G3186" s="50">
        <v>123</v>
      </c>
      <c r="H3186" s="50">
        <v>130</v>
      </c>
      <c r="I3186" s="50">
        <f t="shared" si="149"/>
        <v>123</v>
      </c>
      <c r="J3186" s="50">
        <f t="shared" si="149"/>
        <v>130</v>
      </c>
    </row>
    <row r="3187" spans="3:10">
      <c r="C3187" s="48" t="s">
        <v>932</v>
      </c>
      <c r="D3187" s="49" t="s">
        <v>933</v>
      </c>
      <c r="E3187" s="65">
        <v>0</v>
      </c>
      <c r="F3187" s="65">
        <v>0</v>
      </c>
      <c r="G3187" s="50">
        <v>2226</v>
      </c>
      <c r="H3187" s="50">
        <v>3000</v>
      </c>
      <c r="I3187" s="50">
        <f t="shared" si="149"/>
        <v>2226</v>
      </c>
      <c r="J3187" s="50">
        <f t="shared" si="149"/>
        <v>3000</v>
      </c>
    </row>
    <row r="3188" spans="3:10">
      <c r="C3188" s="48" t="s">
        <v>639</v>
      </c>
      <c r="D3188" s="49" t="s">
        <v>640</v>
      </c>
      <c r="E3188" s="65">
        <v>0</v>
      </c>
      <c r="F3188" s="65">
        <v>0</v>
      </c>
      <c r="G3188" s="50">
        <v>0</v>
      </c>
      <c r="H3188" s="50">
        <v>5</v>
      </c>
      <c r="I3188" s="50">
        <f t="shared" si="149"/>
        <v>0</v>
      </c>
      <c r="J3188" s="50">
        <f t="shared" si="149"/>
        <v>5</v>
      </c>
    </row>
    <row r="3189" spans="3:10">
      <c r="C3189" s="48" t="s">
        <v>2069</v>
      </c>
      <c r="D3189" s="49" t="s">
        <v>2070</v>
      </c>
      <c r="E3189" s="65">
        <v>0</v>
      </c>
      <c r="F3189" s="65">
        <v>0</v>
      </c>
      <c r="G3189" s="50">
        <v>0</v>
      </c>
      <c r="H3189" s="50">
        <v>1</v>
      </c>
      <c r="I3189" s="50">
        <f t="shared" si="149"/>
        <v>0</v>
      </c>
      <c r="J3189" s="50">
        <f t="shared" si="149"/>
        <v>1</v>
      </c>
    </row>
    <row r="3190" spans="3:10">
      <c r="C3190" s="48" t="s">
        <v>647</v>
      </c>
      <c r="D3190" s="49" t="s">
        <v>648</v>
      </c>
      <c r="E3190" s="65">
        <v>0</v>
      </c>
      <c r="F3190" s="65">
        <v>0</v>
      </c>
      <c r="G3190" s="50">
        <v>455</v>
      </c>
      <c r="H3190" s="50">
        <v>350</v>
      </c>
      <c r="I3190" s="50">
        <f t="shared" si="149"/>
        <v>455</v>
      </c>
      <c r="J3190" s="50">
        <f t="shared" si="149"/>
        <v>350</v>
      </c>
    </row>
    <row r="3191" spans="3:10">
      <c r="C3191" s="48" t="s">
        <v>649</v>
      </c>
      <c r="D3191" s="49" t="s">
        <v>650</v>
      </c>
      <c r="E3191" s="65">
        <v>0</v>
      </c>
      <c r="F3191" s="65">
        <v>0</v>
      </c>
      <c r="G3191" s="50">
        <v>33</v>
      </c>
      <c r="H3191" s="50">
        <v>30</v>
      </c>
      <c r="I3191" s="50">
        <f t="shared" si="149"/>
        <v>33</v>
      </c>
      <c r="J3191" s="50">
        <f t="shared" si="149"/>
        <v>30</v>
      </c>
    </row>
    <row r="3192" spans="3:10">
      <c r="C3192" s="48" t="s">
        <v>651</v>
      </c>
      <c r="D3192" s="49" t="s">
        <v>652</v>
      </c>
      <c r="E3192" s="65">
        <v>0</v>
      </c>
      <c r="F3192" s="65">
        <v>0</v>
      </c>
      <c r="G3192" s="50">
        <v>5</v>
      </c>
      <c r="H3192" s="50">
        <v>5</v>
      </c>
      <c r="I3192" s="50">
        <f t="shared" si="149"/>
        <v>5</v>
      </c>
      <c r="J3192" s="50">
        <f t="shared" si="149"/>
        <v>5</v>
      </c>
    </row>
    <row r="3193" spans="3:10">
      <c r="C3193" s="48" t="s">
        <v>653</v>
      </c>
      <c r="D3193" s="49" t="s">
        <v>654</v>
      </c>
      <c r="E3193" s="65">
        <v>0</v>
      </c>
      <c r="F3193" s="65">
        <v>0</v>
      </c>
      <c r="G3193" s="50">
        <v>16014</v>
      </c>
      <c r="H3193" s="50">
        <v>16000</v>
      </c>
      <c r="I3193" s="50">
        <f t="shared" si="149"/>
        <v>16014</v>
      </c>
      <c r="J3193" s="50">
        <f t="shared" si="149"/>
        <v>16000</v>
      </c>
    </row>
    <row r="3194" spans="3:10">
      <c r="C3194" s="48" t="s">
        <v>934</v>
      </c>
      <c r="D3194" s="49" t="s">
        <v>935</v>
      </c>
      <c r="E3194" s="65">
        <v>0</v>
      </c>
      <c r="F3194" s="65">
        <v>0</v>
      </c>
      <c r="G3194" s="50">
        <v>0</v>
      </c>
      <c r="H3194" s="50">
        <v>1</v>
      </c>
      <c r="I3194" s="50">
        <f t="shared" si="149"/>
        <v>0</v>
      </c>
      <c r="J3194" s="50">
        <f t="shared" si="149"/>
        <v>1</v>
      </c>
    </row>
    <row r="3195" spans="3:10">
      <c r="C3195" s="48" t="s">
        <v>938</v>
      </c>
      <c r="D3195" s="49" t="s">
        <v>939</v>
      </c>
      <c r="E3195" s="65">
        <v>0</v>
      </c>
      <c r="F3195" s="65">
        <v>0</v>
      </c>
      <c r="G3195" s="50">
        <v>24</v>
      </c>
      <c r="H3195" s="50">
        <v>20</v>
      </c>
      <c r="I3195" s="50">
        <f t="shared" si="149"/>
        <v>24</v>
      </c>
      <c r="J3195" s="50">
        <f t="shared" si="149"/>
        <v>20</v>
      </c>
    </row>
    <row r="3196" spans="3:10">
      <c r="C3196" s="48" t="s">
        <v>655</v>
      </c>
      <c r="D3196" s="49" t="s">
        <v>656</v>
      </c>
      <c r="E3196" s="65">
        <v>0</v>
      </c>
      <c r="F3196" s="65">
        <v>0</v>
      </c>
      <c r="G3196" s="50">
        <v>303</v>
      </c>
      <c r="H3196" s="50">
        <v>160</v>
      </c>
      <c r="I3196" s="50">
        <f t="shared" si="149"/>
        <v>303</v>
      </c>
      <c r="J3196" s="50">
        <f t="shared" si="149"/>
        <v>160</v>
      </c>
    </row>
    <row r="3197" spans="3:10">
      <c r="C3197" s="48" t="s">
        <v>657</v>
      </c>
      <c r="D3197" s="49" t="s">
        <v>658</v>
      </c>
      <c r="E3197" s="65">
        <v>0</v>
      </c>
      <c r="F3197" s="65">
        <v>0</v>
      </c>
      <c r="G3197" s="50">
        <v>8121</v>
      </c>
      <c r="H3197" s="50">
        <v>8200</v>
      </c>
      <c r="I3197" s="50">
        <f t="shared" si="149"/>
        <v>8121</v>
      </c>
      <c r="J3197" s="50">
        <f t="shared" si="149"/>
        <v>8200</v>
      </c>
    </row>
    <row r="3198" spans="3:10">
      <c r="C3198" s="48" t="s">
        <v>659</v>
      </c>
      <c r="D3198" s="49" t="s">
        <v>660</v>
      </c>
      <c r="E3198" s="65">
        <v>0</v>
      </c>
      <c r="F3198" s="65">
        <v>0</v>
      </c>
      <c r="G3198" s="50">
        <v>7147</v>
      </c>
      <c r="H3198" s="50">
        <v>7500</v>
      </c>
      <c r="I3198" s="50">
        <f t="shared" si="149"/>
        <v>7147</v>
      </c>
      <c r="J3198" s="50">
        <f t="shared" si="149"/>
        <v>7500</v>
      </c>
    </row>
    <row r="3199" spans="3:10">
      <c r="C3199" s="48" t="s">
        <v>661</v>
      </c>
      <c r="D3199" s="49" t="s">
        <v>662</v>
      </c>
      <c r="E3199" s="65">
        <v>0</v>
      </c>
      <c r="F3199" s="65">
        <v>0</v>
      </c>
      <c r="G3199" s="50">
        <v>7839</v>
      </c>
      <c r="H3199" s="50">
        <v>8000</v>
      </c>
      <c r="I3199" s="50">
        <f t="shared" si="149"/>
        <v>7839</v>
      </c>
      <c r="J3199" s="50">
        <f t="shared" si="149"/>
        <v>8000</v>
      </c>
    </row>
    <row r="3200" spans="3:10">
      <c r="C3200" s="48" t="s">
        <v>663</v>
      </c>
      <c r="D3200" s="49" t="s">
        <v>664</v>
      </c>
      <c r="E3200" s="65">
        <v>0</v>
      </c>
      <c r="F3200" s="65">
        <v>0</v>
      </c>
      <c r="G3200" s="50">
        <v>9</v>
      </c>
      <c r="H3200" s="50">
        <v>1</v>
      </c>
      <c r="I3200" s="50">
        <f t="shared" si="149"/>
        <v>9</v>
      </c>
      <c r="J3200" s="50">
        <f t="shared" si="149"/>
        <v>1</v>
      </c>
    </row>
    <row r="3201" spans="3:10">
      <c r="C3201" s="48" t="s">
        <v>665</v>
      </c>
      <c r="D3201" s="49" t="s">
        <v>666</v>
      </c>
      <c r="E3201" s="65">
        <v>0</v>
      </c>
      <c r="F3201" s="65">
        <v>0</v>
      </c>
      <c r="G3201" s="50">
        <v>46</v>
      </c>
      <c r="H3201" s="50">
        <v>50</v>
      </c>
      <c r="I3201" s="50">
        <f t="shared" si="149"/>
        <v>46</v>
      </c>
      <c r="J3201" s="50">
        <f t="shared" si="149"/>
        <v>50</v>
      </c>
    </row>
    <row r="3202" spans="3:10">
      <c r="C3202" s="48" t="s">
        <v>940</v>
      </c>
      <c r="D3202" s="49" t="s">
        <v>941</v>
      </c>
      <c r="E3202" s="65">
        <v>0</v>
      </c>
      <c r="F3202" s="65">
        <v>0</v>
      </c>
      <c r="G3202" s="50">
        <v>524</v>
      </c>
      <c r="H3202" s="50">
        <v>340</v>
      </c>
      <c r="I3202" s="50">
        <f t="shared" si="149"/>
        <v>524</v>
      </c>
      <c r="J3202" s="50">
        <f t="shared" si="149"/>
        <v>340</v>
      </c>
    </row>
    <row r="3203" spans="3:10">
      <c r="C3203" s="48" t="s">
        <v>667</v>
      </c>
      <c r="D3203" s="49" t="s">
        <v>668</v>
      </c>
      <c r="E3203" s="65">
        <v>0</v>
      </c>
      <c r="F3203" s="65">
        <v>0</v>
      </c>
      <c r="G3203" s="50">
        <v>0</v>
      </c>
      <c r="H3203" s="50">
        <v>1</v>
      </c>
      <c r="I3203" s="50">
        <f t="shared" si="149"/>
        <v>0</v>
      </c>
      <c r="J3203" s="50">
        <f t="shared" si="149"/>
        <v>1</v>
      </c>
    </row>
    <row r="3204" spans="3:10">
      <c r="C3204" s="48" t="s">
        <v>2073</v>
      </c>
      <c r="D3204" s="49" t="s">
        <v>2074</v>
      </c>
      <c r="E3204" s="65">
        <v>0</v>
      </c>
      <c r="F3204" s="65">
        <v>0</v>
      </c>
      <c r="G3204" s="50">
        <v>0</v>
      </c>
      <c r="H3204" s="50">
        <v>1</v>
      </c>
      <c r="I3204" s="50">
        <f t="shared" si="149"/>
        <v>0</v>
      </c>
      <c r="J3204" s="50">
        <f t="shared" si="149"/>
        <v>1</v>
      </c>
    </row>
    <row r="3205" spans="3:10">
      <c r="C3205" s="48" t="s">
        <v>669</v>
      </c>
      <c r="D3205" s="49" t="s">
        <v>670</v>
      </c>
      <c r="E3205" s="65">
        <v>0</v>
      </c>
      <c r="F3205" s="65">
        <v>0</v>
      </c>
      <c r="G3205" s="50">
        <v>33</v>
      </c>
      <c r="H3205" s="50">
        <v>40</v>
      </c>
      <c r="I3205" s="50">
        <f t="shared" si="149"/>
        <v>33</v>
      </c>
      <c r="J3205" s="50">
        <f t="shared" si="149"/>
        <v>40</v>
      </c>
    </row>
    <row r="3206" spans="3:10">
      <c r="C3206" s="48" t="s">
        <v>675</v>
      </c>
      <c r="D3206" s="49" t="s">
        <v>676</v>
      </c>
      <c r="E3206" s="65">
        <v>0</v>
      </c>
      <c r="F3206" s="65">
        <v>0</v>
      </c>
      <c r="G3206" s="50">
        <v>19</v>
      </c>
      <c r="H3206" s="50">
        <v>20</v>
      </c>
      <c r="I3206" s="50">
        <f t="shared" si="149"/>
        <v>19</v>
      </c>
      <c r="J3206" s="50">
        <f t="shared" si="149"/>
        <v>20</v>
      </c>
    </row>
    <row r="3207" spans="3:10">
      <c r="C3207" s="48" t="s">
        <v>677</v>
      </c>
      <c r="D3207" s="49" t="s">
        <v>678</v>
      </c>
      <c r="E3207" s="65">
        <v>0</v>
      </c>
      <c r="F3207" s="65">
        <v>0</v>
      </c>
      <c r="G3207" s="50">
        <v>1253</v>
      </c>
      <c r="H3207" s="50">
        <v>1300</v>
      </c>
      <c r="I3207" s="50">
        <f t="shared" si="149"/>
        <v>1253</v>
      </c>
      <c r="J3207" s="50">
        <f t="shared" si="149"/>
        <v>1300</v>
      </c>
    </row>
    <row r="3208" spans="3:10">
      <c r="C3208" s="48" t="s">
        <v>679</v>
      </c>
      <c r="D3208" s="49" t="s">
        <v>680</v>
      </c>
      <c r="E3208" s="65">
        <v>0</v>
      </c>
      <c r="F3208" s="65">
        <v>0</v>
      </c>
      <c r="G3208" s="50">
        <v>42</v>
      </c>
      <c r="H3208" s="50">
        <v>15</v>
      </c>
      <c r="I3208" s="50">
        <f t="shared" si="149"/>
        <v>42</v>
      </c>
      <c r="J3208" s="50">
        <f t="shared" si="149"/>
        <v>15</v>
      </c>
    </row>
    <row r="3209" spans="3:10">
      <c r="C3209" s="48" t="s">
        <v>683</v>
      </c>
      <c r="D3209" s="49" t="s">
        <v>684</v>
      </c>
      <c r="E3209" s="65">
        <v>0</v>
      </c>
      <c r="F3209" s="65">
        <v>0</v>
      </c>
      <c r="G3209" s="50">
        <v>0</v>
      </c>
      <c r="H3209" s="50">
        <v>1</v>
      </c>
      <c r="I3209" s="50">
        <f t="shared" si="149"/>
        <v>0</v>
      </c>
      <c r="J3209" s="50">
        <f t="shared" si="149"/>
        <v>1</v>
      </c>
    </row>
    <row r="3210" spans="3:10">
      <c r="C3210" s="48" t="s">
        <v>2075</v>
      </c>
      <c r="D3210" s="49" t="s">
        <v>2076</v>
      </c>
      <c r="E3210" s="65">
        <v>0</v>
      </c>
      <c r="F3210" s="65">
        <v>0</v>
      </c>
      <c r="G3210" s="50">
        <v>0</v>
      </c>
      <c r="H3210" s="50">
        <v>1</v>
      </c>
      <c r="I3210" s="50">
        <f t="shared" si="149"/>
        <v>0</v>
      </c>
      <c r="J3210" s="50">
        <f t="shared" si="149"/>
        <v>1</v>
      </c>
    </row>
    <row r="3211" spans="3:10">
      <c r="C3211" s="48" t="s">
        <v>685</v>
      </c>
      <c r="D3211" s="49" t="s">
        <v>686</v>
      </c>
      <c r="E3211" s="65">
        <v>0</v>
      </c>
      <c r="F3211" s="65">
        <v>0</v>
      </c>
      <c r="G3211" s="50">
        <v>38</v>
      </c>
      <c r="H3211" s="50">
        <v>30</v>
      </c>
      <c r="I3211" s="50">
        <f t="shared" si="149"/>
        <v>38</v>
      </c>
      <c r="J3211" s="50">
        <f t="shared" si="149"/>
        <v>30</v>
      </c>
    </row>
    <row r="3212" spans="3:10">
      <c r="C3212" s="48" t="s">
        <v>687</v>
      </c>
      <c r="D3212" s="49" t="s">
        <v>688</v>
      </c>
      <c r="E3212" s="65">
        <v>0</v>
      </c>
      <c r="F3212" s="65">
        <v>0</v>
      </c>
      <c r="G3212" s="50">
        <v>2</v>
      </c>
      <c r="H3212" s="50">
        <v>2</v>
      </c>
      <c r="I3212" s="50">
        <f t="shared" si="149"/>
        <v>2</v>
      </c>
      <c r="J3212" s="50">
        <f t="shared" si="149"/>
        <v>2</v>
      </c>
    </row>
    <row r="3213" spans="3:10">
      <c r="C3213" s="48" t="s">
        <v>689</v>
      </c>
      <c r="D3213" s="49" t="s">
        <v>690</v>
      </c>
      <c r="E3213" s="65">
        <v>0</v>
      </c>
      <c r="F3213" s="65">
        <v>0</v>
      </c>
      <c r="G3213" s="50">
        <v>7322</v>
      </c>
      <c r="H3213" s="50">
        <v>7500</v>
      </c>
      <c r="I3213" s="50">
        <f t="shared" si="149"/>
        <v>7322</v>
      </c>
      <c r="J3213" s="50">
        <f t="shared" si="149"/>
        <v>7500</v>
      </c>
    </row>
    <row r="3214" spans="3:10">
      <c r="C3214" s="48" t="s">
        <v>952</v>
      </c>
      <c r="D3214" s="49" t="s">
        <v>953</v>
      </c>
      <c r="E3214" s="65">
        <v>0</v>
      </c>
      <c r="F3214" s="65">
        <v>0</v>
      </c>
      <c r="G3214" s="50">
        <v>0</v>
      </c>
      <c r="H3214" s="50">
        <v>1</v>
      </c>
      <c r="I3214" s="50">
        <f t="shared" si="149"/>
        <v>0</v>
      </c>
      <c r="J3214" s="50">
        <f t="shared" si="149"/>
        <v>1</v>
      </c>
    </row>
    <row r="3215" spans="3:10">
      <c r="C3215" s="48" t="s">
        <v>954</v>
      </c>
      <c r="D3215" s="49" t="s">
        <v>955</v>
      </c>
      <c r="E3215" s="65">
        <v>0</v>
      </c>
      <c r="F3215" s="65">
        <v>0</v>
      </c>
      <c r="G3215" s="50">
        <v>0</v>
      </c>
      <c r="H3215" s="50">
        <v>1</v>
      </c>
      <c r="I3215" s="50">
        <f t="shared" si="149"/>
        <v>0</v>
      </c>
      <c r="J3215" s="50">
        <f t="shared" si="149"/>
        <v>1</v>
      </c>
    </row>
    <row r="3216" spans="3:10">
      <c r="C3216" s="48" t="s">
        <v>956</v>
      </c>
      <c r="D3216" s="49" t="s">
        <v>957</v>
      </c>
      <c r="E3216" s="65">
        <v>0</v>
      </c>
      <c r="F3216" s="65">
        <v>0</v>
      </c>
      <c r="G3216" s="50">
        <v>647</v>
      </c>
      <c r="H3216" s="50">
        <v>500</v>
      </c>
      <c r="I3216" s="50">
        <f t="shared" si="149"/>
        <v>647</v>
      </c>
      <c r="J3216" s="50">
        <f t="shared" si="149"/>
        <v>500</v>
      </c>
    </row>
    <row r="3217" spans="1:11" ht="14.25">
      <c r="B3217" s="45" t="s">
        <v>82</v>
      </c>
      <c r="D3217" s="72"/>
      <c r="E3217" s="73"/>
      <c r="F3217" s="73"/>
      <c r="G3217" s="73"/>
      <c r="H3217" s="73"/>
      <c r="I3217" s="73"/>
      <c r="J3217" s="73"/>
      <c r="K3217" s="71" t="s">
        <v>59</v>
      </c>
    </row>
    <row r="3218" spans="1:11">
      <c r="C3218" s="48" t="s">
        <v>10</v>
      </c>
      <c r="D3218" s="74" t="s">
        <v>7776</v>
      </c>
      <c r="E3218" s="65"/>
      <c r="F3218" s="65"/>
      <c r="G3218" s="50"/>
      <c r="H3218" s="50"/>
      <c r="I3218" s="50">
        <f t="shared" ref="I3218:J3225" si="150">SUM(E3218,G3218)</f>
        <v>0</v>
      </c>
      <c r="J3218" s="50">
        <f t="shared" si="150"/>
        <v>0</v>
      </c>
    </row>
    <row r="3219" spans="1:11">
      <c r="C3219" s="48" t="s">
        <v>11</v>
      </c>
      <c r="D3219" s="74" t="s">
        <v>7777</v>
      </c>
      <c r="E3219" s="65"/>
      <c r="F3219" s="65"/>
      <c r="G3219" s="50"/>
      <c r="H3219" s="50"/>
      <c r="I3219" s="50">
        <f t="shared" si="150"/>
        <v>0</v>
      </c>
      <c r="J3219" s="50">
        <f t="shared" si="150"/>
        <v>0</v>
      </c>
    </row>
    <row r="3220" spans="1:11">
      <c r="C3220" s="48" t="s">
        <v>12</v>
      </c>
      <c r="D3220" s="74" t="s">
        <v>7778</v>
      </c>
      <c r="E3220" s="65"/>
      <c r="F3220" s="65"/>
      <c r="G3220" s="50"/>
      <c r="H3220" s="50"/>
      <c r="I3220" s="50">
        <f t="shared" si="150"/>
        <v>0</v>
      </c>
      <c r="J3220" s="50">
        <f t="shared" si="150"/>
        <v>0</v>
      </c>
    </row>
    <row r="3221" spans="1:11">
      <c r="C3221" s="48" t="s">
        <v>13</v>
      </c>
      <c r="D3221" s="74" t="s">
        <v>7779</v>
      </c>
      <c r="E3221" s="65"/>
      <c r="F3221" s="65"/>
      <c r="G3221" s="50"/>
      <c r="H3221" s="50"/>
      <c r="I3221" s="50">
        <f t="shared" si="150"/>
        <v>0</v>
      </c>
      <c r="J3221" s="50">
        <f t="shared" si="150"/>
        <v>0</v>
      </c>
    </row>
    <row r="3222" spans="1:11">
      <c r="C3222" s="48" t="s">
        <v>14</v>
      </c>
      <c r="D3222" s="74" t="s">
        <v>7780</v>
      </c>
      <c r="E3222" s="65"/>
      <c r="F3222" s="65"/>
      <c r="G3222" s="50"/>
      <c r="H3222" s="50"/>
      <c r="I3222" s="50">
        <f t="shared" si="150"/>
        <v>0</v>
      </c>
      <c r="J3222" s="50">
        <f t="shared" si="150"/>
        <v>0</v>
      </c>
    </row>
    <row r="3223" spans="1:11">
      <c r="C3223" s="48" t="s">
        <v>15</v>
      </c>
      <c r="D3223" s="74" t="s">
        <v>7781</v>
      </c>
      <c r="E3223" s="65"/>
      <c r="F3223" s="65"/>
      <c r="G3223" s="50"/>
      <c r="H3223" s="50"/>
      <c r="I3223" s="50">
        <f t="shared" si="150"/>
        <v>0</v>
      </c>
      <c r="J3223" s="50">
        <f t="shared" si="150"/>
        <v>0</v>
      </c>
    </row>
    <row r="3224" spans="1:11">
      <c r="C3224" s="48" t="s">
        <v>16</v>
      </c>
      <c r="D3224" s="74" t="s">
        <v>7782</v>
      </c>
      <c r="E3224" s="65"/>
      <c r="F3224" s="65"/>
      <c r="G3224" s="50"/>
      <c r="H3224" s="50"/>
      <c r="I3224" s="50">
        <f t="shared" si="150"/>
        <v>0</v>
      </c>
      <c r="J3224" s="50">
        <f t="shared" si="150"/>
        <v>0</v>
      </c>
    </row>
    <row r="3225" spans="1:11">
      <c r="C3225" s="48" t="s">
        <v>17</v>
      </c>
      <c r="D3225" s="74" t="s">
        <v>7783</v>
      </c>
      <c r="E3225" s="65"/>
      <c r="F3225" s="65"/>
      <c r="G3225" s="50"/>
      <c r="H3225" s="50"/>
      <c r="I3225" s="50">
        <f t="shared" si="150"/>
        <v>0</v>
      </c>
      <c r="J3225" s="50">
        <f t="shared" si="150"/>
        <v>0</v>
      </c>
    </row>
    <row r="3226" spans="1:11">
      <c r="A3226" s="66" t="s">
        <v>5664</v>
      </c>
      <c r="C3226" s="75"/>
      <c r="E3226" s="76"/>
      <c r="F3226" s="76"/>
      <c r="G3226" s="77"/>
      <c r="H3226" s="77"/>
      <c r="I3226" s="77"/>
      <c r="J3226" s="77"/>
    </row>
    <row r="3227" spans="1:11" ht="14.25">
      <c r="B3227" s="43" t="s">
        <v>69</v>
      </c>
      <c r="C3227" s="44"/>
      <c r="D3227" s="43"/>
      <c r="E3227" s="60"/>
      <c r="F3227" s="60"/>
      <c r="G3227" s="60"/>
      <c r="H3227" s="60"/>
      <c r="I3227" s="60"/>
      <c r="J3227" s="60"/>
    </row>
    <row r="3228" spans="1:11">
      <c r="B3228" s="45" t="s">
        <v>37</v>
      </c>
      <c r="C3228" s="46"/>
      <c r="E3228" s="47">
        <f>SUM(E3229:E3236)</f>
        <v>20077</v>
      </c>
      <c r="F3228" s="47">
        <f t="shared" ref="F3228:J3228" si="151">SUM(F3229:F3236)</f>
        <v>19765</v>
      </c>
      <c r="G3228" s="47">
        <f t="shared" si="151"/>
        <v>8743</v>
      </c>
      <c r="H3228" s="47">
        <f t="shared" si="151"/>
        <v>8250</v>
      </c>
      <c r="I3228" s="47">
        <f t="shared" si="151"/>
        <v>28820</v>
      </c>
      <c r="J3228" s="47">
        <f t="shared" si="151"/>
        <v>28015</v>
      </c>
    </row>
    <row r="3229" spans="1:11">
      <c r="C3229" s="78" t="s">
        <v>105</v>
      </c>
      <c r="D3229" s="83" t="s">
        <v>7749</v>
      </c>
      <c r="E3229" s="79">
        <v>4309</v>
      </c>
      <c r="F3229" s="79">
        <v>4000</v>
      </c>
      <c r="G3229" s="79">
        <v>415</v>
      </c>
      <c r="H3229" s="79">
        <v>400</v>
      </c>
      <c r="I3229" s="79">
        <f>SUM(E3229,G3229)</f>
        <v>4724</v>
      </c>
      <c r="J3229" s="79">
        <f>SUM(F3229,H3229)</f>
        <v>4400</v>
      </c>
    </row>
    <row r="3230" spans="1:11">
      <c r="C3230" s="78" t="s">
        <v>106</v>
      </c>
      <c r="D3230" s="83" t="s">
        <v>7750</v>
      </c>
      <c r="E3230" s="79">
        <v>2384</v>
      </c>
      <c r="F3230" s="79">
        <v>2500</v>
      </c>
      <c r="G3230" s="79">
        <v>1726</v>
      </c>
      <c r="H3230" s="79">
        <v>1600</v>
      </c>
      <c r="I3230" s="79">
        <f t="shared" ref="I3230:J3236" si="152">SUM(E3230,G3230)</f>
        <v>4110</v>
      </c>
      <c r="J3230" s="79">
        <f t="shared" si="152"/>
        <v>4100</v>
      </c>
    </row>
    <row r="3231" spans="1:11">
      <c r="C3231" s="78" t="s">
        <v>107</v>
      </c>
      <c r="D3231" s="83" t="s">
        <v>7751</v>
      </c>
      <c r="E3231" s="79">
        <v>9433</v>
      </c>
      <c r="F3231" s="79">
        <v>9000</v>
      </c>
      <c r="G3231" s="79">
        <v>823</v>
      </c>
      <c r="H3231" s="79">
        <v>800</v>
      </c>
      <c r="I3231" s="79">
        <f t="shared" si="152"/>
        <v>10256</v>
      </c>
      <c r="J3231" s="79">
        <f t="shared" si="152"/>
        <v>9800</v>
      </c>
    </row>
    <row r="3232" spans="1:11">
      <c r="C3232" s="78" t="s">
        <v>108</v>
      </c>
      <c r="D3232" s="83" t="s">
        <v>7752</v>
      </c>
      <c r="E3232" s="79">
        <v>3382</v>
      </c>
      <c r="F3232" s="79">
        <v>3500</v>
      </c>
      <c r="G3232" s="79">
        <v>4863</v>
      </c>
      <c r="H3232" s="79">
        <v>4500</v>
      </c>
      <c r="I3232" s="79">
        <f t="shared" si="152"/>
        <v>8245</v>
      </c>
      <c r="J3232" s="79">
        <f t="shared" si="152"/>
        <v>8000</v>
      </c>
    </row>
    <row r="3233" spans="1:11">
      <c r="C3233" s="78" t="s">
        <v>109</v>
      </c>
      <c r="D3233" s="83" t="s">
        <v>7753</v>
      </c>
      <c r="E3233" s="79">
        <v>158</v>
      </c>
      <c r="F3233" s="79">
        <v>200</v>
      </c>
      <c r="G3233" s="79">
        <v>211</v>
      </c>
      <c r="H3233" s="79">
        <v>250</v>
      </c>
      <c r="I3233" s="79">
        <f t="shared" ref="I3233" si="153">SUM(E3233,G3233)</f>
        <v>369</v>
      </c>
      <c r="J3233" s="79">
        <f t="shared" ref="J3233" si="154">SUM(F3233,H3233)</f>
        <v>450</v>
      </c>
    </row>
    <row r="3234" spans="1:11">
      <c r="C3234" s="78" t="s">
        <v>110</v>
      </c>
      <c r="D3234" s="83" t="s">
        <v>7754</v>
      </c>
      <c r="E3234" s="79">
        <v>398</v>
      </c>
      <c r="F3234" s="79">
        <v>500</v>
      </c>
      <c r="G3234" s="79">
        <v>705</v>
      </c>
      <c r="H3234" s="79">
        <v>700</v>
      </c>
      <c r="I3234" s="79">
        <f t="shared" si="152"/>
        <v>1103</v>
      </c>
      <c r="J3234" s="79">
        <f t="shared" si="152"/>
        <v>1200</v>
      </c>
    </row>
    <row r="3235" spans="1:11">
      <c r="C3235" s="78" t="s">
        <v>111</v>
      </c>
      <c r="D3235" s="83" t="s">
        <v>7755</v>
      </c>
      <c r="E3235" s="79">
        <v>13</v>
      </c>
      <c r="F3235" s="79">
        <v>15</v>
      </c>
      <c r="G3235" s="79">
        <v>0</v>
      </c>
      <c r="H3235" s="79">
        <v>0</v>
      </c>
      <c r="I3235" s="79">
        <f t="shared" si="152"/>
        <v>13</v>
      </c>
      <c r="J3235" s="79">
        <f t="shared" si="152"/>
        <v>15</v>
      </c>
    </row>
    <row r="3236" spans="1:11" s="51" customFormat="1" ht="48.75" customHeight="1">
      <c r="A3236" s="2"/>
      <c r="B3236" s="2"/>
      <c r="C3236" s="78">
        <v>140002</v>
      </c>
      <c r="D3236" s="83" t="s">
        <v>7764</v>
      </c>
      <c r="E3236" s="79">
        <v>0</v>
      </c>
      <c r="F3236" s="79">
        <v>50</v>
      </c>
      <c r="G3236" s="79">
        <v>0</v>
      </c>
      <c r="H3236" s="79">
        <v>0</v>
      </c>
      <c r="I3236" s="79">
        <f t="shared" si="152"/>
        <v>0</v>
      </c>
      <c r="J3236" s="79">
        <f t="shared" si="152"/>
        <v>50</v>
      </c>
    </row>
    <row r="3237" spans="1:11" s="51" customFormat="1">
      <c r="B3237" s="45" t="s">
        <v>81</v>
      </c>
      <c r="C3237" s="52"/>
      <c r="D3237" s="53"/>
      <c r="E3237" s="54"/>
      <c r="F3237" s="54"/>
      <c r="G3237" s="54"/>
      <c r="H3237" s="54"/>
      <c r="I3237" s="54"/>
      <c r="J3237" s="54"/>
      <c r="K3237" s="2" t="s">
        <v>21</v>
      </c>
    </row>
    <row r="3238" spans="1:11" s="51" customFormat="1">
      <c r="C3238" s="84" t="s">
        <v>77</v>
      </c>
      <c r="D3238" s="56" t="s">
        <v>7765</v>
      </c>
      <c r="E3238" s="85"/>
      <c r="F3238" s="85"/>
      <c r="G3238" s="85"/>
      <c r="H3238" s="85"/>
      <c r="I3238" s="79">
        <f t="shared" ref="I3238:J3241" si="155">SUM(E3238,G3238)</f>
        <v>0</v>
      </c>
      <c r="J3238" s="79">
        <f t="shared" si="155"/>
        <v>0</v>
      </c>
    </row>
    <row r="3239" spans="1:11" s="51" customFormat="1">
      <c r="C3239" s="84" t="s">
        <v>78</v>
      </c>
      <c r="D3239" s="56" t="s">
        <v>7766</v>
      </c>
      <c r="E3239" s="85"/>
      <c r="F3239" s="85"/>
      <c r="G3239" s="85"/>
      <c r="H3239" s="85"/>
      <c r="I3239" s="79">
        <f t="shared" si="155"/>
        <v>0</v>
      </c>
      <c r="J3239" s="79">
        <f t="shared" si="155"/>
        <v>0</v>
      </c>
    </row>
    <row r="3240" spans="1:11" s="51" customFormat="1">
      <c r="C3240" s="84" t="s">
        <v>79</v>
      </c>
      <c r="D3240" s="56" t="s">
        <v>7767</v>
      </c>
      <c r="E3240" s="79"/>
      <c r="F3240" s="79"/>
      <c r="G3240" s="79"/>
      <c r="H3240" s="79"/>
      <c r="I3240" s="79">
        <f t="shared" si="155"/>
        <v>0</v>
      </c>
      <c r="J3240" s="79">
        <f t="shared" si="155"/>
        <v>0</v>
      </c>
    </row>
    <row r="3241" spans="1:11" s="51" customFormat="1">
      <c r="C3241" s="84" t="s">
        <v>80</v>
      </c>
      <c r="D3241" s="56" t="s">
        <v>7768</v>
      </c>
      <c r="E3241" s="79"/>
      <c r="F3241" s="79"/>
      <c r="G3241" s="79"/>
      <c r="H3241" s="79"/>
      <c r="I3241" s="79">
        <f t="shared" si="155"/>
        <v>0</v>
      </c>
      <c r="J3241" s="79">
        <f t="shared" si="155"/>
        <v>0</v>
      </c>
    </row>
    <row r="3242" spans="1:11">
      <c r="E3242" s="59"/>
      <c r="F3242" s="59"/>
      <c r="G3242" s="59"/>
      <c r="H3242" s="59"/>
      <c r="I3242" s="59"/>
      <c r="J3242" s="59"/>
    </row>
    <row r="3243" spans="1:11" ht="14.25">
      <c r="B3243" s="43" t="s">
        <v>66</v>
      </c>
      <c r="C3243" s="44"/>
      <c r="D3243" s="43"/>
      <c r="E3243" s="60"/>
      <c r="F3243" s="60"/>
      <c r="G3243" s="60"/>
      <c r="H3243" s="60"/>
      <c r="I3243" s="60"/>
      <c r="J3243" s="60"/>
    </row>
    <row r="3244" spans="1:11">
      <c r="B3244" s="45" t="s">
        <v>36</v>
      </c>
      <c r="E3244" s="61">
        <f>E3245</f>
        <v>1673</v>
      </c>
      <c r="F3244" s="61">
        <f t="shared" ref="F3244:J3244" si="156">F3245</f>
        <v>97285</v>
      </c>
      <c r="G3244" s="61">
        <f t="shared" si="156"/>
        <v>67695</v>
      </c>
      <c r="H3244" s="61">
        <f t="shared" si="156"/>
        <v>59466</v>
      </c>
      <c r="I3244" s="61">
        <f t="shared" si="156"/>
        <v>69368</v>
      </c>
      <c r="J3244" s="61">
        <f t="shared" si="156"/>
        <v>156751</v>
      </c>
    </row>
    <row r="3245" spans="1:11" ht="14.25">
      <c r="B3245" s="69" t="s">
        <v>65</v>
      </c>
      <c r="C3245" s="70"/>
      <c r="E3245" s="61">
        <f>SUM(E3246:E3362)</f>
        <v>1673</v>
      </c>
      <c r="F3245" s="61">
        <f t="shared" ref="F3245:J3245" si="157">SUM(F3246:F3362)</f>
        <v>97285</v>
      </c>
      <c r="G3245" s="61">
        <f t="shared" si="157"/>
        <v>67695</v>
      </c>
      <c r="H3245" s="61">
        <f t="shared" si="157"/>
        <v>59466</v>
      </c>
      <c r="I3245" s="61">
        <f t="shared" si="157"/>
        <v>69368</v>
      </c>
      <c r="J3245" s="61">
        <f t="shared" si="157"/>
        <v>156751</v>
      </c>
      <c r="K3245" s="71" t="s">
        <v>9</v>
      </c>
    </row>
    <row r="3246" spans="1:11">
      <c r="C3246" s="78" t="s">
        <v>5665</v>
      </c>
      <c r="D3246" s="83" t="s">
        <v>5666</v>
      </c>
      <c r="E3246" s="86">
        <v>0</v>
      </c>
      <c r="F3246" s="86">
        <v>0</v>
      </c>
      <c r="G3246" s="79">
        <v>1</v>
      </c>
      <c r="H3246" s="79">
        <v>800</v>
      </c>
      <c r="I3246" s="79">
        <f t="shared" ref="I3246:J3362" si="158">SUM(E3246,G3246)</f>
        <v>1</v>
      </c>
      <c r="J3246" s="79">
        <f t="shared" si="158"/>
        <v>800</v>
      </c>
    </row>
    <row r="3247" spans="1:11">
      <c r="C3247" s="78" t="s">
        <v>4748</v>
      </c>
      <c r="D3247" s="83" t="s">
        <v>4749</v>
      </c>
      <c r="E3247" s="86">
        <v>0</v>
      </c>
      <c r="F3247" s="86">
        <v>0</v>
      </c>
      <c r="G3247" s="79">
        <v>0</v>
      </c>
      <c r="H3247" s="79">
        <v>300</v>
      </c>
      <c r="I3247" s="79">
        <f t="shared" si="158"/>
        <v>0</v>
      </c>
      <c r="J3247" s="79">
        <f t="shared" si="158"/>
        <v>300</v>
      </c>
    </row>
    <row r="3248" spans="1:11">
      <c r="C3248" s="78" t="s">
        <v>4750</v>
      </c>
      <c r="D3248" s="83" t="s">
        <v>4751</v>
      </c>
      <c r="E3248" s="86">
        <v>0</v>
      </c>
      <c r="F3248" s="86">
        <v>0</v>
      </c>
      <c r="G3248" s="79">
        <v>2</v>
      </c>
      <c r="H3248" s="79">
        <v>800</v>
      </c>
      <c r="I3248" s="79">
        <f t="shared" si="158"/>
        <v>2</v>
      </c>
      <c r="J3248" s="79">
        <f t="shared" si="158"/>
        <v>800</v>
      </c>
    </row>
    <row r="3249" spans="3:10">
      <c r="C3249" s="78" t="s">
        <v>5667</v>
      </c>
      <c r="D3249" s="83" t="s">
        <v>5668</v>
      </c>
      <c r="E3249" s="86">
        <v>0</v>
      </c>
      <c r="F3249" s="86">
        <v>0</v>
      </c>
      <c r="G3249" s="79">
        <v>0</v>
      </c>
      <c r="H3249" s="79">
        <v>10</v>
      </c>
      <c r="I3249" s="79">
        <f t="shared" si="158"/>
        <v>0</v>
      </c>
      <c r="J3249" s="79">
        <f t="shared" si="158"/>
        <v>10</v>
      </c>
    </row>
    <row r="3250" spans="3:10">
      <c r="C3250" s="78" t="s">
        <v>520</v>
      </c>
      <c r="D3250" s="83" t="s">
        <v>521</v>
      </c>
      <c r="E3250" s="86">
        <v>0</v>
      </c>
      <c r="F3250" s="86">
        <v>0</v>
      </c>
      <c r="G3250" s="79">
        <v>1210</v>
      </c>
      <c r="H3250" s="79">
        <v>1200</v>
      </c>
      <c r="I3250" s="79">
        <f t="shared" si="158"/>
        <v>1210</v>
      </c>
      <c r="J3250" s="79">
        <f t="shared" si="158"/>
        <v>1200</v>
      </c>
    </row>
    <row r="3251" spans="3:10">
      <c r="C3251" s="78" t="s">
        <v>1893</v>
      </c>
      <c r="D3251" s="83" t="s">
        <v>1894</v>
      </c>
      <c r="E3251" s="86">
        <v>0</v>
      </c>
      <c r="F3251" s="86">
        <v>0</v>
      </c>
      <c r="G3251" s="79">
        <v>75</v>
      </c>
      <c r="H3251" s="79">
        <v>100</v>
      </c>
      <c r="I3251" s="79">
        <f t="shared" si="158"/>
        <v>75</v>
      </c>
      <c r="J3251" s="79">
        <f t="shared" si="158"/>
        <v>100</v>
      </c>
    </row>
    <row r="3252" spans="3:10">
      <c r="C3252" s="78" t="s">
        <v>1895</v>
      </c>
      <c r="D3252" s="83" t="s">
        <v>1896</v>
      </c>
      <c r="E3252" s="86">
        <v>0</v>
      </c>
      <c r="F3252" s="86">
        <v>10000</v>
      </c>
      <c r="G3252" s="79">
        <v>1013</v>
      </c>
      <c r="H3252" s="79">
        <v>1000</v>
      </c>
      <c r="I3252" s="79">
        <f t="shared" si="158"/>
        <v>1013</v>
      </c>
      <c r="J3252" s="79">
        <f t="shared" si="158"/>
        <v>11000</v>
      </c>
    </row>
    <row r="3253" spans="3:10">
      <c r="C3253" s="78" t="s">
        <v>4752</v>
      </c>
      <c r="D3253" s="83" t="s">
        <v>4753</v>
      </c>
      <c r="E3253" s="86">
        <v>0</v>
      </c>
      <c r="F3253" s="86">
        <v>10000</v>
      </c>
      <c r="G3253" s="79">
        <v>33</v>
      </c>
      <c r="H3253" s="79">
        <v>40</v>
      </c>
      <c r="I3253" s="79">
        <f t="shared" si="158"/>
        <v>33</v>
      </c>
      <c r="J3253" s="79">
        <f t="shared" si="158"/>
        <v>10040</v>
      </c>
    </row>
    <row r="3254" spans="3:10" ht="25.5">
      <c r="C3254" s="78" t="s">
        <v>4754</v>
      </c>
      <c r="D3254" s="83" t="s">
        <v>4755</v>
      </c>
      <c r="E3254" s="86">
        <v>0</v>
      </c>
      <c r="F3254" s="86">
        <v>500</v>
      </c>
      <c r="G3254" s="79">
        <v>0</v>
      </c>
      <c r="H3254" s="79">
        <v>0</v>
      </c>
      <c r="I3254" s="79">
        <f t="shared" si="158"/>
        <v>0</v>
      </c>
      <c r="J3254" s="79">
        <f t="shared" si="158"/>
        <v>500</v>
      </c>
    </row>
    <row r="3255" spans="3:10" ht="25.5">
      <c r="C3255" s="78" t="s">
        <v>4756</v>
      </c>
      <c r="D3255" s="83" t="s">
        <v>4757</v>
      </c>
      <c r="E3255" s="86">
        <v>0</v>
      </c>
      <c r="F3255" s="86">
        <v>100</v>
      </c>
      <c r="G3255" s="79">
        <v>0</v>
      </c>
      <c r="H3255" s="79">
        <v>0</v>
      </c>
      <c r="I3255" s="79">
        <f t="shared" si="158"/>
        <v>0</v>
      </c>
      <c r="J3255" s="79">
        <f t="shared" si="158"/>
        <v>100</v>
      </c>
    </row>
    <row r="3256" spans="3:10" ht="25.5">
      <c r="C3256" s="78" t="s">
        <v>4758</v>
      </c>
      <c r="D3256" s="83" t="s">
        <v>4759</v>
      </c>
      <c r="E3256" s="86">
        <v>0</v>
      </c>
      <c r="F3256" s="86">
        <v>300</v>
      </c>
      <c r="G3256" s="79">
        <v>0</v>
      </c>
      <c r="H3256" s="79">
        <v>50</v>
      </c>
      <c r="I3256" s="79">
        <f t="shared" si="158"/>
        <v>0</v>
      </c>
      <c r="J3256" s="79">
        <f t="shared" si="158"/>
        <v>350</v>
      </c>
    </row>
    <row r="3257" spans="3:10" ht="25.5">
      <c r="C3257" s="78" t="s">
        <v>5669</v>
      </c>
      <c r="D3257" s="83" t="s">
        <v>5670</v>
      </c>
      <c r="E3257" s="86">
        <v>0</v>
      </c>
      <c r="F3257" s="86">
        <v>500</v>
      </c>
      <c r="G3257" s="79">
        <v>0</v>
      </c>
      <c r="H3257" s="79">
        <v>20</v>
      </c>
      <c r="I3257" s="79">
        <f t="shared" si="158"/>
        <v>0</v>
      </c>
      <c r="J3257" s="79">
        <f t="shared" si="158"/>
        <v>520</v>
      </c>
    </row>
    <row r="3258" spans="3:10" ht="25.5">
      <c r="C3258" s="78" t="s">
        <v>5671</v>
      </c>
      <c r="D3258" s="83" t="s">
        <v>5672</v>
      </c>
      <c r="E3258" s="86">
        <v>0</v>
      </c>
      <c r="F3258" s="86">
        <v>300</v>
      </c>
      <c r="G3258" s="79">
        <v>0</v>
      </c>
      <c r="H3258" s="79">
        <v>10</v>
      </c>
      <c r="I3258" s="79">
        <f t="shared" si="158"/>
        <v>0</v>
      </c>
      <c r="J3258" s="79">
        <f t="shared" si="158"/>
        <v>310</v>
      </c>
    </row>
    <row r="3259" spans="3:10" ht="25.5">
      <c r="C3259" s="78" t="s">
        <v>522</v>
      </c>
      <c r="D3259" s="83" t="s">
        <v>523</v>
      </c>
      <c r="E3259" s="86">
        <v>0</v>
      </c>
      <c r="F3259" s="86">
        <v>600</v>
      </c>
      <c r="G3259" s="79">
        <v>0</v>
      </c>
      <c r="H3259" s="79">
        <v>5</v>
      </c>
      <c r="I3259" s="79">
        <f t="shared" si="158"/>
        <v>0</v>
      </c>
      <c r="J3259" s="79">
        <f t="shared" si="158"/>
        <v>605</v>
      </c>
    </row>
    <row r="3260" spans="3:10">
      <c r="C3260" s="78" t="s">
        <v>5673</v>
      </c>
      <c r="D3260" s="83" t="s">
        <v>5674</v>
      </c>
      <c r="E3260" s="86">
        <v>0</v>
      </c>
      <c r="F3260" s="86">
        <v>2000</v>
      </c>
      <c r="G3260" s="79">
        <v>0</v>
      </c>
      <c r="H3260" s="79">
        <v>350</v>
      </c>
      <c r="I3260" s="79">
        <f t="shared" si="158"/>
        <v>0</v>
      </c>
      <c r="J3260" s="79">
        <f t="shared" si="158"/>
        <v>2350</v>
      </c>
    </row>
    <row r="3261" spans="3:10">
      <c r="C3261" s="78" t="s">
        <v>5675</v>
      </c>
      <c r="D3261" s="83" t="s">
        <v>5676</v>
      </c>
      <c r="E3261" s="86">
        <v>0</v>
      </c>
      <c r="F3261" s="86">
        <v>2000</v>
      </c>
      <c r="G3261" s="79">
        <v>0</v>
      </c>
      <c r="H3261" s="79">
        <v>350</v>
      </c>
      <c r="I3261" s="79">
        <f t="shared" si="158"/>
        <v>0</v>
      </c>
      <c r="J3261" s="79">
        <f t="shared" si="158"/>
        <v>2350</v>
      </c>
    </row>
    <row r="3262" spans="3:10">
      <c r="C3262" s="78" t="s">
        <v>5677</v>
      </c>
      <c r="D3262" s="83" t="s">
        <v>5678</v>
      </c>
      <c r="E3262" s="86">
        <v>0</v>
      </c>
      <c r="F3262" s="86">
        <v>5</v>
      </c>
      <c r="G3262" s="79">
        <v>0</v>
      </c>
      <c r="H3262" s="79">
        <v>5</v>
      </c>
      <c r="I3262" s="79">
        <f t="shared" si="158"/>
        <v>0</v>
      </c>
      <c r="J3262" s="79">
        <f t="shared" si="158"/>
        <v>10</v>
      </c>
    </row>
    <row r="3263" spans="3:10">
      <c r="C3263" s="78" t="s">
        <v>5490</v>
      </c>
      <c r="D3263" s="83" t="s">
        <v>5491</v>
      </c>
      <c r="E3263" s="86">
        <v>0</v>
      </c>
      <c r="F3263" s="86">
        <v>20</v>
      </c>
      <c r="G3263" s="79">
        <v>0</v>
      </c>
      <c r="H3263" s="79">
        <v>0</v>
      </c>
      <c r="I3263" s="79">
        <f t="shared" si="158"/>
        <v>0</v>
      </c>
      <c r="J3263" s="79">
        <f t="shared" si="158"/>
        <v>20</v>
      </c>
    </row>
    <row r="3264" spans="3:10">
      <c r="C3264" s="78">
        <v>130207</v>
      </c>
      <c r="D3264" s="83" t="s">
        <v>695</v>
      </c>
      <c r="E3264" s="86">
        <v>0</v>
      </c>
      <c r="F3264" s="86">
        <v>0</v>
      </c>
      <c r="G3264" s="79">
        <v>12</v>
      </c>
      <c r="H3264" s="79">
        <v>20</v>
      </c>
      <c r="I3264" s="79">
        <f t="shared" si="158"/>
        <v>12</v>
      </c>
      <c r="J3264" s="79">
        <f t="shared" si="158"/>
        <v>20</v>
      </c>
    </row>
    <row r="3265" spans="3:10">
      <c r="C3265" s="78">
        <v>241014</v>
      </c>
      <c r="D3265" s="83" t="s">
        <v>3696</v>
      </c>
      <c r="E3265" s="86">
        <v>0</v>
      </c>
      <c r="F3265" s="86">
        <v>0</v>
      </c>
      <c r="G3265" s="79">
        <v>8</v>
      </c>
      <c r="H3265" s="79">
        <v>0</v>
      </c>
      <c r="I3265" s="79">
        <f t="shared" si="158"/>
        <v>8</v>
      </c>
      <c r="J3265" s="79">
        <f t="shared" si="158"/>
        <v>0</v>
      </c>
    </row>
    <row r="3266" spans="3:10">
      <c r="C3266" s="78" t="s">
        <v>3754</v>
      </c>
      <c r="D3266" s="83" t="s">
        <v>3755</v>
      </c>
      <c r="E3266" s="86">
        <v>3</v>
      </c>
      <c r="F3266" s="86">
        <v>0</v>
      </c>
      <c r="G3266" s="79">
        <v>3312</v>
      </c>
      <c r="H3266" s="79">
        <v>2900</v>
      </c>
      <c r="I3266" s="79">
        <f t="shared" si="158"/>
        <v>3315</v>
      </c>
      <c r="J3266" s="79">
        <f t="shared" si="158"/>
        <v>2900</v>
      </c>
    </row>
    <row r="3267" spans="3:10">
      <c r="C3267" s="78" t="s">
        <v>696</v>
      </c>
      <c r="D3267" s="83" t="s">
        <v>697</v>
      </c>
      <c r="E3267" s="86">
        <v>16</v>
      </c>
      <c r="F3267" s="86">
        <v>10000</v>
      </c>
      <c r="G3267" s="79">
        <v>399</v>
      </c>
      <c r="H3267" s="79">
        <v>3000</v>
      </c>
      <c r="I3267" s="79">
        <f t="shared" si="158"/>
        <v>415</v>
      </c>
      <c r="J3267" s="79">
        <f t="shared" si="158"/>
        <v>13000</v>
      </c>
    </row>
    <row r="3268" spans="3:10">
      <c r="C3268" s="78">
        <v>260001</v>
      </c>
      <c r="D3268" s="83" t="s">
        <v>3758</v>
      </c>
      <c r="E3268" s="86">
        <v>0</v>
      </c>
      <c r="F3268" s="86">
        <v>0</v>
      </c>
      <c r="G3268" s="79">
        <v>1</v>
      </c>
      <c r="H3268" s="79">
        <v>5</v>
      </c>
      <c r="I3268" s="79">
        <f t="shared" si="158"/>
        <v>1</v>
      </c>
      <c r="J3268" s="79">
        <f t="shared" si="158"/>
        <v>5</v>
      </c>
    </row>
    <row r="3269" spans="3:10">
      <c r="C3269" s="78">
        <v>260076</v>
      </c>
      <c r="D3269" s="83" t="s">
        <v>698</v>
      </c>
      <c r="E3269" s="86">
        <v>239</v>
      </c>
      <c r="F3269" s="86">
        <v>250</v>
      </c>
      <c r="G3269" s="79">
        <v>4916</v>
      </c>
      <c r="H3269" s="79">
        <v>4500</v>
      </c>
      <c r="I3269" s="79">
        <f t="shared" si="158"/>
        <v>5155</v>
      </c>
      <c r="J3269" s="79">
        <f t="shared" si="158"/>
        <v>4750</v>
      </c>
    </row>
    <row r="3270" spans="3:10">
      <c r="C3270" s="78" t="s">
        <v>531</v>
      </c>
      <c r="D3270" s="83" t="s">
        <v>532</v>
      </c>
      <c r="E3270" s="86">
        <v>4</v>
      </c>
      <c r="F3270" s="86">
        <v>5</v>
      </c>
      <c r="G3270" s="79">
        <v>1640</v>
      </c>
      <c r="H3270" s="79">
        <v>1600</v>
      </c>
      <c r="I3270" s="79">
        <f t="shared" si="158"/>
        <v>1644</v>
      </c>
      <c r="J3270" s="79">
        <f t="shared" si="158"/>
        <v>1605</v>
      </c>
    </row>
    <row r="3271" spans="3:10">
      <c r="C3271" s="78" t="s">
        <v>1471</v>
      </c>
      <c r="D3271" s="83" t="s">
        <v>1472</v>
      </c>
      <c r="E3271" s="86">
        <v>0</v>
      </c>
      <c r="F3271" s="86">
        <v>0</v>
      </c>
      <c r="G3271" s="79">
        <v>0</v>
      </c>
      <c r="H3271" s="79">
        <v>0</v>
      </c>
      <c r="I3271" s="79">
        <f t="shared" si="158"/>
        <v>0</v>
      </c>
      <c r="J3271" s="79">
        <f t="shared" si="158"/>
        <v>0</v>
      </c>
    </row>
    <row r="3272" spans="3:10">
      <c r="C3272" s="78" t="s">
        <v>533</v>
      </c>
      <c r="D3272" s="83" t="s">
        <v>534</v>
      </c>
      <c r="E3272" s="86">
        <v>0</v>
      </c>
      <c r="F3272" s="86">
        <v>0</v>
      </c>
      <c r="G3272" s="79">
        <v>3</v>
      </c>
      <c r="H3272" s="79">
        <v>0</v>
      </c>
      <c r="I3272" s="79">
        <f t="shared" si="158"/>
        <v>3</v>
      </c>
      <c r="J3272" s="79">
        <f t="shared" si="158"/>
        <v>0</v>
      </c>
    </row>
    <row r="3273" spans="3:10">
      <c r="C3273" s="78" t="s">
        <v>701</v>
      </c>
      <c r="D3273" s="83" t="s">
        <v>702</v>
      </c>
      <c r="E3273" s="86">
        <v>0</v>
      </c>
      <c r="F3273" s="86">
        <v>0</v>
      </c>
      <c r="G3273" s="79">
        <v>1052</v>
      </c>
      <c r="H3273" s="79">
        <v>1200</v>
      </c>
      <c r="I3273" s="79">
        <f t="shared" si="158"/>
        <v>1052</v>
      </c>
      <c r="J3273" s="79">
        <f t="shared" si="158"/>
        <v>1200</v>
      </c>
    </row>
    <row r="3274" spans="3:10">
      <c r="C3274" s="78" t="s">
        <v>541</v>
      </c>
      <c r="D3274" s="83" t="s">
        <v>542</v>
      </c>
      <c r="E3274" s="86">
        <v>0</v>
      </c>
      <c r="F3274" s="86">
        <v>0</v>
      </c>
      <c r="G3274" s="79">
        <v>464</v>
      </c>
      <c r="H3274" s="79">
        <v>450</v>
      </c>
      <c r="I3274" s="79">
        <f t="shared" si="158"/>
        <v>464</v>
      </c>
      <c r="J3274" s="79">
        <f t="shared" si="158"/>
        <v>450</v>
      </c>
    </row>
    <row r="3275" spans="3:10">
      <c r="C3275" s="78" t="s">
        <v>543</v>
      </c>
      <c r="D3275" s="83" t="s">
        <v>544</v>
      </c>
      <c r="E3275" s="86">
        <v>0</v>
      </c>
      <c r="F3275" s="86">
        <v>0</v>
      </c>
      <c r="G3275" s="79">
        <v>116</v>
      </c>
      <c r="H3275" s="79">
        <v>120</v>
      </c>
      <c r="I3275" s="79">
        <f t="shared" si="158"/>
        <v>116</v>
      </c>
      <c r="J3275" s="79">
        <f t="shared" si="158"/>
        <v>120</v>
      </c>
    </row>
    <row r="3276" spans="3:10">
      <c r="C3276" s="78" t="s">
        <v>545</v>
      </c>
      <c r="D3276" s="83" t="s">
        <v>546</v>
      </c>
      <c r="E3276" s="86">
        <v>379</v>
      </c>
      <c r="F3276" s="86">
        <v>400</v>
      </c>
      <c r="G3276" s="79">
        <v>6229</v>
      </c>
      <c r="H3276" s="79">
        <v>5500</v>
      </c>
      <c r="I3276" s="79">
        <f t="shared" si="158"/>
        <v>6608</v>
      </c>
      <c r="J3276" s="79">
        <f t="shared" si="158"/>
        <v>5900</v>
      </c>
    </row>
    <row r="3277" spans="3:10">
      <c r="C3277" s="78" t="s">
        <v>4803</v>
      </c>
      <c r="D3277" s="83" t="s">
        <v>4804</v>
      </c>
      <c r="E3277" s="86">
        <v>0</v>
      </c>
      <c r="F3277" s="86">
        <v>0</v>
      </c>
      <c r="G3277" s="79">
        <v>15</v>
      </c>
      <c r="H3277" s="79">
        <v>0</v>
      </c>
      <c r="I3277" s="79">
        <f t="shared" si="158"/>
        <v>15</v>
      </c>
      <c r="J3277" s="79">
        <f t="shared" si="158"/>
        <v>0</v>
      </c>
    </row>
    <row r="3278" spans="3:10">
      <c r="C3278" s="78" t="s">
        <v>3765</v>
      </c>
      <c r="D3278" s="83" t="s">
        <v>3766</v>
      </c>
      <c r="E3278" s="86">
        <v>0</v>
      </c>
      <c r="F3278" s="86">
        <v>0</v>
      </c>
      <c r="G3278" s="79">
        <v>8</v>
      </c>
      <c r="H3278" s="79">
        <v>20</v>
      </c>
      <c r="I3278" s="79">
        <f t="shared" si="158"/>
        <v>8</v>
      </c>
      <c r="J3278" s="79">
        <f t="shared" si="158"/>
        <v>20</v>
      </c>
    </row>
    <row r="3279" spans="3:10">
      <c r="C3279" s="78" t="s">
        <v>547</v>
      </c>
      <c r="D3279" s="83" t="s">
        <v>548</v>
      </c>
      <c r="E3279" s="86">
        <v>0</v>
      </c>
      <c r="F3279" s="86">
        <v>0</v>
      </c>
      <c r="G3279" s="79">
        <v>53</v>
      </c>
      <c r="H3279" s="79">
        <v>60</v>
      </c>
      <c r="I3279" s="79">
        <f t="shared" si="158"/>
        <v>53</v>
      </c>
      <c r="J3279" s="79">
        <f t="shared" si="158"/>
        <v>60</v>
      </c>
    </row>
    <row r="3280" spans="3:10">
      <c r="C3280" s="78" t="s">
        <v>727</v>
      </c>
      <c r="D3280" s="83" t="s">
        <v>728</v>
      </c>
      <c r="E3280" s="86">
        <v>0</v>
      </c>
      <c r="F3280" s="86">
        <v>0</v>
      </c>
      <c r="G3280" s="79">
        <v>0</v>
      </c>
      <c r="H3280" s="79">
        <v>2</v>
      </c>
      <c r="I3280" s="79">
        <f t="shared" si="158"/>
        <v>0</v>
      </c>
      <c r="J3280" s="79">
        <f t="shared" si="158"/>
        <v>2</v>
      </c>
    </row>
    <row r="3281" spans="3:10">
      <c r="C3281" s="78" t="s">
        <v>551</v>
      </c>
      <c r="D3281" s="83" t="s">
        <v>552</v>
      </c>
      <c r="E3281" s="86">
        <v>0</v>
      </c>
      <c r="F3281" s="86">
        <v>0</v>
      </c>
      <c r="G3281" s="79">
        <v>238</v>
      </c>
      <c r="H3281" s="79">
        <v>300</v>
      </c>
      <c r="I3281" s="79">
        <f t="shared" si="158"/>
        <v>238</v>
      </c>
      <c r="J3281" s="79">
        <f t="shared" si="158"/>
        <v>300</v>
      </c>
    </row>
    <row r="3282" spans="3:10">
      <c r="C3282" s="78" t="s">
        <v>2094</v>
      </c>
      <c r="D3282" s="83" t="s">
        <v>2095</v>
      </c>
      <c r="E3282" s="86">
        <v>293</v>
      </c>
      <c r="F3282" s="86">
        <v>300</v>
      </c>
      <c r="G3282" s="79">
        <v>3</v>
      </c>
      <c r="H3282" s="79">
        <v>2</v>
      </c>
      <c r="I3282" s="79">
        <f t="shared" si="158"/>
        <v>296</v>
      </c>
      <c r="J3282" s="79">
        <f t="shared" si="158"/>
        <v>302</v>
      </c>
    </row>
    <row r="3283" spans="3:10">
      <c r="C3283" s="78" t="s">
        <v>5679</v>
      </c>
      <c r="D3283" s="83" t="s">
        <v>5680</v>
      </c>
      <c r="E3283" s="86">
        <v>0</v>
      </c>
      <c r="F3283" s="86">
        <v>0</v>
      </c>
      <c r="G3283" s="79">
        <v>23</v>
      </c>
      <c r="H3283" s="79">
        <v>20</v>
      </c>
      <c r="I3283" s="79">
        <f t="shared" si="158"/>
        <v>23</v>
      </c>
      <c r="J3283" s="79">
        <f t="shared" si="158"/>
        <v>20</v>
      </c>
    </row>
    <row r="3284" spans="3:10">
      <c r="C3284" s="78" t="s">
        <v>731</v>
      </c>
      <c r="D3284" s="83" t="s">
        <v>732</v>
      </c>
      <c r="E3284" s="86">
        <v>0</v>
      </c>
      <c r="F3284" s="86">
        <v>0</v>
      </c>
      <c r="G3284" s="79">
        <v>2</v>
      </c>
      <c r="H3284" s="79">
        <v>0</v>
      </c>
      <c r="I3284" s="79">
        <f t="shared" si="158"/>
        <v>2</v>
      </c>
      <c r="J3284" s="79">
        <f t="shared" si="158"/>
        <v>0</v>
      </c>
    </row>
    <row r="3285" spans="3:10">
      <c r="C3285" s="78" t="s">
        <v>577</v>
      </c>
      <c r="D3285" s="83" t="s">
        <v>578</v>
      </c>
      <c r="E3285" s="86">
        <v>0</v>
      </c>
      <c r="F3285" s="86">
        <v>0</v>
      </c>
      <c r="G3285" s="79">
        <v>152</v>
      </c>
      <c r="H3285" s="79">
        <v>200</v>
      </c>
      <c r="I3285" s="79">
        <f t="shared" si="158"/>
        <v>152</v>
      </c>
      <c r="J3285" s="79">
        <f t="shared" si="158"/>
        <v>200</v>
      </c>
    </row>
    <row r="3286" spans="3:10">
      <c r="C3286" s="78" t="s">
        <v>1909</v>
      </c>
      <c r="D3286" s="83" t="s">
        <v>1910</v>
      </c>
      <c r="E3286" s="86">
        <v>0</v>
      </c>
      <c r="F3286" s="86">
        <v>0</v>
      </c>
      <c r="G3286" s="79">
        <v>0</v>
      </c>
      <c r="H3286" s="79">
        <v>1</v>
      </c>
      <c r="I3286" s="79">
        <f t="shared" si="158"/>
        <v>0</v>
      </c>
      <c r="J3286" s="79">
        <f t="shared" si="158"/>
        <v>1</v>
      </c>
    </row>
    <row r="3287" spans="3:10">
      <c r="C3287" s="78" t="s">
        <v>5553</v>
      </c>
      <c r="D3287" s="83" t="s">
        <v>5554</v>
      </c>
      <c r="E3287" s="86">
        <v>1</v>
      </c>
      <c r="F3287" s="86">
        <v>0</v>
      </c>
      <c r="G3287" s="79">
        <v>0</v>
      </c>
      <c r="H3287" s="79">
        <v>0</v>
      </c>
      <c r="I3287" s="79">
        <f t="shared" si="158"/>
        <v>1</v>
      </c>
      <c r="J3287" s="79">
        <f t="shared" si="158"/>
        <v>0</v>
      </c>
    </row>
    <row r="3288" spans="3:10">
      <c r="C3288" s="78" t="s">
        <v>755</v>
      </c>
      <c r="D3288" s="83" t="s">
        <v>756</v>
      </c>
      <c r="E3288" s="86">
        <v>0</v>
      </c>
      <c r="F3288" s="86">
        <v>0</v>
      </c>
      <c r="G3288" s="79">
        <v>9</v>
      </c>
      <c r="H3288" s="79">
        <v>5</v>
      </c>
      <c r="I3288" s="79">
        <f t="shared" si="158"/>
        <v>9</v>
      </c>
      <c r="J3288" s="79">
        <f t="shared" si="158"/>
        <v>5</v>
      </c>
    </row>
    <row r="3289" spans="3:10">
      <c r="C3289" s="78" t="s">
        <v>583</v>
      </c>
      <c r="D3289" s="83" t="s">
        <v>584</v>
      </c>
      <c r="E3289" s="86">
        <v>3</v>
      </c>
      <c r="F3289" s="86">
        <v>5</v>
      </c>
      <c r="G3289" s="79">
        <v>3326</v>
      </c>
      <c r="H3289" s="79">
        <v>3000</v>
      </c>
      <c r="I3289" s="79">
        <f t="shared" si="158"/>
        <v>3329</v>
      </c>
      <c r="J3289" s="79">
        <f t="shared" si="158"/>
        <v>3005</v>
      </c>
    </row>
    <row r="3290" spans="3:10">
      <c r="C3290" s="78" t="s">
        <v>1551</v>
      </c>
      <c r="D3290" s="83" t="s">
        <v>1552</v>
      </c>
      <c r="E3290" s="86">
        <v>0</v>
      </c>
      <c r="F3290" s="86">
        <v>0</v>
      </c>
      <c r="G3290" s="79">
        <v>1</v>
      </c>
      <c r="H3290" s="79">
        <v>0</v>
      </c>
      <c r="I3290" s="79">
        <f t="shared" si="158"/>
        <v>1</v>
      </c>
      <c r="J3290" s="79">
        <f t="shared" si="158"/>
        <v>0</v>
      </c>
    </row>
    <row r="3291" spans="3:10">
      <c r="C3291" s="78" t="s">
        <v>591</v>
      </c>
      <c r="D3291" s="83" t="s">
        <v>592</v>
      </c>
      <c r="E3291" s="86">
        <v>0</v>
      </c>
      <c r="F3291" s="86">
        <v>0</v>
      </c>
      <c r="G3291" s="79">
        <v>23</v>
      </c>
      <c r="H3291" s="79">
        <v>25</v>
      </c>
      <c r="I3291" s="79">
        <f t="shared" si="158"/>
        <v>23</v>
      </c>
      <c r="J3291" s="79">
        <f t="shared" si="158"/>
        <v>25</v>
      </c>
    </row>
    <row r="3292" spans="3:10">
      <c r="C3292" s="78" t="s">
        <v>593</v>
      </c>
      <c r="D3292" s="83" t="s">
        <v>594</v>
      </c>
      <c r="E3292" s="86">
        <v>0</v>
      </c>
      <c r="F3292" s="86">
        <v>0</v>
      </c>
      <c r="G3292" s="79">
        <v>639</v>
      </c>
      <c r="H3292" s="79">
        <v>600</v>
      </c>
      <c r="I3292" s="79">
        <f t="shared" si="158"/>
        <v>639</v>
      </c>
      <c r="J3292" s="79">
        <f t="shared" si="158"/>
        <v>600</v>
      </c>
    </row>
    <row r="3293" spans="3:10">
      <c r="C3293" s="78" t="s">
        <v>595</v>
      </c>
      <c r="D3293" s="83" t="s">
        <v>596</v>
      </c>
      <c r="E3293" s="86">
        <v>0</v>
      </c>
      <c r="F3293" s="86">
        <v>0</v>
      </c>
      <c r="G3293" s="79">
        <v>26</v>
      </c>
      <c r="H3293" s="79">
        <v>100</v>
      </c>
      <c r="I3293" s="79">
        <f t="shared" si="158"/>
        <v>26</v>
      </c>
      <c r="J3293" s="79">
        <f t="shared" si="158"/>
        <v>100</v>
      </c>
    </row>
    <row r="3294" spans="3:10">
      <c r="C3294" s="78" t="s">
        <v>597</v>
      </c>
      <c r="D3294" s="83" t="s">
        <v>598</v>
      </c>
      <c r="E3294" s="86">
        <v>0</v>
      </c>
      <c r="F3294" s="86">
        <v>0</v>
      </c>
      <c r="G3294" s="79">
        <v>1</v>
      </c>
      <c r="H3294" s="79">
        <v>2</v>
      </c>
      <c r="I3294" s="79">
        <f t="shared" si="158"/>
        <v>1</v>
      </c>
      <c r="J3294" s="79">
        <f t="shared" si="158"/>
        <v>2</v>
      </c>
    </row>
    <row r="3295" spans="3:10">
      <c r="C3295" s="78" t="s">
        <v>769</v>
      </c>
      <c r="D3295" s="83" t="s">
        <v>770</v>
      </c>
      <c r="E3295" s="86">
        <v>0</v>
      </c>
      <c r="F3295" s="86">
        <v>0</v>
      </c>
      <c r="G3295" s="79">
        <v>14</v>
      </c>
      <c r="H3295" s="79">
        <v>20</v>
      </c>
      <c r="I3295" s="79">
        <f t="shared" si="158"/>
        <v>14</v>
      </c>
      <c r="J3295" s="79">
        <f t="shared" si="158"/>
        <v>20</v>
      </c>
    </row>
    <row r="3296" spans="3:10">
      <c r="C3296" s="78" t="s">
        <v>599</v>
      </c>
      <c r="D3296" s="83" t="s">
        <v>600</v>
      </c>
      <c r="E3296" s="86">
        <v>0</v>
      </c>
      <c r="F3296" s="86">
        <v>0</v>
      </c>
      <c r="G3296" s="79">
        <v>1</v>
      </c>
      <c r="H3296" s="79">
        <v>0</v>
      </c>
      <c r="I3296" s="79">
        <f t="shared" si="158"/>
        <v>1</v>
      </c>
      <c r="J3296" s="79">
        <f t="shared" si="158"/>
        <v>0</v>
      </c>
    </row>
    <row r="3297" spans="3:10">
      <c r="C3297" s="78" t="s">
        <v>601</v>
      </c>
      <c r="D3297" s="83" t="s">
        <v>602</v>
      </c>
      <c r="E3297" s="86">
        <v>0</v>
      </c>
      <c r="F3297" s="86">
        <v>0</v>
      </c>
      <c r="G3297" s="79">
        <v>13</v>
      </c>
      <c r="H3297" s="79">
        <v>20</v>
      </c>
      <c r="I3297" s="79">
        <f t="shared" si="158"/>
        <v>13</v>
      </c>
      <c r="J3297" s="79">
        <f t="shared" si="158"/>
        <v>20</v>
      </c>
    </row>
    <row r="3298" spans="3:10">
      <c r="C3298" s="78" t="s">
        <v>605</v>
      </c>
      <c r="D3298" s="83" t="s">
        <v>606</v>
      </c>
      <c r="E3298" s="86">
        <v>0</v>
      </c>
      <c r="F3298" s="86">
        <v>0</v>
      </c>
      <c r="G3298" s="79">
        <v>2</v>
      </c>
      <c r="H3298" s="79">
        <v>1</v>
      </c>
      <c r="I3298" s="79">
        <f t="shared" si="158"/>
        <v>2</v>
      </c>
      <c r="J3298" s="79">
        <f t="shared" si="158"/>
        <v>1</v>
      </c>
    </row>
    <row r="3299" spans="3:10">
      <c r="C3299" s="78" t="s">
        <v>607</v>
      </c>
      <c r="D3299" s="83" t="s">
        <v>608</v>
      </c>
      <c r="E3299" s="86">
        <v>0</v>
      </c>
      <c r="F3299" s="86">
        <v>0</v>
      </c>
      <c r="G3299" s="79">
        <v>13</v>
      </c>
      <c r="H3299" s="79">
        <v>15</v>
      </c>
      <c r="I3299" s="79">
        <f t="shared" si="158"/>
        <v>13</v>
      </c>
      <c r="J3299" s="79">
        <f t="shared" si="158"/>
        <v>15</v>
      </c>
    </row>
    <row r="3300" spans="3:10">
      <c r="C3300" s="78" t="s">
        <v>777</v>
      </c>
      <c r="D3300" s="83" t="s">
        <v>778</v>
      </c>
      <c r="E3300" s="86">
        <v>0</v>
      </c>
      <c r="F3300" s="86">
        <v>0</v>
      </c>
      <c r="G3300" s="79">
        <v>27</v>
      </c>
      <c r="H3300" s="79">
        <v>5</v>
      </c>
      <c r="I3300" s="79">
        <f t="shared" si="158"/>
        <v>27</v>
      </c>
      <c r="J3300" s="79">
        <f t="shared" si="158"/>
        <v>5</v>
      </c>
    </row>
    <row r="3301" spans="3:10">
      <c r="C3301" s="78" t="s">
        <v>779</v>
      </c>
      <c r="D3301" s="83" t="s">
        <v>780</v>
      </c>
      <c r="E3301" s="86">
        <v>0</v>
      </c>
      <c r="F3301" s="86">
        <v>0</v>
      </c>
      <c r="G3301" s="79">
        <v>1</v>
      </c>
      <c r="H3301" s="79">
        <v>1</v>
      </c>
      <c r="I3301" s="79">
        <f t="shared" si="158"/>
        <v>1</v>
      </c>
      <c r="J3301" s="79">
        <f t="shared" si="158"/>
        <v>1</v>
      </c>
    </row>
    <row r="3302" spans="3:10">
      <c r="C3302" s="78" t="s">
        <v>787</v>
      </c>
      <c r="D3302" s="83" t="s">
        <v>788</v>
      </c>
      <c r="E3302" s="86">
        <v>0</v>
      </c>
      <c r="F3302" s="86">
        <v>0</v>
      </c>
      <c r="G3302" s="79">
        <v>5</v>
      </c>
      <c r="H3302" s="79">
        <v>20</v>
      </c>
      <c r="I3302" s="79">
        <f t="shared" si="158"/>
        <v>5</v>
      </c>
      <c r="J3302" s="79">
        <f t="shared" si="158"/>
        <v>20</v>
      </c>
    </row>
    <row r="3303" spans="3:10">
      <c r="C3303" s="78" t="s">
        <v>1437</v>
      </c>
      <c r="D3303" s="83" t="s">
        <v>1438</v>
      </c>
      <c r="E3303" s="86">
        <v>0</v>
      </c>
      <c r="F3303" s="86">
        <v>0</v>
      </c>
      <c r="G3303" s="79">
        <v>2225</v>
      </c>
      <c r="H3303" s="79">
        <v>0</v>
      </c>
      <c r="I3303" s="79">
        <f t="shared" si="158"/>
        <v>2225</v>
      </c>
      <c r="J3303" s="79">
        <f t="shared" si="158"/>
        <v>0</v>
      </c>
    </row>
    <row r="3304" spans="3:10">
      <c r="C3304" s="78" t="s">
        <v>3483</v>
      </c>
      <c r="D3304" s="83" t="s">
        <v>3484</v>
      </c>
      <c r="E3304" s="86">
        <v>106</v>
      </c>
      <c r="F3304" s="86">
        <v>10000</v>
      </c>
      <c r="G3304" s="79">
        <v>141</v>
      </c>
      <c r="H3304" s="79">
        <v>200</v>
      </c>
      <c r="I3304" s="79">
        <f t="shared" si="158"/>
        <v>247</v>
      </c>
      <c r="J3304" s="79">
        <f t="shared" si="158"/>
        <v>10200</v>
      </c>
    </row>
    <row r="3305" spans="3:10">
      <c r="C3305" s="78" t="s">
        <v>2838</v>
      </c>
      <c r="D3305" s="83" t="s">
        <v>2839</v>
      </c>
      <c r="E3305" s="86">
        <v>0</v>
      </c>
      <c r="F3305" s="86">
        <v>0</v>
      </c>
      <c r="G3305" s="79">
        <v>91</v>
      </c>
      <c r="H3305" s="79">
        <v>0</v>
      </c>
      <c r="I3305" s="79">
        <f t="shared" si="158"/>
        <v>91</v>
      </c>
      <c r="J3305" s="79">
        <f t="shared" si="158"/>
        <v>0</v>
      </c>
    </row>
    <row r="3306" spans="3:10">
      <c r="C3306" s="78" t="s">
        <v>3735</v>
      </c>
      <c r="D3306" s="83" t="s">
        <v>3736</v>
      </c>
      <c r="E3306" s="86">
        <v>23</v>
      </c>
      <c r="F3306" s="86">
        <v>10000</v>
      </c>
      <c r="G3306" s="79">
        <v>144</v>
      </c>
      <c r="H3306" s="79">
        <v>200</v>
      </c>
      <c r="I3306" s="79">
        <f t="shared" si="158"/>
        <v>167</v>
      </c>
      <c r="J3306" s="79">
        <f t="shared" si="158"/>
        <v>10200</v>
      </c>
    </row>
    <row r="3307" spans="3:10">
      <c r="C3307" s="78" t="s">
        <v>924</v>
      </c>
      <c r="D3307" s="83" t="s">
        <v>925</v>
      </c>
      <c r="E3307" s="86">
        <v>0</v>
      </c>
      <c r="F3307" s="86">
        <v>0</v>
      </c>
      <c r="G3307" s="79">
        <v>3</v>
      </c>
      <c r="H3307" s="79">
        <v>600</v>
      </c>
      <c r="I3307" s="79">
        <f t="shared" si="158"/>
        <v>3</v>
      </c>
      <c r="J3307" s="79">
        <f t="shared" si="158"/>
        <v>600</v>
      </c>
    </row>
    <row r="3308" spans="3:10">
      <c r="C3308" s="78" t="s">
        <v>617</v>
      </c>
      <c r="D3308" s="83" t="s">
        <v>618</v>
      </c>
      <c r="E3308" s="86">
        <v>0</v>
      </c>
      <c r="F3308" s="86">
        <v>0</v>
      </c>
      <c r="G3308" s="79">
        <v>2</v>
      </c>
      <c r="H3308" s="79">
        <v>600</v>
      </c>
      <c r="I3308" s="79">
        <f t="shared" si="158"/>
        <v>2</v>
      </c>
      <c r="J3308" s="79">
        <f t="shared" si="158"/>
        <v>600</v>
      </c>
    </row>
    <row r="3309" spans="3:10">
      <c r="C3309" s="78" t="s">
        <v>619</v>
      </c>
      <c r="D3309" s="83" t="s">
        <v>620</v>
      </c>
      <c r="E3309" s="86">
        <v>0</v>
      </c>
      <c r="F3309" s="86">
        <v>10000</v>
      </c>
      <c r="G3309" s="79">
        <v>5</v>
      </c>
      <c r="H3309" s="79">
        <v>500</v>
      </c>
      <c r="I3309" s="79">
        <f t="shared" si="158"/>
        <v>5</v>
      </c>
      <c r="J3309" s="79">
        <f t="shared" si="158"/>
        <v>10500</v>
      </c>
    </row>
    <row r="3310" spans="3:10">
      <c r="C3310" s="78" t="s">
        <v>3741</v>
      </c>
      <c r="D3310" s="83" t="s">
        <v>3742</v>
      </c>
      <c r="E3310" s="86">
        <v>192</v>
      </c>
      <c r="F3310" s="86">
        <v>10000</v>
      </c>
      <c r="G3310" s="79">
        <v>0</v>
      </c>
      <c r="H3310" s="79">
        <v>500</v>
      </c>
      <c r="I3310" s="79">
        <f t="shared" si="158"/>
        <v>192</v>
      </c>
      <c r="J3310" s="79">
        <f t="shared" si="158"/>
        <v>10500</v>
      </c>
    </row>
    <row r="3311" spans="3:10">
      <c r="C3311" s="78" t="s">
        <v>623</v>
      </c>
      <c r="D3311" s="83" t="s">
        <v>624</v>
      </c>
      <c r="E3311" s="86">
        <v>7</v>
      </c>
      <c r="F3311" s="86">
        <v>10000</v>
      </c>
      <c r="G3311" s="79">
        <v>0</v>
      </c>
      <c r="H3311" s="79">
        <v>500</v>
      </c>
      <c r="I3311" s="79">
        <f t="shared" si="158"/>
        <v>7</v>
      </c>
      <c r="J3311" s="79">
        <f t="shared" si="158"/>
        <v>10500</v>
      </c>
    </row>
    <row r="3312" spans="3:10">
      <c r="C3312" s="78" t="s">
        <v>625</v>
      </c>
      <c r="D3312" s="83" t="s">
        <v>626</v>
      </c>
      <c r="E3312" s="86">
        <v>376</v>
      </c>
      <c r="F3312" s="86">
        <v>10000</v>
      </c>
      <c r="G3312" s="79">
        <v>903</v>
      </c>
      <c r="H3312" s="79">
        <v>500</v>
      </c>
      <c r="I3312" s="79">
        <f t="shared" si="158"/>
        <v>1279</v>
      </c>
      <c r="J3312" s="79">
        <f t="shared" si="158"/>
        <v>10500</v>
      </c>
    </row>
    <row r="3313" spans="3:10">
      <c r="C3313" s="78" t="s">
        <v>633</v>
      </c>
      <c r="D3313" s="83" t="s">
        <v>634</v>
      </c>
      <c r="E3313" s="86">
        <v>0</v>
      </c>
      <c r="F3313" s="86">
        <v>0</v>
      </c>
      <c r="G3313" s="79">
        <v>15</v>
      </c>
      <c r="H3313" s="79">
        <v>5</v>
      </c>
      <c r="I3313" s="79">
        <f t="shared" si="158"/>
        <v>15</v>
      </c>
      <c r="J3313" s="79">
        <f t="shared" si="158"/>
        <v>5</v>
      </c>
    </row>
    <row r="3314" spans="3:10">
      <c r="C3314" s="78" t="s">
        <v>5036</v>
      </c>
      <c r="D3314" s="83" t="s">
        <v>5037</v>
      </c>
      <c r="E3314" s="86">
        <v>0</v>
      </c>
      <c r="F3314" s="86">
        <v>0</v>
      </c>
      <c r="G3314" s="79">
        <v>2217</v>
      </c>
      <c r="H3314" s="79">
        <v>0</v>
      </c>
      <c r="I3314" s="79">
        <f t="shared" si="158"/>
        <v>2217</v>
      </c>
      <c r="J3314" s="79">
        <f t="shared" si="158"/>
        <v>0</v>
      </c>
    </row>
    <row r="3315" spans="3:10">
      <c r="C3315" s="78" t="s">
        <v>2051</v>
      </c>
      <c r="D3315" s="83" t="s">
        <v>2052</v>
      </c>
      <c r="E3315" s="86">
        <v>0</v>
      </c>
      <c r="F3315" s="86">
        <v>0</v>
      </c>
      <c r="G3315" s="79">
        <v>2213</v>
      </c>
      <c r="H3315" s="79">
        <v>0</v>
      </c>
      <c r="I3315" s="79">
        <f t="shared" si="158"/>
        <v>2213</v>
      </c>
      <c r="J3315" s="79">
        <f t="shared" si="158"/>
        <v>0</v>
      </c>
    </row>
    <row r="3316" spans="3:10">
      <c r="C3316" s="78" t="s">
        <v>5042</v>
      </c>
      <c r="D3316" s="83" t="s">
        <v>5043</v>
      </c>
      <c r="E3316" s="86">
        <v>0</v>
      </c>
      <c r="F3316" s="86">
        <v>0</v>
      </c>
      <c r="G3316" s="79">
        <v>2212</v>
      </c>
      <c r="H3316" s="79">
        <v>0</v>
      </c>
      <c r="I3316" s="79">
        <f t="shared" si="158"/>
        <v>2212</v>
      </c>
      <c r="J3316" s="79">
        <f t="shared" si="158"/>
        <v>0</v>
      </c>
    </row>
    <row r="3317" spans="3:10">
      <c r="C3317" s="78" t="s">
        <v>2057</v>
      </c>
      <c r="D3317" s="83" t="s">
        <v>2058</v>
      </c>
      <c r="E3317" s="86">
        <v>0</v>
      </c>
      <c r="F3317" s="86">
        <v>0</v>
      </c>
      <c r="G3317" s="79">
        <v>1397</v>
      </c>
      <c r="H3317" s="79">
        <v>0</v>
      </c>
      <c r="I3317" s="79">
        <f t="shared" si="158"/>
        <v>1397</v>
      </c>
      <c r="J3317" s="79">
        <f t="shared" si="158"/>
        <v>0</v>
      </c>
    </row>
    <row r="3318" spans="3:10">
      <c r="C3318" s="78" t="s">
        <v>928</v>
      </c>
      <c r="D3318" s="83" t="s">
        <v>929</v>
      </c>
      <c r="E3318" s="86">
        <v>0</v>
      </c>
      <c r="F3318" s="86">
        <v>0</v>
      </c>
      <c r="G3318" s="79">
        <v>2203</v>
      </c>
      <c r="H3318" s="79">
        <v>0</v>
      </c>
      <c r="I3318" s="79">
        <f t="shared" si="158"/>
        <v>2203</v>
      </c>
      <c r="J3318" s="79">
        <f t="shared" si="158"/>
        <v>0</v>
      </c>
    </row>
    <row r="3319" spans="3:10">
      <c r="C3319" s="78" t="s">
        <v>4967</v>
      </c>
      <c r="D3319" s="83" t="s">
        <v>4968</v>
      </c>
      <c r="E3319" s="86">
        <v>0</v>
      </c>
      <c r="F3319" s="86">
        <v>0</v>
      </c>
      <c r="G3319" s="79">
        <v>2208</v>
      </c>
      <c r="H3319" s="79">
        <v>0</v>
      </c>
      <c r="I3319" s="79">
        <f t="shared" si="158"/>
        <v>2208</v>
      </c>
      <c r="J3319" s="79">
        <f t="shared" si="158"/>
        <v>0</v>
      </c>
    </row>
    <row r="3320" spans="3:10">
      <c r="C3320" s="78" t="s">
        <v>930</v>
      </c>
      <c r="D3320" s="83" t="s">
        <v>931</v>
      </c>
      <c r="E3320" s="86">
        <v>0</v>
      </c>
      <c r="F3320" s="86">
        <v>0</v>
      </c>
      <c r="G3320" s="79">
        <v>11</v>
      </c>
      <c r="H3320" s="79">
        <v>20</v>
      </c>
      <c r="I3320" s="79">
        <f t="shared" si="158"/>
        <v>11</v>
      </c>
      <c r="J3320" s="79">
        <f t="shared" si="158"/>
        <v>20</v>
      </c>
    </row>
    <row r="3321" spans="3:10">
      <c r="C3321" s="78" t="s">
        <v>5052</v>
      </c>
      <c r="D3321" s="83" t="s">
        <v>5195</v>
      </c>
      <c r="E3321" s="86">
        <v>0</v>
      </c>
      <c r="F3321" s="86">
        <v>0</v>
      </c>
      <c r="G3321" s="79">
        <v>93</v>
      </c>
      <c r="H3321" s="79">
        <v>0</v>
      </c>
      <c r="I3321" s="79">
        <f t="shared" si="158"/>
        <v>93</v>
      </c>
      <c r="J3321" s="79">
        <f t="shared" si="158"/>
        <v>0</v>
      </c>
    </row>
    <row r="3322" spans="3:10">
      <c r="C3322" s="78" t="s">
        <v>3115</v>
      </c>
      <c r="D3322" s="83" t="s">
        <v>3116</v>
      </c>
      <c r="E3322" s="86">
        <v>0</v>
      </c>
      <c r="F3322" s="86">
        <v>0</v>
      </c>
      <c r="G3322" s="79">
        <v>962</v>
      </c>
      <c r="H3322" s="79">
        <v>0</v>
      </c>
      <c r="I3322" s="79">
        <f t="shared" si="158"/>
        <v>962</v>
      </c>
      <c r="J3322" s="79">
        <f t="shared" si="158"/>
        <v>0</v>
      </c>
    </row>
    <row r="3323" spans="3:10">
      <c r="C3323" s="78" t="s">
        <v>2065</v>
      </c>
      <c r="D3323" s="83" t="s">
        <v>2066</v>
      </c>
      <c r="E3323" s="86">
        <v>0</v>
      </c>
      <c r="F3323" s="86">
        <v>0</v>
      </c>
      <c r="G3323" s="79">
        <v>2</v>
      </c>
      <c r="H3323" s="79">
        <v>0</v>
      </c>
      <c r="I3323" s="79">
        <f t="shared" si="158"/>
        <v>2</v>
      </c>
      <c r="J3323" s="79">
        <f t="shared" si="158"/>
        <v>0</v>
      </c>
    </row>
    <row r="3324" spans="3:10">
      <c r="C3324" s="78" t="s">
        <v>639</v>
      </c>
      <c r="D3324" s="83" t="s">
        <v>640</v>
      </c>
      <c r="E3324" s="86">
        <v>0</v>
      </c>
      <c r="F3324" s="86">
        <v>0</v>
      </c>
      <c r="G3324" s="79">
        <v>2</v>
      </c>
      <c r="H3324" s="79">
        <v>2</v>
      </c>
      <c r="I3324" s="79">
        <f t="shared" si="158"/>
        <v>2</v>
      </c>
      <c r="J3324" s="79">
        <f t="shared" si="158"/>
        <v>2</v>
      </c>
    </row>
    <row r="3325" spans="3:10">
      <c r="C3325" s="78" t="s">
        <v>641</v>
      </c>
      <c r="D3325" s="83" t="s">
        <v>642</v>
      </c>
      <c r="E3325" s="86">
        <v>0</v>
      </c>
      <c r="F3325" s="86">
        <v>0</v>
      </c>
      <c r="G3325" s="79">
        <v>284</v>
      </c>
      <c r="H3325" s="79">
        <v>250</v>
      </c>
      <c r="I3325" s="79">
        <f t="shared" si="158"/>
        <v>284</v>
      </c>
      <c r="J3325" s="79">
        <f t="shared" si="158"/>
        <v>250</v>
      </c>
    </row>
    <row r="3326" spans="3:10">
      <c r="C3326" s="78" t="s">
        <v>1564</v>
      </c>
      <c r="D3326" s="83" t="s">
        <v>1565</v>
      </c>
      <c r="E3326" s="86">
        <v>0</v>
      </c>
      <c r="F3326" s="86">
        <v>0</v>
      </c>
      <c r="G3326" s="79">
        <v>0</v>
      </c>
      <c r="H3326" s="79">
        <v>2</v>
      </c>
      <c r="I3326" s="79">
        <f t="shared" si="158"/>
        <v>0</v>
      </c>
      <c r="J3326" s="79">
        <f t="shared" si="158"/>
        <v>2</v>
      </c>
    </row>
    <row r="3327" spans="3:10">
      <c r="C3327" s="78" t="s">
        <v>647</v>
      </c>
      <c r="D3327" s="83" t="s">
        <v>648</v>
      </c>
      <c r="E3327" s="86">
        <v>0</v>
      </c>
      <c r="F3327" s="86">
        <v>0</v>
      </c>
      <c r="G3327" s="79">
        <v>407</v>
      </c>
      <c r="H3327" s="79">
        <v>400</v>
      </c>
      <c r="I3327" s="79">
        <f t="shared" si="158"/>
        <v>407</v>
      </c>
      <c r="J3327" s="79">
        <f t="shared" si="158"/>
        <v>400</v>
      </c>
    </row>
    <row r="3328" spans="3:10">
      <c r="C3328" s="78" t="s">
        <v>2846</v>
      </c>
      <c r="D3328" s="83" t="s">
        <v>2847</v>
      </c>
      <c r="E3328" s="86">
        <v>1</v>
      </c>
      <c r="F3328" s="86">
        <v>0</v>
      </c>
      <c r="G3328" s="79">
        <v>1</v>
      </c>
      <c r="H3328" s="79">
        <v>0</v>
      </c>
      <c r="I3328" s="79">
        <f t="shared" si="158"/>
        <v>2</v>
      </c>
      <c r="J3328" s="79">
        <f t="shared" si="158"/>
        <v>0</v>
      </c>
    </row>
    <row r="3329" spans="3:10">
      <c r="C3329" s="78" t="s">
        <v>649</v>
      </c>
      <c r="D3329" s="83" t="s">
        <v>650</v>
      </c>
      <c r="E3329" s="86">
        <v>0</v>
      </c>
      <c r="F3329" s="86">
        <v>0</v>
      </c>
      <c r="G3329" s="79">
        <v>4</v>
      </c>
      <c r="H3329" s="79">
        <v>0</v>
      </c>
      <c r="I3329" s="79">
        <f t="shared" si="158"/>
        <v>4</v>
      </c>
      <c r="J3329" s="79">
        <f t="shared" si="158"/>
        <v>0</v>
      </c>
    </row>
    <row r="3330" spans="3:10">
      <c r="C3330" s="78" t="s">
        <v>653</v>
      </c>
      <c r="D3330" s="83" t="s">
        <v>654</v>
      </c>
      <c r="E3330" s="86">
        <v>0</v>
      </c>
      <c r="F3330" s="86">
        <v>0</v>
      </c>
      <c r="G3330" s="79">
        <v>2649</v>
      </c>
      <c r="H3330" s="79">
        <v>3000</v>
      </c>
      <c r="I3330" s="79">
        <f t="shared" si="158"/>
        <v>2649</v>
      </c>
      <c r="J3330" s="79">
        <f t="shared" si="158"/>
        <v>3000</v>
      </c>
    </row>
    <row r="3331" spans="3:10">
      <c r="C3331" s="78" t="s">
        <v>934</v>
      </c>
      <c r="D3331" s="83" t="s">
        <v>935</v>
      </c>
      <c r="E3331" s="86">
        <v>0</v>
      </c>
      <c r="F3331" s="86">
        <v>0</v>
      </c>
      <c r="G3331" s="79">
        <v>121</v>
      </c>
      <c r="H3331" s="79">
        <v>200</v>
      </c>
      <c r="I3331" s="79">
        <f t="shared" si="158"/>
        <v>121</v>
      </c>
      <c r="J3331" s="79">
        <f t="shared" si="158"/>
        <v>200</v>
      </c>
    </row>
    <row r="3332" spans="3:10">
      <c r="C3332" s="78" t="s">
        <v>938</v>
      </c>
      <c r="D3332" s="83" t="s">
        <v>939</v>
      </c>
      <c r="E3332" s="86">
        <v>0</v>
      </c>
      <c r="F3332" s="86">
        <v>0</v>
      </c>
      <c r="G3332" s="79">
        <v>77</v>
      </c>
      <c r="H3332" s="79">
        <v>100</v>
      </c>
      <c r="I3332" s="79">
        <f t="shared" si="158"/>
        <v>77</v>
      </c>
      <c r="J3332" s="79">
        <f t="shared" si="158"/>
        <v>100</v>
      </c>
    </row>
    <row r="3333" spans="3:10">
      <c r="C3333" s="78" t="s">
        <v>655</v>
      </c>
      <c r="D3333" s="83" t="s">
        <v>656</v>
      </c>
      <c r="E3333" s="86">
        <v>0</v>
      </c>
      <c r="F3333" s="86">
        <v>0</v>
      </c>
      <c r="G3333" s="79">
        <v>15</v>
      </c>
      <c r="H3333" s="79">
        <v>20</v>
      </c>
      <c r="I3333" s="79">
        <f t="shared" si="158"/>
        <v>15</v>
      </c>
      <c r="J3333" s="79">
        <f t="shared" si="158"/>
        <v>20</v>
      </c>
    </row>
    <row r="3334" spans="3:10">
      <c r="C3334" s="78" t="s">
        <v>657</v>
      </c>
      <c r="D3334" s="83" t="s">
        <v>658</v>
      </c>
      <c r="E3334" s="86">
        <v>8</v>
      </c>
      <c r="F3334" s="86">
        <v>0</v>
      </c>
      <c r="G3334" s="79">
        <v>7421</v>
      </c>
      <c r="H3334" s="79">
        <v>7000</v>
      </c>
      <c r="I3334" s="79">
        <f t="shared" si="158"/>
        <v>7429</v>
      </c>
      <c r="J3334" s="79">
        <f t="shared" si="158"/>
        <v>7000</v>
      </c>
    </row>
    <row r="3335" spans="3:10">
      <c r="C3335" s="78" t="s">
        <v>659</v>
      </c>
      <c r="D3335" s="83" t="s">
        <v>660</v>
      </c>
      <c r="E3335" s="86">
        <v>2</v>
      </c>
      <c r="F3335" s="86">
        <v>0</v>
      </c>
      <c r="G3335" s="79">
        <v>4111</v>
      </c>
      <c r="H3335" s="79">
        <v>3700</v>
      </c>
      <c r="I3335" s="79">
        <f t="shared" si="158"/>
        <v>4113</v>
      </c>
      <c r="J3335" s="79">
        <f t="shared" si="158"/>
        <v>3700</v>
      </c>
    </row>
    <row r="3336" spans="3:10">
      <c r="C3336" s="78" t="s">
        <v>661</v>
      </c>
      <c r="D3336" s="83" t="s">
        <v>662</v>
      </c>
      <c r="E3336" s="86">
        <v>0</v>
      </c>
      <c r="F3336" s="86">
        <v>0</v>
      </c>
      <c r="G3336" s="79">
        <v>480</v>
      </c>
      <c r="H3336" s="79">
        <v>500</v>
      </c>
      <c r="I3336" s="79">
        <f t="shared" si="158"/>
        <v>480</v>
      </c>
      <c r="J3336" s="79">
        <f t="shared" si="158"/>
        <v>500</v>
      </c>
    </row>
    <row r="3337" spans="3:10">
      <c r="C3337" s="78" t="s">
        <v>663</v>
      </c>
      <c r="D3337" s="83" t="s">
        <v>664</v>
      </c>
      <c r="E3337" s="86">
        <v>0</v>
      </c>
      <c r="F3337" s="86">
        <v>0</v>
      </c>
      <c r="G3337" s="79">
        <v>2</v>
      </c>
      <c r="H3337" s="79">
        <v>0</v>
      </c>
      <c r="I3337" s="79">
        <f t="shared" si="158"/>
        <v>2</v>
      </c>
      <c r="J3337" s="79">
        <f t="shared" si="158"/>
        <v>0</v>
      </c>
    </row>
    <row r="3338" spans="3:10">
      <c r="C3338" s="78" t="s">
        <v>665</v>
      </c>
      <c r="D3338" s="83" t="s">
        <v>666</v>
      </c>
      <c r="E3338" s="86">
        <v>0</v>
      </c>
      <c r="F3338" s="86">
        <v>0</v>
      </c>
      <c r="G3338" s="79">
        <v>17</v>
      </c>
      <c r="H3338" s="79">
        <v>0</v>
      </c>
      <c r="I3338" s="79">
        <f t="shared" si="158"/>
        <v>17</v>
      </c>
      <c r="J3338" s="79">
        <f t="shared" si="158"/>
        <v>0</v>
      </c>
    </row>
    <row r="3339" spans="3:10">
      <c r="C3339" s="78" t="s">
        <v>940</v>
      </c>
      <c r="D3339" s="83" t="s">
        <v>941</v>
      </c>
      <c r="E3339" s="86">
        <v>1</v>
      </c>
      <c r="F3339" s="86">
        <v>0</v>
      </c>
      <c r="G3339" s="79">
        <v>1809</v>
      </c>
      <c r="H3339" s="79">
        <v>2000</v>
      </c>
      <c r="I3339" s="79">
        <f t="shared" si="158"/>
        <v>1810</v>
      </c>
      <c r="J3339" s="79">
        <f t="shared" si="158"/>
        <v>2000</v>
      </c>
    </row>
    <row r="3340" spans="3:10">
      <c r="C3340" s="78" t="s">
        <v>2073</v>
      </c>
      <c r="D3340" s="83" t="s">
        <v>2074</v>
      </c>
      <c r="E3340" s="86">
        <v>0</v>
      </c>
      <c r="F3340" s="86">
        <v>0</v>
      </c>
      <c r="G3340" s="79">
        <v>2</v>
      </c>
      <c r="H3340" s="79">
        <v>0</v>
      </c>
      <c r="I3340" s="79">
        <f t="shared" si="158"/>
        <v>2</v>
      </c>
      <c r="J3340" s="79">
        <f t="shared" si="158"/>
        <v>0</v>
      </c>
    </row>
    <row r="3341" spans="3:10">
      <c r="C3341" s="78" t="s">
        <v>669</v>
      </c>
      <c r="D3341" s="83" t="s">
        <v>670</v>
      </c>
      <c r="E3341" s="86">
        <v>0</v>
      </c>
      <c r="F3341" s="86">
        <v>0</v>
      </c>
      <c r="G3341" s="79">
        <v>2683</v>
      </c>
      <c r="H3341" s="79">
        <v>2500</v>
      </c>
      <c r="I3341" s="79">
        <f t="shared" si="158"/>
        <v>2683</v>
      </c>
      <c r="J3341" s="79">
        <f t="shared" si="158"/>
        <v>2500</v>
      </c>
    </row>
    <row r="3342" spans="3:10">
      <c r="C3342" s="78" t="s">
        <v>675</v>
      </c>
      <c r="D3342" s="83" t="s">
        <v>676</v>
      </c>
      <c r="E3342" s="86">
        <v>0</v>
      </c>
      <c r="F3342" s="86">
        <v>0</v>
      </c>
      <c r="G3342" s="79">
        <v>3</v>
      </c>
      <c r="H3342" s="79">
        <v>0</v>
      </c>
      <c r="I3342" s="79">
        <f t="shared" si="158"/>
        <v>3</v>
      </c>
      <c r="J3342" s="79">
        <f t="shared" si="158"/>
        <v>0</v>
      </c>
    </row>
    <row r="3343" spans="3:10">
      <c r="C3343" s="78" t="s">
        <v>679</v>
      </c>
      <c r="D3343" s="83" t="s">
        <v>680</v>
      </c>
      <c r="E3343" s="86">
        <v>0</v>
      </c>
      <c r="F3343" s="86">
        <v>0</v>
      </c>
      <c r="G3343" s="79">
        <v>485</v>
      </c>
      <c r="H3343" s="79">
        <v>500</v>
      </c>
      <c r="I3343" s="79">
        <f t="shared" si="158"/>
        <v>485</v>
      </c>
      <c r="J3343" s="79">
        <f t="shared" si="158"/>
        <v>500</v>
      </c>
    </row>
    <row r="3344" spans="3:10">
      <c r="C3344" s="78" t="s">
        <v>681</v>
      </c>
      <c r="D3344" s="83" t="s">
        <v>682</v>
      </c>
      <c r="E3344" s="86">
        <v>0</v>
      </c>
      <c r="F3344" s="86">
        <v>0</v>
      </c>
      <c r="G3344" s="79">
        <v>153</v>
      </c>
      <c r="H3344" s="79">
        <v>200</v>
      </c>
      <c r="I3344" s="79">
        <f t="shared" si="158"/>
        <v>153</v>
      </c>
      <c r="J3344" s="79">
        <f t="shared" si="158"/>
        <v>200</v>
      </c>
    </row>
    <row r="3345" spans="3:10">
      <c r="C3345" s="78" t="s">
        <v>683</v>
      </c>
      <c r="D3345" s="83" t="s">
        <v>684</v>
      </c>
      <c r="E3345" s="86">
        <v>0</v>
      </c>
      <c r="F3345" s="86">
        <v>0</v>
      </c>
      <c r="G3345" s="79">
        <v>1</v>
      </c>
      <c r="H3345" s="79">
        <v>0</v>
      </c>
      <c r="I3345" s="79">
        <f t="shared" si="158"/>
        <v>1</v>
      </c>
      <c r="J3345" s="79">
        <f t="shared" si="158"/>
        <v>0</v>
      </c>
    </row>
    <row r="3346" spans="3:10">
      <c r="C3346" s="78" t="s">
        <v>685</v>
      </c>
      <c r="D3346" s="83" t="s">
        <v>686</v>
      </c>
      <c r="E3346" s="86">
        <v>0</v>
      </c>
      <c r="F3346" s="86">
        <v>0</v>
      </c>
      <c r="G3346" s="79">
        <v>8</v>
      </c>
      <c r="H3346" s="79">
        <v>10</v>
      </c>
      <c r="I3346" s="79">
        <f t="shared" si="158"/>
        <v>8</v>
      </c>
      <c r="J3346" s="79">
        <f t="shared" si="158"/>
        <v>10</v>
      </c>
    </row>
    <row r="3347" spans="3:10">
      <c r="C3347" s="78" t="s">
        <v>687</v>
      </c>
      <c r="D3347" s="83" t="s">
        <v>688</v>
      </c>
      <c r="E3347" s="86">
        <v>0</v>
      </c>
      <c r="F3347" s="86">
        <v>0</v>
      </c>
      <c r="G3347" s="79">
        <v>5</v>
      </c>
      <c r="H3347" s="79">
        <v>0</v>
      </c>
      <c r="I3347" s="79">
        <f t="shared" si="158"/>
        <v>5</v>
      </c>
      <c r="J3347" s="79">
        <f t="shared" si="158"/>
        <v>0</v>
      </c>
    </row>
    <row r="3348" spans="3:10">
      <c r="C3348" s="78" t="s">
        <v>689</v>
      </c>
      <c r="D3348" s="83" t="s">
        <v>690</v>
      </c>
      <c r="E3348" s="86">
        <v>0</v>
      </c>
      <c r="F3348" s="86">
        <v>0</v>
      </c>
      <c r="G3348" s="79">
        <v>3040</v>
      </c>
      <c r="H3348" s="79">
        <v>3000</v>
      </c>
      <c r="I3348" s="79">
        <f t="shared" si="158"/>
        <v>3040</v>
      </c>
      <c r="J3348" s="79">
        <f t="shared" si="158"/>
        <v>3000</v>
      </c>
    </row>
    <row r="3349" spans="3:10">
      <c r="C3349" s="78" t="s">
        <v>948</v>
      </c>
      <c r="D3349" s="83" t="s">
        <v>949</v>
      </c>
      <c r="E3349" s="86">
        <v>0</v>
      </c>
      <c r="F3349" s="86">
        <v>0</v>
      </c>
      <c r="G3349" s="79">
        <v>2</v>
      </c>
      <c r="H3349" s="79">
        <v>5</v>
      </c>
      <c r="I3349" s="79">
        <f t="shared" si="158"/>
        <v>2</v>
      </c>
      <c r="J3349" s="79">
        <f t="shared" si="158"/>
        <v>5</v>
      </c>
    </row>
    <row r="3350" spans="3:10">
      <c r="C3350" s="78" t="s">
        <v>2077</v>
      </c>
      <c r="D3350" s="83" t="s">
        <v>2078</v>
      </c>
      <c r="E3350" s="86">
        <v>0</v>
      </c>
      <c r="F3350" s="86">
        <v>0</v>
      </c>
      <c r="G3350" s="79">
        <v>36</v>
      </c>
      <c r="H3350" s="79">
        <v>50</v>
      </c>
      <c r="I3350" s="79">
        <f t="shared" si="158"/>
        <v>36</v>
      </c>
      <c r="J3350" s="79">
        <f t="shared" si="158"/>
        <v>50</v>
      </c>
    </row>
    <row r="3351" spans="3:10">
      <c r="C3351" s="78" t="s">
        <v>5681</v>
      </c>
      <c r="D3351" s="83" t="s">
        <v>5682</v>
      </c>
      <c r="E3351" s="86">
        <v>0</v>
      </c>
      <c r="F3351" s="86">
        <v>0</v>
      </c>
      <c r="G3351" s="79">
        <v>52</v>
      </c>
      <c r="H3351" s="79">
        <v>60</v>
      </c>
      <c r="I3351" s="79">
        <f t="shared" si="158"/>
        <v>52</v>
      </c>
      <c r="J3351" s="79">
        <f t="shared" si="158"/>
        <v>60</v>
      </c>
    </row>
    <row r="3352" spans="3:10">
      <c r="C3352" s="78" t="s">
        <v>5683</v>
      </c>
      <c r="D3352" s="83" t="s">
        <v>5684</v>
      </c>
      <c r="E3352" s="86">
        <v>0</v>
      </c>
      <c r="F3352" s="86">
        <v>0</v>
      </c>
      <c r="G3352" s="79">
        <v>152</v>
      </c>
      <c r="H3352" s="79">
        <v>800</v>
      </c>
      <c r="I3352" s="79">
        <f t="shared" si="158"/>
        <v>152</v>
      </c>
      <c r="J3352" s="79">
        <f t="shared" si="158"/>
        <v>800</v>
      </c>
    </row>
    <row r="3353" spans="3:10">
      <c r="C3353" s="78" t="s">
        <v>5685</v>
      </c>
      <c r="D3353" s="83" t="s">
        <v>5686</v>
      </c>
      <c r="E3353" s="86">
        <v>0</v>
      </c>
      <c r="F3353" s="86">
        <v>0</v>
      </c>
      <c r="G3353" s="79">
        <v>9</v>
      </c>
      <c r="H3353" s="79">
        <v>10</v>
      </c>
      <c r="I3353" s="79">
        <f t="shared" si="158"/>
        <v>9</v>
      </c>
      <c r="J3353" s="79">
        <f t="shared" si="158"/>
        <v>10</v>
      </c>
    </row>
    <row r="3354" spans="3:10">
      <c r="C3354" s="78" t="s">
        <v>5687</v>
      </c>
      <c r="D3354" s="83" t="s">
        <v>5688</v>
      </c>
      <c r="E3354" s="86">
        <v>0</v>
      </c>
      <c r="F3354" s="86">
        <v>0</v>
      </c>
      <c r="G3354" s="79">
        <v>0</v>
      </c>
      <c r="H3354" s="79">
        <v>3</v>
      </c>
      <c r="I3354" s="79">
        <f t="shared" si="158"/>
        <v>0</v>
      </c>
      <c r="J3354" s="79">
        <f t="shared" si="158"/>
        <v>3</v>
      </c>
    </row>
    <row r="3355" spans="3:10">
      <c r="C3355" s="78" t="s">
        <v>5689</v>
      </c>
      <c r="D3355" s="83" t="s">
        <v>5690</v>
      </c>
      <c r="E3355" s="86">
        <v>0</v>
      </c>
      <c r="F3355" s="86">
        <v>0</v>
      </c>
      <c r="G3355" s="79">
        <v>57</v>
      </c>
      <c r="H3355" s="79">
        <v>60</v>
      </c>
      <c r="I3355" s="79">
        <f t="shared" si="158"/>
        <v>57</v>
      </c>
      <c r="J3355" s="79">
        <f t="shared" si="158"/>
        <v>60</v>
      </c>
    </row>
    <row r="3356" spans="3:10">
      <c r="C3356" s="78" t="s">
        <v>5691</v>
      </c>
      <c r="D3356" s="83" t="s">
        <v>5692</v>
      </c>
      <c r="E3356" s="86">
        <v>0</v>
      </c>
      <c r="F3356" s="86">
        <v>0</v>
      </c>
      <c r="G3356" s="79">
        <v>40</v>
      </c>
      <c r="H3356" s="79">
        <v>50</v>
      </c>
      <c r="I3356" s="79">
        <f t="shared" si="158"/>
        <v>40</v>
      </c>
      <c r="J3356" s="79">
        <f t="shared" si="158"/>
        <v>50</v>
      </c>
    </row>
    <row r="3357" spans="3:10">
      <c r="C3357" s="78" t="s">
        <v>5693</v>
      </c>
      <c r="D3357" s="83" t="s">
        <v>5694</v>
      </c>
      <c r="E3357" s="86">
        <v>0</v>
      </c>
      <c r="F3357" s="86">
        <v>0</v>
      </c>
      <c r="G3357" s="79">
        <v>1</v>
      </c>
      <c r="H3357" s="79">
        <v>10</v>
      </c>
      <c r="I3357" s="79">
        <f t="shared" si="158"/>
        <v>1</v>
      </c>
      <c r="J3357" s="79">
        <f t="shared" si="158"/>
        <v>10</v>
      </c>
    </row>
    <row r="3358" spans="3:10">
      <c r="C3358" s="78" t="s">
        <v>5695</v>
      </c>
      <c r="D3358" s="83" t="s">
        <v>5696</v>
      </c>
      <c r="E3358" s="86">
        <v>1</v>
      </c>
      <c r="F3358" s="86">
        <v>0</v>
      </c>
      <c r="G3358" s="79">
        <v>0</v>
      </c>
      <c r="H3358" s="79">
        <v>5</v>
      </c>
      <c r="I3358" s="79">
        <f t="shared" si="158"/>
        <v>1</v>
      </c>
      <c r="J3358" s="79">
        <f t="shared" si="158"/>
        <v>5</v>
      </c>
    </row>
    <row r="3359" spans="3:10">
      <c r="C3359" s="78" t="s">
        <v>4975</v>
      </c>
      <c r="D3359" s="83" t="s">
        <v>4976</v>
      </c>
      <c r="E3359" s="86">
        <v>16</v>
      </c>
      <c r="F3359" s="86">
        <v>0</v>
      </c>
      <c r="G3359" s="79">
        <v>1297</v>
      </c>
      <c r="H3359" s="79">
        <v>1100</v>
      </c>
      <c r="I3359" s="79">
        <f t="shared" si="158"/>
        <v>1313</v>
      </c>
      <c r="J3359" s="79">
        <f t="shared" si="158"/>
        <v>1100</v>
      </c>
    </row>
    <row r="3360" spans="3:10">
      <c r="C3360" s="78" t="s">
        <v>5697</v>
      </c>
      <c r="D3360" s="83" t="s">
        <v>5698</v>
      </c>
      <c r="E3360" s="86">
        <v>0</v>
      </c>
      <c r="F3360" s="86">
        <v>0</v>
      </c>
      <c r="G3360" s="79">
        <v>0</v>
      </c>
      <c r="H3360" s="79">
        <v>700</v>
      </c>
      <c r="I3360" s="79">
        <f t="shared" si="158"/>
        <v>0</v>
      </c>
      <c r="J3360" s="79">
        <f t="shared" si="158"/>
        <v>700</v>
      </c>
    </row>
    <row r="3361" spans="1:11">
      <c r="C3361" s="78" t="s">
        <v>5699</v>
      </c>
      <c r="D3361" s="83" t="s">
        <v>5700</v>
      </c>
      <c r="E3361" s="86">
        <v>0</v>
      </c>
      <c r="F3361" s="86">
        <v>0</v>
      </c>
      <c r="G3361" s="79">
        <v>0</v>
      </c>
      <c r="H3361" s="79">
        <v>700</v>
      </c>
      <c r="I3361" s="79">
        <f t="shared" si="158"/>
        <v>0</v>
      </c>
      <c r="J3361" s="79">
        <f t="shared" si="158"/>
        <v>700</v>
      </c>
    </row>
    <row r="3362" spans="1:11">
      <c r="C3362" s="78" t="s">
        <v>5701</v>
      </c>
      <c r="D3362" s="83" t="s">
        <v>5702</v>
      </c>
      <c r="E3362" s="86">
        <v>2</v>
      </c>
      <c r="F3362" s="86">
        <v>0</v>
      </c>
      <c r="G3362" s="79">
        <v>141</v>
      </c>
      <c r="H3362" s="79">
        <v>150</v>
      </c>
      <c r="I3362" s="79">
        <f t="shared" si="158"/>
        <v>143</v>
      </c>
      <c r="J3362" s="79">
        <f t="shared" si="158"/>
        <v>150</v>
      </c>
    </row>
    <row r="3363" spans="1:11" ht="14.25">
      <c r="B3363" s="45" t="s">
        <v>82</v>
      </c>
      <c r="D3363" s="72"/>
      <c r="E3363" s="73"/>
      <c r="F3363" s="73"/>
      <c r="G3363" s="73"/>
      <c r="H3363" s="73"/>
      <c r="I3363" s="73"/>
      <c r="J3363" s="73"/>
      <c r="K3363" s="71" t="s">
        <v>59</v>
      </c>
    </row>
    <row r="3364" spans="1:11">
      <c r="C3364" s="78" t="s">
        <v>10</v>
      </c>
      <c r="D3364" s="74" t="s">
        <v>7776</v>
      </c>
      <c r="E3364" s="86"/>
      <c r="F3364" s="86"/>
      <c r="G3364" s="79"/>
      <c r="H3364" s="79"/>
      <c r="I3364" s="79">
        <f t="shared" ref="I3364:J3371" si="159">SUM(E3364,G3364)</f>
        <v>0</v>
      </c>
      <c r="J3364" s="79">
        <f t="shared" si="159"/>
        <v>0</v>
      </c>
    </row>
    <row r="3365" spans="1:11">
      <c r="C3365" s="78" t="s">
        <v>11</v>
      </c>
      <c r="D3365" s="74" t="s">
        <v>7777</v>
      </c>
      <c r="E3365" s="86"/>
      <c r="F3365" s="86"/>
      <c r="G3365" s="79"/>
      <c r="H3365" s="79"/>
      <c r="I3365" s="79">
        <f t="shared" si="159"/>
        <v>0</v>
      </c>
      <c r="J3365" s="79">
        <f t="shared" si="159"/>
        <v>0</v>
      </c>
    </row>
    <row r="3366" spans="1:11">
      <c r="C3366" s="78" t="s">
        <v>12</v>
      </c>
      <c r="D3366" s="74" t="s">
        <v>7778</v>
      </c>
      <c r="E3366" s="86"/>
      <c r="F3366" s="86"/>
      <c r="G3366" s="79"/>
      <c r="H3366" s="79"/>
      <c r="I3366" s="79">
        <f t="shared" si="159"/>
        <v>0</v>
      </c>
      <c r="J3366" s="79">
        <f t="shared" si="159"/>
        <v>0</v>
      </c>
    </row>
    <row r="3367" spans="1:11">
      <c r="C3367" s="78" t="s">
        <v>13</v>
      </c>
      <c r="D3367" s="74" t="s">
        <v>7779</v>
      </c>
      <c r="E3367" s="86"/>
      <c r="F3367" s="86"/>
      <c r="G3367" s="79"/>
      <c r="H3367" s="79"/>
      <c r="I3367" s="79">
        <f t="shared" si="159"/>
        <v>0</v>
      </c>
      <c r="J3367" s="79">
        <f t="shared" si="159"/>
        <v>0</v>
      </c>
    </row>
    <row r="3368" spans="1:11">
      <c r="C3368" s="78" t="s">
        <v>14</v>
      </c>
      <c r="D3368" s="74" t="s">
        <v>7780</v>
      </c>
      <c r="E3368" s="86"/>
      <c r="F3368" s="86"/>
      <c r="G3368" s="79"/>
      <c r="H3368" s="79"/>
      <c r="I3368" s="79">
        <f t="shared" si="159"/>
        <v>0</v>
      </c>
      <c r="J3368" s="79">
        <f t="shared" si="159"/>
        <v>0</v>
      </c>
    </row>
    <row r="3369" spans="1:11">
      <c r="C3369" s="78" t="s">
        <v>15</v>
      </c>
      <c r="D3369" s="74" t="s">
        <v>7781</v>
      </c>
      <c r="E3369" s="86"/>
      <c r="F3369" s="86"/>
      <c r="G3369" s="79"/>
      <c r="H3369" s="79"/>
      <c r="I3369" s="79">
        <f t="shared" si="159"/>
        <v>0</v>
      </c>
      <c r="J3369" s="79">
        <f t="shared" si="159"/>
        <v>0</v>
      </c>
    </row>
    <row r="3370" spans="1:11">
      <c r="C3370" s="78" t="s">
        <v>16</v>
      </c>
      <c r="D3370" s="74" t="s">
        <v>7782</v>
      </c>
      <c r="E3370" s="86"/>
      <c r="F3370" s="86"/>
      <c r="G3370" s="79"/>
      <c r="H3370" s="79"/>
      <c r="I3370" s="79">
        <f t="shared" si="159"/>
        <v>0</v>
      </c>
      <c r="J3370" s="79">
        <f t="shared" si="159"/>
        <v>0</v>
      </c>
    </row>
    <row r="3371" spans="1:11">
      <c r="C3371" s="78" t="s">
        <v>17</v>
      </c>
      <c r="D3371" s="74" t="s">
        <v>7783</v>
      </c>
      <c r="E3371" s="86"/>
      <c r="F3371" s="86"/>
      <c r="G3371" s="79"/>
      <c r="H3371" s="79"/>
      <c r="I3371" s="79">
        <f t="shared" si="159"/>
        <v>0</v>
      </c>
      <c r="J3371" s="79">
        <f t="shared" si="159"/>
        <v>0</v>
      </c>
    </row>
    <row r="3372" spans="1:11">
      <c r="A3372" s="66" t="s">
        <v>5703</v>
      </c>
      <c r="C3372" s="75"/>
      <c r="E3372" s="76"/>
      <c r="F3372" s="76"/>
      <c r="G3372" s="77"/>
      <c r="H3372" s="77"/>
      <c r="I3372" s="77"/>
      <c r="J3372" s="77"/>
    </row>
    <row r="3373" spans="1:11" ht="14.25">
      <c r="B3373" s="43" t="s">
        <v>69</v>
      </c>
      <c r="C3373" s="44"/>
      <c r="D3373" s="43"/>
      <c r="E3373" s="60"/>
      <c r="F3373" s="60"/>
      <c r="G3373" s="60"/>
      <c r="H3373" s="60"/>
      <c r="I3373" s="60"/>
      <c r="J3373" s="60"/>
    </row>
    <row r="3374" spans="1:11">
      <c r="B3374" s="45" t="s">
        <v>37</v>
      </c>
      <c r="C3374" s="46"/>
      <c r="E3374" s="47">
        <f>SUM(E3375:E3382)</f>
        <v>15420</v>
      </c>
      <c r="F3374" s="47">
        <f t="shared" ref="F3374:J3374" si="160">SUM(F3375:F3382)</f>
        <v>14061</v>
      </c>
      <c r="G3374" s="47">
        <f t="shared" si="160"/>
        <v>18939</v>
      </c>
      <c r="H3374" s="47">
        <f t="shared" si="160"/>
        <v>18881</v>
      </c>
      <c r="I3374" s="47">
        <f t="shared" si="160"/>
        <v>34359</v>
      </c>
      <c r="J3374" s="47">
        <f t="shared" si="160"/>
        <v>32942</v>
      </c>
    </row>
    <row r="3375" spans="1:11">
      <c r="C3375" s="78" t="s">
        <v>105</v>
      </c>
      <c r="D3375" s="83" t="s">
        <v>7749</v>
      </c>
      <c r="E3375" s="79">
        <v>8872</v>
      </c>
      <c r="F3375" s="79">
        <v>8500</v>
      </c>
      <c r="G3375" s="79">
        <v>1567</v>
      </c>
      <c r="H3375" s="79">
        <v>1600</v>
      </c>
      <c r="I3375" s="79">
        <f>SUM(E3375,G3375)</f>
        <v>10439</v>
      </c>
      <c r="J3375" s="79">
        <f>SUM(F3375,H3375)</f>
        <v>10100</v>
      </c>
    </row>
    <row r="3376" spans="1:11">
      <c r="C3376" s="78" t="s">
        <v>106</v>
      </c>
      <c r="D3376" s="83" t="s">
        <v>7750</v>
      </c>
      <c r="E3376" s="79">
        <v>4868</v>
      </c>
      <c r="F3376" s="79">
        <v>4000</v>
      </c>
      <c r="G3376" s="79">
        <v>15081</v>
      </c>
      <c r="H3376" s="79">
        <v>15000</v>
      </c>
      <c r="I3376" s="79">
        <f t="shared" ref="I3376:J3382" si="161">SUM(E3376,G3376)</f>
        <v>19949</v>
      </c>
      <c r="J3376" s="79">
        <f t="shared" si="161"/>
        <v>19000</v>
      </c>
    </row>
    <row r="3377" spans="1:11">
      <c r="C3377" s="78" t="s">
        <v>107</v>
      </c>
      <c r="D3377" s="83" t="s">
        <v>7751</v>
      </c>
      <c r="E3377" s="79">
        <v>469</v>
      </c>
      <c r="F3377" s="79">
        <v>400</v>
      </c>
      <c r="G3377" s="79">
        <v>251</v>
      </c>
      <c r="H3377" s="79">
        <v>350</v>
      </c>
      <c r="I3377" s="79">
        <f t="shared" si="161"/>
        <v>720</v>
      </c>
      <c r="J3377" s="79">
        <f t="shared" si="161"/>
        <v>750</v>
      </c>
    </row>
    <row r="3378" spans="1:11">
      <c r="C3378" s="78" t="s">
        <v>108</v>
      </c>
      <c r="D3378" s="83" t="s">
        <v>7752</v>
      </c>
      <c r="E3378" s="79">
        <v>256</v>
      </c>
      <c r="F3378" s="79">
        <v>200</v>
      </c>
      <c r="G3378" s="79">
        <v>1843</v>
      </c>
      <c r="H3378" s="79">
        <v>1400</v>
      </c>
      <c r="I3378" s="79">
        <f t="shared" si="161"/>
        <v>2099</v>
      </c>
      <c r="J3378" s="79">
        <f t="shared" si="161"/>
        <v>1600</v>
      </c>
    </row>
    <row r="3379" spans="1:11">
      <c r="C3379" s="78" t="s">
        <v>109</v>
      </c>
      <c r="D3379" s="83" t="s">
        <v>7753</v>
      </c>
      <c r="E3379" s="79">
        <v>744</v>
      </c>
      <c r="F3379" s="79">
        <v>800</v>
      </c>
      <c r="G3379" s="79">
        <v>3</v>
      </c>
      <c r="H3379" s="79">
        <v>200</v>
      </c>
      <c r="I3379" s="79">
        <f t="shared" ref="I3379" si="162">SUM(E3379,G3379)</f>
        <v>747</v>
      </c>
      <c r="J3379" s="79">
        <f t="shared" ref="J3379" si="163">SUM(F3379,H3379)</f>
        <v>1000</v>
      </c>
    </row>
    <row r="3380" spans="1:11">
      <c r="C3380" s="78" t="s">
        <v>110</v>
      </c>
      <c r="D3380" s="83" t="s">
        <v>7754</v>
      </c>
      <c r="E3380" s="79">
        <v>211</v>
      </c>
      <c r="F3380" s="79">
        <v>150</v>
      </c>
      <c r="G3380" s="79">
        <v>177</v>
      </c>
      <c r="H3380" s="79">
        <v>300</v>
      </c>
      <c r="I3380" s="79">
        <f t="shared" si="161"/>
        <v>388</v>
      </c>
      <c r="J3380" s="79">
        <f t="shared" si="161"/>
        <v>450</v>
      </c>
    </row>
    <row r="3381" spans="1:11">
      <c r="C3381" s="78" t="s">
        <v>111</v>
      </c>
      <c r="D3381" s="83" t="s">
        <v>7755</v>
      </c>
      <c r="E3381" s="79">
        <v>0</v>
      </c>
      <c r="F3381" s="79">
        <v>10</v>
      </c>
      <c r="G3381" s="79">
        <v>17</v>
      </c>
      <c r="H3381" s="79">
        <v>30</v>
      </c>
      <c r="I3381" s="79">
        <f t="shared" si="161"/>
        <v>17</v>
      </c>
      <c r="J3381" s="79">
        <f t="shared" si="161"/>
        <v>40</v>
      </c>
    </row>
    <row r="3382" spans="1:11" s="51" customFormat="1" ht="45.75" customHeight="1">
      <c r="A3382" s="2"/>
      <c r="B3382" s="2"/>
      <c r="C3382" s="78">
        <v>140002</v>
      </c>
      <c r="D3382" s="83" t="s">
        <v>7764</v>
      </c>
      <c r="E3382" s="79">
        <v>0</v>
      </c>
      <c r="F3382" s="79">
        <v>1</v>
      </c>
      <c r="G3382" s="79">
        <v>0</v>
      </c>
      <c r="H3382" s="79">
        <v>1</v>
      </c>
      <c r="I3382" s="79">
        <f t="shared" si="161"/>
        <v>0</v>
      </c>
      <c r="J3382" s="79">
        <f t="shared" si="161"/>
        <v>2</v>
      </c>
    </row>
    <row r="3383" spans="1:11" s="51" customFormat="1">
      <c r="B3383" s="45" t="s">
        <v>81</v>
      </c>
      <c r="C3383" s="52"/>
      <c r="D3383" s="53"/>
      <c r="E3383" s="54"/>
      <c r="F3383" s="54"/>
      <c r="G3383" s="54"/>
      <c r="H3383" s="54"/>
      <c r="I3383" s="54"/>
      <c r="J3383" s="54"/>
      <c r="K3383" s="2" t="s">
        <v>21</v>
      </c>
    </row>
    <row r="3384" spans="1:11" s="51" customFormat="1">
      <c r="C3384" s="84" t="s">
        <v>77</v>
      </c>
      <c r="D3384" s="56" t="s">
        <v>7765</v>
      </c>
      <c r="E3384" s="85"/>
      <c r="F3384" s="85"/>
      <c r="G3384" s="85"/>
      <c r="H3384" s="85"/>
      <c r="I3384" s="79">
        <f t="shared" ref="I3384:J3387" si="164">SUM(E3384,G3384)</f>
        <v>0</v>
      </c>
      <c r="J3384" s="79">
        <f t="shared" si="164"/>
        <v>0</v>
      </c>
    </row>
    <row r="3385" spans="1:11" s="51" customFormat="1">
      <c r="C3385" s="84" t="s">
        <v>78</v>
      </c>
      <c r="D3385" s="56" t="s">
        <v>7766</v>
      </c>
      <c r="E3385" s="85"/>
      <c r="F3385" s="85"/>
      <c r="G3385" s="85"/>
      <c r="H3385" s="85"/>
      <c r="I3385" s="79">
        <f t="shared" si="164"/>
        <v>0</v>
      </c>
      <c r="J3385" s="79">
        <f t="shared" si="164"/>
        <v>0</v>
      </c>
    </row>
    <row r="3386" spans="1:11" s="51" customFormat="1">
      <c r="C3386" s="84" t="s">
        <v>79</v>
      </c>
      <c r="D3386" s="56" t="s">
        <v>7767</v>
      </c>
      <c r="E3386" s="79"/>
      <c r="F3386" s="79"/>
      <c r="G3386" s="79"/>
      <c r="H3386" s="79"/>
      <c r="I3386" s="79">
        <f t="shared" si="164"/>
        <v>0</v>
      </c>
      <c r="J3386" s="79">
        <f t="shared" si="164"/>
        <v>0</v>
      </c>
    </row>
    <row r="3387" spans="1:11" s="51" customFormat="1">
      <c r="C3387" s="84" t="s">
        <v>80</v>
      </c>
      <c r="D3387" s="56" t="s">
        <v>7768</v>
      </c>
      <c r="E3387" s="79"/>
      <c r="F3387" s="79"/>
      <c r="G3387" s="79"/>
      <c r="H3387" s="79"/>
      <c r="I3387" s="79">
        <f t="shared" si="164"/>
        <v>0</v>
      </c>
      <c r="J3387" s="79">
        <f t="shared" si="164"/>
        <v>0</v>
      </c>
    </row>
    <row r="3388" spans="1:11">
      <c r="E3388" s="59"/>
      <c r="F3388" s="59"/>
      <c r="G3388" s="59"/>
      <c r="H3388" s="59"/>
      <c r="I3388" s="59"/>
      <c r="J3388" s="59"/>
    </row>
    <row r="3389" spans="1:11" ht="14.25">
      <c r="B3389" s="43" t="s">
        <v>66</v>
      </c>
      <c r="C3389" s="44"/>
      <c r="D3389" s="43"/>
      <c r="E3389" s="60"/>
      <c r="F3389" s="60"/>
      <c r="G3389" s="60"/>
      <c r="H3389" s="60"/>
      <c r="I3389" s="60"/>
      <c r="J3389" s="60"/>
    </row>
    <row r="3390" spans="1:11">
      <c r="B3390" s="45" t="s">
        <v>36</v>
      </c>
      <c r="E3390" s="61">
        <f>E3391+E3531</f>
        <v>9746</v>
      </c>
      <c r="F3390" s="61">
        <f t="shared" ref="F3390:J3390" si="165">F3391+F3531</f>
        <v>13807</v>
      </c>
      <c r="G3390" s="61">
        <f t="shared" si="165"/>
        <v>115717</v>
      </c>
      <c r="H3390" s="61">
        <f t="shared" si="165"/>
        <v>124465</v>
      </c>
      <c r="I3390" s="61">
        <f t="shared" si="165"/>
        <v>125463</v>
      </c>
      <c r="J3390" s="61">
        <f t="shared" si="165"/>
        <v>138272</v>
      </c>
    </row>
    <row r="3391" spans="1:11" ht="14.25">
      <c r="B3391" s="69" t="s">
        <v>65</v>
      </c>
      <c r="C3391" s="70"/>
      <c r="E3391" s="61">
        <f>SUM(E3392:E3530)</f>
        <v>9656</v>
      </c>
      <c r="F3391" s="61">
        <f t="shared" ref="F3391:J3391" si="166">SUM(F3392:F3530)</f>
        <v>9002</v>
      </c>
      <c r="G3391" s="61">
        <f t="shared" si="166"/>
        <v>115717</v>
      </c>
      <c r="H3391" s="61">
        <f t="shared" si="166"/>
        <v>124465</v>
      </c>
      <c r="I3391" s="61">
        <f t="shared" si="166"/>
        <v>125373</v>
      </c>
      <c r="J3391" s="61">
        <f t="shared" si="166"/>
        <v>133467</v>
      </c>
      <c r="K3391" s="71" t="s">
        <v>9</v>
      </c>
    </row>
    <row r="3392" spans="1:11">
      <c r="C3392" s="78" t="s">
        <v>520</v>
      </c>
      <c r="D3392" s="83" t="s">
        <v>521</v>
      </c>
      <c r="E3392" s="86">
        <v>0</v>
      </c>
      <c r="F3392" s="86">
        <v>0</v>
      </c>
      <c r="G3392" s="79">
        <v>1491</v>
      </c>
      <c r="H3392" s="79">
        <v>1500</v>
      </c>
      <c r="I3392" s="79">
        <f t="shared" ref="I3392:J3519" si="167">SUM(E3392,G3392)</f>
        <v>1491</v>
      </c>
      <c r="J3392" s="79">
        <f t="shared" si="167"/>
        <v>1500</v>
      </c>
    </row>
    <row r="3393" spans="3:10" ht="25.5">
      <c r="C3393" s="78" t="s">
        <v>522</v>
      </c>
      <c r="D3393" s="83" t="s">
        <v>523</v>
      </c>
      <c r="E3393" s="86">
        <v>0</v>
      </c>
      <c r="F3393" s="86">
        <v>0</v>
      </c>
      <c r="G3393" s="79">
        <v>1</v>
      </c>
      <c r="H3393" s="79">
        <v>0</v>
      </c>
      <c r="I3393" s="79">
        <f t="shared" si="167"/>
        <v>1</v>
      </c>
      <c r="J3393" s="79">
        <f t="shared" si="167"/>
        <v>0</v>
      </c>
    </row>
    <row r="3394" spans="3:10">
      <c r="C3394" s="78">
        <v>260076</v>
      </c>
      <c r="D3394" s="83" t="s">
        <v>698</v>
      </c>
      <c r="E3394" s="86">
        <v>22</v>
      </c>
      <c r="F3394" s="86">
        <v>24</v>
      </c>
      <c r="G3394" s="79">
        <v>704</v>
      </c>
      <c r="H3394" s="79">
        <v>800</v>
      </c>
      <c r="I3394" s="79">
        <f t="shared" si="167"/>
        <v>726</v>
      </c>
      <c r="J3394" s="79">
        <f t="shared" si="167"/>
        <v>824</v>
      </c>
    </row>
    <row r="3395" spans="3:10">
      <c r="C3395" s="78" t="s">
        <v>3097</v>
      </c>
      <c r="D3395" s="83" t="s">
        <v>3098</v>
      </c>
      <c r="E3395" s="86">
        <v>0</v>
      </c>
      <c r="F3395" s="86">
        <v>0</v>
      </c>
      <c r="G3395" s="79">
        <v>2</v>
      </c>
      <c r="H3395" s="79">
        <v>0</v>
      </c>
      <c r="I3395" s="79">
        <f t="shared" si="167"/>
        <v>2</v>
      </c>
      <c r="J3395" s="79">
        <f t="shared" si="167"/>
        <v>0</v>
      </c>
    </row>
    <row r="3396" spans="3:10">
      <c r="C3396" s="78" t="s">
        <v>531</v>
      </c>
      <c r="D3396" s="83" t="s">
        <v>532</v>
      </c>
      <c r="E3396" s="86">
        <v>3</v>
      </c>
      <c r="F3396" s="86">
        <v>3</v>
      </c>
      <c r="G3396" s="79">
        <v>722</v>
      </c>
      <c r="H3396" s="79">
        <v>600</v>
      </c>
      <c r="I3396" s="79">
        <f t="shared" si="167"/>
        <v>725</v>
      </c>
      <c r="J3396" s="79">
        <f t="shared" si="167"/>
        <v>603</v>
      </c>
    </row>
    <row r="3397" spans="3:10">
      <c r="C3397" s="78" t="s">
        <v>5704</v>
      </c>
      <c r="D3397" s="83" t="s">
        <v>5705</v>
      </c>
      <c r="E3397" s="86">
        <v>0</v>
      </c>
      <c r="F3397" s="86">
        <v>1</v>
      </c>
      <c r="G3397" s="79">
        <v>10</v>
      </c>
      <c r="H3397" s="79">
        <v>10</v>
      </c>
      <c r="I3397" s="79">
        <f t="shared" si="167"/>
        <v>10</v>
      </c>
      <c r="J3397" s="79">
        <f t="shared" si="167"/>
        <v>11</v>
      </c>
    </row>
    <row r="3398" spans="3:10">
      <c r="C3398" s="78" t="s">
        <v>5706</v>
      </c>
      <c r="D3398" s="83" t="s">
        <v>5707</v>
      </c>
      <c r="E3398" s="86">
        <v>0</v>
      </c>
      <c r="F3398" s="86">
        <v>0</v>
      </c>
      <c r="G3398" s="79">
        <v>1</v>
      </c>
      <c r="H3398" s="79">
        <v>1</v>
      </c>
      <c r="I3398" s="79">
        <f t="shared" si="167"/>
        <v>1</v>
      </c>
      <c r="J3398" s="79">
        <f t="shared" si="167"/>
        <v>1</v>
      </c>
    </row>
    <row r="3399" spans="3:10">
      <c r="C3399" s="78" t="s">
        <v>705</v>
      </c>
      <c r="D3399" s="83" t="s">
        <v>706</v>
      </c>
      <c r="E3399" s="86">
        <v>0</v>
      </c>
      <c r="F3399" s="86">
        <v>0</v>
      </c>
      <c r="G3399" s="79">
        <v>0</v>
      </c>
      <c r="H3399" s="79">
        <v>1</v>
      </c>
      <c r="I3399" s="79">
        <f t="shared" si="167"/>
        <v>0</v>
      </c>
      <c r="J3399" s="79">
        <f t="shared" si="167"/>
        <v>1</v>
      </c>
    </row>
    <row r="3400" spans="3:10">
      <c r="C3400" s="78" t="s">
        <v>541</v>
      </c>
      <c r="D3400" s="83" t="s">
        <v>542</v>
      </c>
      <c r="E3400" s="86">
        <v>0</v>
      </c>
      <c r="F3400" s="86">
        <v>0</v>
      </c>
      <c r="G3400" s="79">
        <v>1624</v>
      </c>
      <c r="H3400" s="79">
        <v>1500</v>
      </c>
      <c r="I3400" s="79">
        <f t="shared" si="167"/>
        <v>1624</v>
      </c>
      <c r="J3400" s="79">
        <f t="shared" si="167"/>
        <v>1500</v>
      </c>
    </row>
    <row r="3401" spans="3:10">
      <c r="C3401" s="78" t="s">
        <v>543</v>
      </c>
      <c r="D3401" s="83" t="s">
        <v>544</v>
      </c>
      <c r="E3401" s="86">
        <v>0</v>
      </c>
      <c r="F3401" s="86">
        <v>0</v>
      </c>
      <c r="G3401" s="79">
        <v>80</v>
      </c>
      <c r="H3401" s="79">
        <v>70</v>
      </c>
      <c r="I3401" s="79">
        <f t="shared" si="167"/>
        <v>80</v>
      </c>
      <c r="J3401" s="79">
        <f t="shared" si="167"/>
        <v>70</v>
      </c>
    </row>
    <row r="3402" spans="3:10">
      <c r="C3402" s="78" t="s">
        <v>707</v>
      </c>
      <c r="D3402" s="83" t="s">
        <v>708</v>
      </c>
      <c r="E3402" s="86">
        <v>0</v>
      </c>
      <c r="F3402" s="86">
        <v>0</v>
      </c>
      <c r="G3402" s="79">
        <v>0</v>
      </c>
      <c r="H3402" s="79">
        <v>1</v>
      </c>
      <c r="I3402" s="79">
        <f t="shared" si="167"/>
        <v>0</v>
      </c>
      <c r="J3402" s="79">
        <f t="shared" si="167"/>
        <v>1</v>
      </c>
    </row>
    <row r="3403" spans="3:10">
      <c r="C3403" s="78" t="s">
        <v>5708</v>
      </c>
      <c r="D3403" s="83" t="s">
        <v>5709</v>
      </c>
      <c r="E3403" s="86">
        <v>0</v>
      </c>
      <c r="F3403" s="86">
        <v>0</v>
      </c>
      <c r="G3403" s="79">
        <v>59</v>
      </c>
      <c r="H3403" s="79">
        <v>50</v>
      </c>
      <c r="I3403" s="79">
        <f t="shared" si="167"/>
        <v>59</v>
      </c>
      <c r="J3403" s="79">
        <f t="shared" si="167"/>
        <v>50</v>
      </c>
    </row>
    <row r="3404" spans="3:10">
      <c r="C3404" s="78" t="s">
        <v>709</v>
      </c>
      <c r="D3404" s="83" t="s">
        <v>710</v>
      </c>
      <c r="E3404" s="86">
        <v>0</v>
      </c>
      <c r="F3404" s="86">
        <v>0</v>
      </c>
      <c r="G3404" s="79">
        <v>8</v>
      </c>
      <c r="H3404" s="79">
        <v>10</v>
      </c>
      <c r="I3404" s="79">
        <f t="shared" si="167"/>
        <v>8</v>
      </c>
      <c r="J3404" s="79">
        <f t="shared" si="167"/>
        <v>10</v>
      </c>
    </row>
    <row r="3405" spans="3:10">
      <c r="C3405" s="78" t="s">
        <v>545</v>
      </c>
      <c r="D3405" s="83" t="s">
        <v>546</v>
      </c>
      <c r="E3405" s="86">
        <v>525</v>
      </c>
      <c r="F3405" s="86">
        <v>600</v>
      </c>
      <c r="G3405" s="79">
        <v>6396</v>
      </c>
      <c r="H3405" s="79">
        <v>7000</v>
      </c>
      <c r="I3405" s="79">
        <f t="shared" si="167"/>
        <v>6921</v>
      </c>
      <c r="J3405" s="79">
        <f t="shared" si="167"/>
        <v>7600</v>
      </c>
    </row>
    <row r="3406" spans="3:10">
      <c r="C3406" s="78" t="s">
        <v>547</v>
      </c>
      <c r="D3406" s="83" t="s">
        <v>548</v>
      </c>
      <c r="E3406" s="86">
        <v>0</v>
      </c>
      <c r="F3406" s="86">
        <v>0</v>
      </c>
      <c r="G3406" s="79">
        <v>135</v>
      </c>
      <c r="H3406" s="79">
        <v>150</v>
      </c>
      <c r="I3406" s="79">
        <f t="shared" si="167"/>
        <v>135</v>
      </c>
      <c r="J3406" s="79">
        <f t="shared" si="167"/>
        <v>150</v>
      </c>
    </row>
    <row r="3407" spans="3:10">
      <c r="C3407" s="78" t="s">
        <v>727</v>
      </c>
      <c r="D3407" s="83" t="s">
        <v>728</v>
      </c>
      <c r="E3407" s="86">
        <v>0</v>
      </c>
      <c r="F3407" s="86">
        <v>0</v>
      </c>
      <c r="G3407" s="79">
        <v>0</v>
      </c>
      <c r="H3407" s="79">
        <v>1</v>
      </c>
      <c r="I3407" s="79">
        <f t="shared" si="167"/>
        <v>0</v>
      </c>
      <c r="J3407" s="79">
        <f t="shared" si="167"/>
        <v>1</v>
      </c>
    </row>
    <row r="3408" spans="3:10">
      <c r="C3408" s="78" t="s">
        <v>551</v>
      </c>
      <c r="D3408" s="83" t="s">
        <v>552</v>
      </c>
      <c r="E3408" s="86">
        <v>0</v>
      </c>
      <c r="F3408" s="86">
        <v>0</v>
      </c>
      <c r="G3408" s="79">
        <v>2515</v>
      </c>
      <c r="H3408" s="79">
        <v>1800</v>
      </c>
      <c r="I3408" s="79">
        <f t="shared" si="167"/>
        <v>2515</v>
      </c>
      <c r="J3408" s="79">
        <f t="shared" si="167"/>
        <v>1800</v>
      </c>
    </row>
    <row r="3409" spans="3:10">
      <c r="C3409" s="78" t="s">
        <v>126</v>
      </c>
      <c r="D3409" s="83" t="s">
        <v>127</v>
      </c>
      <c r="E3409" s="86">
        <v>2</v>
      </c>
      <c r="F3409" s="86">
        <v>1</v>
      </c>
      <c r="G3409" s="79">
        <v>0</v>
      </c>
      <c r="H3409" s="79">
        <v>0</v>
      </c>
      <c r="I3409" s="79">
        <f t="shared" si="167"/>
        <v>2</v>
      </c>
      <c r="J3409" s="79">
        <f t="shared" si="167"/>
        <v>1</v>
      </c>
    </row>
    <row r="3410" spans="3:10">
      <c r="C3410" s="78" t="s">
        <v>208</v>
      </c>
      <c r="D3410" s="83" t="s">
        <v>209</v>
      </c>
      <c r="E3410" s="86">
        <v>0</v>
      </c>
      <c r="F3410" s="86">
        <v>1</v>
      </c>
      <c r="G3410" s="79">
        <v>226</v>
      </c>
      <c r="H3410" s="79">
        <v>230</v>
      </c>
      <c r="I3410" s="79">
        <f t="shared" si="167"/>
        <v>226</v>
      </c>
      <c r="J3410" s="79">
        <f t="shared" si="167"/>
        <v>231</v>
      </c>
    </row>
    <row r="3411" spans="3:10">
      <c r="C3411" s="78" t="s">
        <v>210</v>
      </c>
      <c r="D3411" s="83" t="s">
        <v>211</v>
      </c>
      <c r="E3411" s="86">
        <v>0</v>
      </c>
      <c r="F3411" s="86">
        <v>0</v>
      </c>
      <c r="G3411" s="79">
        <v>0</v>
      </c>
      <c r="H3411" s="79">
        <v>1</v>
      </c>
      <c r="I3411" s="79">
        <f t="shared" si="167"/>
        <v>0</v>
      </c>
      <c r="J3411" s="79">
        <f t="shared" si="167"/>
        <v>1</v>
      </c>
    </row>
    <row r="3412" spans="3:10">
      <c r="C3412" s="78" t="s">
        <v>5501</v>
      </c>
      <c r="D3412" s="83" t="s">
        <v>5502</v>
      </c>
      <c r="E3412" s="86">
        <v>0</v>
      </c>
      <c r="F3412" s="86">
        <v>0</v>
      </c>
      <c r="G3412" s="79">
        <v>1</v>
      </c>
      <c r="H3412" s="79"/>
      <c r="I3412" s="79">
        <f t="shared" si="167"/>
        <v>1</v>
      </c>
      <c r="J3412" s="79">
        <f t="shared" si="167"/>
        <v>0</v>
      </c>
    </row>
    <row r="3413" spans="3:10">
      <c r="C3413" s="78" t="s">
        <v>5503</v>
      </c>
      <c r="D3413" s="83" t="s">
        <v>5504</v>
      </c>
      <c r="E3413" s="86">
        <v>0</v>
      </c>
      <c r="F3413" s="86">
        <v>0</v>
      </c>
      <c r="G3413" s="79">
        <v>0</v>
      </c>
      <c r="H3413" s="79"/>
      <c r="I3413" s="79">
        <f t="shared" si="167"/>
        <v>0</v>
      </c>
      <c r="J3413" s="79">
        <f t="shared" si="167"/>
        <v>0</v>
      </c>
    </row>
    <row r="3414" spans="3:10">
      <c r="C3414" s="78" t="s">
        <v>5507</v>
      </c>
      <c r="D3414" s="83" t="s">
        <v>5508</v>
      </c>
      <c r="E3414" s="86">
        <v>70</v>
      </c>
      <c r="F3414" s="86">
        <v>80</v>
      </c>
      <c r="G3414" s="79">
        <v>154</v>
      </c>
      <c r="H3414" s="79">
        <v>150</v>
      </c>
      <c r="I3414" s="79">
        <f t="shared" si="167"/>
        <v>224</v>
      </c>
      <c r="J3414" s="79">
        <f t="shared" si="167"/>
        <v>230</v>
      </c>
    </row>
    <row r="3415" spans="3:10">
      <c r="C3415" s="78" t="s">
        <v>5509</v>
      </c>
      <c r="D3415" s="83" t="s">
        <v>5510</v>
      </c>
      <c r="E3415" s="86">
        <v>1245</v>
      </c>
      <c r="F3415" s="86">
        <v>1000</v>
      </c>
      <c r="G3415" s="79">
        <v>586</v>
      </c>
      <c r="H3415" s="79">
        <v>550</v>
      </c>
      <c r="I3415" s="79">
        <f t="shared" si="167"/>
        <v>1831</v>
      </c>
      <c r="J3415" s="79">
        <f t="shared" si="167"/>
        <v>1550</v>
      </c>
    </row>
    <row r="3416" spans="3:10">
      <c r="C3416" s="78" t="s">
        <v>4159</v>
      </c>
      <c r="D3416" s="83" t="s">
        <v>4160</v>
      </c>
      <c r="E3416" s="86">
        <v>0</v>
      </c>
      <c r="F3416" s="86">
        <v>1</v>
      </c>
      <c r="G3416" s="79">
        <v>1</v>
      </c>
      <c r="H3416" s="79">
        <v>1</v>
      </c>
      <c r="I3416" s="79">
        <f t="shared" si="167"/>
        <v>1</v>
      </c>
      <c r="J3416" s="79">
        <f t="shared" si="167"/>
        <v>2</v>
      </c>
    </row>
    <row r="3417" spans="3:10">
      <c r="C3417" s="78" t="s">
        <v>5710</v>
      </c>
      <c r="D3417" s="83" t="s">
        <v>5711</v>
      </c>
      <c r="E3417" s="86">
        <v>0</v>
      </c>
      <c r="F3417" s="86">
        <v>1</v>
      </c>
      <c r="G3417" s="79">
        <v>0</v>
      </c>
      <c r="H3417" s="79">
        <v>1</v>
      </c>
      <c r="I3417" s="79">
        <f t="shared" si="167"/>
        <v>0</v>
      </c>
      <c r="J3417" s="79">
        <f t="shared" si="167"/>
        <v>2</v>
      </c>
    </row>
    <row r="3418" spans="3:10">
      <c r="C3418" s="78" t="s">
        <v>5712</v>
      </c>
      <c r="D3418" s="83" t="s">
        <v>5713</v>
      </c>
      <c r="E3418" s="86">
        <v>0</v>
      </c>
      <c r="F3418" s="86">
        <v>1</v>
      </c>
      <c r="G3418" s="79">
        <v>0</v>
      </c>
      <c r="H3418" s="79">
        <v>1</v>
      </c>
      <c r="I3418" s="79">
        <f t="shared" si="167"/>
        <v>0</v>
      </c>
      <c r="J3418" s="79">
        <f t="shared" si="167"/>
        <v>2</v>
      </c>
    </row>
    <row r="3419" spans="3:10">
      <c r="C3419" s="78" t="s">
        <v>5511</v>
      </c>
      <c r="D3419" s="83" t="s">
        <v>5512</v>
      </c>
      <c r="E3419" s="86">
        <v>0</v>
      </c>
      <c r="F3419" s="86">
        <v>0</v>
      </c>
      <c r="G3419" s="79">
        <v>0</v>
      </c>
      <c r="H3419" s="79">
        <v>5</v>
      </c>
      <c r="I3419" s="79">
        <f t="shared" si="167"/>
        <v>0</v>
      </c>
      <c r="J3419" s="79">
        <f t="shared" si="167"/>
        <v>5</v>
      </c>
    </row>
    <row r="3420" spans="3:10">
      <c r="C3420" s="78" t="s">
        <v>5513</v>
      </c>
      <c r="D3420" s="83" t="s">
        <v>5514</v>
      </c>
      <c r="E3420" s="86">
        <v>1</v>
      </c>
      <c r="F3420" s="86">
        <v>1</v>
      </c>
      <c r="G3420" s="79">
        <v>0</v>
      </c>
      <c r="H3420" s="79">
        <v>1</v>
      </c>
      <c r="I3420" s="79">
        <f t="shared" si="167"/>
        <v>1</v>
      </c>
      <c r="J3420" s="79">
        <f t="shared" si="167"/>
        <v>2</v>
      </c>
    </row>
    <row r="3421" spans="3:10">
      <c r="C3421" s="78" t="s">
        <v>5515</v>
      </c>
      <c r="D3421" s="83" t="s">
        <v>5516</v>
      </c>
      <c r="E3421" s="86">
        <v>8</v>
      </c>
      <c r="F3421" s="86">
        <v>5</v>
      </c>
      <c r="G3421" s="79">
        <v>1</v>
      </c>
      <c r="H3421" s="79">
        <v>5</v>
      </c>
      <c r="I3421" s="79">
        <f t="shared" si="167"/>
        <v>9</v>
      </c>
      <c r="J3421" s="79">
        <f t="shared" si="167"/>
        <v>10</v>
      </c>
    </row>
    <row r="3422" spans="3:10">
      <c r="C3422" s="78" t="s">
        <v>5353</v>
      </c>
      <c r="D3422" s="83" t="s">
        <v>5354</v>
      </c>
      <c r="E3422" s="86">
        <v>0</v>
      </c>
      <c r="F3422" s="86">
        <v>1</v>
      </c>
      <c r="G3422" s="79">
        <v>0</v>
      </c>
      <c r="H3422" s="79">
        <v>1</v>
      </c>
      <c r="I3422" s="79">
        <f t="shared" si="167"/>
        <v>0</v>
      </c>
      <c r="J3422" s="79">
        <f t="shared" si="167"/>
        <v>2</v>
      </c>
    </row>
    <row r="3423" spans="3:10">
      <c r="C3423" s="78" t="s">
        <v>5714</v>
      </c>
      <c r="D3423" s="83" t="s">
        <v>5715</v>
      </c>
      <c r="E3423" s="86">
        <v>0</v>
      </c>
      <c r="F3423" s="86">
        <v>1</v>
      </c>
      <c r="G3423" s="79">
        <v>0</v>
      </c>
      <c r="H3423" s="79">
        <v>1</v>
      </c>
      <c r="I3423" s="79">
        <f t="shared" si="167"/>
        <v>0</v>
      </c>
      <c r="J3423" s="79">
        <f t="shared" si="167"/>
        <v>2</v>
      </c>
    </row>
    <row r="3424" spans="3:10">
      <c r="C3424" s="78" t="s">
        <v>5716</v>
      </c>
      <c r="D3424" s="83" t="s">
        <v>5717</v>
      </c>
      <c r="E3424" s="86">
        <v>0</v>
      </c>
      <c r="F3424" s="86">
        <v>1</v>
      </c>
      <c r="G3424" s="79">
        <v>0</v>
      </c>
      <c r="H3424" s="79">
        <v>1</v>
      </c>
      <c r="I3424" s="79">
        <f t="shared" si="167"/>
        <v>0</v>
      </c>
      <c r="J3424" s="79">
        <f t="shared" si="167"/>
        <v>2</v>
      </c>
    </row>
    <row r="3425" spans="3:10">
      <c r="C3425" s="78" t="s">
        <v>4161</v>
      </c>
      <c r="D3425" s="83" t="s">
        <v>4162</v>
      </c>
      <c r="E3425" s="86">
        <v>0</v>
      </c>
      <c r="F3425" s="86">
        <v>1</v>
      </c>
      <c r="G3425" s="79">
        <v>0</v>
      </c>
      <c r="H3425" s="79">
        <v>1</v>
      </c>
      <c r="I3425" s="79">
        <f t="shared" si="167"/>
        <v>0</v>
      </c>
      <c r="J3425" s="79">
        <f t="shared" si="167"/>
        <v>2</v>
      </c>
    </row>
    <row r="3426" spans="3:10">
      <c r="C3426" s="78" t="s">
        <v>4163</v>
      </c>
      <c r="D3426" s="83" t="s">
        <v>4164</v>
      </c>
      <c r="E3426" s="86">
        <v>0</v>
      </c>
      <c r="F3426" s="86">
        <v>1</v>
      </c>
      <c r="G3426" s="79">
        <v>0</v>
      </c>
      <c r="H3426" s="79">
        <v>1</v>
      </c>
      <c r="I3426" s="79">
        <f t="shared" si="167"/>
        <v>0</v>
      </c>
      <c r="J3426" s="79">
        <f t="shared" si="167"/>
        <v>2</v>
      </c>
    </row>
    <row r="3427" spans="3:10">
      <c r="C3427" s="78" t="s">
        <v>4606</v>
      </c>
      <c r="D3427" s="83" t="s">
        <v>4607</v>
      </c>
      <c r="E3427" s="86">
        <v>7</v>
      </c>
      <c r="F3427" s="86">
        <v>10</v>
      </c>
      <c r="G3427" s="79">
        <v>11</v>
      </c>
      <c r="H3427" s="79">
        <v>10</v>
      </c>
      <c r="I3427" s="79">
        <f t="shared" si="167"/>
        <v>18</v>
      </c>
      <c r="J3427" s="79">
        <f t="shared" si="167"/>
        <v>20</v>
      </c>
    </row>
    <row r="3428" spans="3:10">
      <c r="C3428" s="78" t="s">
        <v>5521</v>
      </c>
      <c r="D3428" s="83" t="s">
        <v>5522</v>
      </c>
      <c r="E3428" s="86">
        <v>1</v>
      </c>
      <c r="F3428" s="86">
        <v>1</v>
      </c>
      <c r="G3428" s="79">
        <v>1</v>
      </c>
      <c r="H3428" s="79">
        <v>1</v>
      </c>
      <c r="I3428" s="79">
        <f t="shared" si="167"/>
        <v>2</v>
      </c>
      <c r="J3428" s="79">
        <f t="shared" si="167"/>
        <v>2</v>
      </c>
    </row>
    <row r="3429" spans="3:10">
      <c r="C3429" s="78" t="s">
        <v>5128</v>
      </c>
      <c r="D3429" s="83" t="s">
        <v>5129</v>
      </c>
      <c r="E3429" s="86">
        <v>0</v>
      </c>
      <c r="F3429" s="86">
        <v>1</v>
      </c>
      <c r="G3429" s="79">
        <v>0</v>
      </c>
      <c r="H3429" s="79">
        <v>1</v>
      </c>
      <c r="I3429" s="79">
        <f t="shared" si="167"/>
        <v>0</v>
      </c>
      <c r="J3429" s="79">
        <f t="shared" si="167"/>
        <v>2</v>
      </c>
    </row>
    <row r="3430" spans="3:10">
      <c r="C3430" s="78" t="s">
        <v>5523</v>
      </c>
      <c r="D3430" s="83" t="s">
        <v>5524</v>
      </c>
      <c r="E3430" s="86">
        <v>0</v>
      </c>
      <c r="F3430" s="86">
        <v>1</v>
      </c>
      <c r="G3430" s="79">
        <v>0</v>
      </c>
      <c r="H3430" s="79">
        <v>1</v>
      </c>
      <c r="I3430" s="79">
        <f t="shared" si="167"/>
        <v>0</v>
      </c>
      <c r="J3430" s="79">
        <f t="shared" si="167"/>
        <v>2</v>
      </c>
    </row>
    <row r="3431" spans="3:10">
      <c r="C3431" s="78" t="s">
        <v>5525</v>
      </c>
      <c r="D3431" s="83" t="s">
        <v>5526</v>
      </c>
      <c r="E3431" s="86">
        <v>9</v>
      </c>
      <c r="F3431" s="86">
        <v>10</v>
      </c>
      <c r="G3431" s="79">
        <v>206</v>
      </c>
      <c r="H3431" s="79">
        <v>190</v>
      </c>
      <c r="I3431" s="79">
        <f t="shared" si="167"/>
        <v>215</v>
      </c>
      <c r="J3431" s="79">
        <f t="shared" si="167"/>
        <v>200</v>
      </c>
    </row>
    <row r="3432" spans="3:10">
      <c r="C3432" s="78" t="s">
        <v>5718</v>
      </c>
      <c r="D3432" s="83" t="s">
        <v>5719</v>
      </c>
      <c r="E3432" s="86">
        <v>2</v>
      </c>
      <c r="F3432" s="86">
        <v>0</v>
      </c>
      <c r="G3432" s="79">
        <v>19</v>
      </c>
      <c r="H3432" s="79">
        <v>16</v>
      </c>
      <c r="I3432" s="79">
        <f t="shared" si="167"/>
        <v>21</v>
      </c>
      <c r="J3432" s="79">
        <f t="shared" si="167"/>
        <v>16</v>
      </c>
    </row>
    <row r="3433" spans="3:10">
      <c r="C3433" s="78" t="s">
        <v>5720</v>
      </c>
      <c r="D3433" s="83" t="s">
        <v>5721</v>
      </c>
      <c r="E3433" s="86">
        <v>3</v>
      </c>
      <c r="F3433" s="86">
        <v>0</v>
      </c>
      <c r="G3433" s="79">
        <v>159</v>
      </c>
      <c r="H3433" s="79">
        <v>150</v>
      </c>
      <c r="I3433" s="79">
        <f t="shared" si="167"/>
        <v>162</v>
      </c>
      <c r="J3433" s="79">
        <f t="shared" si="167"/>
        <v>150</v>
      </c>
    </row>
    <row r="3434" spans="3:10">
      <c r="C3434" s="78" t="s">
        <v>5722</v>
      </c>
      <c r="D3434" s="83" t="s">
        <v>5723</v>
      </c>
      <c r="E3434" s="86">
        <v>0</v>
      </c>
      <c r="F3434" s="86">
        <v>1</v>
      </c>
      <c r="G3434" s="79">
        <v>0</v>
      </c>
      <c r="H3434" s="79">
        <v>1</v>
      </c>
      <c r="I3434" s="79">
        <f t="shared" si="167"/>
        <v>0</v>
      </c>
      <c r="J3434" s="79">
        <f t="shared" si="167"/>
        <v>2</v>
      </c>
    </row>
    <row r="3435" spans="3:10">
      <c r="C3435" s="78" t="s">
        <v>4117</v>
      </c>
      <c r="D3435" s="83" t="s">
        <v>4118</v>
      </c>
      <c r="E3435" s="86">
        <v>0</v>
      </c>
      <c r="F3435" s="86">
        <v>1</v>
      </c>
      <c r="G3435" s="79">
        <v>0</v>
      </c>
      <c r="H3435" s="79">
        <v>1</v>
      </c>
      <c r="I3435" s="79">
        <f t="shared" si="167"/>
        <v>0</v>
      </c>
      <c r="J3435" s="79">
        <f t="shared" si="167"/>
        <v>2</v>
      </c>
    </row>
    <row r="3436" spans="3:10">
      <c r="C3436" s="78" t="s">
        <v>5529</v>
      </c>
      <c r="D3436" s="83" t="s">
        <v>5530</v>
      </c>
      <c r="E3436" s="86">
        <v>0</v>
      </c>
      <c r="F3436" s="86">
        <v>1</v>
      </c>
      <c r="G3436" s="79">
        <v>0</v>
      </c>
      <c r="H3436" s="79">
        <v>1</v>
      </c>
      <c r="I3436" s="79">
        <f t="shared" si="167"/>
        <v>0</v>
      </c>
      <c r="J3436" s="79">
        <f t="shared" si="167"/>
        <v>2</v>
      </c>
    </row>
    <row r="3437" spans="3:10">
      <c r="C3437" s="78" t="s">
        <v>5531</v>
      </c>
      <c r="D3437" s="83" t="s">
        <v>5532</v>
      </c>
      <c r="E3437" s="86">
        <v>7</v>
      </c>
      <c r="F3437" s="86">
        <v>1</v>
      </c>
      <c r="G3437" s="79">
        <v>52</v>
      </c>
      <c r="H3437" s="79">
        <v>45</v>
      </c>
      <c r="I3437" s="79">
        <f t="shared" si="167"/>
        <v>59</v>
      </c>
      <c r="J3437" s="79">
        <f t="shared" si="167"/>
        <v>46</v>
      </c>
    </row>
    <row r="3438" spans="3:10">
      <c r="C3438" s="78" t="s">
        <v>5535</v>
      </c>
      <c r="D3438" s="83" t="s">
        <v>5536</v>
      </c>
      <c r="E3438" s="86">
        <v>0</v>
      </c>
      <c r="F3438" s="86">
        <v>1</v>
      </c>
      <c r="G3438" s="79">
        <v>70</v>
      </c>
      <c r="H3438" s="79">
        <v>100</v>
      </c>
      <c r="I3438" s="79">
        <f t="shared" si="167"/>
        <v>70</v>
      </c>
      <c r="J3438" s="79">
        <f t="shared" si="167"/>
        <v>101</v>
      </c>
    </row>
    <row r="3439" spans="3:10">
      <c r="C3439" s="78" t="s">
        <v>565</v>
      </c>
      <c r="D3439" s="83" t="s">
        <v>566</v>
      </c>
      <c r="E3439" s="86">
        <v>1659</v>
      </c>
      <c r="F3439" s="86">
        <v>1600</v>
      </c>
      <c r="G3439" s="79">
        <v>24</v>
      </c>
      <c r="H3439" s="79">
        <v>30</v>
      </c>
      <c r="I3439" s="79">
        <f t="shared" si="167"/>
        <v>1683</v>
      </c>
      <c r="J3439" s="79">
        <f t="shared" si="167"/>
        <v>1630</v>
      </c>
    </row>
    <row r="3440" spans="3:10">
      <c r="C3440" s="78" t="s">
        <v>567</v>
      </c>
      <c r="D3440" s="83" t="s">
        <v>568</v>
      </c>
      <c r="E3440" s="86">
        <v>12</v>
      </c>
      <c r="F3440" s="86">
        <v>30</v>
      </c>
      <c r="G3440" s="79">
        <v>1</v>
      </c>
      <c r="H3440" s="79">
        <v>1</v>
      </c>
      <c r="I3440" s="79">
        <f t="shared" si="167"/>
        <v>13</v>
      </c>
      <c r="J3440" s="79">
        <f t="shared" si="167"/>
        <v>31</v>
      </c>
    </row>
    <row r="3441" spans="3:10">
      <c r="C3441" s="78" t="s">
        <v>5724</v>
      </c>
      <c r="D3441" s="83" t="s">
        <v>5725</v>
      </c>
      <c r="E3441" s="86">
        <v>0</v>
      </c>
      <c r="F3441" s="86">
        <v>1</v>
      </c>
      <c r="G3441" s="79">
        <v>1</v>
      </c>
      <c r="H3441" s="79">
        <v>1</v>
      </c>
      <c r="I3441" s="79">
        <f t="shared" si="167"/>
        <v>1</v>
      </c>
      <c r="J3441" s="79">
        <f t="shared" si="167"/>
        <v>2</v>
      </c>
    </row>
    <row r="3442" spans="3:10">
      <c r="C3442" s="78" t="s">
        <v>5726</v>
      </c>
      <c r="D3442" s="83" t="s">
        <v>5727</v>
      </c>
      <c r="E3442" s="86">
        <v>0</v>
      </c>
      <c r="F3442" s="86">
        <v>1</v>
      </c>
      <c r="G3442" s="79">
        <v>0</v>
      </c>
      <c r="H3442" s="79">
        <v>1</v>
      </c>
      <c r="I3442" s="79">
        <f t="shared" si="167"/>
        <v>0</v>
      </c>
      <c r="J3442" s="79">
        <f t="shared" si="167"/>
        <v>2</v>
      </c>
    </row>
    <row r="3443" spans="3:10">
      <c r="C3443" s="78" t="s">
        <v>5728</v>
      </c>
      <c r="D3443" s="83" t="s">
        <v>5729</v>
      </c>
      <c r="E3443" s="86">
        <v>3</v>
      </c>
      <c r="F3443" s="86">
        <v>1</v>
      </c>
      <c r="G3443" s="79">
        <v>1</v>
      </c>
      <c r="H3443" s="79">
        <v>4</v>
      </c>
      <c r="I3443" s="79">
        <f t="shared" si="167"/>
        <v>4</v>
      </c>
      <c r="J3443" s="79">
        <f t="shared" si="167"/>
        <v>5</v>
      </c>
    </row>
    <row r="3444" spans="3:10">
      <c r="C3444" s="78" t="s">
        <v>5730</v>
      </c>
      <c r="D3444" s="83" t="s">
        <v>5731</v>
      </c>
      <c r="E3444" s="86">
        <v>5</v>
      </c>
      <c r="F3444" s="86">
        <v>5</v>
      </c>
      <c r="G3444" s="79">
        <v>9</v>
      </c>
      <c r="H3444" s="79">
        <v>10</v>
      </c>
      <c r="I3444" s="79">
        <f t="shared" si="167"/>
        <v>14</v>
      </c>
      <c r="J3444" s="79">
        <f t="shared" si="167"/>
        <v>15</v>
      </c>
    </row>
    <row r="3445" spans="3:10">
      <c r="C3445" s="78" t="s">
        <v>569</v>
      </c>
      <c r="D3445" s="83" t="s">
        <v>570</v>
      </c>
      <c r="E3445" s="86">
        <v>965</v>
      </c>
      <c r="F3445" s="86">
        <v>1000</v>
      </c>
      <c r="G3445" s="79">
        <v>1</v>
      </c>
      <c r="H3445" s="79">
        <v>2</v>
      </c>
      <c r="I3445" s="79">
        <f t="shared" si="167"/>
        <v>966</v>
      </c>
      <c r="J3445" s="79">
        <f t="shared" si="167"/>
        <v>1002</v>
      </c>
    </row>
    <row r="3446" spans="3:10">
      <c r="C3446" s="78" t="s">
        <v>571</v>
      </c>
      <c r="D3446" s="83" t="s">
        <v>572</v>
      </c>
      <c r="E3446" s="86">
        <v>26</v>
      </c>
      <c r="F3446" s="86">
        <v>30</v>
      </c>
      <c r="G3446" s="79">
        <v>0</v>
      </c>
      <c r="H3446" s="79">
        <v>1</v>
      </c>
      <c r="I3446" s="79">
        <f t="shared" si="167"/>
        <v>26</v>
      </c>
      <c r="J3446" s="79">
        <f t="shared" si="167"/>
        <v>31</v>
      </c>
    </row>
    <row r="3447" spans="3:10">
      <c r="C3447" s="78" t="s">
        <v>404</v>
      </c>
      <c r="D3447" s="83" t="s">
        <v>5373</v>
      </c>
      <c r="E3447" s="86">
        <v>0</v>
      </c>
      <c r="F3447" s="86">
        <v>0</v>
      </c>
      <c r="G3447" s="79">
        <v>0</v>
      </c>
      <c r="H3447" s="79">
        <v>0</v>
      </c>
      <c r="I3447" s="79">
        <f t="shared" si="167"/>
        <v>0</v>
      </c>
      <c r="J3447" s="79">
        <f t="shared" si="167"/>
        <v>0</v>
      </c>
    </row>
    <row r="3448" spans="3:10">
      <c r="C3448" s="78" t="s">
        <v>575</v>
      </c>
      <c r="D3448" s="83" t="s">
        <v>576</v>
      </c>
      <c r="E3448" s="86">
        <v>3539</v>
      </c>
      <c r="F3448" s="86">
        <v>3300</v>
      </c>
      <c r="G3448" s="79">
        <v>884</v>
      </c>
      <c r="H3448" s="79">
        <v>1000</v>
      </c>
      <c r="I3448" s="79">
        <f t="shared" si="167"/>
        <v>4423</v>
      </c>
      <c r="J3448" s="79">
        <f t="shared" si="167"/>
        <v>4300</v>
      </c>
    </row>
    <row r="3449" spans="3:10">
      <c r="C3449" s="78" t="s">
        <v>731</v>
      </c>
      <c r="D3449" s="83" t="s">
        <v>732</v>
      </c>
      <c r="E3449" s="86">
        <v>0</v>
      </c>
      <c r="F3449" s="86">
        <v>0</v>
      </c>
      <c r="G3449" s="79">
        <v>1</v>
      </c>
      <c r="H3449" s="79">
        <v>1</v>
      </c>
      <c r="I3449" s="79">
        <f t="shared" si="167"/>
        <v>1</v>
      </c>
      <c r="J3449" s="79">
        <f t="shared" si="167"/>
        <v>1</v>
      </c>
    </row>
    <row r="3450" spans="3:10">
      <c r="C3450" s="78" t="s">
        <v>577</v>
      </c>
      <c r="D3450" s="83" t="s">
        <v>578</v>
      </c>
      <c r="E3450" s="86">
        <v>0</v>
      </c>
      <c r="F3450" s="86">
        <v>0</v>
      </c>
      <c r="G3450" s="79">
        <v>244</v>
      </c>
      <c r="H3450" s="79">
        <v>250</v>
      </c>
      <c r="I3450" s="79">
        <f t="shared" si="167"/>
        <v>244</v>
      </c>
      <c r="J3450" s="79">
        <f t="shared" si="167"/>
        <v>250</v>
      </c>
    </row>
    <row r="3451" spans="3:10">
      <c r="C3451" s="78" t="s">
        <v>1909</v>
      </c>
      <c r="D3451" s="83" t="s">
        <v>1910</v>
      </c>
      <c r="E3451" s="86">
        <v>0</v>
      </c>
      <c r="F3451" s="86">
        <v>0</v>
      </c>
      <c r="G3451" s="79">
        <v>4</v>
      </c>
      <c r="H3451" s="79">
        <v>6</v>
      </c>
      <c r="I3451" s="79">
        <f t="shared" si="167"/>
        <v>4</v>
      </c>
      <c r="J3451" s="79">
        <f t="shared" si="167"/>
        <v>6</v>
      </c>
    </row>
    <row r="3452" spans="3:10">
      <c r="C3452" s="78" t="s">
        <v>1911</v>
      </c>
      <c r="D3452" s="83" t="s">
        <v>1912</v>
      </c>
      <c r="E3452" s="86">
        <v>0</v>
      </c>
      <c r="F3452" s="86">
        <v>0</v>
      </c>
      <c r="G3452" s="79">
        <v>101</v>
      </c>
      <c r="H3452" s="79">
        <v>100</v>
      </c>
      <c r="I3452" s="79">
        <f t="shared" si="167"/>
        <v>101</v>
      </c>
      <c r="J3452" s="79">
        <f t="shared" si="167"/>
        <v>100</v>
      </c>
    </row>
    <row r="3453" spans="3:10">
      <c r="C3453" s="78" t="s">
        <v>5420</v>
      </c>
      <c r="D3453" s="83" t="s">
        <v>5421</v>
      </c>
      <c r="E3453" s="86">
        <v>0</v>
      </c>
      <c r="F3453" s="86">
        <v>1</v>
      </c>
      <c r="G3453" s="79">
        <v>0</v>
      </c>
      <c r="H3453" s="79"/>
      <c r="I3453" s="79">
        <f t="shared" si="167"/>
        <v>0</v>
      </c>
      <c r="J3453" s="79">
        <f t="shared" si="167"/>
        <v>1</v>
      </c>
    </row>
    <row r="3454" spans="3:10">
      <c r="C3454" s="78" t="s">
        <v>583</v>
      </c>
      <c r="D3454" s="83" t="s">
        <v>584</v>
      </c>
      <c r="E3454" s="86">
        <v>12</v>
      </c>
      <c r="F3454" s="86">
        <v>4</v>
      </c>
      <c r="G3454" s="79">
        <v>5521</v>
      </c>
      <c r="H3454" s="79">
        <v>6200</v>
      </c>
      <c r="I3454" s="79">
        <f t="shared" si="167"/>
        <v>5533</v>
      </c>
      <c r="J3454" s="79">
        <f t="shared" si="167"/>
        <v>6204</v>
      </c>
    </row>
    <row r="3455" spans="3:10">
      <c r="C3455" s="78" t="s">
        <v>5732</v>
      </c>
      <c r="D3455" s="83" t="s">
        <v>5733</v>
      </c>
      <c r="E3455" s="86">
        <v>0</v>
      </c>
      <c r="F3455" s="86">
        <v>0</v>
      </c>
      <c r="G3455" s="79">
        <v>0</v>
      </c>
      <c r="H3455" s="79">
        <v>1</v>
      </c>
      <c r="I3455" s="79">
        <f t="shared" si="167"/>
        <v>0</v>
      </c>
      <c r="J3455" s="79">
        <f t="shared" si="167"/>
        <v>1</v>
      </c>
    </row>
    <row r="3456" spans="3:10">
      <c r="C3456" s="78" t="s">
        <v>3729</v>
      </c>
      <c r="D3456" s="83" t="s">
        <v>3730</v>
      </c>
      <c r="E3456" s="86">
        <v>0</v>
      </c>
      <c r="F3456" s="86">
        <v>1</v>
      </c>
      <c r="G3456" s="79">
        <v>0</v>
      </c>
      <c r="H3456" s="79">
        <v>5</v>
      </c>
      <c r="I3456" s="79">
        <f t="shared" si="167"/>
        <v>0</v>
      </c>
      <c r="J3456" s="79">
        <f t="shared" si="167"/>
        <v>6</v>
      </c>
    </row>
    <row r="3457" spans="3:10">
      <c r="C3457" s="78" t="s">
        <v>5734</v>
      </c>
      <c r="D3457" s="83" t="s">
        <v>5735</v>
      </c>
      <c r="E3457" s="86">
        <v>0</v>
      </c>
      <c r="F3457" s="86">
        <v>0</v>
      </c>
      <c r="G3457" s="79">
        <v>0</v>
      </c>
      <c r="H3457" s="79">
        <v>3</v>
      </c>
      <c r="I3457" s="79">
        <f t="shared" si="167"/>
        <v>0</v>
      </c>
      <c r="J3457" s="79">
        <f t="shared" si="167"/>
        <v>3</v>
      </c>
    </row>
    <row r="3458" spans="3:10">
      <c r="C3458" s="78" t="s">
        <v>5736</v>
      </c>
      <c r="D3458" s="83" t="s">
        <v>5737</v>
      </c>
      <c r="E3458" s="86">
        <v>3</v>
      </c>
      <c r="F3458" s="86">
        <v>1</v>
      </c>
      <c r="G3458" s="79">
        <v>9</v>
      </c>
      <c r="H3458" s="79">
        <v>9</v>
      </c>
      <c r="I3458" s="79">
        <f t="shared" si="167"/>
        <v>12</v>
      </c>
      <c r="J3458" s="79">
        <f t="shared" si="167"/>
        <v>10</v>
      </c>
    </row>
    <row r="3459" spans="3:10">
      <c r="C3459" s="78" t="s">
        <v>1551</v>
      </c>
      <c r="D3459" s="83" t="s">
        <v>1552</v>
      </c>
      <c r="E3459" s="86">
        <v>0</v>
      </c>
      <c r="F3459" s="86">
        <v>0</v>
      </c>
      <c r="G3459" s="79">
        <v>3242</v>
      </c>
      <c r="H3459" s="79">
        <v>3000</v>
      </c>
      <c r="I3459" s="79">
        <f t="shared" si="167"/>
        <v>3242</v>
      </c>
      <c r="J3459" s="79">
        <f t="shared" si="167"/>
        <v>3000</v>
      </c>
    </row>
    <row r="3460" spans="3:10">
      <c r="C3460" s="78" t="s">
        <v>591</v>
      </c>
      <c r="D3460" s="83" t="s">
        <v>592</v>
      </c>
      <c r="E3460" s="86">
        <v>0</v>
      </c>
      <c r="F3460" s="86">
        <v>0</v>
      </c>
      <c r="G3460" s="79">
        <v>101</v>
      </c>
      <c r="H3460" s="79">
        <v>150</v>
      </c>
      <c r="I3460" s="79">
        <f t="shared" si="167"/>
        <v>101</v>
      </c>
      <c r="J3460" s="79">
        <f t="shared" si="167"/>
        <v>150</v>
      </c>
    </row>
    <row r="3461" spans="3:10">
      <c r="C3461" s="78" t="s">
        <v>759</v>
      </c>
      <c r="D3461" s="83" t="s">
        <v>760</v>
      </c>
      <c r="E3461" s="86">
        <v>0</v>
      </c>
      <c r="F3461" s="86">
        <v>0</v>
      </c>
      <c r="G3461" s="79">
        <v>47</v>
      </c>
      <c r="H3461" s="79">
        <v>50</v>
      </c>
      <c r="I3461" s="79">
        <f t="shared" si="167"/>
        <v>47</v>
      </c>
      <c r="J3461" s="79">
        <f t="shared" si="167"/>
        <v>50</v>
      </c>
    </row>
    <row r="3462" spans="3:10">
      <c r="C3462" s="78" t="s">
        <v>593</v>
      </c>
      <c r="D3462" s="83" t="s">
        <v>594</v>
      </c>
      <c r="E3462" s="86">
        <v>0</v>
      </c>
      <c r="F3462" s="86">
        <v>0</v>
      </c>
      <c r="G3462" s="79">
        <v>355</v>
      </c>
      <c r="H3462" s="79">
        <v>300</v>
      </c>
      <c r="I3462" s="79">
        <f t="shared" si="167"/>
        <v>355</v>
      </c>
      <c r="J3462" s="79">
        <f t="shared" si="167"/>
        <v>300</v>
      </c>
    </row>
    <row r="3463" spans="3:10">
      <c r="C3463" s="78" t="s">
        <v>595</v>
      </c>
      <c r="D3463" s="83" t="s">
        <v>596</v>
      </c>
      <c r="E3463" s="86">
        <v>0</v>
      </c>
      <c r="F3463" s="86">
        <v>0</v>
      </c>
      <c r="G3463" s="79">
        <v>79</v>
      </c>
      <c r="H3463" s="79">
        <v>100</v>
      </c>
      <c r="I3463" s="79">
        <f t="shared" si="167"/>
        <v>79</v>
      </c>
      <c r="J3463" s="79">
        <f t="shared" si="167"/>
        <v>100</v>
      </c>
    </row>
    <row r="3464" spans="3:10">
      <c r="C3464" s="78" t="s">
        <v>5647</v>
      </c>
      <c r="D3464" s="83" t="s">
        <v>5648</v>
      </c>
      <c r="E3464" s="86">
        <v>0</v>
      </c>
      <c r="F3464" s="86">
        <v>0</v>
      </c>
      <c r="G3464" s="79">
        <v>1</v>
      </c>
      <c r="H3464" s="79">
        <v>0</v>
      </c>
      <c r="I3464" s="79">
        <f t="shared" si="167"/>
        <v>1</v>
      </c>
      <c r="J3464" s="79">
        <f t="shared" si="167"/>
        <v>0</v>
      </c>
    </row>
    <row r="3465" spans="3:10">
      <c r="C3465" s="78" t="s">
        <v>597</v>
      </c>
      <c r="D3465" s="83" t="s">
        <v>598</v>
      </c>
      <c r="E3465" s="86">
        <v>0</v>
      </c>
      <c r="F3465" s="86">
        <v>0</v>
      </c>
      <c r="G3465" s="79">
        <v>2</v>
      </c>
      <c r="H3465" s="79">
        <v>6</v>
      </c>
      <c r="I3465" s="79">
        <f t="shared" si="167"/>
        <v>2</v>
      </c>
      <c r="J3465" s="79">
        <f t="shared" si="167"/>
        <v>6</v>
      </c>
    </row>
    <row r="3466" spans="3:10">
      <c r="C3466" s="78" t="s">
        <v>599</v>
      </c>
      <c r="D3466" s="83" t="s">
        <v>600</v>
      </c>
      <c r="E3466" s="86">
        <v>0</v>
      </c>
      <c r="F3466" s="86">
        <v>0</v>
      </c>
      <c r="G3466" s="79">
        <v>67</v>
      </c>
      <c r="H3466" s="79">
        <v>60</v>
      </c>
      <c r="I3466" s="79">
        <f t="shared" si="167"/>
        <v>67</v>
      </c>
      <c r="J3466" s="79">
        <f t="shared" si="167"/>
        <v>60</v>
      </c>
    </row>
    <row r="3467" spans="3:10">
      <c r="C3467" s="78" t="s">
        <v>601</v>
      </c>
      <c r="D3467" s="83" t="s">
        <v>602</v>
      </c>
      <c r="E3467" s="86">
        <v>0</v>
      </c>
      <c r="F3467" s="86">
        <v>0</v>
      </c>
      <c r="G3467" s="79">
        <v>2237</v>
      </c>
      <c r="H3467" s="79">
        <v>2000</v>
      </c>
      <c r="I3467" s="79">
        <f t="shared" si="167"/>
        <v>2237</v>
      </c>
      <c r="J3467" s="79">
        <f t="shared" si="167"/>
        <v>2000</v>
      </c>
    </row>
    <row r="3468" spans="3:10">
      <c r="C3468" s="78" t="s">
        <v>603</v>
      </c>
      <c r="D3468" s="83" t="s">
        <v>604</v>
      </c>
      <c r="E3468" s="86">
        <v>0</v>
      </c>
      <c r="F3468" s="86">
        <v>0</v>
      </c>
      <c r="G3468" s="79">
        <v>2</v>
      </c>
      <c r="H3468" s="79">
        <v>1</v>
      </c>
      <c r="I3468" s="79">
        <f t="shared" si="167"/>
        <v>2</v>
      </c>
      <c r="J3468" s="79">
        <f t="shared" si="167"/>
        <v>1</v>
      </c>
    </row>
    <row r="3469" spans="3:10">
      <c r="C3469" s="78" t="s">
        <v>605</v>
      </c>
      <c r="D3469" s="83" t="s">
        <v>606</v>
      </c>
      <c r="E3469" s="86">
        <v>0</v>
      </c>
      <c r="F3469" s="86">
        <v>0</v>
      </c>
      <c r="G3469" s="79">
        <v>53</v>
      </c>
      <c r="H3469" s="79">
        <v>50</v>
      </c>
      <c r="I3469" s="79">
        <f t="shared" si="167"/>
        <v>53</v>
      </c>
      <c r="J3469" s="79">
        <f t="shared" si="167"/>
        <v>50</v>
      </c>
    </row>
    <row r="3470" spans="3:10">
      <c r="C3470" s="78" t="s">
        <v>773</v>
      </c>
      <c r="D3470" s="83" t="s">
        <v>774</v>
      </c>
      <c r="E3470" s="86">
        <v>0</v>
      </c>
      <c r="F3470" s="86">
        <v>0</v>
      </c>
      <c r="G3470" s="79">
        <v>11</v>
      </c>
      <c r="H3470" s="79">
        <v>10</v>
      </c>
      <c r="I3470" s="79">
        <f t="shared" si="167"/>
        <v>11</v>
      </c>
      <c r="J3470" s="79">
        <f t="shared" si="167"/>
        <v>10</v>
      </c>
    </row>
    <row r="3471" spans="3:10">
      <c r="C3471" s="78" t="s">
        <v>5738</v>
      </c>
      <c r="D3471" s="83" t="s">
        <v>5739</v>
      </c>
      <c r="E3471" s="86">
        <v>0</v>
      </c>
      <c r="F3471" s="86">
        <v>0</v>
      </c>
      <c r="G3471" s="79">
        <v>0</v>
      </c>
      <c r="H3471" s="79">
        <v>1</v>
      </c>
      <c r="I3471" s="79">
        <f t="shared" si="167"/>
        <v>0</v>
      </c>
      <c r="J3471" s="79">
        <f t="shared" si="167"/>
        <v>1</v>
      </c>
    </row>
    <row r="3472" spans="3:10">
      <c r="C3472" s="78" t="s">
        <v>5655</v>
      </c>
      <c r="D3472" s="83" t="s">
        <v>5656</v>
      </c>
      <c r="E3472" s="86">
        <v>0</v>
      </c>
      <c r="F3472" s="86">
        <v>0</v>
      </c>
      <c r="G3472" s="79">
        <v>0</v>
      </c>
      <c r="H3472" s="79">
        <v>3</v>
      </c>
      <c r="I3472" s="79">
        <f t="shared" si="167"/>
        <v>0</v>
      </c>
      <c r="J3472" s="79">
        <f t="shared" si="167"/>
        <v>3</v>
      </c>
    </row>
    <row r="3473" spans="3:10">
      <c r="C3473" s="78" t="s">
        <v>607</v>
      </c>
      <c r="D3473" s="83" t="s">
        <v>608</v>
      </c>
      <c r="E3473" s="86">
        <v>0</v>
      </c>
      <c r="F3473" s="86">
        <v>0</v>
      </c>
      <c r="G3473" s="79">
        <v>93</v>
      </c>
      <c r="H3473" s="79">
        <v>150</v>
      </c>
      <c r="I3473" s="79">
        <f t="shared" si="167"/>
        <v>93</v>
      </c>
      <c r="J3473" s="79">
        <f t="shared" si="167"/>
        <v>150</v>
      </c>
    </row>
    <row r="3474" spans="3:10">
      <c r="C3474" s="78" t="s">
        <v>775</v>
      </c>
      <c r="D3474" s="83" t="s">
        <v>776</v>
      </c>
      <c r="E3474" s="86">
        <v>0</v>
      </c>
      <c r="F3474" s="86">
        <v>0</v>
      </c>
      <c r="G3474" s="79">
        <v>0</v>
      </c>
      <c r="H3474" s="79">
        <v>10</v>
      </c>
      <c r="I3474" s="79">
        <f t="shared" si="167"/>
        <v>0</v>
      </c>
      <c r="J3474" s="79">
        <f t="shared" si="167"/>
        <v>10</v>
      </c>
    </row>
    <row r="3475" spans="3:10">
      <c r="C3475" s="78" t="s">
        <v>779</v>
      </c>
      <c r="D3475" s="83" t="s">
        <v>780</v>
      </c>
      <c r="E3475" s="86">
        <v>0</v>
      </c>
      <c r="F3475" s="86">
        <v>0</v>
      </c>
      <c r="G3475" s="79">
        <v>257</v>
      </c>
      <c r="H3475" s="79">
        <v>250</v>
      </c>
      <c r="I3475" s="79">
        <f t="shared" si="167"/>
        <v>257</v>
      </c>
      <c r="J3475" s="79">
        <f t="shared" si="167"/>
        <v>250</v>
      </c>
    </row>
    <row r="3476" spans="3:10">
      <c r="C3476" s="78" t="s">
        <v>787</v>
      </c>
      <c r="D3476" s="83" t="s">
        <v>788</v>
      </c>
      <c r="E3476" s="86">
        <v>0</v>
      </c>
      <c r="F3476" s="86">
        <v>0</v>
      </c>
      <c r="G3476" s="79">
        <v>14</v>
      </c>
      <c r="H3476" s="79">
        <v>1</v>
      </c>
      <c r="I3476" s="79">
        <f t="shared" si="167"/>
        <v>14</v>
      </c>
      <c r="J3476" s="79">
        <f t="shared" si="167"/>
        <v>1</v>
      </c>
    </row>
    <row r="3477" spans="3:10">
      <c r="C3477" s="78" t="s">
        <v>867</v>
      </c>
      <c r="D3477" s="83" t="s">
        <v>868</v>
      </c>
      <c r="E3477" s="86">
        <v>0</v>
      </c>
      <c r="F3477" s="86">
        <v>0</v>
      </c>
      <c r="G3477" s="79">
        <v>0</v>
      </c>
      <c r="H3477" s="79">
        <v>1</v>
      </c>
      <c r="I3477" s="79">
        <f t="shared" si="167"/>
        <v>0</v>
      </c>
      <c r="J3477" s="79">
        <f t="shared" si="167"/>
        <v>1</v>
      </c>
    </row>
    <row r="3478" spans="3:10">
      <c r="C3478" s="78" t="s">
        <v>924</v>
      </c>
      <c r="D3478" s="83" t="s">
        <v>925</v>
      </c>
      <c r="E3478" s="86">
        <v>0</v>
      </c>
      <c r="F3478" s="86">
        <v>0</v>
      </c>
      <c r="G3478" s="79">
        <v>7</v>
      </c>
      <c r="H3478" s="79">
        <v>10</v>
      </c>
      <c r="I3478" s="79">
        <f t="shared" si="167"/>
        <v>7</v>
      </c>
      <c r="J3478" s="79">
        <f t="shared" si="167"/>
        <v>10</v>
      </c>
    </row>
    <row r="3479" spans="3:10">
      <c r="C3479" s="78" t="s">
        <v>613</v>
      </c>
      <c r="D3479" s="83" t="s">
        <v>614</v>
      </c>
      <c r="E3479" s="86">
        <v>1</v>
      </c>
      <c r="F3479" s="86">
        <v>0</v>
      </c>
      <c r="G3479" s="79">
        <v>0</v>
      </c>
      <c r="H3479" s="79">
        <v>0</v>
      </c>
      <c r="I3479" s="79">
        <f t="shared" si="167"/>
        <v>1</v>
      </c>
      <c r="J3479" s="79">
        <f t="shared" si="167"/>
        <v>0</v>
      </c>
    </row>
    <row r="3480" spans="3:10">
      <c r="C3480" s="78" t="s">
        <v>617</v>
      </c>
      <c r="D3480" s="83" t="s">
        <v>618</v>
      </c>
      <c r="E3480" s="86">
        <v>0</v>
      </c>
      <c r="F3480" s="86">
        <v>0</v>
      </c>
      <c r="G3480" s="79">
        <v>1838</v>
      </c>
      <c r="H3480" s="79">
        <v>1500</v>
      </c>
      <c r="I3480" s="79">
        <f t="shared" si="167"/>
        <v>1838</v>
      </c>
      <c r="J3480" s="79">
        <f t="shared" si="167"/>
        <v>1500</v>
      </c>
    </row>
    <row r="3481" spans="3:10">
      <c r="C3481" s="78" t="s">
        <v>619</v>
      </c>
      <c r="D3481" s="83" t="s">
        <v>620</v>
      </c>
      <c r="E3481" s="86">
        <v>0</v>
      </c>
      <c r="F3481" s="86">
        <v>0</v>
      </c>
      <c r="G3481" s="79">
        <v>3231</v>
      </c>
      <c r="H3481" s="79">
        <v>2600</v>
      </c>
      <c r="I3481" s="79">
        <f t="shared" si="167"/>
        <v>3231</v>
      </c>
      <c r="J3481" s="79">
        <f t="shared" si="167"/>
        <v>2600</v>
      </c>
    </row>
    <row r="3482" spans="3:10">
      <c r="C3482" s="78" t="s">
        <v>625</v>
      </c>
      <c r="D3482" s="83" t="s">
        <v>626</v>
      </c>
      <c r="E3482" s="86">
        <v>0</v>
      </c>
      <c r="F3482" s="86">
        <v>0</v>
      </c>
      <c r="G3482" s="79">
        <v>8</v>
      </c>
      <c r="H3482" s="79">
        <v>100</v>
      </c>
      <c r="I3482" s="79">
        <f t="shared" si="167"/>
        <v>8</v>
      </c>
      <c r="J3482" s="79">
        <f t="shared" si="167"/>
        <v>100</v>
      </c>
    </row>
    <row r="3483" spans="3:10">
      <c r="C3483" s="78" t="s">
        <v>926</v>
      </c>
      <c r="D3483" s="83" t="s">
        <v>927</v>
      </c>
      <c r="E3483" s="86">
        <v>0</v>
      </c>
      <c r="F3483" s="86">
        <v>0</v>
      </c>
      <c r="G3483" s="79">
        <v>412</v>
      </c>
      <c r="H3483" s="79">
        <v>400</v>
      </c>
      <c r="I3483" s="79">
        <f t="shared" si="167"/>
        <v>412</v>
      </c>
      <c r="J3483" s="79">
        <f t="shared" si="167"/>
        <v>400</v>
      </c>
    </row>
    <row r="3484" spans="3:10">
      <c r="C3484" s="78" t="s">
        <v>631</v>
      </c>
      <c r="D3484" s="83" t="s">
        <v>632</v>
      </c>
      <c r="E3484" s="86">
        <v>0</v>
      </c>
      <c r="F3484" s="86">
        <v>0</v>
      </c>
      <c r="G3484" s="79">
        <v>58</v>
      </c>
      <c r="H3484" s="79">
        <v>60</v>
      </c>
      <c r="I3484" s="79">
        <f t="shared" si="167"/>
        <v>58</v>
      </c>
      <c r="J3484" s="79">
        <f t="shared" si="167"/>
        <v>60</v>
      </c>
    </row>
    <row r="3485" spans="3:10">
      <c r="C3485" s="78" t="s">
        <v>633</v>
      </c>
      <c r="D3485" s="83" t="s">
        <v>634</v>
      </c>
      <c r="E3485" s="86">
        <v>0</v>
      </c>
      <c r="F3485" s="86">
        <v>0</v>
      </c>
      <c r="G3485" s="79">
        <v>241</v>
      </c>
      <c r="H3485" s="79">
        <v>330</v>
      </c>
      <c r="I3485" s="79">
        <f t="shared" si="167"/>
        <v>241</v>
      </c>
      <c r="J3485" s="79">
        <f t="shared" si="167"/>
        <v>330</v>
      </c>
    </row>
    <row r="3486" spans="3:10">
      <c r="C3486" s="78" t="s">
        <v>932</v>
      </c>
      <c r="D3486" s="83" t="s">
        <v>933</v>
      </c>
      <c r="E3486" s="86">
        <v>0</v>
      </c>
      <c r="F3486" s="86">
        <v>0</v>
      </c>
      <c r="G3486" s="79">
        <v>1877</v>
      </c>
      <c r="H3486" s="79">
        <v>2000</v>
      </c>
      <c r="I3486" s="79">
        <f t="shared" si="167"/>
        <v>1877</v>
      </c>
      <c r="J3486" s="79">
        <f t="shared" si="167"/>
        <v>2000</v>
      </c>
    </row>
    <row r="3487" spans="3:10">
      <c r="C3487" s="78" t="s">
        <v>2842</v>
      </c>
      <c r="D3487" s="83" t="s">
        <v>2843</v>
      </c>
      <c r="E3487" s="86">
        <v>0</v>
      </c>
      <c r="F3487" s="86">
        <v>0</v>
      </c>
      <c r="G3487" s="79">
        <v>3</v>
      </c>
      <c r="H3487" s="79">
        <v>0</v>
      </c>
      <c r="I3487" s="79">
        <f t="shared" si="167"/>
        <v>3</v>
      </c>
      <c r="J3487" s="79">
        <f t="shared" si="167"/>
        <v>0</v>
      </c>
    </row>
    <row r="3488" spans="3:10">
      <c r="C3488" s="78" t="s">
        <v>2065</v>
      </c>
      <c r="D3488" s="83" t="s">
        <v>2066</v>
      </c>
      <c r="E3488" s="86">
        <v>0</v>
      </c>
      <c r="F3488" s="86">
        <v>0</v>
      </c>
      <c r="G3488" s="79">
        <v>3</v>
      </c>
      <c r="H3488" s="79">
        <v>0</v>
      </c>
      <c r="I3488" s="79">
        <f t="shared" si="167"/>
        <v>3</v>
      </c>
      <c r="J3488" s="79">
        <f t="shared" si="167"/>
        <v>0</v>
      </c>
    </row>
    <row r="3489" spans="3:10">
      <c r="C3489" s="78" t="s">
        <v>2067</v>
      </c>
      <c r="D3489" s="83" t="s">
        <v>2068</v>
      </c>
      <c r="E3489" s="86">
        <v>0</v>
      </c>
      <c r="F3489" s="86">
        <v>0</v>
      </c>
      <c r="G3489" s="79">
        <v>0</v>
      </c>
      <c r="H3489" s="79">
        <v>1</v>
      </c>
      <c r="I3489" s="79">
        <f t="shared" si="167"/>
        <v>0</v>
      </c>
      <c r="J3489" s="79">
        <f t="shared" si="167"/>
        <v>1</v>
      </c>
    </row>
    <row r="3490" spans="3:10">
      <c r="C3490" s="78" t="s">
        <v>639</v>
      </c>
      <c r="D3490" s="83" t="s">
        <v>640</v>
      </c>
      <c r="E3490" s="86">
        <v>0</v>
      </c>
      <c r="F3490" s="86">
        <v>0</v>
      </c>
      <c r="G3490" s="79">
        <v>2</v>
      </c>
      <c r="H3490" s="79">
        <v>1</v>
      </c>
      <c r="I3490" s="79">
        <f t="shared" si="167"/>
        <v>2</v>
      </c>
      <c r="J3490" s="79">
        <f t="shared" si="167"/>
        <v>1</v>
      </c>
    </row>
    <row r="3491" spans="3:10">
      <c r="C3491" s="78" t="s">
        <v>641</v>
      </c>
      <c r="D3491" s="83" t="s">
        <v>642</v>
      </c>
      <c r="E3491" s="86">
        <v>0</v>
      </c>
      <c r="F3491" s="86">
        <v>0</v>
      </c>
      <c r="G3491" s="79">
        <v>0</v>
      </c>
      <c r="H3491" s="79">
        <v>1</v>
      </c>
      <c r="I3491" s="79">
        <f t="shared" si="167"/>
        <v>0</v>
      </c>
      <c r="J3491" s="79">
        <f t="shared" si="167"/>
        <v>1</v>
      </c>
    </row>
    <row r="3492" spans="3:10">
      <c r="C3492" s="78" t="s">
        <v>647</v>
      </c>
      <c r="D3492" s="83" t="s">
        <v>648</v>
      </c>
      <c r="E3492" s="86">
        <v>0</v>
      </c>
      <c r="F3492" s="86">
        <v>0</v>
      </c>
      <c r="G3492" s="79">
        <v>311</v>
      </c>
      <c r="H3492" s="79">
        <v>270</v>
      </c>
      <c r="I3492" s="79">
        <f t="shared" si="167"/>
        <v>311</v>
      </c>
      <c r="J3492" s="79">
        <f t="shared" si="167"/>
        <v>270</v>
      </c>
    </row>
    <row r="3493" spans="3:10">
      <c r="C3493" s="78" t="s">
        <v>2846</v>
      </c>
      <c r="D3493" s="83" t="s">
        <v>2847</v>
      </c>
      <c r="E3493" s="86">
        <v>0</v>
      </c>
      <c r="F3493" s="86">
        <v>0</v>
      </c>
      <c r="G3493" s="79">
        <v>2</v>
      </c>
      <c r="H3493" s="79">
        <v>0</v>
      </c>
      <c r="I3493" s="79">
        <f t="shared" si="167"/>
        <v>2</v>
      </c>
      <c r="J3493" s="79">
        <f t="shared" si="167"/>
        <v>0</v>
      </c>
    </row>
    <row r="3494" spans="3:10">
      <c r="C3494" s="78" t="s">
        <v>649</v>
      </c>
      <c r="D3494" s="83" t="s">
        <v>650</v>
      </c>
      <c r="E3494" s="86">
        <v>0</v>
      </c>
      <c r="F3494" s="86">
        <v>0</v>
      </c>
      <c r="G3494" s="79">
        <v>11</v>
      </c>
      <c r="H3494" s="79">
        <v>10</v>
      </c>
      <c r="I3494" s="79">
        <f t="shared" si="167"/>
        <v>11</v>
      </c>
      <c r="J3494" s="79">
        <f t="shared" si="167"/>
        <v>10</v>
      </c>
    </row>
    <row r="3495" spans="3:10">
      <c r="C3495" s="78" t="s">
        <v>651</v>
      </c>
      <c r="D3495" s="83" t="s">
        <v>652</v>
      </c>
      <c r="E3495" s="86">
        <v>0</v>
      </c>
      <c r="F3495" s="86">
        <v>0</v>
      </c>
      <c r="G3495" s="79">
        <v>85</v>
      </c>
      <c r="H3495" s="79">
        <v>150</v>
      </c>
      <c r="I3495" s="79">
        <f t="shared" si="167"/>
        <v>85</v>
      </c>
      <c r="J3495" s="79">
        <f t="shared" si="167"/>
        <v>150</v>
      </c>
    </row>
    <row r="3496" spans="3:10">
      <c r="C3496" s="78" t="s">
        <v>653</v>
      </c>
      <c r="D3496" s="83" t="s">
        <v>654</v>
      </c>
      <c r="E3496" s="86">
        <v>0</v>
      </c>
      <c r="F3496" s="86">
        <v>0</v>
      </c>
      <c r="G3496" s="79">
        <v>14185</v>
      </c>
      <c r="H3496" s="79">
        <v>16000</v>
      </c>
      <c r="I3496" s="79">
        <f t="shared" si="167"/>
        <v>14185</v>
      </c>
      <c r="J3496" s="79">
        <f t="shared" si="167"/>
        <v>16000</v>
      </c>
    </row>
    <row r="3497" spans="3:10">
      <c r="C3497" s="78" t="s">
        <v>934</v>
      </c>
      <c r="D3497" s="83" t="s">
        <v>935</v>
      </c>
      <c r="E3497" s="86">
        <v>0</v>
      </c>
      <c r="F3497" s="86">
        <v>0</v>
      </c>
      <c r="G3497" s="79">
        <v>2093</v>
      </c>
      <c r="H3497" s="79">
        <v>2000</v>
      </c>
      <c r="I3497" s="79">
        <f t="shared" si="167"/>
        <v>2093</v>
      </c>
      <c r="J3497" s="79">
        <f t="shared" si="167"/>
        <v>2000</v>
      </c>
    </row>
    <row r="3498" spans="3:10">
      <c r="C3498" s="78" t="s">
        <v>936</v>
      </c>
      <c r="D3498" s="83" t="s">
        <v>937</v>
      </c>
      <c r="E3498" s="86">
        <v>0</v>
      </c>
      <c r="F3498" s="86">
        <v>0</v>
      </c>
      <c r="G3498" s="79">
        <v>11</v>
      </c>
      <c r="H3498" s="79">
        <v>15</v>
      </c>
      <c r="I3498" s="79">
        <f t="shared" si="167"/>
        <v>11</v>
      </c>
      <c r="J3498" s="79">
        <f t="shared" si="167"/>
        <v>15</v>
      </c>
    </row>
    <row r="3499" spans="3:10">
      <c r="C3499" s="78" t="s">
        <v>938</v>
      </c>
      <c r="D3499" s="83" t="s">
        <v>939</v>
      </c>
      <c r="E3499" s="86">
        <v>0</v>
      </c>
      <c r="F3499" s="86">
        <v>0</v>
      </c>
      <c r="G3499" s="79">
        <v>29</v>
      </c>
      <c r="H3499" s="79">
        <v>60</v>
      </c>
      <c r="I3499" s="79">
        <f t="shared" si="167"/>
        <v>29</v>
      </c>
      <c r="J3499" s="79">
        <f t="shared" si="167"/>
        <v>60</v>
      </c>
    </row>
    <row r="3500" spans="3:10">
      <c r="C3500" s="78" t="s">
        <v>655</v>
      </c>
      <c r="D3500" s="83" t="s">
        <v>656</v>
      </c>
      <c r="E3500" s="86">
        <v>0</v>
      </c>
      <c r="F3500" s="86">
        <v>0</v>
      </c>
      <c r="G3500" s="79">
        <v>1753</v>
      </c>
      <c r="H3500" s="79">
        <v>2200</v>
      </c>
      <c r="I3500" s="79">
        <f t="shared" si="167"/>
        <v>1753</v>
      </c>
      <c r="J3500" s="79">
        <f t="shared" si="167"/>
        <v>2200</v>
      </c>
    </row>
    <row r="3501" spans="3:10">
      <c r="C3501" s="78" t="s">
        <v>657</v>
      </c>
      <c r="D3501" s="83" t="s">
        <v>658</v>
      </c>
      <c r="E3501" s="86">
        <v>0</v>
      </c>
      <c r="F3501" s="86">
        <v>0</v>
      </c>
      <c r="G3501" s="79">
        <v>16943</v>
      </c>
      <c r="H3501" s="79">
        <v>21000</v>
      </c>
      <c r="I3501" s="79">
        <f t="shared" si="167"/>
        <v>16943</v>
      </c>
      <c r="J3501" s="79">
        <f t="shared" si="167"/>
        <v>21000</v>
      </c>
    </row>
    <row r="3502" spans="3:10">
      <c r="C3502" s="78" t="s">
        <v>659</v>
      </c>
      <c r="D3502" s="83" t="s">
        <v>660</v>
      </c>
      <c r="E3502" s="86">
        <v>0</v>
      </c>
      <c r="F3502" s="86">
        <v>0</v>
      </c>
      <c r="G3502" s="79">
        <v>24272</v>
      </c>
      <c r="H3502" s="79">
        <v>24000</v>
      </c>
      <c r="I3502" s="79">
        <f t="shared" si="167"/>
        <v>24272</v>
      </c>
      <c r="J3502" s="79">
        <f t="shared" si="167"/>
        <v>24000</v>
      </c>
    </row>
    <row r="3503" spans="3:10">
      <c r="C3503" s="78" t="s">
        <v>2071</v>
      </c>
      <c r="D3503" s="83" t="s">
        <v>2072</v>
      </c>
      <c r="E3503" s="86">
        <v>0</v>
      </c>
      <c r="F3503" s="86">
        <v>0</v>
      </c>
      <c r="G3503" s="79">
        <v>0</v>
      </c>
      <c r="H3503" s="79">
        <v>2</v>
      </c>
      <c r="I3503" s="79">
        <f t="shared" si="167"/>
        <v>0</v>
      </c>
      <c r="J3503" s="79">
        <f t="shared" si="167"/>
        <v>2</v>
      </c>
    </row>
    <row r="3504" spans="3:10">
      <c r="C3504" s="78" t="s">
        <v>661</v>
      </c>
      <c r="D3504" s="83" t="s">
        <v>662</v>
      </c>
      <c r="E3504" s="86">
        <v>0</v>
      </c>
      <c r="F3504" s="86">
        <v>0</v>
      </c>
      <c r="G3504" s="79">
        <v>7385</v>
      </c>
      <c r="H3504" s="79">
        <v>8000</v>
      </c>
      <c r="I3504" s="79">
        <f t="shared" si="167"/>
        <v>7385</v>
      </c>
      <c r="J3504" s="79">
        <f t="shared" si="167"/>
        <v>8000</v>
      </c>
    </row>
    <row r="3505" spans="3:10">
      <c r="C3505" s="78" t="s">
        <v>663</v>
      </c>
      <c r="D3505" s="83" t="s">
        <v>664</v>
      </c>
      <c r="E3505" s="86">
        <v>0</v>
      </c>
      <c r="F3505" s="86">
        <v>0</v>
      </c>
      <c r="G3505" s="79">
        <v>1</v>
      </c>
      <c r="H3505" s="79">
        <v>0</v>
      </c>
      <c r="I3505" s="79">
        <f t="shared" si="167"/>
        <v>1</v>
      </c>
      <c r="J3505" s="79">
        <f t="shared" si="167"/>
        <v>0</v>
      </c>
    </row>
    <row r="3506" spans="3:10">
      <c r="C3506" s="78" t="s">
        <v>665</v>
      </c>
      <c r="D3506" s="83" t="s">
        <v>666</v>
      </c>
      <c r="E3506" s="86">
        <v>0</v>
      </c>
      <c r="F3506" s="86">
        <v>0</v>
      </c>
      <c r="G3506" s="79">
        <v>2</v>
      </c>
      <c r="H3506" s="79">
        <v>0</v>
      </c>
      <c r="I3506" s="79">
        <f t="shared" si="167"/>
        <v>2</v>
      </c>
      <c r="J3506" s="79">
        <f t="shared" si="167"/>
        <v>0</v>
      </c>
    </row>
    <row r="3507" spans="3:10">
      <c r="C3507" s="78" t="s">
        <v>940</v>
      </c>
      <c r="D3507" s="83" t="s">
        <v>941</v>
      </c>
      <c r="E3507" s="86">
        <v>0</v>
      </c>
      <c r="F3507" s="86">
        <v>0</v>
      </c>
      <c r="G3507" s="79">
        <v>194</v>
      </c>
      <c r="H3507" s="79">
        <v>500</v>
      </c>
      <c r="I3507" s="79">
        <f t="shared" si="167"/>
        <v>194</v>
      </c>
      <c r="J3507" s="79">
        <f t="shared" si="167"/>
        <v>500</v>
      </c>
    </row>
    <row r="3508" spans="3:10">
      <c r="C3508" s="78" t="s">
        <v>667</v>
      </c>
      <c r="D3508" s="83" t="s">
        <v>668</v>
      </c>
      <c r="E3508" s="86">
        <v>0</v>
      </c>
      <c r="F3508" s="86">
        <v>0</v>
      </c>
      <c r="G3508" s="79">
        <v>4</v>
      </c>
      <c r="H3508" s="79">
        <v>0</v>
      </c>
      <c r="I3508" s="79">
        <f t="shared" si="167"/>
        <v>4</v>
      </c>
      <c r="J3508" s="79">
        <f t="shared" si="167"/>
        <v>0</v>
      </c>
    </row>
    <row r="3509" spans="3:10">
      <c r="C3509" s="78" t="s">
        <v>2073</v>
      </c>
      <c r="D3509" s="83" t="s">
        <v>2074</v>
      </c>
      <c r="E3509" s="86">
        <v>0</v>
      </c>
      <c r="F3509" s="86">
        <v>0</v>
      </c>
      <c r="G3509" s="79">
        <v>1</v>
      </c>
      <c r="H3509" s="79">
        <v>0</v>
      </c>
      <c r="I3509" s="79">
        <f t="shared" si="167"/>
        <v>1</v>
      </c>
      <c r="J3509" s="79">
        <f t="shared" si="167"/>
        <v>0</v>
      </c>
    </row>
    <row r="3510" spans="3:10">
      <c r="C3510" s="78" t="s">
        <v>669</v>
      </c>
      <c r="D3510" s="83" t="s">
        <v>670</v>
      </c>
      <c r="E3510" s="86">
        <v>0</v>
      </c>
      <c r="F3510" s="86">
        <v>0</v>
      </c>
      <c r="G3510" s="79">
        <v>286</v>
      </c>
      <c r="H3510" s="79">
        <v>250</v>
      </c>
      <c r="I3510" s="79">
        <f t="shared" si="167"/>
        <v>286</v>
      </c>
      <c r="J3510" s="79">
        <f t="shared" si="167"/>
        <v>250</v>
      </c>
    </row>
    <row r="3511" spans="3:10">
      <c r="C3511" s="78" t="s">
        <v>671</v>
      </c>
      <c r="D3511" s="83" t="s">
        <v>672</v>
      </c>
      <c r="E3511" s="86">
        <v>0</v>
      </c>
      <c r="F3511" s="86">
        <v>0</v>
      </c>
      <c r="G3511" s="79">
        <v>1</v>
      </c>
      <c r="H3511" s="79">
        <v>1</v>
      </c>
      <c r="I3511" s="79">
        <f t="shared" si="167"/>
        <v>1</v>
      </c>
      <c r="J3511" s="79">
        <f t="shared" si="167"/>
        <v>1</v>
      </c>
    </row>
    <row r="3512" spans="3:10">
      <c r="C3512" s="78" t="s">
        <v>942</v>
      </c>
      <c r="D3512" s="83" t="s">
        <v>943</v>
      </c>
      <c r="E3512" s="86">
        <v>0</v>
      </c>
      <c r="F3512" s="86">
        <v>0</v>
      </c>
      <c r="G3512" s="79">
        <v>1</v>
      </c>
      <c r="H3512" s="79">
        <v>1</v>
      </c>
      <c r="I3512" s="79">
        <f t="shared" si="167"/>
        <v>1</v>
      </c>
      <c r="J3512" s="79">
        <f t="shared" si="167"/>
        <v>1</v>
      </c>
    </row>
    <row r="3513" spans="3:10">
      <c r="C3513" s="78" t="s">
        <v>944</v>
      </c>
      <c r="D3513" s="83" t="s">
        <v>945</v>
      </c>
      <c r="E3513" s="86">
        <v>0</v>
      </c>
      <c r="F3513" s="86">
        <v>0</v>
      </c>
      <c r="G3513" s="79">
        <v>1</v>
      </c>
      <c r="H3513" s="79">
        <v>1</v>
      </c>
      <c r="I3513" s="79">
        <f t="shared" si="167"/>
        <v>1</v>
      </c>
      <c r="J3513" s="79">
        <f t="shared" si="167"/>
        <v>1</v>
      </c>
    </row>
    <row r="3514" spans="3:10">
      <c r="C3514" s="78" t="s">
        <v>673</v>
      </c>
      <c r="D3514" s="83" t="s">
        <v>674</v>
      </c>
      <c r="E3514" s="86">
        <v>0</v>
      </c>
      <c r="F3514" s="86">
        <v>0</v>
      </c>
      <c r="G3514" s="79">
        <v>4</v>
      </c>
      <c r="H3514" s="79">
        <v>5</v>
      </c>
      <c r="I3514" s="79">
        <f t="shared" si="167"/>
        <v>4</v>
      </c>
      <c r="J3514" s="79">
        <f t="shared" si="167"/>
        <v>5</v>
      </c>
    </row>
    <row r="3515" spans="3:10">
      <c r="C3515" s="78" t="s">
        <v>675</v>
      </c>
      <c r="D3515" s="83" t="s">
        <v>676</v>
      </c>
      <c r="E3515" s="86">
        <v>0</v>
      </c>
      <c r="F3515" s="86">
        <v>0</v>
      </c>
      <c r="G3515" s="79">
        <v>2</v>
      </c>
      <c r="H3515" s="79">
        <v>20</v>
      </c>
      <c r="I3515" s="79">
        <f t="shared" si="167"/>
        <v>2</v>
      </c>
      <c r="J3515" s="79">
        <f t="shared" si="167"/>
        <v>20</v>
      </c>
    </row>
    <row r="3516" spans="3:10">
      <c r="C3516" s="78" t="s">
        <v>677</v>
      </c>
      <c r="D3516" s="83" t="s">
        <v>678</v>
      </c>
      <c r="E3516" s="86">
        <v>0</v>
      </c>
      <c r="F3516" s="86">
        <v>0</v>
      </c>
      <c r="G3516" s="79">
        <v>19</v>
      </c>
      <c r="H3516" s="79">
        <v>15</v>
      </c>
      <c r="I3516" s="79">
        <f t="shared" si="167"/>
        <v>19</v>
      </c>
      <c r="J3516" s="79">
        <f t="shared" si="167"/>
        <v>15</v>
      </c>
    </row>
    <row r="3517" spans="3:10">
      <c r="C3517" s="78" t="s">
        <v>679</v>
      </c>
      <c r="D3517" s="83" t="s">
        <v>680</v>
      </c>
      <c r="E3517" s="86">
        <v>0</v>
      </c>
      <c r="F3517" s="86">
        <v>0</v>
      </c>
      <c r="G3517" s="79">
        <v>1034</v>
      </c>
      <c r="H3517" s="79">
        <v>1200</v>
      </c>
      <c r="I3517" s="79">
        <f t="shared" si="167"/>
        <v>1034</v>
      </c>
      <c r="J3517" s="79">
        <f t="shared" si="167"/>
        <v>1200</v>
      </c>
    </row>
    <row r="3518" spans="3:10">
      <c r="C3518" s="78" t="s">
        <v>681</v>
      </c>
      <c r="D3518" s="83" t="s">
        <v>682</v>
      </c>
      <c r="E3518" s="86">
        <v>0</v>
      </c>
      <c r="F3518" s="86">
        <v>0</v>
      </c>
      <c r="G3518" s="79">
        <v>229</v>
      </c>
      <c r="H3518" s="79">
        <v>250</v>
      </c>
      <c r="I3518" s="79">
        <f t="shared" si="167"/>
        <v>229</v>
      </c>
      <c r="J3518" s="79">
        <f t="shared" si="167"/>
        <v>250</v>
      </c>
    </row>
    <row r="3519" spans="3:10">
      <c r="C3519" s="78" t="s">
        <v>683</v>
      </c>
      <c r="D3519" s="83" t="s">
        <v>684</v>
      </c>
      <c r="E3519" s="86">
        <v>0</v>
      </c>
      <c r="F3519" s="86">
        <v>0</v>
      </c>
      <c r="G3519" s="79">
        <v>3</v>
      </c>
      <c r="H3519" s="79">
        <v>1</v>
      </c>
      <c r="I3519" s="79">
        <f t="shared" si="167"/>
        <v>3</v>
      </c>
      <c r="J3519" s="79">
        <f t="shared" ref="J3519:J3530" si="168">SUM(F3519,H3519)</f>
        <v>1</v>
      </c>
    </row>
    <row r="3520" spans="3:10">
      <c r="C3520" s="78" t="s">
        <v>685</v>
      </c>
      <c r="D3520" s="83" t="s">
        <v>686</v>
      </c>
      <c r="E3520" s="86">
        <v>0</v>
      </c>
      <c r="F3520" s="86">
        <v>0</v>
      </c>
      <c r="G3520" s="79">
        <v>157</v>
      </c>
      <c r="H3520" s="79">
        <v>220</v>
      </c>
      <c r="I3520" s="79">
        <f t="shared" ref="I3520:I3530" si="169">SUM(E3520,G3520)</f>
        <v>157</v>
      </c>
      <c r="J3520" s="79">
        <f t="shared" si="168"/>
        <v>220</v>
      </c>
    </row>
    <row r="3521" spans="2:11">
      <c r="C3521" s="78" t="s">
        <v>687</v>
      </c>
      <c r="D3521" s="83" t="s">
        <v>688</v>
      </c>
      <c r="E3521" s="86">
        <v>0</v>
      </c>
      <c r="F3521" s="86">
        <v>0</v>
      </c>
      <c r="G3521" s="79">
        <v>5</v>
      </c>
      <c r="H3521" s="79">
        <v>2</v>
      </c>
      <c r="I3521" s="79">
        <f t="shared" si="169"/>
        <v>5</v>
      </c>
      <c r="J3521" s="79">
        <f t="shared" si="168"/>
        <v>2</v>
      </c>
    </row>
    <row r="3522" spans="2:11">
      <c r="C3522" s="78" t="s">
        <v>689</v>
      </c>
      <c r="D3522" s="83" t="s">
        <v>690</v>
      </c>
      <c r="E3522" s="86">
        <v>0</v>
      </c>
      <c r="F3522" s="86">
        <v>0</v>
      </c>
      <c r="G3522" s="79">
        <v>9759</v>
      </c>
      <c r="H3522" s="79">
        <v>12000</v>
      </c>
      <c r="I3522" s="79">
        <f t="shared" si="169"/>
        <v>9759</v>
      </c>
      <c r="J3522" s="79">
        <f t="shared" si="168"/>
        <v>12000</v>
      </c>
    </row>
    <row r="3523" spans="2:11">
      <c r="C3523" s="78" t="s">
        <v>948</v>
      </c>
      <c r="D3523" s="83" t="s">
        <v>949</v>
      </c>
      <c r="E3523" s="86">
        <v>0</v>
      </c>
      <c r="F3523" s="86">
        <v>0</v>
      </c>
      <c r="G3523" s="79">
        <v>31</v>
      </c>
      <c r="H3523" s="79">
        <v>30</v>
      </c>
      <c r="I3523" s="79">
        <f t="shared" si="169"/>
        <v>31</v>
      </c>
      <c r="J3523" s="79">
        <f t="shared" si="168"/>
        <v>30</v>
      </c>
    </row>
    <row r="3524" spans="2:11">
      <c r="C3524" s="78" t="s">
        <v>4255</v>
      </c>
      <c r="D3524" s="83" t="s">
        <v>4256</v>
      </c>
      <c r="E3524" s="86">
        <v>0</v>
      </c>
      <c r="F3524" s="86">
        <v>0</v>
      </c>
      <c r="G3524" s="79">
        <v>0</v>
      </c>
      <c r="H3524" s="79">
        <v>0</v>
      </c>
      <c r="I3524" s="79">
        <f t="shared" si="169"/>
        <v>0</v>
      </c>
      <c r="J3524" s="79">
        <f t="shared" si="168"/>
        <v>0</v>
      </c>
    </row>
    <row r="3525" spans="2:11">
      <c r="C3525" s="78" t="s">
        <v>5537</v>
      </c>
      <c r="D3525" s="83" t="s">
        <v>5538</v>
      </c>
      <c r="E3525" s="86">
        <v>62</v>
      </c>
      <c r="F3525" s="86">
        <v>50</v>
      </c>
      <c r="G3525" s="79">
        <v>45</v>
      </c>
      <c r="H3525" s="79">
        <v>40</v>
      </c>
      <c r="I3525" s="79">
        <f t="shared" si="169"/>
        <v>107</v>
      </c>
      <c r="J3525" s="79">
        <f t="shared" si="168"/>
        <v>90</v>
      </c>
    </row>
    <row r="3526" spans="2:11" ht="34.5" customHeight="1">
      <c r="C3526" s="78" t="s">
        <v>17</v>
      </c>
      <c r="D3526" s="83" t="s">
        <v>7783</v>
      </c>
      <c r="E3526" s="86">
        <v>113</v>
      </c>
      <c r="F3526" s="86">
        <v>80</v>
      </c>
      <c r="G3526" s="79">
        <v>118</v>
      </c>
      <c r="H3526" s="79">
        <v>90</v>
      </c>
      <c r="I3526" s="79">
        <f t="shared" si="169"/>
        <v>231</v>
      </c>
      <c r="J3526" s="79">
        <f t="shared" si="168"/>
        <v>170</v>
      </c>
    </row>
    <row r="3527" spans="2:11">
      <c r="C3527" s="78" t="s">
        <v>5539</v>
      </c>
      <c r="D3527" s="83" t="s">
        <v>5540</v>
      </c>
      <c r="E3527" s="86">
        <v>40</v>
      </c>
      <c r="F3527" s="86">
        <v>35</v>
      </c>
      <c r="G3527" s="79">
        <v>32</v>
      </c>
      <c r="H3527" s="79">
        <v>20</v>
      </c>
      <c r="I3527" s="79">
        <f t="shared" si="169"/>
        <v>72</v>
      </c>
      <c r="J3527" s="79">
        <f t="shared" si="168"/>
        <v>55</v>
      </c>
    </row>
    <row r="3528" spans="2:11">
      <c r="C3528" s="78" t="s">
        <v>15</v>
      </c>
      <c r="D3528" s="83" t="s">
        <v>7781</v>
      </c>
      <c r="E3528" s="86">
        <v>509</v>
      </c>
      <c r="F3528" s="86">
        <v>460</v>
      </c>
      <c r="G3528" s="79">
        <v>160</v>
      </c>
      <c r="H3528" s="79">
        <v>130</v>
      </c>
      <c r="I3528" s="79">
        <f t="shared" si="169"/>
        <v>669</v>
      </c>
      <c r="J3528" s="79">
        <f t="shared" si="168"/>
        <v>590</v>
      </c>
    </row>
    <row r="3529" spans="2:11">
      <c r="C3529" s="78" t="s">
        <v>5541</v>
      </c>
      <c r="D3529" s="83" t="s">
        <v>5542</v>
      </c>
      <c r="E3529" s="86">
        <v>560</v>
      </c>
      <c r="F3529" s="86">
        <v>450</v>
      </c>
      <c r="G3529" s="79">
        <v>218</v>
      </c>
      <c r="H3529" s="79">
        <v>200</v>
      </c>
      <c r="I3529" s="79">
        <f t="shared" si="169"/>
        <v>778</v>
      </c>
      <c r="J3529" s="79">
        <f t="shared" si="168"/>
        <v>650</v>
      </c>
    </row>
    <row r="3530" spans="2:11" ht="25.5">
      <c r="C3530" s="78" t="s">
        <v>16</v>
      </c>
      <c r="D3530" s="83" t="s">
        <v>7782</v>
      </c>
      <c r="E3530" s="86">
        <v>242</v>
      </c>
      <c r="F3530" s="86">
        <v>200</v>
      </c>
      <c r="G3530" s="79">
        <v>53</v>
      </c>
      <c r="H3530" s="79">
        <v>50</v>
      </c>
      <c r="I3530" s="79">
        <f t="shared" si="169"/>
        <v>295</v>
      </c>
      <c r="J3530" s="79">
        <f t="shared" si="168"/>
        <v>250</v>
      </c>
    </row>
    <row r="3531" spans="2:11" ht="14.25">
      <c r="B3531" s="45" t="s">
        <v>82</v>
      </c>
      <c r="D3531" s="72"/>
      <c r="E3531" s="87">
        <f>SUM(E3532:E3542)</f>
        <v>90</v>
      </c>
      <c r="F3531" s="87">
        <f t="shared" ref="F3531:J3531" si="170">SUM(F3532:F3542)</f>
        <v>4805</v>
      </c>
      <c r="G3531" s="87">
        <f t="shared" si="170"/>
        <v>0</v>
      </c>
      <c r="H3531" s="87">
        <f t="shared" si="170"/>
        <v>0</v>
      </c>
      <c r="I3531" s="87">
        <f t="shared" si="170"/>
        <v>90</v>
      </c>
      <c r="J3531" s="87">
        <f t="shared" si="170"/>
        <v>4805</v>
      </c>
      <c r="K3531" s="71" t="s">
        <v>59</v>
      </c>
    </row>
    <row r="3532" spans="2:11">
      <c r="C3532" s="78" t="s">
        <v>10</v>
      </c>
      <c r="D3532" s="88" t="s">
        <v>7776</v>
      </c>
      <c r="E3532" s="86"/>
      <c r="F3532" s="86"/>
      <c r="G3532" s="79"/>
      <c r="H3532" s="79"/>
      <c r="I3532" s="79">
        <f t="shared" ref="I3532:J3542" si="171">SUM(E3532,G3532)</f>
        <v>0</v>
      </c>
      <c r="J3532" s="79">
        <f t="shared" si="171"/>
        <v>0</v>
      </c>
    </row>
    <row r="3533" spans="2:11">
      <c r="C3533" s="78" t="s">
        <v>11</v>
      </c>
      <c r="D3533" s="88" t="s">
        <v>7777</v>
      </c>
      <c r="E3533" s="86"/>
      <c r="F3533" s="86"/>
      <c r="G3533" s="79"/>
      <c r="H3533" s="79"/>
      <c r="I3533" s="79">
        <f t="shared" si="171"/>
        <v>0</v>
      </c>
      <c r="J3533" s="79">
        <f t="shared" si="171"/>
        <v>0</v>
      </c>
    </row>
    <row r="3534" spans="2:11">
      <c r="C3534" s="78" t="s">
        <v>12</v>
      </c>
      <c r="D3534" s="88" t="s">
        <v>7778</v>
      </c>
      <c r="E3534" s="86"/>
      <c r="F3534" s="86"/>
      <c r="G3534" s="79"/>
      <c r="H3534" s="79"/>
      <c r="I3534" s="79">
        <f t="shared" si="171"/>
        <v>0</v>
      </c>
      <c r="J3534" s="79">
        <f t="shared" si="171"/>
        <v>0</v>
      </c>
    </row>
    <row r="3535" spans="2:11">
      <c r="C3535" s="78" t="s">
        <v>13</v>
      </c>
      <c r="D3535" s="88" t="s">
        <v>7779</v>
      </c>
      <c r="E3535" s="86"/>
      <c r="F3535" s="86"/>
      <c r="G3535" s="79"/>
      <c r="H3535" s="79"/>
      <c r="I3535" s="79">
        <f t="shared" si="171"/>
        <v>0</v>
      </c>
      <c r="J3535" s="79">
        <f t="shared" si="171"/>
        <v>0</v>
      </c>
    </row>
    <row r="3536" spans="2:11">
      <c r="C3536" s="78" t="s">
        <v>14</v>
      </c>
      <c r="D3536" s="88" t="s">
        <v>7780</v>
      </c>
      <c r="E3536" s="86"/>
      <c r="F3536" s="86"/>
      <c r="G3536" s="79"/>
      <c r="H3536" s="79"/>
      <c r="I3536" s="79">
        <f t="shared" si="171"/>
        <v>0</v>
      </c>
      <c r="J3536" s="79">
        <f t="shared" si="171"/>
        <v>0</v>
      </c>
    </row>
    <row r="3537" spans="1:10">
      <c r="C3537" s="78" t="s">
        <v>5537</v>
      </c>
      <c r="D3537" s="88" t="s">
        <v>5538</v>
      </c>
      <c r="E3537" s="86">
        <v>10</v>
      </c>
      <c r="F3537" s="86">
        <v>10</v>
      </c>
      <c r="G3537" s="79"/>
      <c r="H3537" s="79">
        <v>0</v>
      </c>
      <c r="I3537" s="79">
        <f t="shared" ref="I3537:I3539" si="172">SUM(E3537,G3537)</f>
        <v>10</v>
      </c>
      <c r="J3537" s="79">
        <f t="shared" ref="J3537:J3539" si="173">SUM(F3537,H3537)</f>
        <v>10</v>
      </c>
    </row>
    <row r="3538" spans="1:10">
      <c r="C3538" s="78" t="s">
        <v>17</v>
      </c>
      <c r="D3538" s="88" t="s">
        <v>7783</v>
      </c>
      <c r="E3538" s="86">
        <v>3</v>
      </c>
      <c r="F3538" s="86">
        <v>140</v>
      </c>
      <c r="G3538" s="79"/>
      <c r="H3538" s="79">
        <v>0</v>
      </c>
      <c r="I3538" s="79">
        <f t="shared" si="172"/>
        <v>3</v>
      </c>
      <c r="J3538" s="79">
        <f t="shared" si="173"/>
        <v>140</v>
      </c>
    </row>
    <row r="3539" spans="1:10">
      <c r="C3539" s="78" t="s">
        <v>5539</v>
      </c>
      <c r="D3539" s="88" t="s">
        <v>5540</v>
      </c>
      <c r="E3539" s="86">
        <v>1</v>
      </c>
      <c r="F3539" s="86">
        <v>5</v>
      </c>
      <c r="G3539" s="79"/>
      <c r="H3539" s="79">
        <v>0</v>
      </c>
      <c r="I3539" s="79">
        <f t="shared" si="172"/>
        <v>1</v>
      </c>
      <c r="J3539" s="79">
        <f t="shared" si="173"/>
        <v>5</v>
      </c>
    </row>
    <row r="3540" spans="1:10">
      <c r="C3540" s="78" t="s">
        <v>15</v>
      </c>
      <c r="D3540" s="88" t="s">
        <v>7781</v>
      </c>
      <c r="E3540" s="86">
        <v>32</v>
      </c>
      <c r="F3540" s="86">
        <v>3560</v>
      </c>
      <c r="G3540" s="79"/>
      <c r="H3540" s="79">
        <v>0</v>
      </c>
      <c r="I3540" s="79">
        <f t="shared" si="171"/>
        <v>32</v>
      </c>
      <c r="J3540" s="79">
        <f t="shared" si="171"/>
        <v>3560</v>
      </c>
    </row>
    <row r="3541" spans="1:10">
      <c r="C3541" s="78" t="s">
        <v>5541</v>
      </c>
      <c r="D3541" s="88" t="s">
        <v>5542</v>
      </c>
      <c r="E3541" s="86">
        <v>18</v>
      </c>
      <c r="F3541" s="86">
        <v>20</v>
      </c>
      <c r="G3541" s="79"/>
      <c r="H3541" s="79">
        <v>0</v>
      </c>
      <c r="I3541" s="79">
        <f t="shared" si="171"/>
        <v>18</v>
      </c>
      <c r="J3541" s="79">
        <f t="shared" si="171"/>
        <v>20</v>
      </c>
    </row>
    <row r="3542" spans="1:10">
      <c r="C3542" s="78" t="s">
        <v>16</v>
      </c>
      <c r="D3542" s="88" t="s">
        <v>7782</v>
      </c>
      <c r="E3542" s="86">
        <v>26</v>
      </c>
      <c r="F3542" s="86">
        <v>1070</v>
      </c>
      <c r="G3542" s="79"/>
      <c r="H3542" s="79">
        <v>0</v>
      </c>
      <c r="I3542" s="79">
        <f t="shared" si="171"/>
        <v>26</v>
      </c>
      <c r="J3542" s="79">
        <f t="shared" si="171"/>
        <v>1070</v>
      </c>
    </row>
    <row r="3543" spans="1:10">
      <c r="A3543" s="66" t="s">
        <v>5740</v>
      </c>
      <c r="C3543" s="75"/>
      <c r="E3543" s="76"/>
      <c r="F3543" s="76"/>
      <c r="G3543" s="77"/>
      <c r="H3543" s="77"/>
      <c r="I3543" s="77"/>
      <c r="J3543" s="77"/>
    </row>
    <row r="3544" spans="1:10" ht="14.25">
      <c r="B3544" s="43" t="s">
        <v>69</v>
      </c>
      <c r="C3544" s="44"/>
      <c r="D3544" s="43"/>
      <c r="E3544" s="60"/>
      <c r="F3544" s="60"/>
      <c r="G3544" s="60"/>
      <c r="H3544" s="60"/>
      <c r="I3544" s="60"/>
      <c r="J3544" s="60"/>
    </row>
    <row r="3545" spans="1:10">
      <c r="B3545" s="45" t="s">
        <v>37</v>
      </c>
      <c r="C3545" s="46"/>
      <c r="E3545" s="47">
        <f>SUM(E3546:E3554)</f>
        <v>15212</v>
      </c>
      <c r="F3545" s="47">
        <f t="shared" ref="F3545:J3545" si="174">SUM(F3546:F3554)</f>
        <v>15157</v>
      </c>
      <c r="G3545" s="47">
        <f t="shared" si="174"/>
        <v>24917</v>
      </c>
      <c r="H3545" s="47">
        <f t="shared" si="174"/>
        <v>23907</v>
      </c>
      <c r="I3545" s="47">
        <f t="shared" si="174"/>
        <v>40129</v>
      </c>
      <c r="J3545" s="47">
        <f t="shared" si="174"/>
        <v>39064</v>
      </c>
    </row>
    <row r="3546" spans="1:10">
      <c r="C3546" s="78" t="s">
        <v>105</v>
      </c>
      <c r="D3546" s="83" t="s">
        <v>7749</v>
      </c>
      <c r="E3546" s="79">
        <v>4504</v>
      </c>
      <c r="F3546" s="79">
        <v>4000</v>
      </c>
      <c r="G3546" s="79">
        <v>14558</v>
      </c>
      <c r="H3546" s="79">
        <v>14000</v>
      </c>
      <c r="I3546" s="79">
        <f>SUM(E3546,G3546)</f>
        <v>19062</v>
      </c>
      <c r="J3546" s="79">
        <f>SUM(F3546,H3546)</f>
        <v>18000</v>
      </c>
    </row>
    <row r="3547" spans="1:10">
      <c r="C3547" s="78" t="s">
        <v>106</v>
      </c>
      <c r="D3547" s="83" t="s">
        <v>7750</v>
      </c>
      <c r="E3547" s="79">
        <v>1621</v>
      </c>
      <c r="F3547" s="79">
        <v>1700</v>
      </c>
      <c r="G3547" s="79">
        <v>4558</v>
      </c>
      <c r="H3547" s="79">
        <v>4000</v>
      </c>
      <c r="I3547" s="79">
        <f t="shared" ref="I3547:J3554" si="175">SUM(E3547,G3547)</f>
        <v>6179</v>
      </c>
      <c r="J3547" s="79">
        <f t="shared" si="175"/>
        <v>5700</v>
      </c>
    </row>
    <row r="3548" spans="1:10">
      <c r="C3548" s="78" t="s">
        <v>107</v>
      </c>
      <c r="D3548" s="83" t="s">
        <v>7751</v>
      </c>
      <c r="E3548" s="79">
        <v>5663</v>
      </c>
      <c r="F3548" s="79">
        <v>5500</v>
      </c>
      <c r="G3548" s="79">
        <v>484</v>
      </c>
      <c r="H3548" s="79">
        <v>500</v>
      </c>
      <c r="I3548" s="79">
        <f t="shared" ref="I3548:I3549" si="176">SUM(E3548,G3548)</f>
        <v>6147</v>
      </c>
      <c r="J3548" s="79">
        <f t="shared" ref="J3548:J3549" si="177">SUM(F3548,H3548)</f>
        <v>6000</v>
      </c>
    </row>
    <row r="3549" spans="1:10">
      <c r="C3549" s="78" t="s">
        <v>108</v>
      </c>
      <c r="D3549" s="83" t="s">
        <v>7752</v>
      </c>
      <c r="E3549" s="79">
        <v>2120</v>
      </c>
      <c r="F3549" s="79">
        <v>2500</v>
      </c>
      <c r="G3549" s="79">
        <v>4726</v>
      </c>
      <c r="H3549" s="79">
        <v>4800</v>
      </c>
      <c r="I3549" s="79">
        <f t="shared" si="176"/>
        <v>6846</v>
      </c>
      <c r="J3549" s="79">
        <f t="shared" si="177"/>
        <v>7300</v>
      </c>
    </row>
    <row r="3550" spans="1:10">
      <c r="C3550" s="78" t="s">
        <v>109</v>
      </c>
      <c r="D3550" s="83" t="s">
        <v>7753</v>
      </c>
      <c r="E3550" s="79">
        <v>965</v>
      </c>
      <c r="F3550" s="79">
        <v>1100</v>
      </c>
      <c r="G3550" s="79">
        <v>243</v>
      </c>
      <c r="H3550" s="79">
        <v>300</v>
      </c>
      <c r="I3550" s="79">
        <f t="shared" si="175"/>
        <v>1208</v>
      </c>
      <c r="J3550" s="79">
        <f t="shared" si="175"/>
        <v>1400</v>
      </c>
    </row>
    <row r="3551" spans="1:10">
      <c r="C3551" s="78" t="s">
        <v>110</v>
      </c>
      <c r="D3551" s="83" t="s">
        <v>7754</v>
      </c>
      <c r="E3551" s="79">
        <v>339</v>
      </c>
      <c r="F3551" s="79">
        <v>350</v>
      </c>
      <c r="G3551" s="79">
        <v>348</v>
      </c>
      <c r="H3551" s="79">
        <v>300</v>
      </c>
      <c r="I3551" s="79">
        <f t="shared" si="175"/>
        <v>687</v>
      </c>
      <c r="J3551" s="79">
        <f t="shared" si="175"/>
        <v>650</v>
      </c>
    </row>
    <row r="3552" spans="1:10">
      <c r="C3552" s="78" t="s">
        <v>111</v>
      </c>
      <c r="D3552" s="83" t="s">
        <v>7755</v>
      </c>
      <c r="E3552" s="79">
        <v>0</v>
      </c>
      <c r="F3552" s="79">
        <v>5</v>
      </c>
      <c r="G3552" s="79">
        <v>0</v>
      </c>
      <c r="H3552" s="79">
        <v>5</v>
      </c>
      <c r="I3552" s="79">
        <f t="shared" si="175"/>
        <v>0</v>
      </c>
      <c r="J3552" s="79">
        <f t="shared" si="175"/>
        <v>10</v>
      </c>
    </row>
    <row r="3553" spans="1:11" ht="57.75" customHeight="1">
      <c r="C3553" s="78">
        <v>140001</v>
      </c>
      <c r="D3553" s="83" t="s">
        <v>7763</v>
      </c>
      <c r="E3553" s="79">
        <v>0</v>
      </c>
      <c r="F3553" s="79">
        <v>1</v>
      </c>
      <c r="G3553" s="79">
        <v>0</v>
      </c>
      <c r="H3553" s="79">
        <v>1</v>
      </c>
      <c r="I3553" s="79">
        <f t="shared" si="175"/>
        <v>0</v>
      </c>
      <c r="J3553" s="79">
        <f t="shared" si="175"/>
        <v>2</v>
      </c>
    </row>
    <row r="3554" spans="1:11" s="51" customFormat="1" ht="57.75" customHeight="1">
      <c r="A3554" s="2"/>
      <c r="B3554" s="2"/>
      <c r="C3554" s="78">
        <v>140002</v>
      </c>
      <c r="D3554" s="83" t="s">
        <v>7764</v>
      </c>
      <c r="E3554" s="79">
        <v>0</v>
      </c>
      <c r="F3554" s="79">
        <v>1</v>
      </c>
      <c r="G3554" s="79">
        <v>0</v>
      </c>
      <c r="H3554" s="79">
        <v>1</v>
      </c>
      <c r="I3554" s="79">
        <f t="shared" si="175"/>
        <v>0</v>
      </c>
      <c r="J3554" s="79">
        <f t="shared" si="175"/>
        <v>2</v>
      </c>
    </row>
    <row r="3555" spans="1:11" s="51" customFormat="1">
      <c r="B3555" s="45" t="s">
        <v>81</v>
      </c>
      <c r="C3555" s="52"/>
      <c r="D3555" s="53"/>
      <c r="E3555" s="54"/>
      <c r="F3555" s="54"/>
      <c r="G3555" s="54"/>
      <c r="H3555" s="54"/>
      <c r="I3555" s="54"/>
      <c r="J3555" s="54"/>
      <c r="K3555" s="2" t="s">
        <v>21</v>
      </c>
    </row>
    <row r="3556" spans="1:11" s="51" customFormat="1">
      <c r="C3556" s="84" t="s">
        <v>77</v>
      </c>
      <c r="D3556" s="56" t="s">
        <v>7765</v>
      </c>
      <c r="E3556" s="85"/>
      <c r="F3556" s="85"/>
      <c r="G3556" s="85"/>
      <c r="H3556" s="85"/>
      <c r="I3556" s="79">
        <f t="shared" ref="I3556:J3559" si="178">SUM(E3556,G3556)</f>
        <v>0</v>
      </c>
      <c r="J3556" s="79">
        <f t="shared" si="178"/>
        <v>0</v>
      </c>
    </row>
    <row r="3557" spans="1:11" s="51" customFormat="1">
      <c r="C3557" s="84" t="s">
        <v>78</v>
      </c>
      <c r="D3557" s="56" t="s">
        <v>7766</v>
      </c>
      <c r="E3557" s="85"/>
      <c r="F3557" s="85"/>
      <c r="G3557" s="85"/>
      <c r="H3557" s="85"/>
      <c r="I3557" s="79">
        <f t="shared" si="178"/>
        <v>0</v>
      </c>
      <c r="J3557" s="79">
        <f t="shared" si="178"/>
        <v>0</v>
      </c>
    </row>
    <row r="3558" spans="1:11" s="51" customFormat="1">
      <c r="C3558" s="84" t="s">
        <v>79</v>
      </c>
      <c r="D3558" s="56" t="s">
        <v>7767</v>
      </c>
      <c r="E3558" s="79"/>
      <c r="F3558" s="79"/>
      <c r="G3558" s="79"/>
      <c r="H3558" s="79"/>
      <c r="I3558" s="79">
        <f t="shared" si="178"/>
        <v>0</v>
      </c>
      <c r="J3558" s="79">
        <f t="shared" si="178"/>
        <v>0</v>
      </c>
    </row>
    <row r="3559" spans="1:11" s="51" customFormat="1">
      <c r="C3559" s="84" t="s">
        <v>80</v>
      </c>
      <c r="D3559" s="56" t="s">
        <v>7768</v>
      </c>
      <c r="E3559" s="79"/>
      <c r="F3559" s="79"/>
      <c r="G3559" s="79"/>
      <c r="H3559" s="79"/>
      <c r="I3559" s="79">
        <f t="shared" si="178"/>
        <v>0</v>
      </c>
      <c r="J3559" s="79">
        <f t="shared" si="178"/>
        <v>0</v>
      </c>
    </row>
    <row r="3560" spans="1:11">
      <c r="E3560" s="59"/>
      <c r="F3560" s="59"/>
      <c r="G3560" s="59"/>
      <c r="H3560" s="59"/>
      <c r="I3560" s="59"/>
      <c r="J3560" s="59"/>
    </row>
    <row r="3561" spans="1:11" ht="14.25">
      <c r="B3561" s="43" t="s">
        <v>66</v>
      </c>
      <c r="C3561" s="44"/>
      <c r="D3561" s="43"/>
      <c r="E3561" s="60"/>
      <c r="F3561" s="60"/>
      <c r="G3561" s="60"/>
      <c r="H3561" s="60"/>
      <c r="I3561" s="60"/>
      <c r="J3561" s="60"/>
    </row>
    <row r="3562" spans="1:11">
      <c r="B3562" s="45" t="s">
        <v>36</v>
      </c>
      <c r="E3562" s="61">
        <f>E3563</f>
        <v>3910</v>
      </c>
      <c r="F3562" s="61">
        <f t="shared" ref="F3562:J3562" si="179">F3563</f>
        <v>4158</v>
      </c>
      <c r="G3562" s="61">
        <f t="shared" si="179"/>
        <v>77097</v>
      </c>
      <c r="H3562" s="61">
        <f t="shared" si="179"/>
        <v>74337</v>
      </c>
      <c r="I3562" s="61">
        <f t="shared" si="179"/>
        <v>81007</v>
      </c>
      <c r="J3562" s="61">
        <f t="shared" si="179"/>
        <v>78495</v>
      </c>
    </row>
    <row r="3563" spans="1:11" ht="14.25">
      <c r="B3563" s="69" t="s">
        <v>65</v>
      </c>
      <c r="C3563" s="70"/>
      <c r="E3563" s="61">
        <f>SUM(E3564:E3666)</f>
        <v>3910</v>
      </c>
      <c r="F3563" s="61">
        <f t="shared" ref="F3563:J3563" si="180">SUM(F3564:F3666)</f>
        <v>4158</v>
      </c>
      <c r="G3563" s="61">
        <f t="shared" si="180"/>
        <v>77097</v>
      </c>
      <c r="H3563" s="61">
        <f t="shared" si="180"/>
        <v>74337</v>
      </c>
      <c r="I3563" s="61">
        <f t="shared" si="180"/>
        <v>81007</v>
      </c>
      <c r="J3563" s="61">
        <f t="shared" si="180"/>
        <v>78495</v>
      </c>
      <c r="K3563" s="71" t="s">
        <v>9</v>
      </c>
    </row>
    <row r="3564" spans="1:11">
      <c r="C3564" s="78">
        <v>130207</v>
      </c>
      <c r="D3564" s="83" t="s">
        <v>695</v>
      </c>
      <c r="E3564" s="86">
        <v>0</v>
      </c>
      <c r="F3564" s="86">
        <v>0</v>
      </c>
      <c r="G3564" s="79">
        <v>0</v>
      </c>
      <c r="H3564" s="79">
        <v>1</v>
      </c>
      <c r="I3564" s="79">
        <f t="shared" ref="I3564:J3666" si="181">SUM(E3564,G3564)</f>
        <v>0</v>
      </c>
      <c r="J3564" s="79">
        <f t="shared" si="181"/>
        <v>1</v>
      </c>
    </row>
    <row r="3565" spans="1:11">
      <c r="C3565" s="78">
        <v>260076</v>
      </c>
      <c r="D3565" s="83" t="s">
        <v>698</v>
      </c>
      <c r="E3565" s="86">
        <v>542</v>
      </c>
      <c r="F3565" s="86">
        <v>550</v>
      </c>
      <c r="G3565" s="79">
        <v>890</v>
      </c>
      <c r="H3565" s="79">
        <v>900</v>
      </c>
      <c r="I3565" s="79">
        <f t="shared" si="181"/>
        <v>1432</v>
      </c>
      <c r="J3565" s="79">
        <f t="shared" si="181"/>
        <v>1450</v>
      </c>
    </row>
    <row r="3566" spans="1:11">
      <c r="C3566" s="78" t="s">
        <v>527</v>
      </c>
      <c r="D3566" s="83" t="s">
        <v>528</v>
      </c>
      <c r="E3566" s="86">
        <v>0</v>
      </c>
      <c r="F3566" s="86">
        <v>0</v>
      </c>
      <c r="G3566" s="79">
        <v>0</v>
      </c>
      <c r="H3566" s="79">
        <v>1</v>
      </c>
      <c r="I3566" s="79">
        <f t="shared" si="181"/>
        <v>0</v>
      </c>
      <c r="J3566" s="79">
        <f t="shared" si="181"/>
        <v>1</v>
      </c>
    </row>
    <row r="3567" spans="1:11">
      <c r="C3567" s="78" t="s">
        <v>531</v>
      </c>
      <c r="D3567" s="83" t="s">
        <v>532</v>
      </c>
      <c r="E3567" s="86">
        <v>36</v>
      </c>
      <c r="F3567" s="86">
        <v>50</v>
      </c>
      <c r="G3567" s="79">
        <v>944</v>
      </c>
      <c r="H3567" s="79">
        <v>900</v>
      </c>
      <c r="I3567" s="79">
        <f t="shared" si="181"/>
        <v>980</v>
      </c>
      <c r="J3567" s="79">
        <f t="shared" si="181"/>
        <v>950</v>
      </c>
    </row>
    <row r="3568" spans="1:11">
      <c r="C3568" s="78" t="s">
        <v>5741</v>
      </c>
      <c r="D3568" s="83" t="s">
        <v>5742</v>
      </c>
      <c r="E3568" s="86">
        <v>2</v>
      </c>
      <c r="F3568" s="86">
        <v>10</v>
      </c>
      <c r="G3568" s="79">
        <v>12</v>
      </c>
      <c r="H3568" s="79">
        <v>20</v>
      </c>
      <c r="I3568" s="79">
        <f t="shared" si="181"/>
        <v>14</v>
      </c>
      <c r="J3568" s="79">
        <f t="shared" si="181"/>
        <v>30</v>
      </c>
    </row>
    <row r="3569" spans="3:10">
      <c r="C3569" s="78" t="s">
        <v>537</v>
      </c>
      <c r="D3569" s="83" t="s">
        <v>538</v>
      </c>
      <c r="E3569" s="86">
        <v>0</v>
      </c>
      <c r="F3569" s="86">
        <v>0</v>
      </c>
      <c r="G3569" s="79">
        <v>16</v>
      </c>
      <c r="H3569" s="79">
        <v>20</v>
      </c>
      <c r="I3569" s="79">
        <f t="shared" si="181"/>
        <v>16</v>
      </c>
      <c r="J3569" s="79">
        <f t="shared" si="181"/>
        <v>20</v>
      </c>
    </row>
    <row r="3570" spans="3:10">
      <c r="C3570" s="78" t="s">
        <v>539</v>
      </c>
      <c r="D3570" s="83" t="s">
        <v>540</v>
      </c>
      <c r="E3570" s="86">
        <v>0</v>
      </c>
      <c r="F3570" s="86">
        <v>0</v>
      </c>
      <c r="G3570" s="79">
        <v>7</v>
      </c>
      <c r="H3570" s="79">
        <v>10</v>
      </c>
      <c r="I3570" s="79">
        <f t="shared" si="181"/>
        <v>7</v>
      </c>
      <c r="J3570" s="79">
        <f t="shared" si="181"/>
        <v>10</v>
      </c>
    </row>
    <row r="3571" spans="3:10">
      <c r="C3571" s="78" t="s">
        <v>541</v>
      </c>
      <c r="D3571" s="83" t="s">
        <v>542</v>
      </c>
      <c r="E3571" s="86">
        <v>1</v>
      </c>
      <c r="F3571" s="86">
        <v>40</v>
      </c>
      <c r="G3571" s="79">
        <v>936</v>
      </c>
      <c r="H3571" s="79">
        <v>900</v>
      </c>
      <c r="I3571" s="79">
        <f t="shared" si="181"/>
        <v>937</v>
      </c>
      <c r="J3571" s="79">
        <f t="shared" si="181"/>
        <v>940</v>
      </c>
    </row>
    <row r="3572" spans="3:10">
      <c r="C3572" s="78" t="s">
        <v>543</v>
      </c>
      <c r="D3572" s="83" t="s">
        <v>544</v>
      </c>
      <c r="E3572" s="86">
        <v>0</v>
      </c>
      <c r="F3572" s="86">
        <v>0</v>
      </c>
      <c r="G3572" s="79">
        <v>47</v>
      </c>
      <c r="H3572" s="79">
        <v>50</v>
      </c>
      <c r="I3572" s="79">
        <f t="shared" si="181"/>
        <v>47</v>
      </c>
      <c r="J3572" s="79">
        <f t="shared" si="181"/>
        <v>50</v>
      </c>
    </row>
    <row r="3573" spans="3:10">
      <c r="C3573" s="78" t="s">
        <v>707</v>
      </c>
      <c r="D3573" s="83" t="s">
        <v>708</v>
      </c>
      <c r="E3573" s="86">
        <v>0</v>
      </c>
      <c r="F3573" s="86">
        <v>10</v>
      </c>
      <c r="G3573" s="79">
        <v>183</v>
      </c>
      <c r="H3573" s="79">
        <v>200</v>
      </c>
      <c r="I3573" s="79">
        <f t="shared" si="181"/>
        <v>183</v>
      </c>
      <c r="J3573" s="79">
        <f t="shared" si="181"/>
        <v>210</v>
      </c>
    </row>
    <row r="3574" spans="3:10">
      <c r="C3574" s="78" t="s">
        <v>5708</v>
      </c>
      <c r="D3574" s="83" t="s">
        <v>5709</v>
      </c>
      <c r="E3574" s="86">
        <v>0</v>
      </c>
      <c r="F3574" s="86">
        <v>0</v>
      </c>
      <c r="G3574" s="79">
        <v>12</v>
      </c>
      <c r="H3574" s="79">
        <v>20</v>
      </c>
      <c r="I3574" s="79">
        <f t="shared" si="181"/>
        <v>12</v>
      </c>
      <c r="J3574" s="79">
        <f t="shared" si="181"/>
        <v>20</v>
      </c>
    </row>
    <row r="3575" spans="3:10">
      <c r="C3575" s="78" t="s">
        <v>709</v>
      </c>
      <c r="D3575" s="83" t="s">
        <v>710</v>
      </c>
      <c r="E3575" s="86">
        <v>0</v>
      </c>
      <c r="F3575" s="86">
        <v>0</v>
      </c>
      <c r="G3575" s="79">
        <v>15</v>
      </c>
      <c r="H3575" s="79">
        <v>30</v>
      </c>
      <c r="I3575" s="79">
        <f t="shared" si="181"/>
        <v>15</v>
      </c>
      <c r="J3575" s="79">
        <f t="shared" si="181"/>
        <v>30</v>
      </c>
    </row>
    <row r="3576" spans="3:10">
      <c r="C3576" s="78" t="s">
        <v>545</v>
      </c>
      <c r="D3576" s="83" t="s">
        <v>546</v>
      </c>
      <c r="E3576" s="86">
        <v>1847</v>
      </c>
      <c r="F3576" s="86">
        <v>1800</v>
      </c>
      <c r="G3576" s="79">
        <v>8282</v>
      </c>
      <c r="H3576" s="79">
        <v>8000</v>
      </c>
      <c r="I3576" s="79">
        <f t="shared" si="181"/>
        <v>10129</v>
      </c>
      <c r="J3576" s="79">
        <f t="shared" si="181"/>
        <v>9800</v>
      </c>
    </row>
    <row r="3577" spans="3:10">
      <c r="C3577" s="78" t="s">
        <v>547</v>
      </c>
      <c r="D3577" s="83" t="s">
        <v>548</v>
      </c>
      <c r="E3577" s="86">
        <v>0</v>
      </c>
      <c r="F3577" s="86">
        <v>0</v>
      </c>
      <c r="G3577" s="79">
        <v>27</v>
      </c>
      <c r="H3577" s="79">
        <v>30</v>
      </c>
      <c r="I3577" s="79">
        <f t="shared" si="181"/>
        <v>27</v>
      </c>
      <c r="J3577" s="79">
        <f t="shared" si="181"/>
        <v>30</v>
      </c>
    </row>
    <row r="3578" spans="3:10">
      <c r="C3578" s="78" t="s">
        <v>727</v>
      </c>
      <c r="D3578" s="83" t="s">
        <v>728</v>
      </c>
      <c r="E3578" s="86">
        <v>0</v>
      </c>
      <c r="F3578" s="86">
        <v>0</v>
      </c>
      <c r="G3578" s="79">
        <v>0</v>
      </c>
      <c r="H3578" s="79">
        <v>1</v>
      </c>
      <c r="I3578" s="79">
        <f t="shared" si="181"/>
        <v>0</v>
      </c>
      <c r="J3578" s="79">
        <f t="shared" si="181"/>
        <v>1</v>
      </c>
    </row>
    <row r="3579" spans="3:10">
      <c r="C3579" s="78" t="s">
        <v>551</v>
      </c>
      <c r="D3579" s="83" t="s">
        <v>552</v>
      </c>
      <c r="E3579" s="86">
        <v>108</v>
      </c>
      <c r="F3579" s="86">
        <v>120</v>
      </c>
      <c r="G3579" s="79">
        <v>5163</v>
      </c>
      <c r="H3579" s="79">
        <v>5000</v>
      </c>
      <c r="I3579" s="79">
        <f t="shared" si="181"/>
        <v>5271</v>
      </c>
      <c r="J3579" s="79">
        <f t="shared" si="181"/>
        <v>5120</v>
      </c>
    </row>
    <row r="3580" spans="3:10">
      <c r="C3580" s="78" t="s">
        <v>208</v>
      </c>
      <c r="D3580" s="83" t="s">
        <v>209</v>
      </c>
      <c r="E3580" s="86">
        <v>0</v>
      </c>
      <c r="F3580" s="86">
        <v>0</v>
      </c>
      <c r="G3580" s="79">
        <v>3</v>
      </c>
      <c r="H3580" s="79">
        <v>5</v>
      </c>
      <c r="I3580" s="79">
        <f t="shared" si="181"/>
        <v>3</v>
      </c>
      <c r="J3580" s="79">
        <f t="shared" si="181"/>
        <v>5</v>
      </c>
    </row>
    <row r="3581" spans="3:10">
      <c r="C3581" s="78" t="s">
        <v>731</v>
      </c>
      <c r="D3581" s="83" t="s">
        <v>732</v>
      </c>
      <c r="E3581" s="86">
        <v>0</v>
      </c>
      <c r="F3581" s="86">
        <v>0</v>
      </c>
      <c r="G3581" s="79">
        <v>2</v>
      </c>
      <c r="H3581" s="79">
        <v>5</v>
      </c>
      <c r="I3581" s="79">
        <f t="shared" si="181"/>
        <v>2</v>
      </c>
      <c r="J3581" s="79">
        <f t="shared" si="181"/>
        <v>5</v>
      </c>
    </row>
    <row r="3582" spans="3:10">
      <c r="C3582" s="78" t="s">
        <v>3656</v>
      </c>
      <c r="D3582" s="83" t="s">
        <v>3657</v>
      </c>
      <c r="E3582" s="86">
        <v>0</v>
      </c>
      <c r="F3582" s="86">
        <v>0</v>
      </c>
      <c r="G3582" s="79">
        <v>0</v>
      </c>
      <c r="H3582" s="79">
        <v>1</v>
      </c>
      <c r="I3582" s="79">
        <f t="shared" si="181"/>
        <v>0</v>
      </c>
      <c r="J3582" s="79">
        <f t="shared" si="181"/>
        <v>1</v>
      </c>
    </row>
    <row r="3583" spans="3:10">
      <c r="C3583" s="78" t="s">
        <v>735</v>
      </c>
      <c r="D3583" s="83" t="s">
        <v>736</v>
      </c>
      <c r="E3583" s="86">
        <v>0</v>
      </c>
      <c r="F3583" s="86">
        <v>0</v>
      </c>
      <c r="G3583" s="79">
        <v>12</v>
      </c>
      <c r="H3583" s="79">
        <v>15</v>
      </c>
      <c r="I3583" s="79">
        <f t="shared" si="181"/>
        <v>12</v>
      </c>
      <c r="J3583" s="79">
        <f t="shared" si="181"/>
        <v>15</v>
      </c>
    </row>
    <row r="3584" spans="3:10">
      <c r="C3584" s="78" t="s">
        <v>3658</v>
      </c>
      <c r="D3584" s="83" t="s">
        <v>3659</v>
      </c>
      <c r="E3584" s="86">
        <v>0</v>
      </c>
      <c r="F3584" s="86">
        <v>0</v>
      </c>
      <c r="G3584" s="79">
        <v>17</v>
      </c>
      <c r="H3584" s="79">
        <v>20</v>
      </c>
      <c r="I3584" s="79">
        <f t="shared" si="181"/>
        <v>17</v>
      </c>
      <c r="J3584" s="79">
        <f t="shared" si="181"/>
        <v>20</v>
      </c>
    </row>
    <row r="3585" spans="3:10">
      <c r="C3585" s="78" t="s">
        <v>2692</v>
      </c>
      <c r="D3585" s="83" t="s">
        <v>2693</v>
      </c>
      <c r="E3585" s="86">
        <v>0</v>
      </c>
      <c r="F3585" s="86">
        <v>0</v>
      </c>
      <c r="G3585" s="79">
        <v>77</v>
      </c>
      <c r="H3585" s="79">
        <v>80</v>
      </c>
      <c r="I3585" s="79">
        <f t="shared" si="181"/>
        <v>77</v>
      </c>
      <c r="J3585" s="79">
        <f t="shared" si="181"/>
        <v>80</v>
      </c>
    </row>
    <row r="3586" spans="3:10">
      <c r="C3586" s="78" t="s">
        <v>577</v>
      </c>
      <c r="D3586" s="83" t="s">
        <v>578</v>
      </c>
      <c r="E3586" s="86">
        <v>0</v>
      </c>
      <c r="F3586" s="86">
        <v>0</v>
      </c>
      <c r="G3586" s="79">
        <v>238</v>
      </c>
      <c r="H3586" s="79">
        <v>300</v>
      </c>
      <c r="I3586" s="79">
        <f t="shared" si="181"/>
        <v>238</v>
      </c>
      <c r="J3586" s="79">
        <f t="shared" si="181"/>
        <v>300</v>
      </c>
    </row>
    <row r="3587" spans="3:10">
      <c r="C3587" s="78" t="s">
        <v>1911</v>
      </c>
      <c r="D3587" s="83" t="s">
        <v>1912</v>
      </c>
      <c r="E3587" s="86">
        <v>0</v>
      </c>
      <c r="F3587" s="86">
        <v>0</v>
      </c>
      <c r="G3587" s="79">
        <v>2</v>
      </c>
      <c r="H3587" s="79">
        <v>0</v>
      </c>
      <c r="I3587" s="79">
        <f t="shared" si="181"/>
        <v>2</v>
      </c>
      <c r="J3587" s="79">
        <f t="shared" si="181"/>
        <v>0</v>
      </c>
    </row>
    <row r="3588" spans="3:10">
      <c r="C3588" s="78" t="s">
        <v>579</v>
      </c>
      <c r="D3588" s="83" t="s">
        <v>580</v>
      </c>
      <c r="E3588" s="86">
        <v>0</v>
      </c>
      <c r="F3588" s="86">
        <v>0</v>
      </c>
      <c r="G3588" s="79">
        <v>0</v>
      </c>
      <c r="H3588" s="79">
        <v>1</v>
      </c>
      <c r="I3588" s="79">
        <f t="shared" si="181"/>
        <v>0</v>
      </c>
      <c r="J3588" s="79">
        <f t="shared" si="181"/>
        <v>1</v>
      </c>
    </row>
    <row r="3589" spans="3:10">
      <c r="C3589" s="78" t="s">
        <v>583</v>
      </c>
      <c r="D3589" s="83" t="s">
        <v>584</v>
      </c>
      <c r="E3589" s="86">
        <v>5</v>
      </c>
      <c r="F3589" s="86">
        <v>20</v>
      </c>
      <c r="G3589" s="79">
        <v>1852</v>
      </c>
      <c r="H3589" s="79">
        <v>2000</v>
      </c>
      <c r="I3589" s="79">
        <f t="shared" si="181"/>
        <v>1857</v>
      </c>
      <c r="J3589" s="79">
        <f t="shared" si="181"/>
        <v>2020</v>
      </c>
    </row>
    <row r="3590" spans="3:10">
      <c r="C3590" s="78" t="s">
        <v>5743</v>
      </c>
      <c r="D3590" s="83" t="s">
        <v>5744</v>
      </c>
      <c r="E3590" s="86">
        <v>25</v>
      </c>
      <c r="F3590" s="86">
        <v>55</v>
      </c>
      <c r="G3590" s="79">
        <v>1</v>
      </c>
      <c r="H3590" s="79">
        <v>5</v>
      </c>
      <c r="I3590" s="79">
        <f t="shared" si="181"/>
        <v>26</v>
      </c>
      <c r="J3590" s="79">
        <f t="shared" si="181"/>
        <v>60</v>
      </c>
    </row>
    <row r="3591" spans="3:10">
      <c r="C3591" s="78" t="s">
        <v>5641</v>
      </c>
      <c r="D3591" s="83" t="s">
        <v>5642</v>
      </c>
      <c r="E3591" s="86">
        <v>0</v>
      </c>
      <c r="F3591" s="86">
        <v>0</v>
      </c>
      <c r="G3591" s="79">
        <v>0</v>
      </c>
      <c r="H3591" s="79">
        <v>1</v>
      </c>
      <c r="I3591" s="79">
        <f t="shared" si="181"/>
        <v>0</v>
      </c>
      <c r="J3591" s="79">
        <f t="shared" si="181"/>
        <v>1</v>
      </c>
    </row>
    <row r="3592" spans="3:10">
      <c r="C3592" s="78" t="s">
        <v>1395</v>
      </c>
      <c r="D3592" s="83" t="s">
        <v>1396</v>
      </c>
      <c r="E3592" s="86">
        <v>0</v>
      </c>
      <c r="F3592" s="86">
        <v>0</v>
      </c>
      <c r="G3592" s="79">
        <v>0</v>
      </c>
      <c r="H3592" s="79">
        <v>1</v>
      </c>
      <c r="I3592" s="79">
        <f t="shared" si="181"/>
        <v>0</v>
      </c>
      <c r="J3592" s="79">
        <f t="shared" si="181"/>
        <v>1</v>
      </c>
    </row>
    <row r="3593" spans="3:10">
      <c r="C3593" s="78" t="s">
        <v>591</v>
      </c>
      <c r="D3593" s="83" t="s">
        <v>592</v>
      </c>
      <c r="E3593" s="86">
        <v>0</v>
      </c>
      <c r="F3593" s="86">
        <v>0</v>
      </c>
      <c r="G3593" s="79">
        <v>38</v>
      </c>
      <c r="H3593" s="79">
        <v>40</v>
      </c>
      <c r="I3593" s="79">
        <f t="shared" si="181"/>
        <v>38</v>
      </c>
      <c r="J3593" s="79">
        <f t="shared" si="181"/>
        <v>40</v>
      </c>
    </row>
    <row r="3594" spans="3:10">
      <c r="C3594" s="78" t="s">
        <v>759</v>
      </c>
      <c r="D3594" s="83" t="s">
        <v>760</v>
      </c>
      <c r="E3594" s="86">
        <v>0</v>
      </c>
      <c r="F3594" s="86">
        <v>0</v>
      </c>
      <c r="G3594" s="79">
        <v>2</v>
      </c>
      <c r="H3594" s="79">
        <v>5</v>
      </c>
      <c r="I3594" s="79">
        <f t="shared" si="181"/>
        <v>2</v>
      </c>
      <c r="J3594" s="79">
        <f t="shared" si="181"/>
        <v>5</v>
      </c>
    </row>
    <row r="3595" spans="3:10">
      <c r="C3595" s="78" t="s">
        <v>593</v>
      </c>
      <c r="D3595" s="83" t="s">
        <v>594</v>
      </c>
      <c r="E3595" s="86">
        <v>0</v>
      </c>
      <c r="F3595" s="86">
        <v>0</v>
      </c>
      <c r="G3595" s="79">
        <v>176</v>
      </c>
      <c r="H3595" s="79">
        <v>200</v>
      </c>
      <c r="I3595" s="79">
        <f t="shared" si="181"/>
        <v>176</v>
      </c>
      <c r="J3595" s="79">
        <f t="shared" si="181"/>
        <v>200</v>
      </c>
    </row>
    <row r="3596" spans="3:10">
      <c r="C3596" s="78" t="s">
        <v>595</v>
      </c>
      <c r="D3596" s="83" t="s">
        <v>596</v>
      </c>
      <c r="E3596" s="86">
        <v>13</v>
      </c>
      <c r="F3596" s="86">
        <v>20</v>
      </c>
      <c r="G3596" s="79">
        <v>237</v>
      </c>
      <c r="H3596" s="79">
        <v>250</v>
      </c>
      <c r="I3596" s="79">
        <f t="shared" si="181"/>
        <v>250</v>
      </c>
      <c r="J3596" s="79">
        <f t="shared" si="181"/>
        <v>270</v>
      </c>
    </row>
    <row r="3597" spans="3:10">
      <c r="C3597" s="78" t="s">
        <v>597</v>
      </c>
      <c r="D3597" s="83" t="s">
        <v>598</v>
      </c>
      <c r="E3597" s="86">
        <v>0</v>
      </c>
      <c r="F3597" s="86">
        <v>0</v>
      </c>
      <c r="G3597" s="79">
        <v>0</v>
      </c>
      <c r="H3597" s="79">
        <v>1</v>
      </c>
      <c r="I3597" s="79">
        <f t="shared" si="181"/>
        <v>0</v>
      </c>
      <c r="J3597" s="79">
        <f t="shared" si="181"/>
        <v>1</v>
      </c>
    </row>
    <row r="3598" spans="3:10">
      <c r="C3598" s="78" t="s">
        <v>769</v>
      </c>
      <c r="D3598" s="83" t="s">
        <v>770</v>
      </c>
      <c r="E3598" s="86">
        <v>0</v>
      </c>
      <c r="F3598" s="86">
        <v>0</v>
      </c>
      <c r="G3598" s="79">
        <v>39</v>
      </c>
      <c r="H3598" s="79">
        <v>35</v>
      </c>
      <c r="I3598" s="79">
        <f t="shared" si="181"/>
        <v>39</v>
      </c>
      <c r="J3598" s="79">
        <f t="shared" si="181"/>
        <v>35</v>
      </c>
    </row>
    <row r="3599" spans="3:10">
      <c r="C3599" s="78" t="s">
        <v>599</v>
      </c>
      <c r="D3599" s="83" t="s">
        <v>600</v>
      </c>
      <c r="E3599" s="86">
        <v>0</v>
      </c>
      <c r="F3599" s="86">
        <v>0</v>
      </c>
      <c r="G3599" s="79">
        <v>3</v>
      </c>
      <c r="H3599" s="79">
        <v>5</v>
      </c>
      <c r="I3599" s="79">
        <f t="shared" si="181"/>
        <v>3</v>
      </c>
      <c r="J3599" s="79">
        <f t="shared" si="181"/>
        <v>5</v>
      </c>
    </row>
    <row r="3600" spans="3:10">
      <c r="C3600" s="78" t="s">
        <v>601</v>
      </c>
      <c r="D3600" s="83" t="s">
        <v>602</v>
      </c>
      <c r="E3600" s="86">
        <v>0</v>
      </c>
      <c r="F3600" s="86">
        <v>0</v>
      </c>
      <c r="G3600" s="79">
        <v>89</v>
      </c>
      <c r="H3600" s="79">
        <v>70</v>
      </c>
      <c r="I3600" s="79">
        <f t="shared" si="181"/>
        <v>89</v>
      </c>
      <c r="J3600" s="79">
        <f t="shared" si="181"/>
        <v>70</v>
      </c>
    </row>
    <row r="3601" spans="3:10">
      <c r="C3601" s="78" t="s">
        <v>603</v>
      </c>
      <c r="D3601" s="83" t="s">
        <v>604</v>
      </c>
      <c r="E3601" s="86">
        <v>0</v>
      </c>
      <c r="F3601" s="86">
        <v>0</v>
      </c>
      <c r="G3601" s="79">
        <v>13</v>
      </c>
      <c r="H3601" s="79">
        <v>15</v>
      </c>
      <c r="I3601" s="79">
        <f t="shared" si="181"/>
        <v>13</v>
      </c>
      <c r="J3601" s="79">
        <f t="shared" si="181"/>
        <v>15</v>
      </c>
    </row>
    <row r="3602" spans="3:10">
      <c r="C3602" s="78" t="s">
        <v>605</v>
      </c>
      <c r="D3602" s="83" t="s">
        <v>606</v>
      </c>
      <c r="E3602" s="86">
        <v>0</v>
      </c>
      <c r="F3602" s="86">
        <v>0</v>
      </c>
      <c r="G3602" s="79">
        <v>21</v>
      </c>
      <c r="H3602" s="79">
        <v>20</v>
      </c>
      <c r="I3602" s="79">
        <f t="shared" si="181"/>
        <v>21</v>
      </c>
      <c r="J3602" s="79">
        <f t="shared" si="181"/>
        <v>20</v>
      </c>
    </row>
    <row r="3603" spans="3:10">
      <c r="C3603" s="78" t="s">
        <v>773</v>
      </c>
      <c r="D3603" s="83" t="s">
        <v>774</v>
      </c>
      <c r="E3603" s="86">
        <v>0</v>
      </c>
      <c r="F3603" s="86">
        <v>0</v>
      </c>
      <c r="G3603" s="79">
        <v>1</v>
      </c>
      <c r="H3603" s="79">
        <v>10</v>
      </c>
      <c r="I3603" s="79">
        <f t="shared" si="181"/>
        <v>1</v>
      </c>
      <c r="J3603" s="79">
        <f t="shared" si="181"/>
        <v>10</v>
      </c>
    </row>
    <row r="3604" spans="3:10">
      <c r="C3604" s="78" t="s">
        <v>607</v>
      </c>
      <c r="D3604" s="83" t="s">
        <v>608</v>
      </c>
      <c r="E3604" s="86">
        <v>0</v>
      </c>
      <c r="F3604" s="86">
        <v>0</v>
      </c>
      <c r="G3604" s="79">
        <v>14</v>
      </c>
      <c r="H3604" s="79">
        <v>20</v>
      </c>
      <c r="I3604" s="79">
        <f t="shared" si="181"/>
        <v>14</v>
      </c>
      <c r="J3604" s="79">
        <f t="shared" si="181"/>
        <v>20</v>
      </c>
    </row>
    <row r="3605" spans="3:10">
      <c r="C3605" s="78" t="s">
        <v>775</v>
      </c>
      <c r="D3605" s="83" t="s">
        <v>776</v>
      </c>
      <c r="E3605" s="86">
        <v>0</v>
      </c>
      <c r="F3605" s="86">
        <v>0</v>
      </c>
      <c r="G3605" s="79">
        <v>0</v>
      </c>
      <c r="H3605" s="79">
        <v>1</v>
      </c>
      <c r="I3605" s="79">
        <f t="shared" si="181"/>
        <v>0</v>
      </c>
      <c r="J3605" s="79">
        <f t="shared" si="181"/>
        <v>1</v>
      </c>
    </row>
    <row r="3606" spans="3:10">
      <c r="C3606" s="78" t="s">
        <v>777</v>
      </c>
      <c r="D3606" s="83" t="s">
        <v>778</v>
      </c>
      <c r="E3606" s="86">
        <v>0</v>
      </c>
      <c r="F3606" s="86">
        <v>0</v>
      </c>
      <c r="G3606" s="79">
        <v>7</v>
      </c>
      <c r="H3606" s="79">
        <v>10</v>
      </c>
      <c r="I3606" s="79">
        <f t="shared" si="181"/>
        <v>7</v>
      </c>
      <c r="J3606" s="79">
        <f t="shared" si="181"/>
        <v>10</v>
      </c>
    </row>
    <row r="3607" spans="3:10">
      <c r="C3607" s="78" t="s">
        <v>779</v>
      </c>
      <c r="D3607" s="83" t="s">
        <v>780</v>
      </c>
      <c r="E3607" s="86">
        <v>0</v>
      </c>
      <c r="F3607" s="86">
        <v>0</v>
      </c>
      <c r="G3607" s="79">
        <v>24</v>
      </c>
      <c r="H3607" s="79">
        <v>30</v>
      </c>
      <c r="I3607" s="79">
        <f t="shared" si="181"/>
        <v>24</v>
      </c>
      <c r="J3607" s="79">
        <f t="shared" si="181"/>
        <v>30</v>
      </c>
    </row>
    <row r="3608" spans="3:10">
      <c r="C3608" s="78" t="s">
        <v>787</v>
      </c>
      <c r="D3608" s="83" t="s">
        <v>788</v>
      </c>
      <c r="E3608" s="86">
        <v>112</v>
      </c>
      <c r="F3608" s="86">
        <v>120</v>
      </c>
      <c r="G3608" s="79">
        <v>168</v>
      </c>
      <c r="H3608" s="79">
        <v>170</v>
      </c>
      <c r="I3608" s="79">
        <f t="shared" si="181"/>
        <v>280</v>
      </c>
      <c r="J3608" s="79">
        <f t="shared" si="181"/>
        <v>290</v>
      </c>
    </row>
    <row r="3609" spans="3:10">
      <c r="C3609" s="78" t="s">
        <v>3733</v>
      </c>
      <c r="D3609" s="83" t="s">
        <v>3734</v>
      </c>
      <c r="E3609" s="86">
        <v>4</v>
      </c>
      <c r="F3609" s="86">
        <v>10</v>
      </c>
      <c r="G3609" s="79">
        <v>779</v>
      </c>
      <c r="H3609" s="79">
        <v>700</v>
      </c>
      <c r="I3609" s="79">
        <f t="shared" si="181"/>
        <v>783</v>
      </c>
      <c r="J3609" s="79">
        <f t="shared" si="181"/>
        <v>710</v>
      </c>
    </row>
    <row r="3610" spans="3:10">
      <c r="C3610" s="78" t="s">
        <v>789</v>
      </c>
      <c r="D3610" s="83" t="s">
        <v>1555</v>
      </c>
      <c r="E3610" s="86">
        <v>0</v>
      </c>
      <c r="F3610" s="86">
        <v>0</v>
      </c>
      <c r="G3610" s="79">
        <v>1</v>
      </c>
      <c r="H3610" s="79">
        <v>1</v>
      </c>
      <c r="I3610" s="79">
        <f t="shared" si="181"/>
        <v>1</v>
      </c>
      <c r="J3610" s="79">
        <f t="shared" si="181"/>
        <v>1</v>
      </c>
    </row>
    <row r="3611" spans="3:10">
      <c r="C3611" s="78" t="s">
        <v>790</v>
      </c>
      <c r="D3611" s="83" t="s">
        <v>791</v>
      </c>
      <c r="E3611" s="86">
        <v>0</v>
      </c>
      <c r="F3611" s="86">
        <v>0</v>
      </c>
      <c r="G3611" s="79">
        <v>1</v>
      </c>
      <c r="H3611" s="79">
        <v>1</v>
      </c>
      <c r="I3611" s="79">
        <f t="shared" si="181"/>
        <v>1</v>
      </c>
      <c r="J3611" s="79">
        <f t="shared" si="181"/>
        <v>1</v>
      </c>
    </row>
    <row r="3612" spans="3:10">
      <c r="C3612" s="78" t="s">
        <v>611</v>
      </c>
      <c r="D3612" s="83" t="s">
        <v>612</v>
      </c>
      <c r="E3612" s="86">
        <v>0</v>
      </c>
      <c r="F3612" s="86">
        <v>0</v>
      </c>
      <c r="G3612" s="79">
        <v>0</v>
      </c>
      <c r="H3612" s="79">
        <v>1</v>
      </c>
      <c r="I3612" s="79">
        <f t="shared" si="181"/>
        <v>0</v>
      </c>
      <c r="J3612" s="79">
        <f t="shared" si="181"/>
        <v>1</v>
      </c>
    </row>
    <row r="3613" spans="3:10">
      <c r="C3613" s="78" t="s">
        <v>617</v>
      </c>
      <c r="D3613" s="83" t="s">
        <v>618</v>
      </c>
      <c r="E3613" s="86">
        <v>2</v>
      </c>
      <c r="F3613" s="86">
        <v>5</v>
      </c>
      <c r="G3613" s="79">
        <v>0</v>
      </c>
      <c r="H3613" s="79">
        <v>0</v>
      </c>
      <c r="I3613" s="79">
        <f t="shared" si="181"/>
        <v>2</v>
      </c>
      <c r="J3613" s="79">
        <f t="shared" si="181"/>
        <v>5</v>
      </c>
    </row>
    <row r="3614" spans="3:10">
      <c r="C3614" s="78" t="s">
        <v>625</v>
      </c>
      <c r="D3614" s="83" t="s">
        <v>626</v>
      </c>
      <c r="E3614" s="86">
        <v>0</v>
      </c>
      <c r="F3614" s="86">
        <v>0</v>
      </c>
      <c r="G3614" s="79">
        <v>0</v>
      </c>
      <c r="H3614" s="79">
        <v>1</v>
      </c>
      <c r="I3614" s="79">
        <f t="shared" si="181"/>
        <v>0</v>
      </c>
      <c r="J3614" s="79">
        <f t="shared" si="181"/>
        <v>1</v>
      </c>
    </row>
    <row r="3615" spans="3:10">
      <c r="C3615" s="78" t="s">
        <v>926</v>
      </c>
      <c r="D3615" s="83" t="s">
        <v>927</v>
      </c>
      <c r="E3615" s="86">
        <v>0</v>
      </c>
      <c r="F3615" s="86">
        <v>0</v>
      </c>
      <c r="G3615" s="79">
        <v>0</v>
      </c>
      <c r="H3615" s="79">
        <v>1</v>
      </c>
      <c r="I3615" s="79">
        <f t="shared" si="181"/>
        <v>0</v>
      </c>
      <c r="J3615" s="79">
        <f t="shared" si="181"/>
        <v>1</v>
      </c>
    </row>
    <row r="3616" spans="3:10">
      <c r="C3616" s="78" t="s">
        <v>633</v>
      </c>
      <c r="D3616" s="83" t="s">
        <v>634</v>
      </c>
      <c r="E3616" s="86">
        <v>0</v>
      </c>
      <c r="F3616" s="86">
        <v>0</v>
      </c>
      <c r="G3616" s="79">
        <v>3</v>
      </c>
      <c r="H3616" s="79">
        <v>5</v>
      </c>
      <c r="I3616" s="79">
        <f t="shared" si="181"/>
        <v>3</v>
      </c>
      <c r="J3616" s="79">
        <f t="shared" si="181"/>
        <v>5</v>
      </c>
    </row>
    <row r="3617" spans="3:10">
      <c r="C3617" s="78" t="s">
        <v>4965</v>
      </c>
      <c r="D3617" s="83" t="s">
        <v>4966</v>
      </c>
      <c r="E3617" s="86">
        <v>0</v>
      </c>
      <c r="F3617" s="86">
        <v>0</v>
      </c>
      <c r="G3617" s="79">
        <v>0</v>
      </c>
      <c r="H3617" s="79">
        <v>1</v>
      </c>
      <c r="I3617" s="79">
        <f t="shared" si="181"/>
        <v>0</v>
      </c>
      <c r="J3617" s="79">
        <f t="shared" si="181"/>
        <v>1</v>
      </c>
    </row>
    <row r="3618" spans="3:10">
      <c r="C3618" s="78" t="s">
        <v>932</v>
      </c>
      <c r="D3618" s="83" t="s">
        <v>933</v>
      </c>
      <c r="E3618" s="86">
        <v>9</v>
      </c>
      <c r="F3618" s="86">
        <v>10</v>
      </c>
      <c r="G3618" s="79">
        <v>1135</v>
      </c>
      <c r="H3618" s="79">
        <v>1200</v>
      </c>
      <c r="I3618" s="79">
        <f t="shared" si="181"/>
        <v>1144</v>
      </c>
      <c r="J3618" s="79">
        <f t="shared" si="181"/>
        <v>1210</v>
      </c>
    </row>
    <row r="3619" spans="3:10">
      <c r="C3619" s="78" t="s">
        <v>2065</v>
      </c>
      <c r="D3619" s="83" t="s">
        <v>2066</v>
      </c>
      <c r="E3619" s="86">
        <v>0</v>
      </c>
      <c r="F3619" s="86">
        <v>0</v>
      </c>
      <c r="G3619" s="79">
        <v>5</v>
      </c>
      <c r="H3619" s="79">
        <v>10</v>
      </c>
      <c r="I3619" s="79">
        <f t="shared" si="181"/>
        <v>5</v>
      </c>
      <c r="J3619" s="79">
        <f t="shared" si="181"/>
        <v>10</v>
      </c>
    </row>
    <row r="3620" spans="3:10">
      <c r="C3620" s="78" t="s">
        <v>2067</v>
      </c>
      <c r="D3620" s="83" t="s">
        <v>2068</v>
      </c>
      <c r="E3620" s="86">
        <v>0</v>
      </c>
      <c r="F3620" s="86">
        <v>0</v>
      </c>
      <c r="G3620" s="79">
        <v>0</v>
      </c>
      <c r="H3620" s="79">
        <v>1</v>
      </c>
      <c r="I3620" s="79">
        <f t="shared" si="181"/>
        <v>0</v>
      </c>
      <c r="J3620" s="79">
        <f t="shared" si="181"/>
        <v>1</v>
      </c>
    </row>
    <row r="3621" spans="3:10">
      <c r="C3621" s="78" t="s">
        <v>639</v>
      </c>
      <c r="D3621" s="83" t="s">
        <v>640</v>
      </c>
      <c r="E3621" s="86">
        <v>53</v>
      </c>
      <c r="F3621" s="86">
        <v>50</v>
      </c>
      <c r="G3621" s="79">
        <v>3</v>
      </c>
      <c r="H3621" s="79">
        <v>5</v>
      </c>
      <c r="I3621" s="79">
        <f t="shared" si="181"/>
        <v>56</v>
      </c>
      <c r="J3621" s="79">
        <f t="shared" si="181"/>
        <v>55</v>
      </c>
    </row>
    <row r="3622" spans="3:10">
      <c r="C3622" s="78" t="s">
        <v>641</v>
      </c>
      <c r="D3622" s="83" t="s">
        <v>642</v>
      </c>
      <c r="E3622" s="86">
        <v>0</v>
      </c>
      <c r="F3622" s="86">
        <v>0</v>
      </c>
      <c r="G3622" s="79">
        <v>0</v>
      </c>
      <c r="H3622" s="79">
        <v>1</v>
      </c>
      <c r="I3622" s="79">
        <f t="shared" si="181"/>
        <v>0</v>
      </c>
      <c r="J3622" s="79">
        <f t="shared" si="181"/>
        <v>1</v>
      </c>
    </row>
    <row r="3623" spans="3:10">
      <c r="C3623" s="78" t="s">
        <v>643</v>
      </c>
      <c r="D3623" s="83" t="s">
        <v>644</v>
      </c>
      <c r="E3623" s="86">
        <v>0</v>
      </c>
      <c r="F3623" s="86">
        <v>0</v>
      </c>
      <c r="G3623" s="79">
        <v>0</v>
      </c>
      <c r="H3623" s="79">
        <v>1</v>
      </c>
      <c r="I3623" s="79">
        <f t="shared" si="181"/>
        <v>0</v>
      </c>
      <c r="J3623" s="79">
        <f t="shared" si="181"/>
        <v>1</v>
      </c>
    </row>
    <row r="3624" spans="3:10">
      <c r="C3624" s="78" t="s">
        <v>647</v>
      </c>
      <c r="D3624" s="83" t="s">
        <v>648</v>
      </c>
      <c r="E3624" s="86">
        <v>16</v>
      </c>
      <c r="F3624" s="86">
        <v>20</v>
      </c>
      <c r="G3624" s="79">
        <v>284</v>
      </c>
      <c r="H3624" s="79">
        <v>300</v>
      </c>
      <c r="I3624" s="79">
        <f t="shared" si="181"/>
        <v>300</v>
      </c>
      <c r="J3624" s="79">
        <f t="shared" si="181"/>
        <v>320</v>
      </c>
    </row>
    <row r="3625" spans="3:10">
      <c r="C3625" s="78" t="s">
        <v>649</v>
      </c>
      <c r="D3625" s="83" t="s">
        <v>650</v>
      </c>
      <c r="E3625" s="86">
        <v>4</v>
      </c>
      <c r="F3625" s="86">
        <v>10</v>
      </c>
      <c r="G3625" s="79">
        <v>302</v>
      </c>
      <c r="H3625" s="79">
        <v>300</v>
      </c>
      <c r="I3625" s="79">
        <f t="shared" si="181"/>
        <v>306</v>
      </c>
      <c r="J3625" s="79">
        <f t="shared" si="181"/>
        <v>310</v>
      </c>
    </row>
    <row r="3626" spans="3:10">
      <c r="C3626" s="78" t="s">
        <v>651</v>
      </c>
      <c r="D3626" s="83" t="s">
        <v>652</v>
      </c>
      <c r="E3626" s="86">
        <v>0</v>
      </c>
      <c r="F3626" s="86">
        <v>0</v>
      </c>
      <c r="G3626" s="79">
        <v>64</v>
      </c>
      <c r="H3626" s="79">
        <v>60</v>
      </c>
      <c r="I3626" s="79">
        <f t="shared" si="181"/>
        <v>64</v>
      </c>
      <c r="J3626" s="79">
        <f t="shared" si="181"/>
        <v>60</v>
      </c>
    </row>
    <row r="3627" spans="3:10">
      <c r="C3627" s="78" t="s">
        <v>653</v>
      </c>
      <c r="D3627" s="83" t="s">
        <v>654</v>
      </c>
      <c r="E3627" s="86">
        <v>14</v>
      </c>
      <c r="F3627" s="86">
        <v>15</v>
      </c>
      <c r="G3627" s="79">
        <v>9672</v>
      </c>
      <c r="H3627" s="79">
        <v>10000</v>
      </c>
      <c r="I3627" s="79">
        <f t="shared" si="181"/>
        <v>9686</v>
      </c>
      <c r="J3627" s="79">
        <f t="shared" si="181"/>
        <v>10015</v>
      </c>
    </row>
    <row r="3628" spans="3:10">
      <c r="C3628" s="78" t="s">
        <v>934</v>
      </c>
      <c r="D3628" s="83" t="s">
        <v>935</v>
      </c>
      <c r="E3628" s="86">
        <v>3</v>
      </c>
      <c r="F3628" s="86">
        <v>10</v>
      </c>
      <c r="G3628" s="79">
        <v>1646</v>
      </c>
      <c r="H3628" s="79">
        <v>1500</v>
      </c>
      <c r="I3628" s="79">
        <f t="shared" si="181"/>
        <v>1649</v>
      </c>
      <c r="J3628" s="79">
        <f t="shared" si="181"/>
        <v>1510</v>
      </c>
    </row>
    <row r="3629" spans="3:10">
      <c r="C3629" s="78" t="s">
        <v>936</v>
      </c>
      <c r="D3629" s="83" t="s">
        <v>937</v>
      </c>
      <c r="E3629" s="86">
        <v>0</v>
      </c>
      <c r="F3629" s="86">
        <v>0</v>
      </c>
      <c r="G3629" s="79">
        <v>1</v>
      </c>
      <c r="H3629" s="79">
        <v>1</v>
      </c>
      <c r="I3629" s="79">
        <f t="shared" si="181"/>
        <v>1</v>
      </c>
      <c r="J3629" s="79">
        <f t="shared" si="181"/>
        <v>1</v>
      </c>
    </row>
    <row r="3630" spans="3:10">
      <c r="C3630" s="78" t="s">
        <v>938</v>
      </c>
      <c r="D3630" s="83" t="s">
        <v>939</v>
      </c>
      <c r="E3630" s="86">
        <v>0</v>
      </c>
      <c r="F3630" s="86">
        <v>0</v>
      </c>
      <c r="G3630" s="79">
        <v>63</v>
      </c>
      <c r="H3630" s="79">
        <v>60</v>
      </c>
      <c r="I3630" s="79">
        <f t="shared" si="181"/>
        <v>63</v>
      </c>
      <c r="J3630" s="79">
        <f t="shared" si="181"/>
        <v>60</v>
      </c>
    </row>
    <row r="3631" spans="3:10">
      <c r="C3631" s="78" t="s">
        <v>655</v>
      </c>
      <c r="D3631" s="83" t="s">
        <v>656</v>
      </c>
      <c r="E3631" s="86">
        <v>0</v>
      </c>
      <c r="F3631" s="86">
        <v>0</v>
      </c>
      <c r="G3631" s="79">
        <v>370</v>
      </c>
      <c r="H3631" s="79">
        <v>400</v>
      </c>
      <c r="I3631" s="79">
        <f t="shared" si="181"/>
        <v>370</v>
      </c>
      <c r="J3631" s="79">
        <f t="shared" si="181"/>
        <v>400</v>
      </c>
    </row>
    <row r="3632" spans="3:10">
      <c r="C3632" s="78" t="s">
        <v>657</v>
      </c>
      <c r="D3632" s="83" t="s">
        <v>658</v>
      </c>
      <c r="E3632" s="86">
        <v>25</v>
      </c>
      <c r="F3632" s="86">
        <v>30</v>
      </c>
      <c r="G3632" s="79">
        <v>8643</v>
      </c>
      <c r="H3632" s="79">
        <v>9000</v>
      </c>
      <c r="I3632" s="79">
        <f t="shared" si="181"/>
        <v>8668</v>
      </c>
      <c r="J3632" s="79">
        <f t="shared" si="181"/>
        <v>9030</v>
      </c>
    </row>
    <row r="3633" spans="3:10">
      <c r="C3633" s="78" t="s">
        <v>659</v>
      </c>
      <c r="D3633" s="83" t="s">
        <v>660</v>
      </c>
      <c r="E3633" s="86">
        <v>182</v>
      </c>
      <c r="F3633" s="86">
        <v>250</v>
      </c>
      <c r="G3633" s="79">
        <v>23508</v>
      </c>
      <c r="H3633" s="79">
        <v>20000</v>
      </c>
      <c r="I3633" s="79">
        <f t="shared" si="181"/>
        <v>23690</v>
      </c>
      <c r="J3633" s="79">
        <f t="shared" si="181"/>
        <v>20250</v>
      </c>
    </row>
    <row r="3634" spans="3:10">
      <c r="C3634" s="78" t="s">
        <v>2071</v>
      </c>
      <c r="D3634" s="83" t="s">
        <v>2072</v>
      </c>
      <c r="E3634" s="86">
        <v>1</v>
      </c>
      <c r="F3634" s="86">
        <v>1</v>
      </c>
      <c r="G3634" s="79">
        <v>0</v>
      </c>
      <c r="H3634" s="79">
        <v>1</v>
      </c>
      <c r="I3634" s="79">
        <f t="shared" si="181"/>
        <v>1</v>
      </c>
      <c r="J3634" s="79">
        <f t="shared" si="181"/>
        <v>2</v>
      </c>
    </row>
    <row r="3635" spans="3:10">
      <c r="C3635" s="78" t="s">
        <v>661</v>
      </c>
      <c r="D3635" s="83" t="s">
        <v>662</v>
      </c>
      <c r="E3635" s="86">
        <v>3</v>
      </c>
      <c r="F3635" s="86">
        <v>10</v>
      </c>
      <c r="G3635" s="79">
        <v>5257</v>
      </c>
      <c r="H3635" s="79">
        <v>5500</v>
      </c>
      <c r="I3635" s="79">
        <f t="shared" si="181"/>
        <v>5260</v>
      </c>
      <c r="J3635" s="79">
        <f t="shared" si="181"/>
        <v>5510</v>
      </c>
    </row>
    <row r="3636" spans="3:10">
      <c r="C3636" s="78" t="s">
        <v>663</v>
      </c>
      <c r="D3636" s="83" t="s">
        <v>664</v>
      </c>
      <c r="E3636" s="86">
        <v>1</v>
      </c>
      <c r="F3636" s="86">
        <v>1</v>
      </c>
      <c r="G3636" s="79">
        <v>7</v>
      </c>
      <c r="H3636" s="79">
        <v>10</v>
      </c>
      <c r="I3636" s="79">
        <f t="shared" si="181"/>
        <v>8</v>
      </c>
      <c r="J3636" s="79">
        <f t="shared" si="181"/>
        <v>11</v>
      </c>
    </row>
    <row r="3637" spans="3:10">
      <c r="C3637" s="78" t="s">
        <v>665</v>
      </c>
      <c r="D3637" s="83" t="s">
        <v>666</v>
      </c>
      <c r="E3637" s="86">
        <v>0</v>
      </c>
      <c r="F3637" s="86">
        <v>0</v>
      </c>
      <c r="G3637" s="79">
        <v>11</v>
      </c>
      <c r="H3637" s="79">
        <v>15</v>
      </c>
      <c r="I3637" s="79">
        <f t="shared" si="181"/>
        <v>11</v>
      </c>
      <c r="J3637" s="79">
        <f t="shared" si="181"/>
        <v>15</v>
      </c>
    </row>
    <row r="3638" spans="3:10">
      <c r="C3638" s="78" t="s">
        <v>940</v>
      </c>
      <c r="D3638" s="83" t="s">
        <v>941</v>
      </c>
      <c r="E3638" s="86">
        <v>0</v>
      </c>
      <c r="F3638" s="86">
        <v>0</v>
      </c>
      <c r="G3638" s="79">
        <v>382</v>
      </c>
      <c r="H3638" s="79">
        <v>400</v>
      </c>
      <c r="I3638" s="79">
        <f t="shared" si="181"/>
        <v>382</v>
      </c>
      <c r="J3638" s="79">
        <f t="shared" si="181"/>
        <v>400</v>
      </c>
    </row>
    <row r="3639" spans="3:10">
      <c r="C3639" s="78" t="s">
        <v>667</v>
      </c>
      <c r="D3639" s="83" t="s">
        <v>668</v>
      </c>
      <c r="E3639" s="86">
        <v>0</v>
      </c>
      <c r="F3639" s="86">
        <v>0</v>
      </c>
      <c r="G3639" s="79">
        <v>1</v>
      </c>
      <c r="H3639" s="79">
        <v>1</v>
      </c>
      <c r="I3639" s="79">
        <f t="shared" si="181"/>
        <v>1</v>
      </c>
      <c r="J3639" s="79">
        <f t="shared" si="181"/>
        <v>1</v>
      </c>
    </row>
    <row r="3640" spans="3:10">
      <c r="C3640" s="78" t="s">
        <v>669</v>
      </c>
      <c r="D3640" s="83" t="s">
        <v>670</v>
      </c>
      <c r="E3640" s="86">
        <v>747</v>
      </c>
      <c r="F3640" s="86">
        <v>750</v>
      </c>
      <c r="G3640" s="79">
        <v>199</v>
      </c>
      <c r="H3640" s="79">
        <v>220</v>
      </c>
      <c r="I3640" s="79">
        <f t="shared" si="181"/>
        <v>946</v>
      </c>
      <c r="J3640" s="79">
        <f t="shared" si="181"/>
        <v>970</v>
      </c>
    </row>
    <row r="3641" spans="3:10">
      <c r="C3641" s="78" t="s">
        <v>4969</v>
      </c>
      <c r="D3641" s="83" t="s">
        <v>4970</v>
      </c>
      <c r="E3641" s="86">
        <v>0</v>
      </c>
      <c r="F3641" s="86">
        <v>0</v>
      </c>
      <c r="G3641" s="79">
        <v>0</v>
      </c>
      <c r="H3641" s="79">
        <v>1</v>
      </c>
      <c r="I3641" s="79">
        <f t="shared" si="181"/>
        <v>0</v>
      </c>
      <c r="J3641" s="79">
        <f t="shared" si="181"/>
        <v>1</v>
      </c>
    </row>
    <row r="3642" spans="3:10">
      <c r="C3642" s="78" t="s">
        <v>671</v>
      </c>
      <c r="D3642" s="83" t="s">
        <v>672</v>
      </c>
      <c r="E3642" s="86">
        <v>0</v>
      </c>
      <c r="F3642" s="86">
        <v>0</v>
      </c>
      <c r="G3642" s="79">
        <v>1</v>
      </c>
      <c r="H3642" s="79">
        <v>1</v>
      </c>
      <c r="I3642" s="79">
        <f t="shared" si="181"/>
        <v>1</v>
      </c>
      <c r="J3642" s="79">
        <f t="shared" si="181"/>
        <v>1</v>
      </c>
    </row>
    <row r="3643" spans="3:10">
      <c r="C3643" s="78" t="s">
        <v>673</v>
      </c>
      <c r="D3643" s="83" t="s">
        <v>674</v>
      </c>
      <c r="E3643" s="86">
        <v>1</v>
      </c>
      <c r="F3643" s="86">
        <v>1</v>
      </c>
      <c r="G3643" s="79">
        <v>0</v>
      </c>
      <c r="H3643" s="79">
        <v>0</v>
      </c>
      <c r="I3643" s="79">
        <f t="shared" si="181"/>
        <v>1</v>
      </c>
      <c r="J3643" s="79">
        <f t="shared" si="181"/>
        <v>1</v>
      </c>
    </row>
    <row r="3644" spans="3:10">
      <c r="C3644" s="78" t="s">
        <v>675</v>
      </c>
      <c r="D3644" s="83" t="s">
        <v>676</v>
      </c>
      <c r="E3644" s="86">
        <v>0</v>
      </c>
      <c r="F3644" s="86">
        <v>0</v>
      </c>
      <c r="G3644" s="79">
        <v>20</v>
      </c>
      <c r="H3644" s="79">
        <v>20</v>
      </c>
      <c r="I3644" s="79">
        <f t="shared" si="181"/>
        <v>20</v>
      </c>
      <c r="J3644" s="79">
        <f t="shared" si="181"/>
        <v>20</v>
      </c>
    </row>
    <row r="3645" spans="3:10">
      <c r="C3645" s="78" t="s">
        <v>677</v>
      </c>
      <c r="D3645" s="83" t="s">
        <v>678</v>
      </c>
      <c r="E3645" s="86">
        <v>0</v>
      </c>
      <c r="F3645" s="86">
        <v>0</v>
      </c>
      <c r="G3645" s="79">
        <v>14</v>
      </c>
      <c r="H3645" s="79">
        <v>20</v>
      </c>
      <c r="I3645" s="79">
        <f t="shared" si="181"/>
        <v>14</v>
      </c>
      <c r="J3645" s="79">
        <f t="shared" si="181"/>
        <v>20</v>
      </c>
    </row>
    <row r="3646" spans="3:10">
      <c r="C3646" s="78" t="s">
        <v>679</v>
      </c>
      <c r="D3646" s="83" t="s">
        <v>680</v>
      </c>
      <c r="E3646" s="86">
        <v>16</v>
      </c>
      <c r="F3646" s="86">
        <v>20</v>
      </c>
      <c r="G3646" s="79">
        <v>533</v>
      </c>
      <c r="H3646" s="79">
        <v>550</v>
      </c>
      <c r="I3646" s="79">
        <f t="shared" si="181"/>
        <v>549</v>
      </c>
      <c r="J3646" s="79">
        <f t="shared" si="181"/>
        <v>570</v>
      </c>
    </row>
    <row r="3647" spans="3:10">
      <c r="C3647" s="78" t="s">
        <v>681</v>
      </c>
      <c r="D3647" s="83" t="s">
        <v>682</v>
      </c>
      <c r="E3647" s="86">
        <v>0</v>
      </c>
      <c r="F3647" s="86">
        <v>0</v>
      </c>
      <c r="G3647" s="79">
        <v>161</v>
      </c>
      <c r="H3647" s="79">
        <v>150</v>
      </c>
      <c r="I3647" s="79">
        <f t="shared" si="181"/>
        <v>161</v>
      </c>
      <c r="J3647" s="79">
        <f t="shared" si="181"/>
        <v>150</v>
      </c>
    </row>
    <row r="3648" spans="3:10">
      <c r="C3648" s="78" t="s">
        <v>683</v>
      </c>
      <c r="D3648" s="83" t="s">
        <v>684</v>
      </c>
      <c r="E3648" s="86">
        <v>0</v>
      </c>
      <c r="F3648" s="86">
        <v>0</v>
      </c>
      <c r="G3648" s="79">
        <v>0</v>
      </c>
      <c r="H3648" s="79">
        <v>1</v>
      </c>
      <c r="I3648" s="79">
        <f t="shared" si="181"/>
        <v>0</v>
      </c>
      <c r="J3648" s="79">
        <f t="shared" si="181"/>
        <v>1</v>
      </c>
    </row>
    <row r="3649" spans="3:10">
      <c r="C3649" s="78" t="s">
        <v>685</v>
      </c>
      <c r="D3649" s="83" t="s">
        <v>686</v>
      </c>
      <c r="E3649" s="86">
        <v>4</v>
      </c>
      <c r="F3649" s="86">
        <v>10</v>
      </c>
      <c r="G3649" s="79">
        <v>7</v>
      </c>
      <c r="H3649" s="79">
        <v>10</v>
      </c>
      <c r="I3649" s="79">
        <f t="shared" si="181"/>
        <v>11</v>
      </c>
      <c r="J3649" s="79">
        <f t="shared" si="181"/>
        <v>20</v>
      </c>
    </row>
    <row r="3650" spans="3:10">
      <c r="C3650" s="78" t="s">
        <v>687</v>
      </c>
      <c r="D3650" s="83" t="s">
        <v>688</v>
      </c>
      <c r="E3650" s="86">
        <v>0</v>
      </c>
      <c r="F3650" s="86">
        <v>0</v>
      </c>
      <c r="G3650" s="79">
        <v>7</v>
      </c>
      <c r="H3650" s="79">
        <v>10</v>
      </c>
      <c r="I3650" s="79">
        <f t="shared" si="181"/>
        <v>7</v>
      </c>
      <c r="J3650" s="79">
        <f t="shared" si="181"/>
        <v>10</v>
      </c>
    </row>
    <row r="3651" spans="3:10">
      <c r="C3651" s="78" t="s">
        <v>689</v>
      </c>
      <c r="D3651" s="83" t="s">
        <v>690</v>
      </c>
      <c r="E3651" s="86">
        <v>16</v>
      </c>
      <c r="F3651" s="86">
        <v>20</v>
      </c>
      <c r="G3651" s="79">
        <v>4020</v>
      </c>
      <c r="H3651" s="79">
        <v>4000</v>
      </c>
      <c r="I3651" s="79">
        <f t="shared" si="181"/>
        <v>4036</v>
      </c>
      <c r="J3651" s="79">
        <f t="shared" si="181"/>
        <v>4020</v>
      </c>
    </row>
    <row r="3652" spans="3:10">
      <c r="C3652" s="78" t="s">
        <v>3117</v>
      </c>
      <c r="D3652" s="83" t="s">
        <v>3118</v>
      </c>
      <c r="E3652" s="86">
        <v>39</v>
      </c>
      <c r="F3652" s="86">
        <v>50</v>
      </c>
      <c r="G3652" s="79">
        <v>134</v>
      </c>
      <c r="H3652" s="79">
        <v>150</v>
      </c>
      <c r="I3652" s="79">
        <f t="shared" si="181"/>
        <v>173</v>
      </c>
      <c r="J3652" s="79">
        <f t="shared" si="181"/>
        <v>200</v>
      </c>
    </row>
    <row r="3653" spans="3:10">
      <c r="C3653" s="78" t="s">
        <v>946</v>
      </c>
      <c r="D3653" s="83" t="s">
        <v>947</v>
      </c>
      <c r="E3653" s="86">
        <v>0</v>
      </c>
      <c r="F3653" s="86">
        <v>0</v>
      </c>
      <c r="G3653" s="79">
        <v>3</v>
      </c>
      <c r="H3653" s="79">
        <v>10</v>
      </c>
      <c r="I3653" s="79">
        <f t="shared" si="181"/>
        <v>3</v>
      </c>
      <c r="J3653" s="79">
        <f t="shared" si="181"/>
        <v>10</v>
      </c>
    </row>
    <row r="3654" spans="3:10">
      <c r="C3654" s="78" t="s">
        <v>948</v>
      </c>
      <c r="D3654" s="83" t="s">
        <v>949</v>
      </c>
      <c r="E3654" s="86">
        <v>74</v>
      </c>
      <c r="F3654" s="86">
        <v>80</v>
      </c>
      <c r="G3654" s="79">
        <v>187</v>
      </c>
      <c r="H3654" s="79">
        <v>200</v>
      </c>
      <c r="I3654" s="79">
        <f t="shared" si="181"/>
        <v>261</v>
      </c>
      <c r="J3654" s="79">
        <f t="shared" si="181"/>
        <v>280</v>
      </c>
    </row>
    <row r="3655" spans="3:10">
      <c r="C3655" s="78" t="s">
        <v>4247</v>
      </c>
      <c r="D3655" s="83" t="s">
        <v>4248</v>
      </c>
      <c r="E3655" s="86">
        <v>0</v>
      </c>
      <c r="F3655" s="86">
        <v>0</v>
      </c>
      <c r="G3655" s="79">
        <v>0</v>
      </c>
      <c r="H3655" s="79">
        <v>1</v>
      </c>
      <c r="I3655" s="79">
        <f t="shared" si="181"/>
        <v>0</v>
      </c>
      <c r="J3655" s="79">
        <f t="shared" si="181"/>
        <v>1</v>
      </c>
    </row>
    <row r="3656" spans="3:10" ht="25.5">
      <c r="C3656" s="78" t="s">
        <v>2848</v>
      </c>
      <c r="D3656" s="83" t="s">
        <v>2849</v>
      </c>
      <c r="E3656" s="86">
        <v>0</v>
      </c>
      <c r="F3656" s="86">
        <v>0</v>
      </c>
      <c r="G3656" s="79">
        <v>0</v>
      </c>
      <c r="H3656" s="79">
        <v>1</v>
      </c>
      <c r="I3656" s="79">
        <f t="shared" si="181"/>
        <v>0</v>
      </c>
      <c r="J3656" s="79">
        <f t="shared" si="181"/>
        <v>1</v>
      </c>
    </row>
    <row r="3657" spans="3:10">
      <c r="C3657" s="78" t="s">
        <v>956</v>
      </c>
      <c r="D3657" s="83" t="s">
        <v>957</v>
      </c>
      <c r="E3657" s="86">
        <v>5</v>
      </c>
      <c r="F3657" s="86">
        <v>10</v>
      </c>
      <c r="G3657" s="79">
        <v>86</v>
      </c>
      <c r="H3657" s="79">
        <v>90</v>
      </c>
      <c r="I3657" s="79">
        <f t="shared" si="181"/>
        <v>91</v>
      </c>
      <c r="J3657" s="79">
        <f t="shared" si="181"/>
        <v>100</v>
      </c>
    </row>
    <row r="3658" spans="3:10">
      <c r="C3658" s="78" t="s">
        <v>557</v>
      </c>
      <c r="D3658" s="83" t="s">
        <v>558</v>
      </c>
      <c r="E3658" s="86">
        <v>0</v>
      </c>
      <c r="F3658" s="86">
        <v>0</v>
      </c>
      <c r="G3658" s="79">
        <v>1</v>
      </c>
      <c r="H3658" s="79">
        <v>1</v>
      </c>
      <c r="I3658" s="79">
        <f t="shared" si="181"/>
        <v>1</v>
      </c>
      <c r="J3658" s="79">
        <f t="shared" si="181"/>
        <v>1</v>
      </c>
    </row>
    <row r="3659" spans="3:10">
      <c r="C3659" s="78" t="s">
        <v>5521</v>
      </c>
      <c r="D3659" s="83" t="s">
        <v>5522</v>
      </c>
      <c r="E3659" s="86">
        <v>0</v>
      </c>
      <c r="F3659" s="86">
        <v>0</v>
      </c>
      <c r="G3659" s="79">
        <v>1</v>
      </c>
      <c r="H3659" s="79">
        <v>0</v>
      </c>
      <c r="I3659" s="79">
        <f t="shared" si="181"/>
        <v>1</v>
      </c>
      <c r="J3659" s="79">
        <f t="shared" si="181"/>
        <v>0</v>
      </c>
    </row>
    <row r="3660" spans="3:10">
      <c r="C3660" s="78" t="s">
        <v>733</v>
      </c>
      <c r="D3660" s="83" t="s">
        <v>734</v>
      </c>
      <c r="E3660" s="86">
        <v>0</v>
      </c>
      <c r="F3660" s="86">
        <v>0</v>
      </c>
      <c r="G3660" s="79">
        <v>1</v>
      </c>
      <c r="H3660" s="79">
        <v>1</v>
      </c>
      <c r="I3660" s="79">
        <f t="shared" si="181"/>
        <v>1</v>
      </c>
      <c r="J3660" s="79">
        <f t="shared" si="181"/>
        <v>1</v>
      </c>
    </row>
    <row r="3661" spans="3:10">
      <c r="C3661" s="78" t="s">
        <v>1913</v>
      </c>
      <c r="D3661" s="83" t="s">
        <v>1914</v>
      </c>
      <c r="E3661" s="86">
        <v>0</v>
      </c>
      <c r="F3661" s="86">
        <v>0</v>
      </c>
      <c r="G3661" s="79">
        <v>1</v>
      </c>
      <c r="H3661" s="79">
        <v>1</v>
      </c>
      <c r="I3661" s="79">
        <f t="shared" si="181"/>
        <v>1</v>
      </c>
      <c r="J3661" s="79">
        <f t="shared" si="181"/>
        <v>1</v>
      </c>
    </row>
    <row r="3662" spans="3:10">
      <c r="C3662" s="78" t="s">
        <v>4526</v>
      </c>
      <c r="D3662" s="83" t="s">
        <v>4527</v>
      </c>
      <c r="E3662" s="86">
        <v>0</v>
      </c>
      <c r="F3662" s="86">
        <v>0</v>
      </c>
      <c r="G3662" s="79">
        <v>5</v>
      </c>
      <c r="H3662" s="79">
        <v>10</v>
      </c>
      <c r="I3662" s="79">
        <f t="shared" si="181"/>
        <v>5</v>
      </c>
      <c r="J3662" s="79">
        <f t="shared" si="181"/>
        <v>10</v>
      </c>
    </row>
    <row r="3663" spans="3:10">
      <c r="C3663" s="78" t="s">
        <v>2827</v>
      </c>
      <c r="D3663" s="83" t="s">
        <v>2828</v>
      </c>
      <c r="E3663" s="86">
        <v>0</v>
      </c>
      <c r="F3663" s="86">
        <v>0</v>
      </c>
      <c r="G3663" s="79">
        <v>5</v>
      </c>
      <c r="H3663" s="79">
        <v>10</v>
      </c>
      <c r="I3663" s="79">
        <f t="shared" si="181"/>
        <v>5</v>
      </c>
      <c r="J3663" s="79">
        <f t="shared" si="181"/>
        <v>10</v>
      </c>
    </row>
    <row r="3664" spans="3:10">
      <c r="C3664" s="78" t="s">
        <v>631</v>
      </c>
      <c r="D3664" s="83" t="s">
        <v>632</v>
      </c>
      <c r="E3664" s="86">
        <v>0</v>
      </c>
      <c r="F3664" s="86">
        <v>0</v>
      </c>
      <c r="G3664" s="79">
        <v>1</v>
      </c>
      <c r="H3664" s="79">
        <v>1</v>
      </c>
      <c r="I3664" s="79">
        <f t="shared" si="181"/>
        <v>1</v>
      </c>
      <c r="J3664" s="79">
        <f t="shared" si="181"/>
        <v>1</v>
      </c>
    </row>
    <row r="3665" spans="1:11">
      <c r="C3665" s="78" t="s">
        <v>942</v>
      </c>
      <c r="D3665" s="83" t="s">
        <v>943</v>
      </c>
      <c r="E3665" s="86">
        <v>0</v>
      </c>
      <c r="F3665" s="86">
        <v>0</v>
      </c>
      <c r="G3665" s="79">
        <v>1</v>
      </c>
      <c r="H3665" s="79">
        <v>1</v>
      </c>
      <c r="I3665" s="79">
        <f t="shared" si="181"/>
        <v>1</v>
      </c>
      <c r="J3665" s="79">
        <f t="shared" si="181"/>
        <v>1</v>
      </c>
    </row>
    <row r="3666" spans="1:11">
      <c r="C3666" s="78" t="s">
        <v>2075</v>
      </c>
      <c r="D3666" s="83" t="s">
        <v>2076</v>
      </c>
      <c r="E3666" s="86">
        <v>0</v>
      </c>
      <c r="F3666" s="86">
        <v>0</v>
      </c>
      <c r="G3666" s="79">
        <v>1</v>
      </c>
      <c r="H3666" s="79">
        <v>1</v>
      </c>
      <c r="I3666" s="79">
        <f t="shared" si="181"/>
        <v>1</v>
      </c>
      <c r="J3666" s="79">
        <f t="shared" si="181"/>
        <v>1</v>
      </c>
    </row>
    <row r="3667" spans="1:11" ht="14.25">
      <c r="B3667" s="45" t="s">
        <v>82</v>
      </c>
      <c r="D3667" s="72"/>
      <c r="E3667" s="73"/>
      <c r="F3667" s="73"/>
      <c r="G3667" s="73"/>
      <c r="H3667" s="73"/>
      <c r="I3667" s="73"/>
      <c r="J3667" s="73"/>
      <c r="K3667" s="71" t="s">
        <v>59</v>
      </c>
    </row>
    <row r="3668" spans="1:11">
      <c r="C3668" s="78" t="s">
        <v>10</v>
      </c>
      <c r="D3668" s="88" t="s">
        <v>7776</v>
      </c>
      <c r="E3668" s="86"/>
      <c r="F3668" s="86"/>
      <c r="G3668" s="79"/>
      <c r="H3668" s="79"/>
      <c r="I3668" s="79">
        <f t="shared" ref="I3668:J3675" si="182">SUM(E3668,G3668)</f>
        <v>0</v>
      </c>
      <c r="J3668" s="79">
        <f t="shared" si="182"/>
        <v>0</v>
      </c>
    </row>
    <row r="3669" spans="1:11">
      <c r="C3669" s="78" t="s">
        <v>11</v>
      </c>
      <c r="D3669" s="88" t="s">
        <v>7777</v>
      </c>
      <c r="E3669" s="86"/>
      <c r="F3669" s="86"/>
      <c r="G3669" s="79"/>
      <c r="H3669" s="79"/>
      <c r="I3669" s="79">
        <f t="shared" si="182"/>
        <v>0</v>
      </c>
      <c r="J3669" s="79">
        <f t="shared" si="182"/>
        <v>0</v>
      </c>
    </row>
    <row r="3670" spans="1:11">
      <c r="C3670" s="78" t="s">
        <v>12</v>
      </c>
      <c r="D3670" s="88" t="s">
        <v>7778</v>
      </c>
      <c r="E3670" s="86"/>
      <c r="F3670" s="86"/>
      <c r="G3670" s="79"/>
      <c r="H3670" s="79"/>
      <c r="I3670" s="79">
        <f t="shared" si="182"/>
        <v>0</v>
      </c>
      <c r="J3670" s="79">
        <f t="shared" si="182"/>
        <v>0</v>
      </c>
    </row>
    <row r="3671" spans="1:11">
      <c r="C3671" s="78" t="s">
        <v>13</v>
      </c>
      <c r="D3671" s="88" t="s">
        <v>7779</v>
      </c>
      <c r="E3671" s="86"/>
      <c r="F3671" s="86"/>
      <c r="G3671" s="79"/>
      <c r="H3671" s="79"/>
      <c r="I3671" s="79">
        <f t="shared" si="182"/>
        <v>0</v>
      </c>
      <c r="J3671" s="79">
        <f t="shared" si="182"/>
        <v>0</v>
      </c>
    </row>
    <row r="3672" spans="1:11">
      <c r="C3672" s="78" t="s">
        <v>14</v>
      </c>
      <c r="D3672" s="88" t="s">
        <v>7780</v>
      </c>
      <c r="E3672" s="86"/>
      <c r="F3672" s="86"/>
      <c r="G3672" s="79"/>
      <c r="H3672" s="79"/>
      <c r="I3672" s="79">
        <f t="shared" si="182"/>
        <v>0</v>
      </c>
      <c r="J3672" s="79">
        <f t="shared" si="182"/>
        <v>0</v>
      </c>
    </row>
    <row r="3673" spans="1:11">
      <c r="C3673" s="78" t="s">
        <v>15</v>
      </c>
      <c r="D3673" s="88" t="s">
        <v>7781</v>
      </c>
      <c r="E3673" s="86"/>
      <c r="F3673" s="86"/>
      <c r="G3673" s="79"/>
      <c r="H3673" s="79"/>
      <c r="I3673" s="79">
        <f t="shared" si="182"/>
        <v>0</v>
      </c>
      <c r="J3673" s="79">
        <f t="shared" si="182"/>
        <v>0</v>
      </c>
    </row>
    <row r="3674" spans="1:11">
      <c r="C3674" s="78" t="s">
        <v>16</v>
      </c>
      <c r="D3674" s="88" t="s">
        <v>7782</v>
      </c>
      <c r="E3674" s="86"/>
      <c r="F3674" s="86"/>
      <c r="G3674" s="79"/>
      <c r="H3674" s="79"/>
      <c r="I3674" s="79">
        <f t="shared" si="182"/>
        <v>0</v>
      </c>
      <c r="J3674" s="79">
        <f t="shared" si="182"/>
        <v>0</v>
      </c>
    </row>
    <row r="3675" spans="1:11">
      <c r="C3675" s="78" t="s">
        <v>17</v>
      </c>
      <c r="D3675" s="88" t="s">
        <v>7783</v>
      </c>
      <c r="E3675" s="86"/>
      <c r="F3675" s="86"/>
      <c r="G3675" s="79"/>
      <c r="H3675" s="79"/>
      <c r="I3675" s="79">
        <f t="shared" si="182"/>
        <v>0</v>
      </c>
      <c r="J3675" s="79">
        <f t="shared" si="182"/>
        <v>0</v>
      </c>
    </row>
    <row r="3676" spans="1:11">
      <c r="A3676" s="66" t="s">
        <v>7728</v>
      </c>
      <c r="C3676" s="75"/>
      <c r="E3676" s="76"/>
      <c r="F3676" s="76"/>
      <c r="G3676" s="77"/>
      <c r="H3676" s="77"/>
      <c r="I3676" s="77"/>
      <c r="J3676" s="77"/>
    </row>
    <row r="3677" spans="1:11" ht="14.25">
      <c r="B3677" s="43" t="s">
        <v>69</v>
      </c>
      <c r="C3677" s="44"/>
      <c r="D3677" s="43"/>
      <c r="E3677" s="60"/>
      <c r="F3677" s="60"/>
      <c r="G3677" s="60"/>
      <c r="H3677" s="60"/>
      <c r="I3677" s="60"/>
      <c r="J3677" s="60"/>
    </row>
    <row r="3678" spans="1:11">
      <c r="B3678" s="45" t="s">
        <v>37</v>
      </c>
      <c r="C3678" s="46"/>
      <c r="E3678" s="47">
        <f>SUM(E3679:E3687)</f>
        <v>23905</v>
      </c>
      <c r="F3678" s="47">
        <f t="shared" ref="F3678:J3678" si="183">SUM(F3679:F3687)</f>
        <v>25400</v>
      </c>
      <c r="G3678" s="47">
        <f t="shared" si="183"/>
        <v>28926</v>
      </c>
      <c r="H3678" s="47">
        <f t="shared" si="183"/>
        <v>25930</v>
      </c>
      <c r="I3678" s="47">
        <f t="shared" si="183"/>
        <v>52831</v>
      </c>
      <c r="J3678" s="47">
        <f t="shared" si="183"/>
        <v>51330</v>
      </c>
    </row>
    <row r="3679" spans="1:11">
      <c r="C3679" s="78" t="s">
        <v>105</v>
      </c>
      <c r="D3679" s="83" t="s">
        <v>7749</v>
      </c>
      <c r="E3679" s="79">
        <v>8535</v>
      </c>
      <c r="F3679" s="79">
        <v>8500</v>
      </c>
      <c r="G3679" s="79">
        <v>3269</v>
      </c>
      <c r="H3679" s="79">
        <v>2900</v>
      </c>
      <c r="I3679" s="79">
        <f>SUM(E3679,G3679)</f>
        <v>11804</v>
      </c>
      <c r="J3679" s="79">
        <f>SUM(F3679,H3679)</f>
        <v>11400</v>
      </c>
    </row>
    <row r="3680" spans="1:11">
      <c r="C3680" s="78" t="s">
        <v>106</v>
      </c>
      <c r="D3680" s="83" t="s">
        <v>7750</v>
      </c>
      <c r="E3680" s="79">
        <v>5381</v>
      </c>
      <c r="F3680" s="79">
        <v>7000</v>
      </c>
      <c r="G3680" s="79">
        <v>16640</v>
      </c>
      <c r="H3680" s="79">
        <v>15000</v>
      </c>
      <c r="I3680" s="79">
        <f t="shared" ref="I3680:J3687" si="184">SUM(E3680,G3680)</f>
        <v>22021</v>
      </c>
      <c r="J3680" s="79">
        <f t="shared" si="184"/>
        <v>22000</v>
      </c>
    </row>
    <row r="3681" spans="1:11">
      <c r="C3681" s="78" t="s">
        <v>107</v>
      </c>
      <c r="D3681" s="83" t="s">
        <v>7751</v>
      </c>
      <c r="E3681" s="79">
        <v>2612</v>
      </c>
      <c r="F3681" s="79">
        <v>2000</v>
      </c>
      <c r="G3681" s="79">
        <v>2021</v>
      </c>
      <c r="H3681" s="79">
        <v>1550</v>
      </c>
      <c r="I3681" s="79">
        <f t="shared" si="184"/>
        <v>4633</v>
      </c>
      <c r="J3681" s="79">
        <f t="shared" si="184"/>
        <v>3550</v>
      </c>
    </row>
    <row r="3682" spans="1:11">
      <c r="C3682" s="78" t="s">
        <v>108</v>
      </c>
      <c r="D3682" s="83" t="s">
        <v>7752</v>
      </c>
      <c r="E3682" s="79">
        <v>1417</v>
      </c>
      <c r="F3682" s="79">
        <v>2000</v>
      </c>
      <c r="G3682" s="79">
        <v>2081</v>
      </c>
      <c r="H3682" s="79">
        <v>1700</v>
      </c>
      <c r="I3682" s="79">
        <f t="shared" ref="I3682:I3683" si="185">SUM(E3682,G3682)</f>
        <v>3498</v>
      </c>
      <c r="J3682" s="79">
        <f t="shared" ref="J3682:J3683" si="186">SUM(F3682,H3682)</f>
        <v>3700</v>
      </c>
    </row>
    <row r="3683" spans="1:11">
      <c r="C3683" s="78" t="s">
        <v>109</v>
      </c>
      <c r="D3683" s="83" t="s">
        <v>7753</v>
      </c>
      <c r="E3683" s="79">
        <v>4120</v>
      </c>
      <c r="F3683" s="79">
        <v>3500</v>
      </c>
      <c r="G3683" s="79">
        <v>1272</v>
      </c>
      <c r="H3683" s="79">
        <v>880</v>
      </c>
      <c r="I3683" s="79">
        <f t="shared" si="185"/>
        <v>5392</v>
      </c>
      <c r="J3683" s="79">
        <f t="shared" si="186"/>
        <v>4380</v>
      </c>
    </row>
    <row r="3684" spans="1:11">
      <c r="C3684" s="78" t="s">
        <v>110</v>
      </c>
      <c r="D3684" s="83" t="s">
        <v>7754</v>
      </c>
      <c r="E3684" s="79">
        <v>1814</v>
      </c>
      <c r="F3684" s="79">
        <v>2200</v>
      </c>
      <c r="G3684" s="79">
        <v>3631</v>
      </c>
      <c r="H3684" s="79">
        <v>3700</v>
      </c>
      <c r="I3684" s="79">
        <f t="shared" si="184"/>
        <v>5445</v>
      </c>
      <c r="J3684" s="79">
        <f t="shared" si="184"/>
        <v>5900</v>
      </c>
    </row>
    <row r="3685" spans="1:11">
      <c r="C3685" s="78" t="s">
        <v>111</v>
      </c>
      <c r="D3685" s="83" t="s">
        <v>7755</v>
      </c>
      <c r="E3685" s="79">
        <v>24</v>
      </c>
      <c r="F3685" s="79">
        <v>100</v>
      </c>
      <c r="G3685" s="79">
        <v>12</v>
      </c>
      <c r="H3685" s="79">
        <v>100</v>
      </c>
      <c r="I3685" s="79">
        <f t="shared" si="184"/>
        <v>36</v>
      </c>
      <c r="J3685" s="79">
        <f t="shared" si="184"/>
        <v>200</v>
      </c>
    </row>
    <row r="3686" spans="1:11" ht="51" customHeight="1">
      <c r="C3686" s="78">
        <v>140001</v>
      </c>
      <c r="D3686" s="83" t="s">
        <v>7763</v>
      </c>
      <c r="E3686" s="79">
        <v>0</v>
      </c>
      <c r="F3686" s="79">
        <v>50</v>
      </c>
      <c r="G3686" s="79">
        <v>0</v>
      </c>
      <c r="H3686" s="79">
        <v>50</v>
      </c>
      <c r="I3686" s="79">
        <f t="shared" si="184"/>
        <v>0</v>
      </c>
      <c r="J3686" s="79">
        <f t="shared" si="184"/>
        <v>100</v>
      </c>
    </row>
    <row r="3687" spans="1:11" s="51" customFormat="1" ht="51" customHeight="1">
      <c r="A3687" s="2"/>
      <c r="B3687" s="2"/>
      <c r="C3687" s="78">
        <v>140002</v>
      </c>
      <c r="D3687" s="83" t="s">
        <v>7764</v>
      </c>
      <c r="E3687" s="79">
        <v>2</v>
      </c>
      <c r="F3687" s="79">
        <v>50</v>
      </c>
      <c r="G3687" s="79">
        <v>0</v>
      </c>
      <c r="H3687" s="79">
        <v>50</v>
      </c>
      <c r="I3687" s="79">
        <f t="shared" si="184"/>
        <v>2</v>
      </c>
      <c r="J3687" s="79">
        <f t="shared" si="184"/>
        <v>100</v>
      </c>
    </row>
    <row r="3688" spans="1:11" s="51" customFormat="1">
      <c r="B3688" s="45" t="s">
        <v>81</v>
      </c>
      <c r="C3688" s="52"/>
      <c r="D3688" s="53"/>
      <c r="E3688" s="54"/>
      <c r="F3688" s="54"/>
      <c r="G3688" s="54"/>
      <c r="H3688" s="54"/>
      <c r="I3688" s="54"/>
      <c r="J3688" s="54"/>
      <c r="K3688" s="2" t="s">
        <v>21</v>
      </c>
    </row>
    <row r="3689" spans="1:11" s="51" customFormat="1">
      <c r="C3689" s="84" t="s">
        <v>77</v>
      </c>
      <c r="D3689" s="56" t="s">
        <v>7765</v>
      </c>
      <c r="E3689" s="85"/>
      <c r="F3689" s="85"/>
      <c r="G3689" s="85"/>
      <c r="H3689" s="85"/>
      <c r="I3689" s="79">
        <f t="shared" ref="I3689:J3692" si="187">SUM(E3689,G3689)</f>
        <v>0</v>
      </c>
      <c r="J3689" s="79">
        <f t="shared" si="187"/>
        <v>0</v>
      </c>
    </row>
    <row r="3690" spans="1:11" s="51" customFormat="1">
      <c r="C3690" s="84" t="s">
        <v>78</v>
      </c>
      <c r="D3690" s="56" t="s">
        <v>7766</v>
      </c>
      <c r="E3690" s="85"/>
      <c r="F3690" s="85"/>
      <c r="G3690" s="85"/>
      <c r="H3690" s="85"/>
      <c r="I3690" s="79">
        <f t="shared" si="187"/>
        <v>0</v>
      </c>
      <c r="J3690" s="79">
        <f t="shared" si="187"/>
        <v>0</v>
      </c>
    </row>
    <row r="3691" spans="1:11" s="51" customFormat="1">
      <c r="C3691" s="84" t="s">
        <v>79</v>
      </c>
      <c r="D3691" s="56" t="s">
        <v>7767</v>
      </c>
      <c r="E3691" s="79"/>
      <c r="F3691" s="79"/>
      <c r="G3691" s="79"/>
      <c r="H3691" s="79"/>
      <c r="I3691" s="79">
        <f t="shared" si="187"/>
        <v>0</v>
      </c>
      <c r="J3691" s="79">
        <f t="shared" si="187"/>
        <v>0</v>
      </c>
    </row>
    <row r="3692" spans="1:11" s="51" customFormat="1">
      <c r="C3692" s="84" t="s">
        <v>80</v>
      </c>
      <c r="D3692" s="56" t="s">
        <v>7768</v>
      </c>
      <c r="E3692" s="79"/>
      <c r="F3692" s="79"/>
      <c r="G3692" s="79"/>
      <c r="H3692" s="79"/>
      <c r="I3692" s="79">
        <f t="shared" si="187"/>
        <v>0</v>
      </c>
      <c r="J3692" s="79">
        <f t="shared" si="187"/>
        <v>0</v>
      </c>
    </row>
    <row r="3693" spans="1:11">
      <c r="E3693" s="59"/>
      <c r="F3693" s="59"/>
      <c r="G3693" s="59"/>
      <c r="H3693" s="59"/>
      <c r="I3693" s="59"/>
      <c r="J3693" s="59"/>
    </row>
    <row r="3694" spans="1:11" ht="14.25">
      <c r="B3694" s="43" t="s">
        <v>66</v>
      </c>
      <c r="C3694" s="44"/>
      <c r="D3694" s="43"/>
      <c r="E3694" s="60"/>
      <c r="F3694" s="60"/>
      <c r="G3694" s="60"/>
      <c r="H3694" s="60"/>
      <c r="I3694" s="60"/>
      <c r="J3694" s="60"/>
    </row>
    <row r="3695" spans="1:11">
      <c r="B3695" s="45" t="s">
        <v>36</v>
      </c>
      <c r="E3695" s="61">
        <f>E3696</f>
        <v>2154</v>
      </c>
      <c r="F3695" s="61">
        <f t="shared" ref="F3695:J3695" si="188">F3696</f>
        <v>2321</v>
      </c>
      <c r="G3695" s="61">
        <f t="shared" si="188"/>
        <v>93744</v>
      </c>
      <c r="H3695" s="61">
        <f t="shared" si="188"/>
        <v>98058</v>
      </c>
      <c r="I3695" s="61">
        <f t="shared" si="188"/>
        <v>95898</v>
      </c>
      <c r="J3695" s="61">
        <f t="shared" si="188"/>
        <v>100379</v>
      </c>
    </row>
    <row r="3696" spans="1:11" ht="14.25">
      <c r="B3696" s="69" t="s">
        <v>65</v>
      </c>
      <c r="C3696" s="70"/>
      <c r="E3696" s="61">
        <f>SUM(E3697:E3775)</f>
        <v>2154</v>
      </c>
      <c r="F3696" s="61">
        <f t="shared" ref="F3696:J3696" si="189">SUM(F3697:F3775)</f>
        <v>2321</v>
      </c>
      <c r="G3696" s="61">
        <f t="shared" si="189"/>
        <v>93744</v>
      </c>
      <c r="H3696" s="61">
        <f t="shared" si="189"/>
        <v>98058</v>
      </c>
      <c r="I3696" s="61">
        <f t="shared" si="189"/>
        <v>95898</v>
      </c>
      <c r="J3696" s="61">
        <f t="shared" si="189"/>
        <v>100379</v>
      </c>
      <c r="K3696" s="71" t="s">
        <v>9</v>
      </c>
    </row>
    <row r="3697" spans="3:10">
      <c r="C3697" s="78">
        <v>130207</v>
      </c>
      <c r="D3697" s="83" t="s">
        <v>695</v>
      </c>
      <c r="E3697" s="86">
        <v>0</v>
      </c>
      <c r="F3697" s="86">
        <v>5</v>
      </c>
      <c r="G3697" s="79">
        <v>265</v>
      </c>
      <c r="H3697" s="79">
        <v>700</v>
      </c>
      <c r="I3697" s="79">
        <f t="shared" ref="I3697:J3775" si="190">SUM(E3697,G3697)</f>
        <v>265</v>
      </c>
      <c r="J3697" s="79">
        <f t="shared" si="190"/>
        <v>705</v>
      </c>
    </row>
    <row r="3698" spans="3:10">
      <c r="C3698" s="78">
        <v>260076</v>
      </c>
      <c r="D3698" s="83" t="s">
        <v>698</v>
      </c>
      <c r="E3698" s="86">
        <v>22</v>
      </c>
      <c r="F3698" s="86">
        <v>18</v>
      </c>
      <c r="G3698" s="79">
        <v>545</v>
      </c>
      <c r="H3698" s="79">
        <v>1000</v>
      </c>
      <c r="I3698" s="79">
        <f t="shared" si="190"/>
        <v>567</v>
      </c>
      <c r="J3698" s="79">
        <f t="shared" si="190"/>
        <v>1018</v>
      </c>
    </row>
    <row r="3699" spans="3:10">
      <c r="C3699" s="78" t="s">
        <v>531</v>
      </c>
      <c r="D3699" s="83" t="s">
        <v>532</v>
      </c>
      <c r="E3699" s="86">
        <v>13</v>
      </c>
      <c r="F3699" s="86">
        <v>15</v>
      </c>
      <c r="G3699" s="79">
        <v>3936</v>
      </c>
      <c r="H3699" s="79">
        <v>3500</v>
      </c>
      <c r="I3699" s="79">
        <f t="shared" si="190"/>
        <v>3949</v>
      </c>
      <c r="J3699" s="79">
        <f t="shared" si="190"/>
        <v>3515</v>
      </c>
    </row>
    <row r="3700" spans="3:10">
      <c r="C3700" s="78" t="s">
        <v>5495</v>
      </c>
      <c r="D3700" s="83" t="s">
        <v>5496</v>
      </c>
      <c r="E3700" s="86">
        <v>0</v>
      </c>
      <c r="F3700" s="86">
        <v>0</v>
      </c>
      <c r="G3700" s="79">
        <v>3</v>
      </c>
      <c r="H3700" s="79">
        <v>4</v>
      </c>
      <c r="I3700" s="79">
        <f t="shared" si="190"/>
        <v>3</v>
      </c>
      <c r="J3700" s="79">
        <f t="shared" si="190"/>
        <v>4</v>
      </c>
    </row>
    <row r="3701" spans="3:10">
      <c r="C3701" s="78" t="s">
        <v>541</v>
      </c>
      <c r="D3701" s="83" t="s">
        <v>542</v>
      </c>
      <c r="E3701" s="86">
        <v>0</v>
      </c>
      <c r="F3701" s="86">
        <v>0</v>
      </c>
      <c r="G3701" s="79">
        <v>2645</v>
      </c>
      <c r="H3701" s="79">
        <v>3000</v>
      </c>
      <c r="I3701" s="79">
        <f t="shared" si="190"/>
        <v>2645</v>
      </c>
      <c r="J3701" s="79">
        <f t="shared" si="190"/>
        <v>3000</v>
      </c>
    </row>
    <row r="3702" spans="3:10">
      <c r="C3702" s="78" t="s">
        <v>543</v>
      </c>
      <c r="D3702" s="83" t="s">
        <v>544</v>
      </c>
      <c r="E3702" s="86">
        <v>0</v>
      </c>
      <c r="F3702" s="86">
        <v>0</v>
      </c>
      <c r="G3702" s="79">
        <v>3079</v>
      </c>
      <c r="H3702" s="79">
        <v>3000</v>
      </c>
      <c r="I3702" s="79">
        <f t="shared" si="190"/>
        <v>3079</v>
      </c>
      <c r="J3702" s="79">
        <f t="shared" si="190"/>
        <v>3000</v>
      </c>
    </row>
    <row r="3703" spans="3:10">
      <c r="C3703" s="78" t="s">
        <v>7729</v>
      </c>
      <c r="D3703" s="83" t="s">
        <v>7730</v>
      </c>
      <c r="E3703" s="86">
        <v>0</v>
      </c>
      <c r="F3703" s="86">
        <v>0</v>
      </c>
      <c r="G3703" s="79">
        <v>0</v>
      </c>
      <c r="H3703" s="79">
        <v>5</v>
      </c>
      <c r="I3703" s="79">
        <f t="shared" si="190"/>
        <v>0</v>
      </c>
      <c r="J3703" s="79">
        <f t="shared" si="190"/>
        <v>5</v>
      </c>
    </row>
    <row r="3704" spans="3:10">
      <c r="C3704" s="78" t="s">
        <v>707</v>
      </c>
      <c r="D3704" s="83" t="s">
        <v>708</v>
      </c>
      <c r="E3704" s="86">
        <v>0</v>
      </c>
      <c r="F3704" s="86">
        <v>0</v>
      </c>
      <c r="G3704" s="79">
        <v>44</v>
      </c>
      <c r="H3704" s="79">
        <v>50</v>
      </c>
      <c r="I3704" s="79">
        <f t="shared" si="190"/>
        <v>44</v>
      </c>
      <c r="J3704" s="79">
        <f t="shared" si="190"/>
        <v>50</v>
      </c>
    </row>
    <row r="3705" spans="3:10">
      <c r="C3705" s="78" t="s">
        <v>7009</v>
      </c>
      <c r="D3705" s="83" t="s">
        <v>7731</v>
      </c>
      <c r="E3705" s="86">
        <v>0</v>
      </c>
      <c r="F3705" s="86">
        <v>0</v>
      </c>
      <c r="G3705" s="79">
        <v>15</v>
      </c>
      <c r="H3705" s="79">
        <v>20</v>
      </c>
      <c r="I3705" s="79">
        <f t="shared" si="190"/>
        <v>15</v>
      </c>
      <c r="J3705" s="79">
        <f t="shared" si="190"/>
        <v>20</v>
      </c>
    </row>
    <row r="3706" spans="3:10">
      <c r="C3706" s="78" t="s">
        <v>7732</v>
      </c>
      <c r="D3706" s="83" t="s">
        <v>7733</v>
      </c>
      <c r="E3706" s="86">
        <v>0</v>
      </c>
      <c r="F3706" s="86">
        <v>0</v>
      </c>
      <c r="G3706" s="79">
        <v>8</v>
      </c>
      <c r="H3706" s="79">
        <v>10</v>
      </c>
      <c r="I3706" s="79">
        <f t="shared" si="190"/>
        <v>8</v>
      </c>
      <c r="J3706" s="79">
        <f t="shared" si="190"/>
        <v>10</v>
      </c>
    </row>
    <row r="3707" spans="3:10">
      <c r="C3707" s="78" t="s">
        <v>29</v>
      </c>
      <c r="D3707" s="83" t="s">
        <v>5121</v>
      </c>
      <c r="E3707" s="86">
        <v>0</v>
      </c>
      <c r="F3707" s="86">
        <v>0</v>
      </c>
      <c r="G3707" s="79">
        <v>36</v>
      </c>
      <c r="H3707" s="79">
        <v>40</v>
      </c>
      <c r="I3707" s="79">
        <f t="shared" si="190"/>
        <v>36</v>
      </c>
      <c r="J3707" s="79">
        <f t="shared" si="190"/>
        <v>40</v>
      </c>
    </row>
    <row r="3708" spans="3:10">
      <c r="C3708" s="78" t="s">
        <v>7734</v>
      </c>
      <c r="D3708" s="83" t="s">
        <v>7735</v>
      </c>
      <c r="E3708" s="86">
        <v>0</v>
      </c>
      <c r="F3708" s="86">
        <v>0</v>
      </c>
      <c r="G3708" s="79">
        <v>1</v>
      </c>
      <c r="H3708" s="79">
        <v>5</v>
      </c>
      <c r="I3708" s="79">
        <f t="shared" si="190"/>
        <v>1</v>
      </c>
      <c r="J3708" s="79">
        <f t="shared" si="190"/>
        <v>5</v>
      </c>
    </row>
    <row r="3709" spans="3:10">
      <c r="C3709" s="78" t="s">
        <v>7736</v>
      </c>
      <c r="D3709" s="83" t="s">
        <v>7737</v>
      </c>
      <c r="E3709" s="86">
        <v>0</v>
      </c>
      <c r="F3709" s="86">
        <v>0</v>
      </c>
      <c r="G3709" s="79">
        <v>24</v>
      </c>
      <c r="H3709" s="79">
        <v>35</v>
      </c>
      <c r="I3709" s="79">
        <f t="shared" si="190"/>
        <v>24</v>
      </c>
      <c r="J3709" s="79">
        <f t="shared" si="190"/>
        <v>35</v>
      </c>
    </row>
    <row r="3710" spans="3:10">
      <c r="C3710" s="78" t="s">
        <v>3439</v>
      </c>
      <c r="D3710" s="83" t="s">
        <v>3440</v>
      </c>
      <c r="E3710" s="86">
        <v>0</v>
      </c>
      <c r="F3710" s="86">
        <v>0</v>
      </c>
      <c r="G3710" s="79">
        <v>0</v>
      </c>
      <c r="H3710" s="79">
        <v>30</v>
      </c>
      <c r="I3710" s="79">
        <f t="shared" si="190"/>
        <v>0</v>
      </c>
      <c r="J3710" s="79">
        <f t="shared" si="190"/>
        <v>30</v>
      </c>
    </row>
    <row r="3711" spans="3:10">
      <c r="C3711" s="78" t="s">
        <v>5708</v>
      </c>
      <c r="D3711" s="83" t="s">
        <v>5709</v>
      </c>
      <c r="E3711" s="86">
        <v>0</v>
      </c>
      <c r="F3711" s="86">
        <v>0</v>
      </c>
      <c r="G3711" s="79">
        <v>569</v>
      </c>
      <c r="H3711" s="79">
        <v>520</v>
      </c>
      <c r="I3711" s="79">
        <f t="shared" si="190"/>
        <v>569</v>
      </c>
      <c r="J3711" s="79">
        <f t="shared" si="190"/>
        <v>520</v>
      </c>
    </row>
    <row r="3712" spans="3:10">
      <c r="C3712" s="78" t="s">
        <v>709</v>
      </c>
      <c r="D3712" s="83" t="s">
        <v>710</v>
      </c>
      <c r="E3712" s="86">
        <v>0</v>
      </c>
      <c r="F3712" s="86">
        <v>0</v>
      </c>
      <c r="G3712" s="79">
        <v>2</v>
      </c>
      <c r="H3712" s="79">
        <v>20</v>
      </c>
      <c r="I3712" s="79">
        <f t="shared" si="190"/>
        <v>2</v>
      </c>
      <c r="J3712" s="79">
        <f t="shared" si="190"/>
        <v>20</v>
      </c>
    </row>
    <row r="3713" spans="3:10">
      <c r="C3713" s="78" t="s">
        <v>545</v>
      </c>
      <c r="D3713" s="83" t="s">
        <v>546</v>
      </c>
      <c r="E3713" s="86">
        <v>1023</v>
      </c>
      <c r="F3713" s="86">
        <v>950</v>
      </c>
      <c r="G3713" s="79">
        <v>8516</v>
      </c>
      <c r="H3713" s="79">
        <v>9000</v>
      </c>
      <c r="I3713" s="79">
        <f t="shared" si="190"/>
        <v>9539</v>
      </c>
      <c r="J3713" s="79">
        <f t="shared" si="190"/>
        <v>9950</v>
      </c>
    </row>
    <row r="3714" spans="3:10">
      <c r="C3714" s="78" t="s">
        <v>547</v>
      </c>
      <c r="D3714" s="83" t="s">
        <v>548</v>
      </c>
      <c r="E3714" s="86">
        <v>0</v>
      </c>
      <c r="F3714" s="86">
        <v>0</v>
      </c>
      <c r="G3714" s="79">
        <v>62</v>
      </c>
      <c r="H3714" s="79">
        <v>100</v>
      </c>
      <c r="I3714" s="79">
        <f t="shared" si="190"/>
        <v>62</v>
      </c>
      <c r="J3714" s="79">
        <f t="shared" si="190"/>
        <v>100</v>
      </c>
    </row>
    <row r="3715" spans="3:10">
      <c r="C3715" s="78" t="s">
        <v>551</v>
      </c>
      <c r="D3715" s="83" t="s">
        <v>552</v>
      </c>
      <c r="E3715" s="86">
        <v>0</v>
      </c>
      <c r="F3715" s="86">
        <v>0</v>
      </c>
      <c r="G3715" s="79">
        <v>261</v>
      </c>
      <c r="H3715" s="79">
        <v>400</v>
      </c>
      <c r="I3715" s="79">
        <f t="shared" si="190"/>
        <v>261</v>
      </c>
      <c r="J3715" s="79">
        <f t="shared" si="190"/>
        <v>400</v>
      </c>
    </row>
    <row r="3716" spans="3:10">
      <c r="C3716" s="78" t="s">
        <v>5335</v>
      </c>
      <c r="D3716" s="83" t="s">
        <v>5336</v>
      </c>
      <c r="E3716" s="86">
        <v>596</v>
      </c>
      <c r="F3716" s="86">
        <v>700</v>
      </c>
      <c r="G3716" s="79">
        <v>159</v>
      </c>
      <c r="H3716" s="79">
        <v>270</v>
      </c>
      <c r="I3716" s="79">
        <f t="shared" si="190"/>
        <v>755</v>
      </c>
      <c r="J3716" s="79">
        <f t="shared" si="190"/>
        <v>970</v>
      </c>
    </row>
    <row r="3717" spans="3:10">
      <c r="C3717" s="78" t="s">
        <v>5126</v>
      </c>
      <c r="D3717" s="83" t="s">
        <v>5127</v>
      </c>
      <c r="E3717" s="86">
        <v>464</v>
      </c>
      <c r="F3717" s="86">
        <v>550</v>
      </c>
      <c r="G3717" s="79">
        <v>237</v>
      </c>
      <c r="H3717" s="79">
        <v>350</v>
      </c>
      <c r="I3717" s="79">
        <f t="shared" si="190"/>
        <v>701</v>
      </c>
      <c r="J3717" s="79">
        <f t="shared" si="190"/>
        <v>900</v>
      </c>
    </row>
    <row r="3718" spans="3:10">
      <c r="C3718" s="78" t="s">
        <v>735</v>
      </c>
      <c r="D3718" s="83" t="s">
        <v>736</v>
      </c>
      <c r="E3718" s="86">
        <v>0</v>
      </c>
      <c r="F3718" s="86">
        <v>0</v>
      </c>
      <c r="G3718" s="79">
        <v>0</v>
      </c>
      <c r="H3718" s="79">
        <v>30</v>
      </c>
      <c r="I3718" s="79">
        <f t="shared" si="190"/>
        <v>0</v>
      </c>
      <c r="J3718" s="79">
        <f t="shared" si="190"/>
        <v>30</v>
      </c>
    </row>
    <row r="3719" spans="3:10">
      <c r="C3719" s="78" t="s">
        <v>577</v>
      </c>
      <c r="D3719" s="83" t="s">
        <v>578</v>
      </c>
      <c r="E3719" s="86">
        <v>0</v>
      </c>
      <c r="F3719" s="86">
        <v>0</v>
      </c>
      <c r="G3719" s="79">
        <v>105</v>
      </c>
      <c r="H3719" s="79">
        <v>200</v>
      </c>
      <c r="I3719" s="79">
        <f t="shared" si="190"/>
        <v>105</v>
      </c>
      <c r="J3719" s="79">
        <f t="shared" si="190"/>
        <v>200</v>
      </c>
    </row>
    <row r="3720" spans="3:10">
      <c r="C3720" s="78" t="s">
        <v>1913</v>
      </c>
      <c r="D3720" s="83" t="s">
        <v>1914</v>
      </c>
      <c r="E3720" s="86">
        <v>1</v>
      </c>
      <c r="F3720" s="86">
        <v>0</v>
      </c>
      <c r="G3720" s="79">
        <v>20</v>
      </c>
      <c r="H3720" s="79">
        <v>60</v>
      </c>
      <c r="I3720" s="79">
        <f t="shared" si="190"/>
        <v>21</v>
      </c>
      <c r="J3720" s="79">
        <f t="shared" si="190"/>
        <v>60</v>
      </c>
    </row>
    <row r="3721" spans="3:10">
      <c r="C3721" s="78" t="s">
        <v>1973</v>
      </c>
      <c r="D3721" s="83" t="s">
        <v>1974</v>
      </c>
      <c r="E3721" s="86">
        <v>0</v>
      </c>
      <c r="F3721" s="86">
        <v>0</v>
      </c>
      <c r="G3721" s="79">
        <v>1</v>
      </c>
      <c r="H3721" s="79">
        <v>1</v>
      </c>
      <c r="I3721" s="79">
        <f t="shared" si="190"/>
        <v>1</v>
      </c>
      <c r="J3721" s="79">
        <f t="shared" si="190"/>
        <v>1</v>
      </c>
    </row>
    <row r="3722" spans="3:10">
      <c r="C3722" s="78" t="s">
        <v>1531</v>
      </c>
      <c r="D3722" s="83" t="s">
        <v>1532</v>
      </c>
      <c r="E3722" s="86">
        <v>0</v>
      </c>
      <c r="F3722" s="86">
        <v>0</v>
      </c>
      <c r="G3722" s="79">
        <v>2</v>
      </c>
      <c r="H3722" s="79">
        <v>2</v>
      </c>
      <c r="I3722" s="79">
        <f t="shared" si="190"/>
        <v>2</v>
      </c>
      <c r="J3722" s="79">
        <f t="shared" si="190"/>
        <v>2</v>
      </c>
    </row>
    <row r="3723" spans="3:10">
      <c r="C3723" s="78" t="s">
        <v>583</v>
      </c>
      <c r="D3723" s="83" t="s">
        <v>584</v>
      </c>
      <c r="E3723" s="86">
        <v>2</v>
      </c>
      <c r="F3723" s="86">
        <v>5</v>
      </c>
      <c r="G3723" s="79">
        <v>6547</v>
      </c>
      <c r="H3723" s="79">
        <v>7000</v>
      </c>
      <c r="I3723" s="79">
        <f t="shared" si="190"/>
        <v>6549</v>
      </c>
      <c r="J3723" s="79">
        <f t="shared" si="190"/>
        <v>7005</v>
      </c>
    </row>
    <row r="3724" spans="3:10">
      <c r="C3724" s="78" t="s">
        <v>591</v>
      </c>
      <c r="D3724" s="83" t="s">
        <v>592</v>
      </c>
      <c r="E3724" s="86">
        <v>0</v>
      </c>
      <c r="F3724" s="86">
        <v>0</v>
      </c>
      <c r="G3724" s="79">
        <v>8</v>
      </c>
      <c r="H3724" s="79">
        <v>12</v>
      </c>
      <c r="I3724" s="79">
        <f t="shared" si="190"/>
        <v>8</v>
      </c>
      <c r="J3724" s="79">
        <f t="shared" si="190"/>
        <v>12</v>
      </c>
    </row>
    <row r="3725" spans="3:10">
      <c r="C3725" s="78" t="s">
        <v>593</v>
      </c>
      <c r="D3725" s="83" t="s">
        <v>594</v>
      </c>
      <c r="E3725" s="86">
        <v>0</v>
      </c>
      <c r="F3725" s="86">
        <v>0</v>
      </c>
      <c r="G3725" s="79">
        <v>195</v>
      </c>
      <c r="H3725" s="79">
        <v>300</v>
      </c>
      <c r="I3725" s="79">
        <f t="shared" si="190"/>
        <v>195</v>
      </c>
      <c r="J3725" s="79">
        <f t="shared" si="190"/>
        <v>300</v>
      </c>
    </row>
    <row r="3726" spans="3:10">
      <c r="C3726" s="78" t="s">
        <v>595</v>
      </c>
      <c r="D3726" s="83" t="s">
        <v>596</v>
      </c>
      <c r="E3726" s="86">
        <v>0</v>
      </c>
      <c r="F3726" s="86">
        <v>0</v>
      </c>
      <c r="G3726" s="79">
        <v>203</v>
      </c>
      <c r="H3726" s="79">
        <v>250</v>
      </c>
      <c r="I3726" s="79">
        <f t="shared" si="190"/>
        <v>203</v>
      </c>
      <c r="J3726" s="79">
        <f t="shared" si="190"/>
        <v>250</v>
      </c>
    </row>
    <row r="3727" spans="3:10">
      <c r="C3727" s="78" t="s">
        <v>597</v>
      </c>
      <c r="D3727" s="83" t="s">
        <v>598</v>
      </c>
      <c r="E3727" s="86">
        <v>0</v>
      </c>
      <c r="F3727" s="86">
        <v>0</v>
      </c>
      <c r="G3727" s="79">
        <v>1</v>
      </c>
      <c r="H3727" s="79">
        <v>10</v>
      </c>
      <c r="I3727" s="79">
        <f t="shared" si="190"/>
        <v>1</v>
      </c>
      <c r="J3727" s="79">
        <f t="shared" si="190"/>
        <v>10</v>
      </c>
    </row>
    <row r="3728" spans="3:10">
      <c r="C3728" s="78" t="s">
        <v>769</v>
      </c>
      <c r="D3728" s="83" t="s">
        <v>770</v>
      </c>
      <c r="E3728" s="86">
        <v>0</v>
      </c>
      <c r="F3728" s="86">
        <v>0</v>
      </c>
      <c r="G3728" s="79">
        <v>502</v>
      </c>
      <c r="H3728" s="79">
        <v>450</v>
      </c>
      <c r="I3728" s="79">
        <f t="shared" si="190"/>
        <v>502</v>
      </c>
      <c r="J3728" s="79">
        <f t="shared" si="190"/>
        <v>450</v>
      </c>
    </row>
    <row r="3729" spans="3:10">
      <c r="C3729" s="78" t="s">
        <v>771</v>
      </c>
      <c r="D3729" s="83" t="s">
        <v>772</v>
      </c>
      <c r="E3729" s="86">
        <v>0</v>
      </c>
      <c r="F3729" s="86">
        <v>0</v>
      </c>
      <c r="G3729" s="79">
        <v>1</v>
      </c>
      <c r="H3729" s="79">
        <v>0</v>
      </c>
      <c r="I3729" s="79">
        <f t="shared" si="190"/>
        <v>1</v>
      </c>
      <c r="J3729" s="79">
        <f t="shared" si="190"/>
        <v>0</v>
      </c>
    </row>
    <row r="3730" spans="3:10">
      <c r="C3730" s="78" t="s">
        <v>599</v>
      </c>
      <c r="D3730" s="83" t="s">
        <v>7738</v>
      </c>
      <c r="E3730" s="86">
        <v>0</v>
      </c>
      <c r="F3730" s="86">
        <v>0</v>
      </c>
      <c r="G3730" s="79">
        <v>480</v>
      </c>
      <c r="H3730" s="79">
        <v>550</v>
      </c>
      <c r="I3730" s="79">
        <f t="shared" si="190"/>
        <v>480</v>
      </c>
      <c r="J3730" s="79">
        <f t="shared" si="190"/>
        <v>550</v>
      </c>
    </row>
    <row r="3731" spans="3:10">
      <c r="C3731" s="78" t="s">
        <v>601</v>
      </c>
      <c r="D3731" s="83" t="s">
        <v>602</v>
      </c>
      <c r="E3731" s="86">
        <v>0</v>
      </c>
      <c r="F3731" s="86">
        <v>0</v>
      </c>
      <c r="G3731" s="79">
        <v>129</v>
      </c>
      <c r="H3731" s="79">
        <v>150</v>
      </c>
      <c r="I3731" s="79">
        <f t="shared" si="190"/>
        <v>129</v>
      </c>
      <c r="J3731" s="79">
        <f t="shared" si="190"/>
        <v>150</v>
      </c>
    </row>
    <row r="3732" spans="3:10">
      <c r="C3732" s="78" t="s">
        <v>605</v>
      </c>
      <c r="D3732" s="83" t="s">
        <v>606</v>
      </c>
      <c r="E3732" s="86">
        <v>0</v>
      </c>
      <c r="F3732" s="86">
        <v>0</v>
      </c>
      <c r="G3732" s="79">
        <v>101</v>
      </c>
      <c r="H3732" s="79">
        <v>100</v>
      </c>
      <c r="I3732" s="79">
        <f t="shared" si="190"/>
        <v>101</v>
      </c>
      <c r="J3732" s="79">
        <f t="shared" si="190"/>
        <v>100</v>
      </c>
    </row>
    <row r="3733" spans="3:10">
      <c r="C3733" s="78" t="s">
        <v>607</v>
      </c>
      <c r="D3733" s="83" t="s">
        <v>608</v>
      </c>
      <c r="E3733" s="86">
        <v>0</v>
      </c>
      <c r="F3733" s="86">
        <v>0</v>
      </c>
      <c r="G3733" s="79">
        <v>3</v>
      </c>
      <c r="H3733" s="79">
        <v>10</v>
      </c>
      <c r="I3733" s="79">
        <f t="shared" si="190"/>
        <v>3</v>
      </c>
      <c r="J3733" s="79">
        <f t="shared" si="190"/>
        <v>10</v>
      </c>
    </row>
    <row r="3734" spans="3:10">
      <c r="C3734" s="78" t="s">
        <v>787</v>
      </c>
      <c r="D3734" s="83" t="s">
        <v>788</v>
      </c>
      <c r="E3734" s="86">
        <v>0</v>
      </c>
      <c r="F3734" s="86">
        <v>0</v>
      </c>
      <c r="G3734" s="79">
        <v>0</v>
      </c>
      <c r="H3734" s="79">
        <v>20</v>
      </c>
      <c r="I3734" s="79">
        <f t="shared" si="190"/>
        <v>0</v>
      </c>
      <c r="J3734" s="79">
        <f t="shared" si="190"/>
        <v>20</v>
      </c>
    </row>
    <row r="3735" spans="3:10">
      <c r="C3735" s="78" t="s">
        <v>2037</v>
      </c>
      <c r="D3735" s="83" t="s">
        <v>2038</v>
      </c>
      <c r="E3735" s="86">
        <v>0</v>
      </c>
      <c r="F3735" s="86">
        <v>0</v>
      </c>
      <c r="G3735" s="79">
        <v>0</v>
      </c>
      <c r="H3735" s="79">
        <v>5</v>
      </c>
      <c r="I3735" s="79">
        <f t="shared" si="190"/>
        <v>0</v>
      </c>
      <c r="J3735" s="79">
        <f t="shared" si="190"/>
        <v>5</v>
      </c>
    </row>
    <row r="3736" spans="3:10">
      <c r="C3736" s="78" t="s">
        <v>613</v>
      </c>
      <c r="D3736" s="83" t="s">
        <v>614</v>
      </c>
      <c r="E3736" s="86">
        <v>19</v>
      </c>
      <c r="F3736" s="86">
        <v>15</v>
      </c>
      <c r="G3736" s="79">
        <v>1</v>
      </c>
      <c r="H3736" s="79">
        <v>16</v>
      </c>
      <c r="I3736" s="79">
        <f t="shared" si="190"/>
        <v>20</v>
      </c>
      <c r="J3736" s="79">
        <f t="shared" si="190"/>
        <v>31</v>
      </c>
    </row>
    <row r="3737" spans="3:10">
      <c r="C3737" s="78" t="s">
        <v>617</v>
      </c>
      <c r="D3737" s="83" t="s">
        <v>618</v>
      </c>
      <c r="E3737" s="86">
        <v>11</v>
      </c>
      <c r="F3737" s="86">
        <v>50</v>
      </c>
      <c r="G3737" s="79">
        <v>8941</v>
      </c>
      <c r="H3737" s="79">
        <v>9000</v>
      </c>
      <c r="I3737" s="79">
        <f t="shared" si="190"/>
        <v>8952</v>
      </c>
      <c r="J3737" s="79">
        <f t="shared" si="190"/>
        <v>9050</v>
      </c>
    </row>
    <row r="3738" spans="3:10">
      <c r="C3738" s="78" t="s">
        <v>625</v>
      </c>
      <c r="D3738" s="83" t="s">
        <v>626</v>
      </c>
      <c r="E3738" s="86">
        <v>1</v>
      </c>
      <c r="F3738" s="86">
        <v>10</v>
      </c>
      <c r="G3738" s="79">
        <v>0</v>
      </c>
      <c r="H3738" s="79">
        <v>5</v>
      </c>
      <c r="I3738" s="79">
        <f t="shared" si="190"/>
        <v>1</v>
      </c>
      <c r="J3738" s="79">
        <f t="shared" si="190"/>
        <v>15</v>
      </c>
    </row>
    <row r="3739" spans="3:10">
      <c r="C3739" s="78" t="s">
        <v>926</v>
      </c>
      <c r="D3739" s="83" t="s">
        <v>927</v>
      </c>
      <c r="E3739" s="86">
        <v>0</v>
      </c>
      <c r="F3739" s="86">
        <v>0</v>
      </c>
      <c r="G3739" s="79">
        <v>3</v>
      </c>
      <c r="H3739" s="79">
        <v>3</v>
      </c>
      <c r="I3739" s="79">
        <f t="shared" si="190"/>
        <v>3</v>
      </c>
      <c r="J3739" s="79">
        <f t="shared" si="190"/>
        <v>3</v>
      </c>
    </row>
    <row r="3740" spans="3:10">
      <c r="C3740" s="78" t="s">
        <v>633</v>
      </c>
      <c r="D3740" s="83" t="s">
        <v>634</v>
      </c>
      <c r="E3740" s="86">
        <v>0</v>
      </c>
      <c r="F3740" s="86">
        <v>0</v>
      </c>
      <c r="G3740" s="79">
        <v>5</v>
      </c>
      <c r="H3740" s="79">
        <v>5</v>
      </c>
      <c r="I3740" s="79">
        <f t="shared" si="190"/>
        <v>5</v>
      </c>
      <c r="J3740" s="79">
        <f t="shared" si="190"/>
        <v>5</v>
      </c>
    </row>
    <row r="3741" spans="3:10">
      <c r="C3741" s="78" t="s">
        <v>3784</v>
      </c>
      <c r="D3741" s="83" t="s">
        <v>3785</v>
      </c>
      <c r="E3741" s="86">
        <v>0</v>
      </c>
      <c r="F3741" s="86">
        <v>0</v>
      </c>
      <c r="G3741" s="79">
        <v>0</v>
      </c>
      <c r="H3741" s="79">
        <v>10</v>
      </c>
      <c r="I3741" s="79">
        <f t="shared" si="190"/>
        <v>0</v>
      </c>
      <c r="J3741" s="79">
        <f t="shared" si="190"/>
        <v>10</v>
      </c>
    </row>
    <row r="3742" spans="3:10">
      <c r="C3742" s="78" t="s">
        <v>932</v>
      </c>
      <c r="D3742" s="83" t="s">
        <v>933</v>
      </c>
      <c r="E3742" s="86">
        <v>0</v>
      </c>
      <c r="F3742" s="86">
        <v>0</v>
      </c>
      <c r="G3742" s="79">
        <v>311</v>
      </c>
      <c r="H3742" s="79">
        <v>350</v>
      </c>
      <c r="I3742" s="79">
        <f t="shared" si="190"/>
        <v>311</v>
      </c>
      <c r="J3742" s="79">
        <f t="shared" si="190"/>
        <v>350</v>
      </c>
    </row>
    <row r="3743" spans="3:10">
      <c r="C3743" s="78" t="s">
        <v>641</v>
      </c>
      <c r="D3743" s="83" t="s">
        <v>642</v>
      </c>
      <c r="E3743" s="86">
        <v>0</v>
      </c>
      <c r="F3743" s="86">
        <v>0</v>
      </c>
      <c r="G3743" s="79">
        <v>9</v>
      </c>
      <c r="H3743" s="79">
        <v>0</v>
      </c>
      <c r="I3743" s="79">
        <f t="shared" si="190"/>
        <v>9</v>
      </c>
      <c r="J3743" s="79">
        <f t="shared" si="190"/>
        <v>0</v>
      </c>
    </row>
    <row r="3744" spans="3:10">
      <c r="C3744" s="78" t="s">
        <v>2069</v>
      </c>
      <c r="D3744" s="83" t="s">
        <v>2070</v>
      </c>
      <c r="E3744" s="86">
        <v>0</v>
      </c>
      <c r="F3744" s="86">
        <v>0</v>
      </c>
      <c r="G3744" s="79">
        <v>7</v>
      </c>
      <c r="H3744" s="79">
        <v>0</v>
      </c>
      <c r="I3744" s="79">
        <f t="shared" si="190"/>
        <v>7</v>
      </c>
      <c r="J3744" s="79">
        <f t="shared" si="190"/>
        <v>0</v>
      </c>
    </row>
    <row r="3745" spans="3:10">
      <c r="C3745" s="78" t="s">
        <v>647</v>
      </c>
      <c r="D3745" s="83" t="s">
        <v>648</v>
      </c>
      <c r="E3745" s="86">
        <v>0</v>
      </c>
      <c r="F3745" s="86">
        <v>0</v>
      </c>
      <c r="G3745" s="79">
        <v>131</v>
      </c>
      <c r="H3745" s="79">
        <v>200</v>
      </c>
      <c r="I3745" s="79">
        <f t="shared" si="190"/>
        <v>131</v>
      </c>
      <c r="J3745" s="79">
        <f t="shared" si="190"/>
        <v>200</v>
      </c>
    </row>
    <row r="3746" spans="3:10">
      <c r="C3746" s="78" t="s">
        <v>5158</v>
      </c>
      <c r="D3746" s="83" t="s">
        <v>5159</v>
      </c>
      <c r="E3746" s="86">
        <v>0</v>
      </c>
      <c r="F3746" s="86">
        <v>0</v>
      </c>
      <c r="G3746" s="79">
        <v>65</v>
      </c>
      <c r="H3746" s="79">
        <v>70</v>
      </c>
      <c r="I3746" s="79">
        <f t="shared" si="190"/>
        <v>65</v>
      </c>
      <c r="J3746" s="79">
        <f t="shared" si="190"/>
        <v>70</v>
      </c>
    </row>
    <row r="3747" spans="3:10">
      <c r="C3747" s="78" t="s">
        <v>3842</v>
      </c>
      <c r="D3747" s="83" t="s">
        <v>3843</v>
      </c>
      <c r="E3747" s="86">
        <v>0</v>
      </c>
      <c r="F3747" s="86">
        <v>0</v>
      </c>
      <c r="G3747" s="79">
        <v>7</v>
      </c>
      <c r="H3747" s="79">
        <v>6</v>
      </c>
      <c r="I3747" s="79">
        <f t="shared" si="190"/>
        <v>7</v>
      </c>
      <c r="J3747" s="79">
        <f t="shared" si="190"/>
        <v>6</v>
      </c>
    </row>
    <row r="3748" spans="3:10">
      <c r="C3748" s="78" t="s">
        <v>2846</v>
      </c>
      <c r="D3748" s="83" t="s">
        <v>2847</v>
      </c>
      <c r="E3748" s="86">
        <v>0</v>
      </c>
      <c r="F3748" s="86">
        <v>0</v>
      </c>
      <c r="G3748" s="79">
        <v>5</v>
      </c>
      <c r="H3748" s="79">
        <v>0</v>
      </c>
      <c r="I3748" s="79">
        <f t="shared" si="190"/>
        <v>5</v>
      </c>
      <c r="J3748" s="79">
        <f t="shared" si="190"/>
        <v>0</v>
      </c>
    </row>
    <row r="3749" spans="3:10">
      <c r="C3749" s="78" t="s">
        <v>649</v>
      </c>
      <c r="D3749" s="83" t="s">
        <v>650</v>
      </c>
      <c r="E3749" s="86">
        <v>0</v>
      </c>
      <c r="F3749" s="86">
        <v>0</v>
      </c>
      <c r="G3749" s="79">
        <v>2945</v>
      </c>
      <c r="H3749" s="79">
        <v>3000</v>
      </c>
      <c r="I3749" s="79">
        <f t="shared" si="190"/>
        <v>2945</v>
      </c>
      <c r="J3749" s="79">
        <f t="shared" si="190"/>
        <v>3000</v>
      </c>
    </row>
    <row r="3750" spans="3:10">
      <c r="C3750" s="78" t="s">
        <v>651</v>
      </c>
      <c r="D3750" s="83" t="s">
        <v>652</v>
      </c>
      <c r="E3750" s="86">
        <v>0</v>
      </c>
      <c r="F3750" s="86">
        <v>0</v>
      </c>
      <c r="G3750" s="79">
        <v>22</v>
      </c>
      <c r="H3750" s="79">
        <v>0</v>
      </c>
      <c r="I3750" s="79">
        <f t="shared" si="190"/>
        <v>22</v>
      </c>
      <c r="J3750" s="79">
        <f t="shared" si="190"/>
        <v>0</v>
      </c>
    </row>
    <row r="3751" spans="3:10">
      <c r="C3751" s="78" t="s">
        <v>653</v>
      </c>
      <c r="D3751" s="83" t="s">
        <v>654</v>
      </c>
      <c r="E3751" s="86">
        <v>0</v>
      </c>
      <c r="F3751" s="86">
        <v>0</v>
      </c>
      <c r="G3751" s="79">
        <v>5352</v>
      </c>
      <c r="H3751" s="79">
        <v>7000</v>
      </c>
      <c r="I3751" s="79">
        <f t="shared" si="190"/>
        <v>5352</v>
      </c>
      <c r="J3751" s="79">
        <f t="shared" si="190"/>
        <v>7000</v>
      </c>
    </row>
    <row r="3752" spans="3:10">
      <c r="C3752" s="78" t="s">
        <v>934</v>
      </c>
      <c r="D3752" s="83" t="s">
        <v>935</v>
      </c>
      <c r="E3752" s="86">
        <v>0</v>
      </c>
      <c r="F3752" s="86">
        <v>0</v>
      </c>
      <c r="G3752" s="79">
        <v>8150</v>
      </c>
      <c r="H3752" s="79">
        <v>8000</v>
      </c>
      <c r="I3752" s="79">
        <f t="shared" si="190"/>
        <v>8150</v>
      </c>
      <c r="J3752" s="79">
        <f t="shared" si="190"/>
        <v>8000</v>
      </c>
    </row>
    <row r="3753" spans="3:10">
      <c r="C3753" s="78" t="s">
        <v>936</v>
      </c>
      <c r="D3753" s="83" t="s">
        <v>937</v>
      </c>
      <c r="E3753" s="86">
        <v>0</v>
      </c>
      <c r="F3753" s="86">
        <v>0</v>
      </c>
      <c r="G3753" s="79">
        <v>2</v>
      </c>
      <c r="H3753" s="79">
        <v>0</v>
      </c>
      <c r="I3753" s="79">
        <f t="shared" si="190"/>
        <v>2</v>
      </c>
      <c r="J3753" s="79">
        <f t="shared" si="190"/>
        <v>0</v>
      </c>
    </row>
    <row r="3754" spans="3:10">
      <c r="C3754" s="78" t="s">
        <v>938</v>
      </c>
      <c r="D3754" s="83" t="s">
        <v>939</v>
      </c>
      <c r="E3754" s="86">
        <v>0</v>
      </c>
      <c r="F3754" s="86">
        <v>0</v>
      </c>
      <c r="G3754" s="79">
        <v>29</v>
      </c>
      <c r="H3754" s="79">
        <v>20</v>
      </c>
      <c r="I3754" s="79">
        <f t="shared" si="190"/>
        <v>29</v>
      </c>
      <c r="J3754" s="79">
        <f t="shared" si="190"/>
        <v>20</v>
      </c>
    </row>
    <row r="3755" spans="3:10">
      <c r="C3755" s="78" t="s">
        <v>655</v>
      </c>
      <c r="D3755" s="83" t="s">
        <v>656</v>
      </c>
      <c r="E3755" s="86">
        <v>0</v>
      </c>
      <c r="F3755" s="86">
        <v>0</v>
      </c>
      <c r="G3755" s="79">
        <v>142</v>
      </c>
      <c r="H3755" s="79">
        <v>150</v>
      </c>
      <c r="I3755" s="79">
        <f t="shared" si="190"/>
        <v>142</v>
      </c>
      <c r="J3755" s="79">
        <f t="shared" si="190"/>
        <v>150</v>
      </c>
    </row>
    <row r="3756" spans="3:10">
      <c r="C3756" s="78" t="s">
        <v>657</v>
      </c>
      <c r="D3756" s="83" t="s">
        <v>658</v>
      </c>
      <c r="E3756" s="86">
        <v>1</v>
      </c>
      <c r="F3756" s="86">
        <v>2</v>
      </c>
      <c r="G3756" s="79">
        <v>10440</v>
      </c>
      <c r="H3756" s="79">
        <v>10000</v>
      </c>
      <c r="I3756" s="79">
        <f t="shared" si="190"/>
        <v>10441</v>
      </c>
      <c r="J3756" s="79">
        <f t="shared" si="190"/>
        <v>10002</v>
      </c>
    </row>
    <row r="3757" spans="3:10">
      <c r="C3757" s="78" t="s">
        <v>659</v>
      </c>
      <c r="D3757" s="83" t="s">
        <v>660</v>
      </c>
      <c r="E3757" s="86">
        <v>0</v>
      </c>
      <c r="F3757" s="86">
        <v>0</v>
      </c>
      <c r="G3757" s="79">
        <v>7676</v>
      </c>
      <c r="H3757" s="79">
        <v>8000</v>
      </c>
      <c r="I3757" s="79">
        <f t="shared" si="190"/>
        <v>7676</v>
      </c>
      <c r="J3757" s="79">
        <f t="shared" si="190"/>
        <v>8000</v>
      </c>
    </row>
    <row r="3758" spans="3:10">
      <c r="C3758" s="78" t="s">
        <v>2071</v>
      </c>
      <c r="D3758" s="83" t="s">
        <v>2072</v>
      </c>
      <c r="E3758" s="86">
        <v>0</v>
      </c>
      <c r="F3758" s="86">
        <v>0</v>
      </c>
      <c r="G3758" s="79">
        <v>1052</v>
      </c>
      <c r="H3758" s="79">
        <v>1000</v>
      </c>
      <c r="I3758" s="79">
        <f t="shared" si="190"/>
        <v>1052</v>
      </c>
      <c r="J3758" s="79">
        <f t="shared" si="190"/>
        <v>1000</v>
      </c>
    </row>
    <row r="3759" spans="3:10">
      <c r="C3759" s="78" t="s">
        <v>661</v>
      </c>
      <c r="D3759" s="83" t="s">
        <v>662</v>
      </c>
      <c r="E3759" s="86">
        <v>0</v>
      </c>
      <c r="F3759" s="86">
        <v>0</v>
      </c>
      <c r="G3759" s="79">
        <v>2575</v>
      </c>
      <c r="H3759" s="79">
        <v>3000</v>
      </c>
      <c r="I3759" s="79">
        <f t="shared" si="190"/>
        <v>2575</v>
      </c>
      <c r="J3759" s="79">
        <f t="shared" si="190"/>
        <v>3000</v>
      </c>
    </row>
    <row r="3760" spans="3:10">
      <c r="C3760" s="78" t="s">
        <v>665</v>
      </c>
      <c r="D3760" s="83" t="s">
        <v>666</v>
      </c>
      <c r="E3760" s="86">
        <v>0</v>
      </c>
      <c r="F3760" s="86">
        <v>0</v>
      </c>
      <c r="G3760" s="79">
        <v>17</v>
      </c>
      <c r="H3760" s="79">
        <v>0</v>
      </c>
      <c r="I3760" s="79">
        <f t="shared" si="190"/>
        <v>17</v>
      </c>
      <c r="J3760" s="79">
        <f t="shared" si="190"/>
        <v>0</v>
      </c>
    </row>
    <row r="3761" spans="2:11">
      <c r="C3761" s="78" t="s">
        <v>940</v>
      </c>
      <c r="D3761" s="83" t="s">
        <v>941</v>
      </c>
      <c r="E3761" s="86">
        <v>0</v>
      </c>
      <c r="F3761" s="86">
        <v>0</v>
      </c>
      <c r="G3761" s="79">
        <v>436</v>
      </c>
      <c r="H3761" s="79">
        <v>560</v>
      </c>
      <c r="I3761" s="79">
        <f t="shared" si="190"/>
        <v>436</v>
      </c>
      <c r="J3761" s="79">
        <f t="shared" si="190"/>
        <v>560</v>
      </c>
    </row>
    <row r="3762" spans="2:11">
      <c r="C3762" s="78" t="s">
        <v>669</v>
      </c>
      <c r="D3762" s="83" t="s">
        <v>670</v>
      </c>
      <c r="E3762" s="86">
        <v>0</v>
      </c>
      <c r="F3762" s="86">
        <v>0</v>
      </c>
      <c r="G3762" s="79">
        <v>1457</v>
      </c>
      <c r="H3762" s="79">
        <v>1400</v>
      </c>
      <c r="I3762" s="79">
        <f t="shared" si="190"/>
        <v>1457</v>
      </c>
      <c r="J3762" s="79">
        <f t="shared" si="190"/>
        <v>1400</v>
      </c>
    </row>
    <row r="3763" spans="2:11">
      <c r="C3763" s="78" t="s">
        <v>944</v>
      </c>
      <c r="D3763" s="83" t="s">
        <v>945</v>
      </c>
      <c r="E3763" s="86">
        <v>0</v>
      </c>
      <c r="F3763" s="86">
        <v>0</v>
      </c>
      <c r="G3763" s="79">
        <v>1</v>
      </c>
      <c r="H3763" s="79">
        <v>0</v>
      </c>
      <c r="I3763" s="79">
        <f t="shared" si="190"/>
        <v>1</v>
      </c>
      <c r="J3763" s="79">
        <f t="shared" si="190"/>
        <v>0</v>
      </c>
    </row>
    <row r="3764" spans="2:11">
      <c r="C3764" s="78" t="s">
        <v>673</v>
      </c>
      <c r="D3764" s="83" t="s">
        <v>674</v>
      </c>
      <c r="E3764" s="86">
        <v>0</v>
      </c>
      <c r="F3764" s="86">
        <v>0</v>
      </c>
      <c r="G3764" s="79">
        <v>4</v>
      </c>
      <c r="H3764" s="79">
        <v>0</v>
      </c>
      <c r="I3764" s="79">
        <f t="shared" si="190"/>
        <v>4</v>
      </c>
      <c r="J3764" s="79">
        <f t="shared" si="190"/>
        <v>0</v>
      </c>
    </row>
    <row r="3765" spans="2:11">
      <c r="C3765" s="78" t="s">
        <v>675</v>
      </c>
      <c r="D3765" s="83" t="s">
        <v>676</v>
      </c>
      <c r="E3765" s="86">
        <v>0</v>
      </c>
      <c r="F3765" s="86">
        <v>0</v>
      </c>
      <c r="G3765" s="79">
        <v>2704</v>
      </c>
      <c r="H3765" s="79">
        <v>2500</v>
      </c>
      <c r="I3765" s="79">
        <f t="shared" si="190"/>
        <v>2704</v>
      </c>
      <c r="J3765" s="79">
        <f t="shared" si="190"/>
        <v>2500</v>
      </c>
    </row>
    <row r="3766" spans="2:11">
      <c r="C3766" s="78" t="s">
        <v>677</v>
      </c>
      <c r="D3766" s="83" t="s">
        <v>678</v>
      </c>
      <c r="E3766" s="86">
        <v>0</v>
      </c>
      <c r="F3766" s="86">
        <v>0</v>
      </c>
      <c r="G3766" s="79">
        <v>2</v>
      </c>
      <c r="H3766" s="79">
        <v>0</v>
      </c>
      <c r="I3766" s="79">
        <f t="shared" si="190"/>
        <v>2</v>
      </c>
      <c r="J3766" s="79">
        <f t="shared" si="190"/>
        <v>0</v>
      </c>
    </row>
    <row r="3767" spans="2:11">
      <c r="C3767" s="78" t="s">
        <v>679</v>
      </c>
      <c r="D3767" s="83" t="s">
        <v>680</v>
      </c>
      <c r="E3767" s="86">
        <v>0</v>
      </c>
      <c r="F3767" s="86">
        <v>0</v>
      </c>
      <c r="G3767" s="79">
        <v>1736</v>
      </c>
      <c r="H3767" s="79">
        <v>1800</v>
      </c>
      <c r="I3767" s="79">
        <f t="shared" si="190"/>
        <v>1736</v>
      </c>
      <c r="J3767" s="79">
        <f t="shared" si="190"/>
        <v>1800</v>
      </c>
    </row>
    <row r="3768" spans="2:11">
      <c r="C3768" s="78" t="s">
        <v>681</v>
      </c>
      <c r="D3768" s="83" t="s">
        <v>682</v>
      </c>
      <c r="E3768" s="86">
        <v>0</v>
      </c>
      <c r="F3768" s="86">
        <v>0</v>
      </c>
      <c r="G3768" s="79">
        <v>626</v>
      </c>
      <c r="H3768" s="79">
        <v>600</v>
      </c>
      <c r="I3768" s="79">
        <f t="shared" si="190"/>
        <v>626</v>
      </c>
      <c r="J3768" s="79">
        <f t="shared" si="190"/>
        <v>600</v>
      </c>
    </row>
    <row r="3769" spans="2:11">
      <c r="C3769" s="78" t="s">
        <v>683</v>
      </c>
      <c r="D3769" s="83" t="s">
        <v>684</v>
      </c>
      <c r="E3769" s="86">
        <v>0</v>
      </c>
      <c r="F3769" s="86">
        <v>0</v>
      </c>
      <c r="G3769" s="79">
        <v>4</v>
      </c>
      <c r="H3769" s="79">
        <v>0</v>
      </c>
      <c r="I3769" s="79">
        <f t="shared" si="190"/>
        <v>4</v>
      </c>
      <c r="J3769" s="79">
        <f t="shared" si="190"/>
        <v>0</v>
      </c>
    </row>
    <row r="3770" spans="2:11">
      <c r="C3770" s="78" t="s">
        <v>685</v>
      </c>
      <c r="D3770" s="83" t="s">
        <v>686</v>
      </c>
      <c r="E3770" s="86">
        <v>0</v>
      </c>
      <c r="F3770" s="86">
        <v>0</v>
      </c>
      <c r="G3770" s="79">
        <v>61</v>
      </c>
      <c r="H3770" s="79">
        <v>70</v>
      </c>
      <c r="I3770" s="79">
        <f t="shared" si="190"/>
        <v>61</v>
      </c>
      <c r="J3770" s="79">
        <f t="shared" si="190"/>
        <v>70</v>
      </c>
    </row>
    <row r="3771" spans="2:11">
      <c r="C3771" s="78" t="s">
        <v>687</v>
      </c>
      <c r="D3771" s="83" t="s">
        <v>688</v>
      </c>
      <c r="E3771" s="86">
        <v>0</v>
      </c>
      <c r="F3771" s="86">
        <v>0</v>
      </c>
      <c r="G3771" s="79">
        <v>1</v>
      </c>
      <c r="H3771" s="79">
        <v>2</v>
      </c>
      <c r="I3771" s="79">
        <f t="shared" si="190"/>
        <v>1</v>
      </c>
      <c r="J3771" s="79">
        <f t="shared" si="190"/>
        <v>2</v>
      </c>
    </row>
    <row r="3772" spans="2:11">
      <c r="C3772" s="78" t="s">
        <v>689</v>
      </c>
      <c r="D3772" s="83" t="s">
        <v>690</v>
      </c>
      <c r="E3772" s="86">
        <v>1</v>
      </c>
      <c r="F3772" s="86">
        <v>1</v>
      </c>
      <c r="G3772" s="79">
        <v>10044</v>
      </c>
      <c r="H3772" s="79">
        <v>10000</v>
      </c>
      <c r="I3772" s="79">
        <f t="shared" si="190"/>
        <v>10045</v>
      </c>
      <c r="J3772" s="79">
        <f t="shared" si="190"/>
        <v>10001</v>
      </c>
    </row>
    <row r="3773" spans="2:11">
      <c r="C3773" s="78" t="s">
        <v>948</v>
      </c>
      <c r="D3773" s="83" t="s">
        <v>949</v>
      </c>
      <c r="E3773" s="86">
        <v>0</v>
      </c>
      <c r="F3773" s="86">
        <v>0</v>
      </c>
      <c r="G3773" s="79">
        <v>75</v>
      </c>
      <c r="H3773" s="79">
        <v>80</v>
      </c>
      <c r="I3773" s="79">
        <f t="shared" si="190"/>
        <v>75</v>
      </c>
      <c r="J3773" s="79">
        <f t="shared" si="190"/>
        <v>80</v>
      </c>
    </row>
    <row r="3774" spans="2:11">
      <c r="C3774" s="78" t="s">
        <v>4251</v>
      </c>
      <c r="D3774" s="83" t="s">
        <v>4252</v>
      </c>
      <c r="E3774" s="86">
        <v>0</v>
      </c>
      <c r="F3774" s="86">
        <v>0</v>
      </c>
      <c r="G3774" s="79">
        <v>0</v>
      </c>
      <c r="H3774" s="79">
        <v>2</v>
      </c>
      <c r="I3774" s="79">
        <f t="shared" si="190"/>
        <v>0</v>
      </c>
      <c r="J3774" s="79">
        <f t="shared" si="190"/>
        <v>2</v>
      </c>
    </row>
    <row r="3775" spans="2:11">
      <c r="C3775" s="78" t="s">
        <v>3790</v>
      </c>
      <c r="D3775" s="83" t="s">
        <v>3791</v>
      </c>
      <c r="E3775" s="86">
        <v>0</v>
      </c>
      <c r="F3775" s="86">
        <v>0</v>
      </c>
      <c r="G3775" s="79">
        <v>1</v>
      </c>
      <c r="H3775" s="79">
        <v>0</v>
      </c>
      <c r="I3775" s="79">
        <f t="shared" si="190"/>
        <v>1</v>
      </c>
      <c r="J3775" s="79">
        <f t="shared" si="190"/>
        <v>0</v>
      </c>
    </row>
    <row r="3776" spans="2:11" ht="14.25">
      <c r="B3776" s="45" t="s">
        <v>82</v>
      </c>
      <c r="D3776" s="72"/>
      <c r="E3776" s="73"/>
      <c r="F3776" s="73"/>
      <c r="G3776" s="73"/>
      <c r="H3776" s="73"/>
      <c r="I3776" s="73"/>
      <c r="J3776" s="73"/>
      <c r="K3776" s="71" t="s">
        <v>59</v>
      </c>
    </row>
    <row r="3777" spans="1:10">
      <c r="C3777" s="78" t="s">
        <v>10</v>
      </c>
      <c r="D3777" s="88" t="s">
        <v>7776</v>
      </c>
      <c r="E3777" s="86"/>
      <c r="F3777" s="86"/>
      <c r="G3777" s="79"/>
      <c r="H3777" s="79"/>
      <c r="I3777" s="79">
        <f t="shared" ref="I3777:J3784" si="191">SUM(E3777,G3777)</f>
        <v>0</v>
      </c>
      <c r="J3777" s="79">
        <f t="shared" si="191"/>
        <v>0</v>
      </c>
    </row>
    <row r="3778" spans="1:10">
      <c r="C3778" s="78" t="s">
        <v>11</v>
      </c>
      <c r="D3778" s="88" t="s">
        <v>7777</v>
      </c>
      <c r="E3778" s="86"/>
      <c r="F3778" s="86"/>
      <c r="G3778" s="79"/>
      <c r="H3778" s="79"/>
      <c r="I3778" s="79">
        <f t="shared" si="191"/>
        <v>0</v>
      </c>
      <c r="J3778" s="79">
        <f t="shared" si="191"/>
        <v>0</v>
      </c>
    </row>
    <row r="3779" spans="1:10">
      <c r="C3779" s="78" t="s">
        <v>12</v>
      </c>
      <c r="D3779" s="88" t="s">
        <v>7778</v>
      </c>
      <c r="E3779" s="86"/>
      <c r="F3779" s="86"/>
      <c r="G3779" s="79"/>
      <c r="H3779" s="79"/>
      <c r="I3779" s="79">
        <f t="shared" si="191"/>
        <v>0</v>
      </c>
      <c r="J3779" s="79">
        <f t="shared" si="191"/>
        <v>0</v>
      </c>
    </row>
    <row r="3780" spans="1:10">
      <c r="C3780" s="78" t="s">
        <v>13</v>
      </c>
      <c r="D3780" s="88" t="s">
        <v>7779</v>
      </c>
      <c r="E3780" s="86"/>
      <c r="F3780" s="86"/>
      <c r="G3780" s="79"/>
      <c r="H3780" s="79"/>
      <c r="I3780" s="79">
        <f t="shared" si="191"/>
        <v>0</v>
      </c>
      <c r="J3780" s="79">
        <f t="shared" si="191"/>
        <v>0</v>
      </c>
    </row>
    <row r="3781" spans="1:10">
      <c r="C3781" s="78" t="s">
        <v>14</v>
      </c>
      <c r="D3781" s="88" t="s">
        <v>7780</v>
      </c>
      <c r="E3781" s="86"/>
      <c r="F3781" s="86"/>
      <c r="G3781" s="79"/>
      <c r="H3781" s="79"/>
      <c r="I3781" s="79">
        <f t="shared" si="191"/>
        <v>0</v>
      </c>
      <c r="J3781" s="79">
        <f t="shared" si="191"/>
        <v>0</v>
      </c>
    </row>
    <row r="3782" spans="1:10">
      <c r="C3782" s="78" t="s">
        <v>15</v>
      </c>
      <c r="D3782" s="88" t="s">
        <v>7781</v>
      </c>
      <c r="E3782" s="86"/>
      <c r="F3782" s="86"/>
      <c r="G3782" s="79"/>
      <c r="H3782" s="79"/>
      <c r="I3782" s="79">
        <f t="shared" si="191"/>
        <v>0</v>
      </c>
      <c r="J3782" s="79">
        <f t="shared" si="191"/>
        <v>0</v>
      </c>
    </row>
    <row r="3783" spans="1:10">
      <c r="C3783" s="78" t="s">
        <v>16</v>
      </c>
      <c r="D3783" s="88" t="s">
        <v>7782</v>
      </c>
      <c r="E3783" s="86"/>
      <c r="F3783" s="86"/>
      <c r="G3783" s="79"/>
      <c r="H3783" s="79"/>
      <c r="I3783" s="79">
        <f t="shared" si="191"/>
        <v>0</v>
      </c>
      <c r="J3783" s="79">
        <f t="shared" si="191"/>
        <v>0</v>
      </c>
    </row>
    <row r="3784" spans="1:10">
      <c r="C3784" s="78" t="s">
        <v>17</v>
      </c>
      <c r="D3784" s="88" t="s">
        <v>7783</v>
      </c>
      <c r="E3784" s="86"/>
      <c r="F3784" s="86"/>
      <c r="G3784" s="79"/>
      <c r="H3784" s="79"/>
      <c r="I3784" s="79">
        <f t="shared" si="191"/>
        <v>0</v>
      </c>
      <c r="J3784" s="79">
        <f t="shared" si="191"/>
        <v>0</v>
      </c>
    </row>
    <row r="3785" spans="1:10">
      <c r="C3785" s="75"/>
      <c r="E3785" s="76"/>
      <c r="F3785" s="76"/>
      <c r="G3785" s="77"/>
      <c r="H3785" s="77"/>
      <c r="I3785" s="77"/>
      <c r="J3785" s="77"/>
    </row>
    <row r="3786" spans="1:10">
      <c r="C3786" s="75"/>
      <c r="E3786" s="76"/>
      <c r="F3786" s="76"/>
      <c r="G3786" s="77"/>
      <c r="H3786" s="77"/>
      <c r="I3786" s="77"/>
      <c r="J3786" s="77"/>
    </row>
    <row r="3787" spans="1:10">
      <c r="A3787" s="66" t="s">
        <v>3749</v>
      </c>
      <c r="E3787" s="59"/>
      <c r="F3787" s="59"/>
      <c r="G3787" s="59"/>
      <c r="H3787" s="59"/>
      <c r="I3787" s="59"/>
      <c r="J3787" s="59"/>
    </row>
    <row r="3788" spans="1:10" ht="14.25">
      <c r="B3788" s="43" t="s">
        <v>69</v>
      </c>
      <c r="C3788" s="44"/>
      <c r="D3788" s="43"/>
      <c r="E3788" s="60"/>
      <c r="F3788" s="60"/>
      <c r="G3788" s="60"/>
      <c r="H3788" s="60"/>
      <c r="I3788" s="60"/>
      <c r="J3788" s="60"/>
    </row>
    <row r="3789" spans="1:10">
      <c r="B3789" s="45" t="s">
        <v>37</v>
      </c>
      <c r="C3789" s="46"/>
      <c r="E3789" s="47">
        <f>SUM(E3790:E3797)</f>
        <v>9221</v>
      </c>
      <c r="F3789" s="47">
        <f t="shared" ref="F3789:J3789" si="192">SUM(F3790:F3797)</f>
        <v>13925</v>
      </c>
      <c r="G3789" s="47">
        <f t="shared" si="192"/>
        <v>24163</v>
      </c>
      <c r="H3789" s="47">
        <f t="shared" si="192"/>
        <v>24640</v>
      </c>
      <c r="I3789" s="47">
        <f t="shared" si="192"/>
        <v>33384</v>
      </c>
      <c r="J3789" s="47">
        <f t="shared" si="192"/>
        <v>38565</v>
      </c>
    </row>
    <row r="3790" spans="1:10">
      <c r="C3790" s="48" t="s">
        <v>105</v>
      </c>
      <c r="D3790" s="49" t="s">
        <v>7749</v>
      </c>
      <c r="E3790" s="50">
        <v>2603</v>
      </c>
      <c r="F3790" s="50">
        <v>4300</v>
      </c>
      <c r="G3790" s="50">
        <v>717</v>
      </c>
      <c r="H3790" s="50">
        <v>1200</v>
      </c>
      <c r="I3790" s="50">
        <f>SUM(E3790,G3790)</f>
        <v>3320</v>
      </c>
      <c r="J3790" s="50">
        <f>SUM(F3790,H3790)</f>
        <v>5500</v>
      </c>
    </row>
    <row r="3791" spans="1:10">
      <c r="C3791" s="48" t="s">
        <v>106</v>
      </c>
      <c r="D3791" s="49" t="s">
        <v>7750</v>
      </c>
      <c r="E3791" s="50">
        <v>512</v>
      </c>
      <c r="F3791" s="50">
        <v>1600</v>
      </c>
      <c r="G3791" s="50">
        <v>11607</v>
      </c>
      <c r="H3791" s="50">
        <v>11500</v>
      </c>
      <c r="I3791" s="50">
        <f t="shared" ref="I3791:J3797" si="193">SUM(E3791,G3791)</f>
        <v>12119</v>
      </c>
      <c r="J3791" s="50">
        <f t="shared" si="193"/>
        <v>13100</v>
      </c>
    </row>
    <row r="3792" spans="1:10">
      <c r="C3792" s="48" t="s">
        <v>107</v>
      </c>
      <c r="D3792" s="49" t="s">
        <v>7751</v>
      </c>
      <c r="E3792" s="50">
        <v>3882</v>
      </c>
      <c r="F3792" s="50">
        <v>4100</v>
      </c>
      <c r="G3792" s="50">
        <v>1774</v>
      </c>
      <c r="H3792" s="50">
        <v>2000</v>
      </c>
      <c r="I3792" s="50">
        <f t="shared" si="193"/>
        <v>5656</v>
      </c>
      <c r="J3792" s="50">
        <f t="shared" si="193"/>
        <v>6100</v>
      </c>
    </row>
    <row r="3793" spans="1:11">
      <c r="C3793" s="48" t="s">
        <v>108</v>
      </c>
      <c r="D3793" s="49" t="s">
        <v>7752</v>
      </c>
      <c r="E3793" s="50">
        <v>1628</v>
      </c>
      <c r="F3793" s="50">
        <v>3000</v>
      </c>
      <c r="G3793" s="50">
        <v>8919</v>
      </c>
      <c r="H3793" s="50">
        <v>8500</v>
      </c>
      <c r="I3793" s="50">
        <f t="shared" ref="I3793" si="194">SUM(E3793,G3793)</f>
        <v>10547</v>
      </c>
      <c r="J3793" s="50">
        <f t="shared" ref="J3793" si="195">SUM(F3793,H3793)</f>
        <v>11500</v>
      </c>
    </row>
    <row r="3794" spans="1:11">
      <c r="C3794" s="48" t="s">
        <v>109</v>
      </c>
      <c r="D3794" s="49" t="s">
        <v>7753</v>
      </c>
      <c r="E3794" s="50">
        <v>505</v>
      </c>
      <c r="F3794" s="50">
        <v>700</v>
      </c>
      <c r="G3794" s="50">
        <v>269</v>
      </c>
      <c r="H3794" s="50">
        <v>400</v>
      </c>
      <c r="I3794" s="50">
        <f t="shared" ref="I3794" si="196">SUM(E3794,G3794)</f>
        <v>774</v>
      </c>
      <c r="J3794" s="50">
        <f t="shared" ref="J3794" si="197">SUM(F3794,H3794)</f>
        <v>1100</v>
      </c>
    </row>
    <row r="3795" spans="1:11">
      <c r="C3795" s="48" t="s">
        <v>110</v>
      </c>
      <c r="D3795" s="49" t="s">
        <v>7754</v>
      </c>
      <c r="E3795" s="50">
        <v>86</v>
      </c>
      <c r="F3795" s="50">
        <v>200</v>
      </c>
      <c r="G3795" s="50">
        <v>865</v>
      </c>
      <c r="H3795" s="50">
        <v>1000</v>
      </c>
      <c r="I3795" s="50">
        <f t="shared" si="193"/>
        <v>951</v>
      </c>
      <c r="J3795" s="50">
        <f t="shared" si="193"/>
        <v>1200</v>
      </c>
    </row>
    <row r="3796" spans="1:11">
      <c r="C3796" s="48" t="s">
        <v>111</v>
      </c>
      <c r="D3796" s="49" t="s">
        <v>7755</v>
      </c>
      <c r="E3796" s="50">
        <v>4</v>
      </c>
      <c r="F3796" s="50">
        <v>25</v>
      </c>
      <c r="G3796" s="50">
        <v>12</v>
      </c>
      <c r="H3796" s="50">
        <v>40</v>
      </c>
      <c r="I3796" s="50">
        <f t="shared" si="193"/>
        <v>16</v>
      </c>
      <c r="J3796" s="50">
        <f t="shared" si="193"/>
        <v>65</v>
      </c>
    </row>
    <row r="3797" spans="1:11" s="51" customFormat="1" ht="35.25" customHeight="1">
      <c r="A3797" s="2"/>
      <c r="B3797" s="2"/>
      <c r="C3797" s="48">
        <v>140002</v>
      </c>
      <c r="D3797" s="83" t="s">
        <v>7764</v>
      </c>
      <c r="E3797" s="50">
        <v>1</v>
      </c>
      <c r="F3797" s="50">
        <v>0</v>
      </c>
      <c r="G3797" s="50">
        <v>0</v>
      </c>
      <c r="H3797" s="50">
        <v>0</v>
      </c>
      <c r="I3797" s="50">
        <f t="shared" si="193"/>
        <v>1</v>
      </c>
      <c r="J3797" s="50">
        <f t="shared" si="193"/>
        <v>0</v>
      </c>
    </row>
    <row r="3798" spans="1:11" s="51" customFormat="1">
      <c r="A3798" s="2"/>
      <c r="B3798" s="45" t="s">
        <v>81</v>
      </c>
      <c r="C3798" s="52"/>
      <c r="D3798" s="53"/>
      <c r="E3798" s="54"/>
      <c r="F3798" s="54"/>
      <c r="G3798" s="54"/>
      <c r="H3798" s="54"/>
      <c r="I3798" s="54"/>
      <c r="J3798" s="54"/>
      <c r="K3798" s="2" t="s">
        <v>21</v>
      </c>
    </row>
    <row r="3799" spans="1:11" s="51" customFormat="1">
      <c r="A3799" s="2"/>
      <c r="C3799" s="55" t="s">
        <v>77</v>
      </c>
      <c r="D3799" s="56" t="s">
        <v>7765</v>
      </c>
      <c r="E3799" s="57"/>
      <c r="F3799" s="57"/>
      <c r="G3799" s="57"/>
      <c r="H3799" s="57"/>
      <c r="I3799" s="50">
        <f t="shared" ref="I3799:J3802" si="198">SUM(E3799,G3799)</f>
        <v>0</v>
      </c>
      <c r="J3799" s="50">
        <f t="shared" si="198"/>
        <v>0</v>
      </c>
    </row>
    <row r="3800" spans="1:11" s="51" customFormat="1">
      <c r="A3800" s="2"/>
      <c r="C3800" s="55" t="s">
        <v>78</v>
      </c>
      <c r="D3800" s="56" t="s">
        <v>7766</v>
      </c>
      <c r="E3800" s="57"/>
      <c r="F3800" s="57"/>
      <c r="G3800" s="57"/>
      <c r="H3800" s="57"/>
      <c r="I3800" s="50">
        <f t="shared" si="198"/>
        <v>0</v>
      </c>
      <c r="J3800" s="50">
        <f t="shared" si="198"/>
        <v>0</v>
      </c>
    </row>
    <row r="3801" spans="1:11" s="51" customFormat="1">
      <c r="A3801" s="2"/>
      <c r="C3801" s="55" t="s">
        <v>79</v>
      </c>
      <c r="D3801" s="56" t="s">
        <v>7767</v>
      </c>
      <c r="E3801" s="50"/>
      <c r="F3801" s="50"/>
      <c r="G3801" s="50"/>
      <c r="H3801" s="50"/>
      <c r="I3801" s="50">
        <f t="shared" si="198"/>
        <v>0</v>
      </c>
      <c r="J3801" s="50">
        <f t="shared" si="198"/>
        <v>0</v>
      </c>
    </row>
    <row r="3802" spans="1:11" s="51" customFormat="1">
      <c r="A3802" s="2"/>
      <c r="C3802" s="55" t="s">
        <v>80</v>
      </c>
      <c r="D3802" s="56" t="s">
        <v>7768</v>
      </c>
      <c r="E3802" s="50"/>
      <c r="F3802" s="50"/>
      <c r="G3802" s="50"/>
      <c r="H3802" s="50"/>
      <c r="I3802" s="50">
        <f t="shared" si="198"/>
        <v>0</v>
      </c>
      <c r="J3802" s="50">
        <f t="shared" si="198"/>
        <v>0</v>
      </c>
    </row>
    <row r="3803" spans="1:11">
      <c r="E3803" s="59"/>
      <c r="F3803" s="59"/>
      <c r="G3803" s="59"/>
      <c r="H3803" s="59"/>
      <c r="I3803" s="59"/>
      <c r="J3803" s="59"/>
    </row>
    <row r="3804" spans="1:11" ht="14.25">
      <c r="B3804" s="43" t="s">
        <v>66</v>
      </c>
      <c r="C3804" s="44"/>
      <c r="D3804" s="43"/>
      <c r="E3804" s="60"/>
      <c r="F3804" s="60"/>
      <c r="G3804" s="60"/>
      <c r="H3804" s="60"/>
      <c r="I3804" s="60"/>
      <c r="J3804" s="60"/>
    </row>
    <row r="3805" spans="1:11">
      <c r="B3805" s="45" t="s">
        <v>36</v>
      </c>
      <c r="E3805" s="61">
        <f>E3806</f>
        <v>3541</v>
      </c>
      <c r="F3805" s="61">
        <f t="shared" ref="F3805:J3805" si="199">F3806</f>
        <v>5935</v>
      </c>
      <c r="G3805" s="61">
        <f t="shared" si="199"/>
        <v>141376</v>
      </c>
      <c r="H3805" s="61">
        <f t="shared" si="199"/>
        <v>159503</v>
      </c>
      <c r="I3805" s="61">
        <f t="shared" si="199"/>
        <v>144917</v>
      </c>
      <c r="J3805" s="61">
        <f t="shared" si="199"/>
        <v>165438</v>
      </c>
    </row>
    <row r="3806" spans="1:11" ht="14.25">
      <c r="B3806" s="69" t="s">
        <v>65</v>
      </c>
      <c r="C3806" s="70"/>
      <c r="E3806" s="61">
        <f>SUM(E3807:E3966)</f>
        <v>3541</v>
      </c>
      <c r="F3806" s="61">
        <f t="shared" ref="F3806:J3806" si="200">SUM(F3807:F3966)</f>
        <v>5935</v>
      </c>
      <c r="G3806" s="61">
        <f t="shared" si="200"/>
        <v>141376</v>
      </c>
      <c r="H3806" s="61">
        <f t="shared" si="200"/>
        <v>159503</v>
      </c>
      <c r="I3806" s="61">
        <f t="shared" si="200"/>
        <v>144917</v>
      </c>
      <c r="J3806" s="61">
        <f t="shared" si="200"/>
        <v>165438</v>
      </c>
      <c r="K3806" s="71" t="s">
        <v>9</v>
      </c>
    </row>
    <row r="3807" spans="1:11">
      <c r="C3807" s="48" t="s">
        <v>3750</v>
      </c>
      <c r="D3807" s="49" t="s">
        <v>3751</v>
      </c>
      <c r="E3807" s="65">
        <v>0</v>
      </c>
      <c r="F3807" s="65">
        <v>0</v>
      </c>
      <c r="G3807" s="50">
        <v>34</v>
      </c>
      <c r="H3807" s="50">
        <v>40</v>
      </c>
      <c r="I3807" s="50">
        <f t="shared" ref="I3807:J3934" si="201">SUM(E3807,G3807)</f>
        <v>34</v>
      </c>
      <c r="J3807" s="50">
        <f t="shared" si="201"/>
        <v>40</v>
      </c>
    </row>
    <row r="3808" spans="1:11">
      <c r="C3808" s="48" t="s">
        <v>1895</v>
      </c>
      <c r="D3808" s="49" t="s">
        <v>1896</v>
      </c>
      <c r="E3808" s="65">
        <v>0</v>
      </c>
      <c r="F3808" s="65">
        <v>0</v>
      </c>
      <c r="G3808" s="50">
        <v>1</v>
      </c>
      <c r="H3808" s="50">
        <v>500</v>
      </c>
      <c r="I3808" s="50">
        <f t="shared" si="201"/>
        <v>1</v>
      </c>
      <c r="J3808" s="50">
        <f t="shared" si="201"/>
        <v>500</v>
      </c>
    </row>
    <row r="3809" spans="3:10">
      <c r="C3809" s="48" t="s">
        <v>3752</v>
      </c>
      <c r="D3809" s="49" t="s">
        <v>3753</v>
      </c>
      <c r="E3809" s="65">
        <v>0</v>
      </c>
      <c r="F3809" s="65">
        <v>0</v>
      </c>
      <c r="G3809" s="50">
        <v>256</v>
      </c>
      <c r="H3809" s="50">
        <v>300</v>
      </c>
      <c r="I3809" s="50">
        <f t="shared" si="201"/>
        <v>256</v>
      </c>
      <c r="J3809" s="50">
        <f t="shared" si="201"/>
        <v>300</v>
      </c>
    </row>
    <row r="3810" spans="3:10">
      <c r="C3810" s="48">
        <v>130207</v>
      </c>
      <c r="D3810" s="49" t="s">
        <v>695</v>
      </c>
      <c r="E3810" s="65">
        <v>0</v>
      </c>
      <c r="F3810" s="65">
        <v>4</v>
      </c>
      <c r="G3810" s="50">
        <v>66</v>
      </c>
      <c r="H3810" s="50">
        <v>150</v>
      </c>
      <c r="I3810" s="50">
        <f t="shared" si="201"/>
        <v>66</v>
      </c>
      <c r="J3810" s="50">
        <f t="shared" si="201"/>
        <v>154</v>
      </c>
    </row>
    <row r="3811" spans="3:10">
      <c r="C3811" s="48" t="s">
        <v>3754</v>
      </c>
      <c r="D3811" s="49" t="s">
        <v>3755</v>
      </c>
      <c r="E3811" s="65">
        <v>0</v>
      </c>
      <c r="F3811" s="65">
        <v>0</v>
      </c>
      <c r="G3811" s="50">
        <v>2</v>
      </c>
      <c r="H3811" s="50">
        <v>0</v>
      </c>
      <c r="I3811" s="50">
        <f t="shared" si="201"/>
        <v>2</v>
      </c>
      <c r="J3811" s="50">
        <f t="shared" si="201"/>
        <v>0</v>
      </c>
    </row>
    <row r="3812" spans="3:10">
      <c r="C3812" s="48" t="s">
        <v>696</v>
      </c>
      <c r="D3812" s="49" t="s">
        <v>697</v>
      </c>
      <c r="E3812" s="65">
        <v>26</v>
      </c>
      <c r="F3812" s="65">
        <v>100</v>
      </c>
      <c r="G3812" s="50">
        <v>2503</v>
      </c>
      <c r="H3812" s="50">
        <v>2500</v>
      </c>
      <c r="I3812" s="50">
        <f t="shared" si="201"/>
        <v>2529</v>
      </c>
      <c r="J3812" s="50">
        <f t="shared" si="201"/>
        <v>2600</v>
      </c>
    </row>
    <row r="3813" spans="3:10" ht="25.5">
      <c r="C3813" s="48" t="s">
        <v>3756</v>
      </c>
      <c r="D3813" s="49" t="s">
        <v>3757</v>
      </c>
      <c r="E3813" s="65">
        <v>1</v>
      </c>
      <c r="F3813" s="65">
        <v>0</v>
      </c>
      <c r="G3813" s="50">
        <v>156</v>
      </c>
      <c r="H3813" s="50">
        <v>200</v>
      </c>
      <c r="I3813" s="50">
        <f t="shared" si="201"/>
        <v>157</v>
      </c>
      <c r="J3813" s="50">
        <f t="shared" si="201"/>
        <v>200</v>
      </c>
    </row>
    <row r="3814" spans="3:10">
      <c r="C3814" s="48">
        <v>260001</v>
      </c>
      <c r="D3814" s="49" t="s">
        <v>3758</v>
      </c>
      <c r="E3814" s="65">
        <v>0</v>
      </c>
      <c r="F3814" s="65">
        <v>10</v>
      </c>
      <c r="G3814" s="50">
        <v>1</v>
      </c>
      <c r="H3814" s="50">
        <v>25</v>
      </c>
      <c r="I3814" s="50">
        <f t="shared" si="201"/>
        <v>1</v>
      </c>
      <c r="J3814" s="50">
        <f t="shared" si="201"/>
        <v>35</v>
      </c>
    </row>
    <row r="3815" spans="3:10">
      <c r="C3815" s="48">
        <v>260076</v>
      </c>
      <c r="D3815" s="49" t="s">
        <v>698</v>
      </c>
      <c r="E3815" s="65">
        <v>40</v>
      </c>
      <c r="F3815" s="65">
        <v>10</v>
      </c>
      <c r="G3815" s="50">
        <v>99</v>
      </c>
      <c r="H3815" s="50">
        <v>100</v>
      </c>
      <c r="I3815" s="50">
        <f t="shared" si="201"/>
        <v>139</v>
      </c>
      <c r="J3815" s="50">
        <f t="shared" si="201"/>
        <v>110</v>
      </c>
    </row>
    <row r="3816" spans="3:10">
      <c r="C3816" s="48" t="s">
        <v>3759</v>
      </c>
      <c r="D3816" s="49" t="s">
        <v>3760</v>
      </c>
      <c r="E3816" s="65">
        <v>0</v>
      </c>
      <c r="F3816" s="65">
        <v>0</v>
      </c>
      <c r="G3816" s="50">
        <v>3</v>
      </c>
      <c r="H3816" s="50">
        <v>20</v>
      </c>
      <c r="I3816" s="50">
        <f t="shared" si="201"/>
        <v>3</v>
      </c>
      <c r="J3816" s="50">
        <f t="shared" si="201"/>
        <v>20</v>
      </c>
    </row>
    <row r="3817" spans="3:10">
      <c r="C3817" s="48" t="s">
        <v>2654</v>
      </c>
      <c r="D3817" s="49" t="s">
        <v>2655</v>
      </c>
      <c r="E3817" s="65">
        <v>0</v>
      </c>
      <c r="F3817" s="65">
        <v>0</v>
      </c>
      <c r="G3817" s="50">
        <v>47</v>
      </c>
      <c r="H3817" s="50">
        <v>50</v>
      </c>
      <c r="I3817" s="50">
        <f t="shared" si="201"/>
        <v>47</v>
      </c>
      <c r="J3817" s="50">
        <f t="shared" si="201"/>
        <v>50</v>
      </c>
    </row>
    <row r="3818" spans="3:10">
      <c r="C3818" s="48" t="s">
        <v>525</v>
      </c>
      <c r="D3818" s="49" t="s">
        <v>526</v>
      </c>
      <c r="E3818" s="65">
        <v>0</v>
      </c>
      <c r="F3818" s="65">
        <v>0</v>
      </c>
      <c r="G3818" s="50">
        <v>236</v>
      </c>
      <c r="H3818" s="50">
        <v>350</v>
      </c>
      <c r="I3818" s="50">
        <f t="shared" si="201"/>
        <v>236</v>
      </c>
      <c r="J3818" s="50">
        <f t="shared" si="201"/>
        <v>350</v>
      </c>
    </row>
    <row r="3819" spans="3:10">
      <c r="C3819" s="48" t="s">
        <v>527</v>
      </c>
      <c r="D3819" s="49" t="s">
        <v>528</v>
      </c>
      <c r="E3819" s="65">
        <v>0</v>
      </c>
      <c r="F3819" s="65">
        <v>0</v>
      </c>
      <c r="G3819" s="50">
        <v>3669</v>
      </c>
      <c r="H3819" s="50">
        <v>5300</v>
      </c>
      <c r="I3819" s="50">
        <f t="shared" si="201"/>
        <v>3669</v>
      </c>
      <c r="J3819" s="50">
        <f t="shared" si="201"/>
        <v>5300</v>
      </c>
    </row>
    <row r="3820" spans="3:10" ht="25.5">
      <c r="C3820" s="48" t="s">
        <v>3761</v>
      </c>
      <c r="D3820" s="49" t="s">
        <v>3762</v>
      </c>
      <c r="E3820" s="65">
        <v>0</v>
      </c>
      <c r="F3820" s="65">
        <v>0</v>
      </c>
      <c r="G3820" s="50">
        <v>1</v>
      </c>
      <c r="H3820" s="50">
        <v>0</v>
      </c>
      <c r="I3820" s="50">
        <f t="shared" si="201"/>
        <v>1</v>
      </c>
      <c r="J3820" s="50">
        <f t="shared" si="201"/>
        <v>0</v>
      </c>
    </row>
    <row r="3821" spans="3:10">
      <c r="C3821" s="48" t="s">
        <v>699</v>
      </c>
      <c r="D3821" s="49" t="s">
        <v>700</v>
      </c>
      <c r="E3821" s="65">
        <v>0</v>
      </c>
      <c r="F3821" s="65">
        <v>0</v>
      </c>
      <c r="G3821" s="50">
        <v>3751</v>
      </c>
      <c r="H3821" s="50">
        <v>5500</v>
      </c>
      <c r="I3821" s="50">
        <f t="shared" si="201"/>
        <v>3751</v>
      </c>
      <c r="J3821" s="50">
        <f t="shared" si="201"/>
        <v>5500</v>
      </c>
    </row>
    <row r="3822" spans="3:10">
      <c r="C3822" s="48" t="s">
        <v>531</v>
      </c>
      <c r="D3822" s="49" t="s">
        <v>532</v>
      </c>
      <c r="E3822" s="65">
        <v>7</v>
      </c>
      <c r="F3822" s="65">
        <v>15</v>
      </c>
      <c r="G3822" s="50">
        <v>629</v>
      </c>
      <c r="H3822" s="50">
        <v>1000</v>
      </c>
      <c r="I3822" s="50">
        <f t="shared" si="201"/>
        <v>636</v>
      </c>
      <c r="J3822" s="50">
        <f t="shared" si="201"/>
        <v>1015</v>
      </c>
    </row>
    <row r="3823" spans="3:10">
      <c r="C3823" s="48" t="s">
        <v>1471</v>
      </c>
      <c r="D3823" s="49" t="s">
        <v>1472</v>
      </c>
      <c r="E3823" s="65">
        <v>5</v>
      </c>
      <c r="F3823" s="65">
        <v>5</v>
      </c>
      <c r="G3823" s="50">
        <v>21</v>
      </c>
      <c r="H3823" s="50">
        <v>50</v>
      </c>
      <c r="I3823" s="50">
        <f t="shared" si="201"/>
        <v>26</v>
      </c>
      <c r="J3823" s="50">
        <f t="shared" si="201"/>
        <v>55</v>
      </c>
    </row>
    <row r="3824" spans="3:10">
      <c r="C3824" s="48" t="s">
        <v>533</v>
      </c>
      <c r="D3824" s="49" t="s">
        <v>534</v>
      </c>
      <c r="E3824" s="65">
        <v>1</v>
      </c>
      <c r="F3824" s="65">
        <v>3</v>
      </c>
      <c r="G3824" s="50">
        <v>2475</v>
      </c>
      <c r="H3824" s="50">
        <v>3000</v>
      </c>
      <c r="I3824" s="50">
        <f t="shared" si="201"/>
        <v>2476</v>
      </c>
      <c r="J3824" s="50">
        <f t="shared" si="201"/>
        <v>3003</v>
      </c>
    </row>
    <row r="3825" spans="3:10">
      <c r="C3825" s="48" t="s">
        <v>701</v>
      </c>
      <c r="D3825" s="49" t="s">
        <v>702</v>
      </c>
      <c r="E3825" s="65">
        <v>0</v>
      </c>
      <c r="F3825" s="65">
        <v>0</v>
      </c>
      <c r="G3825" s="50">
        <v>2805</v>
      </c>
      <c r="H3825" s="50">
        <v>3500</v>
      </c>
      <c r="I3825" s="50">
        <f t="shared" si="201"/>
        <v>2805</v>
      </c>
      <c r="J3825" s="50">
        <f t="shared" si="201"/>
        <v>3500</v>
      </c>
    </row>
    <row r="3826" spans="3:10">
      <c r="C3826" s="48" t="s">
        <v>3763</v>
      </c>
      <c r="D3826" s="49" t="s">
        <v>3764</v>
      </c>
      <c r="E3826" s="65">
        <v>0</v>
      </c>
      <c r="F3826" s="65">
        <v>0</v>
      </c>
      <c r="G3826" s="50">
        <v>2</v>
      </c>
      <c r="H3826" s="50">
        <v>0</v>
      </c>
      <c r="I3826" s="50">
        <f t="shared" si="201"/>
        <v>2</v>
      </c>
      <c r="J3826" s="50">
        <f t="shared" si="201"/>
        <v>0</v>
      </c>
    </row>
    <row r="3827" spans="3:10">
      <c r="C3827" s="48" t="s">
        <v>537</v>
      </c>
      <c r="D3827" s="49" t="s">
        <v>538</v>
      </c>
      <c r="E3827" s="65">
        <v>0</v>
      </c>
      <c r="F3827" s="65">
        <v>0</v>
      </c>
      <c r="G3827" s="50">
        <v>1</v>
      </c>
      <c r="H3827" s="50">
        <v>0</v>
      </c>
      <c r="I3827" s="50">
        <f t="shared" si="201"/>
        <v>1</v>
      </c>
      <c r="J3827" s="50">
        <f t="shared" si="201"/>
        <v>0</v>
      </c>
    </row>
    <row r="3828" spans="3:10">
      <c r="C3828" s="48" t="s">
        <v>705</v>
      </c>
      <c r="D3828" s="49" t="s">
        <v>706</v>
      </c>
      <c r="E3828" s="65">
        <v>0</v>
      </c>
      <c r="F3828" s="65">
        <v>0</v>
      </c>
      <c r="G3828" s="50">
        <v>1</v>
      </c>
      <c r="H3828" s="50">
        <v>5</v>
      </c>
      <c r="I3828" s="50">
        <f t="shared" si="201"/>
        <v>1</v>
      </c>
      <c r="J3828" s="50">
        <f t="shared" si="201"/>
        <v>5</v>
      </c>
    </row>
    <row r="3829" spans="3:10">
      <c r="C3829" s="48" t="s">
        <v>541</v>
      </c>
      <c r="D3829" s="49" t="s">
        <v>542</v>
      </c>
      <c r="E3829" s="65">
        <v>0</v>
      </c>
      <c r="F3829" s="65">
        <v>0</v>
      </c>
      <c r="G3829" s="50">
        <v>441</v>
      </c>
      <c r="H3829" s="50">
        <v>600</v>
      </c>
      <c r="I3829" s="50">
        <f t="shared" si="201"/>
        <v>441</v>
      </c>
      <c r="J3829" s="50">
        <f t="shared" si="201"/>
        <v>600</v>
      </c>
    </row>
    <row r="3830" spans="3:10">
      <c r="C3830" s="48" t="s">
        <v>543</v>
      </c>
      <c r="D3830" s="49" t="s">
        <v>544</v>
      </c>
      <c r="E3830" s="65">
        <v>0</v>
      </c>
      <c r="F3830" s="65">
        <v>0</v>
      </c>
      <c r="G3830" s="50">
        <v>164</v>
      </c>
      <c r="H3830" s="50">
        <v>170</v>
      </c>
      <c r="I3830" s="50">
        <f t="shared" si="201"/>
        <v>164</v>
      </c>
      <c r="J3830" s="50">
        <f t="shared" si="201"/>
        <v>170</v>
      </c>
    </row>
    <row r="3831" spans="3:10">
      <c r="C3831" s="48" t="s">
        <v>707</v>
      </c>
      <c r="D3831" s="49" t="s">
        <v>708</v>
      </c>
      <c r="E3831" s="65">
        <v>0</v>
      </c>
      <c r="F3831" s="65">
        <v>0</v>
      </c>
      <c r="G3831" s="50">
        <v>0</v>
      </c>
      <c r="H3831" s="50">
        <v>5</v>
      </c>
      <c r="I3831" s="50">
        <f t="shared" si="201"/>
        <v>0</v>
      </c>
      <c r="J3831" s="50">
        <f t="shared" si="201"/>
        <v>5</v>
      </c>
    </row>
    <row r="3832" spans="3:10">
      <c r="C3832" s="48" t="s">
        <v>709</v>
      </c>
      <c r="D3832" s="49" t="s">
        <v>710</v>
      </c>
      <c r="E3832" s="65">
        <v>0</v>
      </c>
      <c r="F3832" s="65">
        <v>0</v>
      </c>
      <c r="G3832" s="50">
        <v>104</v>
      </c>
      <c r="H3832" s="50">
        <v>130</v>
      </c>
      <c r="I3832" s="50">
        <f t="shared" si="201"/>
        <v>104</v>
      </c>
      <c r="J3832" s="50">
        <f t="shared" si="201"/>
        <v>130</v>
      </c>
    </row>
    <row r="3833" spans="3:10">
      <c r="C3833" s="48" t="s">
        <v>545</v>
      </c>
      <c r="D3833" s="49" t="s">
        <v>546</v>
      </c>
      <c r="E3833" s="65">
        <v>1903</v>
      </c>
      <c r="F3833" s="65">
        <v>3000</v>
      </c>
      <c r="G3833" s="50">
        <v>12785</v>
      </c>
      <c r="H3833" s="50">
        <v>13300</v>
      </c>
      <c r="I3833" s="50">
        <f t="shared" si="201"/>
        <v>14688</v>
      </c>
      <c r="J3833" s="50">
        <f t="shared" si="201"/>
        <v>16300</v>
      </c>
    </row>
    <row r="3834" spans="3:10">
      <c r="C3834" s="48" t="s">
        <v>3765</v>
      </c>
      <c r="D3834" s="49" t="s">
        <v>3766</v>
      </c>
      <c r="E3834" s="65">
        <v>0</v>
      </c>
      <c r="F3834" s="65">
        <v>0</v>
      </c>
      <c r="G3834" s="50">
        <v>3</v>
      </c>
      <c r="H3834" s="50">
        <v>4</v>
      </c>
      <c r="I3834" s="50">
        <f t="shared" si="201"/>
        <v>3</v>
      </c>
      <c r="J3834" s="50">
        <f t="shared" si="201"/>
        <v>4</v>
      </c>
    </row>
    <row r="3835" spans="3:10">
      <c r="C3835" s="48" t="s">
        <v>547</v>
      </c>
      <c r="D3835" s="49" t="s">
        <v>548</v>
      </c>
      <c r="E3835" s="65">
        <v>3</v>
      </c>
      <c r="F3835" s="65">
        <v>5</v>
      </c>
      <c r="G3835" s="50">
        <v>127</v>
      </c>
      <c r="H3835" s="50">
        <v>200</v>
      </c>
      <c r="I3835" s="50">
        <f t="shared" si="201"/>
        <v>130</v>
      </c>
      <c r="J3835" s="50">
        <f t="shared" si="201"/>
        <v>205</v>
      </c>
    </row>
    <row r="3836" spans="3:10">
      <c r="C3836" s="48" t="s">
        <v>713</v>
      </c>
      <c r="D3836" s="49" t="s">
        <v>714</v>
      </c>
      <c r="E3836" s="65">
        <v>0</v>
      </c>
      <c r="F3836" s="65">
        <v>0</v>
      </c>
      <c r="G3836" s="50">
        <v>79</v>
      </c>
      <c r="H3836" s="50">
        <v>130</v>
      </c>
      <c r="I3836" s="50">
        <f t="shared" si="201"/>
        <v>79</v>
      </c>
      <c r="J3836" s="50">
        <f t="shared" si="201"/>
        <v>130</v>
      </c>
    </row>
    <row r="3837" spans="3:10">
      <c r="C3837" s="48" t="s">
        <v>715</v>
      </c>
      <c r="D3837" s="49" t="s">
        <v>716</v>
      </c>
      <c r="E3837" s="65">
        <v>0</v>
      </c>
      <c r="F3837" s="65">
        <v>0</v>
      </c>
      <c r="G3837" s="50">
        <v>93</v>
      </c>
      <c r="H3837" s="50">
        <v>130</v>
      </c>
      <c r="I3837" s="50">
        <f t="shared" si="201"/>
        <v>93</v>
      </c>
      <c r="J3837" s="50">
        <f t="shared" si="201"/>
        <v>130</v>
      </c>
    </row>
    <row r="3838" spans="3:10">
      <c r="C3838" s="48" t="s">
        <v>717</v>
      </c>
      <c r="D3838" s="49" t="s">
        <v>718</v>
      </c>
      <c r="E3838" s="65">
        <v>0</v>
      </c>
      <c r="F3838" s="65">
        <v>0</v>
      </c>
      <c r="G3838" s="50">
        <v>110</v>
      </c>
      <c r="H3838" s="50">
        <v>130</v>
      </c>
      <c r="I3838" s="50">
        <f t="shared" si="201"/>
        <v>110</v>
      </c>
      <c r="J3838" s="50">
        <f t="shared" si="201"/>
        <v>130</v>
      </c>
    </row>
    <row r="3839" spans="3:10">
      <c r="C3839" s="48" t="s">
        <v>3099</v>
      </c>
      <c r="D3839" s="49" t="s">
        <v>3100</v>
      </c>
      <c r="E3839" s="65">
        <v>0</v>
      </c>
      <c r="F3839" s="65">
        <v>0</v>
      </c>
      <c r="G3839" s="50">
        <v>1</v>
      </c>
      <c r="H3839" s="50">
        <v>3</v>
      </c>
      <c r="I3839" s="50">
        <f t="shared" si="201"/>
        <v>1</v>
      </c>
      <c r="J3839" s="50">
        <f t="shared" si="201"/>
        <v>3</v>
      </c>
    </row>
    <row r="3840" spans="3:10">
      <c r="C3840" s="48" t="s">
        <v>3101</v>
      </c>
      <c r="D3840" s="49" t="s">
        <v>3102</v>
      </c>
      <c r="E3840" s="65">
        <v>0</v>
      </c>
      <c r="F3840" s="65">
        <v>0</v>
      </c>
      <c r="G3840" s="50">
        <v>1601</v>
      </c>
      <c r="H3840" s="50">
        <v>1600</v>
      </c>
      <c r="I3840" s="50">
        <f t="shared" si="201"/>
        <v>1601</v>
      </c>
      <c r="J3840" s="50">
        <f t="shared" si="201"/>
        <v>1600</v>
      </c>
    </row>
    <row r="3841" spans="3:10">
      <c r="C3841" s="48" t="s">
        <v>727</v>
      </c>
      <c r="D3841" s="49" t="s">
        <v>728</v>
      </c>
      <c r="E3841" s="65">
        <v>0</v>
      </c>
      <c r="F3841" s="65">
        <v>0</v>
      </c>
      <c r="G3841" s="50">
        <v>86</v>
      </c>
      <c r="H3841" s="50">
        <v>150</v>
      </c>
      <c r="I3841" s="50">
        <f t="shared" si="201"/>
        <v>86</v>
      </c>
      <c r="J3841" s="50">
        <f t="shared" si="201"/>
        <v>150</v>
      </c>
    </row>
    <row r="3842" spans="3:10">
      <c r="C3842" s="48" t="s">
        <v>729</v>
      </c>
      <c r="D3842" s="49" t="s">
        <v>730</v>
      </c>
      <c r="E3842" s="65">
        <v>0</v>
      </c>
      <c r="F3842" s="65">
        <v>0</v>
      </c>
      <c r="G3842" s="50">
        <v>524</v>
      </c>
      <c r="H3842" s="50">
        <v>800</v>
      </c>
      <c r="I3842" s="50">
        <f t="shared" si="201"/>
        <v>524</v>
      </c>
      <c r="J3842" s="50">
        <f t="shared" si="201"/>
        <v>800</v>
      </c>
    </row>
    <row r="3843" spans="3:10">
      <c r="C3843" s="48" t="s">
        <v>551</v>
      </c>
      <c r="D3843" s="49" t="s">
        <v>552</v>
      </c>
      <c r="E3843" s="65">
        <v>46</v>
      </c>
      <c r="F3843" s="65">
        <v>70</v>
      </c>
      <c r="G3843" s="50">
        <v>4143</v>
      </c>
      <c r="H3843" s="50">
        <v>4200</v>
      </c>
      <c r="I3843" s="50">
        <f t="shared" si="201"/>
        <v>4189</v>
      </c>
      <c r="J3843" s="50">
        <f t="shared" si="201"/>
        <v>4270</v>
      </c>
    </row>
    <row r="3844" spans="3:10">
      <c r="C3844" s="48" t="s">
        <v>1479</v>
      </c>
      <c r="D3844" s="49" t="s">
        <v>1480</v>
      </c>
      <c r="E3844" s="65">
        <v>0</v>
      </c>
      <c r="F3844" s="65">
        <v>0</v>
      </c>
      <c r="G3844" s="50">
        <v>3</v>
      </c>
      <c r="H3844" s="50">
        <v>0</v>
      </c>
      <c r="I3844" s="50">
        <f t="shared" si="201"/>
        <v>3</v>
      </c>
      <c r="J3844" s="50">
        <f t="shared" si="201"/>
        <v>0</v>
      </c>
    </row>
    <row r="3845" spans="3:10">
      <c r="C3845" s="48" t="s">
        <v>178</v>
      </c>
      <c r="D3845" s="49" t="s">
        <v>179</v>
      </c>
      <c r="E3845" s="65">
        <v>0</v>
      </c>
      <c r="F3845" s="65">
        <v>0</v>
      </c>
      <c r="G3845" s="50">
        <v>1</v>
      </c>
      <c r="H3845" s="50">
        <v>0</v>
      </c>
      <c r="I3845" s="50">
        <f t="shared" si="201"/>
        <v>1</v>
      </c>
      <c r="J3845" s="50">
        <f t="shared" si="201"/>
        <v>0</v>
      </c>
    </row>
    <row r="3846" spans="3:10">
      <c r="C3846" s="48" t="s">
        <v>208</v>
      </c>
      <c r="D3846" s="49" t="s">
        <v>209</v>
      </c>
      <c r="E3846" s="65">
        <v>0</v>
      </c>
      <c r="F3846" s="65">
        <v>0</v>
      </c>
      <c r="G3846" s="50">
        <v>7</v>
      </c>
      <c r="H3846" s="50">
        <v>0</v>
      </c>
      <c r="I3846" s="50">
        <f t="shared" si="201"/>
        <v>7</v>
      </c>
      <c r="J3846" s="50">
        <f t="shared" si="201"/>
        <v>0</v>
      </c>
    </row>
    <row r="3847" spans="3:10">
      <c r="C3847" s="48" t="s">
        <v>731</v>
      </c>
      <c r="D3847" s="49" t="s">
        <v>732</v>
      </c>
      <c r="E3847" s="65">
        <v>0</v>
      </c>
      <c r="F3847" s="65">
        <v>0</v>
      </c>
      <c r="G3847" s="50">
        <v>337</v>
      </c>
      <c r="H3847" s="50">
        <v>400</v>
      </c>
      <c r="I3847" s="50">
        <f t="shared" si="201"/>
        <v>337</v>
      </c>
      <c r="J3847" s="50">
        <f t="shared" si="201"/>
        <v>400</v>
      </c>
    </row>
    <row r="3848" spans="3:10">
      <c r="C3848" s="48" t="s">
        <v>733</v>
      </c>
      <c r="D3848" s="49" t="s">
        <v>734</v>
      </c>
      <c r="E3848" s="65">
        <v>0</v>
      </c>
      <c r="F3848" s="65">
        <v>0</v>
      </c>
      <c r="G3848" s="50">
        <v>134</v>
      </c>
      <c r="H3848" s="50">
        <v>150</v>
      </c>
      <c r="I3848" s="50">
        <f t="shared" si="201"/>
        <v>134</v>
      </c>
      <c r="J3848" s="50">
        <f t="shared" si="201"/>
        <v>150</v>
      </c>
    </row>
    <row r="3849" spans="3:10">
      <c r="C3849" s="48" t="s">
        <v>735</v>
      </c>
      <c r="D3849" s="49" t="s">
        <v>736</v>
      </c>
      <c r="E3849" s="65">
        <v>0</v>
      </c>
      <c r="F3849" s="65">
        <v>0</v>
      </c>
      <c r="G3849" s="50">
        <v>366</v>
      </c>
      <c r="H3849" s="50">
        <v>420</v>
      </c>
      <c r="I3849" s="50">
        <f t="shared" si="201"/>
        <v>366</v>
      </c>
      <c r="J3849" s="50">
        <f t="shared" si="201"/>
        <v>420</v>
      </c>
    </row>
    <row r="3850" spans="3:10">
      <c r="C3850" s="48" t="s">
        <v>577</v>
      </c>
      <c r="D3850" s="49" t="s">
        <v>578</v>
      </c>
      <c r="E3850" s="65">
        <v>13</v>
      </c>
      <c r="F3850" s="65">
        <v>20</v>
      </c>
      <c r="G3850" s="50">
        <v>491</v>
      </c>
      <c r="H3850" s="50">
        <v>550</v>
      </c>
      <c r="I3850" s="50">
        <f t="shared" si="201"/>
        <v>504</v>
      </c>
      <c r="J3850" s="50">
        <f t="shared" si="201"/>
        <v>570</v>
      </c>
    </row>
    <row r="3851" spans="3:10">
      <c r="C3851" s="48" t="s">
        <v>1909</v>
      </c>
      <c r="D3851" s="49" t="s">
        <v>1910</v>
      </c>
      <c r="E3851" s="65">
        <v>0</v>
      </c>
      <c r="F3851" s="65">
        <v>0</v>
      </c>
      <c r="G3851" s="50">
        <v>70</v>
      </c>
      <c r="H3851" s="50">
        <v>90</v>
      </c>
      <c r="I3851" s="50">
        <f t="shared" si="201"/>
        <v>70</v>
      </c>
      <c r="J3851" s="50">
        <f t="shared" si="201"/>
        <v>90</v>
      </c>
    </row>
    <row r="3852" spans="3:10">
      <c r="C3852" s="48" t="s">
        <v>1911</v>
      </c>
      <c r="D3852" s="49" t="s">
        <v>1912</v>
      </c>
      <c r="E3852" s="65">
        <v>0</v>
      </c>
      <c r="F3852" s="65">
        <v>0</v>
      </c>
      <c r="G3852" s="50">
        <v>28</v>
      </c>
      <c r="H3852" s="50">
        <v>45</v>
      </c>
      <c r="I3852" s="50">
        <f t="shared" si="201"/>
        <v>28</v>
      </c>
      <c r="J3852" s="50">
        <f t="shared" si="201"/>
        <v>45</v>
      </c>
    </row>
    <row r="3853" spans="3:10">
      <c r="C3853" s="48" t="s">
        <v>2753</v>
      </c>
      <c r="D3853" s="49" t="s">
        <v>2754</v>
      </c>
      <c r="E3853" s="65">
        <v>1</v>
      </c>
      <c r="F3853" s="65">
        <v>0</v>
      </c>
      <c r="G3853" s="50">
        <v>0</v>
      </c>
      <c r="H3853" s="50">
        <v>0</v>
      </c>
      <c r="I3853" s="50">
        <f t="shared" si="201"/>
        <v>1</v>
      </c>
      <c r="J3853" s="50">
        <f t="shared" si="201"/>
        <v>0</v>
      </c>
    </row>
    <row r="3854" spans="3:10">
      <c r="C3854" s="48" t="s">
        <v>1913</v>
      </c>
      <c r="D3854" s="49" t="s">
        <v>1914</v>
      </c>
      <c r="E3854" s="65">
        <v>29</v>
      </c>
      <c r="F3854" s="65">
        <v>50</v>
      </c>
      <c r="G3854" s="50">
        <v>313</v>
      </c>
      <c r="H3854" s="50">
        <v>350</v>
      </c>
      <c r="I3854" s="50">
        <f t="shared" si="201"/>
        <v>342</v>
      </c>
      <c r="J3854" s="50">
        <f t="shared" si="201"/>
        <v>400</v>
      </c>
    </row>
    <row r="3855" spans="3:10">
      <c r="C3855" s="48" t="s">
        <v>2976</v>
      </c>
      <c r="D3855" s="49" t="s">
        <v>2977</v>
      </c>
      <c r="E3855" s="65">
        <v>0</v>
      </c>
      <c r="F3855" s="65">
        <v>0</v>
      </c>
      <c r="G3855" s="50">
        <v>2</v>
      </c>
      <c r="H3855" s="50">
        <v>0</v>
      </c>
      <c r="I3855" s="50">
        <f t="shared" si="201"/>
        <v>2</v>
      </c>
      <c r="J3855" s="50">
        <f t="shared" si="201"/>
        <v>0</v>
      </c>
    </row>
    <row r="3856" spans="3:10">
      <c r="C3856" s="48" t="s">
        <v>1083</v>
      </c>
      <c r="D3856" s="49" t="s">
        <v>1084</v>
      </c>
      <c r="E3856" s="65">
        <v>0</v>
      </c>
      <c r="F3856" s="65">
        <v>0</v>
      </c>
      <c r="G3856" s="50">
        <v>2</v>
      </c>
      <c r="H3856" s="50">
        <v>10</v>
      </c>
      <c r="I3856" s="50">
        <f t="shared" si="201"/>
        <v>2</v>
      </c>
      <c r="J3856" s="50">
        <f t="shared" si="201"/>
        <v>10</v>
      </c>
    </row>
    <row r="3857" spans="3:10">
      <c r="C3857" s="48" t="s">
        <v>3767</v>
      </c>
      <c r="D3857" s="49" t="s">
        <v>3768</v>
      </c>
      <c r="E3857" s="65">
        <v>0</v>
      </c>
      <c r="F3857" s="65">
        <v>0</v>
      </c>
      <c r="G3857" s="50">
        <v>1</v>
      </c>
      <c r="H3857" s="50">
        <v>5</v>
      </c>
      <c r="I3857" s="50">
        <f t="shared" si="201"/>
        <v>1</v>
      </c>
      <c r="J3857" s="50">
        <f t="shared" si="201"/>
        <v>5</v>
      </c>
    </row>
    <row r="3858" spans="3:10">
      <c r="C3858" s="48" t="s">
        <v>743</v>
      </c>
      <c r="D3858" s="49" t="s">
        <v>744</v>
      </c>
      <c r="E3858" s="65">
        <v>0</v>
      </c>
      <c r="F3858" s="65">
        <v>0</v>
      </c>
      <c r="G3858" s="50">
        <v>9</v>
      </c>
      <c r="H3858" s="50">
        <v>15</v>
      </c>
      <c r="I3858" s="50">
        <f t="shared" si="201"/>
        <v>9</v>
      </c>
      <c r="J3858" s="50">
        <f t="shared" si="201"/>
        <v>15</v>
      </c>
    </row>
    <row r="3859" spans="3:10">
      <c r="C3859" s="48" t="s">
        <v>1125</v>
      </c>
      <c r="D3859" s="49" t="s">
        <v>1126</v>
      </c>
      <c r="E3859" s="65">
        <v>0</v>
      </c>
      <c r="F3859" s="65">
        <v>0</v>
      </c>
      <c r="G3859" s="50">
        <v>1</v>
      </c>
      <c r="H3859" s="50">
        <v>3</v>
      </c>
      <c r="I3859" s="50">
        <f t="shared" si="201"/>
        <v>1</v>
      </c>
      <c r="J3859" s="50">
        <f t="shared" si="201"/>
        <v>3</v>
      </c>
    </row>
    <row r="3860" spans="3:10">
      <c r="C3860" s="48" t="s">
        <v>747</v>
      </c>
      <c r="D3860" s="49" t="s">
        <v>748</v>
      </c>
      <c r="E3860" s="65">
        <v>0</v>
      </c>
      <c r="F3860" s="65">
        <v>0</v>
      </c>
      <c r="G3860" s="50">
        <v>1</v>
      </c>
      <c r="H3860" s="50">
        <v>0</v>
      </c>
      <c r="I3860" s="50">
        <f t="shared" si="201"/>
        <v>1</v>
      </c>
      <c r="J3860" s="50">
        <f t="shared" si="201"/>
        <v>0</v>
      </c>
    </row>
    <row r="3861" spans="3:10">
      <c r="C3861" s="48" t="s">
        <v>1973</v>
      </c>
      <c r="D3861" s="49" t="s">
        <v>1974</v>
      </c>
      <c r="E3861" s="65">
        <v>0</v>
      </c>
      <c r="F3861" s="65">
        <v>0</v>
      </c>
      <c r="G3861" s="50">
        <v>1</v>
      </c>
      <c r="H3861" s="50">
        <v>0</v>
      </c>
      <c r="I3861" s="50">
        <f t="shared" si="201"/>
        <v>1</v>
      </c>
      <c r="J3861" s="50">
        <f t="shared" si="201"/>
        <v>0</v>
      </c>
    </row>
    <row r="3862" spans="3:10">
      <c r="C3862" s="48" t="s">
        <v>1433</v>
      </c>
      <c r="D3862" s="49" t="s">
        <v>1434</v>
      </c>
      <c r="E3862" s="65">
        <v>0</v>
      </c>
      <c r="F3862" s="65">
        <v>0</v>
      </c>
      <c r="G3862" s="50">
        <v>1</v>
      </c>
      <c r="H3862" s="50">
        <v>0</v>
      </c>
      <c r="I3862" s="50">
        <f t="shared" si="201"/>
        <v>1</v>
      </c>
      <c r="J3862" s="50">
        <f t="shared" si="201"/>
        <v>0</v>
      </c>
    </row>
    <row r="3863" spans="3:10">
      <c r="C3863" s="48" t="s">
        <v>755</v>
      </c>
      <c r="D3863" s="49" t="s">
        <v>756</v>
      </c>
      <c r="E3863" s="65">
        <v>0</v>
      </c>
      <c r="F3863" s="65">
        <v>0</v>
      </c>
      <c r="G3863" s="50">
        <v>405</v>
      </c>
      <c r="H3863" s="50">
        <v>400</v>
      </c>
      <c r="I3863" s="50">
        <f t="shared" si="201"/>
        <v>405</v>
      </c>
      <c r="J3863" s="50">
        <f t="shared" si="201"/>
        <v>400</v>
      </c>
    </row>
    <row r="3864" spans="3:10">
      <c r="C3864" s="48" t="s">
        <v>583</v>
      </c>
      <c r="D3864" s="49" t="s">
        <v>584</v>
      </c>
      <c r="E3864" s="65">
        <v>208</v>
      </c>
      <c r="F3864" s="65">
        <v>250</v>
      </c>
      <c r="G3864" s="50">
        <v>3076</v>
      </c>
      <c r="H3864" s="50">
        <v>3500</v>
      </c>
      <c r="I3864" s="50">
        <f t="shared" si="201"/>
        <v>3284</v>
      </c>
      <c r="J3864" s="50">
        <f t="shared" si="201"/>
        <v>3750</v>
      </c>
    </row>
    <row r="3865" spans="3:10">
      <c r="C3865" s="48" t="s">
        <v>1539</v>
      </c>
      <c r="D3865" s="49" t="s">
        <v>1540</v>
      </c>
      <c r="E3865" s="65">
        <v>0</v>
      </c>
      <c r="F3865" s="65">
        <v>0</v>
      </c>
      <c r="G3865" s="50">
        <v>1</v>
      </c>
      <c r="H3865" s="50">
        <v>2</v>
      </c>
      <c r="I3865" s="50">
        <f t="shared" si="201"/>
        <v>1</v>
      </c>
      <c r="J3865" s="50">
        <f t="shared" si="201"/>
        <v>2</v>
      </c>
    </row>
    <row r="3866" spans="3:10">
      <c r="C3866" s="48" t="s">
        <v>1395</v>
      </c>
      <c r="D3866" s="49" t="s">
        <v>1396</v>
      </c>
      <c r="E3866" s="65">
        <v>0</v>
      </c>
      <c r="F3866" s="65">
        <v>0</v>
      </c>
      <c r="G3866" s="50">
        <v>3</v>
      </c>
      <c r="H3866" s="50">
        <v>0</v>
      </c>
      <c r="I3866" s="50">
        <f t="shared" si="201"/>
        <v>3</v>
      </c>
      <c r="J3866" s="50">
        <f t="shared" si="201"/>
        <v>0</v>
      </c>
    </row>
    <row r="3867" spans="3:10">
      <c r="C3867" s="48" t="s">
        <v>591</v>
      </c>
      <c r="D3867" s="49" t="s">
        <v>592</v>
      </c>
      <c r="E3867" s="65">
        <v>0</v>
      </c>
      <c r="F3867" s="65">
        <v>0</v>
      </c>
      <c r="G3867" s="50">
        <v>202</v>
      </c>
      <c r="H3867" s="50">
        <v>240</v>
      </c>
      <c r="I3867" s="50">
        <f t="shared" si="201"/>
        <v>202</v>
      </c>
      <c r="J3867" s="50">
        <f t="shared" si="201"/>
        <v>240</v>
      </c>
    </row>
    <row r="3868" spans="3:10">
      <c r="C3868" s="48" t="s">
        <v>759</v>
      </c>
      <c r="D3868" s="49" t="s">
        <v>760</v>
      </c>
      <c r="E3868" s="65">
        <v>0</v>
      </c>
      <c r="F3868" s="65">
        <v>0</v>
      </c>
      <c r="G3868" s="50">
        <v>1030</v>
      </c>
      <c r="H3868" s="50">
        <v>1100</v>
      </c>
      <c r="I3868" s="50">
        <f t="shared" si="201"/>
        <v>1030</v>
      </c>
      <c r="J3868" s="50">
        <f t="shared" si="201"/>
        <v>1100</v>
      </c>
    </row>
    <row r="3869" spans="3:10">
      <c r="C3869" s="48" t="s">
        <v>3769</v>
      </c>
      <c r="D3869" s="49" t="s">
        <v>4528</v>
      </c>
      <c r="E3869" s="65">
        <v>0</v>
      </c>
      <c r="F3869" s="65">
        <v>0</v>
      </c>
      <c r="G3869" s="50">
        <v>0</v>
      </c>
      <c r="H3869" s="50">
        <v>5</v>
      </c>
      <c r="I3869" s="50">
        <f t="shared" si="201"/>
        <v>0</v>
      </c>
      <c r="J3869" s="50">
        <f t="shared" si="201"/>
        <v>5</v>
      </c>
    </row>
    <row r="3870" spans="3:10">
      <c r="C3870" s="48" t="s">
        <v>593</v>
      </c>
      <c r="D3870" s="49" t="s">
        <v>594</v>
      </c>
      <c r="E3870" s="65">
        <v>0</v>
      </c>
      <c r="F3870" s="65">
        <v>0</v>
      </c>
      <c r="G3870" s="50">
        <v>301</v>
      </c>
      <c r="H3870" s="50">
        <v>400</v>
      </c>
      <c r="I3870" s="50">
        <f t="shared" si="201"/>
        <v>301</v>
      </c>
      <c r="J3870" s="50">
        <f t="shared" si="201"/>
        <v>400</v>
      </c>
    </row>
    <row r="3871" spans="3:10">
      <c r="C3871" s="48" t="s">
        <v>595</v>
      </c>
      <c r="D3871" s="49" t="s">
        <v>596</v>
      </c>
      <c r="E3871" s="65">
        <v>7</v>
      </c>
      <c r="F3871" s="65">
        <v>20</v>
      </c>
      <c r="G3871" s="50">
        <v>1274</v>
      </c>
      <c r="H3871" s="50">
        <v>1700</v>
      </c>
      <c r="I3871" s="50">
        <f t="shared" si="201"/>
        <v>1281</v>
      </c>
      <c r="J3871" s="50">
        <f t="shared" si="201"/>
        <v>1720</v>
      </c>
    </row>
    <row r="3872" spans="3:10">
      <c r="C3872" s="48" t="s">
        <v>761</v>
      </c>
      <c r="D3872" s="49" t="s">
        <v>762</v>
      </c>
      <c r="E3872" s="65">
        <v>0</v>
      </c>
      <c r="F3872" s="65">
        <v>0</v>
      </c>
      <c r="G3872" s="50">
        <v>6</v>
      </c>
      <c r="H3872" s="50">
        <v>10</v>
      </c>
      <c r="I3872" s="50">
        <f t="shared" si="201"/>
        <v>6</v>
      </c>
      <c r="J3872" s="50">
        <f t="shared" si="201"/>
        <v>10</v>
      </c>
    </row>
    <row r="3873" spans="3:10">
      <c r="C3873" s="48" t="s">
        <v>763</v>
      </c>
      <c r="D3873" s="49" t="s">
        <v>764</v>
      </c>
      <c r="E3873" s="65">
        <v>0</v>
      </c>
      <c r="F3873" s="65">
        <v>0</v>
      </c>
      <c r="G3873" s="50">
        <v>3</v>
      </c>
      <c r="H3873" s="50">
        <v>8</v>
      </c>
      <c r="I3873" s="50">
        <f t="shared" si="201"/>
        <v>3</v>
      </c>
      <c r="J3873" s="50">
        <f t="shared" si="201"/>
        <v>8</v>
      </c>
    </row>
    <row r="3874" spans="3:10">
      <c r="C3874" s="48" t="s">
        <v>765</v>
      </c>
      <c r="D3874" s="49" t="s">
        <v>766</v>
      </c>
      <c r="E3874" s="65">
        <v>0</v>
      </c>
      <c r="F3874" s="65">
        <v>0</v>
      </c>
      <c r="G3874" s="50">
        <v>1</v>
      </c>
      <c r="H3874" s="50">
        <v>5</v>
      </c>
      <c r="I3874" s="50">
        <f t="shared" si="201"/>
        <v>1</v>
      </c>
      <c r="J3874" s="50">
        <f t="shared" si="201"/>
        <v>5</v>
      </c>
    </row>
    <row r="3875" spans="3:10">
      <c r="C3875" s="48" t="s">
        <v>597</v>
      </c>
      <c r="D3875" s="49" t="s">
        <v>598</v>
      </c>
      <c r="E3875" s="65">
        <v>0</v>
      </c>
      <c r="F3875" s="65">
        <v>0</v>
      </c>
      <c r="G3875" s="50">
        <v>24</v>
      </c>
      <c r="H3875" s="50">
        <v>30</v>
      </c>
      <c r="I3875" s="50">
        <f t="shared" si="201"/>
        <v>24</v>
      </c>
      <c r="J3875" s="50">
        <f t="shared" si="201"/>
        <v>30</v>
      </c>
    </row>
    <row r="3876" spans="3:10">
      <c r="C3876" s="48" t="s">
        <v>767</v>
      </c>
      <c r="D3876" s="49" t="s">
        <v>768</v>
      </c>
      <c r="E3876" s="65">
        <v>0</v>
      </c>
      <c r="F3876" s="65">
        <v>0</v>
      </c>
      <c r="G3876" s="50">
        <v>0</v>
      </c>
      <c r="H3876" s="50">
        <v>5</v>
      </c>
      <c r="I3876" s="50">
        <f t="shared" si="201"/>
        <v>0</v>
      </c>
      <c r="J3876" s="50">
        <f t="shared" si="201"/>
        <v>5</v>
      </c>
    </row>
    <row r="3877" spans="3:10">
      <c r="C3877" s="48" t="s">
        <v>769</v>
      </c>
      <c r="D3877" s="49" t="s">
        <v>770</v>
      </c>
      <c r="E3877" s="65">
        <v>0</v>
      </c>
      <c r="F3877" s="65">
        <v>0</v>
      </c>
      <c r="G3877" s="50">
        <v>1777</v>
      </c>
      <c r="H3877" s="50">
        <v>1900</v>
      </c>
      <c r="I3877" s="50">
        <f t="shared" si="201"/>
        <v>1777</v>
      </c>
      <c r="J3877" s="50">
        <f t="shared" si="201"/>
        <v>1900</v>
      </c>
    </row>
    <row r="3878" spans="3:10">
      <c r="C3878" s="48" t="s">
        <v>599</v>
      </c>
      <c r="D3878" s="49" t="s">
        <v>600</v>
      </c>
      <c r="E3878" s="65">
        <v>0</v>
      </c>
      <c r="F3878" s="65">
        <v>0</v>
      </c>
      <c r="G3878" s="50">
        <v>7</v>
      </c>
      <c r="H3878" s="50">
        <v>20</v>
      </c>
      <c r="I3878" s="50">
        <f t="shared" si="201"/>
        <v>7</v>
      </c>
      <c r="J3878" s="50">
        <f t="shared" si="201"/>
        <v>20</v>
      </c>
    </row>
    <row r="3879" spans="3:10">
      <c r="C3879" s="48" t="s">
        <v>601</v>
      </c>
      <c r="D3879" s="49" t="s">
        <v>602</v>
      </c>
      <c r="E3879" s="65">
        <v>0</v>
      </c>
      <c r="F3879" s="65">
        <v>0</v>
      </c>
      <c r="G3879" s="50">
        <v>54</v>
      </c>
      <c r="H3879" s="50">
        <v>100</v>
      </c>
      <c r="I3879" s="50">
        <f t="shared" si="201"/>
        <v>54</v>
      </c>
      <c r="J3879" s="50">
        <f t="shared" si="201"/>
        <v>100</v>
      </c>
    </row>
    <row r="3880" spans="3:10">
      <c r="C3880" s="48" t="s">
        <v>603</v>
      </c>
      <c r="D3880" s="49" t="s">
        <v>604</v>
      </c>
      <c r="E3880" s="65">
        <v>0</v>
      </c>
      <c r="F3880" s="65">
        <v>0</v>
      </c>
      <c r="G3880" s="50">
        <v>29</v>
      </c>
      <c r="H3880" s="50">
        <v>50</v>
      </c>
      <c r="I3880" s="50">
        <f t="shared" si="201"/>
        <v>29</v>
      </c>
      <c r="J3880" s="50">
        <f t="shared" si="201"/>
        <v>50</v>
      </c>
    </row>
    <row r="3881" spans="3:10">
      <c r="C3881" s="48" t="s">
        <v>605</v>
      </c>
      <c r="D3881" s="49" t="s">
        <v>606</v>
      </c>
      <c r="E3881" s="65">
        <v>0</v>
      </c>
      <c r="F3881" s="65">
        <v>0</v>
      </c>
      <c r="G3881" s="50">
        <v>56</v>
      </c>
      <c r="H3881" s="50">
        <v>80</v>
      </c>
      <c r="I3881" s="50">
        <f t="shared" si="201"/>
        <v>56</v>
      </c>
      <c r="J3881" s="50">
        <f t="shared" si="201"/>
        <v>80</v>
      </c>
    </row>
    <row r="3882" spans="3:10">
      <c r="C3882" s="48" t="s">
        <v>773</v>
      </c>
      <c r="D3882" s="49" t="s">
        <v>774</v>
      </c>
      <c r="E3882" s="65">
        <v>0</v>
      </c>
      <c r="F3882" s="65">
        <v>0</v>
      </c>
      <c r="G3882" s="50">
        <v>68</v>
      </c>
      <c r="H3882" s="50">
        <v>100</v>
      </c>
      <c r="I3882" s="50">
        <f t="shared" si="201"/>
        <v>68</v>
      </c>
      <c r="J3882" s="50">
        <f t="shared" si="201"/>
        <v>100</v>
      </c>
    </row>
    <row r="3883" spans="3:10">
      <c r="C3883" s="48" t="s">
        <v>607</v>
      </c>
      <c r="D3883" s="49" t="s">
        <v>608</v>
      </c>
      <c r="E3883" s="65">
        <v>0</v>
      </c>
      <c r="F3883" s="65">
        <v>0</v>
      </c>
      <c r="G3883" s="50">
        <v>0</v>
      </c>
      <c r="H3883" s="50">
        <v>3</v>
      </c>
      <c r="I3883" s="50">
        <f t="shared" si="201"/>
        <v>0</v>
      </c>
      <c r="J3883" s="50">
        <f t="shared" si="201"/>
        <v>3</v>
      </c>
    </row>
    <row r="3884" spans="3:10">
      <c r="C3884" s="48" t="s">
        <v>775</v>
      </c>
      <c r="D3884" s="49" t="s">
        <v>776</v>
      </c>
      <c r="E3884" s="65">
        <v>0</v>
      </c>
      <c r="F3884" s="65">
        <v>0</v>
      </c>
      <c r="G3884" s="50">
        <v>13</v>
      </c>
      <c r="H3884" s="50">
        <v>15</v>
      </c>
      <c r="I3884" s="50">
        <f t="shared" si="201"/>
        <v>13</v>
      </c>
      <c r="J3884" s="50">
        <f t="shared" si="201"/>
        <v>15</v>
      </c>
    </row>
    <row r="3885" spans="3:10">
      <c r="C3885" s="48" t="s">
        <v>2827</v>
      </c>
      <c r="D3885" s="49" t="s">
        <v>2828</v>
      </c>
      <c r="E3885" s="65">
        <v>0</v>
      </c>
      <c r="F3885" s="65">
        <v>0</v>
      </c>
      <c r="G3885" s="50">
        <v>10</v>
      </c>
      <c r="H3885" s="50">
        <v>15</v>
      </c>
      <c r="I3885" s="50">
        <f t="shared" si="201"/>
        <v>10</v>
      </c>
      <c r="J3885" s="50">
        <f t="shared" si="201"/>
        <v>15</v>
      </c>
    </row>
    <row r="3886" spans="3:10">
      <c r="C3886" s="48" t="s">
        <v>777</v>
      </c>
      <c r="D3886" s="49" t="s">
        <v>778</v>
      </c>
      <c r="E3886" s="65">
        <v>0</v>
      </c>
      <c r="F3886" s="65">
        <v>0</v>
      </c>
      <c r="G3886" s="50">
        <v>466</v>
      </c>
      <c r="H3886" s="50">
        <v>500</v>
      </c>
      <c r="I3886" s="50">
        <f t="shared" si="201"/>
        <v>466</v>
      </c>
      <c r="J3886" s="50">
        <f t="shared" si="201"/>
        <v>500</v>
      </c>
    </row>
    <row r="3887" spans="3:10">
      <c r="C3887" s="48" t="s">
        <v>779</v>
      </c>
      <c r="D3887" s="49" t="s">
        <v>780</v>
      </c>
      <c r="E3887" s="65">
        <v>0</v>
      </c>
      <c r="F3887" s="65">
        <v>0</v>
      </c>
      <c r="G3887" s="50">
        <v>1800</v>
      </c>
      <c r="H3887" s="50">
        <v>1900</v>
      </c>
      <c r="I3887" s="50">
        <f t="shared" si="201"/>
        <v>1800</v>
      </c>
      <c r="J3887" s="50">
        <f t="shared" si="201"/>
        <v>1900</v>
      </c>
    </row>
    <row r="3888" spans="3:10">
      <c r="C3888" s="48" t="s">
        <v>781</v>
      </c>
      <c r="D3888" s="49" t="s">
        <v>782</v>
      </c>
      <c r="E3888" s="65">
        <v>0</v>
      </c>
      <c r="F3888" s="65">
        <v>0</v>
      </c>
      <c r="G3888" s="50">
        <v>3</v>
      </c>
      <c r="H3888" s="50">
        <v>15</v>
      </c>
      <c r="I3888" s="50">
        <f t="shared" si="201"/>
        <v>3</v>
      </c>
      <c r="J3888" s="50">
        <f t="shared" si="201"/>
        <v>15</v>
      </c>
    </row>
    <row r="3889" spans="3:10">
      <c r="C3889" s="48" t="s">
        <v>3770</v>
      </c>
      <c r="D3889" s="49" t="s">
        <v>3771</v>
      </c>
      <c r="E3889" s="65">
        <v>0</v>
      </c>
      <c r="F3889" s="65">
        <v>0</v>
      </c>
      <c r="G3889" s="50">
        <v>3</v>
      </c>
      <c r="H3889" s="50">
        <v>10</v>
      </c>
      <c r="I3889" s="50">
        <f t="shared" si="201"/>
        <v>3</v>
      </c>
      <c r="J3889" s="50">
        <f t="shared" si="201"/>
        <v>10</v>
      </c>
    </row>
    <row r="3890" spans="3:10">
      <c r="C3890" s="48" t="s">
        <v>3772</v>
      </c>
      <c r="D3890" s="49" t="s">
        <v>3773</v>
      </c>
      <c r="E3890" s="65">
        <v>0</v>
      </c>
      <c r="F3890" s="65">
        <v>3</v>
      </c>
      <c r="G3890" s="50">
        <v>0</v>
      </c>
      <c r="H3890" s="50">
        <v>0</v>
      </c>
      <c r="I3890" s="50">
        <f t="shared" si="201"/>
        <v>0</v>
      </c>
      <c r="J3890" s="50">
        <f t="shared" si="201"/>
        <v>3</v>
      </c>
    </row>
    <row r="3891" spans="3:10">
      <c r="C3891" s="48" t="s">
        <v>785</v>
      </c>
      <c r="D3891" s="49" t="s">
        <v>786</v>
      </c>
      <c r="E3891" s="65">
        <v>0</v>
      </c>
      <c r="F3891" s="65">
        <v>0</v>
      </c>
      <c r="G3891" s="50">
        <v>6</v>
      </c>
      <c r="H3891" s="50">
        <v>10</v>
      </c>
      <c r="I3891" s="50">
        <f t="shared" si="201"/>
        <v>6</v>
      </c>
      <c r="J3891" s="50">
        <f t="shared" si="201"/>
        <v>10</v>
      </c>
    </row>
    <row r="3892" spans="3:10">
      <c r="C3892" s="48" t="s">
        <v>787</v>
      </c>
      <c r="D3892" s="49" t="s">
        <v>788</v>
      </c>
      <c r="E3892" s="65">
        <v>0</v>
      </c>
      <c r="F3892" s="65">
        <v>0</v>
      </c>
      <c r="G3892" s="50">
        <v>480</v>
      </c>
      <c r="H3892" s="50">
        <v>600</v>
      </c>
      <c r="I3892" s="50">
        <f t="shared" si="201"/>
        <v>480</v>
      </c>
      <c r="J3892" s="50">
        <f t="shared" si="201"/>
        <v>600</v>
      </c>
    </row>
    <row r="3893" spans="3:10">
      <c r="C3893" s="48" t="s">
        <v>789</v>
      </c>
      <c r="D3893" s="49" t="s">
        <v>1555</v>
      </c>
      <c r="E3893" s="65">
        <v>0</v>
      </c>
      <c r="F3893" s="65">
        <v>0</v>
      </c>
      <c r="G3893" s="50">
        <v>12</v>
      </c>
      <c r="H3893" s="50">
        <v>20</v>
      </c>
      <c r="I3893" s="50">
        <f t="shared" si="201"/>
        <v>12</v>
      </c>
      <c r="J3893" s="50">
        <f t="shared" si="201"/>
        <v>20</v>
      </c>
    </row>
    <row r="3894" spans="3:10">
      <c r="C3894" s="48" t="s">
        <v>790</v>
      </c>
      <c r="D3894" s="49" t="s">
        <v>791</v>
      </c>
      <c r="E3894" s="65">
        <v>0</v>
      </c>
      <c r="F3894" s="65">
        <v>0</v>
      </c>
      <c r="G3894" s="50">
        <v>71</v>
      </c>
      <c r="H3894" s="50">
        <v>100</v>
      </c>
      <c r="I3894" s="50">
        <f t="shared" si="201"/>
        <v>71</v>
      </c>
      <c r="J3894" s="50">
        <f t="shared" si="201"/>
        <v>100</v>
      </c>
    </row>
    <row r="3895" spans="3:10">
      <c r="C3895" s="48" t="s">
        <v>792</v>
      </c>
      <c r="D3895" s="49" t="s">
        <v>2837</v>
      </c>
      <c r="E3895" s="65">
        <v>0</v>
      </c>
      <c r="F3895" s="65">
        <v>0</v>
      </c>
      <c r="G3895" s="50">
        <v>9</v>
      </c>
      <c r="H3895" s="50">
        <v>20</v>
      </c>
      <c r="I3895" s="50">
        <f t="shared" si="201"/>
        <v>9</v>
      </c>
      <c r="J3895" s="50">
        <f t="shared" si="201"/>
        <v>20</v>
      </c>
    </row>
    <row r="3896" spans="3:10">
      <c r="C3896" s="48" t="s">
        <v>918</v>
      </c>
      <c r="D3896" s="49" t="s">
        <v>919</v>
      </c>
      <c r="E3896" s="65">
        <v>0</v>
      </c>
      <c r="F3896" s="65">
        <v>0</v>
      </c>
      <c r="G3896" s="50">
        <v>2</v>
      </c>
      <c r="H3896" s="50">
        <v>0</v>
      </c>
      <c r="I3896" s="50">
        <f t="shared" si="201"/>
        <v>2</v>
      </c>
      <c r="J3896" s="50">
        <f t="shared" si="201"/>
        <v>0</v>
      </c>
    </row>
    <row r="3897" spans="3:10">
      <c r="C3897" s="48" t="s">
        <v>3774</v>
      </c>
      <c r="D3897" s="49" t="s">
        <v>3775</v>
      </c>
      <c r="E3897" s="65">
        <v>0</v>
      </c>
      <c r="F3897" s="65">
        <v>0</v>
      </c>
      <c r="G3897" s="50">
        <v>1</v>
      </c>
      <c r="H3897" s="50">
        <v>5</v>
      </c>
      <c r="I3897" s="50">
        <f t="shared" si="201"/>
        <v>1</v>
      </c>
      <c r="J3897" s="50">
        <f t="shared" si="201"/>
        <v>5</v>
      </c>
    </row>
    <row r="3898" spans="3:10">
      <c r="C3898" s="48" t="s">
        <v>3776</v>
      </c>
      <c r="D3898" s="49" t="s">
        <v>3777</v>
      </c>
      <c r="E3898" s="65">
        <v>0</v>
      </c>
      <c r="F3898" s="65">
        <v>0</v>
      </c>
      <c r="G3898" s="50">
        <v>1</v>
      </c>
      <c r="H3898" s="50">
        <v>5</v>
      </c>
      <c r="I3898" s="50">
        <f t="shared" si="201"/>
        <v>1</v>
      </c>
      <c r="J3898" s="50">
        <f t="shared" si="201"/>
        <v>5</v>
      </c>
    </row>
    <row r="3899" spans="3:10">
      <c r="C3899" s="48" t="s">
        <v>3485</v>
      </c>
      <c r="D3899" s="49" t="s">
        <v>3486</v>
      </c>
      <c r="E3899" s="65">
        <v>0</v>
      </c>
      <c r="F3899" s="65">
        <v>0</v>
      </c>
      <c r="G3899" s="50">
        <v>255</v>
      </c>
      <c r="H3899" s="50">
        <v>250</v>
      </c>
      <c r="I3899" s="50">
        <f t="shared" si="201"/>
        <v>255</v>
      </c>
      <c r="J3899" s="50">
        <f t="shared" si="201"/>
        <v>250</v>
      </c>
    </row>
    <row r="3900" spans="3:10">
      <c r="C3900" s="48" t="s">
        <v>3737</v>
      </c>
      <c r="D3900" s="49" t="s">
        <v>3738</v>
      </c>
      <c r="E3900" s="65">
        <v>0</v>
      </c>
      <c r="F3900" s="65">
        <v>0</v>
      </c>
      <c r="G3900" s="50">
        <v>2176</v>
      </c>
      <c r="H3900" s="50">
        <v>2300</v>
      </c>
      <c r="I3900" s="50">
        <f t="shared" si="201"/>
        <v>2176</v>
      </c>
      <c r="J3900" s="50">
        <f t="shared" si="201"/>
        <v>2300</v>
      </c>
    </row>
    <row r="3901" spans="3:10">
      <c r="C3901" s="48" t="s">
        <v>924</v>
      </c>
      <c r="D3901" s="49" t="s">
        <v>925</v>
      </c>
      <c r="E3901" s="65">
        <v>0</v>
      </c>
      <c r="F3901" s="65">
        <v>0</v>
      </c>
      <c r="G3901" s="50">
        <v>71</v>
      </c>
      <c r="H3901" s="50">
        <v>100</v>
      </c>
      <c r="I3901" s="50">
        <f t="shared" si="201"/>
        <v>71</v>
      </c>
      <c r="J3901" s="50">
        <f t="shared" si="201"/>
        <v>100</v>
      </c>
    </row>
    <row r="3902" spans="3:10">
      <c r="C3902" s="48" t="s">
        <v>613</v>
      </c>
      <c r="D3902" s="49" t="s">
        <v>614</v>
      </c>
      <c r="E3902" s="65">
        <v>2</v>
      </c>
      <c r="F3902" s="65">
        <v>0</v>
      </c>
      <c r="G3902" s="50">
        <v>0</v>
      </c>
      <c r="H3902" s="50">
        <v>0</v>
      </c>
      <c r="I3902" s="50">
        <f t="shared" si="201"/>
        <v>2</v>
      </c>
      <c r="J3902" s="50">
        <f t="shared" si="201"/>
        <v>0</v>
      </c>
    </row>
    <row r="3903" spans="3:10">
      <c r="C3903" s="48" t="s">
        <v>3778</v>
      </c>
      <c r="D3903" s="49" t="s">
        <v>3779</v>
      </c>
      <c r="E3903" s="65">
        <v>0</v>
      </c>
      <c r="F3903" s="65">
        <v>0</v>
      </c>
      <c r="G3903" s="50">
        <v>1</v>
      </c>
      <c r="H3903" s="50">
        <v>0</v>
      </c>
      <c r="I3903" s="50">
        <f t="shared" si="201"/>
        <v>1</v>
      </c>
      <c r="J3903" s="50">
        <f t="shared" si="201"/>
        <v>0</v>
      </c>
    </row>
    <row r="3904" spans="3:10">
      <c r="C3904" s="48" t="s">
        <v>617</v>
      </c>
      <c r="D3904" s="49" t="s">
        <v>618</v>
      </c>
      <c r="E3904" s="65">
        <v>1</v>
      </c>
      <c r="F3904" s="65">
        <v>0</v>
      </c>
      <c r="G3904" s="50">
        <v>444</v>
      </c>
      <c r="H3904" s="50">
        <v>600</v>
      </c>
      <c r="I3904" s="50">
        <f t="shared" si="201"/>
        <v>445</v>
      </c>
      <c r="J3904" s="50">
        <f t="shared" si="201"/>
        <v>600</v>
      </c>
    </row>
    <row r="3905" spans="3:10">
      <c r="C3905" s="48" t="s">
        <v>619</v>
      </c>
      <c r="D3905" s="49" t="s">
        <v>620</v>
      </c>
      <c r="E3905" s="65">
        <v>1</v>
      </c>
      <c r="F3905" s="65">
        <v>3</v>
      </c>
      <c r="G3905" s="50">
        <v>344</v>
      </c>
      <c r="H3905" s="50">
        <v>450</v>
      </c>
      <c r="I3905" s="50">
        <f t="shared" si="201"/>
        <v>345</v>
      </c>
      <c r="J3905" s="50">
        <f t="shared" si="201"/>
        <v>453</v>
      </c>
    </row>
    <row r="3906" spans="3:10">
      <c r="C3906" s="48" t="s">
        <v>1560</v>
      </c>
      <c r="D3906" s="49" t="s">
        <v>1561</v>
      </c>
      <c r="E3906" s="65">
        <v>0</v>
      </c>
      <c r="F3906" s="65">
        <v>0</v>
      </c>
      <c r="G3906" s="50">
        <v>4</v>
      </c>
      <c r="H3906" s="50">
        <v>5</v>
      </c>
      <c r="I3906" s="50">
        <f t="shared" si="201"/>
        <v>4</v>
      </c>
      <c r="J3906" s="50">
        <f t="shared" si="201"/>
        <v>5</v>
      </c>
    </row>
    <row r="3907" spans="3:10">
      <c r="C3907" s="48" t="s">
        <v>3741</v>
      </c>
      <c r="D3907" s="49" t="s">
        <v>3742</v>
      </c>
      <c r="E3907" s="65">
        <v>0</v>
      </c>
      <c r="F3907" s="65">
        <v>0</v>
      </c>
      <c r="G3907" s="50">
        <v>50</v>
      </c>
      <c r="H3907" s="50">
        <v>100</v>
      </c>
      <c r="I3907" s="50">
        <f t="shared" si="201"/>
        <v>50</v>
      </c>
      <c r="J3907" s="50">
        <f t="shared" si="201"/>
        <v>100</v>
      </c>
    </row>
    <row r="3908" spans="3:10">
      <c r="C3908" s="48" t="s">
        <v>623</v>
      </c>
      <c r="D3908" s="49" t="s">
        <v>624</v>
      </c>
      <c r="E3908" s="65">
        <v>0</v>
      </c>
      <c r="F3908" s="65">
        <v>0</v>
      </c>
      <c r="G3908" s="50">
        <v>752</v>
      </c>
      <c r="H3908" s="50">
        <v>100</v>
      </c>
      <c r="I3908" s="50">
        <f t="shared" si="201"/>
        <v>752</v>
      </c>
      <c r="J3908" s="50">
        <f t="shared" si="201"/>
        <v>100</v>
      </c>
    </row>
    <row r="3909" spans="3:10">
      <c r="C3909" s="48" t="s">
        <v>625</v>
      </c>
      <c r="D3909" s="49" t="s">
        <v>626</v>
      </c>
      <c r="E3909" s="65">
        <v>6</v>
      </c>
      <c r="F3909" s="65">
        <v>12</v>
      </c>
      <c r="G3909" s="50">
        <v>2106</v>
      </c>
      <c r="H3909" s="50">
        <v>2100</v>
      </c>
      <c r="I3909" s="50">
        <f t="shared" si="201"/>
        <v>2112</v>
      </c>
      <c r="J3909" s="50">
        <f t="shared" si="201"/>
        <v>2112</v>
      </c>
    </row>
    <row r="3910" spans="3:10">
      <c r="C3910" s="48" t="s">
        <v>1562</v>
      </c>
      <c r="D3910" s="49" t="s">
        <v>1563</v>
      </c>
      <c r="E3910" s="65">
        <v>0</v>
      </c>
      <c r="F3910" s="65">
        <v>0</v>
      </c>
      <c r="G3910" s="50">
        <v>5</v>
      </c>
      <c r="H3910" s="50">
        <v>0</v>
      </c>
      <c r="I3910" s="50">
        <f t="shared" si="201"/>
        <v>5</v>
      </c>
      <c r="J3910" s="50">
        <f t="shared" si="201"/>
        <v>0</v>
      </c>
    </row>
    <row r="3911" spans="3:10">
      <c r="C3911" s="48" t="s">
        <v>926</v>
      </c>
      <c r="D3911" s="49" t="s">
        <v>927</v>
      </c>
      <c r="E3911" s="65">
        <v>0</v>
      </c>
      <c r="F3911" s="65">
        <v>0</v>
      </c>
      <c r="G3911" s="50">
        <v>629</v>
      </c>
      <c r="H3911" s="50">
        <v>900</v>
      </c>
      <c r="I3911" s="50">
        <f t="shared" si="201"/>
        <v>629</v>
      </c>
      <c r="J3911" s="50">
        <f t="shared" si="201"/>
        <v>900</v>
      </c>
    </row>
    <row r="3912" spans="3:10">
      <c r="C3912" s="48" t="s">
        <v>631</v>
      </c>
      <c r="D3912" s="49" t="s">
        <v>632</v>
      </c>
      <c r="E3912" s="65">
        <v>0</v>
      </c>
      <c r="F3912" s="65">
        <v>0</v>
      </c>
      <c r="G3912" s="50">
        <v>805</v>
      </c>
      <c r="H3912" s="50">
        <v>900</v>
      </c>
      <c r="I3912" s="50">
        <f t="shared" si="201"/>
        <v>805</v>
      </c>
      <c r="J3912" s="50">
        <f t="shared" si="201"/>
        <v>900</v>
      </c>
    </row>
    <row r="3913" spans="3:10">
      <c r="C3913" s="48" t="s">
        <v>633</v>
      </c>
      <c r="D3913" s="49" t="s">
        <v>634</v>
      </c>
      <c r="E3913" s="65">
        <v>0</v>
      </c>
      <c r="F3913" s="65">
        <v>0</v>
      </c>
      <c r="G3913" s="50">
        <v>90</v>
      </c>
      <c r="H3913" s="50">
        <v>90</v>
      </c>
      <c r="I3913" s="50">
        <f t="shared" si="201"/>
        <v>90</v>
      </c>
      <c r="J3913" s="50">
        <f t="shared" si="201"/>
        <v>90</v>
      </c>
    </row>
    <row r="3914" spans="3:10">
      <c r="C3914" s="48" t="s">
        <v>928</v>
      </c>
      <c r="D3914" s="49" t="s">
        <v>929</v>
      </c>
      <c r="E3914" s="65">
        <v>0</v>
      </c>
      <c r="F3914" s="65">
        <v>0</v>
      </c>
      <c r="G3914" s="50">
        <v>1</v>
      </c>
      <c r="H3914" s="50">
        <v>5</v>
      </c>
      <c r="I3914" s="50">
        <f t="shared" si="201"/>
        <v>1</v>
      </c>
      <c r="J3914" s="50">
        <f t="shared" si="201"/>
        <v>5</v>
      </c>
    </row>
    <row r="3915" spans="3:10">
      <c r="C3915" s="48" t="s">
        <v>2061</v>
      </c>
      <c r="D3915" s="49" t="s">
        <v>2062</v>
      </c>
      <c r="E3915" s="65">
        <v>0</v>
      </c>
      <c r="F3915" s="65">
        <v>0</v>
      </c>
      <c r="G3915" s="50">
        <v>737</v>
      </c>
      <c r="H3915" s="50">
        <v>1000</v>
      </c>
      <c r="I3915" s="50">
        <f t="shared" si="201"/>
        <v>737</v>
      </c>
      <c r="J3915" s="50">
        <f t="shared" si="201"/>
        <v>1000</v>
      </c>
    </row>
    <row r="3916" spans="3:10">
      <c r="C3916" s="48" t="s">
        <v>3780</v>
      </c>
      <c r="D3916" s="49" t="s">
        <v>3781</v>
      </c>
      <c r="E3916" s="65">
        <v>0</v>
      </c>
      <c r="F3916" s="65">
        <v>0</v>
      </c>
      <c r="G3916" s="50">
        <v>997</v>
      </c>
      <c r="H3916" s="50">
        <v>1300</v>
      </c>
      <c r="I3916" s="50">
        <f t="shared" si="201"/>
        <v>997</v>
      </c>
      <c r="J3916" s="50">
        <f t="shared" si="201"/>
        <v>1300</v>
      </c>
    </row>
    <row r="3917" spans="3:10">
      <c r="C3917" s="48" t="s">
        <v>3782</v>
      </c>
      <c r="D3917" s="49" t="s">
        <v>3783</v>
      </c>
      <c r="E3917" s="65">
        <v>0</v>
      </c>
      <c r="F3917" s="65">
        <v>0</v>
      </c>
      <c r="G3917" s="50">
        <v>2</v>
      </c>
      <c r="H3917" s="50">
        <v>0</v>
      </c>
      <c r="I3917" s="50">
        <f t="shared" si="201"/>
        <v>2</v>
      </c>
      <c r="J3917" s="50">
        <f t="shared" si="201"/>
        <v>0</v>
      </c>
    </row>
    <row r="3918" spans="3:10">
      <c r="C3918" s="48" t="s">
        <v>930</v>
      </c>
      <c r="D3918" s="49" t="s">
        <v>931</v>
      </c>
      <c r="E3918" s="65">
        <v>0</v>
      </c>
      <c r="F3918" s="65">
        <v>0</v>
      </c>
      <c r="G3918" s="50">
        <v>10</v>
      </c>
      <c r="H3918" s="50">
        <v>20</v>
      </c>
      <c r="I3918" s="50">
        <f t="shared" si="201"/>
        <v>10</v>
      </c>
      <c r="J3918" s="50">
        <f t="shared" si="201"/>
        <v>20</v>
      </c>
    </row>
    <row r="3919" spans="3:10">
      <c r="C3919" s="48" t="s">
        <v>3784</v>
      </c>
      <c r="D3919" s="49" t="s">
        <v>3785</v>
      </c>
      <c r="E3919" s="65">
        <v>0</v>
      </c>
      <c r="F3919" s="65">
        <v>0</v>
      </c>
      <c r="G3919" s="50">
        <v>809</v>
      </c>
      <c r="H3919" s="50">
        <v>1000</v>
      </c>
      <c r="I3919" s="50">
        <f t="shared" si="201"/>
        <v>809</v>
      </c>
      <c r="J3919" s="50">
        <f t="shared" si="201"/>
        <v>1000</v>
      </c>
    </row>
    <row r="3920" spans="3:10">
      <c r="C3920" s="48" t="s">
        <v>3786</v>
      </c>
      <c r="D3920" s="49" t="s">
        <v>3787</v>
      </c>
      <c r="E3920" s="65">
        <v>0</v>
      </c>
      <c r="F3920" s="65">
        <v>0</v>
      </c>
      <c r="G3920" s="50">
        <v>1151</v>
      </c>
      <c r="H3920" s="50">
        <v>1500</v>
      </c>
      <c r="I3920" s="50">
        <f t="shared" si="201"/>
        <v>1151</v>
      </c>
      <c r="J3920" s="50">
        <f t="shared" si="201"/>
        <v>1500</v>
      </c>
    </row>
    <row r="3921" spans="3:10">
      <c r="C3921" s="48" t="s">
        <v>3115</v>
      </c>
      <c r="D3921" s="49" t="s">
        <v>3116</v>
      </c>
      <c r="E3921" s="65">
        <v>0</v>
      </c>
      <c r="F3921" s="65">
        <v>0</v>
      </c>
      <c r="G3921" s="50">
        <v>458</v>
      </c>
      <c r="H3921" s="50">
        <v>800</v>
      </c>
      <c r="I3921" s="50">
        <f t="shared" si="201"/>
        <v>458</v>
      </c>
      <c r="J3921" s="50">
        <f t="shared" si="201"/>
        <v>800</v>
      </c>
    </row>
    <row r="3922" spans="3:10">
      <c r="C3922" s="48" t="s">
        <v>3788</v>
      </c>
      <c r="D3922" s="49" t="s">
        <v>3789</v>
      </c>
      <c r="E3922" s="65">
        <v>0</v>
      </c>
      <c r="F3922" s="65">
        <v>0</v>
      </c>
      <c r="G3922" s="50">
        <v>26</v>
      </c>
      <c r="H3922" s="50">
        <v>0</v>
      </c>
      <c r="I3922" s="50">
        <f t="shared" si="201"/>
        <v>26</v>
      </c>
      <c r="J3922" s="50">
        <f t="shared" si="201"/>
        <v>0</v>
      </c>
    </row>
    <row r="3923" spans="3:10">
      <c r="C3923" s="48" t="s">
        <v>932</v>
      </c>
      <c r="D3923" s="49" t="s">
        <v>933</v>
      </c>
      <c r="E3923" s="65">
        <v>12</v>
      </c>
      <c r="F3923" s="65">
        <v>100</v>
      </c>
      <c r="G3923" s="50">
        <v>872</v>
      </c>
      <c r="H3923" s="50">
        <v>1000</v>
      </c>
      <c r="I3923" s="50">
        <f t="shared" si="201"/>
        <v>884</v>
      </c>
      <c r="J3923" s="50">
        <f t="shared" si="201"/>
        <v>1100</v>
      </c>
    </row>
    <row r="3924" spans="3:10">
      <c r="C3924" s="48" t="s">
        <v>2065</v>
      </c>
      <c r="D3924" s="49" t="s">
        <v>2066</v>
      </c>
      <c r="E3924" s="65">
        <v>0</v>
      </c>
      <c r="F3924" s="65">
        <v>0</v>
      </c>
      <c r="G3924" s="50">
        <v>4</v>
      </c>
      <c r="H3924" s="50">
        <v>10</v>
      </c>
      <c r="I3924" s="50">
        <f t="shared" si="201"/>
        <v>4</v>
      </c>
      <c r="J3924" s="50">
        <f t="shared" si="201"/>
        <v>10</v>
      </c>
    </row>
    <row r="3925" spans="3:10">
      <c r="C3925" s="48" t="s">
        <v>637</v>
      </c>
      <c r="D3925" s="49" t="s">
        <v>638</v>
      </c>
      <c r="E3925" s="65">
        <v>0</v>
      </c>
      <c r="F3925" s="65">
        <v>0</v>
      </c>
      <c r="G3925" s="50">
        <v>1</v>
      </c>
      <c r="H3925" s="50">
        <v>5</v>
      </c>
      <c r="I3925" s="50">
        <f t="shared" si="201"/>
        <v>1</v>
      </c>
      <c r="J3925" s="50">
        <f t="shared" si="201"/>
        <v>5</v>
      </c>
    </row>
    <row r="3926" spans="3:10">
      <c r="C3926" s="48" t="s">
        <v>639</v>
      </c>
      <c r="D3926" s="49" t="s">
        <v>640</v>
      </c>
      <c r="E3926" s="65">
        <v>4</v>
      </c>
      <c r="F3926" s="65">
        <v>0</v>
      </c>
      <c r="G3926" s="50">
        <v>10</v>
      </c>
      <c r="H3926" s="50">
        <v>25</v>
      </c>
      <c r="I3926" s="50">
        <f t="shared" si="201"/>
        <v>14</v>
      </c>
      <c r="J3926" s="50">
        <f t="shared" si="201"/>
        <v>25</v>
      </c>
    </row>
    <row r="3927" spans="3:10">
      <c r="C3927" s="48" t="s">
        <v>1564</v>
      </c>
      <c r="D3927" s="49" t="s">
        <v>1565</v>
      </c>
      <c r="E3927" s="65">
        <v>0</v>
      </c>
      <c r="F3927" s="65">
        <v>0</v>
      </c>
      <c r="G3927" s="50">
        <v>3</v>
      </c>
      <c r="H3927" s="50">
        <v>0</v>
      </c>
      <c r="I3927" s="50">
        <f t="shared" si="201"/>
        <v>3</v>
      </c>
      <c r="J3927" s="50">
        <f t="shared" si="201"/>
        <v>0</v>
      </c>
    </row>
    <row r="3928" spans="3:10">
      <c r="C3928" s="48" t="s">
        <v>2069</v>
      </c>
      <c r="D3928" s="49" t="s">
        <v>2070</v>
      </c>
      <c r="E3928" s="65">
        <v>1</v>
      </c>
      <c r="F3928" s="65">
        <v>0</v>
      </c>
      <c r="G3928" s="50">
        <v>1</v>
      </c>
      <c r="H3928" s="50">
        <v>0</v>
      </c>
      <c r="I3928" s="50">
        <f t="shared" si="201"/>
        <v>2</v>
      </c>
      <c r="J3928" s="50">
        <f t="shared" si="201"/>
        <v>0</v>
      </c>
    </row>
    <row r="3929" spans="3:10">
      <c r="C3929" s="48" t="s">
        <v>647</v>
      </c>
      <c r="D3929" s="49" t="s">
        <v>648</v>
      </c>
      <c r="E3929" s="65">
        <v>23</v>
      </c>
      <c r="F3929" s="65">
        <v>30</v>
      </c>
      <c r="G3929" s="50">
        <v>83</v>
      </c>
      <c r="H3929" s="50">
        <v>100</v>
      </c>
      <c r="I3929" s="50">
        <f t="shared" si="201"/>
        <v>106</v>
      </c>
      <c r="J3929" s="50">
        <f t="shared" si="201"/>
        <v>130</v>
      </c>
    </row>
    <row r="3930" spans="3:10">
      <c r="C3930" s="48" t="s">
        <v>2846</v>
      </c>
      <c r="D3930" s="49" t="s">
        <v>2847</v>
      </c>
      <c r="E3930" s="65">
        <v>1</v>
      </c>
      <c r="F3930" s="65">
        <v>0</v>
      </c>
      <c r="G3930" s="50">
        <v>6</v>
      </c>
      <c r="H3930" s="50">
        <v>12</v>
      </c>
      <c r="I3930" s="50">
        <f t="shared" si="201"/>
        <v>7</v>
      </c>
      <c r="J3930" s="50">
        <f t="shared" si="201"/>
        <v>12</v>
      </c>
    </row>
    <row r="3931" spans="3:10">
      <c r="C3931" s="48" t="s">
        <v>649</v>
      </c>
      <c r="D3931" s="49" t="s">
        <v>650</v>
      </c>
      <c r="E3931" s="65">
        <v>3</v>
      </c>
      <c r="F3931" s="65">
        <v>0</v>
      </c>
      <c r="G3931" s="50">
        <v>56</v>
      </c>
      <c r="H3931" s="50">
        <v>75</v>
      </c>
      <c r="I3931" s="50">
        <f t="shared" si="201"/>
        <v>59</v>
      </c>
      <c r="J3931" s="50">
        <f t="shared" si="201"/>
        <v>75</v>
      </c>
    </row>
    <row r="3932" spans="3:10">
      <c r="C3932" s="48" t="s">
        <v>651</v>
      </c>
      <c r="D3932" s="49" t="s">
        <v>652</v>
      </c>
      <c r="E3932" s="65">
        <v>2</v>
      </c>
      <c r="F3932" s="65">
        <v>5</v>
      </c>
      <c r="G3932" s="50">
        <v>12</v>
      </c>
      <c r="H3932" s="50">
        <v>30</v>
      </c>
      <c r="I3932" s="50">
        <f t="shared" si="201"/>
        <v>14</v>
      </c>
      <c r="J3932" s="50">
        <f t="shared" si="201"/>
        <v>35</v>
      </c>
    </row>
    <row r="3933" spans="3:10">
      <c r="C3933" s="48" t="s">
        <v>653</v>
      </c>
      <c r="D3933" s="49" t="s">
        <v>654</v>
      </c>
      <c r="E3933" s="65">
        <v>3</v>
      </c>
      <c r="F3933" s="65">
        <v>5</v>
      </c>
      <c r="G3933" s="50">
        <v>22302</v>
      </c>
      <c r="H3933" s="50">
        <v>24000</v>
      </c>
      <c r="I3933" s="50">
        <f t="shared" si="201"/>
        <v>22305</v>
      </c>
      <c r="J3933" s="50">
        <f t="shared" si="201"/>
        <v>24005</v>
      </c>
    </row>
    <row r="3934" spans="3:10">
      <c r="C3934" s="48" t="s">
        <v>934</v>
      </c>
      <c r="D3934" s="49" t="s">
        <v>935</v>
      </c>
      <c r="E3934" s="65">
        <v>1</v>
      </c>
      <c r="F3934" s="65">
        <v>0</v>
      </c>
      <c r="G3934" s="50">
        <v>8</v>
      </c>
      <c r="H3934" s="50">
        <v>15</v>
      </c>
      <c r="I3934" s="50">
        <f t="shared" si="201"/>
        <v>9</v>
      </c>
      <c r="J3934" s="50">
        <f t="shared" ref="J3934:J3966" si="202">SUM(F3934,H3934)</f>
        <v>15</v>
      </c>
    </row>
    <row r="3935" spans="3:10">
      <c r="C3935" s="48" t="s">
        <v>936</v>
      </c>
      <c r="D3935" s="49" t="s">
        <v>937</v>
      </c>
      <c r="E3935" s="65">
        <v>0</v>
      </c>
      <c r="F3935" s="65">
        <v>0</v>
      </c>
      <c r="G3935" s="50">
        <v>5</v>
      </c>
      <c r="H3935" s="50">
        <v>10</v>
      </c>
      <c r="I3935" s="50">
        <f t="shared" ref="I3935:I3966" si="203">SUM(E3935,G3935)</f>
        <v>5</v>
      </c>
      <c r="J3935" s="50">
        <f t="shared" si="202"/>
        <v>10</v>
      </c>
    </row>
    <row r="3936" spans="3:10">
      <c r="C3936" s="48" t="s">
        <v>938</v>
      </c>
      <c r="D3936" s="49" t="s">
        <v>939</v>
      </c>
      <c r="E3936" s="65">
        <v>2</v>
      </c>
      <c r="F3936" s="65">
        <v>0</v>
      </c>
      <c r="G3936" s="50">
        <v>31</v>
      </c>
      <c r="H3936" s="50">
        <v>50</v>
      </c>
      <c r="I3936" s="50">
        <f t="shared" si="203"/>
        <v>33</v>
      </c>
      <c r="J3936" s="50">
        <f t="shared" si="202"/>
        <v>50</v>
      </c>
    </row>
    <row r="3937" spans="3:10">
      <c r="C3937" s="48" t="s">
        <v>655</v>
      </c>
      <c r="D3937" s="49" t="s">
        <v>656</v>
      </c>
      <c r="E3937" s="65">
        <v>2</v>
      </c>
      <c r="F3937" s="65">
        <v>0</v>
      </c>
      <c r="G3937" s="50">
        <v>48</v>
      </c>
      <c r="H3937" s="50">
        <v>70</v>
      </c>
      <c r="I3937" s="50">
        <f t="shared" si="203"/>
        <v>50</v>
      </c>
      <c r="J3937" s="50">
        <f t="shared" si="202"/>
        <v>70</v>
      </c>
    </row>
    <row r="3938" spans="3:10">
      <c r="C3938" s="48" t="s">
        <v>657</v>
      </c>
      <c r="D3938" s="49" t="s">
        <v>658</v>
      </c>
      <c r="E3938" s="65">
        <v>976</v>
      </c>
      <c r="F3938" s="65">
        <v>1500</v>
      </c>
      <c r="G3938" s="50">
        <v>8764</v>
      </c>
      <c r="H3938" s="50">
        <v>10000</v>
      </c>
      <c r="I3938" s="50">
        <f t="shared" si="203"/>
        <v>9740</v>
      </c>
      <c r="J3938" s="50">
        <f t="shared" si="202"/>
        <v>11500</v>
      </c>
    </row>
    <row r="3939" spans="3:10">
      <c r="C3939" s="48" t="s">
        <v>659</v>
      </c>
      <c r="D3939" s="49" t="s">
        <v>660</v>
      </c>
      <c r="E3939" s="65">
        <v>105</v>
      </c>
      <c r="F3939" s="65">
        <v>200</v>
      </c>
      <c r="G3939" s="50">
        <v>15583</v>
      </c>
      <c r="H3939" s="50">
        <v>16500</v>
      </c>
      <c r="I3939" s="50">
        <f t="shared" si="203"/>
        <v>15688</v>
      </c>
      <c r="J3939" s="50">
        <f t="shared" si="202"/>
        <v>16700</v>
      </c>
    </row>
    <row r="3940" spans="3:10">
      <c r="C3940" s="48" t="s">
        <v>2071</v>
      </c>
      <c r="D3940" s="49" t="s">
        <v>2072</v>
      </c>
      <c r="E3940" s="65">
        <v>0</v>
      </c>
      <c r="F3940" s="65">
        <v>0</v>
      </c>
      <c r="G3940" s="50">
        <v>22</v>
      </c>
      <c r="H3940" s="50">
        <v>35</v>
      </c>
      <c r="I3940" s="50">
        <f t="shared" si="203"/>
        <v>22</v>
      </c>
      <c r="J3940" s="50">
        <f t="shared" si="202"/>
        <v>35</v>
      </c>
    </row>
    <row r="3941" spans="3:10">
      <c r="C3941" s="48" t="s">
        <v>661</v>
      </c>
      <c r="D3941" s="49" t="s">
        <v>662</v>
      </c>
      <c r="E3941" s="65">
        <v>0</v>
      </c>
      <c r="F3941" s="65">
        <v>0</v>
      </c>
      <c r="G3941" s="50">
        <v>9894</v>
      </c>
      <c r="H3941" s="50">
        <v>10300</v>
      </c>
      <c r="I3941" s="50">
        <f t="shared" si="203"/>
        <v>9894</v>
      </c>
      <c r="J3941" s="50">
        <f t="shared" si="202"/>
        <v>10300</v>
      </c>
    </row>
    <row r="3942" spans="3:10">
      <c r="C3942" s="48" t="s">
        <v>663</v>
      </c>
      <c r="D3942" s="49" t="s">
        <v>664</v>
      </c>
      <c r="E3942" s="65">
        <v>0</v>
      </c>
      <c r="F3942" s="65">
        <v>0</v>
      </c>
      <c r="G3942" s="50">
        <v>101</v>
      </c>
      <c r="H3942" s="50">
        <v>0</v>
      </c>
      <c r="I3942" s="50">
        <f t="shared" si="203"/>
        <v>101</v>
      </c>
      <c r="J3942" s="50">
        <f t="shared" si="202"/>
        <v>0</v>
      </c>
    </row>
    <row r="3943" spans="3:10">
      <c r="C3943" s="48" t="s">
        <v>665</v>
      </c>
      <c r="D3943" s="49" t="s">
        <v>666</v>
      </c>
      <c r="E3943" s="65">
        <v>0</v>
      </c>
      <c r="F3943" s="65">
        <v>0</v>
      </c>
      <c r="G3943" s="50">
        <v>8</v>
      </c>
      <c r="H3943" s="50">
        <v>15</v>
      </c>
      <c r="I3943" s="50">
        <f t="shared" si="203"/>
        <v>8</v>
      </c>
      <c r="J3943" s="50">
        <f t="shared" si="202"/>
        <v>15</v>
      </c>
    </row>
    <row r="3944" spans="3:10">
      <c r="C3944" s="48" t="s">
        <v>940</v>
      </c>
      <c r="D3944" s="49" t="s">
        <v>941</v>
      </c>
      <c r="E3944" s="65">
        <v>0</v>
      </c>
      <c r="F3944" s="65">
        <v>0</v>
      </c>
      <c r="G3944" s="50">
        <v>857</v>
      </c>
      <c r="H3944" s="50">
        <v>1100</v>
      </c>
      <c r="I3944" s="50">
        <f t="shared" si="203"/>
        <v>857</v>
      </c>
      <c r="J3944" s="50">
        <f t="shared" si="202"/>
        <v>1100</v>
      </c>
    </row>
    <row r="3945" spans="3:10">
      <c r="C3945" s="48" t="s">
        <v>667</v>
      </c>
      <c r="D3945" s="49" t="s">
        <v>668</v>
      </c>
      <c r="E3945" s="65">
        <v>0</v>
      </c>
      <c r="F3945" s="65">
        <v>0</v>
      </c>
      <c r="G3945" s="50">
        <v>3</v>
      </c>
      <c r="H3945" s="50">
        <v>8</v>
      </c>
      <c r="I3945" s="50">
        <f t="shared" si="203"/>
        <v>3</v>
      </c>
      <c r="J3945" s="50">
        <f t="shared" si="202"/>
        <v>8</v>
      </c>
    </row>
    <row r="3946" spans="3:10">
      <c r="C3946" s="48" t="s">
        <v>2073</v>
      </c>
      <c r="D3946" s="49" t="s">
        <v>2074</v>
      </c>
      <c r="E3946" s="65">
        <v>0</v>
      </c>
      <c r="F3946" s="65">
        <v>0</v>
      </c>
      <c r="G3946" s="50">
        <v>2</v>
      </c>
      <c r="H3946" s="50">
        <v>0</v>
      </c>
      <c r="I3946" s="50">
        <f t="shared" si="203"/>
        <v>2</v>
      </c>
      <c r="J3946" s="50">
        <f t="shared" si="202"/>
        <v>0</v>
      </c>
    </row>
    <row r="3947" spans="3:10">
      <c r="C3947" s="48" t="s">
        <v>669</v>
      </c>
      <c r="D3947" s="49" t="s">
        <v>670</v>
      </c>
      <c r="E3947" s="65">
        <v>2</v>
      </c>
      <c r="F3947" s="65">
        <v>5</v>
      </c>
      <c r="G3947" s="50">
        <v>1613</v>
      </c>
      <c r="H3947" s="50">
        <v>2000</v>
      </c>
      <c r="I3947" s="50">
        <f t="shared" si="203"/>
        <v>1615</v>
      </c>
      <c r="J3947" s="50">
        <f t="shared" si="202"/>
        <v>2005</v>
      </c>
    </row>
    <row r="3948" spans="3:10">
      <c r="C3948" s="48" t="s">
        <v>671</v>
      </c>
      <c r="D3948" s="49" t="s">
        <v>672</v>
      </c>
      <c r="E3948" s="65">
        <v>0</v>
      </c>
      <c r="F3948" s="65">
        <v>0</v>
      </c>
      <c r="G3948" s="50">
        <v>58</v>
      </c>
      <c r="H3948" s="50">
        <v>80</v>
      </c>
      <c r="I3948" s="50">
        <f t="shared" si="203"/>
        <v>58</v>
      </c>
      <c r="J3948" s="50">
        <f t="shared" si="202"/>
        <v>80</v>
      </c>
    </row>
    <row r="3949" spans="3:10">
      <c r="C3949" s="48" t="s">
        <v>942</v>
      </c>
      <c r="D3949" s="49" t="s">
        <v>943</v>
      </c>
      <c r="E3949" s="65">
        <v>0</v>
      </c>
      <c r="F3949" s="65">
        <v>0</v>
      </c>
      <c r="G3949" s="50">
        <v>210</v>
      </c>
      <c r="H3949" s="50">
        <v>250</v>
      </c>
      <c r="I3949" s="50">
        <f t="shared" si="203"/>
        <v>210</v>
      </c>
      <c r="J3949" s="50">
        <f t="shared" si="202"/>
        <v>250</v>
      </c>
    </row>
    <row r="3950" spans="3:10">
      <c r="C3950" s="48" t="s">
        <v>944</v>
      </c>
      <c r="D3950" s="49" t="s">
        <v>945</v>
      </c>
      <c r="E3950" s="65">
        <v>0</v>
      </c>
      <c r="F3950" s="65">
        <v>0</v>
      </c>
      <c r="G3950" s="50">
        <v>4</v>
      </c>
      <c r="H3950" s="50">
        <v>25</v>
      </c>
      <c r="I3950" s="50">
        <f t="shared" si="203"/>
        <v>4</v>
      </c>
      <c r="J3950" s="50">
        <f t="shared" si="202"/>
        <v>25</v>
      </c>
    </row>
    <row r="3951" spans="3:10">
      <c r="C3951" s="48" t="s">
        <v>673</v>
      </c>
      <c r="D3951" s="49" t="s">
        <v>674</v>
      </c>
      <c r="E3951" s="65">
        <v>0</v>
      </c>
      <c r="F3951" s="65">
        <v>0</v>
      </c>
      <c r="G3951" s="50">
        <v>1147</v>
      </c>
      <c r="H3951" s="50">
        <v>1300</v>
      </c>
      <c r="I3951" s="50">
        <f t="shared" si="203"/>
        <v>1147</v>
      </c>
      <c r="J3951" s="50">
        <f t="shared" si="202"/>
        <v>1300</v>
      </c>
    </row>
    <row r="3952" spans="3:10">
      <c r="C3952" s="48" t="s">
        <v>675</v>
      </c>
      <c r="D3952" s="49" t="s">
        <v>676</v>
      </c>
      <c r="E3952" s="65">
        <v>1</v>
      </c>
      <c r="F3952" s="65">
        <v>0</v>
      </c>
      <c r="G3952" s="50">
        <v>544</v>
      </c>
      <c r="H3952" s="50">
        <v>900</v>
      </c>
      <c r="I3952" s="50">
        <f t="shared" si="203"/>
        <v>545</v>
      </c>
      <c r="J3952" s="50">
        <f t="shared" si="202"/>
        <v>900</v>
      </c>
    </row>
    <row r="3953" spans="2:11">
      <c r="C3953" s="48" t="s">
        <v>677</v>
      </c>
      <c r="D3953" s="49" t="s">
        <v>678</v>
      </c>
      <c r="E3953" s="65">
        <v>0</v>
      </c>
      <c r="F3953" s="65">
        <v>0</v>
      </c>
      <c r="G3953" s="50">
        <v>9</v>
      </c>
      <c r="H3953" s="50">
        <v>30</v>
      </c>
      <c r="I3953" s="50">
        <f t="shared" si="203"/>
        <v>9</v>
      </c>
      <c r="J3953" s="50">
        <f t="shared" si="202"/>
        <v>30</v>
      </c>
    </row>
    <row r="3954" spans="2:11">
      <c r="C3954" s="48" t="s">
        <v>679</v>
      </c>
      <c r="D3954" s="49" t="s">
        <v>680</v>
      </c>
      <c r="E3954" s="65">
        <v>7</v>
      </c>
      <c r="F3954" s="65">
        <v>0</v>
      </c>
      <c r="G3954" s="50">
        <v>1704</v>
      </c>
      <c r="H3954" s="50">
        <v>2000</v>
      </c>
      <c r="I3954" s="50">
        <f t="shared" si="203"/>
        <v>1711</v>
      </c>
      <c r="J3954" s="50">
        <f t="shared" si="202"/>
        <v>2000</v>
      </c>
    </row>
    <row r="3955" spans="2:11">
      <c r="C3955" s="48" t="s">
        <v>683</v>
      </c>
      <c r="D3955" s="49" t="s">
        <v>684</v>
      </c>
      <c r="E3955" s="65">
        <v>0</v>
      </c>
      <c r="F3955" s="65">
        <v>0</v>
      </c>
      <c r="G3955" s="50">
        <v>8</v>
      </c>
      <c r="H3955" s="50">
        <v>15</v>
      </c>
      <c r="I3955" s="50">
        <f t="shared" si="203"/>
        <v>8</v>
      </c>
      <c r="J3955" s="50">
        <f t="shared" si="202"/>
        <v>15</v>
      </c>
    </row>
    <row r="3956" spans="2:11">
      <c r="C3956" s="48" t="s">
        <v>2075</v>
      </c>
      <c r="D3956" s="49" t="s">
        <v>2076</v>
      </c>
      <c r="E3956" s="65">
        <v>0</v>
      </c>
      <c r="F3956" s="65">
        <v>0</v>
      </c>
      <c r="G3956" s="50">
        <v>1</v>
      </c>
      <c r="H3956" s="50">
        <v>0</v>
      </c>
      <c r="I3956" s="50">
        <f t="shared" si="203"/>
        <v>1</v>
      </c>
      <c r="J3956" s="50">
        <f t="shared" si="202"/>
        <v>0</v>
      </c>
    </row>
    <row r="3957" spans="2:11">
      <c r="C3957" s="48" t="s">
        <v>685</v>
      </c>
      <c r="D3957" s="49" t="s">
        <v>686</v>
      </c>
      <c r="E3957" s="65">
        <v>0</v>
      </c>
      <c r="F3957" s="65">
        <v>0</v>
      </c>
      <c r="G3957" s="50">
        <v>176</v>
      </c>
      <c r="H3957" s="50">
        <v>200</v>
      </c>
      <c r="I3957" s="50">
        <f t="shared" si="203"/>
        <v>176</v>
      </c>
      <c r="J3957" s="50">
        <f t="shared" si="202"/>
        <v>200</v>
      </c>
    </row>
    <row r="3958" spans="2:11">
      <c r="C3958" s="48" t="s">
        <v>687</v>
      </c>
      <c r="D3958" s="49" t="s">
        <v>688</v>
      </c>
      <c r="E3958" s="65">
        <v>10</v>
      </c>
      <c r="F3958" s="65">
        <v>0</v>
      </c>
      <c r="G3958" s="50">
        <v>400</v>
      </c>
      <c r="H3958" s="50">
        <v>600</v>
      </c>
      <c r="I3958" s="50">
        <f t="shared" si="203"/>
        <v>410</v>
      </c>
      <c r="J3958" s="50">
        <f t="shared" si="202"/>
        <v>600</v>
      </c>
    </row>
    <row r="3959" spans="2:11">
      <c r="C3959" s="48" t="s">
        <v>689</v>
      </c>
      <c r="D3959" s="49" t="s">
        <v>690</v>
      </c>
      <c r="E3959" s="65">
        <v>4</v>
      </c>
      <c r="F3959" s="65">
        <v>10</v>
      </c>
      <c r="G3959" s="50">
        <v>12297</v>
      </c>
      <c r="H3959" s="50">
        <v>13000</v>
      </c>
      <c r="I3959" s="50">
        <f t="shared" si="203"/>
        <v>12301</v>
      </c>
      <c r="J3959" s="50">
        <f t="shared" si="202"/>
        <v>13010</v>
      </c>
    </row>
    <row r="3960" spans="2:11">
      <c r="C3960" s="48" t="s">
        <v>3117</v>
      </c>
      <c r="D3960" s="49" t="s">
        <v>3118</v>
      </c>
      <c r="E3960" s="65">
        <v>0</v>
      </c>
      <c r="F3960" s="65">
        <v>0</v>
      </c>
      <c r="G3960" s="50">
        <v>10</v>
      </c>
      <c r="H3960" s="50">
        <v>0</v>
      </c>
      <c r="I3960" s="50">
        <f t="shared" si="203"/>
        <v>10</v>
      </c>
      <c r="J3960" s="50">
        <f t="shared" si="202"/>
        <v>0</v>
      </c>
    </row>
    <row r="3961" spans="2:11">
      <c r="C3961" s="48" t="s">
        <v>948</v>
      </c>
      <c r="D3961" s="49" t="s">
        <v>949</v>
      </c>
      <c r="E3961" s="65">
        <v>0</v>
      </c>
      <c r="F3961" s="65">
        <v>0</v>
      </c>
      <c r="G3961" s="50">
        <v>5</v>
      </c>
      <c r="H3961" s="50">
        <v>10</v>
      </c>
      <c r="I3961" s="50">
        <f t="shared" si="203"/>
        <v>5</v>
      </c>
      <c r="J3961" s="50">
        <f t="shared" si="202"/>
        <v>10</v>
      </c>
    </row>
    <row r="3962" spans="2:11">
      <c r="C3962" s="48" t="s">
        <v>3790</v>
      </c>
      <c r="D3962" s="49" t="s">
        <v>3791</v>
      </c>
      <c r="E3962" s="65">
        <v>0</v>
      </c>
      <c r="F3962" s="65">
        <v>0</v>
      </c>
      <c r="G3962" s="50">
        <v>640</v>
      </c>
      <c r="H3962" s="50">
        <v>800</v>
      </c>
      <c r="I3962" s="50">
        <f t="shared" si="203"/>
        <v>640</v>
      </c>
      <c r="J3962" s="50">
        <f t="shared" si="202"/>
        <v>800</v>
      </c>
    </row>
    <row r="3963" spans="2:11">
      <c r="C3963" s="48" t="s">
        <v>950</v>
      </c>
      <c r="D3963" s="49" t="s">
        <v>951</v>
      </c>
      <c r="E3963" s="65">
        <v>0</v>
      </c>
      <c r="F3963" s="65">
        <v>0</v>
      </c>
      <c r="G3963" s="50">
        <v>609</v>
      </c>
      <c r="H3963" s="50">
        <v>650</v>
      </c>
      <c r="I3963" s="50">
        <f t="shared" si="203"/>
        <v>609</v>
      </c>
      <c r="J3963" s="50">
        <f t="shared" si="202"/>
        <v>650</v>
      </c>
    </row>
    <row r="3964" spans="2:11">
      <c r="C3964" s="48" t="s">
        <v>952</v>
      </c>
      <c r="D3964" s="49" t="s">
        <v>953</v>
      </c>
      <c r="E3964" s="65">
        <v>0</v>
      </c>
      <c r="F3964" s="65">
        <v>0</v>
      </c>
      <c r="G3964" s="50">
        <v>2</v>
      </c>
      <c r="H3964" s="50">
        <v>10</v>
      </c>
      <c r="I3964" s="50">
        <f t="shared" si="203"/>
        <v>2</v>
      </c>
      <c r="J3964" s="50">
        <f t="shared" si="202"/>
        <v>10</v>
      </c>
    </row>
    <row r="3965" spans="2:11">
      <c r="C3965" s="48" t="s">
        <v>954</v>
      </c>
      <c r="D3965" s="49" t="s">
        <v>955</v>
      </c>
      <c r="E3965" s="65">
        <v>0</v>
      </c>
      <c r="F3965" s="65">
        <v>0</v>
      </c>
      <c r="G3965" s="50">
        <v>1266</v>
      </c>
      <c r="H3965" s="50">
        <v>1300</v>
      </c>
      <c r="I3965" s="50">
        <f t="shared" si="203"/>
        <v>1266</v>
      </c>
      <c r="J3965" s="50">
        <f t="shared" si="202"/>
        <v>1300</v>
      </c>
    </row>
    <row r="3966" spans="2:11">
      <c r="C3966" s="48" t="s">
        <v>956</v>
      </c>
      <c r="D3966" s="49" t="s">
        <v>957</v>
      </c>
      <c r="E3966" s="65">
        <v>82</v>
      </c>
      <c r="F3966" s="65">
        <v>500</v>
      </c>
      <c r="G3966" s="50">
        <v>92</v>
      </c>
      <c r="H3966" s="50">
        <v>400</v>
      </c>
      <c r="I3966" s="50">
        <f t="shared" si="203"/>
        <v>174</v>
      </c>
      <c r="J3966" s="50">
        <f t="shared" si="202"/>
        <v>900</v>
      </c>
    </row>
    <row r="3967" spans="2:11" ht="14.25">
      <c r="B3967" s="45" t="s">
        <v>82</v>
      </c>
      <c r="D3967" s="72"/>
      <c r="E3967" s="73"/>
      <c r="F3967" s="73"/>
      <c r="G3967" s="73"/>
      <c r="H3967" s="73"/>
      <c r="I3967" s="73"/>
      <c r="J3967" s="73"/>
      <c r="K3967" s="71" t="s">
        <v>59</v>
      </c>
    </row>
    <row r="3968" spans="2:11">
      <c r="C3968" s="48" t="s">
        <v>10</v>
      </c>
      <c r="D3968" s="88" t="s">
        <v>7776</v>
      </c>
      <c r="E3968" s="65"/>
      <c r="F3968" s="65"/>
      <c r="G3968" s="50"/>
      <c r="H3968" s="50"/>
      <c r="I3968" s="50">
        <f t="shared" ref="I3968:J3975" si="204">SUM(E3968,G3968)</f>
        <v>0</v>
      </c>
      <c r="J3968" s="50">
        <f t="shared" si="204"/>
        <v>0</v>
      </c>
    </row>
    <row r="3969" spans="1:10">
      <c r="C3969" s="48" t="s">
        <v>11</v>
      </c>
      <c r="D3969" s="88" t="s">
        <v>7777</v>
      </c>
      <c r="E3969" s="65"/>
      <c r="F3969" s="65"/>
      <c r="G3969" s="50"/>
      <c r="H3969" s="50"/>
      <c r="I3969" s="50">
        <f t="shared" si="204"/>
        <v>0</v>
      </c>
      <c r="J3969" s="50">
        <f t="shared" si="204"/>
        <v>0</v>
      </c>
    </row>
    <row r="3970" spans="1:10">
      <c r="C3970" s="48" t="s">
        <v>12</v>
      </c>
      <c r="D3970" s="88" t="s">
        <v>7778</v>
      </c>
      <c r="E3970" s="65"/>
      <c r="F3970" s="65"/>
      <c r="G3970" s="50"/>
      <c r="H3970" s="50"/>
      <c r="I3970" s="50">
        <f t="shared" si="204"/>
        <v>0</v>
      </c>
      <c r="J3970" s="50">
        <f t="shared" si="204"/>
        <v>0</v>
      </c>
    </row>
    <row r="3971" spans="1:10">
      <c r="C3971" s="48" t="s">
        <v>13</v>
      </c>
      <c r="D3971" s="88" t="s">
        <v>7779</v>
      </c>
      <c r="E3971" s="65"/>
      <c r="F3971" s="65"/>
      <c r="G3971" s="50"/>
      <c r="H3971" s="50"/>
      <c r="I3971" s="50">
        <f t="shared" si="204"/>
        <v>0</v>
      </c>
      <c r="J3971" s="50">
        <f t="shared" si="204"/>
        <v>0</v>
      </c>
    </row>
    <row r="3972" spans="1:10">
      <c r="C3972" s="48" t="s">
        <v>14</v>
      </c>
      <c r="D3972" s="88" t="s">
        <v>7780</v>
      </c>
      <c r="E3972" s="65"/>
      <c r="F3972" s="65"/>
      <c r="G3972" s="50"/>
      <c r="H3972" s="50"/>
      <c r="I3972" s="50">
        <f t="shared" si="204"/>
        <v>0</v>
      </c>
      <c r="J3972" s="50">
        <f t="shared" si="204"/>
        <v>0</v>
      </c>
    </row>
    <row r="3973" spans="1:10">
      <c r="C3973" s="48" t="s">
        <v>15</v>
      </c>
      <c r="D3973" s="88" t="s">
        <v>7781</v>
      </c>
      <c r="E3973" s="65"/>
      <c r="F3973" s="65"/>
      <c r="G3973" s="50"/>
      <c r="H3973" s="50"/>
      <c r="I3973" s="50">
        <f t="shared" si="204"/>
        <v>0</v>
      </c>
      <c r="J3973" s="50">
        <f t="shared" si="204"/>
        <v>0</v>
      </c>
    </row>
    <row r="3974" spans="1:10">
      <c r="C3974" s="48" t="s">
        <v>16</v>
      </c>
      <c r="D3974" s="88" t="s">
        <v>7782</v>
      </c>
      <c r="E3974" s="65"/>
      <c r="F3974" s="65"/>
      <c r="G3974" s="50"/>
      <c r="H3974" s="50"/>
      <c r="I3974" s="50">
        <f t="shared" si="204"/>
        <v>0</v>
      </c>
      <c r="J3974" s="50">
        <f t="shared" si="204"/>
        <v>0</v>
      </c>
    </row>
    <row r="3975" spans="1:10">
      <c r="C3975" s="48" t="s">
        <v>17</v>
      </c>
      <c r="D3975" s="88" t="s">
        <v>7783</v>
      </c>
      <c r="E3975" s="65"/>
      <c r="F3975" s="65"/>
      <c r="G3975" s="50"/>
      <c r="H3975" s="50"/>
      <c r="I3975" s="50">
        <f t="shared" si="204"/>
        <v>0</v>
      </c>
      <c r="J3975" s="50">
        <f t="shared" si="204"/>
        <v>0</v>
      </c>
    </row>
    <row r="3976" spans="1:10">
      <c r="A3976" s="66" t="s">
        <v>3792</v>
      </c>
      <c r="C3976" s="75"/>
      <c r="E3976" s="76"/>
      <c r="F3976" s="76"/>
      <c r="G3976" s="77"/>
      <c r="H3976" s="77"/>
      <c r="I3976" s="77"/>
      <c r="J3976" s="77"/>
    </row>
    <row r="3977" spans="1:10" ht="14.25">
      <c r="B3977" s="43" t="s">
        <v>69</v>
      </c>
      <c r="C3977" s="44"/>
      <c r="D3977" s="43"/>
      <c r="E3977" s="60"/>
      <c r="F3977" s="60"/>
      <c r="G3977" s="60"/>
      <c r="H3977" s="60"/>
      <c r="I3977" s="60"/>
      <c r="J3977" s="60"/>
    </row>
    <row r="3978" spans="1:10">
      <c r="B3978" s="45" t="s">
        <v>37</v>
      </c>
      <c r="C3978" s="46"/>
      <c r="E3978" s="47">
        <f>SUM(E3979:E3985)</f>
        <v>26849</v>
      </c>
      <c r="F3978" s="47">
        <f t="shared" ref="F3978:J3978" si="205">SUM(F3979:F3985)</f>
        <v>26570</v>
      </c>
      <c r="G3978" s="47">
        <f t="shared" si="205"/>
        <v>3591</v>
      </c>
      <c r="H3978" s="47">
        <f t="shared" si="205"/>
        <v>3530</v>
      </c>
      <c r="I3978" s="47">
        <f t="shared" si="205"/>
        <v>30440</v>
      </c>
      <c r="J3978" s="47">
        <f t="shared" si="205"/>
        <v>30100</v>
      </c>
    </row>
    <row r="3979" spans="1:10">
      <c r="C3979" s="48" t="s">
        <v>105</v>
      </c>
      <c r="D3979" s="49" t="s">
        <v>7749</v>
      </c>
      <c r="E3979" s="50">
        <v>9089</v>
      </c>
      <c r="F3979" s="50">
        <v>9200</v>
      </c>
      <c r="G3979" s="50">
        <v>311</v>
      </c>
      <c r="H3979" s="50">
        <v>300</v>
      </c>
      <c r="I3979" s="50">
        <f>SUM(E3979,G3979)</f>
        <v>9400</v>
      </c>
      <c r="J3979" s="50">
        <f>SUM(F3979,H3979)</f>
        <v>9500</v>
      </c>
    </row>
    <row r="3980" spans="1:10">
      <c r="C3980" s="48" t="s">
        <v>106</v>
      </c>
      <c r="D3980" s="49" t="s">
        <v>7750</v>
      </c>
      <c r="E3980" s="50">
        <v>2952</v>
      </c>
      <c r="F3980" s="50">
        <v>3130</v>
      </c>
      <c r="G3980" s="50">
        <v>811</v>
      </c>
      <c r="H3980" s="50">
        <v>870</v>
      </c>
      <c r="I3980" s="50">
        <f t="shared" ref="I3980:J3985" si="206">SUM(E3980,G3980)</f>
        <v>3763</v>
      </c>
      <c r="J3980" s="50">
        <f t="shared" si="206"/>
        <v>4000</v>
      </c>
    </row>
    <row r="3981" spans="1:10">
      <c r="C3981" s="48" t="s">
        <v>107</v>
      </c>
      <c r="D3981" s="49" t="s">
        <v>7751</v>
      </c>
      <c r="E3981" s="50">
        <v>3690</v>
      </c>
      <c r="F3981" s="50">
        <v>3500</v>
      </c>
      <c r="G3981" s="50">
        <v>328</v>
      </c>
      <c r="H3981" s="50">
        <v>320</v>
      </c>
      <c r="I3981" s="50">
        <f t="shared" si="206"/>
        <v>4018</v>
      </c>
      <c r="J3981" s="50">
        <f t="shared" si="206"/>
        <v>3820</v>
      </c>
    </row>
    <row r="3982" spans="1:10">
      <c r="C3982" s="48" t="s">
        <v>108</v>
      </c>
      <c r="D3982" s="49" t="s">
        <v>7752</v>
      </c>
      <c r="E3982" s="50">
        <v>2449</v>
      </c>
      <c r="F3982" s="50">
        <v>2290</v>
      </c>
      <c r="G3982" s="50">
        <v>645</v>
      </c>
      <c r="H3982" s="50">
        <v>640</v>
      </c>
      <c r="I3982" s="50">
        <f t="shared" ref="I3982" si="207">SUM(E3982,G3982)</f>
        <v>3094</v>
      </c>
      <c r="J3982" s="50">
        <f t="shared" ref="J3982" si="208">SUM(F3982,H3982)</f>
        <v>2930</v>
      </c>
    </row>
    <row r="3983" spans="1:10">
      <c r="C3983" s="48" t="s">
        <v>109</v>
      </c>
      <c r="D3983" s="49" t="s">
        <v>7753</v>
      </c>
      <c r="E3983" s="50">
        <v>6191</v>
      </c>
      <c r="F3983" s="50">
        <v>6050</v>
      </c>
      <c r="G3983" s="50">
        <v>700</v>
      </c>
      <c r="H3983" s="50">
        <v>620</v>
      </c>
      <c r="I3983" s="50">
        <f t="shared" si="206"/>
        <v>6891</v>
      </c>
      <c r="J3983" s="50">
        <f t="shared" si="206"/>
        <v>6670</v>
      </c>
    </row>
    <row r="3984" spans="1:10">
      <c r="C3984" s="48" t="s">
        <v>110</v>
      </c>
      <c r="D3984" s="49" t="s">
        <v>7754</v>
      </c>
      <c r="E3984" s="50">
        <v>2383</v>
      </c>
      <c r="F3984" s="50">
        <v>2300</v>
      </c>
      <c r="G3984" s="50">
        <v>725</v>
      </c>
      <c r="H3984" s="50">
        <v>700</v>
      </c>
      <c r="I3984" s="50">
        <f t="shared" si="206"/>
        <v>3108</v>
      </c>
      <c r="J3984" s="50">
        <f t="shared" si="206"/>
        <v>3000</v>
      </c>
    </row>
    <row r="3985" spans="1:11" s="51" customFormat="1">
      <c r="A3985" s="2"/>
      <c r="B3985" s="2"/>
      <c r="C3985" s="48" t="s">
        <v>111</v>
      </c>
      <c r="D3985" s="49" t="s">
        <v>7755</v>
      </c>
      <c r="E3985" s="50">
        <v>95</v>
      </c>
      <c r="F3985" s="50">
        <v>100</v>
      </c>
      <c r="G3985" s="50">
        <v>71</v>
      </c>
      <c r="H3985" s="50">
        <v>80</v>
      </c>
      <c r="I3985" s="50">
        <f t="shared" si="206"/>
        <v>166</v>
      </c>
      <c r="J3985" s="50">
        <f t="shared" si="206"/>
        <v>180</v>
      </c>
    </row>
    <row r="3986" spans="1:11" s="51" customFormat="1">
      <c r="A3986" s="2"/>
      <c r="B3986" s="45" t="s">
        <v>81</v>
      </c>
      <c r="C3986" s="52"/>
      <c r="D3986" s="53"/>
      <c r="E3986" s="54"/>
      <c r="F3986" s="54"/>
      <c r="G3986" s="54"/>
      <c r="H3986" s="54"/>
      <c r="I3986" s="54"/>
      <c r="J3986" s="54"/>
      <c r="K3986" s="2" t="s">
        <v>21</v>
      </c>
    </row>
    <row r="3987" spans="1:11" s="51" customFormat="1">
      <c r="A3987" s="2"/>
      <c r="C3987" s="55" t="s">
        <v>77</v>
      </c>
      <c r="D3987" s="56" t="s">
        <v>7765</v>
      </c>
      <c r="E3987" s="57"/>
      <c r="F3987" s="57"/>
      <c r="G3987" s="57"/>
      <c r="H3987" s="57"/>
      <c r="I3987" s="50">
        <f t="shared" ref="I3987:J3990" si="209">SUM(E3987,G3987)</f>
        <v>0</v>
      </c>
      <c r="J3987" s="50">
        <f t="shared" si="209"/>
        <v>0</v>
      </c>
    </row>
    <row r="3988" spans="1:11" s="51" customFormat="1">
      <c r="A3988" s="2"/>
      <c r="C3988" s="55" t="s">
        <v>78</v>
      </c>
      <c r="D3988" s="56" t="s">
        <v>7766</v>
      </c>
      <c r="E3988" s="57"/>
      <c r="F3988" s="57"/>
      <c r="G3988" s="57"/>
      <c r="H3988" s="57"/>
      <c r="I3988" s="50">
        <f t="shared" si="209"/>
        <v>0</v>
      </c>
      <c r="J3988" s="50">
        <f t="shared" si="209"/>
        <v>0</v>
      </c>
    </row>
    <row r="3989" spans="1:11" s="51" customFormat="1">
      <c r="A3989" s="2"/>
      <c r="C3989" s="55" t="s">
        <v>79</v>
      </c>
      <c r="D3989" s="56" t="s">
        <v>7767</v>
      </c>
      <c r="E3989" s="50"/>
      <c r="F3989" s="50"/>
      <c r="G3989" s="50"/>
      <c r="H3989" s="50"/>
      <c r="I3989" s="50">
        <f t="shared" si="209"/>
        <v>0</v>
      </c>
      <c r="J3989" s="50">
        <f t="shared" si="209"/>
        <v>0</v>
      </c>
    </row>
    <row r="3990" spans="1:11" s="51" customFormat="1">
      <c r="A3990" s="2"/>
      <c r="C3990" s="55" t="s">
        <v>80</v>
      </c>
      <c r="D3990" s="56" t="s">
        <v>7768</v>
      </c>
      <c r="E3990" s="50"/>
      <c r="F3990" s="50"/>
      <c r="G3990" s="50"/>
      <c r="H3990" s="50"/>
      <c r="I3990" s="50">
        <f t="shared" si="209"/>
        <v>0</v>
      </c>
      <c r="J3990" s="50">
        <f t="shared" si="209"/>
        <v>0</v>
      </c>
    </row>
    <row r="3991" spans="1:11">
      <c r="E3991" s="59"/>
      <c r="F3991" s="59"/>
      <c r="G3991" s="59"/>
      <c r="H3991" s="59"/>
      <c r="I3991" s="59"/>
      <c r="J3991" s="59"/>
    </row>
    <row r="3992" spans="1:11" ht="14.25">
      <c r="B3992" s="43" t="s">
        <v>66</v>
      </c>
      <c r="C3992" s="44"/>
      <c r="D3992" s="43"/>
      <c r="E3992" s="60"/>
      <c r="F3992" s="60"/>
      <c r="G3992" s="60"/>
      <c r="H3992" s="60"/>
      <c r="I3992" s="60"/>
      <c r="J3992" s="60"/>
    </row>
    <row r="3993" spans="1:11">
      <c r="B3993" s="45" t="s">
        <v>36</v>
      </c>
      <c r="E3993" s="61">
        <f>E3994</f>
        <v>15104</v>
      </c>
      <c r="F3993" s="61">
        <f t="shared" ref="F3993:J3993" si="210">F3994</f>
        <v>15591</v>
      </c>
      <c r="G3993" s="61">
        <f t="shared" si="210"/>
        <v>12763</v>
      </c>
      <c r="H3993" s="61">
        <f t="shared" si="210"/>
        <v>13148</v>
      </c>
      <c r="I3993" s="61">
        <f t="shared" si="210"/>
        <v>27867</v>
      </c>
      <c r="J3993" s="61">
        <f t="shared" si="210"/>
        <v>28739</v>
      </c>
    </row>
    <row r="3994" spans="1:11" ht="14.25">
      <c r="B3994" s="69" t="s">
        <v>65</v>
      </c>
      <c r="C3994" s="70"/>
      <c r="E3994" s="61">
        <f>SUM(E3995:E4112)</f>
        <v>15104</v>
      </c>
      <c r="F3994" s="61">
        <f t="shared" ref="F3994:J3994" si="211">SUM(F3995:F4112)</f>
        <v>15591</v>
      </c>
      <c r="G3994" s="61">
        <f t="shared" si="211"/>
        <v>12763</v>
      </c>
      <c r="H3994" s="61">
        <f t="shared" si="211"/>
        <v>13148</v>
      </c>
      <c r="I3994" s="61">
        <f t="shared" si="211"/>
        <v>27867</v>
      </c>
      <c r="J3994" s="61">
        <f t="shared" si="211"/>
        <v>28739</v>
      </c>
      <c r="K3994" s="71" t="s">
        <v>9</v>
      </c>
    </row>
    <row r="3995" spans="1:11">
      <c r="C3995" s="48">
        <v>130025</v>
      </c>
      <c r="D3995" s="49" t="s">
        <v>3793</v>
      </c>
      <c r="E3995" s="65">
        <v>0</v>
      </c>
      <c r="F3995" s="65">
        <v>1</v>
      </c>
      <c r="G3995" s="50">
        <v>0</v>
      </c>
      <c r="H3995" s="50">
        <v>1</v>
      </c>
      <c r="I3995" s="50">
        <f t="shared" ref="I3995:J4112" si="212">SUM(E3995,G3995)</f>
        <v>0</v>
      </c>
      <c r="J3995" s="50">
        <f t="shared" si="212"/>
        <v>2</v>
      </c>
    </row>
    <row r="3996" spans="1:11">
      <c r="C3996" s="48">
        <v>130207</v>
      </c>
      <c r="D3996" s="49" t="s">
        <v>695</v>
      </c>
      <c r="E3996" s="65">
        <v>9</v>
      </c>
      <c r="F3996" s="65">
        <v>10</v>
      </c>
      <c r="G3996" s="50">
        <v>0</v>
      </c>
      <c r="H3996" s="50">
        <v>5</v>
      </c>
      <c r="I3996" s="50">
        <f t="shared" si="212"/>
        <v>9</v>
      </c>
      <c r="J3996" s="50">
        <f t="shared" si="212"/>
        <v>15</v>
      </c>
    </row>
    <row r="3997" spans="1:11">
      <c r="C3997" s="48">
        <v>130208</v>
      </c>
      <c r="D3997" s="49" t="s">
        <v>5492</v>
      </c>
      <c r="E3997" s="65">
        <v>1605</v>
      </c>
      <c r="F3997" s="65">
        <v>1604</v>
      </c>
      <c r="G3997" s="50">
        <v>52</v>
      </c>
      <c r="H3997" s="50">
        <v>60</v>
      </c>
      <c r="I3997" s="50">
        <f t="shared" si="212"/>
        <v>1657</v>
      </c>
      <c r="J3997" s="50">
        <f t="shared" si="212"/>
        <v>1664</v>
      </c>
    </row>
    <row r="3998" spans="1:11">
      <c r="C3998" s="48">
        <v>130220</v>
      </c>
      <c r="D3998" s="49" t="s">
        <v>3794</v>
      </c>
      <c r="E3998" s="65">
        <v>0</v>
      </c>
      <c r="F3998" s="65">
        <v>20</v>
      </c>
      <c r="G3998" s="50">
        <v>0</v>
      </c>
      <c r="H3998" s="50">
        <v>1</v>
      </c>
      <c r="I3998" s="50">
        <f t="shared" si="212"/>
        <v>0</v>
      </c>
      <c r="J3998" s="50">
        <f t="shared" si="212"/>
        <v>21</v>
      </c>
    </row>
    <row r="3999" spans="1:11">
      <c r="C3999" s="48">
        <v>130222</v>
      </c>
      <c r="D3999" s="49" t="s">
        <v>3795</v>
      </c>
      <c r="E3999" s="65">
        <v>0</v>
      </c>
      <c r="F3999" s="65">
        <v>800</v>
      </c>
      <c r="G3999" s="50">
        <v>0</v>
      </c>
      <c r="H3999" s="50">
        <v>1</v>
      </c>
      <c r="I3999" s="50">
        <f t="shared" si="212"/>
        <v>0</v>
      </c>
      <c r="J3999" s="50">
        <f t="shared" si="212"/>
        <v>801</v>
      </c>
    </row>
    <row r="4000" spans="1:11">
      <c r="C4000" s="48">
        <v>241029</v>
      </c>
      <c r="D4000" s="49" t="s">
        <v>3796</v>
      </c>
      <c r="E4000" s="65">
        <v>0</v>
      </c>
      <c r="F4000" s="65">
        <v>1</v>
      </c>
      <c r="G4000" s="50">
        <v>0</v>
      </c>
      <c r="H4000" s="50">
        <v>1</v>
      </c>
      <c r="I4000" s="50">
        <f t="shared" si="212"/>
        <v>0</v>
      </c>
      <c r="J4000" s="50">
        <f t="shared" si="212"/>
        <v>2</v>
      </c>
    </row>
    <row r="4001" spans="3:10">
      <c r="C4001" s="48">
        <v>250094</v>
      </c>
      <c r="D4001" s="49" t="s">
        <v>3797</v>
      </c>
      <c r="E4001" s="65">
        <v>0</v>
      </c>
      <c r="F4001" s="65">
        <v>1</v>
      </c>
      <c r="G4001" s="50">
        <v>16</v>
      </c>
      <c r="H4001" s="50">
        <v>15</v>
      </c>
      <c r="I4001" s="50">
        <f t="shared" si="212"/>
        <v>16</v>
      </c>
      <c r="J4001" s="50">
        <f t="shared" si="212"/>
        <v>16</v>
      </c>
    </row>
    <row r="4002" spans="3:10">
      <c r="C4002" s="48">
        <v>260001</v>
      </c>
      <c r="D4002" s="49" t="s">
        <v>3758</v>
      </c>
      <c r="E4002" s="65">
        <v>36</v>
      </c>
      <c r="F4002" s="65">
        <v>40</v>
      </c>
      <c r="G4002" s="50">
        <v>0</v>
      </c>
      <c r="H4002" s="50">
        <v>1</v>
      </c>
      <c r="I4002" s="50">
        <f t="shared" si="212"/>
        <v>36</v>
      </c>
      <c r="J4002" s="50">
        <f t="shared" si="212"/>
        <v>41</v>
      </c>
    </row>
    <row r="4003" spans="3:10">
      <c r="C4003" s="48">
        <v>310041</v>
      </c>
      <c r="D4003" s="49" t="s">
        <v>3798</v>
      </c>
      <c r="E4003" s="65">
        <v>1</v>
      </c>
      <c r="F4003" s="65">
        <v>1</v>
      </c>
      <c r="G4003" s="50">
        <v>0</v>
      </c>
      <c r="H4003" s="50">
        <v>1</v>
      </c>
      <c r="I4003" s="50">
        <f t="shared" si="212"/>
        <v>1</v>
      </c>
      <c r="J4003" s="50">
        <f t="shared" si="212"/>
        <v>2</v>
      </c>
    </row>
    <row r="4004" spans="3:10">
      <c r="C4004" s="48">
        <v>600348</v>
      </c>
      <c r="D4004" s="49" t="s">
        <v>3799</v>
      </c>
      <c r="E4004" s="65">
        <v>0</v>
      </c>
      <c r="F4004" s="65">
        <v>1</v>
      </c>
      <c r="G4004" s="50">
        <v>0</v>
      </c>
      <c r="H4004" s="50">
        <v>1</v>
      </c>
      <c r="I4004" s="50">
        <f t="shared" si="212"/>
        <v>0</v>
      </c>
      <c r="J4004" s="50">
        <f t="shared" si="212"/>
        <v>2</v>
      </c>
    </row>
    <row r="4005" spans="3:10" ht="25.5">
      <c r="C4005" s="48" t="s">
        <v>3761</v>
      </c>
      <c r="D4005" s="49" t="s">
        <v>3762</v>
      </c>
      <c r="E4005" s="65">
        <v>0</v>
      </c>
      <c r="F4005" s="65">
        <v>1</v>
      </c>
      <c r="G4005" s="50">
        <v>0</v>
      </c>
      <c r="H4005" s="50">
        <v>1</v>
      </c>
      <c r="I4005" s="50">
        <f t="shared" si="212"/>
        <v>0</v>
      </c>
      <c r="J4005" s="50">
        <f t="shared" si="212"/>
        <v>2</v>
      </c>
    </row>
    <row r="4006" spans="3:10">
      <c r="C4006" s="48" t="s">
        <v>531</v>
      </c>
      <c r="D4006" s="49" t="s">
        <v>532</v>
      </c>
      <c r="E4006" s="65">
        <v>1</v>
      </c>
      <c r="F4006" s="65">
        <v>1</v>
      </c>
      <c r="G4006" s="50">
        <v>30</v>
      </c>
      <c r="H4006" s="50">
        <v>34</v>
      </c>
      <c r="I4006" s="50">
        <f t="shared" si="212"/>
        <v>31</v>
      </c>
      <c r="J4006" s="50">
        <f t="shared" si="212"/>
        <v>35</v>
      </c>
    </row>
    <row r="4007" spans="3:10">
      <c r="C4007" s="48" t="s">
        <v>701</v>
      </c>
      <c r="D4007" s="49" t="s">
        <v>702</v>
      </c>
      <c r="E4007" s="65">
        <v>0</v>
      </c>
      <c r="F4007" s="65">
        <v>0</v>
      </c>
      <c r="G4007" s="50">
        <v>3</v>
      </c>
      <c r="H4007" s="50">
        <v>5</v>
      </c>
      <c r="I4007" s="50">
        <f t="shared" si="212"/>
        <v>3</v>
      </c>
      <c r="J4007" s="50">
        <f t="shared" si="212"/>
        <v>5</v>
      </c>
    </row>
    <row r="4008" spans="3:10">
      <c r="C4008" s="48" t="s">
        <v>3800</v>
      </c>
      <c r="D4008" s="49" t="s">
        <v>3801</v>
      </c>
      <c r="E4008" s="65">
        <v>431</v>
      </c>
      <c r="F4008" s="65">
        <v>416</v>
      </c>
      <c r="G4008" s="50">
        <v>4</v>
      </c>
      <c r="H4008" s="50">
        <v>1</v>
      </c>
      <c r="I4008" s="50">
        <f t="shared" si="212"/>
        <v>435</v>
      </c>
      <c r="J4008" s="50">
        <f t="shared" si="212"/>
        <v>417</v>
      </c>
    </row>
    <row r="4009" spans="3:10">
      <c r="C4009" s="48" t="s">
        <v>3802</v>
      </c>
      <c r="D4009" s="49" t="s">
        <v>3803</v>
      </c>
      <c r="E4009" s="65">
        <v>0</v>
      </c>
      <c r="F4009" s="65">
        <v>1</v>
      </c>
      <c r="G4009" s="50">
        <v>0</v>
      </c>
      <c r="H4009" s="50">
        <v>1</v>
      </c>
      <c r="I4009" s="50">
        <f t="shared" si="212"/>
        <v>0</v>
      </c>
      <c r="J4009" s="50">
        <f t="shared" si="212"/>
        <v>2</v>
      </c>
    </row>
    <row r="4010" spans="3:10" ht="25.5">
      <c r="C4010" s="48" t="s">
        <v>3804</v>
      </c>
      <c r="D4010" s="49" t="s">
        <v>5493</v>
      </c>
      <c r="E4010" s="65">
        <v>375</v>
      </c>
      <c r="F4010" s="65">
        <v>368</v>
      </c>
      <c r="G4010" s="50">
        <v>1</v>
      </c>
      <c r="H4010" s="50">
        <v>1</v>
      </c>
      <c r="I4010" s="50">
        <f t="shared" si="212"/>
        <v>376</v>
      </c>
      <c r="J4010" s="50">
        <f t="shared" si="212"/>
        <v>369</v>
      </c>
    </row>
    <row r="4011" spans="3:10">
      <c r="C4011" s="48" t="s">
        <v>3805</v>
      </c>
      <c r="D4011" s="49" t="s">
        <v>5494</v>
      </c>
      <c r="E4011" s="65">
        <v>55</v>
      </c>
      <c r="F4011" s="65">
        <v>56</v>
      </c>
      <c r="G4011" s="50">
        <v>1</v>
      </c>
      <c r="H4011" s="50">
        <v>1</v>
      </c>
      <c r="I4011" s="50">
        <f t="shared" si="212"/>
        <v>56</v>
      </c>
      <c r="J4011" s="50">
        <f t="shared" si="212"/>
        <v>57</v>
      </c>
    </row>
    <row r="4012" spans="3:10">
      <c r="C4012" s="48" t="s">
        <v>3763</v>
      </c>
      <c r="D4012" s="49" t="s">
        <v>3764</v>
      </c>
      <c r="E4012" s="65">
        <v>72</v>
      </c>
      <c r="F4012" s="65">
        <v>70</v>
      </c>
      <c r="G4012" s="50">
        <v>0</v>
      </c>
      <c r="H4012" s="50">
        <v>1</v>
      </c>
      <c r="I4012" s="50">
        <f t="shared" si="212"/>
        <v>72</v>
      </c>
      <c r="J4012" s="50">
        <f t="shared" si="212"/>
        <v>71</v>
      </c>
    </row>
    <row r="4013" spans="3:10">
      <c r="C4013" s="48" t="s">
        <v>1905</v>
      </c>
      <c r="D4013" s="49" t="s">
        <v>1906</v>
      </c>
      <c r="E4013" s="65">
        <v>53</v>
      </c>
      <c r="F4013" s="65">
        <v>50</v>
      </c>
      <c r="G4013" s="50">
        <v>0</v>
      </c>
      <c r="H4013" s="50">
        <v>1</v>
      </c>
      <c r="I4013" s="50">
        <f t="shared" si="212"/>
        <v>53</v>
      </c>
      <c r="J4013" s="50">
        <f t="shared" si="212"/>
        <v>51</v>
      </c>
    </row>
    <row r="4014" spans="3:10">
      <c r="C4014" s="48" t="s">
        <v>541</v>
      </c>
      <c r="D4014" s="49" t="s">
        <v>542</v>
      </c>
      <c r="E4014" s="65">
        <v>0</v>
      </c>
      <c r="F4014" s="65">
        <v>1</v>
      </c>
      <c r="G4014" s="50">
        <v>1</v>
      </c>
      <c r="H4014" s="50">
        <v>1</v>
      </c>
      <c r="I4014" s="50">
        <f t="shared" si="212"/>
        <v>1</v>
      </c>
      <c r="J4014" s="50">
        <f t="shared" si="212"/>
        <v>2</v>
      </c>
    </row>
    <row r="4015" spans="3:10">
      <c r="C4015" s="48" t="s">
        <v>543</v>
      </c>
      <c r="D4015" s="49" t="s">
        <v>544</v>
      </c>
      <c r="E4015" s="65">
        <v>0</v>
      </c>
      <c r="F4015" s="65">
        <v>1</v>
      </c>
      <c r="G4015" s="50">
        <v>0</v>
      </c>
      <c r="H4015" s="50">
        <v>1</v>
      </c>
      <c r="I4015" s="50">
        <f t="shared" si="212"/>
        <v>0</v>
      </c>
      <c r="J4015" s="50">
        <f t="shared" si="212"/>
        <v>2</v>
      </c>
    </row>
    <row r="4016" spans="3:10">
      <c r="C4016" s="48" t="s">
        <v>545</v>
      </c>
      <c r="D4016" s="49" t="s">
        <v>546</v>
      </c>
      <c r="E4016" s="65">
        <v>531</v>
      </c>
      <c r="F4016" s="65">
        <v>538</v>
      </c>
      <c r="G4016" s="50">
        <v>351</v>
      </c>
      <c r="H4016" s="50">
        <v>364</v>
      </c>
      <c r="I4016" s="50">
        <f t="shared" si="212"/>
        <v>882</v>
      </c>
      <c r="J4016" s="50">
        <f t="shared" si="212"/>
        <v>902</v>
      </c>
    </row>
    <row r="4017" spans="3:10">
      <c r="C4017" s="48" t="s">
        <v>547</v>
      </c>
      <c r="D4017" s="49" t="s">
        <v>548</v>
      </c>
      <c r="E4017" s="65">
        <v>2</v>
      </c>
      <c r="F4017" s="65">
        <v>0</v>
      </c>
      <c r="G4017" s="50">
        <v>0</v>
      </c>
      <c r="H4017" s="50">
        <v>0</v>
      </c>
      <c r="I4017" s="50">
        <f t="shared" si="212"/>
        <v>2</v>
      </c>
      <c r="J4017" s="50">
        <f t="shared" si="212"/>
        <v>0</v>
      </c>
    </row>
    <row r="4018" spans="3:10">
      <c r="C4018" s="48" t="s">
        <v>3806</v>
      </c>
      <c r="D4018" s="49" t="s">
        <v>3807</v>
      </c>
      <c r="E4018" s="65">
        <v>885</v>
      </c>
      <c r="F4018" s="65">
        <v>1044</v>
      </c>
      <c r="G4018" s="50">
        <v>13</v>
      </c>
      <c r="H4018" s="50">
        <v>16</v>
      </c>
      <c r="I4018" s="50">
        <f t="shared" si="212"/>
        <v>898</v>
      </c>
      <c r="J4018" s="50">
        <f t="shared" si="212"/>
        <v>1060</v>
      </c>
    </row>
    <row r="4019" spans="3:10">
      <c r="C4019" s="48" t="s">
        <v>3808</v>
      </c>
      <c r="D4019" s="49" t="s">
        <v>3809</v>
      </c>
      <c r="E4019" s="65">
        <v>229</v>
      </c>
      <c r="F4019" s="65">
        <v>273</v>
      </c>
      <c r="G4019" s="50">
        <v>0</v>
      </c>
      <c r="H4019" s="50">
        <v>1</v>
      </c>
      <c r="I4019" s="50">
        <f t="shared" si="212"/>
        <v>229</v>
      </c>
      <c r="J4019" s="50">
        <f t="shared" si="212"/>
        <v>274</v>
      </c>
    </row>
    <row r="4020" spans="3:10">
      <c r="C4020" s="48" t="s">
        <v>3810</v>
      </c>
      <c r="D4020" s="49" t="s">
        <v>3811</v>
      </c>
      <c r="E4020" s="65">
        <v>0</v>
      </c>
      <c r="F4020" s="65">
        <v>1</v>
      </c>
      <c r="G4020" s="50">
        <v>108</v>
      </c>
      <c r="H4020" s="50">
        <v>100</v>
      </c>
      <c r="I4020" s="50">
        <f t="shared" si="212"/>
        <v>108</v>
      </c>
      <c r="J4020" s="50">
        <f t="shared" si="212"/>
        <v>101</v>
      </c>
    </row>
    <row r="4021" spans="3:10">
      <c r="C4021" s="48" t="s">
        <v>3812</v>
      </c>
      <c r="D4021" s="49" t="s">
        <v>3813</v>
      </c>
      <c r="E4021" s="65">
        <v>0</v>
      </c>
      <c r="F4021" s="65">
        <v>1</v>
      </c>
      <c r="G4021" s="50">
        <v>143</v>
      </c>
      <c r="H4021" s="50">
        <v>137</v>
      </c>
      <c r="I4021" s="50">
        <f t="shared" si="212"/>
        <v>143</v>
      </c>
      <c r="J4021" s="50">
        <f t="shared" si="212"/>
        <v>138</v>
      </c>
    </row>
    <row r="4022" spans="3:10">
      <c r="C4022" s="48" t="s">
        <v>3814</v>
      </c>
      <c r="D4022" s="49" t="s">
        <v>3815</v>
      </c>
      <c r="E4022" s="65">
        <v>0</v>
      </c>
      <c r="F4022" s="65">
        <v>1</v>
      </c>
      <c r="G4022" s="50">
        <v>244</v>
      </c>
      <c r="H4022" s="50">
        <v>229</v>
      </c>
      <c r="I4022" s="50">
        <f t="shared" si="212"/>
        <v>244</v>
      </c>
      <c r="J4022" s="50">
        <f t="shared" si="212"/>
        <v>230</v>
      </c>
    </row>
    <row r="4023" spans="3:10">
      <c r="C4023" s="48" t="s">
        <v>549</v>
      </c>
      <c r="D4023" s="49" t="s">
        <v>550</v>
      </c>
      <c r="E4023" s="65">
        <v>1</v>
      </c>
      <c r="F4023" s="65">
        <v>0</v>
      </c>
      <c r="G4023" s="50">
        <v>0</v>
      </c>
      <c r="H4023" s="50">
        <v>0</v>
      </c>
      <c r="I4023" s="50">
        <f t="shared" si="212"/>
        <v>1</v>
      </c>
      <c r="J4023" s="50">
        <f t="shared" si="212"/>
        <v>0</v>
      </c>
    </row>
    <row r="4024" spans="3:10">
      <c r="C4024" s="48" t="s">
        <v>2080</v>
      </c>
      <c r="D4024" s="49" t="s">
        <v>2081</v>
      </c>
      <c r="E4024" s="65">
        <v>0</v>
      </c>
      <c r="F4024" s="65">
        <v>1</v>
      </c>
      <c r="G4024" s="50">
        <v>1</v>
      </c>
      <c r="H4024" s="50">
        <v>1</v>
      </c>
      <c r="I4024" s="50">
        <f t="shared" si="212"/>
        <v>1</v>
      </c>
      <c r="J4024" s="50">
        <f t="shared" si="212"/>
        <v>2</v>
      </c>
    </row>
    <row r="4025" spans="3:10">
      <c r="C4025" s="48" t="s">
        <v>551</v>
      </c>
      <c r="D4025" s="49" t="s">
        <v>552</v>
      </c>
      <c r="E4025" s="65">
        <v>1176</v>
      </c>
      <c r="F4025" s="65">
        <v>1118</v>
      </c>
      <c r="G4025" s="50">
        <v>454</v>
      </c>
      <c r="H4025" s="50">
        <v>446</v>
      </c>
      <c r="I4025" s="50">
        <f t="shared" si="212"/>
        <v>1630</v>
      </c>
      <c r="J4025" s="50">
        <f t="shared" si="212"/>
        <v>1564</v>
      </c>
    </row>
    <row r="4026" spans="3:10">
      <c r="C4026" s="48" t="s">
        <v>977</v>
      </c>
      <c r="D4026" s="49" t="s">
        <v>978</v>
      </c>
      <c r="E4026" s="65">
        <v>0</v>
      </c>
      <c r="F4026" s="65">
        <v>1</v>
      </c>
      <c r="G4026" s="50">
        <v>0</v>
      </c>
      <c r="H4026" s="50">
        <v>1</v>
      </c>
      <c r="I4026" s="50">
        <f t="shared" si="212"/>
        <v>0</v>
      </c>
      <c r="J4026" s="50">
        <f t="shared" si="212"/>
        <v>2</v>
      </c>
    </row>
    <row r="4027" spans="3:10">
      <c r="C4027" s="48" t="s">
        <v>979</v>
      </c>
      <c r="D4027" s="49" t="s">
        <v>980</v>
      </c>
      <c r="E4027" s="65">
        <v>0</v>
      </c>
      <c r="F4027" s="65">
        <v>1</v>
      </c>
      <c r="G4027" s="50">
        <v>0</v>
      </c>
      <c r="H4027" s="50">
        <v>1</v>
      </c>
      <c r="I4027" s="50">
        <f t="shared" si="212"/>
        <v>0</v>
      </c>
      <c r="J4027" s="50">
        <f t="shared" si="212"/>
        <v>2</v>
      </c>
    </row>
    <row r="4028" spans="3:10">
      <c r="C4028" s="48" t="s">
        <v>1475</v>
      </c>
      <c r="D4028" s="49" t="s">
        <v>1476</v>
      </c>
      <c r="E4028" s="65">
        <v>292</v>
      </c>
      <c r="F4028" s="65">
        <v>286</v>
      </c>
      <c r="G4028" s="50">
        <v>89</v>
      </c>
      <c r="H4028" s="50">
        <v>87</v>
      </c>
      <c r="I4028" s="50">
        <f t="shared" si="212"/>
        <v>381</v>
      </c>
      <c r="J4028" s="50">
        <f t="shared" si="212"/>
        <v>373</v>
      </c>
    </row>
    <row r="4029" spans="3:10">
      <c r="C4029" s="48" t="s">
        <v>3816</v>
      </c>
      <c r="D4029" s="49" t="s">
        <v>3817</v>
      </c>
      <c r="E4029" s="65">
        <v>7</v>
      </c>
      <c r="F4029" s="65">
        <v>6</v>
      </c>
      <c r="G4029" s="50">
        <v>0</v>
      </c>
      <c r="H4029" s="50">
        <v>1</v>
      </c>
      <c r="I4029" s="50">
        <f t="shared" si="212"/>
        <v>7</v>
      </c>
      <c r="J4029" s="50">
        <f t="shared" si="212"/>
        <v>7</v>
      </c>
    </row>
    <row r="4030" spans="3:10">
      <c r="C4030" s="48" t="s">
        <v>3818</v>
      </c>
      <c r="D4030" s="49" t="s">
        <v>3819</v>
      </c>
      <c r="E4030" s="65">
        <v>1</v>
      </c>
      <c r="F4030" s="65">
        <v>2</v>
      </c>
      <c r="G4030" s="50">
        <v>0</v>
      </c>
      <c r="H4030" s="50">
        <v>1</v>
      </c>
      <c r="I4030" s="50">
        <f t="shared" si="212"/>
        <v>1</v>
      </c>
      <c r="J4030" s="50">
        <f t="shared" si="212"/>
        <v>3</v>
      </c>
    </row>
    <row r="4031" spans="3:10">
      <c r="C4031" s="48" t="s">
        <v>138</v>
      </c>
      <c r="D4031" s="49" t="s">
        <v>139</v>
      </c>
      <c r="E4031" s="65">
        <v>0</v>
      </c>
      <c r="F4031" s="65">
        <v>1</v>
      </c>
      <c r="G4031" s="50">
        <v>0</v>
      </c>
      <c r="H4031" s="50">
        <v>1</v>
      </c>
      <c r="I4031" s="50">
        <f t="shared" si="212"/>
        <v>0</v>
      </c>
      <c r="J4031" s="50">
        <f t="shared" si="212"/>
        <v>2</v>
      </c>
    </row>
    <row r="4032" spans="3:10">
      <c r="C4032" s="48" t="s">
        <v>1417</v>
      </c>
      <c r="D4032" s="49" t="s">
        <v>1418</v>
      </c>
      <c r="E4032" s="65">
        <v>0</v>
      </c>
      <c r="F4032" s="65">
        <v>1</v>
      </c>
      <c r="G4032" s="50">
        <v>0</v>
      </c>
      <c r="H4032" s="50">
        <v>1</v>
      </c>
      <c r="I4032" s="50">
        <f t="shared" si="212"/>
        <v>0</v>
      </c>
      <c r="J4032" s="50">
        <f t="shared" si="212"/>
        <v>2</v>
      </c>
    </row>
    <row r="4033" spans="3:10">
      <c r="C4033" s="48" t="s">
        <v>1797</v>
      </c>
      <c r="D4033" s="49" t="s">
        <v>1798</v>
      </c>
      <c r="E4033" s="65">
        <v>0</v>
      </c>
      <c r="F4033" s="65">
        <v>1</v>
      </c>
      <c r="G4033" s="50">
        <v>1</v>
      </c>
      <c r="H4033" s="50">
        <v>1</v>
      </c>
      <c r="I4033" s="50">
        <f t="shared" si="212"/>
        <v>1</v>
      </c>
      <c r="J4033" s="50">
        <f t="shared" si="212"/>
        <v>2</v>
      </c>
    </row>
    <row r="4034" spans="3:10">
      <c r="C4034" s="48" t="s">
        <v>987</v>
      </c>
      <c r="D4034" s="49" t="s">
        <v>988</v>
      </c>
      <c r="E4034" s="65">
        <v>1</v>
      </c>
      <c r="F4034" s="65">
        <v>1</v>
      </c>
      <c r="G4034" s="50">
        <v>0</v>
      </c>
      <c r="H4034" s="50">
        <v>1</v>
      </c>
      <c r="I4034" s="50">
        <f t="shared" si="212"/>
        <v>1</v>
      </c>
      <c r="J4034" s="50">
        <f t="shared" si="212"/>
        <v>2</v>
      </c>
    </row>
    <row r="4035" spans="3:10">
      <c r="C4035" s="48" t="s">
        <v>989</v>
      </c>
      <c r="D4035" s="49" t="s">
        <v>990</v>
      </c>
      <c r="E4035" s="65">
        <v>1</v>
      </c>
      <c r="F4035" s="65">
        <v>1</v>
      </c>
      <c r="G4035" s="50">
        <v>0</v>
      </c>
      <c r="H4035" s="50">
        <v>1</v>
      </c>
      <c r="I4035" s="50">
        <f t="shared" si="212"/>
        <v>1</v>
      </c>
      <c r="J4035" s="50">
        <f t="shared" si="212"/>
        <v>2</v>
      </c>
    </row>
    <row r="4036" spans="3:10">
      <c r="C4036" s="48" t="s">
        <v>3820</v>
      </c>
      <c r="D4036" s="49" t="s">
        <v>3821</v>
      </c>
      <c r="E4036" s="65">
        <v>7</v>
      </c>
      <c r="F4036" s="65">
        <v>7</v>
      </c>
      <c r="G4036" s="50">
        <v>0</v>
      </c>
      <c r="H4036" s="50">
        <v>1</v>
      </c>
      <c r="I4036" s="50">
        <f t="shared" si="212"/>
        <v>7</v>
      </c>
      <c r="J4036" s="50">
        <f t="shared" si="212"/>
        <v>8</v>
      </c>
    </row>
    <row r="4037" spans="3:10">
      <c r="C4037" s="48" t="s">
        <v>3822</v>
      </c>
      <c r="D4037" s="49" t="s">
        <v>3823</v>
      </c>
      <c r="E4037" s="65">
        <v>860</v>
      </c>
      <c r="F4037" s="65">
        <v>877</v>
      </c>
      <c r="G4037" s="50">
        <v>0</v>
      </c>
      <c r="H4037" s="50">
        <v>1</v>
      </c>
      <c r="I4037" s="50">
        <f t="shared" si="212"/>
        <v>860</v>
      </c>
      <c r="J4037" s="50">
        <f t="shared" si="212"/>
        <v>878</v>
      </c>
    </row>
    <row r="4038" spans="3:10">
      <c r="C4038" s="48" t="s">
        <v>3824</v>
      </c>
      <c r="D4038" s="49" t="s">
        <v>3825</v>
      </c>
      <c r="E4038" s="65">
        <v>20</v>
      </c>
      <c r="F4038" s="65">
        <v>18</v>
      </c>
      <c r="G4038" s="50">
        <v>0</v>
      </c>
      <c r="H4038" s="50">
        <v>1</v>
      </c>
      <c r="I4038" s="50">
        <f t="shared" si="212"/>
        <v>20</v>
      </c>
      <c r="J4038" s="50">
        <f t="shared" si="212"/>
        <v>19</v>
      </c>
    </row>
    <row r="4039" spans="3:10">
      <c r="C4039" s="48" t="s">
        <v>3430</v>
      </c>
      <c r="D4039" s="49" t="s">
        <v>3431</v>
      </c>
      <c r="E4039" s="65">
        <v>43</v>
      </c>
      <c r="F4039" s="65">
        <v>40</v>
      </c>
      <c r="G4039" s="50">
        <v>1</v>
      </c>
      <c r="H4039" s="50">
        <v>1</v>
      </c>
      <c r="I4039" s="50">
        <f t="shared" si="212"/>
        <v>44</v>
      </c>
      <c r="J4039" s="50">
        <f t="shared" si="212"/>
        <v>41</v>
      </c>
    </row>
    <row r="4040" spans="3:10">
      <c r="C4040" s="48" t="s">
        <v>3826</v>
      </c>
      <c r="D4040" s="49" t="s">
        <v>3827</v>
      </c>
      <c r="E4040" s="65">
        <v>0</v>
      </c>
      <c r="F4040" s="65">
        <v>1</v>
      </c>
      <c r="G4040" s="50">
        <v>4</v>
      </c>
      <c r="H4040" s="50">
        <v>5</v>
      </c>
      <c r="I4040" s="50">
        <f t="shared" si="212"/>
        <v>4</v>
      </c>
      <c r="J4040" s="50">
        <f t="shared" si="212"/>
        <v>6</v>
      </c>
    </row>
    <row r="4041" spans="3:10">
      <c r="C4041" s="48" t="s">
        <v>991</v>
      </c>
      <c r="D4041" s="49" t="s">
        <v>992</v>
      </c>
      <c r="E4041" s="65">
        <v>0</v>
      </c>
      <c r="F4041" s="65">
        <v>1</v>
      </c>
      <c r="G4041" s="50">
        <v>0</v>
      </c>
      <c r="H4041" s="50">
        <v>1</v>
      </c>
      <c r="I4041" s="50">
        <f t="shared" si="212"/>
        <v>0</v>
      </c>
      <c r="J4041" s="50">
        <f t="shared" si="212"/>
        <v>2</v>
      </c>
    </row>
    <row r="4042" spans="3:10">
      <c r="C4042" s="48" t="s">
        <v>993</v>
      </c>
      <c r="D4042" s="49" t="s">
        <v>994</v>
      </c>
      <c r="E4042" s="65">
        <v>0</v>
      </c>
      <c r="F4042" s="65">
        <v>1</v>
      </c>
      <c r="G4042" s="50">
        <v>0</v>
      </c>
      <c r="H4042" s="50">
        <v>1</v>
      </c>
      <c r="I4042" s="50">
        <f t="shared" si="212"/>
        <v>0</v>
      </c>
      <c r="J4042" s="50">
        <f t="shared" si="212"/>
        <v>2</v>
      </c>
    </row>
    <row r="4043" spans="3:10">
      <c r="C4043" s="48" t="s">
        <v>995</v>
      </c>
      <c r="D4043" s="49" t="s">
        <v>996</v>
      </c>
      <c r="E4043" s="65">
        <v>0</v>
      </c>
      <c r="F4043" s="65">
        <v>1</v>
      </c>
      <c r="G4043" s="50">
        <v>5</v>
      </c>
      <c r="H4043" s="50">
        <v>1</v>
      </c>
      <c r="I4043" s="50">
        <f t="shared" si="212"/>
        <v>5</v>
      </c>
      <c r="J4043" s="50">
        <f t="shared" si="212"/>
        <v>2</v>
      </c>
    </row>
    <row r="4044" spans="3:10">
      <c r="C4044" s="48" t="s">
        <v>140</v>
      </c>
      <c r="D4044" s="49" t="s">
        <v>141</v>
      </c>
      <c r="E4044" s="65">
        <v>0</v>
      </c>
      <c r="F4044" s="65">
        <v>1</v>
      </c>
      <c r="G4044" s="50">
        <v>0</v>
      </c>
      <c r="H4044" s="50">
        <v>1</v>
      </c>
      <c r="I4044" s="50">
        <f t="shared" si="212"/>
        <v>0</v>
      </c>
      <c r="J4044" s="50">
        <f t="shared" si="212"/>
        <v>2</v>
      </c>
    </row>
    <row r="4045" spans="3:10">
      <c r="C4045" s="48" t="s">
        <v>557</v>
      </c>
      <c r="D4045" s="49" t="s">
        <v>558</v>
      </c>
      <c r="E4045" s="65">
        <v>2</v>
      </c>
      <c r="F4045" s="65">
        <v>1</v>
      </c>
      <c r="G4045" s="50">
        <v>0</v>
      </c>
      <c r="H4045" s="50">
        <v>1</v>
      </c>
      <c r="I4045" s="50">
        <f t="shared" si="212"/>
        <v>2</v>
      </c>
      <c r="J4045" s="50">
        <f t="shared" si="212"/>
        <v>2</v>
      </c>
    </row>
    <row r="4046" spans="3:10">
      <c r="C4046" s="48" t="s">
        <v>997</v>
      </c>
      <c r="D4046" s="49" t="s">
        <v>998</v>
      </c>
      <c r="E4046" s="65">
        <v>0</v>
      </c>
      <c r="F4046" s="65">
        <v>1</v>
      </c>
      <c r="G4046" s="50">
        <v>0</v>
      </c>
      <c r="H4046" s="50">
        <v>1</v>
      </c>
      <c r="I4046" s="50">
        <f t="shared" si="212"/>
        <v>0</v>
      </c>
      <c r="J4046" s="50">
        <f t="shared" si="212"/>
        <v>2</v>
      </c>
    </row>
    <row r="4047" spans="3:10">
      <c r="C4047" s="48" t="s">
        <v>559</v>
      </c>
      <c r="D4047" s="49" t="s">
        <v>560</v>
      </c>
      <c r="E4047" s="65">
        <v>0</v>
      </c>
      <c r="F4047" s="65">
        <v>1</v>
      </c>
      <c r="G4047" s="50">
        <v>0</v>
      </c>
      <c r="H4047" s="50">
        <v>1</v>
      </c>
      <c r="I4047" s="50">
        <f t="shared" si="212"/>
        <v>0</v>
      </c>
      <c r="J4047" s="50">
        <f t="shared" si="212"/>
        <v>2</v>
      </c>
    </row>
    <row r="4048" spans="3:10">
      <c r="C4048" s="48" t="s">
        <v>3828</v>
      </c>
      <c r="D4048" s="49" t="s">
        <v>3829</v>
      </c>
      <c r="E4048" s="65">
        <v>0</v>
      </c>
      <c r="F4048" s="65">
        <v>2</v>
      </c>
      <c r="G4048" s="50">
        <v>0</v>
      </c>
      <c r="H4048" s="50">
        <v>2</v>
      </c>
      <c r="I4048" s="50">
        <f t="shared" si="212"/>
        <v>0</v>
      </c>
      <c r="J4048" s="50">
        <f t="shared" si="212"/>
        <v>4</v>
      </c>
    </row>
    <row r="4049" spans="3:10">
      <c r="C4049" s="48" t="s">
        <v>346</v>
      </c>
      <c r="D4049" s="49" t="s">
        <v>347</v>
      </c>
      <c r="E4049" s="65">
        <v>316</v>
      </c>
      <c r="F4049" s="65">
        <v>303</v>
      </c>
      <c r="G4049" s="50">
        <v>169</v>
      </c>
      <c r="H4049" s="50">
        <v>156</v>
      </c>
      <c r="I4049" s="50">
        <f t="shared" si="212"/>
        <v>485</v>
      </c>
      <c r="J4049" s="50">
        <f t="shared" si="212"/>
        <v>459</v>
      </c>
    </row>
    <row r="4050" spans="3:10">
      <c r="C4050" s="48" t="s">
        <v>1039</v>
      </c>
      <c r="D4050" s="49" t="s">
        <v>1040</v>
      </c>
      <c r="E4050" s="65">
        <v>4</v>
      </c>
      <c r="F4050" s="65">
        <v>6</v>
      </c>
      <c r="G4050" s="50">
        <v>30</v>
      </c>
      <c r="H4050" s="50">
        <v>30</v>
      </c>
      <c r="I4050" s="50">
        <f t="shared" si="212"/>
        <v>34</v>
      </c>
      <c r="J4050" s="50">
        <f t="shared" si="212"/>
        <v>36</v>
      </c>
    </row>
    <row r="4051" spans="3:10">
      <c r="C4051" s="48" t="s">
        <v>1041</v>
      </c>
      <c r="D4051" s="49" t="s">
        <v>1042</v>
      </c>
      <c r="E4051" s="65">
        <v>3</v>
      </c>
      <c r="F4051" s="65">
        <v>4</v>
      </c>
      <c r="G4051" s="50">
        <v>2</v>
      </c>
      <c r="H4051" s="50">
        <v>1</v>
      </c>
      <c r="I4051" s="50">
        <f t="shared" si="212"/>
        <v>5</v>
      </c>
      <c r="J4051" s="50">
        <f t="shared" si="212"/>
        <v>5</v>
      </c>
    </row>
    <row r="4052" spans="3:10">
      <c r="C4052" s="48" t="s">
        <v>1043</v>
      </c>
      <c r="D4052" s="49" t="s">
        <v>1044</v>
      </c>
      <c r="E4052" s="65">
        <v>0</v>
      </c>
      <c r="F4052" s="65">
        <v>1</v>
      </c>
      <c r="G4052" s="50">
        <v>2</v>
      </c>
      <c r="H4052" s="50">
        <v>1</v>
      </c>
      <c r="I4052" s="50">
        <f t="shared" si="212"/>
        <v>2</v>
      </c>
      <c r="J4052" s="50">
        <f t="shared" si="212"/>
        <v>2</v>
      </c>
    </row>
    <row r="4053" spans="3:10">
      <c r="C4053" s="48" t="s">
        <v>1799</v>
      </c>
      <c r="D4053" s="49" t="s">
        <v>1800</v>
      </c>
      <c r="E4053" s="65">
        <v>2</v>
      </c>
      <c r="F4053" s="65">
        <v>2</v>
      </c>
      <c r="G4053" s="50">
        <v>0</v>
      </c>
      <c r="H4053" s="50">
        <v>1</v>
      </c>
      <c r="I4053" s="50">
        <f t="shared" si="212"/>
        <v>2</v>
      </c>
      <c r="J4053" s="50">
        <f t="shared" si="212"/>
        <v>3</v>
      </c>
    </row>
    <row r="4054" spans="3:10">
      <c r="C4054" s="48" t="s">
        <v>508</v>
      </c>
      <c r="D4054" s="49" t="s">
        <v>509</v>
      </c>
      <c r="E4054" s="65">
        <v>56</v>
      </c>
      <c r="F4054" s="65">
        <v>52</v>
      </c>
      <c r="G4054" s="50">
        <v>61</v>
      </c>
      <c r="H4054" s="50">
        <v>60</v>
      </c>
      <c r="I4054" s="50">
        <f t="shared" si="212"/>
        <v>117</v>
      </c>
      <c r="J4054" s="50">
        <f t="shared" si="212"/>
        <v>112</v>
      </c>
    </row>
    <row r="4055" spans="3:10">
      <c r="C4055" s="48" t="s">
        <v>1045</v>
      </c>
      <c r="D4055" s="49" t="s">
        <v>1046</v>
      </c>
      <c r="E4055" s="65">
        <v>7</v>
      </c>
      <c r="F4055" s="65">
        <v>7</v>
      </c>
      <c r="G4055" s="50">
        <v>9</v>
      </c>
      <c r="H4055" s="50">
        <v>7</v>
      </c>
      <c r="I4055" s="50">
        <f t="shared" si="212"/>
        <v>16</v>
      </c>
      <c r="J4055" s="50">
        <f t="shared" si="212"/>
        <v>14</v>
      </c>
    </row>
    <row r="4056" spans="3:10">
      <c r="C4056" s="48" t="s">
        <v>1419</v>
      </c>
      <c r="D4056" s="49" t="s">
        <v>1420</v>
      </c>
      <c r="E4056" s="65">
        <v>13</v>
      </c>
      <c r="F4056" s="65">
        <v>12</v>
      </c>
      <c r="G4056" s="50">
        <v>2</v>
      </c>
      <c r="H4056" s="50">
        <v>3</v>
      </c>
      <c r="I4056" s="50">
        <f t="shared" si="212"/>
        <v>15</v>
      </c>
      <c r="J4056" s="50">
        <f t="shared" si="212"/>
        <v>15</v>
      </c>
    </row>
    <row r="4057" spans="3:10">
      <c r="C4057" s="48" t="s">
        <v>510</v>
      </c>
      <c r="D4057" s="49" t="s">
        <v>511</v>
      </c>
      <c r="E4057" s="65">
        <v>58</v>
      </c>
      <c r="F4057" s="65">
        <v>58</v>
      </c>
      <c r="G4057" s="50">
        <v>31</v>
      </c>
      <c r="H4057" s="50">
        <v>31</v>
      </c>
      <c r="I4057" s="50">
        <f t="shared" si="212"/>
        <v>89</v>
      </c>
      <c r="J4057" s="50">
        <f t="shared" si="212"/>
        <v>89</v>
      </c>
    </row>
    <row r="4058" spans="3:10">
      <c r="C4058" s="48" t="s">
        <v>1801</v>
      </c>
      <c r="D4058" s="49" t="s">
        <v>1802</v>
      </c>
      <c r="E4058" s="65">
        <v>10</v>
      </c>
      <c r="F4058" s="65">
        <v>10</v>
      </c>
      <c r="G4058" s="50">
        <v>2</v>
      </c>
      <c r="H4058" s="50">
        <v>3</v>
      </c>
      <c r="I4058" s="50">
        <f t="shared" si="212"/>
        <v>12</v>
      </c>
      <c r="J4058" s="50">
        <f t="shared" si="212"/>
        <v>13</v>
      </c>
    </row>
    <row r="4059" spans="3:10">
      <c r="C4059" s="48" t="s">
        <v>3136</v>
      </c>
      <c r="D4059" s="49" t="s">
        <v>3137</v>
      </c>
      <c r="E4059" s="65">
        <v>0</v>
      </c>
      <c r="F4059" s="65">
        <v>1</v>
      </c>
      <c r="G4059" s="50">
        <v>0</v>
      </c>
      <c r="H4059" s="50">
        <v>1</v>
      </c>
      <c r="I4059" s="50">
        <f t="shared" si="212"/>
        <v>0</v>
      </c>
      <c r="J4059" s="50">
        <f t="shared" si="212"/>
        <v>2</v>
      </c>
    </row>
    <row r="4060" spans="3:10">
      <c r="C4060" s="48" t="s">
        <v>3138</v>
      </c>
      <c r="D4060" s="49" t="s">
        <v>3139</v>
      </c>
      <c r="E4060" s="65">
        <v>0</v>
      </c>
      <c r="F4060" s="65">
        <v>1</v>
      </c>
      <c r="G4060" s="50">
        <v>0</v>
      </c>
      <c r="H4060" s="50">
        <v>1</v>
      </c>
      <c r="I4060" s="50">
        <f t="shared" si="212"/>
        <v>0</v>
      </c>
      <c r="J4060" s="50">
        <f t="shared" si="212"/>
        <v>2</v>
      </c>
    </row>
    <row r="4061" spans="3:10">
      <c r="C4061" s="48" t="s">
        <v>3140</v>
      </c>
      <c r="D4061" s="49" t="s">
        <v>3141</v>
      </c>
      <c r="E4061" s="65">
        <v>0</v>
      </c>
      <c r="F4061" s="65">
        <v>1</v>
      </c>
      <c r="G4061" s="50">
        <v>0</v>
      </c>
      <c r="H4061" s="50">
        <v>1</v>
      </c>
      <c r="I4061" s="50">
        <f t="shared" si="212"/>
        <v>0</v>
      </c>
      <c r="J4061" s="50">
        <f t="shared" si="212"/>
        <v>2</v>
      </c>
    </row>
    <row r="4062" spans="3:10">
      <c r="C4062" s="48" t="s">
        <v>514</v>
      </c>
      <c r="D4062" s="49" t="s">
        <v>515</v>
      </c>
      <c r="E4062" s="65">
        <v>340</v>
      </c>
      <c r="F4062" s="65">
        <v>355</v>
      </c>
      <c r="G4062" s="50">
        <v>0</v>
      </c>
      <c r="H4062" s="50">
        <v>1</v>
      </c>
      <c r="I4062" s="50">
        <f t="shared" si="212"/>
        <v>340</v>
      </c>
      <c r="J4062" s="50">
        <f t="shared" si="212"/>
        <v>356</v>
      </c>
    </row>
    <row r="4063" spans="3:10">
      <c r="C4063" s="48" t="s">
        <v>577</v>
      </c>
      <c r="D4063" s="49" t="s">
        <v>578</v>
      </c>
      <c r="E4063" s="65">
        <v>0</v>
      </c>
      <c r="F4063" s="65">
        <v>0</v>
      </c>
      <c r="G4063" s="50">
        <v>3</v>
      </c>
      <c r="H4063" s="50">
        <v>0</v>
      </c>
      <c r="I4063" s="50">
        <f t="shared" si="212"/>
        <v>3</v>
      </c>
      <c r="J4063" s="50">
        <f t="shared" si="212"/>
        <v>0</v>
      </c>
    </row>
    <row r="4064" spans="3:10">
      <c r="C4064" s="48" t="s">
        <v>1099</v>
      </c>
      <c r="D4064" s="49" t="s">
        <v>1100</v>
      </c>
      <c r="E4064" s="65">
        <v>1</v>
      </c>
      <c r="F4064" s="65">
        <v>0</v>
      </c>
      <c r="G4064" s="50">
        <v>0</v>
      </c>
      <c r="H4064" s="50">
        <v>0</v>
      </c>
      <c r="I4064" s="50">
        <f t="shared" si="212"/>
        <v>1</v>
      </c>
      <c r="J4064" s="50">
        <f t="shared" si="212"/>
        <v>0</v>
      </c>
    </row>
    <row r="4065" spans="3:10">
      <c r="C4065" s="48" t="s">
        <v>3830</v>
      </c>
      <c r="D4065" s="49" t="s">
        <v>3831</v>
      </c>
      <c r="E4065" s="65">
        <v>1</v>
      </c>
      <c r="F4065" s="65">
        <v>0</v>
      </c>
      <c r="G4065" s="50">
        <v>0</v>
      </c>
      <c r="H4065" s="50">
        <v>0</v>
      </c>
      <c r="I4065" s="50">
        <f t="shared" si="212"/>
        <v>1</v>
      </c>
      <c r="J4065" s="50">
        <f t="shared" si="212"/>
        <v>0</v>
      </c>
    </row>
    <row r="4066" spans="3:10">
      <c r="C4066" s="48" t="s">
        <v>583</v>
      </c>
      <c r="D4066" s="49" t="s">
        <v>584</v>
      </c>
      <c r="E4066" s="65">
        <v>5</v>
      </c>
      <c r="F4066" s="65">
        <v>5</v>
      </c>
      <c r="G4066" s="50">
        <v>118</v>
      </c>
      <c r="H4066" s="50">
        <v>125</v>
      </c>
      <c r="I4066" s="50">
        <f t="shared" si="212"/>
        <v>123</v>
      </c>
      <c r="J4066" s="50">
        <f t="shared" si="212"/>
        <v>130</v>
      </c>
    </row>
    <row r="4067" spans="3:10">
      <c r="C4067" s="48" t="s">
        <v>2644</v>
      </c>
      <c r="D4067" s="49" t="s">
        <v>2645</v>
      </c>
      <c r="E4067" s="65">
        <v>1</v>
      </c>
      <c r="F4067" s="65">
        <v>1</v>
      </c>
      <c r="G4067" s="50">
        <v>1314</v>
      </c>
      <c r="H4067" s="50">
        <v>1396</v>
      </c>
      <c r="I4067" s="50">
        <f t="shared" si="212"/>
        <v>1315</v>
      </c>
      <c r="J4067" s="50">
        <f t="shared" si="212"/>
        <v>1397</v>
      </c>
    </row>
    <row r="4068" spans="3:10">
      <c r="C4068" s="48" t="s">
        <v>1383</v>
      </c>
      <c r="D4068" s="49" t="s">
        <v>1384</v>
      </c>
      <c r="E4068" s="65">
        <v>0</v>
      </c>
      <c r="F4068" s="65">
        <v>1</v>
      </c>
      <c r="G4068" s="50">
        <v>1</v>
      </c>
      <c r="H4068" s="50">
        <v>1</v>
      </c>
      <c r="I4068" s="50">
        <f t="shared" si="212"/>
        <v>1</v>
      </c>
      <c r="J4068" s="50">
        <f t="shared" si="212"/>
        <v>2</v>
      </c>
    </row>
    <row r="4069" spans="3:10">
      <c r="C4069" s="48" t="s">
        <v>1395</v>
      </c>
      <c r="D4069" s="49" t="s">
        <v>1396</v>
      </c>
      <c r="E4069" s="65">
        <v>854</v>
      </c>
      <c r="F4069" s="65">
        <v>800</v>
      </c>
      <c r="G4069" s="50">
        <v>120</v>
      </c>
      <c r="H4069" s="50">
        <v>118</v>
      </c>
      <c r="I4069" s="50">
        <f t="shared" si="212"/>
        <v>974</v>
      </c>
      <c r="J4069" s="50">
        <f t="shared" si="212"/>
        <v>918</v>
      </c>
    </row>
    <row r="4070" spans="3:10">
      <c r="C4070" s="48" t="s">
        <v>3479</v>
      </c>
      <c r="D4070" s="49" t="s">
        <v>3480</v>
      </c>
      <c r="E4070" s="65">
        <v>0</v>
      </c>
      <c r="F4070" s="65">
        <v>0</v>
      </c>
      <c r="G4070" s="50">
        <v>244</v>
      </c>
      <c r="H4070" s="50">
        <v>229</v>
      </c>
      <c r="I4070" s="50">
        <f t="shared" si="212"/>
        <v>244</v>
      </c>
      <c r="J4070" s="50">
        <f t="shared" si="212"/>
        <v>229</v>
      </c>
    </row>
    <row r="4071" spans="3:10">
      <c r="C4071" s="48" t="s">
        <v>595</v>
      </c>
      <c r="D4071" s="49" t="s">
        <v>596</v>
      </c>
      <c r="E4071" s="65">
        <v>0</v>
      </c>
      <c r="F4071" s="65">
        <v>0</v>
      </c>
      <c r="G4071" s="50">
        <v>1</v>
      </c>
      <c r="H4071" s="50">
        <v>0</v>
      </c>
      <c r="I4071" s="50">
        <f t="shared" si="212"/>
        <v>1</v>
      </c>
      <c r="J4071" s="50">
        <f t="shared" si="212"/>
        <v>0</v>
      </c>
    </row>
    <row r="4072" spans="3:10">
      <c r="C4072" s="48" t="s">
        <v>601</v>
      </c>
      <c r="D4072" s="49" t="s">
        <v>602</v>
      </c>
      <c r="E4072" s="65">
        <v>0</v>
      </c>
      <c r="F4072" s="65">
        <v>0</v>
      </c>
      <c r="G4072" s="50">
        <v>0</v>
      </c>
      <c r="H4072" s="50">
        <v>1</v>
      </c>
      <c r="I4072" s="50">
        <f t="shared" si="212"/>
        <v>0</v>
      </c>
      <c r="J4072" s="50">
        <f t="shared" si="212"/>
        <v>1</v>
      </c>
    </row>
    <row r="4073" spans="3:10">
      <c r="C4073" s="48" t="s">
        <v>3832</v>
      </c>
      <c r="D4073" s="49" t="s">
        <v>3833</v>
      </c>
      <c r="E4073" s="65">
        <v>3</v>
      </c>
      <c r="F4073" s="65">
        <v>5</v>
      </c>
      <c r="G4073" s="50">
        <v>0</v>
      </c>
      <c r="H4073" s="50">
        <v>1</v>
      </c>
      <c r="I4073" s="50">
        <f t="shared" si="212"/>
        <v>3</v>
      </c>
      <c r="J4073" s="50">
        <f t="shared" si="212"/>
        <v>6</v>
      </c>
    </row>
    <row r="4074" spans="3:10">
      <c r="C4074" s="48" t="s">
        <v>3834</v>
      </c>
      <c r="D4074" s="49" t="s">
        <v>3835</v>
      </c>
      <c r="E4074" s="65">
        <v>164</v>
      </c>
      <c r="F4074" s="65">
        <v>166</v>
      </c>
      <c r="G4074" s="50">
        <v>0</v>
      </c>
      <c r="H4074" s="50">
        <v>1</v>
      </c>
      <c r="I4074" s="50">
        <f t="shared" si="212"/>
        <v>164</v>
      </c>
      <c r="J4074" s="50">
        <f t="shared" si="212"/>
        <v>167</v>
      </c>
    </row>
    <row r="4075" spans="3:10">
      <c r="C4075" s="48" t="s">
        <v>609</v>
      </c>
      <c r="D4075" s="49" t="s">
        <v>610</v>
      </c>
      <c r="E4075" s="65">
        <v>132</v>
      </c>
      <c r="F4075" s="65">
        <v>124</v>
      </c>
      <c r="G4075" s="50">
        <v>5</v>
      </c>
      <c r="H4075" s="50">
        <v>6</v>
      </c>
      <c r="I4075" s="50">
        <f t="shared" si="212"/>
        <v>137</v>
      </c>
      <c r="J4075" s="50">
        <f t="shared" si="212"/>
        <v>130</v>
      </c>
    </row>
    <row r="4076" spans="3:10">
      <c r="C4076" s="48" t="s">
        <v>867</v>
      </c>
      <c r="D4076" s="49" t="s">
        <v>868</v>
      </c>
      <c r="E4076" s="65">
        <v>764</v>
      </c>
      <c r="F4076" s="65">
        <v>740</v>
      </c>
      <c r="G4076" s="50">
        <v>393</v>
      </c>
      <c r="H4076" s="50">
        <v>390</v>
      </c>
      <c r="I4076" s="50">
        <f t="shared" si="212"/>
        <v>1157</v>
      </c>
      <c r="J4076" s="50">
        <f t="shared" si="212"/>
        <v>1130</v>
      </c>
    </row>
    <row r="4077" spans="3:10">
      <c r="C4077" s="48" t="s">
        <v>3836</v>
      </c>
      <c r="D4077" s="49" t="s">
        <v>3837</v>
      </c>
      <c r="E4077" s="65">
        <v>0</v>
      </c>
      <c r="F4077" s="65">
        <v>1</v>
      </c>
      <c r="G4077" s="50">
        <v>0</v>
      </c>
      <c r="H4077" s="50">
        <v>1</v>
      </c>
      <c r="I4077" s="50">
        <f t="shared" si="212"/>
        <v>0</v>
      </c>
      <c r="J4077" s="50">
        <f t="shared" si="212"/>
        <v>2</v>
      </c>
    </row>
    <row r="4078" spans="3:10">
      <c r="C4078" s="48" t="s">
        <v>617</v>
      </c>
      <c r="D4078" s="49" t="s">
        <v>618</v>
      </c>
      <c r="E4078" s="65">
        <v>1</v>
      </c>
      <c r="F4078" s="65">
        <v>0</v>
      </c>
      <c r="G4078" s="50">
        <v>0</v>
      </c>
      <c r="H4078" s="50">
        <v>0</v>
      </c>
      <c r="I4078" s="50">
        <f t="shared" si="212"/>
        <v>1</v>
      </c>
      <c r="J4078" s="50">
        <f t="shared" si="212"/>
        <v>0</v>
      </c>
    </row>
    <row r="4079" spans="3:10">
      <c r="C4079" s="48" t="s">
        <v>2041</v>
      </c>
      <c r="D4079" s="49" t="s">
        <v>2042</v>
      </c>
      <c r="E4079" s="65">
        <v>2</v>
      </c>
      <c r="F4079" s="65">
        <v>1</v>
      </c>
      <c r="G4079" s="50">
        <v>369</v>
      </c>
      <c r="H4079" s="50">
        <v>359</v>
      </c>
      <c r="I4079" s="50">
        <f t="shared" si="212"/>
        <v>371</v>
      </c>
      <c r="J4079" s="50">
        <f t="shared" si="212"/>
        <v>360</v>
      </c>
    </row>
    <row r="4080" spans="3:10">
      <c r="C4080" s="48" t="s">
        <v>3838</v>
      </c>
      <c r="D4080" s="49" t="s">
        <v>3839</v>
      </c>
      <c r="E4080" s="65">
        <v>0</v>
      </c>
      <c r="F4080" s="65">
        <v>1</v>
      </c>
      <c r="G4080" s="50">
        <v>0</v>
      </c>
      <c r="H4080" s="50">
        <v>1</v>
      </c>
      <c r="I4080" s="50">
        <f t="shared" si="212"/>
        <v>0</v>
      </c>
      <c r="J4080" s="50">
        <f t="shared" si="212"/>
        <v>2</v>
      </c>
    </row>
    <row r="4081" spans="3:10">
      <c r="C4081" s="48" t="s">
        <v>3840</v>
      </c>
      <c r="D4081" s="49" t="s">
        <v>3841</v>
      </c>
      <c r="E4081" s="65">
        <v>0</v>
      </c>
      <c r="F4081" s="65">
        <v>10</v>
      </c>
      <c r="G4081" s="50">
        <v>0</v>
      </c>
      <c r="H4081" s="50">
        <v>10</v>
      </c>
      <c r="I4081" s="50">
        <f t="shared" si="212"/>
        <v>0</v>
      </c>
      <c r="J4081" s="50">
        <f t="shared" si="212"/>
        <v>20</v>
      </c>
    </row>
    <row r="4082" spans="3:10">
      <c r="C4082" s="48" t="s">
        <v>2065</v>
      </c>
      <c r="D4082" s="49" t="s">
        <v>2066</v>
      </c>
      <c r="E4082" s="65">
        <v>0</v>
      </c>
      <c r="F4082" s="65">
        <v>0</v>
      </c>
      <c r="G4082" s="50">
        <v>2</v>
      </c>
      <c r="H4082" s="50">
        <v>0</v>
      </c>
      <c r="I4082" s="50">
        <f t="shared" si="212"/>
        <v>2</v>
      </c>
      <c r="J4082" s="50">
        <f t="shared" si="212"/>
        <v>0</v>
      </c>
    </row>
    <row r="4083" spans="3:10">
      <c r="C4083" s="48" t="s">
        <v>2067</v>
      </c>
      <c r="D4083" s="49" t="s">
        <v>2068</v>
      </c>
      <c r="E4083" s="65">
        <v>0</v>
      </c>
      <c r="F4083" s="65">
        <v>1</v>
      </c>
      <c r="G4083" s="50">
        <v>0</v>
      </c>
      <c r="H4083" s="50">
        <v>1</v>
      </c>
      <c r="I4083" s="50">
        <f t="shared" si="212"/>
        <v>0</v>
      </c>
      <c r="J4083" s="50">
        <f t="shared" si="212"/>
        <v>2</v>
      </c>
    </row>
    <row r="4084" spans="3:10">
      <c r="C4084" s="48" t="s">
        <v>639</v>
      </c>
      <c r="D4084" s="49" t="s">
        <v>640</v>
      </c>
      <c r="E4084" s="65">
        <v>0</v>
      </c>
      <c r="F4084" s="65">
        <v>1</v>
      </c>
      <c r="G4084" s="50">
        <v>1</v>
      </c>
      <c r="H4084" s="50">
        <v>1</v>
      </c>
      <c r="I4084" s="50">
        <f t="shared" si="212"/>
        <v>1</v>
      </c>
      <c r="J4084" s="50">
        <f t="shared" si="212"/>
        <v>2</v>
      </c>
    </row>
    <row r="4085" spans="3:10">
      <c r="C4085" s="48" t="s">
        <v>641</v>
      </c>
      <c r="D4085" s="49" t="s">
        <v>642</v>
      </c>
      <c r="E4085" s="65">
        <v>109</v>
      </c>
      <c r="F4085" s="65">
        <v>129</v>
      </c>
      <c r="G4085" s="50">
        <v>135</v>
      </c>
      <c r="H4085" s="50">
        <v>145</v>
      </c>
      <c r="I4085" s="50">
        <f t="shared" si="212"/>
        <v>244</v>
      </c>
      <c r="J4085" s="50">
        <f t="shared" si="212"/>
        <v>274</v>
      </c>
    </row>
    <row r="4086" spans="3:10">
      <c r="C4086" s="48" t="s">
        <v>647</v>
      </c>
      <c r="D4086" s="49" t="s">
        <v>648</v>
      </c>
      <c r="E4086" s="65">
        <v>100</v>
      </c>
      <c r="F4086" s="65">
        <v>109</v>
      </c>
      <c r="G4086" s="50">
        <v>240</v>
      </c>
      <c r="H4086" s="50">
        <v>259</v>
      </c>
      <c r="I4086" s="50">
        <f t="shared" si="212"/>
        <v>340</v>
      </c>
      <c r="J4086" s="50">
        <f t="shared" si="212"/>
        <v>368</v>
      </c>
    </row>
    <row r="4087" spans="3:10">
      <c r="C4087" s="48" t="s">
        <v>3842</v>
      </c>
      <c r="D4087" s="49" t="s">
        <v>3843</v>
      </c>
      <c r="E4087" s="65">
        <v>1</v>
      </c>
      <c r="F4087" s="65">
        <v>0</v>
      </c>
      <c r="G4087" s="50">
        <v>0</v>
      </c>
      <c r="H4087" s="50">
        <v>0</v>
      </c>
      <c r="I4087" s="50">
        <f t="shared" si="212"/>
        <v>1</v>
      </c>
      <c r="J4087" s="50">
        <f t="shared" si="212"/>
        <v>0</v>
      </c>
    </row>
    <row r="4088" spans="3:10">
      <c r="C4088" s="48" t="s">
        <v>2846</v>
      </c>
      <c r="D4088" s="49" t="s">
        <v>2847</v>
      </c>
      <c r="E4088" s="65">
        <v>0</v>
      </c>
      <c r="F4088" s="65">
        <v>0</v>
      </c>
      <c r="G4088" s="50">
        <v>1</v>
      </c>
      <c r="H4088" s="50">
        <v>0</v>
      </c>
      <c r="I4088" s="50">
        <f t="shared" si="212"/>
        <v>1</v>
      </c>
      <c r="J4088" s="50">
        <f t="shared" si="212"/>
        <v>0</v>
      </c>
    </row>
    <row r="4089" spans="3:10">
      <c r="C4089" s="48" t="s">
        <v>651</v>
      </c>
      <c r="D4089" s="49" t="s">
        <v>652</v>
      </c>
      <c r="E4089" s="65">
        <v>0</v>
      </c>
      <c r="F4089" s="65">
        <v>1</v>
      </c>
      <c r="G4089" s="50">
        <v>0</v>
      </c>
      <c r="H4089" s="50">
        <v>1</v>
      </c>
      <c r="I4089" s="50">
        <f t="shared" si="212"/>
        <v>0</v>
      </c>
      <c r="J4089" s="50">
        <f t="shared" si="212"/>
        <v>2</v>
      </c>
    </row>
    <row r="4090" spans="3:10">
      <c r="C4090" s="48" t="s">
        <v>653</v>
      </c>
      <c r="D4090" s="49" t="s">
        <v>654</v>
      </c>
      <c r="E4090" s="65">
        <v>0</v>
      </c>
      <c r="F4090" s="65">
        <v>1</v>
      </c>
      <c r="G4090" s="50">
        <v>264</v>
      </c>
      <c r="H4090" s="50">
        <v>283</v>
      </c>
      <c r="I4090" s="50">
        <f t="shared" si="212"/>
        <v>264</v>
      </c>
      <c r="J4090" s="50">
        <f t="shared" si="212"/>
        <v>284</v>
      </c>
    </row>
    <row r="4091" spans="3:10">
      <c r="C4091" s="48" t="s">
        <v>934</v>
      </c>
      <c r="D4091" s="49" t="s">
        <v>935</v>
      </c>
      <c r="E4091" s="65">
        <v>19</v>
      </c>
      <c r="F4091" s="65">
        <v>18</v>
      </c>
      <c r="G4091" s="50">
        <v>246</v>
      </c>
      <c r="H4091" s="50">
        <v>272</v>
      </c>
      <c r="I4091" s="50">
        <f t="shared" si="212"/>
        <v>265</v>
      </c>
      <c r="J4091" s="50">
        <f t="shared" si="212"/>
        <v>290</v>
      </c>
    </row>
    <row r="4092" spans="3:10">
      <c r="C4092" s="48" t="s">
        <v>938</v>
      </c>
      <c r="D4092" s="49" t="s">
        <v>939</v>
      </c>
      <c r="E4092" s="65">
        <v>0</v>
      </c>
      <c r="F4092" s="65">
        <v>0</v>
      </c>
      <c r="G4092" s="50">
        <v>0</v>
      </c>
      <c r="H4092" s="50">
        <v>1</v>
      </c>
      <c r="I4092" s="50">
        <f t="shared" si="212"/>
        <v>0</v>
      </c>
      <c r="J4092" s="50">
        <f t="shared" si="212"/>
        <v>1</v>
      </c>
    </row>
    <row r="4093" spans="3:10">
      <c r="C4093" s="48" t="s">
        <v>657</v>
      </c>
      <c r="D4093" s="49" t="s">
        <v>658</v>
      </c>
      <c r="E4093" s="65">
        <v>23</v>
      </c>
      <c r="F4093" s="65">
        <v>25</v>
      </c>
      <c r="G4093" s="50">
        <v>10</v>
      </c>
      <c r="H4093" s="50">
        <v>12</v>
      </c>
      <c r="I4093" s="50">
        <f t="shared" si="212"/>
        <v>33</v>
      </c>
      <c r="J4093" s="50">
        <f t="shared" si="212"/>
        <v>37</v>
      </c>
    </row>
    <row r="4094" spans="3:10">
      <c r="C4094" s="48" t="s">
        <v>659</v>
      </c>
      <c r="D4094" s="49" t="s">
        <v>660</v>
      </c>
      <c r="E4094" s="65">
        <v>26</v>
      </c>
      <c r="F4094" s="65">
        <v>29</v>
      </c>
      <c r="G4094" s="50">
        <v>388</v>
      </c>
      <c r="H4094" s="50">
        <v>425</v>
      </c>
      <c r="I4094" s="50">
        <f t="shared" si="212"/>
        <v>414</v>
      </c>
      <c r="J4094" s="50">
        <f t="shared" si="212"/>
        <v>454</v>
      </c>
    </row>
    <row r="4095" spans="3:10">
      <c r="C4095" s="48" t="s">
        <v>2071</v>
      </c>
      <c r="D4095" s="49" t="s">
        <v>2072</v>
      </c>
      <c r="E4095" s="65">
        <v>0</v>
      </c>
      <c r="F4095" s="65">
        <v>1</v>
      </c>
      <c r="G4095" s="50">
        <v>0</v>
      </c>
      <c r="H4095" s="50">
        <v>1</v>
      </c>
      <c r="I4095" s="50">
        <f t="shared" si="212"/>
        <v>0</v>
      </c>
      <c r="J4095" s="50">
        <f t="shared" si="212"/>
        <v>2</v>
      </c>
    </row>
    <row r="4096" spans="3:10">
      <c r="C4096" s="48" t="s">
        <v>661</v>
      </c>
      <c r="D4096" s="49" t="s">
        <v>662</v>
      </c>
      <c r="E4096" s="65">
        <v>0</v>
      </c>
      <c r="F4096" s="65">
        <v>0</v>
      </c>
      <c r="G4096" s="50">
        <v>572</v>
      </c>
      <c r="H4096" s="50">
        <v>605</v>
      </c>
      <c r="I4096" s="50">
        <f t="shared" si="212"/>
        <v>572</v>
      </c>
      <c r="J4096" s="50">
        <f t="shared" si="212"/>
        <v>605</v>
      </c>
    </row>
    <row r="4097" spans="3:10">
      <c r="C4097" s="48" t="s">
        <v>940</v>
      </c>
      <c r="D4097" s="49" t="s">
        <v>941</v>
      </c>
      <c r="E4097" s="65">
        <v>0</v>
      </c>
      <c r="F4097" s="65">
        <v>1</v>
      </c>
      <c r="G4097" s="50">
        <v>7</v>
      </c>
      <c r="H4097" s="50">
        <v>7</v>
      </c>
      <c r="I4097" s="50">
        <f t="shared" si="212"/>
        <v>7</v>
      </c>
      <c r="J4097" s="50">
        <f t="shared" si="212"/>
        <v>8</v>
      </c>
    </row>
    <row r="4098" spans="3:10">
      <c r="C4098" s="48" t="s">
        <v>669</v>
      </c>
      <c r="D4098" s="49" t="s">
        <v>670</v>
      </c>
      <c r="E4098" s="65">
        <v>5</v>
      </c>
      <c r="F4098" s="65">
        <v>6</v>
      </c>
      <c r="G4098" s="50">
        <v>2121</v>
      </c>
      <c r="H4098" s="50">
        <v>2130</v>
      </c>
      <c r="I4098" s="50">
        <f t="shared" si="212"/>
        <v>2126</v>
      </c>
      <c r="J4098" s="50">
        <f t="shared" si="212"/>
        <v>2136</v>
      </c>
    </row>
    <row r="4099" spans="3:10">
      <c r="C4099" s="48" t="s">
        <v>679</v>
      </c>
      <c r="D4099" s="49" t="s">
        <v>680</v>
      </c>
      <c r="E4099" s="65">
        <v>3</v>
      </c>
      <c r="F4099" s="65">
        <v>3</v>
      </c>
      <c r="G4099" s="50">
        <v>954</v>
      </c>
      <c r="H4099" s="50">
        <v>1030</v>
      </c>
      <c r="I4099" s="50">
        <f t="shared" si="212"/>
        <v>957</v>
      </c>
      <c r="J4099" s="50">
        <f t="shared" si="212"/>
        <v>1033</v>
      </c>
    </row>
    <row r="4100" spans="3:10">
      <c r="C4100" s="48" t="s">
        <v>681</v>
      </c>
      <c r="D4100" s="49" t="s">
        <v>682</v>
      </c>
      <c r="E4100" s="65">
        <v>7</v>
      </c>
      <c r="F4100" s="65">
        <v>7</v>
      </c>
      <c r="G4100" s="50">
        <v>348</v>
      </c>
      <c r="H4100" s="50">
        <v>367</v>
      </c>
      <c r="I4100" s="50">
        <f t="shared" si="212"/>
        <v>355</v>
      </c>
      <c r="J4100" s="50">
        <f t="shared" si="212"/>
        <v>374</v>
      </c>
    </row>
    <row r="4101" spans="3:10">
      <c r="C4101" s="48" t="s">
        <v>689</v>
      </c>
      <c r="D4101" s="49" t="s">
        <v>690</v>
      </c>
      <c r="E4101" s="65">
        <v>17</v>
      </c>
      <c r="F4101" s="65"/>
      <c r="G4101" s="50">
        <v>2402</v>
      </c>
      <c r="H4101" s="50">
        <v>2444</v>
      </c>
      <c r="I4101" s="50">
        <f t="shared" si="212"/>
        <v>2419</v>
      </c>
      <c r="J4101" s="50">
        <f t="shared" si="212"/>
        <v>2444</v>
      </c>
    </row>
    <row r="4102" spans="3:10">
      <c r="C4102" s="48" t="s">
        <v>3117</v>
      </c>
      <c r="D4102" s="49" t="s">
        <v>3118</v>
      </c>
      <c r="E4102" s="65">
        <v>0</v>
      </c>
      <c r="F4102" s="65">
        <v>0</v>
      </c>
      <c r="G4102" s="50">
        <v>0</v>
      </c>
      <c r="H4102" s="50">
        <v>1</v>
      </c>
      <c r="I4102" s="50">
        <f t="shared" si="212"/>
        <v>0</v>
      </c>
      <c r="J4102" s="50">
        <f t="shared" si="212"/>
        <v>1</v>
      </c>
    </row>
    <row r="4103" spans="3:10">
      <c r="C4103" s="48" t="s">
        <v>948</v>
      </c>
      <c r="D4103" s="49" t="s">
        <v>949</v>
      </c>
      <c r="E4103" s="65">
        <v>27</v>
      </c>
      <c r="F4103" s="65">
        <v>30</v>
      </c>
      <c r="G4103" s="50">
        <v>551</v>
      </c>
      <c r="H4103" s="50">
        <v>606</v>
      </c>
      <c r="I4103" s="50">
        <f t="shared" si="212"/>
        <v>578</v>
      </c>
      <c r="J4103" s="50">
        <f t="shared" si="212"/>
        <v>636</v>
      </c>
    </row>
    <row r="4104" spans="3:10">
      <c r="C4104" s="48" t="s">
        <v>3487</v>
      </c>
      <c r="D4104" s="49" t="s">
        <v>3488</v>
      </c>
      <c r="E4104" s="65">
        <v>23</v>
      </c>
      <c r="F4104" s="65">
        <v>24</v>
      </c>
      <c r="G4104" s="50">
        <v>1</v>
      </c>
      <c r="H4104" s="50">
        <v>1</v>
      </c>
      <c r="I4104" s="50">
        <f t="shared" si="212"/>
        <v>24</v>
      </c>
      <c r="J4104" s="50">
        <f t="shared" si="212"/>
        <v>25</v>
      </c>
    </row>
    <row r="4105" spans="3:10">
      <c r="C4105" s="48" t="s">
        <v>3844</v>
      </c>
      <c r="D4105" s="49" t="s">
        <v>3845</v>
      </c>
      <c r="E4105" s="65">
        <v>4649</v>
      </c>
      <c r="F4105" s="65">
        <v>4190</v>
      </c>
      <c r="G4105" s="50">
        <v>32</v>
      </c>
      <c r="H4105" s="50">
        <v>1</v>
      </c>
      <c r="I4105" s="50">
        <f t="shared" si="212"/>
        <v>4681</v>
      </c>
      <c r="J4105" s="50">
        <f t="shared" si="212"/>
        <v>4191</v>
      </c>
    </row>
    <row r="4106" spans="3:10">
      <c r="C4106" s="48" t="s">
        <v>3846</v>
      </c>
      <c r="D4106" s="49" t="s">
        <v>3847</v>
      </c>
      <c r="E4106" s="65">
        <v>104</v>
      </c>
      <c r="F4106" s="65">
        <v>108</v>
      </c>
      <c r="G4106" s="50">
        <v>3</v>
      </c>
      <c r="H4106" s="50">
        <v>1</v>
      </c>
      <c r="I4106" s="50">
        <f t="shared" si="212"/>
        <v>107</v>
      </c>
      <c r="J4106" s="50">
        <f t="shared" si="212"/>
        <v>109</v>
      </c>
    </row>
    <row r="4107" spans="3:10">
      <c r="C4107" s="48" t="s">
        <v>956</v>
      </c>
      <c r="D4107" s="49" t="s">
        <v>957</v>
      </c>
      <c r="E4107" s="65">
        <v>0</v>
      </c>
      <c r="F4107" s="65">
        <v>0</v>
      </c>
      <c r="G4107" s="50">
        <v>87</v>
      </c>
      <c r="H4107" s="50">
        <v>70</v>
      </c>
      <c r="I4107" s="50">
        <f t="shared" si="212"/>
        <v>87</v>
      </c>
      <c r="J4107" s="50">
        <f t="shared" si="212"/>
        <v>70</v>
      </c>
    </row>
    <row r="4108" spans="3:10">
      <c r="C4108" s="48" t="s">
        <v>3848</v>
      </c>
      <c r="D4108" s="49" t="s">
        <v>3849</v>
      </c>
      <c r="E4108" s="65">
        <v>86</v>
      </c>
      <c r="F4108" s="65">
        <v>95</v>
      </c>
      <c r="G4108" s="50">
        <v>0</v>
      </c>
      <c r="H4108" s="50">
        <v>1</v>
      </c>
      <c r="I4108" s="50">
        <f t="shared" si="212"/>
        <v>86</v>
      </c>
      <c r="J4108" s="50">
        <f t="shared" si="212"/>
        <v>96</v>
      </c>
    </row>
    <row r="4109" spans="3:10">
      <c r="C4109" s="48" t="s">
        <v>3850</v>
      </c>
      <c r="D4109" s="49" t="s">
        <v>3851</v>
      </c>
      <c r="E4109" s="65">
        <v>0</v>
      </c>
      <c r="F4109" s="65">
        <v>1</v>
      </c>
      <c r="G4109" s="50">
        <v>0</v>
      </c>
      <c r="H4109" s="50">
        <v>1</v>
      </c>
      <c r="I4109" s="50">
        <f t="shared" si="212"/>
        <v>0</v>
      </c>
      <c r="J4109" s="50">
        <f t="shared" si="212"/>
        <v>2</v>
      </c>
    </row>
    <row r="4110" spans="3:10">
      <c r="C4110" s="48" t="s">
        <v>3852</v>
      </c>
      <c r="D4110" s="49" t="s">
        <v>4362</v>
      </c>
      <c r="E4110" s="65">
        <v>472</v>
      </c>
      <c r="F4110" s="65">
        <v>449</v>
      </c>
      <c r="G4110" s="50">
        <v>0</v>
      </c>
      <c r="H4110" s="50">
        <v>1</v>
      </c>
      <c r="I4110" s="50">
        <f t="shared" si="212"/>
        <v>472</v>
      </c>
      <c r="J4110" s="50">
        <f t="shared" si="212"/>
        <v>450</v>
      </c>
    </row>
    <row r="4111" spans="3:10">
      <c r="C4111" s="48" t="s">
        <v>3853</v>
      </c>
      <c r="D4111" s="49" t="s">
        <v>3854</v>
      </c>
      <c r="E4111" s="65">
        <v>0</v>
      </c>
      <c r="F4111" s="65">
        <v>10</v>
      </c>
      <c r="G4111" s="50">
        <v>0</v>
      </c>
      <c r="H4111" s="50">
        <v>1</v>
      </c>
      <c r="I4111" s="50">
        <f t="shared" si="212"/>
        <v>0</v>
      </c>
      <c r="J4111" s="50">
        <f t="shared" si="212"/>
        <v>11</v>
      </c>
    </row>
    <row r="4112" spans="3:10">
      <c r="C4112" s="48" t="s">
        <v>3855</v>
      </c>
      <c r="D4112" s="49" t="s">
        <v>3856</v>
      </c>
      <c r="E4112" s="65">
        <v>0</v>
      </c>
      <c r="F4112" s="65">
        <v>10</v>
      </c>
      <c r="G4112" s="50">
        <v>0</v>
      </c>
      <c r="H4112" s="50">
        <v>1</v>
      </c>
      <c r="I4112" s="50">
        <f t="shared" si="212"/>
        <v>0</v>
      </c>
      <c r="J4112" s="50">
        <f t="shared" si="212"/>
        <v>11</v>
      </c>
    </row>
    <row r="4113" spans="1:11" ht="14.25">
      <c r="B4113" s="45" t="s">
        <v>82</v>
      </c>
      <c r="D4113" s="72"/>
      <c r="E4113" s="73"/>
      <c r="F4113" s="73"/>
      <c r="G4113" s="73"/>
      <c r="H4113" s="73"/>
      <c r="I4113" s="73"/>
      <c r="J4113" s="73"/>
      <c r="K4113" s="71" t="s">
        <v>59</v>
      </c>
    </row>
    <row r="4114" spans="1:11">
      <c r="C4114" s="48" t="s">
        <v>10</v>
      </c>
      <c r="D4114" s="88" t="s">
        <v>7776</v>
      </c>
      <c r="E4114" s="65"/>
      <c r="F4114" s="65"/>
      <c r="G4114" s="50"/>
      <c r="H4114" s="50"/>
      <c r="I4114" s="50">
        <f t="shared" ref="I4114:J4121" si="213">SUM(E4114,G4114)</f>
        <v>0</v>
      </c>
      <c r="J4114" s="50">
        <f t="shared" si="213"/>
        <v>0</v>
      </c>
    </row>
    <row r="4115" spans="1:11">
      <c r="C4115" s="48" t="s">
        <v>11</v>
      </c>
      <c r="D4115" s="88" t="s">
        <v>7777</v>
      </c>
      <c r="E4115" s="65"/>
      <c r="F4115" s="65"/>
      <c r="G4115" s="50"/>
      <c r="H4115" s="50"/>
      <c r="I4115" s="50">
        <f t="shared" si="213"/>
        <v>0</v>
      </c>
      <c r="J4115" s="50">
        <f t="shared" si="213"/>
        <v>0</v>
      </c>
    </row>
    <row r="4116" spans="1:11">
      <c r="C4116" s="48" t="s">
        <v>12</v>
      </c>
      <c r="D4116" s="88" t="s">
        <v>7778</v>
      </c>
      <c r="E4116" s="65"/>
      <c r="F4116" s="65"/>
      <c r="G4116" s="50"/>
      <c r="H4116" s="50"/>
      <c r="I4116" s="50">
        <f t="shared" si="213"/>
        <v>0</v>
      </c>
      <c r="J4116" s="50">
        <f t="shared" si="213"/>
        <v>0</v>
      </c>
    </row>
    <row r="4117" spans="1:11">
      <c r="C4117" s="48" t="s">
        <v>13</v>
      </c>
      <c r="D4117" s="88" t="s">
        <v>7779</v>
      </c>
      <c r="E4117" s="65"/>
      <c r="F4117" s="65"/>
      <c r="G4117" s="50"/>
      <c r="H4117" s="50"/>
      <c r="I4117" s="50">
        <f t="shared" si="213"/>
        <v>0</v>
      </c>
      <c r="J4117" s="50">
        <f t="shared" si="213"/>
        <v>0</v>
      </c>
    </row>
    <row r="4118" spans="1:11">
      <c r="C4118" s="48" t="s">
        <v>14</v>
      </c>
      <c r="D4118" s="88" t="s">
        <v>7780</v>
      </c>
      <c r="E4118" s="65"/>
      <c r="F4118" s="65"/>
      <c r="G4118" s="50"/>
      <c r="H4118" s="50"/>
      <c r="I4118" s="50">
        <f t="shared" si="213"/>
        <v>0</v>
      </c>
      <c r="J4118" s="50">
        <f t="shared" si="213"/>
        <v>0</v>
      </c>
    </row>
    <row r="4119" spans="1:11">
      <c r="C4119" s="48" t="s">
        <v>15</v>
      </c>
      <c r="D4119" s="88" t="s">
        <v>7781</v>
      </c>
      <c r="E4119" s="65"/>
      <c r="F4119" s="65"/>
      <c r="G4119" s="50"/>
      <c r="H4119" s="50"/>
      <c r="I4119" s="50">
        <f t="shared" si="213"/>
        <v>0</v>
      </c>
      <c r="J4119" s="50">
        <f t="shared" si="213"/>
        <v>0</v>
      </c>
    </row>
    <row r="4120" spans="1:11">
      <c r="C4120" s="48" t="s">
        <v>16</v>
      </c>
      <c r="D4120" s="88" t="s">
        <v>7782</v>
      </c>
      <c r="E4120" s="65"/>
      <c r="F4120" s="65"/>
      <c r="G4120" s="50"/>
      <c r="H4120" s="50"/>
      <c r="I4120" s="50">
        <f t="shared" si="213"/>
        <v>0</v>
      </c>
      <c r="J4120" s="50">
        <f t="shared" si="213"/>
        <v>0</v>
      </c>
    </row>
    <row r="4121" spans="1:11">
      <c r="C4121" s="48" t="s">
        <v>17</v>
      </c>
      <c r="D4121" s="88" t="s">
        <v>7783</v>
      </c>
      <c r="E4121" s="65"/>
      <c r="F4121" s="65"/>
      <c r="G4121" s="50"/>
      <c r="H4121" s="50"/>
      <c r="I4121" s="50">
        <f t="shared" si="213"/>
        <v>0</v>
      </c>
      <c r="J4121" s="50">
        <f t="shared" si="213"/>
        <v>0</v>
      </c>
    </row>
    <row r="4122" spans="1:11">
      <c r="A4122" s="66" t="s">
        <v>3857</v>
      </c>
      <c r="C4122" s="75"/>
      <c r="E4122" s="76"/>
      <c r="F4122" s="76"/>
      <c r="G4122" s="77"/>
      <c r="H4122" s="77"/>
      <c r="I4122" s="77"/>
      <c r="J4122" s="77"/>
    </row>
    <row r="4123" spans="1:11" ht="14.25">
      <c r="B4123" s="43" t="s">
        <v>69</v>
      </c>
      <c r="C4123" s="44"/>
      <c r="D4123" s="43"/>
      <c r="E4123" s="60"/>
      <c r="F4123" s="60"/>
      <c r="G4123" s="60"/>
      <c r="H4123" s="60"/>
      <c r="I4123" s="60"/>
      <c r="J4123" s="60"/>
    </row>
    <row r="4124" spans="1:11">
      <c r="B4124" s="45" t="s">
        <v>37</v>
      </c>
      <c r="C4124" s="46"/>
      <c r="E4124" s="47">
        <f>SUM(E4125:E4131)</f>
        <v>27614</v>
      </c>
      <c r="F4124" s="47">
        <f t="shared" ref="F4124:J4124" si="214">SUM(F4125:F4131)</f>
        <v>26890</v>
      </c>
      <c r="G4124" s="47">
        <f t="shared" si="214"/>
        <v>3495</v>
      </c>
      <c r="H4124" s="47">
        <f t="shared" si="214"/>
        <v>4215</v>
      </c>
      <c r="I4124" s="47">
        <f t="shared" si="214"/>
        <v>31109</v>
      </c>
      <c r="J4124" s="47">
        <f t="shared" si="214"/>
        <v>31105</v>
      </c>
    </row>
    <row r="4125" spans="1:11">
      <c r="C4125" s="48" t="s">
        <v>105</v>
      </c>
      <c r="D4125" s="49" t="s">
        <v>7749</v>
      </c>
      <c r="E4125" s="50">
        <v>6048</v>
      </c>
      <c r="F4125" s="50">
        <v>5200</v>
      </c>
      <c r="G4125" s="50">
        <v>164</v>
      </c>
      <c r="H4125" s="50">
        <v>165</v>
      </c>
      <c r="I4125" s="50">
        <f>SUM(E4125,G4125)</f>
        <v>6212</v>
      </c>
      <c r="J4125" s="50">
        <f>SUM(F4125,H4125)</f>
        <v>5365</v>
      </c>
    </row>
    <row r="4126" spans="1:11">
      <c r="C4126" s="48" t="s">
        <v>106</v>
      </c>
      <c r="D4126" s="49" t="s">
        <v>7750</v>
      </c>
      <c r="E4126" s="50">
        <v>2353</v>
      </c>
      <c r="F4126" s="50">
        <v>1900</v>
      </c>
      <c r="G4126" s="50">
        <v>629</v>
      </c>
      <c r="H4126" s="50">
        <v>700</v>
      </c>
      <c r="I4126" s="50">
        <f t="shared" ref="I4126:J4131" si="215">SUM(E4126,G4126)</f>
        <v>2982</v>
      </c>
      <c r="J4126" s="50">
        <f t="shared" si="215"/>
        <v>2600</v>
      </c>
    </row>
    <row r="4127" spans="1:11">
      <c r="C4127" s="48" t="s">
        <v>107</v>
      </c>
      <c r="D4127" s="49" t="s">
        <v>7751</v>
      </c>
      <c r="E4127" s="50">
        <v>10513</v>
      </c>
      <c r="F4127" s="50">
        <v>11300</v>
      </c>
      <c r="G4127" s="50">
        <v>403</v>
      </c>
      <c r="H4127" s="50">
        <v>460</v>
      </c>
      <c r="I4127" s="50">
        <f t="shared" si="215"/>
        <v>10916</v>
      </c>
      <c r="J4127" s="50">
        <f t="shared" si="215"/>
        <v>11760</v>
      </c>
    </row>
    <row r="4128" spans="1:11">
      <c r="C4128" s="48" t="s">
        <v>108</v>
      </c>
      <c r="D4128" s="49" t="s">
        <v>7752</v>
      </c>
      <c r="E4128" s="50">
        <v>5221</v>
      </c>
      <c r="F4128" s="50">
        <v>5500</v>
      </c>
      <c r="G4128" s="50">
        <v>1570</v>
      </c>
      <c r="H4128" s="50">
        <v>2100</v>
      </c>
      <c r="I4128" s="50">
        <f t="shared" ref="I4128" si="216">SUM(E4128,G4128)</f>
        <v>6791</v>
      </c>
      <c r="J4128" s="50">
        <f t="shared" ref="J4128" si="217">SUM(F4128,H4128)</f>
        <v>7600</v>
      </c>
    </row>
    <row r="4129" spans="1:11">
      <c r="C4129" s="48" t="s">
        <v>109</v>
      </c>
      <c r="D4129" s="49" t="s">
        <v>7753</v>
      </c>
      <c r="E4129" s="50">
        <v>2494</v>
      </c>
      <c r="F4129" s="50">
        <v>2100</v>
      </c>
      <c r="G4129" s="50">
        <v>196</v>
      </c>
      <c r="H4129" s="50">
        <v>150</v>
      </c>
      <c r="I4129" s="50">
        <f t="shared" si="215"/>
        <v>2690</v>
      </c>
      <c r="J4129" s="50">
        <f t="shared" si="215"/>
        <v>2250</v>
      </c>
    </row>
    <row r="4130" spans="1:11">
      <c r="C4130" s="48" t="s">
        <v>110</v>
      </c>
      <c r="D4130" s="49" t="s">
        <v>7754</v>
      </c>
      <c r="E4130" s="50">
        <v>700</v>
      </c>
      <c r="F4130" s="50">
        <v>550</v>
      </c>
      <c r="G4130" s="50">
        <v>377</v>
      </c>
      <c r="H4130" s="50">
        <v>300</v>
      </c>
      <c r="I4130" s="50">
        <f t="shared" si="215"/>
        <v>1077</v>
      </c>
      <c r="J4130" s="50">
        <f t="shared" si="215"/>
        <v>850</v>
      </c>
    </row>
    <row r="4131" spans="1:11" s="51" customFormat="1">
      <c r="A4131" s="2"/>
      <c r="B4131" s="2"/>
      <c r="C4131" s="48" t="s">
        <v>111</v>
      </c>
      <c r="D4131" s="49" t="s">
        <v>7755</v>
      </c>
      <c r="E4131" s="50">
        <v>285</v>
      </c>
      <c r="F4131" s="50">
        <v>340</v>
      </c>
      <c r="G4131" s="50">
        <v>156</v>
      </c>
      <c r="H4131" s="50">
        <v>340</v>
      </c>
      <c r="I4131" s="50">
        <f t="shared" si="215"/>
        <v>441</v>
      </c>
      <c r="J4131" s="50">
        <f t="shared" si="215"/>
        <v>680</v>
      </c>
    </row>
    <row r="4132" spans="1:11" s="51" customFormat="1">
      <c r="A4132" s="2"/>
      <c r="B4132" s="45" t="s">
        <v>81</v>
      </c>
      <c r="C4132" s="52"/>
      <c r="D4132" s="53"/>
      <c r="E4132" s="54"/>
      <c r="F4132" s="54"/>
      <c r="G4132" s="54"/>
      <c r="H4132" s="54"/>
      <c r="I4132" s="54"/>
      <c r="J4132" s="54"/>
      <c r="K4132" s="2" t="s">
        <v>21</v>
      </c>
    </row>
    <row r="4133" spans="1:11" s="51" customFormat="1">
      <c r="A4133" s="2"/>
      <c r="C4133" s="55" t="s">
        <v>77</v>
      </c>
      <c r="D4133" s="56" t="s">
        <v>7765</v>
      </c>
      <c r="E4133" s="57"/>
      <c r="F4133" s="57"/>
      <c r="G4133" s="57"/>
      <c r="H4133" s="57"/>
      <c r="I4133" s="50">
        <f t="shared" ref="I4133:J4136" si="218">SUM(E4133,G4133)</f>
        <v>0</v>
      </c>
      <c r="J4133" s="50">
        <f t="shared" si="218"/>
        <v>0</v>
      </c>
    </row>
    <row r="4134" spans="1:11" s="51" customFormat="1">
      <c r="A4134" s="2"/>
      <c r="C4134" s="55" t="s">
        <v>78</v>
      </c>
      <c r="D4134" s="56" t="s">
        <v>7766</v>
      </c>
      <c r="E4134" s="57"/>
      <c r="F4134" s="57"/>
      <c r="G4134" s="57"/>
      <c r="H4134" s="57"/>
      <c r="I4134" s="50">
        <f t="shared" si="218"/>
        <v>0</v>
      </c>
      <c r="J4134" s="50">
        <f t="shared" si="218"/>
        <v>0</v>
      </c>
    </row>
    <row r="4135" spans="1:11" s="51" customFormat="1">
      <c r="A4135" s="2"/>
      <c r="C4135" s="55" t="s">
        <v>79</v>
      </c>
      <c r="D4135" s="56" t="s">
        <v>7767</v>
      </c>
      <c r="E4135" s="50"/>
      <c r="F4135" s="50"/>
      <c r="G4135" s="50"/>
      <c r="H4135" s="50"/>
      <c r="I4135" s="50">
        <f t="shared" si="218"/>
        <v>0</v>
      </c>
      <c r="J4135" s="50">
        <f t="shared" si="218"/>
        <v>0</v>
      </c>
    </row>
    <row r="4136" spans="1:11" s="51" customFormat="1">
      <c r="A4136" s="2"/>
      <c r="C4136" s="55" t="s">
        <v>80</v>
      </c>
      <c r="D4136" s="56" t="s">
        <v>7768</v>
      </c>
      <c r="E4136" s="50"/>
      <c r="F4136" s="50"/>
      <c r="G4136" s="50"/>
      <c r="H4136" s="50"/>
      <c r="I4136" s="50">
        <f t="shared" si="218"/>
        <v>0</v>
      </c>
      <c r="J4136" s="50">
        <f t="shared" si="218"/>
        <v>0</v>
      </c>
    </row>
    <row r="4137" spans="1:11">
      <c r="E4137" s="59"/>
      <c r="F4137" s="59"/>
      <c r="G4137" s="59"/>
      <c r="H4137" s="59"/>
      <c r="I4137" s="59"/>
      <c r="J4137" s="59"/>
    </row>
    <row r="4138" spans="1:11" ht="14.25">
      <c r="B4138" s="43" t="s">
        <v>66</v>
      </c>
      <c r="C4138" s="44"/>
      <c r="D4138" s="43"/>
      <c r="E4138" s="60"/>
      <c r="F4138" s="60"/>
      <c r="G4138" s="60"/>
      <c r="H4138" s="60"/>
      <c r="I4138" s="60"/>
      <c r="J4138" s="60"/>
    </row>
    <row r="4139" spans="1:11">
      <c r="B4139" s="45" t="s">
        <v>36</v>
      </c>
      <c r="E4139" s="61">
        <f>E4140+E4402+E4466</f>
        <v>94766</v>
      </c>
      <c r="F4139" s="61">
        <f t="shared" ref="F4139:J4139" si="219">F4140+F4402+F4466</f>
        <v>93610</v>
      </c>
      <c r="G4139" s="61">
        <f t="shared" si="219"/>
        <v>54704</v>
      </c>
      <c r="H4139" s="61">
        <f t="shared" si="219"/>
        <v>51509</v>
      </c>
      <c r="I4139" s="61">
        <f t="shared" si="219"/>
        <v>149470</v>
      </c>
      <c r="J4139" s="61">
        <f t="shared" si="219"/>
        <v>145119</v>
      </c>
    </row>
    <row r="4140" spans="1:11">
      <c r="B4140" s="45" t="s">
        <v>34</v>
      </c>
      <c r="E4140" s="62">
        <f>SUM(E4141:E4401)</f>
        <v>0</v>
      </c>
      <c r="F4140" s="62">
        <f t="shared" ref="F4140:J4140" si="220">SUM(F4141:F4401)</f>
        <v>0</v>
      </c>
      <c r="G4140" s="62">
        <f t="shared" si="220"/>
        <v>3414</v>
      </c>
      <c r="H4140" s="62">
        <f t="shared" si="220"/>
        <v>3388</v>
      </c>
      <c r="I4140" s="62">
        <f t="shared" si="220"/>
        <v>3414</v>
      </c>
      <c r="J4140" s="62">
        <f t="shared" si="220"/>
        <v>3388</v>
      </c>
    </row>
    <row r="4141" spans="1:11" ht="14.25" customHeight="1">
      <c r="C4141" s="63" t="s">
        <v>965</v>
      </c>
      <c r="D4141" s="64" t="s">
        <v>966</v>
      </c>
      <c r="E4141" s="65"/>
      <c r="F4141" s="65"/>
      <c r="G4141" s="50">
        <v>1</v>
      </c>
      <c r="H4141" s="50">
        <v>1</v>
      </c>
      <c r="I4141" s="50">
        <f t="shared" ref="I4141:J4268" si="221">SUM(E4141,G4141)</f>
        <v>1</v>
      </c>
      <c r="J4141" s="50">
        <f t="shared" si="221"/>
        <v>1</v>
      </c>
    </row>
    <row r="4142" spans="1:11" ht="14.25" customHeight="1">
      <c r="C4142" s="63" t="s">
        <v>967</v>
      </c>
      <c r="D4142" s="64" t="s">
        <v>968</v>
      </c>
      <c r="E4142" s="65"/>
      <c r="F4142" s="65"/>
      <c r="G4142" s="50">
        <v>2</v>
      </c>
      <c r="H4142" s="50">
        <v>1</v>
      </c>
      <c r="I4142" s="50">
        <f t="shared" si="221"/>
        <v>2</v>
      </c>
      <c r="J4142" s="50">
        <f t="shared" si="221"/>
        <v>1</v>
      </c>
    </row>
    <row r="4143" spans="1:11" ht="14.25" customHeight="1">
      <c r="C4143" s="63" t="s">
        <v>971</v>
      </c>
      <c r="D4143" s="64" t="s">
        <v>972</v>
      </c>
      <c r="E4143" s="65"/>
      <c r="F4143" s="65"/>
      <c r="G4143" s="50">
        <v>0</v>
      </c>
      <c r="H4143" s="50">
        <v>1</v>
      </c>
      <c r="I4143" s="50">
        <f t="shared" si="221"/>
        <v>0</v>
      </c>
      <c r="J4143" s="50">
        <f t="shared" si="221"/>
        <v>1</v>
      </c>
    </row>
    <row r="4144" spans="1:11" ht="14.25" customHeight="1">
      <c r="C4144" s="63" t="s">
        <v>114</v>
      </c>
      <c r="D4144" s="64" t="s">
        <v>115</v>
      </c>
      <c r="E4144" s="65"/>
      <c r="F4144" s="65"/>
      <c r="G4144" s="50">
        <v>3</v>
      </c>
      <c r="H4144" s="50">
        <v>1</v>
      </c>
      <c r="I4144" s="50">
        <f t="shared" si="221"/>
        <v>3</v>
      </c>
      <c r="J4144" s="50">
        <f t="shared" si="221"/>
        <v>1</v>
      </c>
    </row>
    <row r="4145" spans="3:10" ht="14.25" customHeight="1">
      <c r="C4145" s="63" t="s">
        <v>3858</v>
      </c>
      <c r="D4145" s="64" t="s">
        <v>3859</v>
      </c>
      <c r="E4145" s="65"/>
      <c r="F4145" s="65"/>
      <c r="G4145" s="50">
        <v>0</v>
      </c>
      <c r="H4145" s="50">
        <v>1</v>
      </c>
      <c r="I4145" s="50">
        <f t="shared" si="221"/>
        <v>0</v>
      </c>
      <c r="J4145" s="50">
        <f t="shared" si="221"/>
        <v>1</v>
      </c>
    </row>
    <row r="4146" spans="3:10" ht="14.25" customHeight="1">
      <c r="C4146" s="63" t="s">
        <v>3860</v>
      </c>
      <c r="D4146" s="64" t="s">
        <v>3861</v>
      </c>
      <c r="E4146" s="65"/>
      <c r="F4146" s="65"/>
      <c r="G4146" s="50">
        <v>0</v>
      </c>
      <c r="H4146" s="50">
        <v>1</v>
      </c>
      <c r="I4146" s="50">
        <f t="shared" si="221"/>
        <v>0</v>
      </c>
      <c r="J4146" s="50">
        <f t="shared" si="221"/>
        <v>1</v>
      </c>
    </row>
    <row r="4147" spans="3:10" ht="14.25" customHeight="1">
      <c r="C4147" s="63" t="s">
        <v>1415</v>
      </c>
      <c r="D4147" s="64" t="s">
        <v>1416</v>
      </c>
      <c r="E4147" s="65"/>
      <c r="F4147" s="65"/>
      <c r="G4147" s="50">
        <v>0</v>
      </c>
      <c r="H4147" s="50">
        <v>1</v>
      </c>
      <c r="I4147" s="50">
        <f t="shared" si="221"/>
        <v>0</v>
      </c>
      <c r="J4147" s="50">
        <f t="shared" si="221"/>
        <v>1</v>
      </c>
    </row>
    <row r="4148" spans="3:10" ht="14.25" customHeight="1">
      <c r="C4148" s="63" t="s">
        <v>3862</v>
      </c>
      <c r="D4148" s="64" t="s">
        <v>3863</v>
      </c>
      <c r="E4148" s="65"/>
      <c r="F4148" s="65"/>
      <c r="G4148" s="50">
        <v>0</v>
      </c>
      <c r="H4148" s="50">
        <v>1</v>
      </c>
      <c r="I4148" s="50">
        <f t="shared" si="221"/>
        <v>0</v>
      </c>
      <c r="J4148" s="50">
        <f t="shared" si="221"/>
        <v>1</v>
      </c>
    </row>
    <row r="4149" spans="3:10" ht="14.25" customHeight="1">
      <c r="C4149" s="63" t="s">
        <v>1483</v>
      </c>
      <c r="D4149" s="64" t="s">
        <v>1484</v>
      </c>
      <c r="E4149" s="65"/>
      <c r="F4149" s="65"/>
      <c r="G4149" s="50">
        <v>0</v>
      </c>
      <c r="H4149" s="50">
        <v>1</v>
      </c>
      <c r="I4149" s="50">
        <f t="shared" si="221"/>
        <v>0</v>
      </c>
      <c r="J4149" s="50">
        <f t="shared" si="221"/>
        <v>1</v>
      </c>
    </row>
    <row r="4150" spans="3:10" ht="14.25" customHeight="1">
      <c r="C4150" s="63" t="s">
        <v>2090</v>
      </c>
      <c r="D4150" s="64" t="s">
        <v>2091</v>
      </c>
      <c r="E4150" s="65"/>
      <c r="F4150" s="65"/>
      <c r="G4150" s="50">
        <v>0</v>
      </c>
      <c r="H4150" s="50">
        <v>1</v>
      </c>
      <c r="I4150" s="50">
        <f t="shared" si="221"/>
        <v>0</v>
      </c>
      <c r="J4150" s="50">
        <f t="shared" si="221"/>
        <v>1</v>
      </c>
    </row>
    <row r="4151" spans="3:10" ht="14.25" customHeight="1">
      <c r="C4151" s="63" t="s">
        <v>2094</v>
      </c>
      <c r="D4151" s="64" t="s">
        <v>2095</v>
      </c>
      <c r="E4151" s="65"/>
      <c r="F4151" s="65"/>
      <c r="G4151" s="50">
        <v>0</v>
      </c>
      <c r="H4151" s="50">
        <v>1</v>
      </c>
      <c r="I4151" s="50">
        <f t="shared" si="221"/>
        <v>0</v>
      </c>
      <c r="J4151" s="50">
        <f t="shared" si="221"/>
        <v>1</v>
      </c>
    </row>
    <row r="4152" spans="3:10" ht="14.25" customHeight="1">
      <c r="C4152" s="63" t="s">
        <v>559</v>
      </c>
      <c r="D4152" s="64" t="s">
        <v>560</v>
      </c>
      <c r="E4152" s="65"/>
      <c r="F4152" s="65"/>
      <c r="G4152" s="50">
        <v>14</v>
      </c>
      <c r="H4152" s="50">
        <v>13</v>
      </c>
      <c r="I4152" s="50">
        <f t="shared" si="221"/>
        <v>14</v>
      </c>
      <c r="J4152" s="50">
        <f t="shared" si="221"/>
        <v>13</v>
      </c>
    </row>
    <row r="4153" spans="3:10" ht="14.25" customHeight="1">
      <c r="C4153" s="63" t="s">
        <v>1589</v>
      </c>
      <c r="D4153" s="64" t="s">
        <v>1590</v>
      </c>
      <c r="E4153" s="65"/>
      <c r="F4153" s="65"/>
      <c r="G4153" s="50">
        <v>2</v>
      </c>
      <c r="H4153" s="50">
        <v>1</v>
      </c>
      <c r="I4153" s="50">
        <f t="shared" si="221"/>
        <v>2</v>
      </c>
      <c r="J4153" s="50">
        <f t="shared" si="221"/>
        <v>1</v>
      </c>
    </row>
    <row r="4154" spans="3:10" ht="14.25" customHeight="1">
      <c r="C4154" s="63" t="s">
        <v>1001</v>
      </c>
      <c r="D4154" s="64" t="s">
        <v>1002</v>
      </c>
      <c r="E4154" s="65"/>
      <c r="F4154" s="65"/>
      <c r="G4154" s="50">
        <v>1</v>
      </c>
      <c r="H4154" s="50">
        <v>1</v>
      </c>
      <c r="I4154" s="50">
        <f t="shared" si="221"/>
        <v>1</v>
      </c>
      <c r="J4154" s="50">
        <f t="shared" si="221"/>
        <v>1</v>
      </c>
    </row>
    <row r="4155" spans="3:10" ht="14.25" customHeight="1">
      <c r="C4155" s="63" t="s">
        <v>1005</v>
      </c>
      <c r="D4155" s="64" t="s">
        <v>1006</v>
      </c>
      <c r="E4155" s="65"/>
      <c r="F4155" s="65"/>
      <c r="G4155" s="50">
        <v>0</v>
      </c>
      <c r="H4155" s="50">
        <v>1</v>
      </c>
      <c r="I4155" s="50">
        <f t="shared" si="221"/>
        <v>0</v>
      </c>
      <c r="J4155" s="50">
        <f t="shared" si="221"/>
        <v>1</v>
      </c>
    </row>
    <row r="4156" spans="3:10" ht="14.25" customHeight="1">
      <c r="C4156" s="63" t="s">
        <v>1007</v>
      </c>
      <c r="D4156" s="64" t="s">
        <v>1008</v>
      </c>
      <c r="E4156" s="65"/>
      <c r="F4156" s="65"/>
      <c r="G4156" s="50">
        <v>0</v>
      </c>
      <c r="H4156" s="50">
        <v>1</v>
      </c>
      <c r="I4156" s="50">
        <f t="shared" si="221"/>
        <v>0</v>
      </c>
      <c r="J4156" s="50">
        <f t="shared" si="221"/>
        <v>1</v>
      </c>
    </row>
    <row r="4157" spans="3:10" ht="14.25" customHeight="1">
      <c r="C4157" s="63" t="s">
        <v>1009</v>
      </c>
      <c r="D4157" s="64" t="s">
        <v>1010</v>
      </c>
      <c r="E4157" s="65"/>
      <c r="F4157" s="65"/>
      <c r="G4157" s="50">
        <v>11</v>
      </c>
      <c r="H4157" s="50">
        <v>8</v>
      </c>
      <c r="I4157" s="50">
        <f t="shared" si="221"/>
        <v>11</v>
      </c>
      <c r="J4157" s="50">
        <f t="shared" si="221"/>
        <v>8</v>
      </c>
    </row>
    <row r="4158" spans="3:10" ht="14.25" customHeight="1">
      <c r="C4158" s="63" t="s">
        <v>1013</v>
      </c>
      <c r="D4158" s="64" t="s">
        <v>1014</v>
      </c>
      <c r="E4158" s="65"/>
      <c r="F4158" s="65"/>
      <c r="G4158" s="50">
        <v>4</v>
      </c>
      <c r="H4158" s="50">
        <v>4</v>
      </c>
      <c r="I4158" s="50">
        <f t="shared" si="221"/>
        <v>4</v>
      </c>
      <c r="J4158" s="50">
        <f t="shared" si="221"/>
        <v>4</v>
      </c>
    </row>
    <row r="4159" spans="3:10" ht="14.25" customHeight="1">
      <c r="C4159" s="63" t="s">
        <v>1015</v>
      </c>
      <c r="D4159" s="64" t="s">
        <v>1016</v>
      </c>
      <c r="E4159" s="65"/>
      <c r="F4159" s="65"/>
      <c r="G4159" s="50">
        <v>0</v>
      </c>
      <c r="H4159" s="50">
        <v>1</v>
      </c>
      <c r="I4159" s="50">
        <f t="shared" si="221"/>
        <v>0</v>
      </c>
      <c r="J4159" s="50">
        <f t="shared" si="221"/>
        <v>1</v>
      </c>
    </row>
    <row r="4160" spans="3:10" ht="14.25" customHeight="1">
      <c r="C4160" s="63" t="s">
        <v>1485</v>
      </c>
      <c r="D4160" s="64" t="s">
        <v>1486</v>
      </c>
      <c r="E4160" s="65"/>
      <c r="F4160" s="65"/>
      <c r="G4160" s="50">
        <v>1</v>
      </c>
      <c r="H4160" s="50">
        <v>1</v>
      </c>
      <c r="I4160" s="50">
        <f t="shared" si="221"/>
        <v>1</v>
      </c>
      <c r="J4160" s="50">
        <f t="shared" si="221"/>
        <v>1</v>
      </c>
    </row>
    <row r="4161" spans="3:10" ht="14.25" customHeight="1">
      <c r="C4161" s="63" t="s">
        <v>1019</v>
      </c>
      <c r="D4161" s="64" t="s">
        <v>1020</v>
      </c>
      <c r="E4161" s="65"/>
      <c r="F4161" s="65"/>
      <c r="G4161" s="50">
        <v>0</v>
      </c>
      <c r="H4161" s="50">
        <v>3</v>
      </c>
      <c r="I4161" s="50">
        <f t="shared" si="221"/>
        <v>0</v>
      </c>
      <c r="J4161" s="50">
        <f t="shared" si="221"/>
        <v>3</v>
      </c>
    </row>
    <row r="4162" spans="3:10" ht="14.25" customHeight="1">
      <c r="C4162" s="63" t="s">
        <v>1021</v>
      </c>
      <c r="D4162" s="64" t="s">
        <v>1022</v>
      </c>
      <c r="E4162" s="65"/>
      <c r="F4162" s="65"/>
      <c r="G4162" s="50">
        <v>11</v>
      </c>
      <c r="H4162" s="50">
        <v>9</v>
      </c>
      <c r="I4162" s="50">
        <f t="shared" si="221"/>
        <v>11</v>
      </c>
      <c r="J4162" s="50">
        <f t="shared" si="221"/>
        <v>9</v>
      </c>
    </row>
    <row r="4163" spans="3:10" ht="14.25" customHeight="1">
      <c r="C4163" s="63" t="s">
        <v>3864</v>
      </c>
      <c r="D4163" s="64" t="s">
        <v>3865</v>
      </c>
      <c r="E4163" s="65"/>
      <c r="F4163" s="65"/>
      <c r="G4163" s="50">
        <v>0</v>
      </c>
      <c r="H4163" s="50">
        <v>3</v>
      </c>
      <c r="I4163" s="50">
        <f t="shared" si="221"/>
        <v>0</v>
      </c>
      <c r="J4163" s="50">
        <f t="shared" si="221"/>
        <v>3</v>
      </c>
    </row>
    <row r="4164" spans="3:10" ht="14.25" customHeight="1">
      <c r="C4164" s="63" t="s">
        <v>1023</v>
      </c>
      <c r="D4164" s="64" t="s">
        <v>1024</v>
      </c>
      <c r="E4164" s="65"/>
      <c r="F4164" s="65"/>
      <c r="G4164" s="50">
        <v>2</v>
      </c>
      <c r="H4164" s="50">
        <v>2</v>
      </c>
      <c r="I4164" s="50">
        <f t="shared" si="221"/>
        <v>2</v>
      </c>
      <c r="J4164" s="50">
        <f t="shared" si="221"/>
        <v>2</v>
      </c>
    </row>
    <row r="4165" spans="3:10" ht="14.25" customHeight="1">
      <c r="C4165" s="63" t="s">
        <v>1025</v>
      </c>
      <c r="D4165" s="64" t="s">
        <v>1026</v>
      </c>
      <c r="E4165" s="65"/>
      <c r="F4165" s="65"/>
      <c r="G4165" s="50">
        <v>4</v>
      </c>
      <c r="H4165" s="50">
        <v>5</v>
      </c>
      <c r="I4165" s="50">
        <f t="shared" si="221"/>
        <v>4</v>
      </c>
      <c r="J4165" s="50">
        <f t="shared" si="221"/>
        <v>5</v>
      </c>
    </row>
    <row r="4166" spans="3:10" ht="14.25" customHeight="1">
      <c r="C4166" s="63" t="s">
        <v>1027</v>
      </c>
      <c r="D4166" s="64" t="s">
        <v>1028</v>
      </c>
      <c r="E4166" s="65"/>
      <c r="F4166" s="65"/>
      <c r="G4166" s="50">
        <v>0</v>
      </c>
      <c r="H4166" s="50">
        <v>1</v>
      </c>
      <c r="I4166" s="50">
        <f t="shared" si="221"/>
        <v>0</v>
      </c>
      <c r="J4166" s="50">
        <f t="shared" si="221"/>
        <v>1</v>
      </c>
    </row>
    <row r="4167" spans="3:10" ht="14.25" customHeight="1">
      <c r="C4167" s="63" t="s">
        <v>1029</v>
      </c>
      <c r="D4167" s="64" t="s">
        <v>1030</v>
      </c>
      <c r="E4167" s="65"/>
      <c r="F4167" s="65"/>
      <c r="G4167" s="50">
        <v>1</v>
      </c>
      <c r="H4167" s="50">
        <v>1</v>
      </c>
      <c r="I4167" s="50">
        <f t="shared" si="221"/>
        <v>1</v>
      </c>
      <c r="J4167" s="50">
        <f t="shared" si="221"/>
        <v>1</v>
      </c>
    </row>
    <row r="4168" spans="3:10" ht="14.25" customHeight="1">
      <c r="C4168" s="63" t="s">
        <v>142</v>
      </c>
      <c r="D4168" s="64" t="s">
        <v>143</v>
      </c>
      <c r="E4168" s="65"/>
      <c r="F4168" s="65"/>
      <c r="G4168" s="50">
        <v>32</v>
      </c>
      <c r="H4168" s="50">
        <v>30</v>
      </c>
      <c r="I4168" s="50">
        <f t="shared" si="221"/>
        <v>32</v>
      </c>
      <c r="J4168" s="50">
        <f t="shared" si="221"/>
        <v>30</v>
      </c>
    </row>
    <row r="4169" spans="3:10" ht="14.25" customHeight="1">
      <c r="C4169" s="63" t="s">
        <v>144</v>
      </c>
      <c r="D4169" s="64" t="s">
        <v>145</v>
      </c>
      <c r="E4169" s="65"/>
      <c r="F4169" s="65"/>
      <c r="G4169" s="50">
        <v>0</v>
      </c>
      <c r="H4169" s="50">
        <v>1</v>
      </c>
      <c r="I4169" s="50">
        <f t="shared" si="221"/>
        <v>0</v>
      </c>
      <c r="J4169" s="50">
        <f t="shared" si="221"/>
        <v>1</v>
      </c>
    </row>
    <row r="4170" spans="3:10" ht="14.25" customHeight="1">
      <c r="C4170" s="63" t="s">
        <v>146</v>
      </c>
      <c r="D4170" s="64" t="s">
        <v>147</v>
      </c>
      <c r="E4170" s="65"/>
      <c r="F4170" s="65"/>
      <c r="G4170" s="50">
        <v>16</v>
      </c>
      <c r="H4170" s="50">
        <v>15</v>
      </c>
      <c r="I4170" s="50">
        <f t="shared" si="221"/>
        <v>16</v>
      </c>
      <c r="J4170" s="50">
        <f t="shared" si="221"/>
        <v>15</v>
      </c>
    </row>
    <row r="4171" spans="3:10" ht="14.25" customHeight="1">
      <c r="C4171" s="63" t="s">
        <v>148</v>
      </c>
      <c r="D4171" s="64" t="s">
        <v>149</v>
      </c>
      <c r="E4171" s="65"/>
      <c r="F4171" s="65"/>
      <c r="G4171" s="50">
        <v>0</v>
      </c>
      <c r="H4171" s="50">
        <v>1</v>
      </c>
      <c r="I4171" s="50">
        <f t="shared" si="221"/>
        <v>0</v>
      </c>
      <c r="J4171" s="50">
        <f t="shared" si="221"/>
        <v>1</v>
      </c>
    </row>
    <row r="4172" spans="3:10" ht="14.25" customHeight="1">
      <c r="C4172" s="63" t="s">
        <v>1033</v>
      </c>
      <c r="D4172" s="64" t="s">
        <v>1034</v>
      </c>
      <c r="E4172" s="65"/>
      <c r="F4172" s="65"/>
      <c r="G4172" s="50">
        <v>11</v>
      </c>
      <c r="H4172" s="50">
        <v>9</v>
      </c>
      <c r="I4172" s="50">
        <f t="shared" si="221"/>
        <v>11</v>
      </c>
      <c r="J4172" s="50">
        <f t="shared" si="221"/>
        <v>9</v>
      </c>
    </row>
    <row r="4173" spans="3:10" ht="14.25" customHeight="1">
      <c r="C4173" s="63" t="s">
        <v>150</v>
      </c>
      <c r="D4173" s="64" t="s">
        <v>151</v>
      </c>
      <c r="E4173" s="65"/>
      <c r="F4173" s="65"/>
      <c r="G4173" s="50">
        <v>5</v>
      </c>
      <c r="H4173" s="50">
        <v>5</v>
      </c>
      <c r="I4173" s="50">
        <f t="shared" si="221"/>
        <v>5</v>
      </c>
      <c r="J4173" s="50">
        <f t="shared" si="221"/>
        <v>5</v>
      </c>
    </row>
    <row r="4174" spans="3:10" ht="14.25" customHeight="1">
      <c r="C4174" s="63" t="s">
        <v>152</v>
      </c>
      <c r="D4174" s="64" t="s">
        <v>153</v>
      </c>
      <c r="E4174" s="65"/>
      <c r="F4174" s="65"/>
      <c r="G4174" s="50">
        <v>0</v>
      </c>
      <c r="H4174" s="50">
        <v>1</v>
      </c>
      <c r="I4174" s="50">
        <f t="shared" si="221"/>
        <v>0</v>
      </c>
      <c r="J4174" s="50">
        <f t="shared" si="221"/>
        <v>1</v>
      </c>
    </row>
    <row r="4175" spans="3:10" ht="14.25" customHeight="1">
      <c r="C4175" s="63" t="s">
        <v>166</v>
      </c>
      <c r="D4175" s="64" t="s">
        <v>167</v>
      </c>
      <c r="E4175" s="65"/>
      <c r="F4175" s="65"/>
      <c r="G4175" s="50">
        <v>0</v>
      </c>
      <c r="H4175" s="50">
        <v>1</v>
      </c>
      <c r="I4175" s="50">
        <f t="shared" si="221"/>
        <v>0</v>
      </c>
      <c r="J4175" s="50">
        <f t="shared" si="221"/>
        <v>1</v>
      </c>
    </row>
    <row r="4176" spans="3:10" ht="14.25" customHeight="1">
      <c r="C4176" s="63" t="s">
        <v>346</v>
      </c>
      <c r="D4176" s="64" t="s">
        <v>347</v>
      </c>
      <c r="E4176" s="65"/>
      <c r="F4176" s="65"/>
      <c r="G4176" s="50">
        <v>3</v>
      </c>
      <c r="H4176" s="50">
        <v>3</v>
      </c>
      <c r="I4176" s="50">
        <f t="shared" si="221"/>
        <v>3</v>
      </c>
      <c r="J4176" s="50">
        <f t="shared" si="221"/>
        <v>3</v>
      </c>
    </row>
    <row r="4177" spans="3:10" ht="14.25" customHeight="1">
      <c r="C4177" s="63" t="s">
        <v>1039</v>
      </c>
      <c r="D4177" s="64" t="s">
        <v>1040</v>
      </c>
      <c r="E4177" s="65"/>
      <c r="F4177" s="65"/>
      <c r="G4177" s="50">
        <v>5</v>
      </c>
      <c r="H4177" s="50">
        <v>15</v>
      </c>
      <c r="I4177" s="50">
        <f t="shared" si="221"/>
        <v>5</v>
      </c>
      <c r="J4177" s="50">
        <f t="shared" si="221"/>
        <v>15</v>
      </c>
    </row>
    <row r="4178" spans="3:10" ht="14.25" customHeight="1">
      <c r="C4178" s="63" t="s">
        <v>1041</v>
      </c>
      <c r="D4178" s="64" t="s">
        <v>1042</v>
      </c>
      <c r="E4178" s="65"/>
      <c r="F4178" s="65"/>
      <c r="G4178" s="50">
        <v>11</v>
      </c>
      <c r="H4178" s="50">
        <v>10</v>
      </c>
      <c r="I4178" s="50">
        <f t="shared" si="221"/>
        <v>11</v>
      </c>
      <c r="J4178" s="50">
        <f t="shared" si="221"/>
        <v>10</v>
      </c>
    </row>
    <row r="4179" spans="3:10" ht="14.25" customHeight="1">
      <c r="C4179" s="63" t="s">
        <v>1043</v>
      </c>
      <c r="D4179" s="64" t="s">
        <v>1044</v>
      </c>
      <c r="E4179" s="65"/>
      <c r="F4179" s="65"/>
      <c r="G4179" s="50">
        <v>1</v>
      </c>
      <c r="H4179" s="50">
        <v>1</v>
      </c>
      <c r="I4179" s="50">
        <f t="shared" si="221"/>
        <v>1</v>
      </c>
      <c r="J4179" s="50">
        <f t="shared" si="221"/>
        <v>1</v>
      </c>
    </row>
    <row r="4180" spans="3:10" ht="14.25" customHeight="1">
      <c r="C4180" s="63" t="s">
        <v>508</v>
      </c>
      <c r="D4180" s="64" t="s">
        <v>509</v>
      </c>
      <c r="E4180" s="65"/>
      <c r="F4180" s="65"/>
      <c r="G4180" s="50">
        <v>9</v>
      </c>
      <c r="H4180" s="50">
        <v>6</v>
      </c>
      <c r="I4180" s="50">
        <f t="shared" si="221"/>
        <v>9</v>
      </c>
      <c r="J4180" s="50">
        <f t="shared" si="221"/>
        <v>6</v>
      </c>
    </row>
    <row r="4181" spans="3:10" ht="14.25" customHeight="1">
      <c r="C4181" s="63" t="s">
        <v>352</v>
      </c>
      <c r="D4181" s="64" t="s">
        <v>353</v>
      </c>
      <c r="E4181" s="65"/>
      <c r="F4181" s="65"/>
      <c r="G4181" s="50">
        <v>0</v>
      </c>
      <c r="H4181" s="50">
        <v>2</v>
      </c>
      <c r="I4181" s="50">
        <f t="shared" si="221"/>
        <v>0</v>
      </c>
      <c r="J4181" s="50">
        <f t="shared" si="221"/>
        <v>2</v>
      </c>
    </row>
    <row r="4182" spans="3:10" ht="14.25" customHeight="1">
      <c r="C4182" s="63" t="s">
        <v>1047</v>
      </c>
      <c r="D4182" s="64" t="s">
        <v>1048</v>
      </c>
      <c r="E4182" s="65"/>
      <c r="F4182" s="65"/>
      <c r="G4182" s="50">
        <v>13</v>
      </c>
      <c r="H4182" s="50">
        <v>15</v>
      </c>
      <c r="I4182" s="50">
        <f t="shared" si="221"/>
        <v>13</v>
      </c>
      <c r="J4182" s="50">
        <f t="shared" si="221"/>
        <v>15</v>
      </c>
    </row>
    <row r="4183" spans="3:10" ht="14.25" customHeight="1">
      <c r="C4183" s="63" t="s">
        <v>1049</v>
      </c>
      <c r="D4183" s="64" t="s">
        <v>1050</v>
      </c>
      <c r="E4183" s="65"/>
      <c r="F4183" s="65"/>
      <c r="G4183" s="50">
        <v>75</v>
      </c>
      <c r="H4183" s="50">
        <v>70</v>
      </c>
      <c r="I4183" s="50">
        <f t="shared" si="221"/>
        <v>75</v>
      </c>
      <c r="J4183" s="50">
        <f t="shared" si="221"/>
        <v>70</v>
      </c>
    </row>
    <row r="4184" spans="3:10" ht="14.25" customHeight="1">
      <c r="C4184" s="63" t="s">
        <v>1051</v>
      </c>
      <c r="D4184" s="64" t="s">
        <v>1052</v>
      </c>
      <c r="E4184" s="65"/>
      <c r="F4184" s="65"/>
      <c r="G4184" s="50">
        <v>36</v>
      </c>
      <c r="H4184" s="50">
        <v>47</v>
      </c>
      <c r="I4184" s="50">
        <f t="shared" si="221"/>
        <v>36</v>
      </c>
      <c r="J4184" s="50">
        <f t="shared" si="221"/>
        <v>47</v>
      </c>
    </row>
    <row r="4185" spans="3:10" ht="14.25" customHeight="1">
      <c r="C4185" s="63" t="s">
        <v>1053</v>
      </c>
      <c r="D4185" s="64" t="s">
        <v>1054</v>
      </c>
      <c r="E4185" s="65"/>
      <c r="F4185" s="65"/>
      <c r="G4185" s="50">
        <v>0</v>
      </c>
      <c r="H4185" s="50">
        <v>1</v>
      </c>
      <c r="I4185" s="50">
        <f t="shared" si="221"/>
        <v>0</v>
      </c>
      <c r="J4185" s="50">
        <f t="shared" si="221"/>
        <v>1</v>
      </c>
    </row>
    <row r="4186" spans="3:10" ht="14.25" customHeight="1">
      <c r="C4186" s="63" t="s">
        <v>1055</v>
      </c>
      <c r="D4186" s="64" t="s">
        <v>1056</v>
      </c>
      <c r="E4186" s="65"/>
      <c r="F4186" s="65"/>
      <c r="G4186" s="50">
        <v>0</v>
      </c>
      <c r="H4186" s="50">
        <v>1</v>
      </c>
      <c r="I4186" s="50">
        <f t="shared" si="221"/>
        <v>0</v>
      </c>
      <c r="J4186" s="50">
        <f t="shared" si="221"/>
        <v>1</v>
      </c>
    </row>
    <row r="4187" spans="3:10" ht="14.25" customHeight="1">
      <c r="C4187" s="63" t="s">
        <v>1057</v>
      </c>
      <c r="D4187" s="64" t="s">
        <v>1058</v>
      </c>
      <c r="E4187" s="65"/>
      <c r="F4187" s="65"/>
      <c r="G4187" s="50">
        <v>0</v>
      </c>
      <c r="H4187" s="50">
        <v>1</v>
      </c>
      <c r="I4187" s="50">
        <f t="shared" si="221"/>
        <v>0</v>
      </c>
      <c r="J4187" s="50">
        <f t="shared" si="221"/>
        <v>1</v>
      </c>
    </row>
    <row r="4188" spans="3:10" ht="14.25" customHeight="1">
      <c r="C4188" s="63" t="s">
        <v>3866</v>
      </c>
      <c r="D4188" s="64" t="s">
        <v>3867</v>
      </c>
      <c r="E4188" s="65"/>
      <c r="F4188" s="65"/>
      <c r="G4188" s="50">
        <v>1</v>
      </c>
      <c r="H4188" s="50">
        <v>1</v>
      </c>
      <c r="I4188" s="50">
        <f t="shared" si="221"/>
        <v>1</v>
      </c>
      <c r="J4188" s="50">
        <f t="shared" si="221"/>
        <v>1</v>
      </c>
    </row>
    <row r="4189" spans="3:10" ht="14.25" customHeight="1">
      <c r="C4189" s="63" t="s">
        <v>3868</v>
      </c>
      <c r="D4189" s="64" t="s">
        <v>3869</v>
      </c>
      <c r="E4189" s="65"/>
      <c r="F4189" s="65"/>
      <c r="G4189" s="50">
        <v>1</v>
      </c>
      <c r="H4189" s="50">
        <v>5</v>
      </c>
      <c r="I4189" s="50">
        <f t="shared" si="221"/>
        <v>1</v>
      </c>
      <c r="J4189" s="50">
        <f t="shared" si="221"/>
        <v>5</v>
      </c>
    </row>
    <row r="4190" spans="3:10" ht="14.25" customHeight="1">
      <c r="C4190" s="63" t="s">
        <v>3870</v>
      </c>
      <c r="D4190" s="64" t="s">
        <v>3871</v>
      </c>
      <c r="E4190" s="65"/>
      <c r="F4190" s="65"/>
      <c r="G4190" s="50">
        <v>0</v>
      </c>
      <c r="H4190" s="50">
        <v>1</v>
      </c>
      <c r="I4190" s="50">
        <f t="shared" si="221"/>
        <v>0</v>
      </c>
      <c r="J4190" s="50">
        <f t="shared" si="221"/>
        <v>1</v>
      </c>
    </row>
    <row r="4191" spans="3:10" ht="14.25" customHeight="1">
      <c r="C4191" s="63" t="s">
        <v>3872</v>
      </c>
      <c r="D4191" s="64" t="s">
        <v>3873</v>
      </c>
      <c r="E4191" s="65"/>
      <c r="F4191" s="65"/>
      <c r="G4191" s="50">
        <v>0</v>
      </c>
      <c r="H4191" s="50">
        <v>2</v>
      </c>
      <c r="I4191" s="50">
        <f t="shared" si="221"/>
        <v>0</v>
      </c>
      <c r="J4191" s="50">
        <f t="shared" si="221"/>
        <v>2</v>
      </c>
    </row>
    <row r="4192" spans="3:10" ht="14.25" customHeight="1">
      <c r="C4192" s="63" t="s">
        <v>3874</v>
      </c>
      <c r="D4192" s="64" t="s">
        <v>3875</v>
      </c>
      <c r="E4192" s="65"/>
      <c r="F4192" s="65"/>
      <c r="G4192" s="50">
        <v>0</v>
      </c>
      <c r="H4192" s="50">
        <v>1</v>
      </c>
      <c r="I4192" s="50">
        <f t="shared" si="221"/>
        <v>0</v>
      </c>
      <c r="J4192" s="50">
        <f t="shared" si="221"/>
        <v>1</v>
      </c>
    </row>
    <row r="4193" spans="3:10" ht="14.25" customHeight="1">
      <c r="C4193" s="63" t="s">
        <v>2908</v>
      </c>
      <c r="D4193" s="64" t="s">
        <v>2909</v>
      </c>
      <c r="E4193" s="65"/>
      <c r="F4193" s="65"/>
      <c r="G4193" s="50">
        <v>0</v>
      </c>
      <c r="H4193" s="50">
        <v>1</v>
      </c>
      <c r="I4193" s="50">
        <f t="shared" si="221"/>
        <v>0</v>
      </c>
      <c r="J4193" s="50">
        <f t="shared" si="221"/>
        <v>1</v>
      </c>
    </row>
    <row r="4194" spans="3:10" ht="14.25" customHeight="1">
      <c r="C4194" s="63" t="s">
        <v>2912</v>
      </c>
      <c r="D4194" s="64" t="s">
        <v>2913</v>
      </c>
      <c r="E4194" s="65"/>
      <c r="F4194" s="65"/>
      <c r="G4194" s="50">
        <v>1</v>
      </c>
      <c r="H4194" s="50">
        <v>1</v>
      </c>
      <c r="I4194" s="50">
        <f t="shared" si="221"/>
        <v>1</v>
      </c>
      <c r="J4194" s="50">
        <f t="shared" si="221"/>
        <v>1</v>
      </c>
    </row>
    <row r="4195" spans="3:10" ht="14.25" customHeight="1">
      <c r="C4195" s="63" t="s">
        <v>3876</v>
      </c>
      <c r="D4195" s="64" t="s">
        <v>3877</v>
      </c>
      <c r="E4195" s="65"/>
      <c r="F4195" s="65"/>
      <c r="G4195" s="50">
        <v>19</v>
      </c>
      <c r="H4195" s="50">
        <v>16</v>
      </c>
      <c r="I4195" s="50">
        <f t="shared" si="221"/>
        <v>19</v>
      </c>
      <c r="J4195" s="50">
        <f t="shared" si="221"/>
        <v>16</v>
      </c>
    </row>
    <row r="4196" spans="3:10" ht="14.25" customHeight="1">
      <c r="C4196" s="63" t="s">
        <v>3878</v>
      </c>
      <c r="D4196" s="64" t="s">
        <v>3879</v>
      </c>
      <c r="E4196" s="65"/>
      <c r="F4196" s="65"/>
      <c r="G4196" s="50">
        <v>0</v>
      </c>
      <c r="H4196" s="50">
        <v>1</v>
      </c>
      <c r="I4196" s="50">
        <f t="shared" si="221"/>
        <v>0</v>
      </c>
      <c r="J4196" s="50">
        <f t="shared" si="221"/>
        <v>1</v>
      </c>
    </row>
    <row r="4197" spans="3:10" ht="14.25" customHeight="1">
      <c r="C4197" s="63" t="s">
        <v>3880</v>
      </c>
      <c r="D4197" s="64" t="s">
        <v>3881</v>
      </c>
      <c r="E4197" s="65"/>
      <c r="F4197" s="65"/>
      <c r="G4197" s="50">
        <v>0</v>
      </c>
      <c r="H4197" s="50">
        <v>1</v>
      </c>
      <c r="I4197" s="50">
        <f t="shared" si="221"/>
        <v>0</v>
      </c>
      <c r="J4197" s="50">
        <f t="shared" si="221"/>
        <v>1</v>
      </c>
    </row>
    <row r="4198" spans="3:10" ht="14.25" customHeight="1">
      <c r="C4198" s="63" t="s">
        <v>3882</v>
      </c>
      <c r="D4198" s="64" t="s">
        <v>3883</v>
      </c>
      <c r="E4198" s="65"/>
      <c r="F4198" s="65"/>
      <c r="G4198" s="50">
        <v>8</v>
      </c>
      <c r="H4198" s="50">
        <v>13</v>
      </c>
      <c r="I4198" s="50">
        <f t="shared" si="221"/>
        <v>8</v>
      </c>
      <c r="J4198" s="50">
        <f t="shared" si="221"/>
        <v>13</v>
      </c>
    </row>
    <row r="4199" spans="3:10" ht="14.25" customHeight="1">
      <c r="C4199" s="63" t="s">
        <v>3884</v>
      </c>
      <c r="D4199" s="64" t="s">
        <v>3885</v>
      </c>
      <c r="E4199" s="65"/>
      <c r="F4199" s="65"/>
      <c r="G4199" s="50">
        <v>2</v>
      </c>
      <c r="H4199" s="50">
        <v>3</v>
      </c>
      <c r="I4199" s="50">
        <f t="shared" si="221"/>
        <v>2</v>
      </c>
      <c r="J4199" s="50">
        <f t="shared" si="221"/>
        <v>3</v>
      </c>
    </row>
    <row r="4200" spans="3:10" ht="14.25" customHeight="1">
      <c r="C4200" s="63" t="s">
        <v>3886</v>
      </c>
      <c r="D4200" s="64" t="s">
        <v>3887</v>
      </c>
      <c r="E4200" s="65"/>
      <c r="F4200" s="65"/>
      <c r="G4200" s="50">
        <v>2</v>
      </c>
      <c r="H4200" s="50">
        <v>1</v>
      </c>
      <c r="I4200" s="50">
        <f t="shared" si="221"/>
        <v>2</v>
      </c>
      <c r="J4200" s="50">
        <f t="shared" si="221"/>
        <v>1</v>
      </c>
    </row>
    <row r="4201" spans="3:10" ht="14.25" customHeight="1">
      <c r="C4201" s="63" t="s">
        <v>3888</v>
      </c>
      <c r="D4201" s="64" t="s">
        <v>3889</v>
      </c>
      <c r="E4201" s="65"/>
      <c r="F4201" s="65"/>
      <c r="G4201" s="50">
        <v>0</v>
      </c>
      <c r="H4201" s="50">
        <v>1</v>
      </c>
      <c r="I4201" s="50">
        <f t="shared" si="221"/>
        <v>0</v>
      </c>
      <c r="J4201" s="50">
        <f t="shared" si="221"/>
        <v>1</v>
      </c>
    </row>
    <row r="4202" spans="3:10" ht="14.25" customHeight="1">
      <c r="C4202" s="63" t="s">
        <v>3890</v>
      </c>
      <c r="D4202" s="64" t="s">
        <v>3891</v>
      </c>
      <c r="E4202" s="65"/>
      <c r="F4202" s="65"/>
      <c r="G4202" s="50">
        <v>16</v>
      </c>
      <c r="H4202" s="50">
        <v>23</v>
      </c>
      <c r="I4202" s="50">
        <f t="shared" si="221"/>
        <v>16</v>
      </c>
      <c r="J4202" s="50">
        <f t="shared" si="221"/>
        <v>23</v>
      </c>
    </row>
    <row r="4203" spans="3:10" ht="14.25" customHeight="1">
      <c r="C4203" s="63" t="s">
        <v>3892</v>
      </c>
      <c r="D4203" s="64" t="s">
        <v>3893</v>
      </c>
      <c r="E4203" s="65"/>
      <c r="F4203" s="65"/>
      <c r="G4203" s="50">
        <v>48</v>
      </c>
      <c r="H4203" s="50">
        <v>45</v>
      </c>
      <c r="I4203" s="50">
        <f t="shared" si="221"/>
        <v>48</v>
      </c>
      <c r="J4203" s="50">
        <f t="shared" si="221"/>
        <v>45</v>
      </c>
    </row>
    <row r="4204" spans="3:10" ht="14.25" customHeight="1">
      <c r="C4204" s="63" t="s">
        <v>3894</v>
      </c>
      <c r="D4204" s="64" t="s">
        <v>3895</v>
      </c>
      <c r="E4204" s="65"/>
      <c r="F4204" s="65"/>
      <c r="G4204" s="50">
        <v>3</v>
      </c>
      <c r="H4204" s="50">
        <v>3</v>
      </c>
      <c r="I4204" s="50">
        <f t="shared" si="221"/>
        <v>3</v>
      </c>
      <c r="J4204" s="50">
        <f t="shared" si="221"/>
        <v>3</v>
      </c>
    </row>
    <row r="4205" spans="3:10" ht="14.25" customHeight="1">
      <c r="C4205" s="63" t="s">
        <v>3896</v>
      </c>
      <c r="D4205" s="64" t="s">
        <v>3897</v>
      </c>
      <c r="E4205" s="65"/>
      <c r="F4205" s="65"/>
      <c r="G4205" s="50">
        <v>0</v>
      </c>
      <c r="H4205" s="50">
        <v>3</v>
      </c>
      <c r="I4205" s="50">
        <f t="shared" si="221"/>
        <v>0</v>
      </c>
      <c r="J4205" s="50">
        <f t="shared" si="221"/>
        <v>3</v>
      </c>
    </row>
    <row r="4206" spans="3:10" ht="14.25" customHeight="1">
      <c r="C4206" s="63" t="s">
        <v>3898</v>
      </c>
      <c r="D4206" s="64" t="s">
        <v>3899</v>
      </c>
      <c r="E4206" s="65"/>
      <c r="F4206" s="65"/>
      <c r="G4206" s="50">
        <v>16</v>
      </c>
      <c r="H4206" s="50">
        <v>20</v>
      </c>
      <c r="I4206" s="50">
        <f t="shared" si="221"/>
        <v>16</v>
      </c>
      <c r="J4206" s="50">
        <f t="shared" si="221"/>
        <v>20</v>
      </c>
    </row>
    <row r="4207" spans="3:10" ht="14.25" customHeight="1">
      <c r="C4207" s="63" t="s">
        <v>3900</v>
      </c>
      <c r="D4207" s="64" t="s">
        <v>3901</v>
      </c>
      <c r="E4207" s="65"/>
      <c r="F4207" s="65"/>
      <c r="G4207" s="50">
        <v>10</v>
      </c>
      <c r="H4207" s="50">
        <v>7</v>
      </c>
      <c r="I4207" s="50">
        <f t="shared" si="221"/>
        <v>10</v>
      </c>
      <c r="J4207" s="50">
        <f t="shared" si="221"/>
        <v>7</v>
      </c>
    </row>
    <row r="4208" spans="3:10" ht="14.25" customHeight="1">
      <c r="C4208" s="63" t="s">
        <v>3902</v>
      </c>
      <c r="D4208" s="64" t="s">
        <v>3903</v>
      </c>
      <c r="E4208" s="65"/>
      <c r="F4208" s="65"/>
      <c r="G4208" s="50">
        <v>11</v>
      </c>
      <c r="H4208" s="50">
        <v>13</v>
      </c>
      <c r="I4208" s="50">
        <f t="shared" si="221"/>
        <v>11</v>
      </c>
      <c r="J4208" s="50">
        <f t="shared" si="221"/>
        <v>13</v>
      </c>
    </row>
    <row r="4209" spans="3:10" ht="14.25" customHeight="1">
      <c r="C4209" s="63" t="s">
        <v>3904</v>
      </c>
      <c r="D4209" s="64" t="s">
        <v>3905</v>
      </c>
      <c r="E4209" s="65"/>
      <c r="F4209" s="65"/>
      <c r="G4209" s="50">
        <v>1</v>
      </c>
      <c r="H4209" s="50">
        <v>3</v>
      </c>
      <c r="I4209" s="50">
        <f t="shared" si="221"/>
        <v>1</v>
      </c>
      <c r="J4209" s="50">
        <f t="shared" si="221"/>
        <v>3</v>
      </c>
    </row>
    <row r="4210" spans="3:10" ht="14.25" customHeight="1">
      <c r="C4210" s="63" t="s">
        <v>3906</v>
      </c>
      <c r="D4210" s="64" t="s">
        <v>3907</v>
      </c>
      <c r="E4210" s="65"/>
      <c r="F4210" s="65"/>
      <c r="G4210" s="50">
        <v>1</v>
      </c>
      <c r="H4210" s="50">
        <v>2</v>
      </c>
      <c r="I4210" s="50">
        <f t="shared" si="221"/>
        <v>1</v>
      </c>
      <c r="J4210" s="50">
        <f t="shared" si="221"/>
        <v>2</v>
      </c>
    </row>
    <row r="4211" spans="3:10" ht="14.25" customHeight="1">
      <c r="C4211" s="63" t="s">
        <v>3908</v>
      </c>
      <c r="D4211" s="64" t="s">
        <v>3909</v>
      </c>
      <c r="E4211" s="65"/>
      <c r="F4211" s="65"/>
      <c r="G4211" s="50">
        <v>2</v>
      </c>
      <c r="H4211" s="50">
        <v>2</v>
      </c>
      <c r="I4211" s="50">
        <f t="shared" si="221"/>
        <v>2</v>
      </c>
      <c r="J4211" s="50">
        <f t="shared" si="221"/>
        <v>2</v>
      </c>
    </row>
    <row r="4212" spans="3:10" ht="14.25" customHeight="1">
      <c r="C4212" s="63" t="s">
        <v>3910</v>
      </c>
      <c r="D4212" s="64" t="s">
        <v>3911</v>
      </c>
      <c r="E4212" s="65"/>
      <c r="F4212" s="65"/>
      <c r="G4212" s="50">
        <v>2</v>
      </c>
      <c r="H4212" s="50">
        <v>3</v>
      </c>
      <c r="I4212" s="50">
        <f t="shared" si="221"/>
        <v>2</v>
      </c>
      <c r="J4212" s="50">
        <f t="shared" si="221"/>
        <v>3</v>
      </c>
    </row>
    <row r="4213" spans="3:10" ht="14.25" customHeight="1">
      <c r="C4213" s="63" t="s">
        <v>3912</v>
      </c>
      <c r="D4213" s="64" t="s">
        <v>3913</v>
      </c>
      <c r="E4213" s="65"/>
      <c r="F4213" s="65"/>
      <c r="G4213" s="50">
        <v>0</v>
      </c>
      <c r="H4213" s="50">
        <v>1</v>
      </c>
      <c r="I4213" s="50">
        <f t="shared" si="221"/>
        <v>0</v>
      </c>
      <c r="J4213" s="50">
        <f t="shared" si="221"/>
        <v>1</v>
      </c>
    </row>
    <row r="4214" spans="3:10" ht="14.25" customHeight="1">
      <c r="C4214" s="63" t="s">
        <v>3914</v>
      </c>
      <c r="D4214" s="64" t="s">
        <v>3915</v>
      </c>
      <c r="E4214" s="65"/>
      <c r="F4214" s="65"/>
      <c r="G4214" s="50">
        <v>0</v>
      </c>
      <c r="H4214" s="50">
        <v>1</v>
      </c>
      <c r="I4214" s="50">
        <f t="shared" si="221"/>
        <v>0</v>
      </c>
      <c r="J4214" s="50">
        <f t="shared" si="221"/>
        <v>1</v>
      </c>
    </row>
    <row r="4215" spans="3:10" ht="14.25" customHeight="1">
      <c r="C4215" s="63" t="s">
        <v>3916</v>
      </c>
      <c r="D4215" s="64" t="s">
        <v>3917</v>
      </c>
      <c r="E4215" s="65"/>
      <c r="F4215" s="65"/>
      <c r="G4215" s="50">
        <v>1</v>
      </c>
      <c r="H4215" s="50">
        <v>1</v>
      </c>
      <c r="I4215" s="50">
        <f t="shared" si="221"/>
        <v>1</v>
      </c>
      <c r="J4215" s="50">
        <f t="shared" si="221"/>
        <v>1</v>
      </c>
    </row>
    <row r="4216" spans="3:10" ht="14.25" customHeight="1">
      <c r="C4216" s="63" t="s">
        <v>3918</v>
      </c>
      <c r="D4216" s="64" t="s">
        <v>3919</v>
      </c>
      <c r="E4216" s="65"/>
      <c r="F4216" s="65"/>
      <c r="G4216" s="50">
        <v>1</v>
      </c>
      <c r="H4216" s="50">
        <v>2</v>
      </c>
      <c r="I4216" s="50">
        <f t="shared" si="221"/>
        <v>1</v>
      </c>
      <c r="J4216" s="50">
        <f t="shared" si="221"/>
        <v>2</v>
      </c>
    </row>
    <row r="4217" spans="3:10" ht="14.25" customHeight="1">
      <c r="C4217" s="63" t="s">
        <v>3920</v>
      </c>
      <c r="D4217" s="64" t="s">
        <v>3921</v>
      </c>
      <c r="E4217" s="65"/>
      <c r="F4217" s="65"/>
      <c r="G4217" s="50">
        <v>0</v>
      </c>
      <c r="H4217" s="50">
        <v>1</v>
      </c>
      <c r="I4217" s="50">
        <f t="shared" si="221"/>
        <v>0</v>
      </c>
      <c r="J4217" s="50">
        <f t="shared" si="221"/>
        <v>1</v>
      </c>
    </row>
    <row r="4218" spans="3:10" ht="14.25" customHeight="1">
      <c r="C4218" s="63" t="s">
        <v>3922</v>
      </c>
      <c r="D4218" s="64" t="s">
        <v>3923</v>
      </c>
      <c r="E4218" s="65"/>
      <c r="F4218" s="65"/>
      <c r="G4218" s="50">
        <v>0</v>
      </c>
      <c r="H4218" s="50">
        <v>1</v>
      </c>
      <c r="I4218" s="50">
        <f t="shared" si="221"/>
        <v>0</v>
      </c>
      <c r="J4218" s="50">
        <f t="shared" si="221"/>
        <v>1</v>
      </c>
    </row>
    <row r="4219" spans="3:10" ht="14.25" customHeight="1">
      <c r="C4219" s="63" t="s">
        <v>3924</v>
      </c>
      <c r="D4219" s="64" t="s">
        <v>3925</v>
      </c>
      <c r="E4219" s="65"/>
      <c r="F4219" s="65"/>
      <c r="G4219" s="50">
        <v>0</v>
      </c>
      <c r="H4219" s="50">
        <v>1</v>
      </c>
      <c r="I4219" s="50">
        <f t="shared" si="221"/>
        <v>0</v>
      </c>
      <c r="J4219" s="50">
        <f t="shared" si="221"/>
        <v>1</v>
      </c>
    </row>
    <row r="4220" spans="3:10" ht="14.25" customHeight="1">
      <c r="C4220" s="63" t="s">
        <v>3926</v>
      </c>
      <c r="D4220" s="64" t="s">
        <v>3927</v>
      </c>
      <c r="E4220" s="65"/>
      <c r="F4220" s="65"/>
      <c r="G4220" s="50">
        <v>0</v>
      </c>
      <c r="H4220" s="50">
        <v>1</v>
      </c>
      <c r="I4220" s="50">
        <f t="shared" si="221"/>
        <v>0</v>
      </c>
      <c r="J4220" s="50">
        <f t="shared" si="221"/>
        <v>1</v>
      </c>
    </row>
    <row r="4221" spans="3:10" ht="14.25" customHeight="1">
      <c r="C4221" s="63" t="s">
        <v>3059</v>
      </c>
      <c r="D4221" s="64" t="s">
        <v>3060</v>
      </c>
      <c r="E4221" s="65"/>
      <c r="F4221" s="65"/>
      <c r="G4221" s="50">
        <v>0</v>
      </c>
      <c r="H4221" s="50">
        <v>1</v>
      </c>
      <c r="I4221" s="50">
        <f t="shared" si="221"/>
        <v>0</v>
      </c>
      <c r="J4221" s="50">
        <f t="shared" si="221"/>
        <v>1</v>
      </c>
    </row>
    <row r="4222" spans="3:10" ht="14.25" customHeight="1">
      <c r="C4222" s="63" t="s">
        <v>3928</v>
      </c>
      <c r="D4222" s="64" t="s">
        <v>3929</v>
      </c>
      <c r="E4222" s="65"/>
      <c r="F4222" s="65"/>
      <c r="G4222" s="50">
        <v>2</v>
      </c>
      <c r="H4222" s="50">
        <v>2</v>
      </c>
      <c r="I4222" s="50">
        <f t="shared" si="221"/>
        <v>2</v>
      </c>
      <c r="J4222" s="50">
        <f t="shared" si="221"/>
        <v>2</v>
      </c>
    </row>
    <row r="4223" spans="3:10" ht="14.25" customHeight="1">
      <c r="C4223" s="63" t="s">
        <v>3930</v>
      </c>
      <c r="D4223" s="64" t="s">
        <v>3931</v>
      </c>
      <c r="E4223" s="65"/>
      <c r="F4223" s="65"/>
      <c r="G4223" s="50">
        <v>0</v>
      </c>
      <c r="H4223" s="50">
        <v>1</v>
      </c>
      <c r="I4223" s="50">
        <f t="shared" si="221"/>
        <v>0</v>
      </c>
      <c r="J4223" s="50">
        <f t="shared" si="221"/>
        <v>1</v>
      </c>
    </row>
    <row r="4224" spans="3:10" ht="14.25" customHeight="1">
      <c r="C4224" s="63" t="s">
        <v>3932</v>
      </c>
      <c r="D4224" s="64" t="s">
        <v>3933</v>
      </c>
      <c r="E4224" s="65"/>
      <c r="F4224" s="65"/>
      <c r="G4224" s="50">
        <v>0</v>
      </c>
      <c r="H4224" s="50">
        <v>1</v>
      </c>
      <c r="I4224" s="50">
        <f t="shared" si="221"/>
        <v>0</v>
      </c>
      <c r="J4224" s="50">
        <f t="shared" si="221"/>
        <v>1</v>
      </c>
    </row>
    <row r="4225" spans="3:10" ht="14.25" customHeight="1">
      <c r="C4225" s="63" t="s">
        <v>3934</v>
      </c>
      <c r="D4225" s="64" t="s">
        <v>3935</v>
      </c>
      <c r="E4225" s="65"/>
      <c r="F4225" s="65"/>
      <c r="G4225" s="50">
        <v>23</v>
      </c>
      <c r="H4225" s="50">
        <v>28</v>
      </c>
      <c r="I4225" s="50">
        <f t="shared" si="221"/>
        <v>23</v>
      </c>
      <c r="J4225" s="50">
        <f t="shared" si="221"/>
        <v>28</v>
      </c>
    </row>
    <row r="4226" spans="3:10" ht="14.25" customHeight="1">
      <c r="C4226" s="63" t="s">
        <v>3936</v>
      </c>
      <c r="D4226" s="64" t="s">
        <v>3937</v>
      </c>
      <c r="E4226" s="65"/>
      <c r="F4226" s="65"/>
      <c r="G4226" s="50">
        <v>10</v>
      </c>
      <c r="H4226" s="50">
        <v>12</v>
      </c>
      <c r="I4226" s="50">
        <f t="shared" si="221"/>
        <v>10</v>
      </c>
      <c r="J4226" s="50">
        <f t="shared" si="221"/>
        <v>12</v>
      </c>
    </row>
    <row r="4227" spans="3:10" ht="14.25" customHeight="1">
      <c r="C4227" s="63" t="s">
        <v>3938</v>
      </c>
      <c r="D4227" s="64" t="s">
        <v>3939</v>
      </c>
      <c r="E4227" s="65"/>
      <c r="F4227" s="65"/>
      <c r="G4227" s="50">
        <v>39</v>
      </c>
      <c r="H4227" s="50">
        <v>40</v>
      </c>
      <c r="I4227" s="50">
        <f t="shared" si="221"/>
        <v>39</v>
      </c>
      <c r="J4227" s="50">
        <f t="shared" si="221"/>
        <v>40</v>
      </c>
    </row>
    <row r="4228" spans="3:10" ht="14.25" customHeight="1">
      <c r="C4228" s="63" t="s">
        <v>3940</v>
      </c>
      <c r="D4228" s="64" t="s">
        <v>3941</v>
      </c>
      <c r="E4228" s="65"/>
      <c r="F4228" s="65"/>
      <c r="G4228" s="50">
        <v>39</v>
      </c>
      <c r="H4228" s="50">
        <v>52</v>
      </c>
      <c r="I4228" s="50">
        <f t="shared" si="221"/>
        <v>39</v>
      </c>
      <c r="J4228" s="50">
        <f t="shared" si="221"/>
        <v>52</v>
      </c>
    </row>
    <row r="4229" spans="3:10" ht="14.25" customHeight="1">
      <c r="C4229" s="63" t="s">
        <v>3942</v>
      </c>
      <c r="D4229" s="64" t="s">
        <v>3943</v>
      </c>
      <c r="E4229" s="65"/>
      <c r="F4229" s="65"/>
      <c r="G4229" s="50">
        <v>46</v>
      </c>
      <c r="H4229" s="50">
        <v>35</v>
      </c>
      <c r="I4229" s="50">
        <f t="shared" si="221"/>
        <v>46</v>
      </c>
      <c r="J4229" s="50">
        <f t="shared" si="221"/>
        <v>35</v>
      </c>
    </row>
    <row r="4230" spans="3:10" ht="14.25" customHeight="1">
      <c r="C4230" s="63" t="s">
        <v>3944</v>
      </c>
      <c r="D4230" s="64" t="s">
        <v>3945</v>
      </c>
      <c r="E4230" s="65"/>
      <c r="F4230" s="65"/>
      <c r="G4230" s="50">
        <v>122</v>
      </c>
      <c r="H4230" s="50">
        <v>77</v>
      </c>
      <c r="I4230" s="50">
        <f t="shared" si="221"/>
        <v>122</v>
      </c>
      <c r="J4230" s="50">
        <f t="shared" si="221"/>
        <v>77</v>
      </c>
    </row>
    <row r="4231" spans="3:10" ht="14.25" customHeight="1">
      <c r="C4231" s="63" t="s">
        <v>3946</v>
      </c>
      <c r="D4231" s="64" t="s">
        <v>3947</v>
      </c>
      <c r="E4231" s="65"/>
      <c r="F4231" s="65"/>
      <c r="G4231" s="50">
        <v>9</v>
      </c>
      <c r="H4231" s="50">
        <v>8</v>
      </c>
      <c r="I4231" s="50">
        <f t="shared" si="221"/>
        <v>9</v>
      </c>
      <c r="J4231" s="50">
        <f t="shared" si="221"/>
        <v>8</v>
      </c>
    </row>
    <row r="4232" spans="3:10" ht="14.25" customHeight="1">
      <c r="C4232" s="63" t="s">
        <v>3948</v>
      </c>
      <c r="D4232" s="64" t="s">
        <v>3949</v>
      </c>
      <c r="E4232" s="65"/>
      <c r="F4232" s="65"/>
      <c r="G4232" s="50">
        <v>5</v>
      </c>
      <c r="H4232" s="50">
        <v>3</v>
      </c>
      <c r="I4232" s="50">
        <f t="shared" si="221"/>
        <v>5</v>
      </c>
      <c r="J4232" s="50">
        <f t="shared" si="221"/>
        <v>3</v>
      </c>
    </row>
    <row r="4233" spans="3:10" ht="14.25" customHeight="1">
      <c r="C4233" s="63" t="s">
        <v>3950</v>
      </c>
      <c r="D4233" s="64" t="s">
        <v>3951</v>
      </c>
      <c r="E4233" s="65"/>
      <c r="F4233" s="65"/>
      <c r="G4233" s="50">
        <v>0</v>
      </c>
      <c r="H4233" s="50">
        <v>1</v>
      </c>
      <c r="I4233" s="50">
        <f t="shared" si="221"/>
        <v>0</v>
      </c>
      <c r="J4233" s="50">
        <f t="shared" si="221"/>
        <v>1</v>
      </c>
    </row>
    <row r="4234" spans="3:10" ht="14.25" customHeight="1">
      <c r="C4234" s="63" t="s">
        <v>3952</v>
      </c>
      <c r="D4234" s="64" t="s">
        <v>3953</v>
      </c>
      <c r="E4234" s="65"/>
      <c r="F4234" s="65"/>
      <c r="G4234" s="50">
        <v>0</v>
      </c>
      <c r="H4234" s="50">
        <v>1</v>
      </c>
      <c r="I4234" s="50">
        <f t="shared" si="221"/>
        <v>0</v>
      </c>
      <c r="J4234" s="50">
        <f t="shared" si="221"/>
        <v>1</v>
      </c>
    </row>
    <row r="4235" spans="3:10" ht="14.25" customHeight="1">
      <c r="C4235" s="63" t="s">
        <v>3954</v>
      </c>
      <c r="D4235" s="64" t="s">
        <v>3955</v>
      </c>
      <c r="E4235" s="65"/>
      <c r="F4235" s="65"/>
      <c r="G4235" s="50">
        <v>22</v>
      </c>
      <c r="H4235" s="50">
        <v>18</v>
      </c>
      <c r="I4235" s="50">
        <f t="shared" si="221"/>
        <v>22</v>
      </c>
      <c r="J4235" s="50">
        <f t="shared" si="221"/>
        <v>18</v>
      </c>
    </row>
    <row r="4236" spans="3:10" ht="14.25" customHeight="1">
      <c r="C4236" s="63" t="s">
        <v>3956</v>
      </c>
      <c r="D4236" s="64" t="s">
        <v>3957</v>
      </c>
      <c r="E4236" s="65"/>
      <c r="F4236" s="65"/>
      <c r="G4236" s="50">
        <v>2</v>
      </c>
      <c r="H4236" s="50">
        <v>2</v>
      </c>
      <c r="I4236" s="50">
        <f t="shared" si="221"/>
        <v>2</v>
      </c>
      <c r="J4236" s="50">
        <f t="shared" si="221"/>
        <v>2</v>
      </c>
    </row>
    <row r="4237" spans="3:10" ht="14.25" customHeight="1">
      <c r="C4237" s="63" t="s">
        <v>3958</v>
      </c>
      <c r="D4237" s="64" t="s">
        <v>3959</v>
      </c>
      <c r="E4237" s="65"/>
      <c r="F4237" s="65"/>
      <c r="G4237" s="50">
        <v>88</v>
      </c>
      <c r="H4237" s="50">
        <v>95</v>
      </c>
      <c r="I4237" s="50">
        <f t="shared" si="221"/>
        <v>88</v>
      </c>
      <c r="J4237" s="50">
        <f t="shared" si="221"/>
        <v>95</v>
      </c>
    </row>
    <row r="4238" spans="3:10" ht="14.25" customHeight="1">
      <c r="C4238" s="63" t="s">
        <v>1079</v>
      </c>
      <c r="D4238" s="64" t="s">
        <v>1080</v>
      </c>
      <c r="E4238" s="65"/>
      <c r="F4238" s="65"/>
      <c r="G4238" s="50">
        <v>1</v>
      </c>
      <c r="H4238" s="50">
        <v>3</v>
      </c>
      <c r="I4238" s="50">
        <f t="shared" si="221"/>
        <v>1</v>
      </c>
      <c r="J4238" s="50">
        <f t="shared" si="221"/>
        <v>3</v>
      </c>
    </row>
    <row r="4239" spans="3:10" ht="14.25" customHeight="1">
      <c r="C4239" s="63" t="s">
        <v>3960</v>
      </c>
      <c r="D4239" s="64" t="s">
        <v>3961</v>
      </c>
      <c r="E4239" s="65"/>
      <c r="F4239" s="65"/>
      <c r="G4239" s="50">
        <v>0</v>
      </c>
      <c r="H4239" s="50">
        <v>1</v>
      </c>
      <c r="I4239" s="50">
        <f t="shared" si="221"/>
        <v>0</v>
      </c>
      <c r="J4239" s="50">
        <f t="shared" si="221"/>
        <v>1</v>
      </c>
    </row>
    <row r="4240" spans="3:10" ht="14.25" customHeight="1">
      <c r="C4240" s="63" t="s">
        <v>1081</v>
      </c>
      <c r="D4240" s="64" t="s">
        <v>1082</v>
      </c>
      <c r="E4240" s="65"/>
      <c r="F4240" s="65"/>
      <c r="G4240" s="50">
        <v>204</v>
      </c>
      <c r="H4240" s="50">
        <v>163</v>
      </c>
      <c r="I4240" s="50">
        <f t="shared" si="221"/>
        <v>204</v>
      </c>
      <c r="J4240" s="50">
        <f t="shared" si="221"/>
        <v>163</v>
      </c>
    </row>
    <row r="4241" spans="3:10" ht="14.25" customHeight="1">
      <c r="C4241" s="63" t="s">
        <v>3150</v>
      </c>
      <c r="D4241" s="64" t="s">
        <v>3151</v>
      </c>
      <c r="E4241" s="65"/>
      <c r="F4241" s="65"/>
      <c r="G4241" s="50">
        <v>7</v>
      </c>
      <c r="H4241" s="50">
        <v>17</v>
      </c>
      <c r="I4241" s="50">
        <f t="shared" si="221"/>
        <v>7</v>
      </c>
      <c r="J4241" s="50">
        <f t="shared" si="221"/>
        <v>17</v>
      </c>
    </row>
    <row r="4242" spans="3:10" ht="14.25" customHeight="1">
      <c r="C4242" s="63" t="s">
        <v>3152</v>
      </c>
      <c r="D4242" s="64" t="s">
        <v>3153</v>
      </c>
      <c r="E4242" s="65"/>
      <c r="F4242" s="65"/>
      <c r="G4242" s="50">
        <v>1</v>
      </c>
      <c r="H4242" s="50">
        <v>3</v>
      </c>
      <c r="I4242" s="50">
        <f t="shared" si="221"/>
        <v>1</v>
      </c>
      <c r="J4242" s="50">
        <f t="shared" si="221"/>
        <v>3</v>
      </c>
    </row>
    <row r="4243" spans="3:10" ht="14.25" customHeight="1">
      <c r="C4243" s="63" t="s">
        <v>3962</v>
      </c>
      <c r="D4243" s="64" t="s">
        <v>3963</v>
      </c>
      <c r="E4243" s="65"/>
      <c r="F4243" s="65"/>
      <c r="G4243" s="50">
        <v>21</v>
      </c>
      <c r="H4243" s="50">
        <v>16</v>
      </c>
      <c r="I4243" s="50">
        <f t="shared" si="221"/>
        <v>21</v>
      </c>
      <c r="J4243" s="50">
        <f t="shared" si="221"/>
        <v>16</v>
      </c>
    </row>
    <row r="4244" spans="3:10" ht="14.25" customHeight="1">
      <c r="C4244" s="63" t="s">
        <v>3964</v>
      </c>
      <c r="D4244" s="64" t="s">
        <v>3965</v>
      </c>
      <c r="E4244" s="65"/>
      <c r="F4244" s="65"/>
      <c r="G4244" s="50">
        <v>1</v>
      </c>
      <c r="H4244" s="50">
        <v>1</v>
      </c>
      <c r="I4244" s="50">
        <f t="shared" si="221"/>
        <v>1</v>
      </c>
      <c r="J4244" s="50">
        <f t="shared" si="221"/>
        <v>1</v>
      </c>
    </row>
    <row r="4245" spans="3:10" ht="14.25" customHeight="1">
      <c r="C4245" s="63" t="s">
        <v>3966</v>
      </c>
      <c r="D4245" s="64" t="s">
        <v>3967</v>
      </c>
      <c r="E4245" s="65"/>
      <c r="F4245" s="65"/>
      <c r="G4245" s="50">
        <v>1</v>
      </c>
      <c r="H4245" s="50">
        <v>1</v>
      </c>
      <c r="I4245" s="50">
        <f t="shared" si="221"/>
        <v>1</v>
      </c>
      <c r="J4245" s="50">
        <f t="shared" si="221"/>
        <v>1</v>
      </c>
    </row>
    <row r="4246" spans="3:10" ht="14.25" customHeight="1">
      <c r="C4246" s="63" t="s">
        <v>3968</v>
      </c>
      <c r="D4246" s="64" t="s">
        <v>3969</v>
      </c>
      <c r="E4246" s="65"/>
      <c r="F4246" s="65"/>
      <c r="G4246" s="50">
        <v>0</v>
      </c>
      <c r="H4246" s="50">
        <v>1</v>
      </c>
      <c r="I4246" s="50">
        <f t="shared" si="221"/>
        <v>0</v>
      </c>
      <c r="J4246" s="50">
        <f t="shared" si="221"/>
        <v>1</v>
      </c>
    </row>
    <row r="4247" spans="3:10" ht="14.25" customHeight="1">
      <c r="C4247" s="63" t="s">
        <v>3970</v>
      </c>
      <c r="D4247" s="64" t="s">
        <v>3971</v>
      </c>
      <c r="E4247" s="65"/>
      <c r="F4247" s="65"/>
      <c r="G4247" s="50">
        <v>2</v>
      </c>
      <c r="H4247" s="50">
        <v>2</v>
      </c>
      <c r="I4247" s="50">
        <f t="shared" si="221"/>
        <v>2</v>
      </c>
      <c r="J4247" s="50">
        <f t="shared" si="221"/>
        <v>2</v>
      </c>
    </row>
    <row r="4248" spans="3:10" ht="14.25" customHeight="1">
      <c r="C4248" s="63" t="s">
        <v>3972</v>
      </c>
      <c r="D4248" s="64" t="s">
        <v>3973</v>
      </c>
      <c r="E4248" s="65"/>
      <c r="F4248" s="65"/>
      <c r="G4248" s="50">
        <v>0</v>
      </c>
      <c r="H4248" s="50">
        <v>10</v>
      </c>
      <c r="I4248" s="50">
        <f t="shared" si="221"/>
        <v>0</v>
      </c>
      <c r="J4248" s="50">
        <f t="shared" si="221"/>
        <v>10</v>
      </c>
    </row>
    <row r="4249" spans="3:10" ht="14.25" customHeight="1">
      <c r="C4249" s="63" t="s">
        <v>3974</v>
      </c>
      <c r="D4249" s="64" t="s">
        <v>3975</v>
      </c>
      <c r="E4249" s="65"/>
      <c r="F4249" s="65"/>
      <c r="G4249" s="50">
        <v>0</v>
      </c>
      <c r="H4249" s="50">
        <v>3</v>
      </c>
      <c r="I4249" s="50">
        <f t="shared" si="221"/>
        <v>0</v>
      </c>
      <c r="J4249" s="50">
        <f t="shared" si="221"/>
        <v>3</v>
      </c>
    </row>
    <row r="4250" spans="3:10" ht="14.25" customHeight="1">
      <c r="C4250" s="63" t="s">
        <v>1085</v>
      </c>
      <c r="D4250" s="64" t="s">
        <v>1086</v>
      </c>
      <c r="E4250" s="65"/>
      <c r="F4250" s="65"/>
      <c r="G4250" s="50">
        <v>14</v>
      </c>
      <c r="H4250" s="50">
        <v>15</v>
      </c>
      <c r="I4250" s="50">
        <f t="shared" si="221"/>
        <v>14</v>
      </c>
      <c r="J4250" s="50">
        <f t="shared" si="221"/>
        <v>15</v>
      </c>
    </row>
    <row r="4251" spans="3:10" ht="14.25" customHeight="1">
      <c r="C4251" s="63" t="s">
        <v>3976</v>
      </c>
      <c r="D4251" s="64" t="s">
        <v>3977</v>
      </c>
      <c r="E4251" s="65"/>
      <c r="F4251" s="65"/>
      <c r="G4251" s="50">
        <v>8</v>
      </c>
      <c r="H4251" s="50">
        <v>10</v>
      </c>
      <c r="I4251" s="50">
        <f t="shared" si="221"/>
        <v>8</v>
      </c>
      <c r="J4251" s="50">
        <f t="shared" si="221"/>
        <v>10</v>
      </c>
    </row>
    <row r="4252" spans="3:10" ht="14.25" customHeight="1">
      <c r="C4252" s="63" t="s">
        <v>3978</v>
      </c>
      <c r="D4252" s="64" t="s">
        <v>3979</v>
      </c>
      <c r="E4252" s="65"/>
      <c r="F4252" s="65"/>
      <c r="G4252" s="50">
        <v>10</v>
      </c>
      <c r="H4252" s="50">
        <v>17</v>
      </c>
      <c r="I4252" s="50">
        <f t="shared" si="221"/>
        <v>10</v>
      </c>
      <c r="J4252" s="50">
        <f t="shared" si="221"/>
        <v>17</v>
      </c>
    </row>
    <row r="4253" spans="3:10" ht="14.25" customHeight="1">
      <c r="C4253" s="63" t="s">
        <v>3980</v>
      </c>
      <c r="D4253" s="64" t="s">
        <v>3981</v>
      </c>
      <c r="E4253" s="65"/>
      <c r="F4253" s="65"/>
      <c r="G4253" s="50">
        <v>14</v>
      </c>
      <c r="H4253" s="50">
        <v>8</v>
      </c>
      <c r="I4253" s="50">
        <f t="shared" si="221"/>
        <v>14</v>
      </c>
      <c r="J4253" s="50">
        <f t="shared" si="221"/>
        <v>8</v>
      </c>
    </row>
    <row r="4254" spans="3:10" ht="14.25" customHeight="1">
      <c r="C4254" s="63" t="s">
        <v>3982</v>
      </c>
      <c r="D4254" s="64" t="s">
        <v>3983</v>
      </c>
      <c r="E4254" s="65"/>
      <c r="F4254" s="65"/>
      <c r="G4254" s="50">
        <v>0</v>
      </c>
      <c r="H4254" s="50">
        <v>1</v>
      </c>
      <c r="I4254" s="50">
        <f t="shared" si="221"/>
        <v>0</v>
      </c>
      <c r="J4254" s="50">
        <f t="shared" si="221"/>
        <v>1</v>
      </c>
    </row>
    <row r="4255" spans="3:10" ht="14.25" customHeight="1">
      <c r="C4255" s="63" t="s">
        <v>3767</v>
      </c>
      <c r="D4255" s="64" t="s">
        <v>3768</v>
      </c>
      <c r="E4255" s="65"/>
      <c r="F4255" s="65"/>
      <c r="G4255" s="50">
        <v>109</v>
      </c>
      <c r="H4255" s="50">
        <v>100</v>
      </c>
      <c r="I4255" s="50">
        <f t="shared" si="221"/>
        <v>109</v>
      </c>
      <c r="J4255" s="50">
        <f t="shared" si="221"/>
        <v>100</v>
      </c>
    </row>
    <row r="4256" spans="3:10" ht="14.25" customHeight="1">
      <c r="C4256" s="63" t="s">
        <v>1087</v>
      </c>
      <c r="D4256" s="64" t="s">
        <v>1088</v>
      </c>
      <c r="E4256" s="65"/>
      <c r="F4256" s="65"/>
      <c r="G4256" s="50">
        <v>1</v>
      </c>
      <c r="H4256" s="50">
        <v>5</v>
      </c>
      <c r="I4256" s="50">
        <f t="shared" si="221"/>
        <v>1</v>
      </c>
      <c r="J4256" s="50">
        <f t="shared" si="221"/>
        <v>5</v>
      </c>
    </row>
    <row r="4257" spans="3:10" ht="14.25" customHeight="1">
      <c r="C4257" s="63" t="s">
        <v>1089</v>
      </c>
      <c r="D4257" s="64" t="s">
        <v>1090</v>
      </c>
      <c r="E4257" s="65"/>
      <c r="F4257" s="65"/>
      <c r="G4257" s="50">
        <v>0</v>
      </c>
      <c r="H4257" s="50">
        <v>1</v>
      </c>
      <c r="I4257" s="50">
        <f t="shared" si="221"/>
        <v>0</v>
      </c>
      <c r="J4257" s="50">
        <f t="shared" si="221"/>
        <v>1</v>
      </c>
    </row>
    <row r="4258" spans="3:10" ht="14.25" customHeight="1">
      <c r="C4258" s="63" t="s">
        <v>1091</v>
      </c>
      <c r="D4258" s="64" t="s">
        <v>1092</v>
      </c>
      <c r="E4258" s="65"/>
      <c r="F4258" s="65"/>
      <c r="G4258" s="50">
        <v>1</v>
      </c>
      <c r="H4258" s="50">
        <v>1</v>
      </c>
      <c r="I4258" s="50">
        <f t="shared" si="221"/>
        <v>1</v>
      </c>
      <c r="J4258" s="50">
        <f t="shared" si="221"/>
        <v>1</v>
      </c>
    </row>
    <row r="4259" spans="3:10" ht="14.25" customHeight="1">
      <c r="C4259" s="63" t="s">
        <v>3984</v>
      </c>
      <c r="D4259" s="64" t="s">
        <v>3985</v>
      </c>
      <c r="E4259" s="65"/>
      <c r="F4259" s="65"/>
      <c r="G4259" s="50">
        <v>59</v>
      </c>
      <c r="H4259" s="50">
        <v>57</v>
      </c>
      <c r="I4259" s="50">
        <f t="shared" si="221"/>
        <v>59</v>
      </c>
      <c r="J4259" s="50">
        <f t="shared" si="221"/>
        <v>57</v>
      </c>
    </row>
    <row r="4260" spans="3:10" ht="14.25" customHeight="1">
      <c r="C4260" s="63" t="s">
        <v>3986</v>
      </c>
      <c r="D4260" s="64" t="s">
        <v>3987</v>
      </c>
      <c r="E4260" s="65"/>
      <c r="F4260" s="65"/>
      <c r="G4260" s="50">
        <v>82</v>
      </c>
      <c r="H4260" s="50">
        <v>65</v>
      </c>
      <c r="I4260" s="50">
        <f t="shared" si="221"/>
        <v>82</v>
      </c>
      <c r="J4260" s="50">
        <f t="shared" si="221"/>
        <v>65</v>
      </c>
    </row>
    <row r="4261" spans="3:10" ht="14.25" customHeight="1">
      <c r="C4261" s="63" t="s">
        <v>3988</v>
      </c>
      <c r="D4261" s="64" t="s">
        <v>3989</v>
      </c>
      <c r="E4261" s="65"/>
      <c r="F4261" s="65"/>
      <c r="G4261" s="50">
        <v>23</v>
      </c>
      <c r="H4261" s="50">
        <v>15</v>
      </c>
      <c r="I4261" s="50">
        <f t="shared" si="221"/>
        <v>23</v>
      </c>
      <c r="J4261" s="50">
        <f t="shared" si="221"/>
        <v>15</v>
      </c>
    </row>
    <row r="4262" spans="3:10" ht="14.25" customHeight="1">
      <c r="C4262" s="63" t="s">
        <v>3990</v>
      </c>
      <c r="D4262" s="64" t="s">
        <v>3991</v>
      </c>
      <c r="E4262" s="65"/>
      <c r="F4262" s="65"/>
      <c r="G4262" s="50">
        <v>26</v>
      </c>
      <c r="H4262" s="50">
        <v>21</v>
      </c>
      <c r="I4262" s="50">
        <f t="shared" si="221"/>
        <v>26</v>
      </c>
      <c r="J4262" s="50">
        <f t="shared" si="221"/>
        <v>21</v>
      </c>
    </row>
    <row r="4263" spans="3:10" ht="14.25" customHeight="1">
      <c r="C4263" s="63" t="s">
        <v>1093</v>
      </c>
      <c r="D4263" s="64" t="s">
        <v>1094</v>
      </c>
      <c r="E4263" s="65"/>
      <c r="F4263" s="65"/>
      <c r="G4263" s="50">
        <v>4</v>
      </c>
      <c r="H4263" s="50">
        <v>13</v>
      </c>
      <c r="I4263" s="50">
        <f t="shared" si="221"/>
        <v>4</v>
      </c>
      <c r="J4263" s="50">
        <f t="shared" si="221"/>
        <v>13</v>
      </c>
    </row>
    <row r="4264" spans="3:10" ht="14.25" customHeight="1">
      <c r="C4264" s="63" t="s">
        <v>1097</v>
      </c>
      <c r="D4264" s="64" t="s">
        <v>1098</v>
      </c>
      <c r="E4264" s="65"/>
      <c r="F4264" s="65"/>
      <c r="G4264" s="50">
        <v>2</v>
      </c>
      <c r="H4264" s="50">
        <v>2</v>
      </c>
      <c r="I4264" s="50">
        <f t="shared" si="221"/>
        <v>2</v>
      </c>
      <c r="J4264" s="50">
        <f t="shared" si="221"/>
        <v>2</v>
      </c>
    </row>
    <row r="4265" spans="3:10" ht="14.25" customHeight="1">
      <c r="C4265" s="63" t="s">
        <v>3992</v>
      </c>
      <c r="D4265" s="64" t="s">
        <v>3993</v>
      </c>
      <c r="E4265" s="65"/>
      <c r="F4265" s="65"/>
      <c r="G4265" s="50">
        <v>1</v>
      </c>
      <c r="H4265" s="50">
        <v>1</v>
      </c>
      <c r="I4265" s="50">
        <f t="shared" si="221"/>
        <v>1</v>
      </c>
      <c r="J4265" s="50">
        <f t="shared" si="221"/>
        <v>1</v>
      </c>
    </row>
    <row r="4266" spans="3:10" ht="14.25" customHeight="1">
      <c r="C4266" s="63" t="s">
        <v>1099</v>
      </c>
      <c r="D4266" s="64" t="s">
        <v>1100</v>
      </c>
      <c r="E4266" s="65"/>
      <c r="F4266" s="65"/>
      <c r="G4266" s="50">
        <v>0</v>
      </c>
      <c r="H4266" s="50">
        <v>1</v>
      </c>
      <c r="I4266" s="50">
        <f t="shared" si="221"/>
        <v>0</v>
      </c>
      <c r="J4266" s="50">
        <f t="shared" si="221"/>
        <v>1</v>
      </c>
    </row>
    <row r="4267" spans="3:10" ht="14.25" customHeight="1">
      <c r="C4267" s="63" t="s">
        <v>3994</v>
      </c>
      <c r="D4267" s="64" t="s">
        <v>3995</v>
      </c>
      <c r="E4267" s="65"/>
      <c r="F4267" s="65"/>
      <c r="G4267" s="50">
        <v>0</v>
      </c>
      <c r="H4267" s="50">
        <v>1</v>
      </c>
      <c r="I4267" s="50">
        <f t="shared" si="221"/>
        <v>0</v>
      </c>
      <c r="J4267" s="50">
        <f t="shared" si="221"/>
        <v>1</v>
      </c>
    </row>
    <row r="4268" spans="3:10" ht="14.25" customHeight="1">
      <c r="C4268" s="63" t="s">
        <v>3996</v>
      </c>
      <c r="D4268" s="64" t="s">
        <v>3997</v>
      </c>
      <c r="E4268" s="65"/>
      <c r="F4268" s="65"/>
      <c r="G4268" s="50">
        <v>8</v>
      </c>
      <c r="H4268" s="50">
        <v>7</v>
      </c>
      <c r="I4268" s="50">
        <f t="shared" si="221"/>
        <v>8</v>
      </c>
      <c r="J4268" s="50">
        <f t="shared" ref="J4268:J4331" si="222">SUM(F4268,H4268)</f>
        <v>7</v>
      </c>
    </row>
    <row r="4269" spans="3:10" ht="14.25" customHeight="1">
      <c r="C4269" s="63" t="s">
        <v>3998</v>
      </c>
      <c r="D4269" s="64" t="s">
        <v>3999</v>
      </c>
      <c r="E4269" s="65"/>
      <c r="F4269" s="65"/>
      <c r="G4269" s="50">
        <v>10</v>
      </c>
      <c r="H4269" s="50">
        <v>7</v>
      </c>
      <c r="I4269" s="50">
        <f t="shared" ref="I4269:J4332" si="223">SUM(E4269,G4269)</f>
        <v>10</v>
      </c>
      <c r="J4269" s="50">
        <f t="shared" si="222"/>
        <v>7</v>
      </c>
    </row>
    <row r="4270" spans="3:10" ht="14.25" customHeight="1">
      <c r="C4270" s="63" t="s">
        <v>1101</v>
      </c>
      <c r="D4270" s="64" t="s">
        <v>1102</v>
      </c>
      <c r="E4270" s="65"/>
      <c r="F4270" s="65"/>
      <c r="G4270" s="50">
        <v>58</v>
      </c>
      <c r="H4270" s="50">
        <v>47</v>
      </c>
      <c r="I4270" s="50">
        <f t="shared" si="223"/>
        <v>58</v>
      </c>
      <c r="J4270" s="50">
        <f t="shared" si="222"/>
        <v>47</v>
      </c>
    </row>
    <row r="4271" spans="3:10" ht="14.25" customHeight="1">
      <c r="C4271" s="63" t="s">
        <v>4000</v>
      </c>
      <c r="D4271" s="64" t="s">
        <v>4001</v>
      </c>
      <c r="E4271" s="65"/>
      <c r="F4271" s="65"/>
      <c r="G4271" s="50">
        <v>80</v>
      </c>
      <c r="H4271" s="50">
        <v>77</v>
      </c>
      <c r="I4271" s="50">
        <f t="shared" si="223"/>
        <v>80</v>
      </c>
      <c r="J4271" s="50">
        <f t="shared" si="222"/>
        <v>77</v>
      </c>
    </row>
    <row r="4272" spans="3:10" ht="14.25" customHeight="1">
      <c r="C4272" s="63" t="s">
        <v>4002</v>
      </c>
      <c r="D4272" s="64" t="s">
        <v>4003</v>
      </c>
      <c r="E4272" s="65"/>
      <c r="F4272" s="65"/>
      <c r="G4272" s="50">
        <v>0</v>
      </c>
      <c r="H4272" s="50">
        <v>3</v>
      </c>
      <c r="I4272" s="50">
        <f t="shared" si="223"/>
        <v>0</v>
      </c>
      <c r="J4272" s="50">
        <f t="shared" si="222"/>
        <v>3</v>
      </c>
    </row>
    <row r="4273" spans="3:10" ht="14.25" customHeight="1">
      <c r="C4273" s="63" t="s">
        <v>4004</v>
      </c>
      <c r="D4273" s="64" t="s">
        <v>4005</v>
      </c>
      <c r="E4273" s="65"/>
      <c r="F4273" s="65"/>
      <c r="G4273" s="50">
        <v>12</v>
      </c>
      <c r="H4273" s="50">
        <v>5</v>
      </c>
      <c r="I4273" s="50">
        <f t="shared" si="223"/>
        <v>12</v>
      </c>
      <c r="J4273" s="50">
        <f t="shared" si="222"/>
        <v>5</v>
      </c>
    </row>
    <row r="4274" spans="3:10" ht="14.25" customHeight="1">
      <c r="C4274" s="63" t="s">
        <v>1103</v>
      </c>
      <c r="D4274" s="64" t="s">
        <v>1104</v>
      </c>
      <c r="E4274" s="65"/>
      <c r="F4274" s="65"/>
      <c r="G4274" s="50">
        <v>0</v>
      </c>
      <c r="H4274" s="50">
        <v>5</v>
      </c>
      <c r="I4274" s="50">
        <f t="shared" si="223"/>
        <v>0</v>
      </c>
      <c r="J4274" s="50">
        <f t="shared" si="222"/>
        <v>5</v>
      </c>
    </row>
    <row r="4275" spans="3:10" ht="14.25" customHeight="1">
      <c r="C4275" s="63" t="s">
        <v>1105</v>
      </c>
      <c r="D4275" s="64" t="s">
        <v>1106</v>
      </c>
      <c r="E4275" s="65"/>
      <c r="F4275" s="65"/>
      <c r="G4275" s="50">
        <v>14</v>
      </c>
      <c r="H4275" s="50">
        <v>25</v>
      </c>
      <c r="I4275" s="50">
        <f t="shared" si="223"/>
        <v>14</v>
      </c>
      <c r="J4275" s="50">
        <f t="shared" si="222"/>
        <v>25</v>
      </c>
    </row>
    <row r="4276" spans="3:10" ht="14.25" customHeight="1">
      <c r="C4276" s="63" t="s">
        <v>1107</v>
      </c>
      <c r="D4276" s="64" t="s">
        <v>1108</v>
      </c>
      <c r="E4276" s="65"/>
      <c r="F4276" s="65"/>
      <c r="G4276" s="50">
        <v>10</v>
      </c>
      <c r="H4276" s="50">
        <v>15</v>
      </c>
      <c r="I4276" s="50">
        <f t="shared" si="223"/>
        <v>10</v>
      </c>
      <c r="J4276" s="50">
        <f t="shared" si="222"/>
        <v>15</v>
      </c>
    </row>
    <row r="4277" spans="3:10" ht="14.25" customHeight="1">
      <c r="C4277" s="63" t="s">
        <v>1109</v>
      </c>
      <c r="D4277" s="64" t="s">
        <v>1110</v>
      </c>
      <c r="E4277" s="65"/>
      <c r="F4277" s="65"/>
      <c r="G4277" s="50">
        <v>2</v>
      </c>
      <c r="H4277" s="50">
        <v>5</v>
      </c>
      <c r="I4277" s="50">
        <f t="shared" si="223"/>
        <v>2</v>
      </c>
      <c r="J4277" s="50">
        <f t="shared" si="222"/>
        <v>5</v>
      </c>
    </row>
    <row r="4278" spans="3:10" ht="14.25" customHeight="1">
      <c r="C4278" s="63" t="s">
        <v>1111</v>
      </c>
      <c r="D4278" s="64" t="s">
        <v>1112</v>
      </c>
      <c r="E4278" s="65"/>
      <c r="F4278" s="65"/>
      <c r="G4278" s="50">
        <v>1</v>
      </c>
      <c r="H4278" s="50">
        <v>1</v>
      </c>
      <c r="I4278" s="50">
        <f t="shared" si="223"/>
        <v>1</v>
      </c>
      <c r="J4278" s="50">
        <f t="shared" si="222"/>
        <v>1</v>
      </c>
    </row>
    <row r="4279" spans="3:10" ht="14.25" customHeight="1">
      <c r="C4279" s="63" t="s">
        <v>4006</v>
      </c>
      <c r="D4279" s="64" t="s">
        <v>4007</v>
      </c>
      <c r="E4279" s="65"/>
      <c r="F4279" s="65"/>
      <c r="G4279" s="50">
        <v>5</v>
      </c>
      <c r="H4279" s="50">
        <v>3</v>
      </c>
      <c r="I4279" s="50">
        <f t="shared" si="223"/>
        <v>5</v>
      </c>
      <c r="J4279" s="50">
        <f t="shared" si="222"/>
        <v>3</v>
      </c>
    </row>
    <row r="4280" spans="3:10" ht="14.25" customHeight="1">
      <c r="C4280" s="63" t="s">
        <v>4008</v>
      </c>
      <c r="D4280" s="64" t="s">
        <v>4009</v>
      </c>
      <c r="E4280" s="65"/>
      <c r="F4280" s="65"/>
      <c r="G4280" s="50">
        <v>5</v>
      </c>
      <c r="H4280" s="50">
        <v>15</v>
      </c>
      <c r="I4280" s="50">
        <f t="shared" si="223"/>
        <v>5</v>
      </c>
      <c r="J4280" s="50">
        <f t="shared" si="222"/>
        <v>15</v>
      </c>
    </row>
    <row r="4281" spans="3:10" ht="14.25" customHeight="1">
      <c r="C4281" s="63" t="s">
        <v>4010</v>
      </c>
      <c r="D4281" s="64" t="s">
        <v>4011</v>
      </c>
      <c r="E4281" s="65"/>
      <c r="F4281" s="65"/>
      <c r="G4281" s="50">
        <v>29</v>
      </c>
      <c r="H4281" s="50">
        <v>22</v>
      </c>
      <c r="I4281" s="50">
        <f t="shared" si="223"/>
        <v>29</v>
      </c>
      <c r="J4281" s="50">
        <f t="shared" si="222"/>
        <v>22</v>
      </c>
    </row>
    <row r="4282" spans="3:10" ht="14.25" customHeight="1">
      <c r="C4282" s="63" t="s">
        <v>4012</v>
      </c>
      <c r="D4282" s="64" t="s">
        <v>4013</v>
      </c>
      <c r="E4282" s="65"/>
      <c r="F4282" s="65"/>
      <c r="G4282" s="50">
        <v>3</v>
      </c>
      <c r="H4282" s="50">
        <v>3</v>
      </c>
      <c r="I4282" s="50">
        <f t="shared" si="223"/>
        <v>3</v>
      </c>
      <c r="J4282" s="50">
        <f t="shared" si="222"/>
        <v>3</v>
      </c>
    </row>
    <row r="4283" spans="3:10" ht="14.25" customHeight="1">
      <c r="C4283" s="63" t="s">
        <v>4014</v>
      </c>
      <c r="D4283" s="64" t="s">
        <v>4015</v>
      </c>
      <c r="E4283" s="65"/>
      <c r="F4283" s="65"/>
      <c r="G4283" s="50">
        <v>4</v>
      </c>
      <c r="H4283" s="50">
        <v>3</v>
      </c>
      <c r="I4283" s="50">
        <f t="shared" si="223"/>
        <v>4</v>
      </c>
      <c r="J4283" s="50">
        <f t="shared" si="222"/>
        <v>3</v>
      </c>
    </row>
    <row r="4284" spans="3:10" ht="14.25" customHeight="1">
      <c r="C4284" s="63" t="s">
        <v>4016</v>
      </c>
      <c r="D4284" s="64" t="s">
        <v>4017</v>
      </c>
      <c r="E4284" s="65"/>
      <c r="F4284" s="65"/>
      <c r="G4284" s="50">
        <v>79</v>
      </c>
      <c r="H4284" s="50">
        <v>58</v>
      </c>
      <c r="I4284" s="50">
        <f t="shared" si="223"/>
        <v>79</v>
      </c>
      <c r="J4284" s="50">
        <f t="shared" si="222"/>
        <v>58</v>
      </c>
    </row>
    <row r="4285" spans="3:10" ht="14.25" customHeight="1">
      <c r="C4285" s="63" t="s">
        <v>4018</v>
      </c>
      <c r="D4285" s="64" t="s">
        <v>4019</v>
      </c>
      <c r="E4285" s="65"/>
      <c r="F4285" s="65"/>
      <c r="G4285" s="50">
        <v>195</v>
      </c>
      <c r="H4285" s="50">
        <v>185</v>
      </c>
      <c r="I4285" s="50">
        <f t="shared" si="223"/>
        <v>195</v>
      </c>
      <c r="J4285" s="50">
        <f t="shared" si="222"/>
        <v>185</v>
      </c>
    </row>
    <row r="4286" spans="3:10" ht="14.25" customHeight="1">
      <c r="C4286" s="63" t="s">
        <v>4020</v>
      </c>
      <c r="D4286" s="64" t="s">
        <v>4021</v>
      </c>
      <c r="E4286" s="65"/>
      <c r="F4286" s="65"/>
      <c r="G4286" s="50">
        <v>155</v>
      </c>
      <c r="H4286" s="50">
        <v>135</v>
      </c>
      <c r="I4286" s="50">
        <f t="shared" si="223"/>
        <v>155</v>
      </c>
      <c r="J4286" s="50">
        <f t="shared" si="222"/>
        <v>135</v>
      </c>
    </row>
    <row r="4287" spans="3:10" ht="14.25" customHeight="1">
      <c r="C4287" s="63" t="s">
        <v>4022</v>
      </c>
      <c r="D4287" s="64" t="s">
        <v>4023</v>
      </c>
      <c r="E4287" s="65"/>
      <c r="F4287" s="65"/>
      <c r="G4287" s="50">
        <v>1</v>
      </c>
      <c r="H4287" s="50">
        <v>1</v>
      </c>
      <c r="I4287" s="50">
        <f t="shared" si="223"/>
        <v>1</v>
      </c>
      <c r="J4287" s="50">
        <f t="shared" si="222"/>
        <v>1</v>
      </c>
    </row>
    <row r="4288" spans="3:10" ht="14.25" customHeight="1">
      <c r="C4288" s="63" t="s">
        <v>4024</v>
      </c>
      <c r="D4288" s="64" t="s">
        <v>4025</v>
      </c>
      <c r="E4288" s="65"/>
      <c r="F4288" s="65"/>
      <c r="G4288" s="50">
        <v>10</v>
      </c>
      <c r="H4288" s="50">
        <v>2</v>
      </c>
      <c r="I4288" s="50">
        <f t="shared" si="223"/>
        <v>10</v>
      </c>
      <c r="J4288" s="50">
        <f t="shared" si="222"/>
        <v>2</v>
      </c>
    </row>
    <row r="4289" spans="3:10" ht="14.25" customHeight="1">
      <c r="C4289" s="63" t="s">
        <v>4026</v>
      </c>
      <c r="D4289" s="64" t="s">
        <v>4027</v>
      </c>
      <c r="E4289" s="65"/>
      <c r="F4289" s="65"/>
      <c r="G4289" s="50">
        <v>0</v>
      </c>
      <c r="H4289" s="50">
        <v>1</v>
      </c>
      <c r="I4289" s="50">
        <f t="shared" si="223"/>
        <v>0</v>
      </c>
      <c r="J4289" s="50">
        <f t="shared" si="222"/>
        <v>1</v>
      </c>
    </row>
    <row r="4290" spans="3:10" ht="14.25" customHeight="1">
      <c r="C4290" s="63" t="s">
        <v>1113</v>
      </c>
      <c r="D4290" s="64" t="s">
        <v>1114</v>
      </c>
      <c r="E4290" s="65"/>
      <c r="F4290" s="65"/>
      <c r="G4290" s="50">
        <v>1</v>
      </c>
      <c r="H4290" s="50">
        <v>1</v>
      </c>
      <c r="I4290" s="50">
        <f t="shared" si="223"/>
        <v>1</v>
      </c>
      <c r="J4290" s="50">
        <f t="shared" si="222"/>
        <v>1</v>
      </c>
    </row>
    <row r="4291" spans="3:10" ht="14.25" customHeight="1">
      <c r="C4291" s="63" t="s">
        <v>1115</v>
      </c>
      <c r="D4291" s="64" t="s">
        <v>1116</v>
      </c>
      <c r="E4291" s="65"/>
      <c r="F4291" s="65"/>
      <c r="G4291" s="50">
        <v>11</v>
      </c>
      <c r="H4291" s="50">
        <v>11</v>
      </c>
      <c r="I4291" s="50">
        <f t="shared" si="223"/>
        <v>11</v>
      </c>
      <c r="J4291" s="50">
        <f t="shared" si="222"/>
        <v>11</v>
      </c>
    </row>
    <row r="4292" spans="3:10" ht="14.25" customHeight="1">
      <c r="C4292" s="63" t="s">
        <v>1117</v>
      </c>
      <c r="D4292" s="64" t="s">
        <v>1118</v>
      </c>
      <c r="E4292" s="65"/>
      <c r="F4292" s="65"/>
      <c r="G4292" s="50">
        <v>2</v>
      </c>
      <c r="H4292" s="50">
        <v>5</v>
      </c>
      <c r="I4292" s="50">
        <f t="shared" si="223"/>
        <v>2</v>
      </c>
      <c r="J4292" s="50">
        <f t="shared" si="222"/>
        <v>5</v>
      </c>
    </row>
    <row r="4293" spans="3:10" ht="14.25" customHeight="1">
      <c r="C4293" s="63" t="s">
        <v>4028</v>
      </c>
      <c r="D4293" s="64" t="s">
        <v>4029</v>
      </c>
      <c r="E4293" s="65"/>
      <c r="F4293" s="65"/>
      <c r="G4293" s="50">
        <v>13</v>
      </c>
      <c r="H4293" s="50">
        <v>14</v>
      </c>
      <c r="I4293" s="50">
        <f t="shared" si="223"/>
        <v>13</v>
      </c>
      <c r="J4293" s="50">
        <f t="shared" si="222"/>
        <v>14</v>
      </c>
    </row>
    <row r="4294" spans="3:10" ht="14.25" customHeight="1">
      <c r="C4294" s="63" t="s">
        <v>4030</v>
      </c>
      <c r="D4294" s="64" t="s">
        <v>4031</v>
      </c>
      <c r="E4294" s="65"/>
      <c r="F4294" s="65"/>
      <c r="G4294" s="50">
        <v>1</v>
      </c>
      <c r="H4294" s="50">
        <v>1</v>
      </c>
      <c r="I4294" s="50">
        <f t="shared" si="223"/>
        <v>1</v>
      </c>
      <c r="J4294" s="50">
        <f t="shared" si="222"/>
        <v>1</v>
      </c>
    </row>
    <row r="4295" spans="3:10" ht="14.25" customHeight="1">
      <c r="C4295" s="63" t="s">
        <v>4032</v>
      </c>
      <c r="D4295" s="64" t="s">
        <v>4033</v>
      </c>
      <c r="E4295" s="65"/>
      <c r="F4295" s="65"/>
      <c r="G4295" s="50">
        <v>0</v>
      </c>
      <c r="H4295" s="50">
        <v>3</v>
      </c>
      <c r="I4295" s="50">
        <f t="shared" si="223"/>
        <v>0</v>
      </c>
      <c r="J4295" s="50">
        <f t="shared" si="222"/>
        <v>3</v>
      </c>
    </row>
    <row r="4296" spans="3:10" ht="14.25" customHeight="1">
      <c r="C4296" s="63" t="s">
        <v>4034</v>
      </c>
      <c r="D4296" s="64" t="s">
        <v>4035</v>
      </c>
      <c r="E4296" s="65"/>
      <c r="F4296" s="65"/>
      <c r="G4296" s="50">
        <v>0</v>
      </c>
      <c r="H4296" s="50">
        <v>1</v>
      </c>
      <c r="I4296" s="50">
        <f t="shared" si="223"/>
        <v>0</v>
      </c>
      <c r="J4296" s="50">
        <f t="shared" si="222"/>
        <v>1</v>
      </c>
    </row>
    <row r="4297" spans="3:10" ht="14.25" customHeight="1">
      <c r="C4297" s="63" t="s">
        <v>1119</v>
      </c>
      <c r="D4297" s="64" t="s">
        <v>1120</v>
      </c>
      <c r="E4297" s="65"/>
      <c r="F4297" s="65"/>
      <c r="G4297" s="50">
        <v>278</v>
      </c>
      <c r="H4297" s="50">
        <v>240</v>
      </c>
      <c r="I4297" s="50">
        <f t="shared" si="223"/>
        <v>278</v>
      </c>
      <c r="J4297" s="50">
        <f t="shared" si="222"/>
        <v>240</v>
      </c>
    </row>
    <row r="4298" spans="3:10" ht="14.25" customHeight="1">
      <c r="C4298" s="63" t="s">
        <v>4036</v>
      </c>
      <c r="D4298" s="64" t="s">
        <v>4037</v>
      </c>
      <c r="E4298" s="65"/>
      <c r="F4298" s="65"/>
      <c r="G4298" s="50">
        <v>171</v>
      </c>
      <c r="H4298" s="50">
        <v>210</v>
      </c>
      <c r="I4298" s="50">
        <f t="shared" si="223"/>
        <v>171</v>
      </c>
      <c r="J4298" s="50">
        <f t="shared" si="222"/>
        <v>210</v>
      </c>
    </row>
    <row r="4299" spans="3:10" ht="14.25" customHeight="1">
      <c r="C4299" s="63" t="s">
        <v>4038</v>
      </c>
      <c r="D4299" s="64" t="s">
        <v>4039</v>
      </c>
      <c r="E4299" s="65"/>
      <c r="F4299" s="65"/>
      <c r="G4299" s="50">
        <v>24</v>
      </c>
      <c r="H4299" s="50">
        <v>20</v>
      </c>
      <c r="I4299" s="50">
        <f t="shared" si="223"/>
        <v>24</v>
      </c>
      <c r="J4299" s="50">
        <f t="shared" si="222"/>
        <v>20</v>
      </c>
    </row>
    <row r="4300" spans="3:10" ht="14.25" customHeight="1">
      <c r="C4300" s="63" t="s">
        <v>4040</v>
      </c>
      <c r="D4300" s="64" t="s">
        <v>4041</v>
      </c>
      <c r="E4300" s="65"/>
      <c r="F4300" s="65"/>
      <c r="G4300" s="50">
        <v>152</v>
      </c>
      <c r="H4300" s="50">
        <v>105</v>
      </c>
      <c r="I4300" s="50">
        <f t="shared" si="223"/>
        <v>152</v>
      </c>
      <c r="J4300" s="50">
        <f t="shared" si="222"/>
        <v>105</v>
      </c>
    </row>
    <row r="4301" spans="3:10" ht="14.25" customHeight="1">
      <c r="C4301" s="63" t="s">
        <v>4042</v>
      </c>
      <c r="D4301" s="64" t="s">
        <v>4043</v>
      </c>
      <c r="E4301" s="65"/>
      <c r="F4301" s="65"/>
      <c r="G4301" s="50">
        <v>0</v>
      </c>
      <c r="H4301" s="50">
        <v>1</v>
      </c>
      <c r="I4301" s="50">
        <f t="shared" si="223"/>
        <v>0</v>
      </c>
      <c r="J4301" s="50">
        <f t="shared" si="222"/>
        <v>1</v>
      </c>
    </row>
    <row r="4302" spans="3:10" ht="14.25" customHeight="1">
      <c r="C4302" s="63" t="s">
        <v>4044</v>
      </c>
      <c r="D4302" s="64" t="s">
        <v>4045</v>
      </c>
      <c r="E4302" s="65"/>
      <c r="F4302" s="65"/>
      <c r="G4302" s="50">
        <v>6</v>
      </c>
      <c r="H4302" s="50">
        <v>5</v>
      </c>
      <c r="I4302" s="50">
        <f t="shared" si="223"/>
        <v>6</v>
      </c>
      <c r="J4302" s="50">
        <f t="shared" si="222"/>
        <v>5</v>
      </c>
    </row>
    <row r="4303" spans="3:10" ht="14.25" customHeight="1">
      <c r="C4303" s="63" t="s">
        <v>4046</v>
      </c>
      <c r="D4303" s="64" t="s">
        <v>4047</v>
      </c>
      <c r="E4303" s="65"/>
      <c r="F4303" s="65"/>
      <c r="G4303" s="50">
        <v>8</v>
      </c>
      <c r="H4303" s="50">
        <v>10</v>
      </c>
      <c r="I4303" s="50">
        <f t="shared" si="223"/>
        <v>8</v>
      </c>
      <c r="J4303" s="50">
        <f t="shared" si="222"/>
        <v>10</v>
      </c>
    </row>
    <row r="4304" spans="3:10" ht="14.25" customHeight="1">
      <c r="C4304" s="63" t="s">
        <v>4048</v>
      </c>
      <c r="D4304" s="64" t="s">
        <v>4049</v>
      </c>
      <c r="E4304" s="65"/>
      <c r="F4304" s="65"/>
      <c r="G4304" s="50">
        <v>0</v>
      </c>
      <c r="H4304" s="50">
        <v>2</v>
      </c>
      <c r="I4304" s="50">
        <f t="shared" si="223"/>
        <v>0</v>
      </c>
      <c r="J4304" s="50">
        <f t="shared" si="222"/>
        <v>2</v>
      </c>
    </row>
    <row r="4305" spans="3:10" ht="14.25" customHeight="1">
      <c r="C4305" s="63" t="s">
        <v>4050</v>
      </c>
      <c r="D4305" s="64" t="s">
        <v>4051</v>
      </c>
      <c r="E4305" s="65"/>
      <c r="F4305" s="65"/>
      <c r="G4305" s="50">
        <v>40</v>
      </c>
      <c r="H4305" s="50">
        <v>30</v>
      </c>
      <c r="I4305" s="50">
        <f t="shared" si="223"/>
        <v>40</v>
      </c>
      <c r="J4305" s="50">
        <f t="shared" si="222"/>
        <v>30</v>
      </c>
    </row>
    <row r="4306" spans="3:10" ht="14.25" customHeight="1">
      <c r="C4306" s="63" t="s">
        <v>4052</v>
      </c>
      <c r="D4306" s="64" t="s">
        <v>4053</v>
      </c>
      <c r="E4306" s="65"/>
      <c r="F4306" s="65"/>
      <c r="G4306" s="50">
        <v>2</v>
      </c>
      <c r="H4306" s="50">
        <v>2</v>
      </c>
      <c r="I4306" s="50">
        <f t="shared" si="223"/>
        <v>2</v>
      </c>
      <c r="J4306" s="50">
        <f t="shared" si="222"/>
        <v>2</v>
      </c>
    </row>
    <row r="4307" spans="3:10" ht="14.25" customHeight="1">
      <c r="C4307" s="63" t="s">
        <v>4054</v>
      </c>
      <c r="D4307" s="64" t="s">
        <v>4055</v>
      </c>
      <c r="E4307" s="65"/>
      <c r="F4307" s="65"/>
      <c r="G4307" s="50">
        <v>2</v>
      </c>
      <c r="H4307" s="50">
        <v>3</v>
      </c>
      <c r="I4307" s="50">
        <f t="shared" si="223"/>
        <v>2</v>
      </c>
      <c r="J4307" s="50">
        <f t="shared" si="222"/>
        <v>3</v>
      </c>
    </row>
    <row r="4308" spans="3:10" ht="14.25" customHeight="1">
      <c r="C4308" s="63" t="s">
        <v>4056</v>
      </c>
      <c r="D4308" s="64" t="s">
        <v>4057</v>
      </c>
      <c r="E4308" s="65"/>
      <c r="F4308" s="65"/>
      <c r="G4308" s="50">
        <v>4</v>
      </c>
      <c r="H4308" s="50">
        <v>5</v>
      </c>
      <c r="I4308" s="50">
        <f t="shared" si="223"/>
        <v>4</v>
      </c>
      <c r="J4308" s="50">
        <f t="shared" si="222"/>
        <v>5</v>
      </c>
    </row>
    <row r="4309" spans="3:10" ht="14.25" customHeight="1">
      <c r="C4309" s="63" t="s">
        <v>4058</v>
      </c>
      <c r="D4309" s="64" t="s">
        <v>4059</v>
      </c>
      <c r="E4309" s="65"/>
      <c r="F4309" s="65"/>
      <c r="G4309" s="50">
        <v>35</v>
      </c>
      <c r="H4309" s="50">
        <v>40</v>
      </c>
      <c r="I4309" s="50">
        <f t="shared" si="223"/>
        <v>35</v>
      </c>
      <c r="J4309" s="50">
        <f t="shared" si="222"/>
        <v>40</v>
      </c>
    </row>
    <row r="4310" spans="3:10" ht="14.25" customHeight="1">
      <c r="C4310" s="63" t="s">
        <v>4060</v>
      </c>
      <c r="D4310" s="64" t="s">
        <v>4061</v>
      </c>
      <c r="E4310" s="65"/>
      <c r="F4310" s="65"/>
      <c r="G4310" s="50">
        <v>3</v>
      </c>
      <c r="H4310" s="50">
        <v>5</v>
      </c>
      <c r="I4310" s="50">
        <f t="shared" si="223"/>
        <v>3</v>
      </c>
      <c r="J4310" s="50">
        <f t="shared" si="222"/>
        <v>5</v>
      </c>
    </row>
    <row r="4311" spans="3:10" ht="14.25" customHeight="1">
      <c r="C4311" s="63" t="s">
        <v>4062</v>
      </c>
      <c r="D4311" s="64" t="s">
        <v>4063</v>
      </c>
      <c r="E4311" s="65"/>
      <c r="F4311" s="65"/>
      <c r="G4311" s="50">
        <v>14</v>
      </c>
      <c r="H4311" s="50">
        <v>15</v>
      </c>
      <c r="I4311" s="50">
        <f t="shared" si="223"/>
        <v>14</v>
      </c>
      <c r="J4311" s="50">
        <f t="shared" si="222"/>
        <v>15</v>
      </c>
    </row>
    <row r="4312" spans="3:10" ht="14.25" customHeight="1">
      <c r="C4312" s="63" t="s">
        <v>4064</v>
      </c>
      <c r="D4312" s="64" t="s">
        <v>4065</v>
      </c>
      <c r="E4312" s="65"/>
      <c r="F4312" s="65"/>
      <c r="G4312" s="50">
        <v>226</v>
      </c>
      <c r="H4312" s="50">
        <v>210</v>
      </c>
      <c r="I4312" s="50">
        <f t="shared" si="223"/>
        <v>226</v>
      </c>
      <c r="J4312" s="50">
        <f t="shared" si="222"/>
        <v>210</v>
      </c>
    </row>
    <row r="4313" spans="3:10" ht="14.25" customHeight="1">
      <c r="C4313" s="63" t="s">
        <v>4066</v>
      </c>
      <c r="D4313" s="64" t="s">
        <v>4067</v>
      </c>
      <c r="E4313" s="65"/>
      <c r="F4313" s="65"/>
      <c r="G4313" s="50">
        <v>4</v>
      </c>
      <c r="H4313" s="50">
        <v>3</v>
      </c>
      <c r="I4313" s="50">
        <f t="shared" si="223"/>
        <v>4</v>
      </c>
      <c r="J4313" s="50">
        <f t="shared" si="222"/>
        <v>3</v>
      </c>
    </row>
    <row r="4314" spans="3:10" ht="14.25" customHeight="1">
      <c r="C4314" s="63" t="s">
        <v>4068</v>
      </c>
      <c r="D4314" s="64" t="s">
        <v>4069</v>
      </c>
      <c r="E4314" s="65"/>
      <c r="F4314" s="65"/>
      <c r="G4314" s="50">
        <v>2</v>
      </c>
      <c r="H4314" s="50">
        <v>2</v>
      </c>
      <c r="I4314" s="50">
        <f t="shared" si="223"/>
        <v>2</v>
      </c>
      <c r="J4314" s="50">
        <f t="shared" si="222"/>
        <v>2</v>
      </c>
    </row>
    <row r="4315" spans="3:10" ht="14.25" customHeight="1">
      <c r="C4315" s="63" t="s">
        <v>4070</v>
      </c>
      <c r="D4315" s="64" t="s">
        <v>4071</v>
      </c>
      <c r="E4315" s="65"/>
      <c r="F4315" s="65"/>
      <c r="G4315" s="50">
        <v>4</v>
      </c>
      <c r="H4315" s="50">
        <v>4</v>
      </c>
      <c r="I4315" s="50">
        <f t="shared" si="223"/>
        <v>4</v>
      </c>
      <c r="J4315" s="50">
        <f t="shared" si="222"/>
        <v>4</v>
      </c>
    </row>
    <row r="4316" spans="3:10" ht="14.25" customHeight="1">
      <c r="C4316" s="63" t="s">
        <v>4072</v>
      </c>
      <c r="D4316" s="64" t="s">
        <v>4073</v>
      </c>
      <c r="E4316" s="65"/>
      <c r="F4316" s="65"/>
      <c r="G4316" s="50">
        <v>0</v>
      </c>
      <c r="H4316" s="50">
        <v>1</v>
      </c>
      <c r="I4316" s="50">
        <f t="shared" si="223"/>
        <v>0</v>
      </c>
      <c r="J4316" s="50">
        <f t="shared" si="222"/>
        <v>1</v>
      </c>
    </row>
    <row r="4317" spans="3:10" ht="14.25" customHeight="1">
      <c r="C4317" s="63" t="s">
        <v>4074</v>
      </c>
      <c r="D4317" s="64" t="s">
        <v>4075</v>
      </c>
      <c r="E4317" s="65"/>
      <c r="F4317" s="65"/>
      <c r="G4317" s="50">
        <v>7</v>
      </c>
      <c r="H4317" s="50">
        <v>5</v>
      </c>
      <c r="I4317" s="50">
        <f t="shared" si="223"/>
        <v>7</v>
      </c>
      <c r="J4317" s="50">
        <f t="shared" si="222"/>
        <v>5</v>
      </c>
    </row>
    <row r="4318" spans="3:10" ht="14.25" customHeight="1">
      <c r="C4318" s="63" t="s">
        <v>1123</v>
      </c>
      <c r="D4318" s="64" t="s">
        <v>1124</v>
      </c>
      <c r="E4318" s="65"/>
      <c r="F4318" s="65"/>
      <c r="G4318" s="50">
        <v>1</v>
      </c>
      <c r="H4318" s="50">
        <v>1</v>
      </c>
      <c r="I4318" s="50">
        <f t="shared" si="223"/>
        <v>1</v>
      </c>
      <c r="J4318" s="50">
        <f t="shared" si="222"/>
        <v>1</v>
      </c>
    </row>
    <row r="4319" spans="3:10" ht="14.25" customHeight="1">
      <c r="C4319" s="63" t="s">
        <v>4076</v>
      </c>
      <c r="D4319" s="64" t="s">
        <v>4077</v>
      </c>
      <c r="E4319" s="65"/>
      <c r="F4319" s="65"/>
      <c r="G4319" s="50">
        <v>0</v>
      </c>
      <c r="H4319" s="50">
        <v>1</v>
      </c>
      <c r="I4319" s="50">
        <f t="shared" si="223"/>
        <v>0</v>
      </c>
      <c r="J4319" s="50">
        <f t="shared" si="222"/>
        <v>1</v>
      </c>
    </row>
    <row r="4320" spans="3:10" ht="14.25" customHeight="1">
      <c r="C4320" s="63" t="s">
        <v>743</v>
      </c>
      <c r="D4320" s="64" t="s">
        <v>744</v>
      </c>
      <c r="E4320" s="65"/>
      <c r="F4320" s="65"/>
      <c r="G4320" s="50">
        <v>0</v>
      </c>
      <c r="H4320" s="50">
        <v>1</v>
      </c>
      <c r="I4320" s="50">
        <f t="shared" si="223"/>
        <v>0</v>
      </c>
      <c r="J4320" s="50">
        <f t="shared" si="222"/>
        <v>1</v>
      </c>
    </row>
    <row r="4321" spans="3:10" ht="14.25" customHeight="1">
      <c r="C4321" s="63" t="s">
        <v>1125</v>
      </c>
      <c r="D4321" s="64" t="s">
        <v>1126</v>
      </c>
      <c r="E4321" s="65"/>
      <c r="F4321" s="65"/>
      <c r="G4321" s="50">
        <v>61</v>
      </c>
      <c r="H4321" s="50">
        <v>55</v>
      </c>
      <c r="I4321" s="50">
        <f t="shared" si="223"/>
        <v>61</v>
      </c>
      <c r="J4321" s="50">
        <f t="shared" si="222"/>
        <v>55</v>
      </c>
    </row>
    <row r="4322" spans="3:10" ht="14.25" customHeight="1">
      <c r="C4322" s="63" t="s">
        <v>1127</v>
      </c>
      <c r="D4322" s="64" t="s">
        <v>1128</v>
      </c>
      <c r="E4322" s="65"/>
      <c r="F4322" s="65"/>
      <c r="G4322" s="50">
        <v>36</v>
      </c>
      <c r="H4322" s="50">
        <v>45</v>
      </c>
      <c r="I4322" s="50">
        <f t="shared" si="223"/>
        <v>36</v>
      </c>
      <c r="J4322" s="50">
        <f t="shared" si="222"/>
        <v>45</v>
      </c>
    </row>
    <row r="4323" spans="3:10" ht="14.25" customHeight="1">
      <c r="C4323" s="63" t="s">
        <v>1129</v>
      </c>
      <c r="D4323" s="64" t="s">
        <v>1130</v>
      </c>
      <c r="E4323" s="65"/>
      <c r="F4323" s="65"/>
      <c r="G4323" s="50">
        <v>7</v>
      </c>
      <c r="H4323" s="50">
        <v>8</v>
      </c>
      <c r="I4323" s="50">
        <f t="shared" si="223"/>
        <v>7</v>
      </c>
      <c r="J4323" s="50">
        <f t="shared" si="222"/>
        <v>8</v>
      </c>
    </row>
    <row r="4324" spans="3:10" ht="14.25" customHeight="1">
      <c r="C4324" s="63" t="s">
        <v>4078</v>
      </c>
      <c r="D4324" s="64" t="s">
        <v>4079</v>
      </c>
      <c r="E4324" s="65"/>
      <c r="F4324" s="65"/>
      <c r="G4324" s="50">
        <v>9</v>
      </c>
      <c r="H4324" s="50">
        <v>15</v>
      </c>
      <c r="I4324" s="50">
        <f t="shared" si="223"/>
        <v>9</v>
      </c>
      <c r="J4324" s="50">
        <f t="shared" si="222"/>
        <v>15</v>
      </c>
    </row>
    <row r="4325" spans="3:10" ht="14.25" customHeight="1">
      <c r="C4325" s="63" t="s">
        <v>4080</v>
      </c>
      <c r="D4325" s="64" t="s">
        <v>4081</v>
      </c>
      <c r="E4325" s="65"/>
      <c r="F4325" s="65"/>
      <c r="G4325" s="50">
        <v>0</v>
      </c>
      <c r="H4325" s="50">
        <v>1</v>
      </c>
      <c r="I4325" s="50">
        <f t="shared" si="223"/>
        <v>0</v>
      </c>
      <c r="J4325" s="50">
        <f t="shared" si="222"/>
        <v>1</v>
      </c>
    </row>
    <row r="4326" spans="3:10" ht="14.25" customHeight="1">
      <c r="C4326" s="63" t="s">
        <v>4082</v>
      </c>
      <c r="D4326" s="64" t="s">
        <v>4083</v>
      </c>
      <c r="E4326" s="65"/>
      <c r="F4326" s="65"/>
      <c r="G4326" s="50">
        <v>0</v>
      </c>
      <c r="H4326" s="50">
        <v>1</v>
      </c>
      <c r="I4326" s="50">
        <f t="shared" si="223"/>
        <v>0</v>
      </c>
      <c r="J4326" s="50">
        <f t="shared" si="222"/>
        <v>1</v>
      </c>
    </row>
    <row r="4327" spans="3:10" ht="14.25" customHeight="1">
      <c r="C4327" s="63" t="s">
        <v>745</v>
      </c>
      <c r="D4327" s="64" t="s">
        <v>746</v>
      </c>
      <c r="E4327" s="65"/>
      <c r="F4327" s="65"/>
      <c r="G4327" s="50">
        <v>41</v>
      </c>
      <c r="H4327" s="50">
        <v>50</v>
      </c>
      <c r="I4327" s="50">
        <f t="shared" si="223"/>
        <v>41</v>
      </c>
      <c r="J4327" s="50">
        <f t="shared" si="222"/>
        <v>50</v>
      </c>
    </row>
    <row r="4328" spans="3:10" ht="14.25" customHeight="1">
      <c r="C4328" s="63" t="s">
        <v>4084</v>
      </c>
      <c r="D4328" s="64" t="s">
        <v>4085</v>
      </c>
      <c r="E4328" s="65"/>
      <c r="F4328" s="65"/>
      <c r="G4328" s="50">
        <v>2</v>
      </c>
      <c r="H4328" s="50">
        <v>3</v>
      </c>
      <c r="I4328" s="50">
        <f t="shared" si="223"/>
        <v>2</v>
      </c>
      <c r="J4328" s="50">
        <f t="shared" si="222"/>
        <v>3</v>
      </c>
    </row>
    <row r="4329" spans="3:10" ht="14.25" customHeight="1">
      <c r="C4329" s="63" t="s">
        <v>4086</v>
      </c>
      <c r="D4329" s="64" t="s">
        <v>4087</v>
      </c>
      <c r="E4329" s="65"/>
      <c r="F4329" s="65"/>
      <c r="G4329" s="50">
        <v>0</v>
      </c>
      <c r="H4329" s="50">
        <v>1</v>
      </c>
      <c r="I4329" s="50">
        <f t="shared" si="223"/>
        <v>0</v>
      </c>
      <c r="J4329" s="50">
        <f t="shared" si="222"/>
        <v>1</v>
      </c>
    </row>
    <row r="4330" spans="3:10" ht="14.25" customHeight="1">
      <c r="C4330" s="63" t="s">
        <v>4088</v>
      </c>
      <c r="D4330" s="64" t="s">
        <v>4089</v>
      </c>
      <c r="E4330" s="65"/>
      <c r="F4330" s="65"/>
      <c r="G4330" s="50">
        <v>0</v>
      </c>
      <c r="H4330" s="50">
        <v>5</v>
      </c>
      <c r="I4330" s="50">
        <f t="shared" si="223"/>
        <v>0</v>
      </c>
      <c r="J4330" s="50">
        <f t="shared" si="222"/>
        <v>5</v>
      </c>
    </row>
    <row r="4331" spans="3:10" ht="14.25" customHeight="1">
      <c r="C4331" s="63" t="s">
        <v>4090</v>
      </c>
      <c r="D4331" s="64" t="s">
        <v>4091</v>
      </c>
      <c r="E4331" s="65"/>
      <c r="F4331" s="65"/>
      <c r="G4331" s="50">
        <v>0</v>
      </c>
      <c r="H4331" s="50">
        <v>1</v>
      </c>
      <c r="I4331" s="50">
        <f t="shared" si="223"/>
        <v>0</v>
      </c>
      <c r="J4331" s="50">
        <f t="shared" si="222"/>
        <v>1</v>
      </c>
    </row>
    <row r="4332" spans="3:10" ht="14.25" customHeight="1">
      <c r="C4332" s="63" t="s">
        <v>4092</v>
      </c>
      <c r="D4332" s="64" t="s">
        <v>4093</v>
      </c>
      <c r="E4332" s="65"/>
      <c r="F4332" s="65"/>
      <c r="G4332" s="50">
        <v>1</v>
      </c>
      <c r="H4332" s="50">
        <v>1</v>
      </c>
      <c r="I4332" s="50">
        <f t="shared" si="223"/>
        <v>1</v>
      </c>
      <c r="J4332" s="50">
        <f t="shared" si="223"/>
        <v>1</v>
      </c>
    </row>
    <row r="4333" spans="3:10" ht="14.25" customHeight="1">
      <c r="C4333" s="63" t="s">
        <v>4094</v>
      </c>
      <c r="D4333" s="64" t="s">
        <v>4095</v>
      </c>
      <c r="E4333" s="65"/>
      <c r="F4333" s="65"/>
      <c r="G4333" s="50">
        <v>1</v>
      </c>
      <c r="H4333" s="50">
        <v>1</v>
      </c>
      <c r="I4333" s="50">
        <f t="shared" ref="I4333:J4397" si="224">SUM(E4333,G4333)</f>
        <v>1</v>
      </c>
      <c r="J4333" s="50">
        <f t="shared" si="224"/>
        <v>1</v>
      </c>
    </row>
    <row r="4334" spans="3:10" ht="14.25" customHeight="1">
      <c r="C4334" s="63" t="s">
        <v>1149</v>
      </c>
      <c r="D4334" s="64" t="s">
        <v>1150</v>
      </c>
      <c r="E4334" s="65"/>
      <c r="F4334" s="65"/>
      <c r="G4334" s="50">
        <v>0</v>
      </c>
      <c r="H4334" s="50">
        <v>1</v>
      </c>
      <c r="I4334" s="50">
        <f t="shared" si="224"/>
        <v>0</v>
      </c>
      <c r="J4334" s="50">
        <f t="shared" si="224"/>
        <v>1</v>
      </c>
    </row>
    <row r="4335" spans="3:10" ht="14.25" customHeight="1">
      <c r="C4335" s="63" t="s">
        <v>1153</v>
      </c>
      <c r="D4335" s="64" t="s">
        <v>1154</v>
      </c>
      <c r="E4335" s="65"/>
      <c r="F4335" s="65"/>
      <c r="G4335" s="50">
        <v>7</v>
      </c>
      <c r="H4335" s="50">
        <v>6</v>
      </c>
      <c r="I4335" s="50">
        <f t="shared" si="224"/>
        <v>7</v>
      </c>
      <c r="J4335" s="50">
        <f t="shared" si="224"/>
        <v>6</v>
      </c>
    </row>
    <row r="4336" spans="3:10" ht="14.25" customHeight="1">
      <c r="C4336" s="63" t="s">
        <v>4096</v>
      </c>
      <c r="D4336" s="64" t="s">
        <v>4097</v>
      </c>
      <c r="E4336" s="65"/>
      <c r="F4336" s="65"/>
      <c r="G4336" s="50">
        <v>0</v>
      </c>
      <c r="H4336" s="50">
        <v>1</v>
      </c>
      <c r="I4336" s="50">
        <f t="shared" si="224"/>
        <v>0</v>
      </c>
      <c r="J4336" s="50">
        <f t="shared" si="224"/>
        <v>1</v>
      </c>
    </row>
    <row r="4337" spans="3:10" ht="14.25" customHeight="1">
      <c r="C4337" s="63" t="s">
        <v>1163</v>
      </c>
      <c r="D4337" s="64" t="s">
        <v>1164</v>
      </c>
      <c r="E4337" s="65"/>
      <c r="F4337" s="65"/>
      <c r="G4337" s="50">
        <v>3</v>
      </c>
      <c r="H4337" s="50">
        <v>5</v>
      </c>
      <c r="I4337" s="50">
        <f t="shared" si="224"/>
        <v>3</v>
      </c>
      <c r="J4337" s="50">
        <f t="shared" si="224"/>
        <v>5</v>
      </c>
    </row>
    <row r="4338" spans="3:10" ht="14.25" customHeight="1">
      <c r="C4338" s="63" t="s">
        <v>1165</v>
      </c>
      <c r="D4338" s="64" t="s">
        <v>1166</v>
      </c>
      <c r="E4338" s="65"/>
      <c r="F4338" s="65"/>
      <c r="G4338" s="50">
        <v>0</v>
      </c>
      <c r="H4338" s="50">
        <v>1</v>
      </c>
      <c r="I4338" s="50">
        <f t="shared" si="224"/>
        <v>0</v>
      </c>
      <c r="J4338" s="50">
        <f t="shared" si="224"/>
        <v>1</v>
      </c>
    </row>
    <row r="4339" spans="3:10" ht="14.25" customHeight="1">
      <c r="C4339" s="63" t="s">
        <v>1167</v>
      </c>
      <c r="D4339" s="64" t="s">
        <v>1168</v>
      </c>
      <c r="E4339" s="65"/>
      <c r="F4339" s="65"/>
      <c r="G4339" s="50">
        <v>5</v>
      </c>
      <c r="H4339" s="50">
        <v>4</v>
      </c>
      <c r="I4339" s="50">
        <f t="shared" si="224"/>
        <v>5</v>
      </c>
      <c r="J4339" s="50">
        <f t="shared" si="224"/>
        <v>4</v>
      </c>
    </row>
    <row r="4340" spans="3:10" ht="14.25" customHeight="1">
      <c r="C4340" s="63" t="s">
        <v>1169</v>
      </c>
      <c r="D4340" s="64" t="s">
        <v>1170</v>
      </c>
      <c r="E4340" s="65"/>
      <c r="F4340" s="65"/>
      <c r="G4340" s="50">
        <v>3</v>
      </c>
      <c r="H4340" s="50">
        <v>3</v>
      </c>
      <c r="I4340" s="50">
        <f t="shared" si="224"/>
        <v>3</v>
      </c>
      <c r="J4340" s="50">
        <f t="shared" si="224"/>
        <v>3</v>
      </c>
    </row>
    <row r="4341" spans="3:10" ht="14.25" customHeight="1">
      <c r="C4341" s="63" t="s">
        <v>1171</v>
      </c>
      <c r="D4341" s="64" t="s">
        <v>1172</v>
      </c>
      <c r="E4341" s="65"/>
      <c r="F4341" s="65"/>
      <c r="G4341" s="50">
        <v>1</v>
      </c>
      <c r="H4341" s="50">
        <v>3</v>
      </c>
      <c r="I4341" s="50">
        <f t="shared" si="224"/>
        <v>1</v>
      </c>
      <c r="J4341" s="50">
        <f t="shared" si="224"/>
        <v>3</v>
      </c>
    </row>
    <row r="4342" spans="3:10" ht="14.25" customHeight="1">
      <c r="C4342" s="63" t="s">
        <v>1495</v>
      </c>
      <c r="D4342" s="64" t="s">
        <v>1496</v>
      </c>
      <c r="E4342" s="65"/>
      <c r="F4342" s="65"/>
      <c r="G4342" s="50">
        <v>0</v>
      </c>
      <c r="H4342" s="50">
        <v>1</v>
      </c>
      <c r="I4342" s="50">
        <f t="shared" si="224"/>
        <v>0</v>
      </c>
      <c r="J4342" s="50">
        <f t="shared" si="224"/>
        <v>1</v>
      </c>
    </row>
    <row r="4343" spans="3:10" ht="14.25" customHeight="1">
      <c r="C4343" s="63" t="s">
        <v>1175</v>
      </c>
      <c r="D4343" s="64" t="s">
        <v>1176</v>
      </c>
      <c r="E4343" s="65"/>
      <c r="F4343" s="65"/>
      <c r="G4343" s="50">
        <v>0</v>
      </c>
      <c r="H4343" s="50">
        <v>1</v>
      </c>
      <c r="I4343" s="50">
        <f t="shared" si="224"/>
        <v>0</v>
      </c>
      <c r="J4343" s="50">
        <f t="shared" si="224"/>
        <v>1</v>
      </c>
    </row>
    <row r="4344" spans="3:10" ht="14.25" customHeight="1">
      <c r="C4344" s="63" t="s">
        <v>1187</v>
      </c>
      <c r="D4344" s="64" t="s">
        <v>1188</v>
      </c>
      <c r="E4344" s="65"/>
      <c r="F4344" s="65"/>
      <c r="G4344" s="50">
        <v>0</v>
      </c>
      <c r="H4344" s="50">
        <v>1</v>
      </c>
      <c r="I4344" s="50">
        <f t="shared" si="224"/>
        <v>0</v>
      </c>
      <c r="J4344" s="50">
        <f t="shared" si="224"/>
        <v>1</v>
      </c>
    </row>
    <row r="4345" spans="3:10" ht="14.25" customHeight="1">
      <c r="C4345" s="63" t="s">
        <v>1195</v>
      </c>
      <c r="D4345" s="64" t="s">
        <v>1196</v>
      </c>
      <c r="E4345" s="65"/>
      <c r="F4345" s="65"/>
      <c r="G4345" s="50">
        <v>0</v>
      </c>
      <c r="H4345" s="50">
        <v>1</v>
      </c>
      <c r="I4345" s="50">
        <f t="shared" si="224"/>
        <v>0</v>
      </c>
      <c r="J4345" s="50">
        <f t="shared" si="224"/>
        <v>1</v>
      </c>
    </row>
    <row r="4346" spans="3:10" ht="14.25" customHeight="1">
      <c r="C4346" s="63" t="s">
        <v>1199</v>
      </c>
      <c r="D4346" s="64" t="s">
        <v>1200</v>
      </c>
      <c r="E4346" s="65"/>
      <c r="F4346" s="65"/>
      <c r="G4346" s="50">
        <v>0</v>
      </c>
      <c r="H4346" s="50">
        <v>1</v>
      </c>
      <c r="I4346" s="50">
        <f t="shared" si="224"/>
        <v>0</v>
      </c>
      <c r="J4346" s="50">
        <f t="shared" si="224"/>
        <v>1</v>
      </c>
    </row>
    <row r="4347" spans="3:10" ht="14.25" customHeight="1">
      <c r="C4347" s="63" t="s">
        <v>1203</v>
      </c>
      <c r="D4347" s="64" t="s">
        <v>1204</v>
      </c>
      <c r="E4347" s="65"/>
      <c r="F4347" s="65"/>
      <c r="G4347" s="50">
        <v>0</v>
      </c>
      <c r="H4347" s="50">
        <v>1</v>
      </c>
      <c r="I4347" s="50">
        <f t="shared" si="224"/>
        <v>0</v>
      </c>
      <c r="J4347" s="50">
        <f t="shared" si="224"/>
        <v>1</v>
      </c>
    </row>
    <row r="4348" spans="3:10" ht="14.25" customHeight="1">
      <c r="C4348" s="63" t="s">
        <v>1207</v>
      </c>
      <c r="D4348" s="64" t="s">
        <v>3199</v>
      </c>
      <c r="E4348" s="65"/>
      <c r="F4348" s="65"/>
      <c r="G4348" s="50">
        <v>0</v>
      </c>
      <c r="H4348" s="50">
        <v>1</v>
      </c>
      <c r="I4348" s="50">
        <f t="shared" si="224"/>
        <v>0</v>
      </c>
      <c r="J4348" s="50">
        <f t="shared" si="224"/>
        <v>1</v>
      </c>
    </row>
    <row r="4349" spans="3:10" ht="14.25" customHeight="1">
      <c r="C4349" s="63" t="s">
        <v>1501</v>
      </c>
      <c r="D4349" s="64" t="s">
        <v>1502</v>
      </c>
      <c r="E4349" s="65"/>
      <c r="F4349" s="65"/>
      <c r="G4349" s="50">
        <v>0</v>
      </c>
      <c r="H4349" s="50">
        <v>1</v>
      </c>
      <c r="I4349" s="50">
        <f t="shared" si="224"/>
        <v>0</v>
      </c>
      <c r="J4349" s="50">
        <f t="shared" si="224"/>
        <v>1</v>
      </c>
    </row>
    <row r="4350" spans="3:10" ht="14.25" customHeight="1">
      <c r="C4350" s="63" t="s">
        <v>1214</v>
      </c>
      <c r="D4350" s="64" t="s">
        <v>1215</v>
      </c>
      <c r="E4350" s="65"/>
      <c r="F4350" s="65"/>
      <c r="G4350" s="50">
        <v>1</v>
      </c>
      <c r="H4350" s="50">
        <v>1</v>
      </c>
      <c r="I4350" s="50">
        <f t="shared" si="224"/>
        <v>1</v>
      </c>
      <c r="J4350" s="50">
        <f t="shared" si="224"/>
        <v>1</v>
      </c>
    </row>
    <row r="4351" spans="3:10" ht="14.25" customHeight="1">
      <c r="C4351" s="63" t="s">
        <v>1216</v>
      </c>
      <c r="D4351" s="64" t="s">
        <v>1217</v>
      </c>
      <c r="E4351" s="65"/>
      <c r="F4351" s="65"/>
      <c r="G4351" s="50">
        <v>0</v>
      </c>
      <c r="H4351" s="50">
        <v>1</v>
      </c>
      <c r="I4351" s="50">
        <f t="shared" si="224"/>
        <v>0</v>
      </c>
      <c r="J4351" s="50">
        <f t="shared" si="224"/>
        <v>1</v>
      </c>
    </row>
    <row r="4352" spans="3:10" ht="14.25" customHeight="1">
      <c r="C4352" s="63" t="s">
        <v>1220</v>
      </c>
      <c r="D4352" s="64" t="s">
        <v>1221</v>
      </c>
      <c r="E4352" s="65"/>
      <c r="F4352" s="65"/>
      <c r="G4352" s="50">
        <v>0</v>
      </c>
      <c r="H4352" s="50">
        <v>1</v>
      </c>
      <c r="I4352" s="50">
        <f t="shared" si="224"/>
        <v>0</v>
      </c>
      <c r="J4352" s="50">
        <f t="shared" si="224"/>
        <v>1</v>
      </c>
    </row>
    <row r="4353" spans="3:10" ht="14.25" customHeight="1">
      <c r="C4353" s="63" t="s">
        <v>1226</v>
      </c>
      <c r="D4353" s="64" t="s">
        <v>1227</v>
      </c>
      <c r="E4353" s="65"/>
      <c r="F4353" s="65"/>
      <c r="G4353" s="50">
        <v>0</v>
      </c>
      <c r="H4353" s="50">
        <v>1</v>
      </c>
      <c r="I4353" s="50">
        <f t="shared" si="224"/>
        <v>0</v>
      </c>
      <c r="J4353" s="50">
        <f t="shared" si="224"/>
        <v>1</v>
      </c>
    </row>
    <row r="4354" spans="3:10" ht="14.25" customHeight="1">
      <c r="C4354" s="63" t="s">
        <v>1230</v>
      </c>
      <c r="D4354" s="64" t="s">
        <v>1231</v>
      </c>
      <c r="E4354" s="65"/>
      <c r="F4354" s="65"/>
      <c r="G4354" s="50">
        <v>0</v>
      </c>
      <c r="H4354" s="50">
        <v>1</v>
      </c>
      <c r="I4354" s="50">
        <f t="shared" si="224"/>
        <v>0</v>
      </c>
      <c r="J4354" s="50">
        <f t="shared" si="224"/>
        <v>1</v>
      </c>
    </row>
    <row r="4355" spans="3:10" ht="14.25" customHeight="1">
      <c r="C4355" s="63" t="s">
        <v>1234</v>
      </c>
      <c r="D4355" s="64" t="s">
        <v>1235</v>
      </c>
      <c r="E4355" s="65"/>
      <c r="F4355" s="65"/>
      <c r="G4355" s="50">
        <v>0</v>
      </c>
      <c r="H4355" s="50">
        <v>1</v>
      </c>
      <c r="I4355" s="50">
        <f t="shared" si="224"/>
        <v>0</v>
      </c>
      <c r="J4355" s="50">
        <f t="shared" si="224"/>
        <v>1</v>
      </c>
    </row>
    <row r="4356" spans="3:10" ht="14.25" customHeight="1">
      <c r="C4356" s="63" t="s">
        <v>1236</v>
      </c>
      <c r="D4356" s="64" t="s">
        <v>1237</v>
      </c>
      <c r="E4356" s="65"/>
      <c r="F4356" s="65"/>
      <c r="G4356" s="50">
        <v>0</v>
      </c>
      <c r="H4356" s="50">
        <v>3</v>
      </c>
      <c r="I4356" s="50">
        <f t="shared" si="224"/>
        <v>0</v>
      </c>
      <c r="J4356" s="50">
        <f t="shared" si="224"/>
        <v>3</v>
      </c>
    </row>
    <row r="4357" spans="3:10" ht="14.25" customHeight="1">
      <c r="C4357" s="63" t="s">
        <v>1238</v>
      </c>
      <c r="D4357" s="64" t="s">
        <v>1239</v>
      </c>
      <c r="E4357" s="65"/>
      <c r="F4357" s="65"/>
      <c r="G4357" s="50">
        <v>3</v>
      </c>
      <c r="H4357" s="50">
        <v>3</v>
      </c>
      <c r="I4357" s="50">
        <f t="shared" si="224"/>
        <v>3</v>
      </c>
      <c r="J4357" s="50">
        <f t="shared" si="224"/>
        <v>3</v>
      </c>
    </row>
    <row r="4358" spans="3:10" ht="14.25" customHeight="1">
      <c r="C4358" s="63" t="s">
        <v>1240</v>
      </c>
      <c r="D4358" s="64" t="s">
        <v>1241</v>
      </c>
      <c r="E4358" s="65"/>
      <c r="F4358" s="65"/>
      <c r="G4358" s="50">
        <v>0</v>
      </c>
      <c r="H4358" s="50">
        <v>1</v>
      </c>
      <c r="I4358" s="50">
        <f t="shared" si="224"/>
        <v>0</v>
      </c>
      <c r="J4358" s="50">
        <f t="shared" si="224"/>
        <v>1</v>
      </c>
    </row>
    <row r="4359" spans="3:10" ht="14.25" customHeight="1">
      <c r="C4359" s="63" t="s">
        <v>1250</v>
      </c>
      <c r="D4359" s="64" t="s">
        <v>1251</v>
      </c>
      <c r="E4359" s="65"/>
      <c r="F4359" s="65"/>
      <c r="G4359" s="50">
        <v>4</v>
      </c>
      <c r="H4359" s="50">
        <v>3</v>
      </c>
      <c r="I4359" s="50">
        <f t="shared" si="224"/>
        <v>4</v>
      </c>
      <c r="J4359" s="50">
        <f t="shared" si="224"/>
        <v>3</v>
      </c>
    </row>
    <row r="4360" spans="3:10" ht="14.25" customHeight="1">
      <c r="C4360" s="63" t="s">
        <v>1252</v>
      </c>
      <c r="D4360" s="64" t="s">
        <v>1253</v>
      </c>
      <c r="E4360" s="65"/>
      <c r="F4360" s="65"/>
      <c r="G4360" s="50">
        <v>8</v>
      </c>
      <c r="H4360" s="50">
        <v>5</v>
      </c>
      <c r="I4360" s="50">
        <f t="shared" si="224"/>
        <v>8</v>
      </c>
      <c r="J4360" s="50">
        <f t="shared" si="224"/>
        <v>5</v>
      </c>
    </row>
    <row r="4361" spans="3:10" ht="14.25" customHeight="1">
      <c r="C4361" s="63" t="s">
        <v>1254</v>
      </c>
      <c r="D4361" s="64" t="s">
        <v>1255</v>
      </c>
      <c r="E4361" s="65"/>
      <c r="F4361" s="65"/>
      <c r="G4361" s="50">
        <v>7</v>
      </c>
      <c r="H4361" s="50">
        <v>5</v>
      </c>
      <c r="I4361" s="50">
        <f t="shared" si="224"/>
        <v>7</v>
      </c>
      <c r="J4361" s="50">
        <f t="shared" si="224"/>
        <v>5</v>
      </c>
    </row>
    <row r="4362" spans="3:10" ht="14.25" customHeight="1">
      <c r="C4362" s="63" t="s">
        <v>1256</v>
      </c>
      <c r="D4362" s="64" t="s">
        <v>1257</v>
      </c>
      <c r="E4362" s="65"/>
      <c r="F4362" s="65"/>
      <c r="G4362" s="50">
        <v>2</v>
      </c>
      <c r="H4362" s="50">
        <v>7</v>
      </c>
      <c r="I4362" s="50">
        <f t="shared" si="224"/>
        <v>2</v>
      </c>
      <c r="J4362" s="50">
        <f t="shared" si="224"/>
        <v>7</v>
      </c>
    </row>
    <row r="4363" spans="3:10" ht="14.25" customHeight="1">
      <c r="C4363" s="63" t="s">
        <v>1258</v>
      </c>
      <c r="D4363" s="64" t="s">
        <v>1259</v>
      </c>
      <c r="E4363" s="65"/>
      <c r="F4363" s="65"/>
      <c r="G4363" s="50">
        <v>1</v>
      </c>
      <c r="H4363" s="50">
        <v>1</v>
      </c>
      <c r="I4363" s="50">
        <f t="shared" si="224"/>
        <v>1</v>
      </c>
      <c r="J4363" s="50">
        <f t="shared" si="224"/>
        <v>1</v>
      </c>
    </row>
    <row r="4364" spans="3:10" ht="14.25" customHeight="1">
      <c r="C4364" s="63" t="s">
        <v>4098</v>
      </c>
      <c r="D4364" s="64" t="s">
        <v>4099</v>
      </c>
      <c r="E4364" s="65"/>
      <c r="F4364" s="65"/>
      <c r="G4364" s="50">
        <v>0</v>
      </c>
      <c r="H4364" s="50">
        <v>1</v>
      </c>
      <c r="I4364" s="50">
        <f t="shared" si="224"/>
        <v>0</v>
      </c>
      <c r="J4364" s="50">
        <f t="shared" si="224"/>
        <v>1</v>
      </c>
    </row>
    <row r="4365" spans="3:10" ht="14.25" customHeight="1">
      <c r="C4365" s="63" t="s">
        <v>4100</v>
      </c>
      <c r="D4365" s="64" t="s">
        <v>4101</v>
      </c>
      <c r="E4365" s="65"/>
      <c r="F4365" s="65"/>
      <c r="G4365" s="50">
        <v>0</v>
      </c>
      <c r="H4365" s="50">
        <v>1</v>
      </c>
      <c r="I4365" s="50">
        <f t="shared" si="224"/>
        <v>0</v>
      </c>
      <c r="J4365" s="50">
        <f t="shared" si="224"/>
        <v>1</v>
      </c>
    </row>
    <row r="4366" spans="3:10" ht="14.25" customHeight="1">
      <c r="C4366" s="63" t="s">
        <v>1260</v>
      </c>
      <c r="D4366" s="64" t="s">
        <v>1261</v>
      </c>
      <c r="E4366" s="65"/>
      <c r="F4366" s="65"/>
      <c r="G4366" s="50">
        <v>1</v>
      </c>
      <c r="H4366" s="50">
        <v>1</v>
      </c>
      <c r="I4366" s="50">
        <f t="shared" si="224"/>
        <v>1</v>
      </c>
      <c r="J4366" s="50">
        <f t="shared" si="224"/>
        <v>1</v>
      </c>
    </row>
    <row r="4367" spans="3:10" ht="14.25" customHeight="1">
      <c r="C4367" s="63" t="s">
        <v>3346</v>
      </c>
      <c r="D4367" s="64" t="s">
        <v>3323</v>
      </c>
      <c r="E4367" s="65"/>
      <c r="F4367" s="65"/>
      <c r="G4367" s="50">
        <v>38</v>
      </c>
      <c r="H4367" s="50">
        <v>48</v>
      </c>
      <c r="I4367" s="50">
        <f t="shared" si="224"/>
        <v>38</v>
      </c>
      <c r="J4367" s="50">
        <f t="shared" si="224"/>
        <v>48</v>
      </c>
    </row>
    <row r="4368" spans="3:10" ht="14.25" customHeight="1">
      <c r="C4368" s="63" t="s">
        <v>1262</v>
      </c>
      <c r="D4368" s="64" t="s">
        <v>1263</v>
      </c>
      <c r="E4368" s="65"/>
      <c r="F4368" s="65"/>
      <c r="G4368" s="50">
        <v>0</v>
      </c>
      <c r="H4368" s="50">
        <v>1</v>
      </c>
      <c r="I4368" s="50">
        <f t="shared" si="224"/>
        <v>0</v>
      </c>
      <c r="J4368" s="50">
        <f t="shared" si="224"/>
        <v>1</v>
      </c>
    </row>
    <row r="4369" spans="3:10" ht="14.25" customHeight="1">
      <c r="C4369" s="63" t="s">
        <v>1509</v>
      </c>
      <c r="D4369" s="64" t="s">
        <v>1510</v>
      </c>
      <c r="E4369" s="65"/>
      <c r="F4369" s="65"/>
      <c r="G4369" s="50">
        <v>1</v>
      </c>
      <c r="H4369" s="50">
        <v>2</v>
      </c>
      <c r="I4369" s="50">
        <f t="shared" si="224"/>
        <v>1</v>
      </c>
      <c r="J4369" s="50">
        <f t="shared" si="224"/>
        <v>2</v>
      </c>
    </row>
    <row r="4370" spans="3:10" ht="14.25" customHeight="1">
      <c r="C4370" s="63" t="s">
        <v>1511</v>
      </c>
      <c r="D4370" s="64" t="s">
        <v>1512</v>
      </c>
      <c r="E4370" s="65"/>
      <c r="F4370" s="65"/>
      <c r="G4370" s="50">
        <v>0</v>
      </c>
      <c r="H4370" s="50">
        <v>1</v>
      </c>
      <c r="I4370" s="50">
        <f t="shared" si="224"/>
        <v>0</v>
      </c>
      <c r="J4370" s="50">
        <f t="shared" si="224"/>
        <v>1</v>
      </c>
    </row>
    <row r="4371" spans="3:10" ht="14.25" customHeight="1">
      <c r="C4371" s="63" t="s">
        <v>1266</v>
      </c>
      <c r="D4371" s="64" t="s">
        <v>1267</v>
      </c>
      <c r="E4371" s="65"/>
      <c r="F4371" s="65"/>
      <c r="G4371" s="50">
        <v>0</v>
      </c>
      <c r="H4371" s="50">
        <v>2</v>
      </c>
      <c r="I4371" s="50">
        <f t="shared" si="224"/>
        <v>0</v>
      </c>
      <c r="J4371" s="50">
        <f t="shared" si="224"/>
        <v>2</v>
      </c>
    </row>
    <row r="4372" spans="3:10" ht="14.25" customHeight="1">
      <c r="C4372" s="63" t="s">
        <v>1268</v>
      </c>
      <c r="D4372" s="64" t="s">
        <v>1269</v>
      </c>
      <c r="E4372" s="65"/>
      <c r="F4372" s="65"/>
      <c r="G4372" s="50">
        <v>0</v>
      </c>
      <c r="H4372" s="50">
        <v>1</v>
      </c>
      <c r="I4372" s="50">
        <f t="shared" si="224"/>
        <v>0</v>
      </c>
      <c r="J4372" s="50">
        <f t="shared" si="224"/>
        <v>1</v>
      </c>
    </row>
    <row r="4373" spans="3:10" ht="13.5" customHeight="1">
      <c r="C4373" s="63" t="s">
        <v>1270</v>
      </c>
      <c r="D4373" s="64" t="s">
        <v>1271</v>
      </c>
      <c r="E4373" s="65"/>
      <c r="F4373" s="65"/>
      <c r="G4373" s="50">
        <v>1</v>
      </c>
      <c r="H4373" s="50">
        <v>1</v>
      </c>
      <c r="I4373" s="50">
        <f t="shared" si="224"/>
        <v>1</v>
      </c>
      <c r="J4373" s="50">
        <f t="shared" si="224"/>
        <v>1</v>
      </c>
    </row>
    <row r="4374" spans="3:10" ht="13.5" customHeight="1">
      <c r="C4374" s="63" t="s">
        <v>1525</v>
      </c>
      <c r="D4374" s="64" t="s">
        <v>1526</v>
      </c>
      <c r="E4374" s="65"/>
      <c r="F4374" s="65"/>
      <c r="G4374" s="50">
        <v>0</v>
      </c>
      <c r="H4374" s="50">
        <v>1</v>
      </c>
      <c r="I4374" s="50">
        <f t="shared" si="224"/>
        <v>0</v>
      </c>
      <c r="J4374" s="50">
        <f t="shared" si="224"/>
        <v>1</v>
      </c>
    </row>
    <row r="4375" spans="3:10" ht="13.5" customHeight="1">
      <c r="C4375" s="63" t="s">
        <v>1304</v>
      </c>
      <c r="D4375" s="64" t="s">
        <v>1305</v>
      </c>
      <c r="E4375" s="65"/>
      <c r="F4375" s="65"/>
      <c r="G4375" s="50">
        <v>2</v>
      </c>
      <c r="H4375" s="50">
        <v>2</v>
      </c>
      <c r="I4375" s="50">
        <f t="shared" si="224"/>
        <v>2</v>
      </c>
      <c r="J4375" s="50">
        <f t="shared" si="224"/>
        <v>2</v>
      </c>
    </row>
    <row r="4376" spans="3:10" ht="13.5" customHeight="1">
      <c r="C4376" s="63" t="s">
        <v>1306</v>
      </c>
      <c r="D4376" s="64" t="s">
        <v>1307</v>
      </c>
      <c r="E4376" s="65"/>
      <c r="F4376" s="65"/>
      <c r="G4376" s="50">
        <v>0</v>
      </c>
      <c r="H4376" s="50">
        <v>1</v>
      </c>
      <c r="I4376" s="50">
        <f t="shared" si="224"/>
        <v>0</v>
      </c>
      <c r="J4376" s="50">
        <f t="shared" si="224"/>
        <v>1</v>
      </c>
    </row>
    <row r="4377" spans="3:10" ht="13.5" customHeight="1">
      <c r="C4377" s="63" t="s">
        <v>1531</v>
      </c>
      <c r="D4377" s="64" t="s">
        <v>1532</v>
      </c>
      <c r="E4377" s="65"/>
      <c r="F4377" s="65"/>
      <c r="G4377" s="50">
        <v>0</v>
      </c>
      <c r="H4377" s="50">
        <v>1</v>
      </c>
      <c r="I4377" s="50">
        <f t="shared" si="224"/>
        <v>0</v>
      </c>
      <c r="J4377" s="50">
        <f t="shared" si="224"/>
        <v>1</v>
      </c>
    </row>
    <row r="4378" spans="3:10" ht="13.5" customHeight="1">
      <c r="C4378" s="63" t="s">
        <v>1334</v>
      </c>
      <c r="D4378" s="64" t="s">
        <v>1335</v>
      </c>
      <c r="E4378" s="65"/>
      <c r="F4378" s="65"/>
      <c r="G4378" s="50">
        <v>0</v>
      </c>
      <c r="H4378" s="50">
        <v>1</v>
      </c>
      <c r="I4378" s="50">
        <f t="shared" si="224"/>
        <v>0</v>
      </c>
      <c r="J4378" s="50">
        <f t="shared" si="224"/>
        <v>1</v>
      </c>
    </row>
    <row r="4379" spans="3:10" ht="15.75" customHeight="1">
      <c r="C4379" s="63" t="s">
        <v>1348</v>
      </c>
      <c r="D4379" s="64" t="s">
        <v>4102</v>
      </c>
      <c r="E4379" s="65"/>
      <c r="F4379" s="65"/>
      <c r="G4379" s="50">
        <v>1</v>
      </c>
      <c r="H4379" s="50">
        <v>1</v>
      </c>
      <c r="I4379" s="50">
        <f t="shared" si="224"/>
        <v>1</v>
      </c>
      <c r="J4379" s="50">
        <f t="shared" si="224"/>
        <v>1</v>
      </c>
    </row>
    <row r="4380" spans="3:10" ht="13.5" customHeight="1">
      <c r="C4380" s="63" t="s">
        <v>4103</v>
      </c>
      <c r="D4380" s="64" t="s">
        <v>4104</v>
      </c>
      <c r="E4380" s="65"/>
      <c r="F4380" s="65"/>
      <c r="G4380" s="50">
        <v>0</v>
      </c>
      <c r="H4380" s="50">
        <v>1</v>
      </c>
      <c r="I4380" s="50">
        <f t="shared" si="224"/>
        <v>0</v>
      </c>
      <c r="J4380" s="50">
        <f t="shared" si="224"/>
        <v>1</v>
      </c>
    </row>
    <row r="4381" spans="3:10" ht="13.5" customHeight="1">
      <c r="C4381" s="63" t="s">
        <v>1533</v>
      </c>
      <c r="D4381" s="64" t="s">
        <v>1534</v>
      </c>
      <c r="E4381" s="65"/>
      <c r="F4381" s="65"/>
      <c r="G4381" s="50">
        <v>0</v>
      </c>
      <c r="H4381" s="50">
        <v>1</v>
      </c>
      <c r="I4381" s="50">
        <f t="shared" si="224"/>
        <v>0</v>
      </c>
      <c r="J4381" s="50">
        <f t="shared" si="224"/>
        <v>1</v>
      </c>
    </row>
    <row r="4382" spans="3:10" ht="13.5" customHeight="1">
      <c r="C4382" s="63" t="s">
        <v>4105</v>
      </c>
      <c r="D4382" s="64" t="s">
        <v>4106</v>
      </c>
      <c r="E4382" s="65"/>
      <c r="F4382" s="65"/>
      <c r="G4382" s="50">
        <v>0</v>
      </c>
      <c r="H4382" s="50">
        <v>1</v>
      </c>
      <c r="I4382" s="50">
        <f t="shared" si="224"/>
        <v>0</v>
      </c>
      <c r="J4382" s="50">
        <f t="shared" si="224"/>
        <v>1</v>
      </c>
    </row>
    <row r="4383" spans="3:10" ht="13.5" customHeight="1">
      <c r="C4383" s="63" t="s">
        <v>1357</v>
      </c>
      <c r="D4383" s="64" t="s">
        <v>1358</v>
      </c>
      <c r="E4383" s="65"/>
      <c r="F4383" s="65"/>
      <c r="G4383" s="50">
        <v>11</v>
      </c>
      <c r="H4383" s="50">
        <v>9</v>
      </c>
      <c r="I4383" s="50">
        <f t="shared" si="224"/>
        <v>11</v>
      </c>
      <c r="J4383" s="50">
        <f t="shared" si="224"/>
        <v>9</v>
      </c>
    </row>
    <row r="4384" spans="3:10" ht="13.5" customHeight="1">
      <c r="C4384" s="63" t="s">
        <v>4107</v>
      </c>
      <c r="D4384" s="64" t="s">
        <v>4108</v>
      </c>
      <c r="E4384" s="65"/>
      <c r="F4384" s="65"/>
      <c r="G4384" s="50">
        <v>2</v>
      </c>
      <c r="H4384" s="50">
        <v>2</v>
      </c>
      <c r="I4384" s="50">
        <f t="shared" si="224"/>
        <v>2</v>
      </c>
      <c r="J4384" s="50">
        <f t="shared" si="224"/>
        <v>2</v>
      </c>
    </row>
    <row r="4385" spans="3:10" ht="13.5" customHeight="1">
      <c r="C4385" s="63" t="s">
        <v>4109</v>
      </c>
      <c r="D4385" s="64" t="s">
        <v>4110</v>
      </c>
      <c r="E4385" s="65"/>
      <c r="F4385" s="65"/>
      <c r="G4385" s="50">
        <v>0</v>
      </c>
      <c r="H4385" s="50">
        <v>3</v>
      </c>
      <c r="I4385" s="50">
        <f t="shared" si="224"/>
        <v>0</v>
      </c>
      <c r="J4385" s="50">
        <f t="shared" si="224"/>
        <v>3</v>
      </c>
    </row>
    <row r="4386" spans="3:10" ht="13.5" customHeight="1">
      <c r="C4386" s="63" t="s">
        <v>4111</v>
      </c>
      <c r="D4386" s="64" t="s">
        <v>4112</v>
      </c>
      <c r="E4386" s="65"/>
      <c r="F4386" s="65"/>
      <c r="G4386" s="50">
        <v>0</v>
      </c>
      <c r="H4386" s="50">
        <v>3</v>
      </c>
      <c r="I4386" s="50">
        <f t="shared" si="224"/>
        <v>0</v>
      </c>
      <c r="J4386" s="50">
        <f t="shared" si="224"/>
        <v>3</v>
      </c>
    </row>
    <row r="4387" spans="3:10" ht="13.5" customHeight="1">
      <c r="C4387" s="63" t="s">
        <v>1359</v>
      </c>
      <c r="D4387" s="64" t="s">
        <v>1360</v>
      </c>
      <c r="E4387" s="65"/>
      <c r="F4387" s="65"/>
      <c r="G4387" s="50">
        <v>0</v>
      </c>
      <c r="H4387" s="50">
        <v>5</v>
      </c>
      <c r="I4387" s="50">
        <f t="shared" si="224"/>
        <v>0</v>
      </c>
      <c r="J4387" s="50">
        <f t="shared" si="224"/>
        <v>5</v>
      </c>
    </row>
    <row r="4388" spans="3:10" ht="13.5" customHeight="1">
      <c r="C4388" s="63" t="s">
        <v>1365</v>
      </c>
      <c r="D4388" s="64" t="s">
        <v>1366</v>
      </c>
      <c r="E4388" s="65"/>
      <c r="F4388" s="65"/>
      <c r="G4388" s="50">
        <v>1</v>
      </c>
      <c r="H4388" s="50">
        <v>1</v>
      </c>
      <c r="I4388" s="50">
        <f t="shared" si="224"/>
        <v>1</v>
      </c>
      <c r="J4388" s="50">
        <f t="shared" si="224"/>
        <v>1</v>
      </c>
    </row>
    <row r="4389" spans="3:10" ht="13.5" customHeight="1">
      <c r="C4389" s="63" t="s">
        <v>1369</v>
      </c>
      <c r="D4389" s="64" t="s">
        <v>1370</v>
      </c>
      <c r="E4389" s="65"/>
      <c r="F4389" s="65"/>
      <c r="G4389" s="50">
        <v>0</v>
      </c>
      <c r="H4389" s="50">
        <v>1</v>
      </c>
      <c r="I4389" s="50">
        <f t="shared" si="224"/>
        <v>0</v>
      </c>
      <c r="J4389" s="50">
        <f t="shared" si="224"/>
        <v>1</v>
      </c>
    </row>
    <row r="4390" spans="3:10" ht="13.5" customHeight="1">
      <c r="C4390" s="63" t="s">
        <v>1371</v>
      </c>
      <c r="D4390" s="64" t="s">
        <v>1372</v>
      </c>
      <c r="E4390" s="65"/>
      <c r="F4390" s="65"/>
      <c r="G4390" s="50">
        <v>2</v>
      </c>
      <c r="H4390" s="50">
        <v>7</v>
      </c>
      <c r="I4390" s="50">
        <f t="shared" si="224"/>
        <v>2</v>
      </c>
      <c r="J4390" s="50">
        <f t="shared" si="224"/>
        <v>7</v>
      </c>
    </row>
    <row r="4391" spans="3:10" ht="13.5" customHeight="1">
      <c r="C4391" s="89" t="s">
        <v>7785</v>
      </c>
      <c r="D4391" s="90" t="s">
        <v>7786</v>
      </c>
      <c r="E4391" s="91"/>
      <c r="F4391" s="91"/>
      <c r="G4391" s="92">
        <v>1</v>
      </c>
      <c r="H4391" s="92">
        <v>1</v>
      </c>
      <c r="I4391" s="92">
        <f t="shared" si="224"/>
        <v>1</v>
      </c>
      <c r="J4391" s="92">
        <f t="shared" si="224"/>
        <v>1</v>
      </c>
    </row>
    <row r="4392" spans="3:10" ht="13.5" customHeight="1">
      <c r="C4392" s="63" t="s">
        <v>4113</v>
      </c>
      <c r="D4392" s="64" t="s">
        <v>4114</v>
      </c>
      <c r="E4392" s="65"/>
      <c r="F4392" s="65"/>
      <c r="G4392" s="50">
        <v>1</v>
      </c>
      <c r="H4392" s="50">
        <v>1</v>
      </c>
      <c r="I4392" s="50">
        <f t="shared" si="224"/>
        <v>1</v>
      </c>
      <c r="J4392" s="50">
        <f t="shared" si="224"/>
        <v>1</v>
      </c>
    </row>
    <row r="4393" spans="3:10" ht="13.5" customHeight="1">
      <c r="C4393" s="63" t="s">
        <v>487</v>
      </c>
      <c r="D4393" s="64" t="s">
        <v>488</v>
      </c>
      <c r="E4393" s="65"/>
      <c r="F4393" s="65"/>
      <c r="G4393" s="50">
        <v>5</v>
      </c>
      <c r="H4393" s="50">
        <v>4</v>
      </c>
      <c r="I4393" s="50">
        <f t="shared" si="224"/>
        <v>5</v>
      </c>
      <c r="J4393" s="50">
        <f t="shared" si="224"/>
        <v>4</v>
      </c>
    </row>
    <row r="4394" spans="3:10" ht="13.5" customHeight="1">
      <c r="C4394" s="63" t="s">
        <v>1547</v>
      </c>
      <c r="D4394" s="64" t="s">
        <v>1548</v>
      </c>
      <c r="E4394" s="65"/>
      <c r="F4394" s="65"/>
      <c r="G4394" s="50">
        <v>4</v>
      </c>
      <c r="H4394" s="50">
        <v>2</v>
      </c>
      <c r="I4394" s="50">
        <f t="shared" si="224"/>
        <v>4</v>
      </c>
      <c r="J4394" s="50">
        <f t="shared" si="224"/>
        <v>2</v>
      </c>
    </row>
    <row r="4395" spans="3:10" ht="13.5" customHeight="1">
      <c r="C4395" s="63" t="s">
        <v>1389</v>
      </c>
      <c r="D4395" s="64" t="s">
        <v>1390</v>
      </c>
      <c r="E4395" s="65"/>
      <c r="F4395" s="65"/>
      <c r="G4395" s="50">
        <v>0</v>
      </c>
      <c r="H4395" s="50">
        <v>1</v>
      </c>
      <c r="I4395" s="50">
        <f t="shared" si="224"/>
        <v>0</v>
      </c>
      <c r="J4395" s="50">
        <f t="shared" si="224"/>
        <v>1</v>
      </c>
    </row>
    <row r="4396" spans="3:10" ht="13.5" customHeight="1">
      <c r="C4396" s="63" t="s">
        <v>1397</v>
      </c>
      <c r="D4396" s="64" t="s">
        <v>1398</v>
      </c>
      <c r="E4396" s="65"/>
      <c r="F4396" s="65"/>
      <c r="G4396" s="50">
        <v>2</v>
      </c>
      <c r="H4396" s="50">
        <v>1</v>
      </c>
      <c r="I4396" s="50">
        <f t="shared" si="224"/>
        <v>2</v>
      </c>
      <c r="J4396" s="50">
        <f t="shared" si="224"/>
        <v>1</v>
      </c>
    </row>
    <row r="4397" spans="3:10" ht="13.5" customHeight="1">
      <c r="C4397" s="63" t="s">
        <v>1399</v>
      </c>
      <c r="D4397" s="64" t="s">
        <v>1400</v>
      </c>
      <c r="E4397" s="65"/>
      <c r="F4397" s="65"/>
      <c r="G4397" s="50">
        <v>21</v>
      </c>
      <c r="H4397" s="50">
        <v>24</v>
      </c>
      <c r="I4397" s="50">
        <f t="shared" si="224"/>
        <v>21</v>
      </c>
      <c r="J4397" s="50">
        <f t="shared" si="224"/>
        <v>24</v>
      </c>
    </row>
    <row r="4398" spans="3:10" ht="13.5" customHeight="1">
      <c r="C4398" s="63" t="s">
        <v>1568</v>
      </c>
      <c r="D4398" s="64" t="s">
        <v>1569</v>
      </c>
      <c r="E4398" s="65"/>
      <c r="F4398" s="65"/>
      <c r="G4398" s="50">
        <v>2</v>
      </c>
      <c r="H4398" s="50">
        <v>2</v>
      </c>
      <c r="I4398" s="50">
        <f t="shared" ref="I4398:J4461" si="225">SUM(E4398,G4398)</f>
        <v>2</v>
      </c>
      <c r="J4398" s="50">
        <f t="shared" si="225"/>
        <v>2</v>
      </c>
    </row>
    <row r="4399" spans="3:10" ht="13.5" customHeight="1">
      <c r="C4399" s="63" t="s">
        <v>1403</v>
      </c>
      <c r="D4399" s="64" t="s">
        <v>1404</v>
      </c>
      <c r="E4399" s="65"/>
      <c r="F4399" s="65"/>
      <c r="G4399" s="50">
        <v>3</v>
      </c>
      <c r="H4399" s="50">
        <v>1</v>
      </c>
      <c r="I4399" s="50">
        <f t="shared" si="225"/>
        <v>3</v>
      </c>
      <c r="J4399" s="50">
        <f t="shared" si="225"/>
        <v>1</v>
      </c>
    </row>
    <row r="4400" spans="3:10" ht="13.5" customHeight="1">
      <c r="C4400" s="63" t="s">
        <v>1572</v>
      </c>
      <c r="D4400" s="64" t="s">
        <v>1573</v>
      </c>
      <c r="E4400" s="65"/>
      <c r="F4400" s="65"/>
      <c r="G4400" s="50">
        <v>1</v>
      </c>
      <c r="H4400" s="50">
        <v>1</v>
      </c>
      <c r="I4400" s="50">
        <f t="shared" si="225"/>
        <v>1</v>
      </c>
      <c r="J4400" s="50">
        <f t="shared" si="225"/>
        <v>1</v>
      </c>
    </row>
    <row r="4401" spans="2:10" ht="16.5" customHeight="1">
      <c r="C4401" s="63" t="s">
        <v>1576</v>
      </c>
      <c r="D4401" s="64" t="s">
        <v>1577</v>
      </c>
      <c r="E4401" s="65"/>
      <c r="F4401" s="65"/>
      <c r="G4401" s="50">
        <v>0</v>
      </c>
      <c r="H4401" s="50">
        <v>1</v>
      </c>
      <c r="I4401" s="50">
        <f t="shared" si="225"/>
        <v>0</v>
      </c>
      <c r="J4401" s="50">
        <f t="shared" si="225"/>
        <v>1</v>
      </c>
    </row>
    <row r="4402" spans="2:10" ht="18" customHeight="1">
      <c r="B4402" s="66" t="s">
        <v>497</v>
      </c>
      <c r="C4402" s="67"/>
      <c r="D4402" s="68"/>
      <c r="E4402" s="61">
        <f>SUM(E4403:E4465)</f>
        <v>0</v>
      </c>
      <c r="F4402" s="61">
        <f t="shared" ref="F4402:J4402" si="226">SUM(F4403:F4465)</f>
        <v>0</v>
      </c>
      <c r="G4402" s="61">
        <f t="shared" si="226"/>
        <v>411</v>
      </c>
      <c r="H4402" s="61">
        <f t="shared" si="226"/>
        <v>476</v>
      </c>
      <c r="I4402" s="61">
        <f t="shared" si="226"/>
        <v>411</v>
      </c>
      <c r="J4402" s="61">
        <f t="shared" si="226"/>
        <v>476</v>
      </c>
    </row>
    <row r="4403" spans="2:10" ht="17.25" customHeight="1">
      <c r="C4403" s="63" t="s">
        <v>967</v>
      </c>
      <c r="D4403" s="64" t="s">
        <v>968</v>
      </c>
      <c r="E4403" s="65"/>
      <c r="F4403" s="65"/>
      <c r="G4403" s="50">
        <v>0</v>
      </c>
      <c r="H4403" s="50">
        <v>1</v>
      </c>
      <c r="I4403" s="50">
        <f t="shared" si="225"/>
        <v>0</v>
      </c>
      <c r="J4403" s="50">
        <f t="shared" si="225"/>
        <v>1</v>
      </c>
    </row>
    <row r="4404" spans="2:10" ht="13.5" customHeight="1">
      <c r="C4404" s="63" t="s">
        <v>1481</v>
      </c>
      <c r="D4404" s="64" t="s">
        <v>1482</v>
      </c>
      <c r="E4404" s="65"/>
      <c r="F4404" s="65"/>
      <c r="G4404" s="50">
        <v>1</v>
      </c>
      <c r="H4404" s="50">
        <v>2</v>
      </c>
      <c r="I4404" s="50">
        <f t="shared" si="225"/>
        <v>1</v>
      </c>
      <c r="J4404" s="50">
        <f t="shared" si="225"/>
        <v>2</v>
      </c>
    </row>
    <row r="4405" spans="2:10" ht="13.5" customHeight="1">
      <c r="C4405" s="63" t="s">
        <v>983</v>
      </c>
      <c r="D4405" s="64" t="s">
        <v>984</v>
      </c>
      <c r="E4405" s="65"/>
      <c r="F4405" s="65"/>
      <c r="G4405" s="50">
        <v>0</v>
      </c>
      <c r="H4405" s="50">
        <v>3</v>
      </c>
      <c r="I4405" s="50">
        <f t="shared" si="225"/>
        <v>0</v>
      </c>
      <c r="J4405" s="50">
        <f t="shared" si="225"/>
        <v>3</v>
      </c>
    </row>
    <row r="4406" spans="2:10" ht="13.5" customHeight="1">
      <c r="C4406" s="63" t="s">
        <v>4115</v>
      </c>
      <c r="D4406" s="64" t="s">
        <v>4116</v>
      </c>
      <c r="E4406" s="65"/>
      <c r="F4406" s="65"/>
      <c r="G4406" s="50">
        <v>2</v>
      </c>
      <c r="H4406" s="50">
        <v>1</v>
      </c>
      <c r="I4406" s="50">
        <f t="shared" si="225"/>
        <v>2</v>
      </c>
      <c r="J4406" s="50">
        <f t="shared" si="225"/>
        <v>1</v>
      </c>
    </row>
    <row r="4407" spans="2:10" ht="15.75" customHeight="1">
      <c r="C4407" s="63" t="s">
        <v>1417</v>
      </c>
      <c r="D4407" s="64" t="s">
        <v>1418</v>
      </c>
      <c r="E4407" s="65"/>
      <c r="F4407" s="65"/>
      <c r="G4407" s="50">
        <v>2</v>
      </c>
      <c r="H4407" s="50">
        <v>0</v>
      </c>
      <c r="I4407" s="50">
        <f t="shared" si="225"/>
        <v>2</v>
      </c>
      <c r="J4407" s="50">
        <f t="shared" si="225"/>
        <v>0</v>
      </c>
    </row>
    <row r="4408" spans="2:10" ht="13.5" customHeight="1">
      <c r="C4408" s="63" t="s">
        <v>1019</v>
      </c>
      <c r="D4408" s="64" t="s">
        <v>1020</v>
      </c>
      <c r="E4408" s="65"/>
      <c r="F4408" s="65"/>
      <c r="G4408" s="50">
        <v>0</v>
      </c>
      <c r="H4408" s="50">
        <v>1</v>
      </c>
      <c r="I4408" s="50">
        <f t="shared" si="225"/>
        <v>0</v>
      </c>
      <c r="J4408" s="50">
        <f t="shared" si="225"/>
        <v>1</v>
      </c>
    </row>
    <row r="4409" spans="2:10" ht="13.5" customHeight="1">
      <c r="C4409" s="63" t="s">
        <v>4117</v>
      </c>
      <c r="D4409" s="64" t="s">
        <v>4118</v>
      </c>
      <c r="E4409" s="65"/>
      <c r="F4409" s="65"/>
      <c r="G4409" s="50">
        <v>86</v>
      </c>
      <c r="H4409" s="50">
        <v>65</v>
      </c>
      <c r="I4409" s="50">
        <f t="shared" si="225"/>
        <v>86</v>
      </c>
      <c r="J4409" s="50">
        <f t="shared" si="225"/>
        <v>65</v>
      </c>
    </row>
    <row r="4410" spans="2:10" ht="13.5" customHeight="1">
      <c r="C4410" s="63" t="s">
        <v>1039</v>
      </c>
      <c r="D4410" s="64" t="s">
        <v>1040</v>
      </c>
      <c r="E4410" s="65"/>
      <c r="F4410" s="65"/>
      <c r="G4410" s="50">
        <v>25</v>
      </c>
      <c r="H4410" s="50">
        <v>20</v>
      </c>
      <c r="I4410" s="50">
        <f t="shared" si="225"/>
        <v>25</v>
      </c>
      <c r="J4410" s="50">
        <f t="shared" si="225"/>
        <v>20</v>
      </c>
    </row>
    <row r="4411" spans="2:10" ht="15.75" customHeight="1">
      <c r="C4411" s="63" t="s">
        <v>1041</v>
      </c>
      <c r="D4411" s="64" t="s">
        <v>1042</v>
      </c>
      <c r="E4411" s="65"/>
      <c r="F4411" s="65"/>
      <c r="G4411" s="50">
        <v>34</v>
      </c>
      <c r="H4411" s="50">
        <v>50</v>
      </c>
      <c r="I4411" s="50">
        <f t="shared" si="225"/>
        <v>34</v>
      </c>
      <c r="J4411" s="50">
        <f t="shared" si="225"/>
        <v>50</v>
      </c>
    </row>
    <row r="4412" spans="2:10" ht="13.5" customHeight="1">
      <c r="C4412" s="63" t="s">
        <v>1043</v>
      </c>
      <c r="D4412" s="64" t="s">
        <v>1044</v>
      </c>
      <c r="E4412" s="65"/>
      <c r="F4412" s="65"/>
      <c r="G4412" s="50">
        <v>2</v>
      </c>
      <c r="H4412" s="50">
        <v>2</v>
      </c>
      <c r="I4412" s="50">
        <f t="shared" si="225"/>
        <v>2</v>
      </c>
      <c r="J4412" s="50">
        <f t="shared" si="225"/>
        <v>2</v>
      </c>
    </row>
    <row r="4413" spans="2:10" ht="15.75" customHeight="1">
      <c r="C4413" s="63" t="s">
        <v>508</v>
      </c>
      <c r="D4413" s="64" t="s">
        <v>509</v>
      </c>
      <c r="E4413" s="65"/>
      <c r="F4413" s="65"/>
      <c r="G4413" s="50">
        <v>12</v>
      </c>
      <c r="H4413" s="50">
        <v>16</v>
      </c>
      <c r="I4413" s="50">
        <f t="shared" si="225"/>
        <v>12</v>
      </c>
      <c r="J4413" s="50">
        <f t="shared" si="225"/>
        <v>16</v>
      </c>
    </row>
    <row r="4414" spans="2:10" ht="13.5" customHeight="1">
      <c r="C4414" s="63" t="s">
        <v>1045</v>
      </c>
      <c r="D4414" s="64" t="s">
        <v>1046</v>
      </c>
      <c r="E4414" s="65"/>
      <c r="F4414" s="65"/>
      <c r="G4414" s="50">
        <v>4</v>
      </c>
      <c r="H4414" s="50">
        <v>3</v>
      </c>
      <c r="I4414" s="50">
        <f t="shared" si="225"/>
        <v>4</v>
      </c>
      <c r="J4414" s="50">
        <f t="shared" si="225"/>
        <v>3</v>
      </c>
    </row>
    <row r="4415" spans="2:10" ht="15.75" customHeight="1">
      <c r="C4415" s="63" t="s">
        <v>3878</v>
      </c>
      <c r="D4415" s="64" t="s">
        <v>3879</v>
      </c>
      <c r="E4415" s="65"/>
      <c r="F4415" s="65"/>
      <c r="G4415" s="50">
        <v>0</v>
      </c>
      <c r="H4415" s="50">
        <v>3</v>
      </c>
      <c r="I4415" s="50">
        <f t="shared" si="225"/>
        <v>0</v>
      </c>
      <c r="J4415" s="50">
        <f t="shared" si="225"/>
        <v>3</v>
      </c>
    </row>
    <row r="4416" spans="2:10" ht="15" customHeight="1">
      <c r="C4416" s="63" t="s">
        <v>3884</v>
      </c>
      <c r="D4416" s="64" t="s">
        <v>3885</v>
      </c>
      <c r="E4416" s="65"/>
      <c r="F4416" s="65"/>
      <c r="G4416" s="50">
        <v>1</v>
      </c>
      <c r="H4416" s="50">
        <v>2</v>
      </c>
      <c r="I4416" s="50">
        <f t="shared" si="225"/>
        <v>1</v>
      </c>
      <c r="J4416" s="50">
        <f t="shared" si="225"/>
        <v>2</v>
      </c>
    </row>
    <row r="4417" spans="3:10" ht="13.5" customHeight="1">
      <c r="C4417" s="63" t="s">
        <v>3886</v>
      </c>
      <c r="D4417" s="64" t="s">
        <v>3887</v>
      </c>
      <c r="E4417" s="65"/>
      <c r="F4417" s="65"/>
      <c r="G4417" s="50">
        <v>0</v>
      </c>
      <c r="H4417" s="50">
        <v>1</v>
      </c>
      <c r="I4417" s="50">
        <f t="shared" si="225"/>
        <v>0</v>
      </c>
      <c r="J4417" s="50">
        <f t="shared" si="225"/>
        <v>1</v>
      </c>
    </row>
    <row r="4418" spans="3:10" ht="13.5" customHeight="1">
      <c r="C4418" s="63" t="s">
        <v>3888</v>
      </c>
      <c r="D4418" s="64" t="s">
        <v>3889</v>
      </c>
      <c r="E4418" s="65"/>
      <c r="F4418" s="65"/>
      <c r="G4418" s="50">
        <v>0</v>
      </c>
      <c r="H4418" s="50">
        <v>1</v>
      </c>
      <c r="I4418" s="50">
        <f t="shared" si="225"/>
        <v>0</v>
      </c>
      <c r="J4418" s="50">
        <f t="shared" si="225"/>
        <v>1</v>
      </c>
    </row>
    <row r="4419" spans="3:10" ht="15.75" customHeight="1">
      <c r="C4419" s="63" t="s">
        <v>3890</v>
      </c>
      <c r="D4419" s="64" t="s">
        <v>3891</v>
      </c>
      <c r="E4419" s="65"/>
      <c r="F4419" s="65"/>
      <c r="G4419" s="50">
        <v>2</v>
      </c>
      <c r="H4419" s="50">
        <v>4</v>
      </c>
      <c r="I4419" s="50">
        <f t="shared" si="225"/>
        <v>2</v>
      </c>
      <c r="J4419" s="50">
        <f t="shared" si="225"/>
        <v>4</v>
      </c>
    </row>
    <row r="4420" spans="3:10" ht="13.5" customHeight="1">
      <c r="C4420" s="63" t="s">
        <v>3892</v>
      </c>
      <c r="D4420" s="64" t="s">
        <v>3893</v>
      </c>
      <c r="E4420" s="65"/>
      <c r="F4420" s="65"/>
      <c r="G4420" s="50">
        <v>0</v>
      </c>
      <c r="H4420" s="50">
        <v>2</v>
      </c>
      <c r="I4420" s="50">
        <f t="shared" si="225"/>
        <v>0</v>
      </c>
      <c r="J4420" s="50">
        <f t="shared" si="225"/>
        <v>2</v>
      </c>
    </row>
    <row r="4421" spans="3:10" ht="13.5" customHeight="1">
      <c r="C4421" s="63" t="s">
        <v>3938</v>
      </c>
      <c r="D4421" s="64" t="s">
        <v>3939</v>
      </c>
      <c r="E4421" s="65"/>
      <c r="F4421" s="65"/>
      <c r="G4421" s="50">
        <v>5</v>
      </c>
      <c r="H4421" s="50">
        <v>10</v>
      </c>
      <c r="I4421" s="50">
        <f t="shared" si="225"/>
        <v>5</v>
      </c>
      <c r="J4421" s="50">
        <f t="shared" si="225"/>
        <v>10</v>
      </c>
    </row>
    <row r="4422" spans="3:10" ht="13.5" customHeight="1">
      <c r="C4422" s="63" t="s">
        <v>3940</v>
      </c>
      <c r="D4422" s="64" t="s">
        <v>3941</v>
      </c>
      <c r="E4422" s="65"/>
      <c r="F4422" s="65"/>
      <c r="G4422" s="50">
        <v>0</v>
      </c>
      <c r="H4422" s="50">
        <v>2</v>
      </c>
      <c r="I4422" s="50">
        <f t="shared" si="225"/>
        <v>0</v>
      </c>
      <c r="J4422" s="50">
        <f t="shared" si="225"/>
        <v>2</v>
      </c>
    </row>
    <row r="4423" spans="3:10" ht="13.5" customHeight="1">
      <c r="C4423" s="63" t="s">
        <v>3942</v>
      </c>
      <c r="D4423" s="64" t="s">
        <v>3943</v>
      </c>
      <c r="E4423" s="65"/>
      <c r="F4423" s="65"/>
      <c r="G4423" s="50">
        <v>17</v>
      </c>
      <c r="H4423" s="50">
        <v>14</v>
      </c>
      <c r="I4423" s="50">
        <f t="shared" si="225"/>
        <v>17</v>
      </c>
      <c r="J4423" s="50">
        <f t="shared" si="225"/>
        <v>14</v>
      </c>
    </row>
    <row r="4424" spans="3:10" ht="14.25" customHeight="1">
      <c r="C4424" s="63" t="s">
        <v>3944</v>
      </c>
      <c r="D4424" s="64" t="s">
        <v>3945</v>
      </c>
      <c r="E4424" s="65"/>
      <c r="F4424" s="65"/>
      <c r="G4424" s="50">
        <v>0</v>
      </c>
      <c r="H4424" s="50">
        <v>5</v>
      </c>
      <c r="I4424" s="50">
        <f t="shared" si="225"/>
        <v>0</v>
      </c>
      <c r="J4424" s="50">
        <f t="shared" si="225"/>
        <v>5</v>
      </c>
    </row>
    <row r="4425" spans="3:10" ht="14.25" customHeight="1">
      <c r="C4425" s="63" t="s">
        <v>3954</v>
      </c>
      <c r="D4425" s="64" t="s">
        <v>3955</v>
      </c>
      <c r="E4425" s="65"/>
      <c r="F4425" s="65"/>
      <c r="G4425" s="50">
        <v>2</v>
      </c>
      <c r="H4425" s="50">
        <v>2</v>
      </c>
      <c r="I4425" s="50">
        <f t="shared" si="225"/>
        <v>2</v>
      </c>
      <c r="J4425" s="50">
        <f t="shared" si="225"/>
        <v>2</v>
      </c>
    </row>
    <row r="4426" spans="3:10" ht="14.25" customHeight="1">
      <c r="C4426" s="63" t="s">
        <v>3956</v>
      </c>
      <c r="D4426" s="64" t="s">
        <v>3957</v>
      </c>
      <c r="E4426" s="65"/>
      <c r="F4426" s="65"/>
      <c r="G4426" s="50">
        <v>0</v>
      </c>
      <c r="H4426" s="50">
        <v>2</v>
      </c>
      <c r="I4426" s="50">
        <f t="shared" si="225"/>
        <v>0</v>
      </c>
      <c r="J4426" s="50">
        <f t="shared" si="225"/>
        <v>2</v>
      </c>
    </row>
    <row r="4427" spans="3:10" ht="14.25" customHeight="1">
      <c r="C4427" s="63" t="s">
        <v>3958</v>
      </c>
      <c r="D4427" s="64" t="s">
        <v>3959</v>
      </c>
      <c r="E4427" s="65"/>
      <c r="F4427" s="65"/>
      <c r="G4427" s="50">
        <v>24</v>
      </c>
      <c r="H4427" s="50">
        <v>22</v>
      </c>
      <c r="I4427" s="50">
        <f t="shared" si="225"/>
        <v>24</v>
      </c>
      <c r="J4427" s="50">
        <f t="shared" si="225"/>
        <v>22</v>
      </c>
    </row>
    <row r="4428" spans="3:10" ht="14.25" customHeight="1">
      <c r="C4428" s="63" t="s">
        <v>3962</v>
      </c>
      <c r="D4428" s="64" t="s">
        <v>3963</v>
      </c>
      <c r="E4428" s="65"/>
      <c r="F4428" s="65"/>
      <c r="G4428" s="50">
        <v>0</v>
      </c>
      <c r="H4428" s="50">
        <v>1</v>
      </c>
      <c r="I4428" s="50">
        <f t="shared" si="225"/>
        <v>0</v>
      </c>
      <c r="J4428" s="50">
        <f t="shared" si="225"/>
        <v>1</v>
      </c>
    </row>
    <row r="4429" spans="3:10" ht="14.25" customHeight="1">
      <c r="C4429" s="63" t="s">
        <v>3964</v>
      </c>
      <c r="D4429" s="64" t="s">
        <v>3965</v>
      </c>
      <c r="E4429" s="65"/>
      <c r="F4429" s="65"/>
      <c r="G4429" s="50">
        <v>20</v>
      </c>
      <c r="H4429" s="50">
        <v>27</v>
      </c>
      <c r="I4429" s="50">
        <f t="shared" si="225"/>
        <v>20</v>
      </c>
      <c r="J4429" s="50">
        <f t="shared" si="225"/>
        <v>27</v>
      </c>
    </row>
    <row r="4430" spans="3:10" ht="14.25" customHeight="1">
      <c r="C4430" s="63" t="s">
        <v>1083</v>
      </c>
      <c r="D4430" s="64" t="s">
        <v>1084</v>
      </c>
      <c r="E4430" s="65"/>
      <c r="F4430" s="65"/>
      <c r="G4430" s="50">
        <v>15</v>
      </c>
      <c r="H4430" s="50">
        <v>12</v>
      </c>
      <c r="I4430" s="50">
        <f t="shared" si="225"/>
        <v>15</v>
      </c>
      <c r="J4430" s="50">
        <f t="shared" si="225"/>
        <v>12</v>
      </c>
    </row>
    <row r="4431" spans="3:10" ht="14.25" customHeight="1">
      <c r="C4431" s="63" t="s">
        <v>3970</v>
      </c>
      <c r="D4431" s="64" t="s">
        <v>3971</v>
      </c>
      <c r="E4431" s="65"/>
      <c r="F4431" s="65"/>
      <c r="G4431" s="50">
        <v>2</v>
      </c>
      <c r="H4431" s="50">
        <v>5</v>
      </c>
      <c r="I4431" s="50">
        <f t="shared" si="225"/>
        <v>2</v>
      </c>
      <c r="J4431" s="50">
        <f t="shared" si="225"/>
        <v>5</v>
      </c>
    </row>
    <row r="4432" spans="3:10" ht="14.25" customHeight="1">
      <c r="C4432" s="63" t="s">
        <v>4119</v>
      </c>
      <c r="D4432" s="64" t="s">
        <v>4120</v>
      </c>
      <c r="E4432" s="65"/>
      <c r="F4432" s="65"/>
      <c r="G4432" s="50">
        <v>0</v>
      </c>
      <c r="H4432" s="50">
        <v>3</v>
      </c>
      <c r="I4432" s="50">
        <f t="shared" si="225"/>
        <v>0</v>
      </c>
      <c r="J4432" s="50">
        <f t="shared" si="225"/>
        <v>3</v>
      </c>
    </row>
    <row r="4433" spans="3:10" ht="14.25" customHeight="1">
      <c r="C4433" s="63" t="s">
        <v>1085</v>
      </c>
      <c r="D4433" s="64" t="s">
        <v>1086</v>
      </c>
      <c r="E4433" s="65"/>
      <c r="F4433" s="65"/>
      <c r="G4433" s="50">
        <v>0</v>
      </c>
      <c r="H4433" s="50">
        <v>1</v>
      </c>
      <c r="I4433" s="50">
        <f t="shared" si="225"/>
        <v>0</v>
      </c>
      <c r="J4433" s="50">
        <f t="shared" si="225"/>
        <v>1</v>
      </c>
    </row>
    <row r="4434" spans="3:10" ht="14.25" customHeight="1">
      <c r="C4434" s="63" t="s">
        <v>3976</v>
      </c>
      <c r="D4434" s="64" t="s">
        <v>3977</v>
      </c>
      <c r="E4434" s="65"/>
      <c r="F4434" s="65"/>
      <c r="G4434" s="50">
        <v>0</v>
      </c>
      <c r="H4434" s="50">
        <v>1</v>
      </c>
      <c r="I4434" s="50">
        <f t="shared" si="225"/>
        <v>0</v>
      </c>
      <c r="J4434" s="50">
        <f t="shared" si="225"/>
        <v>1</v>
      </c>
    </row>
    <row r="4435" spans="3:10" ht="14.25" customHeight="1">
      <c r="C4435" s="63" t="s">
        <v>3767</v>
      </c>
      <c r="D4435" s="64" t="s">
        <v>3768</v>
      </c>
      <c r="E4435" s="65"/>
      <c r="F4435" s="65"/>
      <c r="G4435" s="50">
        <v>1</v>
      </c>
      <c r="H4435" s="50">
        <v>2</v>
      </c>
      <c r="I4435" s="50">
        <f t="shared" si="225"/>
        <v>1</v>
      </c>
      <c r="J4435" s="50">
        <f t="shared" si="225"/>
        <v>2</v>
      </c>
    </row>
    <row r="4436" spans="3:10" ht="14.25" customHeight="1">
      <c r="C4436" s="63" t="s">
        <v>1099</v>
      </c>
      <c r="D4436" s="64" t="s">
        <v>1100</v>
      </c>
      <c r="E4436" s="65"/>
      <c r="F4436" s="65"/>
      <c r="G4436" s="50">
        <v>0</v>
      </c>
      <c r="H4436" s="50">
        <v>1</v>
      </c>
      <c r="I4436" s="50">
        <f t="shared" si="225"/>
        <v>0</v>
      </c>
      <c r="J4436" s="50">
        <f t="shared" si="225"/>
        <v>1</v>
      </c>
    </row>
    <row r="4437" spans="3:10" ht="14.25" customHeight="1">
      <c r="C4437" s="63" t="s">
        <v>4121</v>
      </c>
      <c r="D4437" s="64" t="s">
        <v>4122</v>
      </c>
      <c r="E4437" s="65"/>
      <c r="F4437" s="65"/>
      <c r="G4437" s="50">
        <v>0</v>
      </c>
      <c r="H4437" s="50">
        <v>1</v>
      </c>
      <c r="I4437" s="50">
        <f t="shared" si="225"/>
        <v>0</v>
      </c>
      <c r="J4437" s="50">
        <f t="shared" si="225"/>
        <v>1</v>
      </c>
    </row>
    <row r="4438" spans="3:10" ht="14.25" customHeight="1">
      <c r="C4438" s="63" t="s">
        <v>4016</v>
      </c>
      <c r="D4438" s="64" t="s">
        <v>4017</v>
      </c>
      <c r="E4438" s="65"/>
      <c r="F4438" s="65"/>
      <c r="G4438" s="50">
        <v>67</v>
      </c>
      <c r="H4438" s="50">
        <v>80</v>
      </c>
      <c r="I4438" s="50">
        <f t="shared" si="225"/>
        <v>67</v>
      </c>
      <c r="J4438" s="50">
        <f t="shared" si="225"/>
        <v>80</v>
      </c>
    </row>
    <row r="4439" spans="3:10" ht="14.25" customHeight="1">
      <c r="C4439" s="63" t="s">
        <v>4022</v>
      </c>
      <c r="D4439" s="64" t="s">
        <v>4023</v>
      </c>
      <c r="E4439" s="65"/>
      <c r="F4439" s="65"/>
      <c r="G4439" s="50">
        <v>0</v>
      </c>
      <c r="H4439" s="50">
        <v>1</v>
      </c>
      <c r="I4439" s="50">
        <f t="shared" si="225"/>
        <v>0</v>
      </c>
      <c r="J4439" s="50">
        <f t="shared" si="225"/>
        <v>1</v>
      </c>
    </row>
    <row r="4440" spans="3:10" ht="14.25" customHeight="1">
      <c r="C4440" s="63" t="s">
        <v>4030</v>
      </c>
      <c r="D4440" s="64" t="s">
        <v>4031</v>
      </c>
      <c r="E4440" s="65"/>
      <c r="F4440" s="65"/>
      <c r="G4440" s="50">
        <v>0</v>
      </c>
      <c r="H4440" s="50">
        <v>1</v>
      </c>
      <c r="I4440" s="50">
        <f t="shared" si="225"/>
        <v>0</v>
      </c>
      <c r="J4440" s="50">
        <f t="shared" si="225"/>
        <v>1</v>
      </c>
    </row>
    <row r="4441" spans="3:10" ht="14.25" customHeight="1">
      <c r="C4441" s="63" t="s">
        <v>4032</v>
      </c>
      <c r="D4441" s="64" t="s">
        <v>4033</v>
      </c>
      <c r="E4441" s="65"/>
      <c r="F4441" s="65"/>
      <c r="G4441" s="50">
        <v>0</v>
      </c>
      <c r="H4441" s="50">
        <v>4</v>
      </c>
      <c r="I4441" s="50">
        <f t="shared" si="225"/>
        <v>0</v>
      </c>
      <c r="J4441" s="50">
        <f t="shared" si="225"/>
        <v>4</v>
      </c>
    </row>
    <row r="4442" spans="3:10" ht="14.25" customHeight="1">
      <c r="C4442" s="63" t="s">
        <v>4034</v>
      </c>
      <c r="D4442" s="64" t="s">
        <v>4035</v>
      </c>
      <c r="E4442" s="65"/>
      <c r="F4442" s="65"/>
      <c r="G4442" s="50">
        <v>0</v>
      </c>
      <c r="H4442" s="50">
        <v>2</v>
      </c>
      <c r="I4442" s="50">
        <f t="shared" si="225"/>
        <v>0</v>
      </c>
      <c r="J4442" s="50">
        <f t="shared" si="225"/>
        <v>2</v>
      </c>
    </row>
    <row r="4443" spans="3:10" ht="14.25" customHeight="1">
      <c r="C4443" s="63" t="s">
        <v>1119</v>
      </c>
      <c r="D4443" s="64" t="s">
        <v>1120</v>
      </c>
      <c r="E4443" s="65"/>
      <c r="F4443" s="65"/>
      <c r="G4443" s="50">
        <v>0</v>
      </c>
      <c r="H4443" s="50">
        <v>1</v>
      </c>
      <c r="I4443" s="50">
        <f t="shared" si="225"/>
        <v>0</v>
      </c>
      <c r="J4443" s="50">
        <f t="shared" si="225"/>
        <v>1</v>
      </c>
    </row>
    <row r="4444" spans="3:10" ht="14.25" customHeight="1">
      <c r="C4444" s="63" t="s">
        <v>4040</v>
      </c>
      <c r="D4444" s="64" t="s">
        <v>4041</v>
      </c>
      <c r="E4444" s="65"/>
      <c r="F4444" s="65"/>
      <c r="G4444" s="50">
        <v>0</v>
      </c>
      <c r="H4444" s="50">
        <v>10</v>
      </c>
      <c r="I4444" s="50">
        <f t="shared" si="225"/>
        <v>0</v>
      </c>
      <c r="J4444" s="50">
        <f t="shared" si="225"/>
        <v>10</v>
      </c>
    </row>
    <row r="4445" spans="3:10" ht="14.25" customHeight="1">
      <c r="C4445" s="63" t="s">
        <v>4046</v>
      </c>
      <c r="D4445" s="64" t="s">
        <v>4047</v>
      </c>
      <c r="E4445" s="65"/>
      <c r="F4445" s="65"/>
      <c r="G4445" s="50">
        <v>2</v>
      </c>
      <c r="H4445" s="50">
        <v>5</v>
      </c>
      <c r="I4445" s="50">
        <f t="shared" si="225"/>
        <v>2</v>
      </c>
      <c r="J4445" s="50">
        <f t="shared" si="225"/>
        <v>5</v>
      </c>
    </row>
    <row r="4446" spans="3:10" ht="14.25" customHeight="1">
      <c r="C4446" s="63" t="s">
        <v>4123</v>
      </c>
      <c r="D4446" s="64" t="s">
        <v>4124</v>
      </c>
      <c r="E4446" s="65"/>
      <c r="F4446" s="65"/>
      <c r="G4446" s="50">
        <v>0</v>
      </c>
      <c r="H4446" s="50">
        <v>1</v>
      </c>
      <c r="I4446" s="50">
        <f t="shared" si="225"/>
        <v>0</v>
      </c>
      <c r="J4446" s="50">
        <f t="shared" si="225"/>
        <v>1</v>
      </c>
    </row>
    <row r="4447" spans="3:10" ht="14.25" customHeight="1">
      <c r="C4447" s="63" t="s">
        <v>4064</v>
      </c>
      <c r="D4447" s="64" t="s">
        <v>4065</v>
      </c>
      <c r="E4447" s="65"/>
      <c r="F4447" s="65"/>
      <c r="G4447" s="50">
        <v>0</v>
      </c>
      <c r="H4447" s="50">
        <v>2</v>
      </c>
      <c r="I4447" s="50">
        <f t="shared" si="225"/>
        <v>0</v>
      </c>
      <c r="J4447" s="50">
        <f t="shared" si="225"/>
        <v>2</v>
      </c>
    </row>
    <row r="4448" spans="3:10" ht="14.25" customHeight="1">
      <c r="C4448" s="63" t="s">
        <v>4068</v>
      </c>
      <c r="D4448" s="64" t="s">
        <v>4069</v>
      </c>
      <c r="E4448" s="65"/>
      <c r="F4448" s="65"/>
      <c r="G4448" s="50">
        <v>0</v>
      </c>
      <c r="H4448" s="50">
        <v>1</v>
      </c>
      <c r="I4448" s="50">
        <f t="shared" si="225"/>
        <v>0</v>
      </c>
      <c r="J4448" s="50">
        <f t="shared" si="225"/>
        <v>1</v>
      </c>
    </row>
    <row r="4449" spans="3:10" ht="14.25" customHeight="1">
      <c r="C4449" s="63" t="s">
        <v>1127</v>
      </c>
      <c r="D4449" s="64" t="s">
        <v>1128</v>
      </c>
      <c r="E4449" s="65"/>
      <c r="F4449" s="65"/>
      <c r="G4449" s="50">
        <v>0</v>
      </c>
      <c r="H4449" s="50">
        <v>1</v>
      </c>
      <c r="I4449" s="50">
        <f t="shared" si="225"/>
        <v>0</v>
      </c>
      <c r="J4449" s="50">
        <f t="shared" si="225"/>
        <v>1</v>
      </c>
    </row>
    <row r="4450" spans="3:10" ht="14.25" customHeight="1">
      <c r="C4450" s="63" t="s">
        <v>1129</v>
      </c>
      <c r="D4450" s="64" t="s">
        <v>1130</v>
      </c>
      <c r="E4450" s="65"/>
      <c r="F4450" s="65"/>
      <c r="G4450" s="50">
        <v>0</v>
      </c>
      <c r="H4450" s="50">
        <v>1</v>
      </c>
      <c r="I4450" s="50">
        <f t="shared" si="225"/>
        <v>0</v>
      </c>
      <c r="J4450" s="50">
        <f t="shared" si="225"/>
        <v>1</v>
      </c>
    </row>
    <row r="4451" spans="3:10" ht="14.25" customHeight="1">
      <c r="C4451" s="63" t="s">
        <v>4078</v>
      </c>
      <c r="D4451" s="64" t="s">
        <v>4079</v>
      </c>
      <c r="E4451" s="65"/>
      <c r="F4451" s="65"/>
      <c r="G4451" s="50">
        <v>57</v>
      </c>
      <c r="H4451" s="50">
        <v>44</v>
      </c>
      <c r="I4451" s="50">
        <f t="shared" si="225"/>
        <v>57</v>
      </c>
      <c r="J4451" s="50">
        <f t="shared" si="225"/>
        <v>44</v>
      </c>
    </row>
    <row r="4452" spans="3:10" ht="14.25" customHeight="1">
      <c r="C4452" s="63" t="s">
        <v>4096</v>
      </c>
      <c r="D4452" s="64" t="s">
        <v>4097</v>
      </c>
      <c r="E4452" s="65"/>
      <c r="F4452" s="65"/>
      <c r="G4452" s="50">
        <v>0</v>
      </c>
      <c r="H4452" s="50">
        <v>1</v>
      </c>
      <c r="I4452" s="50">
        <f t="shared" si="225"/>
        <v>0</v>
      </c>
      <c r="J4452" s="50">
        <f t="shared" si="225"/>
        <v>1</v>
      </c>
    </row>
    <row r="4453" spans="3:10" ht="14.25" customHeight="1">
      <c r="C4453" s="63" t="s">
        <v>1163</v>
      </c>
      <c r="D4453" s="64" t="s">
        <v>1164</v>
      </c>
      <c r="E4453" s="65"/>
      <c r="F4453" s="65"/>
      <c r="G4453" s="50">
        <v>2</v>
      </c>
      <c r="H4453" s="50">
        <v>1</v>
      </c>
      <c r="I4453" s="50">
        <f t="shared" si="225"/>
        <v>2</v>
      </c>
      <c r="J4453" s="50">
        <f t="shared" si="225"/>
        <v>1</v>
      </c>
    </row>
    <row r="4454" spans="3:10" ht="14.25" customHeight="1">
      <c r="C4454" s="63" t="s">
        <v>1167</v>
      </c>
      <c r="D4454" s="64" t="s">
        <v>1168</v>
      </c>
      <c r="E4454" s="65"/>
      <c r="F4454" s="65"/>
      <c r="G4454" s="50">
        <v>1</v>
      </c>
      <c r="H4454" s="50">
        <v>1</v>
      </c>
      <c r="I4454" s="50">
        <f t="shared" si="225"/>
        <v>1</v>
      </c>
      <c r="J4454" s="50">
        <f t="shared" si="225"/>
        <v>1</v>
      </c>
    </row>
    <row r="4455" spans="3:10" ht="14.25" customHeight="1">
      <c r="C4455" s="63" t="s">
        <v>1195</v>
      </c>
      <c r="D4455" s="64" t="s">
        <v>1196</v>
      </c>
      <c r="E4455" s="65"/>
      <c r="F4455" s="65"/>
      <c r="G4455" s="50">
        <v>1</v>
      </c>
      <c r="H4455" s="50">
        <v>1</v>
      </c>
      <c r="I4455" s="50">
        <f t="shared" si="225"/>
        <v>1</v>
      </c>
      <c r="J4455" s="50">
        <f t="shared" si="225"/>
        <v>1</v>
      </c>
    </row>
    <row r="4456" spans="3:10" ht="14.25" customHeight="1">
      <c r="C4456" s="63" t="s">
        <v>1203</v>
      </c>
      <c r="D4456" s="64" t="s">
        <v>1204</v>
      </c>
      <c r="E4456" s="65"/>
      <c r="F4456" s="65"/>
      <c r="G4456" s="50">
        <v>0</v>
      </c>
      <c r="H4456" s="50">
        <v>1</v>
      </c>
      <c r="I4456" s="50">
        <f t="shared" si="225"/>
        <v>0</v>
      </c>
      <c r="J4456" s="50">
        <f t="shared" si="225"/>
        <v>1</v>
      </c>
    </row>
    <row r="4457" spans="3:10" ht="14.25" customHeight="1">
      <c r="C4457" s="63" t="s">
        <v>1216</v>
      </c>
      <c r="D4457" s="64" t="s">
        <v>1217</v>
      </c>
      <c r="E4457" s="65"/>
      <c r="F4457" s="65"/>
      <c r="G4457" s="50">
        <v>0</v>
      </c>
      <c r="H4457" s="50">
        <v>1</v>
      </c>
      <c r="I4457" s="50">
        <f t="shared" si="225"/>
        <v>0</v>
      </c>
      <c r="J4457" s="50">
        <f t="shared" si="225"/>
        <v>1</v>
      </c>
    </row>
    <row r="4458" spans="3:10" ht="14.25" customHeight="1">
      <c r="C4458" s="63" t="s">
        <v>4100</v>
      </c>
      <c r="D4458" s="64" t="s">
        <v>4101</v>
      </c>
      <c r="E4458" s="65"/>
      <c r="F4458" s="65"/>
      <c r="G4458" s="50">
        <v>0</v>
      </c>
      <c r="H4458" s="50">
        <v>1</v>
      </c>
      <c r="I4458" s="50">
        <f t="shared" si="225"/>
        <v>0</v>
      </c>
      <c r="J4458" s="50">
        <f t="shared" si="225"/>
        <v>1</v>
      </c>
    </row>
    <row r="4459" spans="3:10" ht="14.25" customHeight="1">
      <c r="C4459" s="63" t="s">
        <v>3346</v>
      </c>
      <c r="D4459" s="64" t="s">
        <v>3323</v>
      </c>
      <c r="E4459" s="65"/>
      <c r="F4459" s="65"/>
      <c r="G4459" s="50">
        <v>3</v>
      </c>
      <c r="H4459" s="50">
        <v>5</v>
      </c>
      <c r="I4459" s="50">
        <f t="shared" si="225"/>
        <v>3</v>
      </c>
      <c r="J4459" s="50">
        <f t="shared" si="225"/>
        <v>5</v>
      </c>
    </row>
    <row r="4460" spans="3:10" ht="14.25" customHeight="1">
      <c r="C4460" s="63" t="s">
        <v>1262</v>
      </c>
      <c r="D4460" s="64" t="s">
        <v>1263</v>
      </c>
      <c r="E4460" s="65"/>
      <c r="F4460" s="65"/>
      <c r="G4460" s="50">
        <v>0</v>
      </c>
      <c r="H4460" s="50">
        <v>1</v>
      </c>
      <c r="I4460" s="50">
        <f t="shared" si="225"/>
        <v>0</v>
      </c>
      <c r="J4460" s="50">
        <f t="shared" si="225"/>
        <v>1</v>
      </c>
    </row>
    <row r="4461" spans="3:10" ht="14.25" customHeight="1">
      <c r="C4461" s="63" t="s">
        <v>1509</v>
      </c>
      <c r="D4461" s="64" t="s">
        <v>1510</v>
      </c>
      <c r="E4461" s="65"/>
      <c r="F4461" s="65"/>
      <c r="G4461" s="50">
        <v>1</v>
      </c>
      <c r="H4461" s="50">
        <v>1</v>
      </c>
      <c r="I4461" s="50">
        <f t="shared" si="225"/>
        <v>1</v>
      </c>
      <c r="J4461" s="50">
        <f t="shared" si="225"/>
        <v>1</v>
      </c>
    </row>
    <row r="4462" spans="3:10" ht="14.25" customHeight="1">
      <c r="C4462" s="63" t="s">
        <v>1525</v>
      </c>
      <c r="D4462" s="64" t="s">
        <v>1526</v>
      </c>
      <c r="E4462" s="65"/>
      <c r="F4462" s="65"/>
      <c r="G4462" s="50">
        <v>2</v>
      </c>
      <c r="H4462" s="50">
        <v>5</v>
      </c>
      <c r="I4462" s="50">
        <f t="shared" ref="I4462:J4465" si="227">SUM(E4462,G4462)</f>
        <v>2</v>
      </c>
      <c r="J4462" s="50">
        <f t="shared" si="227"/>
        <v>5</v>
      </c>
    </row>
    <row r="4463" spans="3:10" ht="14.25" customHeight="1">
      <c r="C4463" s="63" t="s">
        <v>3412</v>
      </c>
      <c r="D4463" s="64" t="s">
        <v>3413</v>
      </c>
      <c r="E4463" s="65"/>
      <c r="F4463" s="65"/>
      <c r="G4463" s="50">
        <v>3</v>
      </c>
      <c r="H4463" s="50">
        <v>3</v>
      </c>
      <c r="I4463" s="50">
        <f t="shared" si="227"/>
        <v>3</v>
      </c>
      <c r="J4463" s="50">
        <f t="shared" si="227"/>
        <v>3</v>
      </c>
    </row>
    <row r="4464" spans="3:10" ht="14.25" customHeight="1">
      <c r="C4464" s="63" t="s">
        <v>1371</v>
      </c>
      <c r="D4464" s="64" t="s">
        <v>1372</v>
      </c>
      <c r="E4464" s="65"/>
      <c r="F4464" s="65"/>
      <c r="G4464" s="50">
        <v>15</v>
      </c>
      <c r="H4464" s="50">
        <v>11</v>
      </c>
      <c r="I4464" s="50">
        <f t="shared" si="227"/>
        <v>15</v>
      </c>
      <c r="J4464" s="50">
        <f t="shared" si="227"/>
        <v>11</v>
      </c>
    </row>
    <row r="4465" spans="2:11" ht="14.25" customHeight="1">
      <c r="C4465" s="63" t="s">
        <v>4125</v>
      </c>
      <c r="D4465" s="64" t="s">
        <v>4126</v>
      </c>
      <c r="E4465" s="65"/>
      <c r="F4465" s="65"/>
      <c r="G4465" s="50">
        <v>0</v>
      </c>
      <c r="H4465" s="50">
        <v>1</v>
      </c>
      <c r="I4465" s="50">
        <f t="shared" si="227"/>
        <v>0</v>
      </c>
      <c r="J4465" s="50">
        <f t="shared" si="227"/>
        <v>1</v>
      </c>
    </row>
    <row r="4466" spans="2:11" ht="14.25">
      <c r="B4466" s="69" t="s">
        <v>65</v>
      </c>
      <c r="C4466" s="70"/>
      <c r="E4466" s="61">
        <f>SUM(E4467:E4826)</f>
        <v>94766</v>
      </c>
      <c r="F4466" s="61">
        <f t="shared" ref="F4466:J4466" si="228">SUM(F4467:F4826)</f>
        <v>93610</v>
      </c>
      <c r="G4466" s="61">
        <f t="shared" si="228"/>
        <v>50879</v>
      </c>
      <c r="H4466" s="61">
        <f t="shared" si="228"/>
        <v>47645</v>
      </c>
      <c r="I4466" s="61">
        <f t="shared" si="228"/>
        <v>145645</v>
      </c>
      <c r="J4466" s="61">
        <f t="shared" si="228"/>
        <v>141255</v>
      </c>
      <c r="K4466" s="71" t="s">
        <v>9</v>
      </c>
    </row>
    <row r="4467" spans="2:11">
      <c r="C4467" s="48" t="s">
        <v>1457</v>
      </c>
      <c r="D4467" s="49" t="s">
        <v>1458</v>
      </c>
      <c r="E4467" s="65">
        <v>0</v>
      </c>
      <c r="F4467" s="65">
        <v>0</v>
      </c>
      <c r="G4467" s="50">
        <v>1</v>
      </c>
      <c r="H4467" s="50">
        <v>1</v>
      </c>
      <c r="I4467" s="50">
        <f t="shared" ref="I4467:J4594" si="229">SUM(E4467,G4467)</f>
        <v>1</v>
      </c>
      <c r="J4467" s="50">
        <f t="shared" si="229"/>
        <v>1</v>
      </c>
    </row>
    <row r="4468" spans="2:11">
      <c r="C4468" s="48" t="s">
        <v>1459</v>
      </c>
      <c r="D4468" s="49" t="s">
        <v>1460</v>
      </c>
      <c r="E4468" s="65">
        <v>0</v>
      </c>
      <c r="F4468" s="65">
        <v>3</v>
      </c>
      <c r="G4468" s="50">
        <v>0</v>
      </c>
      <c r="H4468" s="50">
        <v>1</v>
      </c>
      <c r="I4468" s="50">
        <f t="shared" si="229"/>
        <v>0</v>
      </c>
      <c r="J4468" s="50">
        <f t="shared" si="229"/>
        <v>4</v>
      </c>
    </row>
    <row r="4469" spans="2:11">
      <c r="C4469" s="48" t="s">
        <v>518</v>
      </c>
      <c r="D4469" s="49" t="s">
        <v>519</v>
      </c>
      <c r="E4469" s="65">
        <v>0</v>
      </c>
      <c r="F4469" s="65">
        <v>1</v>
      </c>
      <c r="G4469" s="50">
        <v>0</v>
      </c>
      <c r="H4469" s="50">
        <v>1</v>
      </c>
      <c r="I4469" s="50">
        <f t="shared" si="229"/>
        <v>0</v>
      </c>
      <c r="J4469" s="50">
        <f t="shared" si="229"/>
        <v>2</v>
      </c>
    </row>
    <row r="4470" spans="2:11">
      <c r="C4470" s="48" t="s">
        <v>1463</v>
      </c>
      <c r="D4470" s="49" t="s">
        <v>1464</v>
      </c>
      <c r="E4470" s="65">
        <v>0</v>
      </c>
      <c r="F4470" s="65">
        <v>1</v>
      </c>
      <c r="G4470" s="50">
        <v>0</v>
      </c>
      <c r="H4470" s="50">
        <v>1</v>
      </c>
      <c r="I4470" s="50">
        <f t="shared" si="229"/>
        <v>0</v>
      </c>
      <c r="J4470" s="50">
        <f t="shared" si="229"/>
        <v>2</v>
      </c>
    </row>
    <row r="4471" spans="2:11">
      <c r="C4471" s="48" t="s">
        <v>1467</v>
      </c>
      <c r="D4471" s="49" t="s">
        <v>1468</v>
      </c>
      <c r="E4471" s="65">
        <v>0</v>
      </c>
      <c r="F4471" s="65">
        <v>1</v>
      </c>
      <c r="G4471" s="50">
        <v>0</v>
      </c>
      <c r="H4471" s="50">
        <v>1</v>
      </c>
      <c r="I4471" s="50">
        <f t="shared" si="229"/>
        <v>0</v>
      </c>
      <c r="J4471" s="50">
        <f t="shared" si="229"/>
        <v>2</v>
      </c>
    </row>
    <row r="4472" spans="2:11">
      <c r="C4472" s="48" t="s">
        <v>3750</v>
      </c>
      <c r="D4472" s="49" t="s">
        <v>3751</v>
      </c>
      <c r="E4472" s="65">
        <v>161</v>
      </c>
      <c r="F4472" s="65">
        <v>122</v>
      </c>
      <c r="G4472" s="50">
        <v>3</v>
      </c>
      <c r="H4472" s="50">
        <v>5</v>
      </c>
      <c r="I4472" s="50">
        <f t="shared" si="229"/>
        <v>164</v>
      </c>
      <c r="J4472" s="50">
        <f t="shared" si="229"/>
        <v>127</v>
      </c>
    </row>
    <row r="4473" spans="2:11">
      <c r="C4473" s="48" t="s">
        <v>4127</v>
      </c>
      <c r="D4473" s="49" t="s">
        <v>4128</v>
      </c>
      <c r="E4473" s="65">
        <v>0</v>
      </c>
      <c r="F4473" s="65">
        <v>1</v>
      </c>
      <c r="G4473" s="50">
        <v>0</v>
      </c>
      <c r="H4473" s="50">
        <v>1</v>
      </c>
      <c r="I4473" s="50">
        <f t="shared" si="229"/>
        <v>0</v>
      </c>
      <c r="J4473" s="50">
        <f t="shared" si="229"/>
        <v>2</v>
      </c>
    </row>
    <row r="4474" spans="2:11">
      <c r="C4474" s="48">
        <v>130207</v>
      </c>
      <c r="D4474" s="49" t="s">
        <v>695</v>
      </c>
      <c r="E4474" s="65">
        <v>2</v>
      </c>
      <c r="F4474" s="65">
        <v>1</v>
      </c>
      <c r="G4474" s="50">
        <v>0</v>
      </c>
      <c r="H4474" s="50">
        <v>1</v>
      </c>
      <c r="I4474" s="50">
        <f t="shared" si="229"/>
        <v>2</v>
      </c>
      <c r="J4474" s="50">
        <f t="shared" si="229"/>
        <v>2</v>
      </c>
    </row>
    <row r="4475" spans="2:11">
      <c r="C4475" s="48" t="s">
        <v>696</v>
      </c>
      <c r="D4475" s="49" t="s">
        <v>697</v>
      </c>
      <c r="E4475" s="65">
        <v>4698</v>
      </c>
      <c r="F4475" s="65">
        <v>5200</v>
      </c>
      <c r="G4475" s="50">
        <v>211</v>
      </c>
      <c r="H4475" s="50">
        <v>220</v>
      </c>
      <c r="I4475" s="50">
        <f t="shared" si="229"/>
        <v>4909</v>
      </c>
      <c r="J4475" s="50">
        <f t="shared" si="229"/>
        <v>5420</v>
      </c>
    </row>
    <row r="4476" spans="2:11">
      <c r="C4476" s="48">
        <v>260058</v>
      </c>
      <c r="D4476" s="49" t="s">
        <v>4129</v>
      </c>
      <c r="E4476" s="65">
        <v>0</v>
      </c>
      <c r="F4476" s="65">
        <v>1</v>
      </c>
      <c r="G4476" s="50">
        <v>0</v>
      </c>
      <c r="H4476" s="50">
        <v>1</v>
      </c>
      <c r="I4476" s="50">
        <f t="shared" si="229"/>
        <v>0</v>
      </c>
      <c r="J4476" s="50">
        <f t="shared" si="229"/>
        <v>2</v>
      </c>
    </row>
    <row r="4477" spans="2:11">
      <c r="C4477" s="48">
        <v>260076</v>
      </c>
      <c r="D4477" s="49" t="s">
        <v>698</v>
      </c>
      <c r="E4477" s="65">
        <v>5</v>
      </c>
      <c r="F4477" s="65">
        <v>4</v>
      </c>
      <c r="G4477" s="50">
        <v>10</v>
      </c>
      <c r="H4477" s="50">
        <v>5</v>
      </c>
      <c r="I4477" s="50">
        <f t="shared" si="229"/>
        <v>15</v>
      </c>
      <c r="J4477" s="50">
        <f t="shared" si="229"/>
        <v>9</v>
      </c>
    </row>
    <row r="4478" spans="2:11">
      <c r="C4478" s="48">
        <v>310001</v>
      </c>
      <c r="D4478" s="49" t="s">
        <v>4130</v>
      </c>
      <c r="E4478" s="65">
        <v>0</v>
      </c>
      <c r="F4478" s="65">
        <v>1</v>
      </c>
      <c r="G4478" s="50">
        <v>0</v>
      </c>
      <c r="H4478" s="50">
        <v>1</v>
      </c>
      <c r="I4478" s="50">
        <f t="shared" si="229"/>
        <v>0</v>
      </c>
      <c r="J4478" s="50">
        <f t="shared" si="229"/>
        <v>2</v>
      </c>
    </row>
    <row r="4479" spans="2:11">
      <c r="C4479" s="48">
        <v>310015</v>
      </c>
      <c r="D4479" s="49" t="s">
        <v>3091</v>
      </c>
      <c r="E4479" s="65">
        <v>0</v>
      </c>
      <c r="F4479" s="65">
        <v>1</v>
      </c>
      <c r="G4479" s="50">
        <v>0</v>
      </c>
      <c r="H4479" s="50">
        <v>1</v>
      </c>
      <c r="I4479" s="50">
        <f t="shared" si="229"/>
        <v>0</v>
      </c>
      <c r="J4479" s="50">
        <f t="shared" si="229"/>
        <v>2</v>
      </c>
    </row>
    <row r="4480" spans="2:11">
      <c r="C4480" s="48">
        <v>600114</v>
      </c>
      <c r="D4480" s="49" t="s">
        <v>4131</v>
      </c>
      <c r="E4480" s="65">
        <v>17</v>
      </c>
      <c r="F4480" s="65">
        <v>50</v>
      </c>
      <c r="G4480" s="50">
        <v>2</v>
      </c>
      <c r="H4480" s="50">
        <v>50</v>
      </c>
      <c r="I4480" s="50">
        <f t="shared" si="229"/>
        <v>19</v>
      </c>
      <c r="J4480" s="50">
        <f t="shared" si="229"/>
        <v>100</v>
      </c>
    </row>
    <row r="4481" spans="3:10">
      <c r="C4481" s="48">
        <v>600307</v>
      </c>
      <c r="D4481" s="49" t="s">
        <v>4132</v>
      </c>
      <c r="E4481" s="65">
        <v>0</v>
      </c>
      <c r="F4481" s="65">
        <v>1</v>
      </c>
      <c r="G4481" s="50">
        <v>0</v>
      </c>
      <c r="H4481" s="50">
        <v>1</v>
      </c>
      <c r="I4481" s="50">
        <f t="shared" si="229"/>
        <v>0</v>
      </c>
      <c r="J4481" s="50">
        <f t="shared" si="229"/>
        <v>2</v>
      </c>
    </row>
    <row r="4482" spans="3:10">
      <c r="C4482" s="48" t="s">
        <v>4133</v>
      </c>
      <c r="D4482" s="49" t="s">
        <v>4134</v>
      </c>
      <c r="E4482" s="65">
        <v>0</v>
      </c>
      <c r="F4482" s="65">
        <v>20</v>
      </c>
      <c r="G4482" s="50">
        <v>4</v>
      </c>
      <c r="H4482" s="50">
        <v>20</v>
      </c>
      <c r="I4482" s="50">
        <f t="shared" si="229"/>
        <v>4</v>
      </c>
      <c r="J4482" s="50">
        <f t="shared" si="229"/>
        <v>40</v>
      </c>
    </row>
    <row r="4483" spans="3:10">
      <c r="C4483" s="48" t="s">
        <v>4135</v>
      </c>
      <c r="D4483" s="49" t="s">
        <v>4136</v>
      </c>
      <c r="E4483" s="65">
        <v>3703</v>
      </c>
      <c r="F4483" s="65">
        <v>3600</v>
      </c>
      <c r="G4483" s="50">
        <v>221</v>
      </c>
      <c r="H4483" s="50">
        <v>190</v>
      </c>
      <c r="I4483" s="50">
        <f t="shared" si="229"/>
        <v>3924</v>
      </c>
      <c r="J4483" s="50">
        <f t="shared" si="229"/>
        <v>3790</v>
      </c>
    </row>
    <row r="4484" spans="3:10">
      <c r="C4484" s="48" t="s">
        <v>4137</v>
      </c>
      <c r="D4484" s="49" t="s">
        <v>4138</v>
      </c>
      <c r="E4484" s="65">
        <v>0</v>
      </c>
      <c r="F4484" s="65">
        <v>2</v>
      </c>
      <c r="G4484" s="50">
        <v>0</v>
      </c>
      <c r="H4484" s="50">
        <v>0</v>
      </c>
      <c r="I4484" s="50">
        <f t="shared" si="229"/>
        <v>0</v>
      </c>
      <c r="J4484" s="50">
        <f t="shared" si="229"/>
        <v>2</v>
      </c>
    </row>
    <row r="4485" spans="3:10">
      <c r="C4485" s="48" t="s">
        <v>4139</v>
      </c>
      <c r="D4485" s="49" t="s">
        <v>4140</v>
      </c>
      <c r="E4485" s="65">
        <v>0</v>
      </c>
      <c r="F4485" s="65">
        <v>0</v>
      </c>
      <c r="G4485" s="50">
        <v>0</v>
      </c>
      <c r="H4485" s="50">
        <v>2</v>
      </c>
      <c r="I4485" s="50">
        <f t="shared" si="229"/>
        <v>0</v>
      </c>
      <c r="J4485" s="50">
        <f t="shared" si="229"/>
        <v>2</v>
      </c>
    </row>
    <row r="4486" spans="3:10">
      <c r="C4486" s="48" t="s">
        <v>4141</v>
      </c>
      <c r="D4486" s="49" t="s">
        <v>4142</v>
      </c>
      <c r="E4486" s="65">
        <v>0</v>
      </c>
      <c r="F4486" s="65">
        <v>1</v>
      </c>
      <c r="G4486" s="50">
        <v>3</v>
      </c>
      <c r="H4486" s="50">
        <v>2</v>
      </c>
      <c r="I4486" s="50">
        <f t="shared" si="229"/>
        <v>3</v>
      </c>
      <c r="J4486" s="50">
        <f t="shared" si="229"/>
        <v>3</v>
      </c>
    </row>
    <row r="4487" spans="3:10">
      <c r="C4487" s="48" t="s">
        <v>4143</v>
      </c>
      <c r="D4487" s="49" t="s">
        <v>4144</v>
      </c>
      <c r="E4487" s="65">
        <v>2696</v>
      </c>
      <c r="F4487" s="65">
        <v>2800</v>
      </c>
      <c r="G4487" s="50">
        <v>329</v>
      </c>
      <c r="H4487" s="50">
        <v>260</v>
      </c>
      <c r="I4487" s="50">
        <f t="shared" si="229"/>
        <v>3025</v>
      </c>
      <c r="J4487" s="50">
        <f t="shared" si="229"/>
        <v>3060</v>
      </c>
    </row>
    <row r="4488" spans="3:10">
      <c r="C4488" s="48" t="s">
        <v>4145</v>
      </c>
      <c r="D4488" s="49" t="s">
        <v>4146</v>
      </c>
      <c r="E4488" s="65">
        <v>497</v>
      </c>
      <c r="F4488" s="65">
        <v>700</v>
      </c>
      <c r="G4488" s="50">
        <v>16</v>
      </c>
      <c r="H4488" s="50">
        <v>50</v>
      </c>
      <c r="I4488" s="50">
        <f t="shared" si="229"/>
        <v>513</v>
      </c>
      <c r="J4488" s="50">
        <f t="shared" si="229"/>
        <v>750</v>
      </c>
    </row>
    <row r="4489" spans="3:10">
      <c r="C4489" s="48" t="s">
        <v>4147</v>
      </c>
      <c r="D4489" s="49" t="s">
        <v>4148</v>
      </c>
      <c r="E4489" s="65">
        <v>0</v>
      </c>
      <c r="F4489" s="65">
        <v>1</v>
      </c>
      <c r="G4489" s="50">
        <v>0</v>
      </c>
      <c r="H4489" s="50">
        <v>1</v>
      </c>
      <c r="I4489" s="50">
        <f t="shared" si="229"/>
        <v>0</v>
      </c>
      <c r="J4489" s="50">
        <f t="shared" si="229"/>
        <v>2</v>
      </c>
    </row>
    <row r="4490" spans="3:10">
      <c r="C4490" s="48" t="s">
        <v>4149</v>
      </c>
      <c r="D4490" s="49" t="s">
        <v>4150</v>
      </c>
      <c r="E4490" s="65">
        <v>1</v>
      </c>
      <c r="F4490" s="65">
        <v>5</v>
      </c>
      <c r="G4490" s="50">
        <v>1</v>
      </c>
      <c r="H4490" s="50">
        <v>5</v>
      </c>
      <c r="I4490" s="50">
        <f t="shared" si="229"/>
        <v>2</v>
      </c>
      <c r="J4490" s="50">
        <f t="shared" si="229"/>
        <v>10</v>
      </c>
    </row>
    <row r="4491" spans="3:10">
      <c r="C4491" s="48" t="s">
        <v>3097</v>
      </c>
      <c r="D4491" s="49" t="s">
        <v>3098</v>
      </c>
      <c r="E4491" s="65">
        <v>0</v>
      </c>
      <c r="F4491" s="65">
        <v>1</v>
      </c>
      <c r="G4491" s="50">
        <v>0</v>
      </c>
      <c r="H4491" s="50">
        <v>1</v>
      </c>
      <c r="I4491" s="50">
        <f t="shared" si="229"/>
        <v>0</v>
      </c>
      <c r="J4491" s="50">
        <f t="shared" si="229"/>
        <v>2</v>
      </c>
    </row>
    <row r="4492" spans="3:10">
      <c r="C4492" s="48" t="s">
        <v>1903</v>
      </c>
      <c r="D4492" s="49" t="s">
        <v>1904</v>
      </c>
      <c r="E4492" s="65">
        <v>0</v>
      </c>
      <c r="F4492" s="65">
        <v>1</v>
      </c>
      <c r="G4492" s="50">
        <v>0</v>
      </c>
      <c r="H4492" s="50"/>
      <c r="I4492" s="50">
        <f t="shared" si="229"/>
        <v>0</v>
      </c>
      <c r="J4492" s="50">
        <f t="shared" si="229"/>
        <v>1</v>
      </c>
    </row>
    <row r="4493" spans="3:10">
      <c r="C4493" s="48" t="s">
        <v>2654</v>
      </c>
      <c r="D4493" s="49" t="s">
        <v>2655</v>
      </c>
      <c r="E4493" s="65">
        <v>0</v>
      </c>
      <c r="F4493" s="65">
        <v>1</v>
      </c>
      <c r="G4493" s="50">
        <v>14</v>
      </c>
      <c r="H4493" s="50">
        <v>12</v>
      </c>
      <c r="I4493" s="50">
        <f t="shared" si="229"/>
        <v>14</v>
      </c>
      <c r="J4493" s="50">
        <f t="shared" si="229"/>
        <v>13</v>
      </c>
    </row>
    <row r="4494" spans="3:10">
      <c r="C4494" s="48" t="s">
        <v>525</v>
      </c>
      <c r="D4494" s="49" t="s">
        <v>526</v>
      </c>
      <c r="E4494" s="65">
        <v>0</v>
      </c>
      <c r="F4494" s="65">
        <v>1</v>
      </c>
      <c r="G4494" s="50">
        <v>2</v>
      </c>
      <c r="H4494" s="50">
        <v>7</v>
      </c>
      <c r="I4494" s="50">
        <f t="shared" si="229"/>
        <v>2</v>
      </c>
      <c r="J4494" s="50">
        <f t="shared" si="229"/>
        <v>8</v>
      </c>
    </row>
    <row r="4495" spans="3:10">
      <c r="C4495" s="48" t="s">
        <v>527</v>
      </c>
      <c r="D4495" s="49" t="s">
        <v>528</v>
      </c>
      <c r="E4495" s="65">
        <v>2</v>
      </c>
      <c r="F4495" s="65">
        <v>1</v>
      </c>
      <c r="G4495" s="50">
        <v>5184</v>
      </c>
      <c r="H4495" s="50">
        <v>4100</v>
      </c>
      <c r="I4495" s="50">
        <f t="shared" si="229"/>
        <v>5186</v>
      </c>
      <c r="J4495" s="50">
        <f t="shared" si="229"/>
        <v>4101</v>
      </c>
    </row>
    <row r="4496" spans="3:10" ht="25.5">
      <c r="C4496" s="48" t="s">
        <v>529</v>
      </c>
      <c r="D4496" s="49" t="s">
        <v>530</v>
      </c>
      <c r="E4496" s="65">
        <v>0</v>
      </c>
      <c r="F4496" s="65">
        <v>1</v>
      </c>
      <c r="G4496" s="50">
        <v>0</v>
      </c>
      <c r="H4496" s="50">
        <v>1</v>
      </c>
      <c r="I4496" s="50">
        <f t="shared" si="229"/>
        <v>0</v>
      </c>
      <c r="J4496" s="50">
        <f t="shared" si="229"/>
        <v>2</v>
      </c>
    </row>
    <row r="4497" spans="3:10">
      <c r="C4497" s="48" t="s">
        <v>699</v>
      </c>
      <c r="D4497" s="49" t="s">
        <v>700</v>
      </c>
      <c r="E4497" s="65">
        <v>0</v>
      </c>
      <c r="F4497" s="65">
        <v>1</v>
      </c>
      <c r="G4497" s="50">
        <v>5955</v>
      </c>
      <c r="H4497" s="50">
        <v>4700</v>
      </c>
      <c r="I4497" s="50">
        <f t="shared" si="229"/>
        <v>5955</v>
      </c>
      <c r="J4497" s="50">
        <f t="shared" si="229"/>
        <v>4701</v>
      </c>
    </row>
    <row r="4498" spans="3:10">
      <c r="C4498" s="48" t="s">
        <v>531</v>
      </c>
      <c r="D4498" s="49" t="s">
        <v>532</v>
      </c>
      <c r="E4498" s="65">
        <v>0</v>
      </c>
      <c r="F4498" s="65">
        <v>1</v>
      </c>
      <c r="G4498" s="50">
        <v>190</v>
      </c>
      <c r="H4498" s="50">
        <v>120</v>
      </c>
      <c r="I4498" s="50">
        <f t="shared" si="229"/>
        <v>190</v>
      </c>
      <c r="J4498" s="50">
        <f t="shared" si="229"/>
        <v>121</v>
      </c>
    </row>
    <row r="4499" spans="3:10">
      <c r="C4499" s="48" t="s">
        <v>1471</v>
      </c>
      <c r="D4499" s="49" t="s">
        <v>1472</v>
      </c>
      <c r="E4499" s="65">
        <v>1</v>
      </c>
      <c r="F4499" s="65">
        <v>1</v>
      </c>
      <c r="G4499" s="50">
        <v>4</v>
      </c>
      <c r="H4499" s="50">
        <v>5</v>
      </c>
      <c r="I4499" s="50">
        <f t="shared" si="229"/>
        <v>5</v>
      </c>
      <c r="J4499" s="50">
        <f t="shared" si="229"/>
        <v>6</v>
      </c>
    </row>
    <row r="4500" spans="3:10">
      <c r="C4500" s="48" t="s">
        <v>533</v>
      </c>
      <c r="D4500" s="49" t="s">
        <v>534</v>
      </c>
      <c r="E4500" s="65">
        <v>1</v>
      </c>
      <c r="F4500" s="65">
        <v>1</v>
      </c>
      <c r="G4500" s="50">
        <v>941</v>
      </c>
      <c r="H4500" s="50">
        <v>790</v>
      </c>
      <c r="I4500" s="50">
        <f t="shared" si="229"/>
        <v>942</v>
      </c>
      <c r="J4500" s="50">
        <f t="shared" si="229"/>
        <v>791</v>
      </c>
    </row>
    <row r="4501" spans="3:10">
      <c r="C4501" s="48" t="s">
        <v>705</v>
      </c>
      <c r="D4501" s="49" t="s">
        <v>706</v>
      </c>
      <c r="E4501" s="65">
        <v>0</v>
      </c>
      <c r="F4501" s="65">
        <v>1</v>
      </c>
      <c r="G4501" s="50">
        <v>0</v>
      </c>
      <c r="H4501" s="50">
        <v>2</v>
      </c>
      <c r="I4501" s="50">
        <f t="shared" si="229"/>
        <v>0</v>
      </c>
      <c r="J4501" s="50">
        <f t="shared" si="229"/>
        <v>3</v>
      </c>
    </row>
    <row r="4502" spans="3:10">
      <c r="C4502" s="48" t="s">
        <v>541</v>
      </c>
      <c r="D4502" s="49" t="s">
        <v>542</v>
      </c>
      <c r="E4502" s="65">
        <v>0</v>
      </c>
      <c r="F4502" s="65">
        <v>1</v>
      </c>
      <c r="G4502" s="50">
        <v>71</v>
      </c>
      <c r="H4502" s="50">
        <v>50</v>
      </c>
      <c r="I4502" s="50">
        <f t="shared" si="229"/>
        <v>71</v>
      </c>
      <c r="J4502" s="50">
        <f t="shared" si="229"/>
        <v>51</v>
      </c>
    </row>
    <row r="4503" spans="3:10">
      <c r="C4503" s="48" t="s">
        <v>543</v>
      </c>
      <c r="D4503" s="49" t="s">
        <v>544</v>
      </c>
      <c r="E4503" s="65">
        <v>0</v>
      </c>
      <c r="F4503" s="65">
        <v>1</v>
      </c>
      <c r="G4503" s="50">
        <v>10</v>
      </c>
      <c r="H4503" s="50">
        <v>15</v>
      </c>
      <c r="I4503" s="50">
        <f t="shared" si="229"/>
        <v>10</v>
      </c>
      <c r="J4503" s="50">
        <f t="shared" si="229"/>
        <v>16</v>
      </c>
    </row>
    <row r="4504" spans="3:10">
      <c r="C4504" s="48" t="s">
        <v>709</v>
      </c>
      <c r="D4504" s="49" t="s">
        <v>710</v>
      </c>
      <c r="E4504" s="65">
        <v>0</v>
      </c>
      <c r="F4504" s="65">
        <v>1</v>
      </c>
      <c r="G4504" s="50">
        <v>4</v>
      </c>
      <c r="H4504" s="50">
        <v>5</v>
      </c>
      <c r="I4504" s="50">
        <f t="shared" si="229"/>
        <v>4</v>
      </c>
      <c r="J4504" s="50">
        <f t="shared" si="229"/>
        <v>6</v>
      </c>
    </row>
    <row r="4505" spans="3:10">
      <c r="C4505" s="48" t="s">
        <v>545</v>
      </c>
      <c r="D4505" s="49" t="s">
        <v>546</v>
      </c>
      <c r="E4505" s="65">
        <v>2</v>
      </c>
      <c r="F4505" s="65">
        <v>1</v>
      </c>
      <c r="G4505" s="50">
        <v>5</v>
      </c>
      <c r="H4505" s="50">
        <v>10</v>
      </c>
      <c r="I4505" s="50">
        <f t="shared" si="229"/>
        <v>7</v>
      </c>
      <c r="J4505" s="50">
        <f t="shared" si="229"/>
        <v>11</v>
      </c>
    </row>
    <row r="4506" spans="3:10">
      <c r="C4506" s="48" t="s">
        <v>547</v>
      </c>
      <c r="D4506" s="49" t="s">
        <v>548</v>
      </c>
      <c r="E4506" s="65">
        <v>0</v>
      </c>
      <c r="F4506" s="65">
        <v>1</v>
      </c>
      <c r="G4506" s="50">
        <v>174</v>
      </c>
      <c r="H4506" s="50">
        <v>150</v>
      </c>
      <c r="I4506" s="50">
        <f t="shared" si="229"/>
        <v>174</v>
      </c>
      <c r="J4506" s="50">
        <f t="shared" si="229"/>
        <v>151</v>
      </c>
    </row>
    <row r="4507" spans="3:10">
      <c r="C4507" s="48" t="s">
        <v>717</v>
      </c>
      <c r="D4507" s="49" t="s">
        <v>718</v>
      </c>
      <c r="E4507" s="65">
        <v>0</v>
      </c>
      <c r="F4507" s="65">
        <v>1</v>
      </c>
      <c r="G4507" s="50">
        <v>0</v>
      </c>
      <c r="H4507" s="50">
        <v>1</v>
      </c>
      <c r="I4507" s="50">
        <f t="shared" si="229"/>
        <v>0</v>
      </c>
      <c r="J4507" s="50">
        <f t="shared" si="229"/>
        <v>2</v>
      </c>
    </row>
    <row r="4508" spans="3:10">
      <c r="C4508" s="48" t="s">
        <v>3101</v>
      </c>
      <c r="D4508" s="49" t="s">
        <v>3102</v>
      </c>
      <c r="E4508" s="65">
        <v>0</v>
      </c>
      <c r="F4508" s="65">
        <v>1</v>
      </c>
      <c r="G4508" s="50">
        <v>0</v>
      </c>
      <c r="H4508" s="50">
        <v>1</v>
      </c>
      <c r="I4508" s="50">
        <f t="shared" si="229"/>
        <v>0</v>
      </c>
      <c r="J4508" s="50">
        <f t="shared" si="229"/>
        <v>2</v>
      </c>
    </row>
    <row r="4509" spans="3:10">
      <c r="C4509" s="48" t="s">
        <v>2658</v>
      </c>
      <c r="D4509" s="49" t="s">
        <v>2659</v>
      </c>
      <c r="E4509" s="65">
        <v>0</v>
      </c>
      <c r="F4509" s="65">
        <v>15</v>
      </c>
      <c r="G4509" s="50">
        <v>1</v>
      </c>
      <c r="H4509" s="50">
        <v>1</v>
      </c>
      <c r="I4509" s="50">
        <f t="shared" si="229"/>
        <v>1</v>
      </c>
      <c r="J4509" s="50">
        <f t="shared" si="229"/>
        <v>16</v>
      </c>
    </row>
    <row r="4510" spans="3:10">
      <c r="C4510" s="48" t="s">
        <v>1473</v>
      </c>
      <c r="D4510" s="49" t="s">
        <v>1474</v>
      </c>
      <c r="E4510" s="65">
        <v>0</v>
      </c>
      <c r="F4510" s="65">
        <v>1</v>
      </c>
      <c r="G4510" s="50">
        <v>1</v>
      </c>
      <c r="H4510" s="50">
        <v>1</v>
      </c>
      <c r="I4510" s="50">
        <f t="shared" si="229"/>
        <v>1</v>
      </c>
      <c r="J4510" s="50">
        <f t="shared" si="229"/>
        <v>2</v>
      </c>
    </row>
    <row r="4511" spans="3:10">
      <c r="C4511" s="48" t="s">
        <v>4151</v>
      </c>
      <c r="D4511" s="49" t="s">
        <v>4152</v>
      </c>
      <c r="E4511" s="65">
        <v>0</v>
      </c>
      <c r="F4511" s="65">
        <v>2</v>
      </c>
      <c r="G4511" s="50">
        <v>14</v>
      </c>
      <c r="H4511" s="50">
        <v>10</v>
      </c>
      <c r="I4511" s="50">
        <f t="shared" si="229"/>
        <v>14</v>
      </c>
      <c r="J4511" s="50">
        <f t="shared" si="229"/>
        <v>12</v>
      </c>
    </row>
    <row r="4512" spans="3:10">
      <c r="C4512" s="48" t="s">
        <v>727</v>
      </c>
      <c r="D4512" s="49" t="s">
        <v>728</v>
      </c>
      <c r="E4512" s="65">
        <v>2</v>
      </c>
      <c r="F4512" s="65">
        <v>1</v>
      </c>
      <c r="G4512" s="50">
        <v>1399</v>
      </c>
      <c r="H4512" s="50">
        <v>1200</v>
      </c>
      <c r="I4512" s="50">
        <f t="shared" si="229"/>
        <v>1401</v>
      </c>
      <c r="J4512" s="50">
        <f t="shared" si="229"/>
        <v>1201</v>
      </c>
    </row>
    <row r="4513" spans="3:10">
      <c r="C4513" s="48" t="s">
        <v>729</v>
      </c>
      <c r="D4513" s="49" t="s">
        <v>730</v>
      </c>
      <c r="E4513" s="65">
        <v>2</v>
      </c>
      <c r="F4513" s="65">
        <v>1</v>
      </c>
      <c r="G4513" s="50">
        <v>1210</v>
      </c>
      <c r="H4513" s="50">
        <v>1200</v>
      </c>
      <c r="I4513" s="50">
        <f t="shared" si="229"/>
        <v>1212</v>
      </c>
      <c r="J4513" s="50">
        <f t="shared" si="229"/>
        <v>1201</v>
      </c>
    </row>
    <row r="4514" spans="3:10">
      <c r="C4514" s="48" t="s">
        <v>549</v>
      </c>
      <c r="D4514" s="49" t="s">
        <v>550</v>
      </c>
      <c r="E4514" s="65">
        <v>0</v>
      </c>
      <c r="F4514" s="65">
        <v>0</v>
      </c>
      <c r="G4514" s="50">
        <v>1</v>
      </c>
      <c r="H4514" s="50">
        <v>1</v>
      </c>
      <c r="I4514" s="50">
        <f t="shared" si="229"/>
        <v>1</v>
      </c>
      <c r="J4514" s="50">
        <f t="shared" si="229"/>
        <v>1</v>
      </c>
    </row>
    <row r="4515" spans="3:10">
      <c r="C4515" s="48" t="s">
        <v>112</v>
      </c>
      <c r="D4515" s="49" t="s">
        <v>113</v>
      </c>
      <c r="E4515" s="65">
        <v>1</v>
      </c>
      <c r="F4515" s="65">
        <v>1</v>
      </c>
      <c r="G4515" s="50">
        <v>0</v>
      </c>
      <c r="H4515" s="50">
        <v>1</v>
      </c>
      <c r="I4515" s="50">
        <f t="shared" si="229"/>
        <v>1</v>
      </c>
      <c r="J4515" s="50">
        <f t="shared" si="229"/>
        <v>2</v>
      </c>
    </row>
    <row r="4516" spans="3:10">
      <c r="C4516" s="48" t="s">
        <v>963</v>
      </c>
      <c r="D4516" s="49" t="s">
        <v>964</v>
      </c>
      <c r="E4516" s="65">
        <v>1</v>
      </c>
      <c r="F4516" s="65">
        <v>15</v>
      </c>
      <c r="G4516" s="50">
        <v>0</v>
      </c>
      <c r="H4516" s="50">
        <v>1</v>
      </c>
      <c r="I4516" s="50">
        <f t="shared" si="229"/>
        <v>1</v>
      </c>
      <c r="J4516" s="50">
        <f t="shared" si="229"/>
        <v>16</v>
      </c>
    </row>
    <row r="4517" spans="3:10">
      <c r="C4517" s="48" t="s">
        <v>965</v>
      </c>
      <c r="D4517" s="49" t="s">
        <v>966</v>
      </c>
      <c r="E4517" s="65">
        <v>0</v>
      </c>
      <c r="F4517" s="65">
        <v>1</v>
      </c>
      <c r="G4517" s="50">
        <v>0</v>
      </c>
      <c r="H4517" s="50">
        <v>0</v>
      </c>
      <c r="I4517" s="50">
        <f t="shared" si="229"/>
        <v>0</v>
      </c>
      <c r="J4517" s="50">
        <f t="shared" si="229"/>
        <v>1</v>
      </c>
    </row>
    <row r="4518" spans="3:10">
      <c r="C4518" s="48" t="s">
        <v>973</v>
      </c>
      <c r="D4518" s="49" t="s">
        <v>974</v>
      </c>
      <c r="E4518" s="65">
        <v>0</v>
      </c>
      <c r="F4518" s="65">
        <v>1</v>
      </c>
      <c r="G4518" s="50">
        <v>1</v>
      </c>
      <c r="H4518" s="50">
        <v>1</v>
      </c>
      <c r="I4518" s="50">
        <f t="shared" si="229"/>
        <v>1</v>
      </c>
      <c r="J4518" s="50">
        <f t="shared" si="229"/>
        <v>2</v>
      </c>
    </row>
    <row r="4519" spans="3:10">
      <c r="C4519" s="48" t="s">
        <v>551</v>
      </c>
      <c r="D4519" s="49" t="s">
        <v>552</v>
      </c>
      <c r="E4519" s="65">
        <v>601</v>
      </c>
      <c r="F4519" s="65">
        <v>600</v>
      </c>
      <c r="G4519" s="50">
        <v>1037</v>
      </c>
      <c r="H4519" s="50">
        <v>1000</v>
      </c>
      <c r="I4519" s="50">
        <f t="shared" si="229"/>
        <v>1638</v>
      </c>
      <c r="J4519" s="50">
        <f t="shared" si="229"/>
        <v>1600</v>
      </c>
    </row>
    <row r="4520" spans="3:10">
      <c r="C4520" s="48" t="s">
        <v>4153</v>
      </c>
      <c r="D4520" s="49" t="s">
        <v>4154</v>
      </c>
      <c r="E4520" s="65">
        <v>0</v>
      </c>
      <c r="F4520" s="65">
        <v>1</v>
      </c>
      <c r="G4520" s="50">
        <v>0</v>
      </c>
      <c r="H4520" s="50">
        <v>1</v>
      </c>
      <c r="I4520" s="50">
        <f t="shared" si="229"/>
        <v>0</v>
      </c>
      <c r="J4520" s="50">
        <f t="shared" si="229"/>
        <v>2</v>
      </c>
    </row>
    <row r="4521" spans="3:10">
      <c r="C4521" s="48" t="s">
        <v>3858</v>
      </c>
      <c r="D4521" s="49" t="s">
        <v>3859</v>
      </c>
      <c r="E4521" s="65">
        <v>38</v>
      </c>
      <c r="F4521" s="65">
        <v>30</v>
      </c>
      <c r="G4521" s="50">
        <v>0</v>
      </c>
      <c r="H4521" s="50">
        <v>0</v>
      </c>
      <c r="I4521" s="50">
        <f t="shared" si="229"/>
        <v>38</v>
      </c>
      <c r="J4521" s="50">
        <f t="shared" si="229"/>
        <v>30</v>
      </c>
    </row>
    <row r="4522" spans="3:10">
      <c r="C4522" s="48" t="s">
        <v>979</v>
      </c>
      <c r="D4522" s="49" t="s">
        <v>980</v>
      </c>
      <c r="E4522" s="65">
        <v>0</v>
      </c>
      <c r="F4522" s="65">
        <v>1</v>
      </c>
      <c r="G4522" s="50">
        <v>0</v>
      </c>
      <c r="H4522" s="50">
        <v>1</v>
      </c>
      <c r="I4522" s="50">
        <f t="shared" si="229"/>
        <v>0</v>
      </c>
      <c r="J4522" s="50">
        <f t="shared" si="229"/>
        <v>2</v>
      </c>
    </row>
    <row r="4523" spans="3:10">
      <c r="C4523" s="48" t="s">
        <v>1475</v>
      </c>
      <c r="D4523" s="49" t="s">
        <v>1476</v>
      </c>
      <c r="E4523" s="65">
        <v>3</v>
      </c>
      <c r="F4523" s="65">
        <v>2</v>
      </c>
      <c r="G4523" s="50">
        <v>0</v>
      </c>
      <c r="H4523" s="50">
        <v>1</v>
      </c>
      <c r="I4523" s="50">
        <f t="shared" si="229"/>
        <v>3</v>
      </c>
      <c r="J4523" s="50">
        <f t="shared" si="229"/>
        <v>3</v>
      </c>
    </row>
    <row r="4524" spans="3:10">
      <c r="C4524" s="48" t="s">
        <v>116</v>
      </c>
      <c r="D4524" s="49" t="s">
        <v>117</v>
      </c>
      <c r="E4524" s="65">
        <v>0</v>
      </c>
      <c r="F4524" s="65">
        <v>1</v>
      </c>
      <c r="G4524" s="50">
        <v>1</v>
      </c>
      <c r="H4524" s="50">
        <v>1</v>
      </c>
      <c r="I4524" s="50">
        <f t="shared" si="229"/>
        <v>1</v>
      </c>
      <c r="J4524" s="50">
        <f t="shared" si="229"/>
        <v>2</v>
      </c>
    </row>
    <row r="4525" spans="3:10">
      <c r="C4525" s="48" t="s">
        <v>553</v>
      </c>
      <c r="D4525" s="49" t="s">
        <v>554</v>
      </c>
      <c r="E4525" s="65">
        <v>9</v>
      </c>
      <c r="F4525" s="65">
        <v>10</v>
      </c>
      <c r="G4525" s="50">
        <v>5</v>
      </c>
      <c r="H4525" s="50">
        <v>7</v>
      </c>
      <c r="I4525" s="50">
        <f t="shared" si="229"/>
        <v>14</v>
      </c>
      <c r="J4525" s="50">
        <f t="shared" si="229"/>
        <v>17</v>
      </c>
    </row>
    <row r="4526" spans="3:10">
      <c r="C4526" s="48" t="s">
        <v>1477</v>
      </c>
      <c r="D4526" s="49" t="s">
        <v>1478</v>
      </c>
      <c r="E4526" s="65">
        <v>1</v>
      </c>
      <c r="F4526" s="65">
        <v>1</v>
      </c>
      <c r="G4526" s="50">
        <v>20</v>
      </c>
      <c r="H4526" s="50">
        <v>15</v>
      </c>
      <c r="I4526" s="50">
        <f t="shared" si="229"/>
        <v>21</v>
      </c>
      <c r="J4526" s="50">
        <f t="shared" si="229"/>
        <v>16</v>
      </c>
    </row>
    <row r="4527" spans="3:10">
      <c r="C4527" s="48" t="s">
        <v>1479</v>
      </c>
      <c r="D4527" s="49" t="s">
        <v>1480</v>
      </c>
      <c r="E4527" s="65">
        <v>0</v>
      </c>
      <c r="F4527" s="65">
        <v>1</v>
      </c>
      <c r="G4527" s="50">
        <v>0</v>
      </c>
      <c r="H4527" s="50">
        <v>1</v>
      </c>
      <c r="I4527" s="50">
        <f t="shared" si="229"/>
        <v>0</v>
      </c>
      <c r="J4527" s="50">
        <f t="shared" si="229"/>
        <v>2</v>
      </c>
    </row>
    <row r="4528" spans="3:10">
      <c r="C4528" s="48" t="s">
        <v>1481</v>
      </c>
      <c r="D4528" s="49" t="s">
        <v>1482</v>
      </c>
      <c r="E4528" s="65">
        <v>0</v>
      </c>
      <c r="F4528" s="65">
        <v>1</v>
      </c>
      <c r="G4528" s="50">
        <v>0</v>
      </c>
      <c r="H4528" s="50">
        <v>0</v>
      </c>
      <c r="I4528" s="50">
        <f t="shared" si="229"/>
        <v>0</v>
      </c>
      <c r="J4528" s="50">
        <f t="shared" si="229"/>
        <v>1</v>
      </c>
    </row>
    <row r="4529" spans="3:10">
      <c r="C4529" s="48" t="s">
        <v>983</v>
      </c>
      <c r="D4529" s="49" t="s">
        <v>984</v>
      </c>
      <c r="E4529" s="65">
        <v>2</v>
      </c>
      <c r="F4529" s="65">
        <v>2</v>
      </c>
      <c r="G4529" s="50">
        <v>0</v>
      </c>
      <c r="H4529" s="50">
        <v>0</v>
      </c>
      <c r="I4529" s="50">
        <f t="shared" si="229"/>
        <v>2</v>
      </c>
      <c r="J4529" s="50">
        <f t="shared" si="229"/>
        <v>2</v>
      </c>
    </row>
    <row r="4530" spans="3:10">
      <c r="C4530" s="48" t="s">
        <v>4115</v>
      </c>
      <c r="D4530" s="49" t="s">
        <v>4116</v>
      </c>
      <c r="E4530" s="65">
        <v>22</v>
      </c>
      <c r="F4530" s="65">
        <v>40</v>
      </c>
      <c r="G4530" s="50">
        <v>0</v>
      </c>
      <c r="H4530" s="50">
        <v>0</v>
      </c>
      <c r="I4530" s="50">
        <f t="shared" si="229"/>
        <v>22</v>
      </c>
      <c r="J4530" s="50">
        <f t="shared" si="229"/>
        <v>40</v>
      </c>
    </row>
    <row r="4531" spans="3:10">
      <c r="C4531" s="48" t="s">
        <v>4155</v>
      </c>
      <c r="D4531" s="49" t="s">
        <v>4156</v>
      </c>
      <c r="E4531" s="65">
        <v>2</v>
      </c>
      <c r="F4531" s="65">
        <v>5</v>
      </c>
      <c r="G4531" s="50">
        <v>0</v>
      </c>
      <c r="H4531" s="50">
        <v>1</v>
      </c>
      <c r="I4531" s="50">
        <f t="shared" si="229"/>
        <v>2</v>
      </c>
      <c r="J4531" s="50">
        <f t="shared" si="229"/>
        <v>6</v>
      </c>
    </row>
    <row r="4532" spans="3:10">
      <c r="C4532" s="48" t="s">
        <v>4157</v>
      </c>
      <c r="D4532" s="49" t="s">
        <v>4158</v>
      </c>
      <c r="E4532" s="65">
        <v>0</v>
      </c>
      <c r="F4532" s="65">
        <v>1</v>
      </c>
      <c r="G4532" s="50">
        <v>0</v>
      </c>
      <c r="H4532" s="50">
        <v>1</v>
      </c>
      <c r="I4532" s="50">
        <f t="shared" si="229"/>
        <v>0</v>
      </c>
      <c r="J4532" s="50">
        <f t="shared" si="229"/>
        <v>2</v>
      </c>
    </row>
    <row r="4533" spans="3:10">
      <c r="C4533" s="48" t="s">
        <v>991</v>
      </c>
      <c r="D4533" s="49" t="s">
        <v>992</v>
      </c>
      <c r="E4533" s="65">
        <v>1</v>
      </c>
      <c r="F4533" s="65">
        <v>1</v>
      </c>
      <c r="G4533" s="50">
        <v>0</v>
      </c>
      <c r="H4533" s="50">
        <v>1</v>
      </c>
      <c r="I4533" s="50">
        <f t="shared" si="229"/>
        <v>1</v>
      </c>
      <c r="J4533" s="50">
        <f t="shared" si="229"/>
        <v>2</v>
      </c>
    </row>
    <row r="4534" spans="3:10">
      <c r="C4534" s="48" t="s">
        <v>140</v>
      </c>
      <c r="D4534" s="49" t="s">
        <v>141</v>
      </c>
      <c r="E4534" s="65">
        <v>2</v>
      </c>
      <c r="F4534" s="65">
        <v>2</v>
      </c>
      <c r="G4534" s="50">
        <v>0</v>
      </c>
      <c r="H4534" s="50">
        <v>1</v>
      </c>
      <c r="I4534" s="50">
        <f t="shared" si="229"/>
        <v>2</v>
      </c>
      <c r="J4534" s="50">
        <f t="shared" si="229"/>
        <v>3</v>
      </c>
    </row>
    <row r="4535" spans="3:10">
      <c r="C4535" s="48" t="s">
        <v>557</v>
      </c>
      <c r="D4535" s="49" t="s">
        <v>558</v>
      </c>
      <c r="E4535" s="65">
        <v>7</v>
      </c>
      <c r="F4535" s="65">
        <v>5</v>
      </c>
      <c r="G4535" s="50">
        <v>6</v>
      </c>
      <c r="H4535" s="50">
        <v>8</v>
      </c>
      <c r="I4535" s="50">
        <f t="shared" si="229"/>
        <v>13</v>
      </c>
      <c r="J4535" s="50">
        <f t="shared" si="229"/>
        <v>13</v>
      </c>
    </row>
    <row r="4536" spans="3:10">
      <c r="C4536" s="48" t="s">
        <v>997</v>
      </c>
      <c r="D4536" s="49" t="s">
        <v>998</v>
      </c>
      <c r="E4536" s="65">
        <v>0</v>
      </c>
      <c r="F4536" s="65">
        <v>1</v>
      </c>
      <c r="G4536" s="50">
        <v>0</v>
      </c>
      <c r="H4536" s="50">
        <v>1</v>
      </c>
      <c r="I4536" s="50">
        <f t="shared" si="229"/>
        <v>0</v>
      </c>
      <c r="J4536" s="50">
        <f t="shared" si="229"/>
        <v>2</v>
      </c>
    </row>
    <row r="4537" spans="3:10">
      <c r="C4537" s="48" t="s">
        <v>1031</v>
      </c>
      <c r="D4537" s="49" t="s">
        <v>1032</v>
      </c>
      <c r="E4537" s="65">
        <v>0</v>
      </c>
      <c r="F4537" s="65">
        <v>0</v>
      </c>
      <c r="G4537" s="50">
        <v>0</v>
      </c>
      <c r="H4537" s="50">
        <v>1</v>
      </c>
      <c r="I4537" s="50">
        <f t="shared" si="229"/>
        <v>0</v>
      </c>
      <c r="J4537" s="50">
        <f t="shared" si="229"/>
        <v>1</v>
      </c>
    </row>
    <row r="4538" spans="3:10">
      <c r="C4538" s="48" t="s">
        <v>4159</v>
      </c>
      <c r="D4538" s="49" t="s">
        <v>4160</v>
      </c>
      <c r="E4538" s="65">
        <v>0</v>
      </c>
      <c r="F4538" s="65">
        <v>1</v>
      </c>
      <c r="G4538" s="50">
        <v>4</v>
      </c>
      <c r="H4538" s="50">
        <v>8</v>
      </c>
      <c r="I4538" s="50">
        <f t="shared" si="229"/>
        <v>4</v>
      </c>
      <c r="J4538" s="50">
        <f t="shared" si="229"/>
        <v>9</v>
      </c>
    </row>
    <row r="4539" spans="3:10">
      <c r="C4539" s="48" t="s">
        <v>4161</v>
      </c>
      <c r="D4539" s="49" t="s">
        <v>4162</v>
      </c>
      <c r="E4539" s="65">
        <v>0</v>
      </c>
      <c r="F4539" s="65">
        <v>1</v>
      </c>
      <c r="G4539" s="50">
        <v>13</v>
      </c>
      <c r="H4539" s="50">
        <v>15</v>
      </c>
      <c r="I4539" s="50">
        <f t="shared" si="229"/>
        <v>13</v>
      </c>
      <c r="J4539" s="50">
        <f t="shared" si="229"/>
        <v>16</v>
      </c>
    </row>
    <row r="4540" spans="3:10">
      <c r="C4540" s="48" t="s">
        <v>4163</v>
      </c>
      <c r="D4540" s="49" t="s">
        <v>4164</v>
      </c>
      <c r="E4540" s="65">
        <v>0</v>
      </c>
      <c r="F4540" s="65">
        <v>1</v>
      </c>
      <c r="G4540" s="50">
        <v>0</v>
      </c>
      <c r="H4540" s="50">
        <v>1</v>
      </c>
      <c r="I4540" s="50">
        <f t="shared" si="229"/>
        <v>0</v>
      </c>
      <c r="J4540" s="50">
        <f t="shared" si="229"/>
        <v>2</v>
      </c>
    </row>
    <row r="4541" spans="3:10">
      <c r="C4541" s="48" t="s">
        <v>506</v>
      </c>
      <c r="D4541" s="49" t="s">
        <v>507</v>
      </c>
      <c r="E4541" s="65">
        <v>3</v>
      </c>
      <c r="F4541" s="65">
        <v>2</v>
      </c>
      <c r="G4541" s="50">
        <v>0</v>
      </c>
      <c r="H4541" s="50">
        <v>0</v>
      </c>
      <c r="I4541" s="50">
        <f t="shared" si="229"/>
        <v>3</v>
      </c>
      <c r="J4541" s="50">
        <f t="shared" si="229"/>
        <v>2</v>
      </c>
    </row>
    <row r="4542" spans="3:10">
      <c r="C4542" s="48" t="s">
        <v>1039</v>
      </c>
      <c r="D4542" s="49" t="s">
        <v>1040</v>
      </c>
      <c r="E4542" s="65">
        <v>1</v>
      </c>
      <c r="F4542" s="65">
        <v>1</v>
      </c>
      <c r="G4542" s="50">
        <v>0</v>
      </c>
      <c r="H4542" s="50">
        <v>0</v>
      </c>
      <c r="I4542" s="50">
        <f t="shared" si="229"/>
        <v>1</v>
      </c>
      <c r="J4542" s="50">
        <f t="shared" si="229"/>
        <v>1</v>
      </c>
    </row>
    <row r="4543" spans="3:10">
      <c r="C4543" s="48" t="s">
        <v>1041</v>
      </c>
      <c r="D4543" s="49" t="s">
        <v>1042</v>
      </c>
      <c r="E4543" s="65">
        <v>0</v>
      </c>
      <c r="F4543" s="65">
        <v>1</v>
      </c>
      <c r="G4543" s="50">
        <v>0</v>
      </c>
      <c r="H4543" s="50">
        <v>0</v>
      </c>
      <c r="I4543" s="50">
        <f t="shared" si="229"/>
        <v>0</v>
      </c>
      <c r="J4543" s="50">
        <f t="shared" si="229"/>
        <v>1</v>
      </c>
    </row>
    <row r="4544" spans="3:10">
      <c r="C4544" s="48" t="s">
        <v>350</v>
      </c>
      <c r="D4544" s="49" t="s">
        <v>351</v>
      </c>
      <c r="E4544" s="65">
        <v>0</v>
      </c>
      <c r="F4544" s="65">
        <v>1</v>
      </c>
      <c r="G4544" s="50">
        <v>12</v>
      </c>
      <c r="H4544" s="50">
        <v>10</v>
      </c>
      <c r="I4544" s="50">
        <f t="shared" si="229"/>
        <v>12</v>
      </c>
      <c r="J4544" s="50">
        <f t="shared" si="229"/>
        <v>11</v>
      </c>
    </row>
    <row r="4545" spans="3:10">
      <c r="C4545" s="48" t="s">
        <v>731</v>
      </c>
      <c r="D4545" s="49" t="s">
        <v>732</v>
      </c>
      <c r="E4545" s="65">
        <v>0</v>
      </c>
      <c r="F4545" s="65">
        <v>0</v>
      </c>
      <c r="G4545" s="50">
        <v>70</v>
      </c>
      <c r="H4545" s="50">
        <v>55</v>
      </c>
      <c r="I4545" s="50">
        <f t="shared" si="229"/>
        <v>70</v>
      </c>
      <c r="J4545" s="50">
        <f t="shared" si="229"/>
        <v>55</v>
      </c>
    </row>
    <row r="4546" spans="3:10">
      <c r="C4546" s="48" t="s">
        <v>733</v>
      </c>
      <c r="D4546" s="49" t="s">
        <v>734</v>
      </c>
      <c r="E4546" s="65">
        <v>0</v>
      </c>
      <c r="F4546" s="65">
        <v>0</v>
      </c>
      <c r="G4546" s="50">
        <v>27</v>
      </c>
      <c r="H4546" s="50">
        <v>30</v>
      </c>
      <c r="I4546" s="50">
        <f t="shared" si="229"/>
        <v>27</v>
      </c>
      <c r="J4546" s="50">
        <f t="shared" si="229"/>
        <v>30</v>
      </c>
    </row>
    <row r="4547" spans="3:10">
      <c r="C4547" s="48" t="s">
        <v>577</v>
      </c>
      <c r="D4547" s="49" t="s">
        <v>578</v>
      </c>
      <c r="E4547" s="65">
        <v>0</v>
      </c>
      <c r="F4547" s="65">
        <v>0</v>
      </c>
      <c r="G4547" s="50">
        <v>56</v>
      </c>
      <c r="H4547" s="50">
        <v>45</v>
      </c>
      <c r="I4547" s="50">
        <f t="shared" si="229"/>
        <v>56</v>
      </c>
      <c r="J4547" s="50">
        <f t="shared" si="229"/>
        <v>45</v>
      </c>
    </row>
    <row r="4548" spans="3:10">
      <c r="C4548" s="48" t="s">
        <v>1909</v>
      </c>
      <c r="D4548" s="49" t="s">
        <v>1910</v>
      </c>
      <c r="E4548" s="65">
        <v>0</v>
      </c>
      <c r="F4548" s="65">
        <v>0</v>
      </c>
      <c r="G4548" s="50">
        <v>5</v>
      </c>
      <c r="H4548" s="50">
        <v>10</v>
      </c>
      <c r="I4548" s="50">
        <f t="shared" si="229"/>
        <v>5</v>
      </c>
      <c r="J4548" s="50">
        <f t="shared" si="229"/>
        <v>10</v>
      </c>
    </row>
    <row r="4549" spans="3:10">
      <c r="C4549" s="48" t="s">
        <v>1911</v>
      </c>
      <c r="D4549" s="49" t="s">
        <v>1912</v>
      </c>
      <c r="E4549" s="65">
        <v>0</v>
      </c>
      <c r="F4549" s="65">
        <v>0</v>
      </c>
      <c r="G4549" s="50">
        <v>3</v>
      </c>
      <c r="H4549" s="50">
        <v>5</v>
      </c>
      <c r="I4549" s="50">
        <f t="shared" si="229"/>
        <v>3</v>
      </c>
      <c r="J4549" s="50">
        <f t="shared" si="229"/>
        <v>5</v>
      </c>
    </row>
    <row r="4550" spans="3:10">
      <c r="C4550" s="48" t="s">
        <v>2753</v>
      </c>
      <c r="D4550" s="49" t="s">
        <v>2754</v>
      </c>
      <c r="E4550" s="65">
        <v>0</v>
      </c>
      <c r="F4550" s="65">
        <v>0</v>
      </c>
      <c r="G4550" s="50">
        <v>1</v>
      </c>
      <c r="H4550" s="50">
        <v>1</v>
      </c>
      <c r="I4550" s="50">
        <f t="shared" si="229"/>
        <v>1</v>
      </c>
      <c r="J4550" s="50">
        <f t="shared" si="229"/>
        <v>1</v>
      </c>
    </row>
    <row r="4551" spans="3:10">
      <c r="C4551" s="48" t="s">
        <v>2650</v>
      </c>
      <c r="D4551" s="49" t="s">
        <v>2651</v>
      </c>
      <c r="E4551" s="65">
        <v>3</v>
      </c>
      <c r="F4551" s="65">
        <v>5</v>
      </c>
      <c r="G4551" s="50">
        <v>3</v>
      </c>
      <c r="H4551" s="50">
        <v>5</v>
      </c>
      <c r="I4551" s="50">
        <f t="shared" si="229"/>
        <v>6</v>
      </c>
      <c r="J4551" s="50">
        <f t="shared" si="229"/>
        <v>10</v>
      </c>
    </row>
    <row r="4552" spans="3:10">
      <c r="C4552" s="48" t="s">
        <v>1913</v>
      </c>
      <c r="D4552" s="49" t="s">
        <v>1914</v>
      </c>
      <c r="E4552" s="65">
        <v>0</v>
      </c>
      <c r="F4552" s="65">
        <v>1</v>
      </c>
      <c r="G4552" s="50">
        <v>2</v>
      </c>
      <c r="H4552" s="50">
        <v>3</v>
      </c>
      <c r="I4552" s="50">
        <f t="shared" si="229"/>
        <v>2</v>
      </c>
      <c r="J4552" s="50">
        <f t="shared" si="229"/>
        <v>4</v>
      </c>
    </row>
    <row r="4553" spans="3:10">
      <c r="C4553" s="48" t="s">
        <v>2906</v>
      </c>
      <c r="D4553" s="49" t="s">
        <v>2907</v>
      </c>
      <c r="E4553" s="65">
        <v>0</v>
      </c>
      <c r="F4553" s="65">
        <v>0</v>
      </c>
      <c r="G4553" s="50">
        <v>3</v>
      </c>
      <c r="H4553" s="50">
        <v>2</v>
      </c>
      <c r="I4553" s="50">
        <f t="shared" si="229"/>
        <v>3</v>
      </c>
      <c r="J4553" s="50">
        <f t="shared" si="229"/>
        <v>2</v>
      </c>
    </row>
    <row r="4554" spans="3:10">
      <c r="C4554" s="48" t="s">
        <v>2958</v>
      </c>
      <c r="D4554" s="49" t="s">
        <v>2959</v>
      </c>
      <c r="E4554" s="65">
        <v>0</v>
      </c>
      <c r="F4554" s="65">
        <v>0</v>
      </c>
      <c r="G4554" s="50">
        <v>1</v>
      </c>
      <c r="H4554" s="50">
        <v>1</v>
      </c>
      <c r="I4554" s="50">
        <f t="shared" si="229"/>
        <v>1</v>
      </c>
      <c r="J4554" s="50">
        <f t="shared" si="229"/>
        <v>1</v>
      </c>
    </row>
    <row r="4555" spans="3:10">
      <c r="C4555" s="48" t="s">
        <v>2968</v>
      </c>
      <c r="D4555" s="49" t="s">
        <v>2969</v>
      </c>
      <c r="E4555" s="65">
        <v>0</v>
      </c>
      <c r="F4555" s="65">
        <v>0</v>
      </c>
      <c r="G4555" s="50">
        <v>1</v>
      </c>
      <c r="H4555" s="50">
        <v>1</v>
      </c>
      <c r="I4555" s="50">
        <f t="shared" si="229"/>
        <v>1</v>
      </c>
      <c r="J4555" s="50">
        <f t="shared" si="229"/>
        <v>1</v>
      </c>
    </row>
    <row r="4556" spans="3:10">
      <c r="C4556" s="48" t="s">
        <v>2994</v>
      </c>
      <c r="D4556" s="49" t="s">
        <v>2995</v>
      </c>
      <c r="E4556" s="65">
        <v>0</v>
      </c>
      <c r="F4556" s="65">
        <v>0</v>
      </c>
      <c r="G4556" s="50">
        <v>2</v>
      </c>
      <c r="H4556" s="50">
        <v>2</v>
      </c>
      <c r="I4556" s="50">
        <f t="shared" si="229"/>
        <v>2</v>
      </c>
      <c r="J4556" s="50">
        <f t="shared" si="229"/>
        <v>2</v>
      </c>
    </row>
    <row r="4557" spans="3:10">
      <c r="C4557" s="48" t="s">
        <v>3039</v>
      </c>
      <c r="D4557" s="49" t="s">
        <v>3040</v>
      </c>
      <c r="E4557" s="65">
        <v>0</v>
      </c>
      <c r="F4557" s="65">
        <v>0</v>
      </c>
      <c r="G4557" s="50">
        <v>0</v>
      </c>
      <c r="H4557" s="50">
        <v>1</v>
      </c>
      <c r="I4557" s="50">
        <f t="shared" si="229"/>
        <v>0</v>
      </c>
      <c r="J4557" s="50">
        <f t="shared" si="229"/>
        <v>1</v>
      </c>
    </row>
    <row r="4558" spans="3:10">
      <c r="C4558" s="48" t="s">
        <v>3876</v>
      </c>
      <c r="D4558" s="49" t="s">
        <v>3877</v>
      </c>
      <c r="E4558" s="65">
        <v>364</v>
      </c>
      <c r="F4558" s="65">
        <v>400</v>
      </c>
      <c r="G4558" s="50">
        <v>0</v>
      </c>
      <c r="H4558" s="50">
        <v>0</v>
      </c>
      <c r="I4558" s="50">
        <f t="shared" si="229"/>
        <v>364</v>
      </c>
      <c r="J4558" s="50">
        <f t="shared" si="229"/>
        <v>400</v>
      </c>
    </row>
    <row r="4559" spans="3:10">
      <c r="C4559" s="48" t="s">
        <v>4165</v>
      </c>
      <c r="D4559" s="49" t="s">
        <v>4166</v>
      </c>
      <c r="E4559" s="65">
        <v>0</v>
      </c>
      <c r="F4559" s="65">
        <v>1</v>
      </c>
      <c r="G4559" s="50">
        <v>1</v>
      </c>
      <c r="H4559" s="50">
        <v>1</v>
      </c>
      <c r="I4559" s="50">
        <f t="shared" si="229"/>
        <v>1</v>
      </c>
      <c r="J4559" s="50">
        <f t="shared" si="229"/>
        <v>2</v>
      </c>
    </row>
    <row r="4560" spans="3:10">
      <c r="C4560" s="48" t="s">
        <v>3938</v>
      </c>
      <c r="D4560" s="49" t="s">
        <v>3939</v>
      </c>
      <c r="E4560" s="65">
        <v>37</v>
      </c>
      <c r="F4560" s="65">
        <v>30</v>
      </c>
      <c r="G4560" s="50">
        <v>0</v>
      </c>
      <c r="H4560" s="50">
        <v>0</v>
      </c>
      <c r="I4560" s="50">
        <f t="shared" si="229"/>
        <v>37</v>
      </c>
      <c r="J4560" s="50">
        <f t="shared" si="229"/>
        <v>30</v>
      </c>
    </row>
    <row r="4561" spans="3:10">
      <c r="C4561" s="48" t="s">
        <v>3940</v>
      </c>
      <c r="D4561" s="49" t="s">
        <v>3941</v>
      </c>
      <c r="E4561" s="65">
        <v>4</v>
      </c>
      <c r="F4561" s="65">
        <v>5</v>
      </c>
      <c r="G4561" s="50">
        <v>0</v>
      </c>
      <c r="H4561" s="50">
        <v>0</v>
      </c>
      <c r="I4561" s="50">
        <f t="shared" si="229"/>
        <v>4</v>
      </c>
      <c r="J4561" s="50">
        <f t="shared" si="229"/>
        <v>5</v>
      </c>
    </row>
    <row r="4562" spans="3:10">
      <c r="C4562" s="48" t="s">
        <v>1077</v>
      </c>
      <c r="D4562" s="49" t="s">
        <v>1078</v>
      </c>
      <c r="E4562" s="65">
        <v>0</v>
      </c>
      <c r="F4562" s="65">
        <v>0</v>
      </c>
      <c r="G4562" s="50">
        <v>32</v>
      </c>
      <c r="H4562" s="50">
        <v>25</v>
      </c>
      <c r="I4562" s="50">
        <f t="shared" si="229"/>
        <v>32</v>
      </c>
      <c r="J4562" s="50">
        <f t="shared" si="229"/>
        <v>25</v>
      </c>
    </row>
    <row r="4563" spans="3:10">
      <c r="C4563" s="48" t="s">
        <v>3946</v>
      </c>
      <c r="D4563" s="49" t="s">
        <v>3947</v>
      </c>
      <c r="E4563" s="65">
        <v>0</v>
      </c>
      <c r="F4563" s="65">
        <v>1</v>
      </c>
      <c r="G4563" s="50">
        <v>0</v>
      </c>
      <c r="H4563" s="50">
        <v>0</v>
      </c>
      <c r="I4563" s="50">
        <f t="shared" si="229"/>
        <v>0</v>
      </c>
      <c r="J4563" s="50">
        <f t="shared" si="229"/>
        <v>1</v>
      </c>
    </row>
    <row r="4564" spans="3:10">
      <c r="C4564" s="48" t="s">
        <v>4167</v>
      </c>
      <c r="D4564" s="49" t="s">
        <v>4168</v>
      </c>
      <c r="E4564" s="65">
        <v>134</v>
      </c>
      <c r="F4564" s="65">
        <v>200</v>
      </c>
      <c r="G4564" s="50">
        <v>6</v>
      </c>
      <c r="H4564" s="50">
        <v>10</v>
      </c>
      <c r="I4564" s="50">
        <f t="shared" si="229"/>
        <v>140</v>
      </c>
      <c r="J4564" s="50">
        <f t="shared" si="229"/>
        <v>210</v>
      </c>
    </row>
    <row r="4565" spans="3:10">
      <c r="C4565" s="48" t="s">
        <v>4169</v>
      </c>
      <c r="D4565" s="49" t="s">
        <v>4170</v>
      </c>
      <c r="E4565" s="65">
        <v>241</v>
      </c>
      <c r="F4565" s="65">
        <v>250</v>
      </c>
      <c r="G4565" s="50">
        <v>4</v>
      </c>
      <c r="H4565" s="50">
        <v>10</v>
      </c>
      <c r="I4565" s="50">
        <f t="shared" si="229"/>
        <v>245</v>
      </c>
      <c r="J4565" s="50">
        <f t="shared" si="229"/>
        <v>260</v>
      </c>
    </row>
    <row r="4566" spans="3:10">
      <c r="C4566" s="48" t="s">
        <v>4171</v>
      </c>
      <c r="D4566" s="49" t="s">
        <v>4172</v>
      </c>
      <c r="E4566" s="65">
        <v>9262</v>
      </c>
      <c r="F4566" s="65">
        <v>9000</v>
      </c>
      <c r="G4566" s="50">
        <v>183</v>
      </c>
      <c r="H4566" s="50">
        <v>160</v>
      </c>
      <c r="I4566" s="50">
        <f t="shared" si="229"/>
        <v>9445</v>
      </c>
      <c r="J4566" s="50">
        <f t="shared" si="229"/>
        <v>9160</v>
      </c>
    </row>
    <row r="4567" spans="3:10">
      <c r="C4567" s="48" t="s">
        <v>4173</v>
      </c>
      <c r="D4567" s="49" t="s">
        <v>4174</v>
      </c>
      <c r="E4567" s="65">
        <v>17878</v>
      </c>
      <c r="F4567" s="65">
        <v>15500</v>
      </c>
      <c r="G4567" s="50">
        <v>687</v>
      </c>
      <c r="H4567" s="50">
        <v>650</v>
      </c>
      <c r="I4567" s="50">
        <f t="shared" si="229"/>
        <v>18565</v>
      </c>
      <c r="J4567" s="50">
        <f t="shared" si="229"/>
        <v>16150</v>
      </c>
    </row>
    <row r="4568" spans="3:10">
      <c r="C4568" s="48" t="s">
        <v>3954</v>
      </c>
      <c r="D4568" s="49" t="s">
        <v>3955</v>
      </c>
      <c r="E4568" s="65">
        <v>2</v>
      </c>
      <c r="F4568" s="65">
        <v>5</v>
      </c>
      <c r="G4568" s="50">
        <v>0</v>
      </c>
      <c r="H4568" s="50">
        <v>0</v>
      </c>
      <c r="I4568" s="50">
        <f t="shared" si="229"/>
        <v>2</v>
      </c>
      <c r="J4568" s="50">
        <f t="shared" si="229"/>
        <v>5</v>
      </c>
    </row>
    <row r="4569" spans="3:10">
      <c r="C4569" s="48" t="s">
        <v>3964</v>
      </c>
      <c r="D4569" s="49" t="s">
        <v>3965</v>
      </c>
      <c r="E4569" s="65">
        <v>0</v>
      </c>
      <c r="F4569" s="65">
        <v>1</v>
      </c>
      <c r="G4569" s="50">
        <v>0</v>
      </c>
      <c r="H4569" s="50">
        <v>0</v>
      </c>
      <c r="I4569" s="50">
        <f t="shared" si="229"/>
        <v>0</v>
      </c>
      <c r="J4569" s="50">
        <f t="shared" si="229"/>
        <v>1</v>
      </c>
    </row>
    <row r="4570" spans="3:10">
      <c r="C4570" s="48" t="s">
        <v>1083</v>
      </c>
      <c r="D4570" s="49" t="s">
        <v>1084</v>
      </c>
      <c r="E4570" s="65">
        <v>166</v>
      </c>
      <c r="F4570" s="65">
        <v>220</v>
      </c>
      <c r="G4570" s="50">
        <v>0</v>
      </c>
      <c r="H4570" s="50">
        <v>0</v>
      </c>
      <c r="I4570" s="50">
        <f t="shared" si="229"/>
        <v>166</v>
      </c>
      <c r="J4570" s="50">
        <f t="shared" si="229"/>
        <v>220</v>
      </c>
    </row>
    <row r="4571" spans="3:10">
      <c r="C4571" s="48" t="s">
        <v>4175</v>
      </c>
      <c r="D4571" s="49" t="s">
        <v>4176</v>
      </c>
      <c r="E4571" s="65">
        <v>0</v>
      </c>
      <c r="F4571" s="65">
        <v>1</v>
      </c>
      <c r="G4571" s="50">
        <v>5</v>
      </c>
      <c r="H4571" s="50">
        <v>5</v>
      </c>
      <c r="I4571" s="50">
        <f t="shared" si="229"/>
        <v>5</v>
      </c>
      <c r="J4571" s="50">
        <f t="shared" si="229"/>
        <v>6</v>
      </c>
    </row>
    <row r="4572" spans="3:10">
      <c r="C4572" s="48" t="s">
        <v>1095</v>
      </c>
      <c r="D4572" s="49" t="s">
        <v>1096</v>
      </c>
      <c r="E4572" s="65">
        <v>0</v>
      </c>
      <c r="F4572" s="65">
        <v>0</v>
      </c>
      <c r="G4572" s="50">
        <v>7</v>
      </c>
      <c r="H4572" s="50">
        <v>8</v>
      </c>
      <c r="I4572" s="50">
        <f t="shared" si="229"/>
        <v>7</v>
      </c>
      <c r="J4572" s="50">
        <f t="shared" si="229"/>
        <v>8</v>
      </c>
    </row>
    <row r="4573" spans="3:10">
      <c r="C4573" s="48" t="s">
        <v>4177</v>
      </c>
      <c r="D4573" s="49" t="s">
        <v>4178</v>
      </c>
      <c r="E4573" s="65">
        <v>0</v>
      </c>
      <c r="F4573" s="65">
        <v>1</v>
      </c>
      <c r="G4573" s="50">
        <v>1</v>
      </c>
      <c r="H4573" s="50">
        <v>1</v>
      </c>
      <c r="I4573" s="50">
        <f t="shared" si="229"/>
        <v>1</v>
      </c>
      <c r="J4573" s="50">
        <f t="shared" si="229"/>
        <v>2</v>
      </c>
    </row>
    <row r="4574" spans="3:10">
      <c r="C4574" s="48" t="s">
        <v>4016</v>
      </c>
      <c r="D4574" s="49" t="s">
        <v>4017</v>
      </c>
      <c r="E4574" s="65">
        <v>22</v>
      </c>
      <c r="F4574" s="65">
        <v>20</v>
      </c>
      <c r="G4574" s="50">
        <v>0</v>
      </c>
      <c r="H4574" s="50">
        <v>0</v>
      </c>
      <c r="I4574" s="50">
        <f t="shared" si="229"/>
        <v>22</v>
      </c>
      <c r="J4574" s="50">
        <f t="shared" si="229"/>
        <v>20</v>
      </c>
    </row>
    <row r="4575" spans="3:10">
      <c r="C4575" s="48" t="s">
        <v>4018</v>
      </c>
      <c r="D4575" s="49" t="s">
        <v>4019</v>
      </c>
      <c r="E4575" s="65">
        <v>1064</v>
      </c>
      <c r="F4575" s="65">
        <v>1250</v>
      </c>
      <c r="G4575" s="50">
        <v>0</v>
      </c>
      <c r="H4575" s="50">
        <v>0</v>
      </c>
      <c r="I4575" s="50">
        <f t="shared" si="229"/>
        <v>1064</v>
      </c>
      <c r="J4575" s="50">
        <f t="shared" si="229"/>
        <v>1250</v>
      </c>
    </row>
    <row r="4576" spans="3:10">
      <c r="C4576" s="48" t="s">
        <v>4024</v>
      </c>
      <c r="D4576" s="49" t="s">
        <v>4025</v>
      </c>
      <c r="E4576" s="65">
        <v>0</v>
      </c>
      <c r="F4576" s="65">
        <v>1</v>
      </c>
      <c r="G4576" s="50">
        <v>0</v>
      </c>
      <c r="H4576" s="50">
        <v>0</v>
      </c>
      <c r="I4576" s="50">
        <f t="shared" si="229"/>
        <v>0</v>
      </c>
      <c r="J4576" s="50">
        <f t="shared" si="229"/>
        <v>1</v>
      </c>
    </row>
    <row r="4577" spans="3:10">
      <c r="C4577" s="48" t="s">
        <v>4044</v>
      </c>
      <c r="D4577" s="49" t="s">
        <v>4045</v>
      </c>
      <c r="E4577" s="65">
        <v>103</v>
      </c>
      <c r="F4577" s="65">
        <v>120</v>
      </c>
      <c r="G4577" s="50">
        <v>0</v>
      </c>
      <c r="H4577" s="50">
        <v>0</v>
      </c>
      <c r="I4577" s="50">
        <f t="shared" si="229"/>
        <v>103</v>
      </c>
      <c r="J4577" s="50">
        <f t="shared" si="229"/>
        <v>120</v>
      </c>
    </row>
    <row r="4578" spans="3:10">
      <c r="C4578" s="48" t="s">
        <v>1121</v>
      </c>
      <c r="D4578" s="49" t="s">
        <v>1122</v>
      </c>
      <c r="E4578" s="65">
        <v>7891</v>
      </c>
      <c r="F4578" s="65">
        <v>7300</v>
      </c>
      <c r="G4578" s="50">
        <v>1302</v>
      </c>
      <c r="H4578" s="50">
        <v>1100</v>
      </c>
      <c r="I4578" s="50">
        <f t="shared" si="229"/>
        <v>9193</v>
      </c>
      <c r="J4578" s="50">
        <f t="shared" si="229"/>
        <v>8400</v>
      </c>
    </row>
    <row r="4579" spans="3:10">
      <c r="C4579" s="48" t="s">
        <v>4123</v>
      </c>
      <c r="D4579" s="49" t="s">
        <v>4124</v>
      </c>
      <c r="E4579" s="65">
        <v>0</v>
      </c>
      <c r="F4579" s="65">
        <v>1</v>
      </c>
      <c r="G4579" s="50">
        <v>0</v>
      </c>
      <c r="H4579" s="50">
        <v>0</v>
      </c>
      <c r="I4579" s="50">
        <f t="shared" si="229"/>
        <v>0</v>
      </c>
      <c r="J4579" s="50">
        <f t="shared" si="229"/>
        <v>1</v>
      </c>
    </row>
    <row r="4580" spans="3:10">
      <c r="C4580" s="48" t="s">
        <v>1125</v>
      </c>
      <c r="D4580" s="49" t="s">
        <v>1126</v>
      </c>
      <c r="E4580" s="65">
        <v>0</v>
      </c>
      <c r="F4580" s="65">
        <v>1</v>
      </c>
      <c r="G4580" s="50">
        <v>0</v>
      </c>
      <c r="H4580" s="50">
        <v>0</v>
      </c>
      <c r="I4580" s="50">
        <f t="shared" si="229"/>
        <v>0</v>
      </c>
      <c r="J4580" s="50">
        <f t="shared" si="229"/>
        <v>1</v>
      </c>
    </row>
    <row r="4581" spans="3:10">
      <c r="C4581" s="48" t="s">
        <v>1127</v>
      </c>
      <c r="D4581" s="49" t="s">
        <v>1128</v>
      </c>
      <c r="E4581" s="65">
        <v>0</v>
      </c>
      <c r="F4581" s="65">
        <v>1</v>
      </c>
      <c r="G4581" s="50">
        <v>0</v>
      </c>
      <c r="H4581" s="50">
        <v>0</v>
      </c>
      <c r="I4581" s="50">
        <f t="shared" si="229"/>
        <v>0</v>
      </c>
      <c r="J4581" s="50">
        <f t="shared" si="229"/>
        <v>1</v>
      </c>
    </row>
    <row r="4582" spans="3:10">
      <c r="C4582" s="48" t="s">
        <v>4078</v>
      </c>
      <c r="D4582" s="49" t="s">
        <v>4079</v>
      </c>
      <c r="E4582" s="65">
        <v>1</v>
      </c>
      <c r="F4582" s="65">
        <v>1</v>
      </c>
      <c r="G4582" s="50">
        <v>0</v>
      </c>
      <c r="H4582" s="50">
        <v>0</v>
      </c>
      <c r="I4582" s="50">
        <f t="shared" si="229"/>
        <v>1</v>
      </c>
      <c r="J4582" s="50">
        <f t="shared" si="229"/>
        <v>1</v>
      </c>
    </row>
    <row r="4583" spans="3:10">
      <c r="C4583" s="48" t="s">
        <v>747</v>
      </c>
      <c r="D4583" s="49" t="s">
        <v>748</v>
      </c>
      <c r="E4583" s="65">
        <v>0</v>
      </c>
      <c r="F4583" s="65">
        <v>0</v>
      </c>
      <c r="G4583" s="50">
        <v>80</v>
      </c>
      <c r="H4583" s="50">
        <v>65</v>
      </c>
      <c r="I4583" s="50">
        <f t="shared" si="229"/>
        <v>80</v>
      </c>
      <c r="J4583" s="50">
        <f t="shared" si="229"/>
        <v>65</v>
      </c>
    </row>
    <row r="4584" spans="3:10">
      <c r="C4584" s="48" t="s">
        <v>1421</v>
      </c>
      <c r="D4584" s="49" t="s">
        <v>1422</v>
      </c>
      <c r="E4584" s="65">
        <v>0</v>
      </c>
      <c r="F4584" s="65">
        <v>0</v>
      </c>
      <c r="G4584" s="50">
        <v>1</v>
      </c>
      <c r="H4584" s="50">
        <v>1</v>
      </c>
      <c r="I4584" s="50">
        <f t="shared" si="229"/>
        <v>1</v>
      </c>
      <c r="J4584" s="50">
        <f t="shared" si="229"/>
        <v>1</v>
      </c>
    </row>
    <row r="4585" spans="3:10">
      <c r="C4585" s="48" t="s">
        <v>1503</v>
      </c>
      <c r="D4585" s="49" t="s">
        <v>1504</v>
      </c>
      <c r="E4585" s="65">
        <v>0</v>
      </c>
      <c r="F4585" s="65">
        <v>1</v>
      </c>
      <c r="G4585" s="50">
        <v>0</v>
      </c>
      <c r="H4585" s="50">
        <v>1</v>
      </c>
      <c r="I4585" s="50">
        <f t="shared" si="229"/>
        <v>0</v>
      </c>
      <c r="J4585" s="50">
        <f t="shared" si="229"/>
        <v>2</v>
      </c>
    </row>
    <row r="4586" spans="3:10">
      <c r="C4586" s="48" t="s">
        <v>1290</v>
      </c>
      <c r="D4586" s="49" t="s">
        <v>1291</v>
      </c>
      <c r="E4586" s="65">
        <v>0</v>
      </c>
      <c r="F4586" s="65">
        <v>0</v>
      </c>
      <c r="G4586" s="50">
        <v>0</v>
      </c>
      <c r="H4586" s="50">
        <v>1</v>
      </c>
      <c r="I4586" s="50">
        <f t="shared" si="229"/>
        <v>0</v>
      </c>
      <c r="J4586" s="50">
        <f t="shared" si="229"/>
        <v>1</v>
      </c>
    </row>
    <row r="4587" spans="3:10">
      <c r="C4587" s="48" t="s">
        <v>1973</v>
      </c>
      <c r="D4587" s="49" t="s">
        <v>1974</v>
      </c>
      <c r="E4587" s="65">
        <v>0</v>
      </c>
      <c r="F4587" s="65">
        <v>1</v>
      </c>
      <c r="G4587" s="50">
        <v>0</v>
      </c>
      <c r="H4587" s="50">
        <v>0</v>
      </c>
      <c r="I4587" s="50">
        <f t="shared" si="229"/>
        <v>0</v>
      </c>
      <c r="J4587" s="50">
        <f t="shared" si="229"/>
        <v>1</v>
      </c>
    </row>
    <row r="4588" spans="3:10">
      <c r="C4588" s="48" t="s">
        <v>4179</v>
      </c>
      <c r="D4588" s="49" t="s">
        <v>4180</v>
      </c>
      <c r="E4588" s="65">
        <v>0</v>
      </c>
      <c r="F4588" s="65">
        <v>1</v>
      </c>
      <c r="G4588" s="50">
        <v>0</v>
      </c>
      <c r="H4588" s="50">
        <v>1</v>
      </c>
      <c r="I4588" s="50">
        <f t="shared" si="229"/>
        <v>0</v>
      </c>
      <c r="J4588" s="50">
        <f t="shared" si="229"/>
        <v>2</v>
      </c>
    </row>
    <row r="4589" spans="3:10">
      <c r="C4589" s="48" t="s">
        <v>1304</v>
      </c>
      <c r="D4589" s="49" t="s">
        <v>1305</v>
      </c>
      <c r="E4589" s="65">
        <v>19</v>
      </c>
      <c r="F4589" s="65">
        <v>20</v>
      </c>
      <c r="G4589" s="50">
        <v>0</v>
      </c>
      <c r="H4589" s="50">
        <v>0</v>
      </c>
      <c r="I4589" s="50">
        <f t="shared" si="229"/>
        <v>19</v>
      </c>
      <c r="J4589" s="50">
        <f t="shared" si="229"/>
        <v>20</v>
      </c>
    </row>
    <row r="4590" spans="3:10">
      <c r="C4590" s="48" t="s">
        <v>1527</v>
      </c>
      <c r="D4590" s="49" t="s">
        <v>1528</v>
      </c>
      <c r="E4590" s="65">
        <v>8</v>
      </c>
      <c r="F4590" s="65">
        <v>10</v>
      </c>
      <c r="G4590" s="50">
        <v>0</v>
      </c>
      <c r="H4590" s="50">
        <v>1</v>
      </c>
      <c r="I4590" s="50">
        <f t="shared" si="229"/>
        <v>8</v>
      </c>
      <c r="J4590" s="50">
        <f t="shared" si="229"/>
        <v>11</v>
      </c>
    </row>
    <row r="4591" spans="3:10">
      <c r="C4591" s="48" t="s">
        <v>4181</v>
      </c>
      <c r="D4591" s="49" t="s">
        <v>4182</v>
      </c>
      <c r="E4591" s="65">
        <v>0</v>
      </c>
      <c r="F4591" s="65">
        <v>1</v>
      </c>
      <c r="G4591" s="50">
        <v>0</v>
      </c>
      <c r="H4591" s="50">
        <v>0</v>
      </c>
      <c r="I4591" s="50">
        <f t="shared" si="229"/>
        <v>0</v>
      </c>
      <c r="J4591" s="50">
        <f t="shared" si="229"/>
        <v>1</v>
      </c>
    </row>
    <row r="4592" spans="3:10">
      <c r="C4592" s="48" t="s">
        <v>749</v>
      </c>
      <c r="D4592" s="49" t="s">
        <v>750</v>
      </c>
      <c r="E4592" s="65">
        <v>5</v>
      </c>
      <c r="F4592" s="65">
        <v>10</v>
      </c>
      <c r="G4592" s="50">
        <v>24</v>
      </c>
      <c r="H4592" s="50">
        <v>25</v>
      </c>
      <c r="I4592" s="50">
        <f t="shared" si="229"/>
        <v>29</v>
      </c>
      <c r="J4592" s="50">
        <f t="shared" si="229"/>
        <v>35</v>
      </c>
    </row>
    <row r="4593" spans="3:10">
      <c r="C4593" s="48" t="s">
        <v>751</v>
      </c>
      <c r="D4593" s="49" t="s">
        <v>752</v>
      </c>
      <c r="E4593" s="65">
        <v>0</v>
      </c>
      <c r="F4593" s="65">
        <v>1</v>
      </c>
      <c r="G4593" s="50">
        <v>2</v>
      </c>
      <c r="H4593" s="50">
        <v>3</v>
      </c>
      <c r="I4593" s="50">
        <f t="shared" si="229"/>
        <v>2</v>
      </c>
      <c r="J4593" s="50">
        <f t="shared" si="229"/>
        <v>4</v>
      </c>
    </row>
    <row r="4594" spans="3:10">
      <c r="C4594" s="48" t="s">
        <v>4109</v>
      </c>
      <c r="D4594" s="49" t="s">
        <v>4110</v>
      </c>
      <c r="E4594" s="65">
        <v>1</v>
      </c>
      <c r="F4594" s="65">
        <v>1</v>
      </c>
      <c r="G4594" s="50">
        <v>0</v>
      </c>
      <c r="H4594" s="50">
        <v>0</v>
      </c>
      <c r="I4594" s="50">
        <f t="shared" si="229"/>
        <v>1</v>
      </c>
      <c r="J4594" s="50">
        <f t="shared" ref="J4594:J4657" si="230">SUM(F4594,H4594)</f>
        <v>1</v>
      </c>
    </row>
    <row r="4595" spans="3:10">
      <c r="C4595" s="48" t="s">
        <v>3111</v>
      </c>
      <c r="D4595" s="49" t="s">
        <v>3112</v>
      </c>
      <c r="E4595" s="65">
        <v>13051</v>
      </c>
      <c r="F4595" s="65">
        <v>11000</v>
      </c>
      <c r="G4595" s="50">
        <v>485</v>
      </c>
      <c r="H4595" s="50">
        <v>450</v>
      </c>
      <c r="I4595" s="50">
        <f t="shared" ref="I4595:J4658" si="231">SUM(E4595,G4595)</f>
        <v>13536</v>
      </c>
      <c r="J4595" s="50">
        <f t="shared" si="230"/>
        <v>11450</v>
      </c>
    </row>
    <row r="4596" spans="3:10">
      <c r="C4596" s="48" t="s">
        <v>3412</v>
      </c>
      <c r="D4596" s="49" t="s">
        <v>3413</v>
      </c>
      <c r="E4596" s="65">
        <v>0</v>
      </c>
      <c r="F4596" s="65">
        <v>1</v>
      </c>
      <c r="G4596" s="50">
        <v>0</v>
      </c>
      <c r="H4596" s="50">
        <v>0</v>
      </c>
      <c r="I4596" s="50">
        <f t="shared" si="231"/>
        <v>0</v>
      </c>
      <c r="J4596" s="50">
        <f t="shared" si="230"/>
        <v>1</v>
      </c>
    </row>
    <row r="4597" spans="3:10">
      <c r="C4597" s="48" t="s">
        <v>4125</v>
      </c>
      <c r="D4597" s="49" t="s">
        <v>4126</v>
      </c>
      <c r="E4597" s="65">
        <v>0</v>
      </c>
      <c r="F4597" s="65">
        <v>1</v>
      </c>
      <c r="G4597" s="50">
        <v>0</v>
      </c>
      <c r="H4597" s="50">
        <v>0</v>
      </c>
      <c r="I4597" s="50">
        <f t="shared" si="231"/>
        <v>0</v>
      </c>
      <c r="J4597" s="50">
        <f t="shared" si="230"/>
        <v>1</v>
      </c>
    </row>
    <row r="4598" spans="3:10">
      <c r="C4598" s="48" t="s">
        <v>4183</v>
      </c>
      <c r="D4598" s="49" t="s">
        <v>4184</v>
      </c>
      <c r="E4598" s="65">
        <v>0</v>
      </c>
      <c r="F4598" s="65">
        <v>1</v>
      </c>
      <c r="G4598" s="50">
        <v>3</v>
      </c>
      <c r="H4598" s="50">
        <v>5</v>
      </c>
      <c r="I4598" s="50">
        <f t="shared" si="231"/>
        <v>3</v>
      </c>
      <c r="J4598" s="50">
        <f t="shared" si="230"/>
        <v>6</v>
      </c>
    </row>
    <row r="4599" spans="3:10">
      <c r="C4599" s="48" t="s">
        <v>3473</v>
      </c>
      <c r="D4599" s="49" t="s">
        <v>3474</v>
      </c>
      <c r="E4599" s="65">
        <v>0</v>
      </c>
      <c r="F4599" s="65">
        <v>1</v>
      </c>
      <c r="G4599" s="50">
        <v>0</v>
      </c>
      <c r="H4599" s="50">
        <v>1</v>
      </c>
      <c r="I4599" s="50">
        <f t="shared" si="231"/>
        <v>0</v>
      </c>
      <c r="J4599" s="50">
        <f t="shared" si="230"/>
        <v>2</v>
      </c>
    </row>
    <row r="4600" spans="3:10">
      <c r="C4600" s="48" t="s">
        <v>753</v>
      </c>
      <c r="D4600" s="49" t="s">
        <v>754</v>
      </c>
      <c r="E4600" s="65">
        <v>0</v>
      </c>
      <c r="F4600" s="65">
        <v>0</v>
      </c>
      <c r="G4600" s="50">
        <v>0</v>
      </c>
      <c r="H4600" s="50">
        <v>1</v>
      </c>
      <c r="I4600" s="50">
        <f t="shared" si="231"/>
        <v>0</v>
      </c>
      <c r="J4600" s="50">
        <f t="shared" si="230"/>
        <v>1</v>
      </c>
    </row>
    <row r="4601" spans="3:10">
      <c r="C4601" s="48" t="s">
        <v>755</v>
      </c>
      <c r="D4601" s="49" t="s">
        <v>756</v>
      </c>
      <c r="E4601" s="65">
        <v>75</v>
      </c>
      <c r="F4601" s="65">
        <v>55</v>
      </c>
      <c r="G4601" s="50">
        <v>778</v>
      </c>
      <c r="H4601" s="50">
        <v>800</v>
      </c>
      <c r="I4601" s="50">
        <f t="shared" si="231"/>
        <v>853</v>
      </c>
      <c r="J4601" s="50">
        <f t="shared" si="230"/>
        <v>855</v>
      </c>
    </row>
    <row r="4602" spans="3:10">
      <c r="C4602" s="48" t="s">
        <v>583</v>
      </c>
      <c r="D4602" s="49" t="s">
        <v>584</v>
      </c>
      <c r="E4602" s="65">
        <v>2</v>
      </c>
      <c r="F4602" s="65">
        <v>3</v>
      </c>
      <c r="G4602" s="50">
        <v>1336</v>
      </c>
      <c r="H4602" s="50">
        <v>1400</v>
      </c>
      <c r="I4602" s="50">
        <f t="shared" si="231"/>
        <v>1338</v>
      </c>
      <c r="J4602" s="50">
        <f t="shared" si="230"/>
        <v>1403</v>
      </c>
    </row>
    <row r="4603" spans="3:10">
      <c r="C4603" s="48" t="s">
        <v>2027</v>
      </c>
      <c r="D4603" s="49" t="s">
        <v>2028</v>
      </c>
      <c r="E4603" s="65">
        <v>0</v>
      </c>
      <c r="F4603" s="65">
        <v>0</v>
      </c>
      <c r="G4603" s="50">
        <v>1</v>
      </c>
      <c r="H4603" s="50">
        <v>1</v>
      </c>
      <c r="I4603" s="50">
        <f t="shared" si="231"/>
        <v>1</v>
      </c>
      <c r="J4603" s="50">
        <f t="shared" si="230"/>
        <v>1</v>
      </c>
    </row>
    <row r="4604" spans="3:10">
      <c r="C4604" s="48" t="s">
        <v>1377</v>
      </c>
      <c r="D4604" s="49" t="s">
        <v>1378</v>
      </c>
      <c r="E4604" s="65">
        <v>0</v>
      </c>
      <c r="F4604" s="65">
        <v>1</v>
      </c>
      <c r="G4604" s="50">
        <v>0</v>
      </c>
      <c r="H4604" s="50">
        <v>1</v>
      </c>
      <c r="I4604" s="50">
        <f t="shared" si="231"/>
        <v>0</v>
      </c>
      <c r="J4604" s="50">
        <f t="shared" si="230"/>
        <v>2</v>
      </c>
    </row>
    <row r="4605" spans="3:10">
      <c r="C4605" s="48" t="s">
        <v>1539</v>
      </c>
      <c r="D4605" s="49" t="s">
        <v>1540</v>
      </c>
      <c r="E4605" s="65">
        <v>12</v>
      </c>
      <c r="F4605" s="65">
        <v>10</v>
      </c>
      <c r="G4605" s="50">
        <v>0</v>
      </c>
      <c r="H4605" s="50">
        <v>1</v>
      </c>
      <c r="I4605" s="50">
        <f t="shared" si="231"/>
        <v>12</v>
      </c>
      <c r="J4605" s="50">
        <f t="shared" si="230"/>
        <v>11</v>
      </c>
    </row>
    <row r="4606" spans="3:10">
      <c r="C4606" s="48" t="s">
        <v>587</v>
      </c>
      <c r="D4606" s="49" t="s">
        <v>588</v>
      </c>
      <c r="E4606" s="65">
        <v>3</v>
      </c>
      <c r="F4606" s="65">
        <v>4</v>
      </c>
      <c r="G4606" s="50">
        <v>1</v>
      </c>
      <c r="H4606" s="50">
        <v>1</v>
      </c>
      <c r="I4606" s="50">
        <f t="shared" si="231"/>
        <v>4</v>
      </c>
      <c r="J4606" s="50">
        <f t="shared" si="230"/>
        <v>5</v>
      </c>
    </row>
    <row r="4607" spans="3:10">
      <c r="C4607" s="48" t="s">
        <v>485</v>
      </c>
      <c r="D4607" s="49" t="s">
        <v>486</v>
      </c>
      <c r="E4607" s="65">
        <v>0</v>
      </c>
      <c r="F4607" s="65">
        <v>1</v>
      </c>
      <c r="G4607" s="50">
        <v>0</v>
      </c>
      <c r="H4607" s="50">
        <v>1</v>
      </c>
      <c r="I4607" s="50">
        <f t="shared" si="231"/>
        <v>0</v>
      </c>
      <c r="J4607" s="50">
        <f t="shared" si="230"/>
        <v>2</v>
      </c>
    </row>
    <row r="4608" spans="3:10">
      <c r="C4608" s="48" t="s">
        <v>1383</v>
      </c>
      <c r="D4608" s="49" t="s">
        <v>1384</v>
      </c>
      <c r="E4608" s="65">
        <v>1</v>
      </c>
      <c r="F4608" s="65">
        <v>5</v>
      </c>
      <c r="G4608" s="50">
        <v>0</v>
      </c>
      <c r="H4608" s="50">
        <v>1</v>
      </c>
      <c r="I4608" s="50">
        <f t="shared" si="231"/>
        <v>1</v>
      </c>
      <c r="J4608" s="50">
        <f t="shared" si="230"/>
        <v>6</v>
      </c>
    </row>
    <row r="4609" spans="3:10">
      <c r="C4609" s="48" t="s">
        <v>589</v>
      </c>
      <c r="D4609" s="49" t="s">
        <v>590</v>
      </c>
      <c r="E4609" s="65">
        <v>0</v>
      </c>
      <c r="F4609" s="65">
        <v>1</v>
      </c>
      <c r="G4609" s="50">
        <v>0</v>
      </c>
      <c r="H4609" s="50">
        <v>1</v>
      </c>
      <c r="I4609" s="50">
        <f t="shared" si="231"/>
        <v>0</v>
      </c>
      <c r="J4609" s="50">
        <f t="shared" si="230"/>
        <v>2</v>
      </c>
    </row>
    <row r="4610" spans="3:10">
      <c r="C4610" s="48" t="s">
        <v>1395</v>
      </c>
      <c r="D4610" s="49" t="s">
        <v>1396</v>
      </c>
      <c r="E4610" s="65">
        <v>4</v>
      </c>
      <c r="F4610" s="65">
        <v>5</v>
      </c>
      <c r="G4610" s="50">
        <v>0</v>
      </c>
      <c r="H4610" s="50">
        <v>1</v>
      </c>
      <c r="I4610" s="50">
        <f t="shared" si="231"/>
        <v>4</v>
      </c>
      <c r="J4610" s="50">
        <f t="shared" si="230"/>
        <v>6</v>
      </c>
    </row>
    <row r="4611" spans="3:10">
      <c r="C4611" s="48" t="s">
        <v>4185</v>
      </c>
      <c r="D4611" s="49" t="s">
        <v>4186</v>
      </c>
      <c r="E4611" s="65">
        <v>272</v>
      </c>
      <c r="F4611" s="65">
        <v>300</v>
      </c>
      <c r="G4611" s="50">
        <v>15</v>
      </c>
      <c r="H4611" s="50">
        <v>15</v>
      </c>
      <c r="I4611" s="50">
        <f t="shared" si="231"/>
        <v>287</v>
      </c>
      <c r="J4611" s="50">
        <f t="shared" si="230"/>
        <v>315</v>
      </c>
    </row>
    <row r="4612" spans="3:10">
      <c r="C4612" s="48" t="s">
        <v>4187</v>
      </c>
      <c r="D4612" s="49" t="s">
        <v>4188</v>
      </c>
      <c r="E4612" s="65">
        <v>189</v>
      </c>
      <c r="F4612" s="65">
        <v>150</v>
      </c>
      <c r="G4612" s="50">
        <v>14</v>
      </c>
      <c r="H4612" s="50">
        <v>15</v>
      </c>
      <c r="I4612" s="50">
        <f t="shared" si="231"/>
        <v>203</v>
      </c>
      <c r="J4612" s="50">
        <f t="shared" si="230"/>
        <v>165</v>
      </c>
    </row>
    <row r="4613" spans="3:10">
      <c r="C4613" s="48" t="s">
        <v>1397</v>
      </c>
      <c r="D4613" s="49" t="s">
        <v>1398</v>
      </c>
      <c r="E4613" s="65">
        <v>2</v>
      </c>
      <c r="F4613" s="65">
        <v>3</v>
      </c>
      <c r="G4613" s="50">
        <v>0</v>
      </c>
      <c r="H4613" s="50">
        <v>0</v>
      </c>
      <c r="I4613" s="50">
        <f t="shared" si="231"/>
        <v>2</v>
      </c>
      <c r="J4613" s="50">
        <f t="shared" si="230"/>
        <v>3</v>
      </c>
    </row>
    <row r="4614" spans="3:10">
      <c r="C4614" s="48" t="s">
        <v>1399</v>
      </c>
      <c r="D4614" s="49" t="s">
        <v>1400</v>
      </c>
      <c r="E4614" s="65">
        <v>283</v>
      </c>
      <c r="F4614" s="65">
        <v>250</v>
      </c>
      <c r="G4614" s="50">
        <v>0</v>
      </c>
      <c r="H4614" s="50">
        <v>0</v>
      </c>
      <c r="I4614" s="50">
        <f t="shared" si="231"/>
        <v>283</v>
      </c>
      <c r="J4614" s="50">
        <f t="shared" si="230"/>
        <v>250</v>
      </c>
    </row>
    <row r="4615" spans="3:10">
      <c r="C4615" s="48" t="s">
        <v>4189</v>
      </c>
      <c r="D4615" s="49" t="s">
        <v>4190</v>
      </c>
      <c r="E4615" s="65">
        <v>0</v>
      </c>
      <c r="F4615" s="65">
        <v>1</v>
      </c>
      <c r="G4615" s="50">
        <v>0</v>
      </c>
      <c r="H4615" s="50">
        <v>1</v>
      </c>
      <c r="I4615" s="50">
        <f t="shared" si="231"/>
        <v>0</v>
      </c>
      <c r="J4615" s="50">
        <f t="shared" si="230"/>
        <v>2</v>
      </c>
    </row>
    <row r="4616" spans="3:10">
      <c r="C4616" s="48" t="s">
        <v>757</v>
      </c>
      <c r="D4616" s="49" t="s">
        <v>758</v>
      </c>
      <c r="E4616" s="65">
        <v>0</v>
      </c>
      <c r="F4616" s="65">
        <v>1</v>
      </c>
      <c r="G4616" s="50">
        <v>38</v>
      </c>
      <c r="H4616" s="50">
        <v>50</v>
      </c>
      <c r="I4616" s="50">
        <f t="shared" si="231"/>
        <v>38</v>
      </c>
      <c r="J4616" s="50">
        <f t="shared" si="230"/>
        <v>51</v>
      </c>
    </row>
    <row r="4617" spans="3:10">
      <c r="C4617" s="48" t="s">
        <v>4191</v>
      </c>
      <c r="D4617" s="49" t="s">
        <v>4192</v>
      </c>
      <c r="E4617" s="65">
        <v>0</v>
      </c>
      <c r="F4617" s="65">
        <v>1</v>
      </c>
      <c r="G4617" s="50">
        <v>41</v>
      </c>
      <c r="H4617" s="50">
        <v>55</v>
      </c>
      <c r="I4617" s="50">
        <f t="shared" si="231"/>
        <v>41</v>
      </c>
      <c r="J4617" s="50">
        <f t="shared" si="230"/>
        <v>56</v>
      </c>
    </row>
    <row r="4618" spans="3:10">
      <c r="C4618" s="48" t="s">
        <v>591</v>
      </c>
      <c r="D4618" s="49" t="s">
        <v>592</v>
      </c>
      <c r="E4618" s="65">
        <v>8</v>
      </c>
      <c r="F4618" s="65">
        <v>10</v>
      </c>
      <c r="G4618" s="50">
        <v>20</v>
      </c>
      <c r="H4618" s="50">
        <v>20</v>
      </c>
      <c r="I4618" s="50">
        <f t="shared" si="231"/>
        <v>28</v>
      </c>
      <c r="J4618" s="50">
        <f t="shared" si="230"/>
        <v>30</v>
      </c>
    </row>
    <row r="4619" spans="3:10">
      <c r="C4619" s="48" t="s">
        <v>759</v>
      </c>
      <c r="D4619" s="49" t="s">
        <v>760</v>
      </c>
      <c r="E4619" s="65">
        <v>0</v>
      </c>
      <c r="F4619" s="65">
        <v>1</v>
      </c>
      <c r="G4619" s="50">
        <v>0</v>
      </c>
      <c r="H4619" s="50">
        <v>1</v>
      </c>
      <c r="I4619" s="50">
        <f t="shared" si="231"/>
        <v>0</v>
      </c>
      <c r="J4619" s="50">
        <f t="shared" si="230"/>
        <v>2</v>
      </c>
    </row>
    <row r="4620" spans="3:10">
      <c r="C4620" s="48" t="s">
        <v>593</v>
      </c>
      <c r="D4620" s="49" t="s">
        <v>594</v>
      </c>
      <c r="E4620" s="65">
        <v>0</v>
      </c>
      <c r="F4620" s="65">
        <v>1</v>
      </c>
      <c r="G4620" s="50">
        <v>76</v>
      </c>
      <c r="H4620" s="50">
        <v>80</v>
      </c>
      <c r="I4620" s="50">
        <f t="shared" si="231"/>
        <v>76</v>
      </c>
      <c r="J4620" s="50">
        <f t="shared" si="230"/>
        <v>81</v>
      </c>
    </row>
    <row r="4621" spans="3:10">
      <c r="C4621" s="48" t="s">
        <v>595</v>
      </c>
      <c r="D4621" s="49" t="s">
        <v>596</v>
      </c>
      <c r="E4621" s="65">
        <v>0</v>
      </c>
      <c r="F4621" s="65">
        <v>1</v>
      </c>
      <c r="G4621" s="50">
        <v>5</v>
      </c>
      <c r="H4621" s="50">
        <v>10</v>
      </c>
      <c r="I4621" s="50">
        <f t="shared" si="231"/>
        <v>5</v>
      </c>
      <c r="J4621" s="50">
        <f t="shared" si="230"/>
        <v>11</v>
      </c>
    </row>
    <row r="4622" spans="3:10">
      <c r="C4622" s="48" t="s">
        <v>761</v>
      </c>
      <c r="D4622" s="49" t="s">
        <v>762</v>
      </c>
      <c r="E4622" s="65">
        <v>29</v>
      </c>
      <c r="F4622" s="65">
        <v>28</v>
      </c>
      <c r="G4622" s="50">
        <v>128</v>
      </c>
      <c r="H4622" s="50">
        <v>150</v>
      </c>
      <c r="I4622" s="50">
        <f t="shared" si="231"/>
        <v>157</v>
      </c>
      <c r="J4622" s="50">
        <f t="shared" si="230"/>
        <v>178</v>
      </c>
    </row>
    <row r="4623" spans="3:10">
      <c r="C4623" s="48" t="s">
        <v>763</v>
      </c>
      <c r="D4623" s="49" t="s">
        <v>764</v>
      </c>
      <c r="E4623" s="65">
        <v>2</v>
      </c>
      <c r="F4623" s="65">
        <v>2</v>
      </c>
      <c r="G4623" s="50">
        <v>15</v>
      </c>
      <c r="H4623" s="50">
        <v>15</v>
      </c>
      <c r="I4623" s="50">
        <f t="shared" si="231"/>
        <v>17</v>
      </c>
      <c r="J4623" s="50">
        <f t="shared" si="230"/>
        <v>17</v>
      </c>
    </row>
    <row r="4624" spans="3:10">
      <c r="C4624" s="48" t="s">
        <v>597</v>
      </c>
      <c r="D4624" s="49" t="s">
        <v>598</v>
      </c>
      <c r="E4624" s="65">
        <v>1</v>
      </c>
      <c r="F4624" s="65">
        <v>1</v>
      </c>
      <c r="G4624" s="50">
        <v>0</v>
      </c>
      <c r="H4624" s="50">
        <v>2</v>
      </c>
      <c r="I4624" s="50">
        <f t="shared" si="231"/>
        <v>1</v>
      </c>
      <c r="J4624" s="50">
        <f t="shared" si="230"/>
        <v>3</v>
      </c>
    </row>
    <row r="4625" spans="3:10">
      <c r="C4625" s="48" t="s">
        <v>601</v>
      </c>
      <c r="D4625" s="49" t="s">
        <v>602</v>
      </c>
      <c r="E4625" s="65">
        <v>0</v>
      </c>
      <c r="F4625" s="65">
        <v>0</v>
      </c>
      <c r="G4625" s="50">
        <v>4</v>
      </c>
      <c r="H4625" s="50">
        <v>5</v>
      </c>
      <c r="I4625" s="50">
        <f t="shared" si="231"/>
        <v>4</v>
      </c>
      <c r="J4625" s="50">
        <f t="shared" si="230"/>
        <v>5</v>
      </c>
    </row>
    <row r="4626" spans="3:10">
      <c r="C4626" s="48" t="s">
        <v>603</v>
      </c>
      <c r="D4626" s="49" t="s">
        <v>604</v>
      </c>
      <c r="E4626" s="65">
        <v>0</v>
      </c>
      <c r="F4626" s="65">
        <v>0</v>
      </c>
      <c r="G4626" s="50">
        <v>0</v>
      </c>
      <c r="H4626" s="50">
        <v>1</v>
      </c>
      <c r="I4626" s="50">
        <f t="shared" si="231"/>
        <v>0</v>
      </c>
      <c r="J4626" s="50">
        <f t="shared" si="230"/>
        <v>1</v>
      </c>
    </row>
    <row r="4627" spans="3:10">
      <c r="C4627" s="48" t="s">
        <v>605</v>
      </c>
      <c r="D4627" s="49" t="s">
        <v>606</v>
      </c>
      <c r="E4627" s="65">
        <v>0</v>
      </c>
      <c r="F4627" s="65">
        <v>0</v>
      </c>
      <c r="G4627" s="50">
        <v>149</v>
      </c>
      <c r="H4627" s="50">
        <v>130</v>
      </c>
      <c r="I4627" s="50">
        <f t="shared" si="231"/>
        <v>149</v>
      </c>
      <c r="J4627" s="50">
        <f t="shared" si="230"/>
        <v>130</v>
      </c>
    </row>
    <row r="4628" spans="3:10">
      <c r="C4628" s="48" t="s">
        <v>775</v>
      </c>
      <c r="D4628" s="49" t="s">
        <v>776</v>
      </c>
      <c r="E4628" s="65">
        <v>0</v>
      </c>
      <c r="F4628" s="65">
        <v>1</v>
      </c>
      <c r="G4628" s="50">
        <v>0</v>
      </c>
      <c r="H4628" s="50">
        <v>1</v>
      </c>
      <c r="I4628" s="50">
        <f t="shared" si="231"/>
        <v>0</v>
      </c>
      <c r="J4628" s="50">
        <f t="shared" si="230"/>
        <v>2</v>
      </c>
    </row>
    <row r="4629" spans="3:10">
      <c r="C4629" s="48" t="s">
        <v>1553</v>
      </c>
      <c r="D4629" s="49" t="s">
        <v>1554</v>
      </c>
      <c r="E4629" s="65">
        <v>1</v>
      </c>
      <c r="F4629" s="65">
        <v>1</v>
      </c>
      <c r="G4629" s="50">
        <v>0</v>
      </c>
      <c r="H4629" s="50">
        <v>1</v>
      </c>
      <c r="I4629" s="50">
        <f t="shared" si="231"/>
        <v>1</v>
      </c>
      <c r="J4629" s="50">
        <f t="shared" si="230"/>
        <v>2</v>
      </c>
    </row>
    <row r="4630" spans="3:10">
      <c r="C4630" s="48" t="s">
        <v>4193</v>
      </c>
      <c r="D4630" s="49" t="s">
        <v>4194</v>
      </c>
      <c r="E4630" s="65">
        <v>1</v>
      </c>
      <c r="F4630" s="65">
        <v>1</v>
      </c>
      <c r="G4630" s="50">
        <v>0</v>
      </c>
      <c r="H4630" s="50">
        <v>1</v>
      </c>
      <c r="I4630" s="50">
        <f t="shared" si="231"/>
        <v>1</v>
      </c>
      <c r="J4630" s="50">
        <f t="shared" si="230"/>
        <v>2</v>
      </c>
    </row>
    <row r="4631" spans="3:10">
      <c r="C4631" s="48" t="s">
        <v>2035</v>
      </c>
      <c r="D4631" s="49" t="s">
        <v>2036</v>
      </c>
      <c r="E4631" s="65">
        <v>0</v>
      </c>
      <c r="F4631" s="65">
        <v>0</v>
      </c>
      <c r="G4631" s="50">
        <v>1</v>
      </c>
      <c r="H4631" s="50">
        <v>1</v>
      </c>
      <c r="I4631" s="50">
        <f t="shared" si="231"/>
        <v>1</v>
      </c>
      <c r="J4631" s="50">
        <f t="shared" si="230"/>
        <v>1</v>
      </c>
    </row>
    <row r="4632" spans="3:10">
      <c r="C4632" s="48" t="s">
        <v>4195</v>
      </c>
      <c r="D4632" s="49" t="s">
        <v>4196</v>
      </c>
      <c r="E4632" s="65">
        <v>0</v>
      </c>
      <c r="F4632" s="65">
        <v>1</v>
      </c>
      <c r="G4632" s="50">
        <v>0</v>
      </c>
      <c r="H4632" s="50">
        <v>1</v>
      </c>
      <c r="I4632" s="50">
        <f t="shared" si="231"/>
        <v>0</v>
      </c>
      <c r="J4632" s="50">
        <f t="shared" si="230"/>
        <v>2</v>
      </c>
    </row>
    <row r="4633" spans="3:10">
      <c r="C4633" s="48" t="s">
        <v>2833</v>
      </c>
      <c r="D4633" s="49" t="s">
        <v>2834</v>
      </c>
      <c r="E4633" s="65">
        <v>0</v>
      </c>
      <c r="F4633" s="65">
        <v>0</v>
      </c>
      <c r="G4633" s="50">
        <v>1</v>
      </c>
      <c r="H4633" s="50">
        <v>1</v>
      </c>
      <c r="I4633" s="50">
        <f t="shared" si="231"/>
        <v>1</v>
      </c>
      <c r="J4633" s="50">
        <f t="shared" si="230"/>
        <v>1</v>
      </c>
    </row>
    <row r="4634" spans="3:10">
      <c r="C4634" s="48" t="s">
        <v>785</v>
      </c>
      <c r="D4634" s="49" t="s">
        <v>786</v>
      </c>
      <c r="E4634" s="65">
        <v>0</v>
      </c>
      <c r="F4634" s="65">
        <v>0</v>
      </c>
      <c r="G4634" s="50">
        <v>61</v>
      </c>
      <c r="H4634" s="50">
        <v>75</v>
      </c>
      <c r="I4634" s="50">
        <f t="shared" si="231"/>
        <v>61</v>
      </c>
      <c r="J4634" s="50">
        <f t="shared" si="230"/>
        <v>75</v>
      </c>
    </row>
    <row r="4635" spans="3:10">
      <c r="C4635" s="48" t="s">
        <v>3832</v>
      </c>
      <c r="D4635" s="49" t="s">
        <v>3833</v>
      </c>
      <c r="E4635" s="65">
        <v>1</v>
      </c>
      <c r="F4635" s="65">
        <v>1</v>
      </c>
      <c r="G4635" s="50">
        <v>0</v>
      </c>
      <c r="H4635" s="50">
        <v>1</v>
      </c>
      <c r="I4635" s="50">
        <f t="shared" si="231"/>
        <v>1</v>
      </c>
      <c r="J4635" s="50">
        <f t="shared" si="230"/>
        <v>2</v>
      </c>
    </row>
    <row r="4636" spans="3:10">
      <c r="C4636" s="48" t="s">
        <v>609</v>
      </c>
      <c r="D4636" s="49" t="s">
        <v>610</v>
      </c>
      <c r="E4636" s="65">
        <v>352</v>
      </c>
      <c r="F4636" s="65">
        <v>320</v>
      </c>
      <c r="G4636" s="50">
        <v>33</v>
      </c>
      <c r="H4636" s="50">
        <v>25</v>
      </c>
      <c r="I4636" s="50">
        <f t="shared" si="231"/>
        <v>385</v>
      </c>
      <c r="J4636" s="50">
        <f t="shared" si="230"/>
        <v>345</v>
      </c>
    </row>
    <row r="4637" spans="3:10">
      <c r="C4637" s="48" t="s">
        <v>793</v>
      </c>
      <c r="D4637" s="49" t="s">
        <v>794</v>
      </c>
      <c r="E4637" s="65">
        <v>0</v>
      </c>
      <c r="F4637" s="65">
        <v>2</v>
      </c>
      <c r="G4637" s="50">
        <v>104</v>
      </c>
      <c r="H4637" s="50">
        <v>70</v>
      </c>
      <c r="I4637" s="50">
        <f t="shared" si="231"/>
        <v>104</v>
      </c>
      <c r="J4637" s="50">
        <f t="shared" si="230"/>
        <v>72</v>
      </c>
    </row>
    <row r="4638" spans="3:10">
      <c r="C4638" s="48" t="s">
        <v>795</v>
      </c>
      <c r="D4638" s="49" t="s">
        <v>796</v>
      </c>
      <c r="E4638" s="65">
        <v>0</v>
      </c>
      <c r="F4638" s="65">
        <v>2</v>
      </c>
      <c r="G4638" s="50">
        <v>806</v>
      </c>
      <c r="H4638" s="50">
        <v>800</v>
      </c>
      <c r="I4638" s="50">
        <f t="shared" si="231"/>
        <v>806</v>
      </c>
      <c r="J4638" s="50">
        <f t="shared" si="230"/>
        <v>802</v>
      </c>
    </row>
    <row r="4639" spans="3:10">
      <c r="C4639" s="48" t="s">
        <v>797</v>
      </c>
      <c r="D4639" s="49" t="s">
        <v>798</v>
      </c>
      <c r="E4639" s="65">
        <v>7</v>
      </c>
      <c r="F4639" s="65">
        <v>7</v>
      </c>
      <c r="G4639" s="50">
        <v>82</v>
      </c>
      <c r="H4639" s="50">
        <v>75</v>
      </c>
      <c r="I4639" s="50">
        <f t="shared" si="231"/>
        <v>89</v>
      </c>
      <c r="J4639" s="50">
        <f t="shared" si="230"/>
        <v>82</v>
      </c>
    </row>
    <row r="4640" spans="3:10">
      <c r="C4640" s="48" t="s">
        <v>865</v>
      </c>
      <c r="D4640" s="49" t="s">
        <v>866</v>
      </c>
      <c r="E4640" s="65">
        <v>0</v>
      </c>
      <c r="F4640" s="65">
        <v>10</v>
      </c>
      <c r="G4640" s="50">
        <v>14</v>
      </c>
      <c r="H4640" s="50">
        <v>15</v>
      </c>
      <c r="I4640" s="50">
        <f t="shared" si="231"/>
        <v>14</v>
      </c>
      <c r="J4640" s="50">
        <f t="shared" si="230"/>
        <v>25</v>
      </c>
    </row>
    <row r="4641" spans="3:10">
      <c r="C4641" s="48" t="s">
        <v>867</v>
      </c>
      <c r="D4641" s="49" t="s">
        <v>868</v>
      </c>
      <c r="E4641" s="65">
        <v>1</v>
      </c>
      <c r="F4641" s="65">
        <v>10</v>
      </c>
      <c r="G4641" s="50">
        <v>455</v>
      </c>
      <c r="H4641" s="50">
        <v>400</v>
      </c>
      <c r="I4641" s="50">
        <f t="shared" si="231"/>
        <v>456</v>
      </c>
      <c r="J4641" s="50">
        <f t="shared" si="230"/>
        <v>410</v>
      </c>
    </row>
    <row r="4642" spans="3:10">
      <c r="C4642" s="48" t="s">
        <v>869</v>
      </c>
      <c r="D4642" s="49" t="s">
        <v>870</v>
      </c>
      <c r="E4642" s="65">
        <v>0</v>
      </c>
      <c r="F4642" s="65">
        <v>1</v>
      </c>
      <c r="G4642" s="50">
        <v>0</v>
      </c>
      <c r="H4642" s="50">
        <v>1</v>
      </c>
      <c r="I4642" s="50">
        <f t="shared" si="231"/>
        <v>0</v>
      </c>
      <c r="J4642" s="50">
        <f t="shared" si="230"/>
        <v>2</v>
      </c>
    </row>
    <row r="4643" spans="3:10">
      <c r="C4643" s="48" t="s">
        <v>871</v>
      </c>
      <c r="D4643" s="49" t="s">
        <v>872</v>
      </c>
      <c r="E4643" s="65">
        <v>0</v>
      </c>
      <c r="F4643" s="65">
        <v>1</v>
      </c>
      <c r="G4643" s="50">
        <v>0</v>
      </c>
      <c r="H4643" s="50">
        <v>0</v>
      </c>
      <c r="I4643" s="50">
        <f t="shared" si="231"/>
        <v>0</v>
      </c>
      <c r="J4643" s="50">
        <f t="shared" si="230"/>
        <v>1</v>
      </c>
    </row>
    <row r="4644" spans="3:10">
      <c r="C4644" s="48" t="s">
        <v>873</v>
      </c>
      <c r="D4644" s="49" t="s">
        <v>874</v>
      </c>
      <c r="E4644" s="65">
        <v>0</v>
      </c>
      <c r="F4644" s="65">
        <v>1</v>
      </c>
      <c r="G4644" s="50">
        <v>0</v>
      </c>
      <c r="H4644" s="50">
        <v>1</v>
      </c>
      <c r="I4644" s="50">
        <f t="shared" si="231"/>
        <v>0</v>
      </c>
      <c r="J4644" s="50">
        <f t="shared" si="230"/>
        <v>2</v>
      </c>
    </row>
    <row r="4645" spans="3:10">
      <c r="C4645" s="48" t="s">
        <v>879</v>
      </c>
      <c r="D4645" s="49" t="s">
        <v>4197</v>
      </c>
      <c r="E4645" s="65">
        <v>0</v>
      </c>
      <c r="F4645" s="65">
        <v>1</v>
      </c>
      <c r="G4645" s="50">
        <v>0</v>
      </c>
      <c r="H4645" s="50">
        <v>1</v>
      </c>
      <c r="I4645" s="50">
        <f t="shared" si="231"/>
        <v>0</v>
      </c>
      <c r="J4645" s="50">
        <f t="shared" si="230"/>
        <v>2</v>
      </c>
    </row>
    <row r="4646" spans="3:10">
      <c r="C4646" s="48" t="s">
        <v>880</v>
      </c>
      <c r="D4646" s="49" t="s">
        <v>881</v>
      </c>
      <c r="E4646" s="65">
        <v>0</v>
      </c>
      <c r="F4646" s="65">
        <v>0</v>
      </c>
      <c r="G4646" s="50">
        <v>21</v>
      </c>
      <c r="H4646" s="50">
        <v>20</v>
      </c>
      <c r="I4646" s="50">
        <f t="shared" si="231"/>
        <v>21</v>
      </c>
      <c r="J4646" s="50">
        <f t="shared" si="230"/>
        <v>20</v>
      </c>
    </row>
    <row r="4647" spans="3:10">
      <c r="C4647" s="48" t="s">
        <v>882</v>
      </c>
      <c r="D4647" s="49" t="s">
        <v>883</v>
      </c>
      <c r="E4647" s="65">
        <v>0</v>
      </c>
      <c r="F4647" s="65">
        <v>0</v>
      </c>
      <c r="G4647" s="50">
        <v>368</v>
      </c>
      <c r="H4647" s="50">
        <v>370</v>
      </c>
      <c r="I4647" s="50">
        <f t="shared" si="231"/>
        <v>368</v>
      </c>
      <c r="J4647" s="50">
        <f t="shared" si="230"/>
        <v>370</v>
      </c>
    </row>
    <row r="4648" spans="3:10">
      <c r="C4648" s="48" t="s">
        <v>884</v>
      </c>
      <c r="D4648" s="49" t="s">
        <v>885</v>
      </c>
      <c r="E4648" s="65">
        <v>0</v>
      </c>
      <c r="F4648" s="65">
        <v>0</v>
      </c>
      <c r="G4648" s="50">
        <v>41</v>
      </c>
      <c r="H4648" s="50">
        <v>30</v>
      </c>
      <c r="I4648" s="50">
        <f t="shared" si="231"/>
        <v>41</v>
      </c>
      <c r="J4648" s="50">
        <f t="shared" si="230"/>
        <v>30</v>
      </c>
    </row>
    <row r="4649" spans="3:10">
      <c r="C4649" s="48" t="s">
        <v>886</v>
      </c>
      <c r="D4649" s="49" t="s">
        <v>887</v>
      </c>
      <c r="E4649" s="65">
        <v>0</v>
      </c>
      <c r="F4649" s="65">
        <v>0</v>
      </c>
      <c r="G4649" s="50">
        <v>561</v>
      </c>
      <c r="H4649" s="50">
        <v>450</v>
      </c>
      <c r="I4649" s="50">
        <f t="shared" si="231"/>
        <v>561</v>
      </c>
      <c r="J4649" s="50">
        <f t="shared" si="230"/>
        <v>450</v>
      </c>
    </row>
    <row r="4650" spans="3:10">
      <c r="C4650" s="48" t="s">
        <v>888</v>
      </c>
      <c r="D4650" s="49" t="s">
        <v>889</v>
      </c>
      <c r="E4650" s="65">
        <v>0</v>
      </c>
      <c r="F4650" s="65">
        <v>0</v>
      </c>
      <c r="G4650" s="50">
        <v>44</v>
      </c>
      <c r="H4650" s="50">
        <v>45</v>
      </c>
      <c r="I4650" s="50">
        <f t="shared" si="231"/>
        <v>44</v>
      </c>
      <c r="J4650" s="50">
        <f t="shared" si="230"/>
        <v>45</v>
      </c>
    </row>
    <row r="4651" spans="3:10">
      <c r="C4651" s="48" t="s">
        <v>890</v>
      </c>
      <c r="D4651" s="49" t="s">
        <v>891</v>
      </c>
      <c r="E4651" s="65">
        <v>0</v>
      </c>
      <c r="F4651" s="65">
        <v>0</v>
      </c>
      <c r="G4651" s="50">
        <v>383</v>
      </c>
      <c r="H4651" s="50">
        <v>300</v>
      </c>
      <c r="I4651" s="50">
        <f t="shared" si="231"/>
        <v>383</v>
      </c>
      <c r="J4651" s="50">
        <f t="shared" si="230"/>
        <v>300</v>
      </c>
    </row>
    <row r="4652" spans="3:10">
      <c r="C4652" s="48" t="s">
        <v>892</v>
      </c>
      <c r="D4652" s="49" t="s">
        <v>893</v>
      </c>
      <c r="E4652" s="65">
        <v>0</v>
      </c>
      <c r="F4652" s="65">
        <v>0</v>
      </c>
      <c r="G4652" s="50">
        <v>10</v>
      </c>
      <c r="H4652" s="50">
        <v>5</v>
      </c>
      <c r="I4652" s="50">
        <f t="shared" si="231"/>
        <v>10</v>
      </c>
      <c r="J4652" s="50">
        <f t="shared" si="230"/>
        <v>5</v>
      </c>
    </row>
    <row r="4653" spans="3:10">
      <c r="C4653" s="48" t="s">
        <v>894</v>
      </c>
      <c r="D4653" s="49" t="s">
        <v>895</v>
      </c>
      <c r="E4653" s="65">
        <v>0</v>
      </c>
      <c r="F4653" s="65">
        <v>0</v>
      </c>
      <c r="G4653" s="50">
        <v>9</v>
      </c>
      <c r="H4653" s="50">
        <v>10</v>
      </c>
      <c r="I4653" s="50">
        <f t="shared" si="231"/>
        <v>9</v>
      </c>
      <c r="J4653" s="50">
        <f t="shared" si="230"/>
        <v>10</v>
      </c>
    </row>
    <row r="4654" spans="3:10">
      <c r="C4654" s="48" t="s">
        <v>902</v>
      </c>
      <c r="D4654" s="49" t="s">
        <v>903</v>
      </c>
      <c r="E4654" s="65">
        <v>0</v>
      </c>
      <c r="F4654" s="65">
        <v>0</v>
      </c>
      <c r="G4654" s="50">
        <v>4</v>
      </c>
      <c r="H4654" s="50">
        <v>5</v>
      </c>
      <c r="I4654" s="50">
        <f t="shared" si="231"/>
        <v>4</v>
      </c>
      <c r="J4654" s="50">
        <f t="shared" si="230"/>
        <v>5</v>
      </c>
    </row>
    <row r="4655" spans="3:10">
      <c r="C4655" s="48" t="s">
        <v>904</v>
      </c>
      <c r="D4655" s="49" t="s">
        <v>905</v>
      </c>
      <c r="E4655" s="65">
        <v>0</v>
      </c>
      <c r="F4655" s="65">
        <v>0</v>
      </c>
      <c r="G4655" s="50">
        <v>27</v>
      </c>
      <c r="H4655" s="50">
        <v>25</v>
      </c>
      <c r="I4655" s="50">
        <f t="shared" si="231"/>
        <v>27</v>
      </c>
      <c r="J4655" s="50">
        <f t="shared" si="230"/>
        <v>25</v>
      </c>
    </row>
    <row r="4656" spans="3:10">
      <c r="C4656" s="48" t="s">
        <v>906</v>
      </c>
      <c r="D4656" s="49" t="s">
        <v>907</v>
      </c>
      <c r="E4656" s="65">
        <v>0</v>
      </c>
      <c r="F4656" s="65">
        <v>0</v>
      </c>
      <c r="G4656" s="50">
        <v>2</v>
      </c>
      <c r="H4656" s="50">
        <v>1</v>
      </c>
      <c r="I4656" s="50">
        <f t="shared" si="231"/>
        <v>2</v>
      </c>
      <c r="J4656" s="50">
        <f t="shared" si="230"/>
        <v>1</v>
      </c>
    </row>
    <row r="4657" spans="3:10">
      <c r="C4657" s="48" t="s">
        <v>908</v>
      </c>
      <c r="D4657" s="49" t="s">
        <v>909</v>
      </c>
      <c r="E4657" s="65">
        <v>0</v>
      </c>
      <c r="F4657" s="65">
        <v>0</v>
      </c>
      <c r="G4657" s="50">
        <v>29</v>
      </c>
      <c r="H4657" s="50">
        <v>25</v>
      </c>
      <c r="I4657" s="50">
        <f t="shared" si="231"/>
        <v>29</v>
      </c>
      <c r="J4657" s="50">
        <f t="shared" si="230"/>
        <v>25</v>
      </c>
    </row>
    <row r="4658" spans="3:10">
      <c r="C4658" s="48" t="s">
        <v>912</v>
      </c>
      <c r="D4658" s="49" t="s">
        <v>913</v>
      </c>
      <c r="E4658" s="65">
        <v>0</v>
      </c>
      <c r="F4658" s="65">
        <v>0</v>
      </c>
      <c r="G4658" s="50">
        <v>4</v>
      </c>
      <c r="H4658" s="50">
        <v>2</v>
      </c>
      <c r="I4658" s="50">
        <f t="shared" si="231"/>
        <v>4</v>
      </c>
      <c r="J4658" s="50">
        <f t="shared" si="231"/>
        <v>2</v>
      </c>
    </row>
    <row r="4659" spans="3:10">
      <c r="C4659" s="48" t="s">
        <v>918</v>
      </c>
      <c r="D4659" s="49" t="s">
        <v>919</v>
      </c>
      <c r="E4659" s="65">
        <v>0</v>
      </c>
      <c r="F4659" s="65">
        <v>0</v>
      </c>
      <c r="G4659" s="50">
        <v>12</v>
      </c>
      <c r="H4659" s="50">
        <v>15</v>
      </c>
      <c r="I4659" s="50">
        <f t="shared" ref="I4659:J4722" si="232">SUM(E4659,G4659)</f>
        <v>12</v>
      </c>
      <c r="J4659" s="50">
        <f t="shared" si="232"/>
        <v>15</v>
      </c>
    </row>
    <row r="4660" spans="3:10">
      <c r="C4660" s="48" t="s">
        <v>611</v>
      </c>
      <c r="D4660" s="49" t="s">
        <v>612</v>
      </c>
      <c r="E4660" s="65">
        <v>0</v>
      </c>
      <c r="F4660" s="65">
        <v>5</v>
      </c>
      <c r="G4660" s="50">
        <v>2830</v>
      </c>
      <c r="H4660" s="50">
        <v>2700</v>
      </c>
      <c r="I4660" s="50">
        <f t="shared" si="232"/>
        <v>2830</v>
      </c>
      <c r="J4660" s="50">
        <f t="shared" si="232"/>
        <v>2705</v>
      </c>
    </row>
    <row r="4661" spans="3:10">
      <c r="C4661" s="48" t="s">
        <v>2838</v>
      </c>
      <c r="D4661" s="49" t="s">
        <v>2839</v>
      </c>
      <c r="E4661" s="65">
        <v>0</v>
      </c>
      <c r="F4661" s="65">
        <v>0</v>
      </c>
      <c r="G4661" s="50">
        <v>0</v>
      </c>
      <c r="H4661" s="50">
        <v>1</v>
      </c>
      <c r="I4661" s="50">
        <f t="shared" si="232"/>
        <v>0</v>
      </c>
      <c r="J4661" s="50">
        <f t="shared" si="232"/>
        <v>1</v>
      </c>
    </row>
    <row r="4662" spans="3:10">
      <c r="C4662" s="48" t="s">
        <v>4198</v>
      </c>
      <c r="D4662" s="49" t="s">
        <v>4199</v>
      </c>
      <c r="E4662" s="65">
        <v>0</v>
      </c>
      <c r="F4662" s="65">
        <v>0</v>
      </c>
      <c r="G4662" s="50">
        <v>0</v>
      </c>
      <c r="H4662" s="50">
        <v>1</v>
      </c>
      <c r="I4662" s="50">
        <f t="shared" si="232"/>
        <v>0</v>
      </c>
      <c r="J4662" s="50">
        <f t="shared" si="232"/>
        <v>1</v>
      </c>
    </row>
    <row r="4663" spans="3:10">
      <c r="C4663" s="48" t="s">
        <v>4200</v>
      </c>
      <c r="D4663" s="49" t="s">
        <v>4201</v>
      </c>
      <c r="E4663" s="65">
        <v>0</v>
      </c>
      <c r="F4663" s="65">
        <v>1</v>
      </c>
      <c r="G4663" s="50">
        <v>0</v>
      </c>
      <c r="H4663" s="50">
        <v>1</v>
      </c>
      <c r="I4663" s="50">
        <f t="shared" si="232"/>
        <v>0</v>
      </c>
      <c r="J4663" s="50">
        <f t="shared" si="232"/>
        <v>2</v>
      </c>
    </row>
    <row r="4664" spans="3:10">
      <c r="C4664" s="48" t="s">
        <v>4202</v>
      </c>
      <c r="D4664" s="49" t="s">
        <v>4203</v>
      </c>
      <c r="E4664" s="65">
        <v>17</v>
      </c>
      <c r="F4664" s="65">
        <v>25</v>
      </c>
      <c r="G4664" s="50">
        <v>14</v>
      </c>
      <c r="H4664" s="50">
        <v>15</v>
      </c>
      <c r="I4664" s="50">
        <f t="shared" si="232"/>
        <v>31</v>
      </c>
      <c r="J4664" s="50">
        <f t="shared" si="232"/>
        <v>40</v>
      </c>
    </row>
    <row r="4665" spans="3:10">
      <c r="C4665" s="48" t="s">
        <v>4204</v>
      </c>
      <c r="D4665" s="49" t="s">
        <v>4205</v>
      </c>
      <c r="E4665" s="65">
        <v>373</v>
      </c>
      <c r="F4665" s="65">
        <v>630</v>
      </c>
      <c r="G4665" s="50">
        <v>146</v>
      </c>
      <c r="H4665" s="50">
        <v>130</v>
      </c>
      <c r="I4665" s="50">
        <f t="shared" si="232"/>
        <v>519</v>
      </c>
      <c r="J4665" s="50">
        <f t="shared" si="232"/>
        <v>760</v>
      </c>
    </row>
    <row r="4666" spans="3:10">
      <c r="C4666" s="48" t="s">
        <v>3774</v>
      </c>
      <c r="D4666" s="49" t="s">
        <v>3775</v>
      </c>
      <c r="E4666" s="65">
        <v>173</v>
      </c>
      <c r="F4666" s="65">
        <v>250</v>
      </c>
      <c r="G4666" s="50">
        <v>46</v>
      </c>
      <c r="H4666" s="50">
        <v>50</v>
      </c>
      <c r="I4666" s="50">
        <f t="shared" si="232"/>
        <v>219</v>
      </c>
      <c r="J4666" s="50">
        <f t="shared" si="232"/>
        <v>300</v>
      </c>
    </row>
    <row r="4667" spans="3:10">
      <c r="C4667" s="48" t="s">
        <v>4206</v>
      </c>
      <c r="D4667" s="49" t="s">
        <v>4207</v>
      </c>
      <c r="E4667" s="65">
        <v>0</v>
      </c>
      <c r="F4667" s="65">
        <v>5</v>
      </c>
      <c r="G4667" s="50">
        <v>0</v>
      </c>
      <c r="H4667" s="50">
        <v>1</v>
      </c>
      <c r="I4667" s="50">
        <f t="shared" si="232"/>
        <v>0</v>
      </c>
      <c r="J4667" s="50">
        <f t="shared" si="232"/>
        <v>6</v>
      </c>
    </row>
    <row r="4668" spans="3:10">
      <c r="C4668" s="48" t="s">
        <v>3776</v>
      </c>
      <c r="D4668" s="49" t="s">
        <v>3777</v>
      </c>
      <c r="E4668" s="65">
        <v>97</v>
      </c>
      <c r="F4668" s="65">
        <v>100</v>
      </c>
      <c r="G4668" s="50">
        <v>1</v>
      </c>
      <c r="H4668" s="50">
        <v>2</v>
      </c>
      <c r="I4668" s="50">
        <f t="shared" si="232"/>
        <v>98</v>
      </c>
      <c r="J4668" s="50">
        <f t="shared" si="232"/>
        <v>102</v>
      </c>
    </row>
    <row r="4669" spans="3:10">
      <c r="C4669" s="48" t="s">
        <v>3737</v>
      </c>
      <c r="D4669" s="49" t="s">
        <v>3738</v>
      </c>
      <c r="E4669" s="65">
        <v>0</v>
      </c>
      <c r="F4669" s="65">
        <v>0</v>
      </c>
      <c r="G4669" s="50">
        <v>0</v>
      </c>
      <c r="H4669" s="50">
        <v>1</v>
      </c>
      <c r="I4669" s="50">
        <f t="shared" si="232"/>
        <v>0</v>
      </c>
      <c r="J4669" s="50">
        <f t="shared" si="232"/>
        <v>1</v>
      </c>
    </row>
    <row r="4670" spans="3:10">
      <c r="C4670" s="48" t="s">
        <v>4208</v>
      </c>
      <c r="D4670" s="49" t="s">
        <v>4209</v>
      </c>
      <c r="E4670" s="65">
        <v>0</v>
      </c>
      <c r="F4670" s="65">
        <v>0</v>
      </c>
      <c r="G4670" s="50">
        <v>0</v>
      </c>
      <c r="H4670" s="50">
        <v>1</v>
      </c>
      <c r="I4670" s="50">
        <f t="shared" si="232"/>
        <v>0</v>
      </c>
      <c r="J4670" s="50">
        <f t="shared" si="232"/>
        <v>1</v>
      </c>
    </row>
    <row r="4671" spans="3:10">
      <c r="C4671" s="48" t="s">
        <v>4210</v>
      </c>
      <c r="D4671" s="49" t="s">
        <v>4211</v>
      </c>
      <c r="E4671" s="65">
        <v>0</v>
      </c>
      <c r="F4671" s="65">
        <v>0</v>
      </c>
      <c r="G4671" s="50">
        <v>0</v>
      </c>
      <c r="H4671" s="50">
        <v>1</v>
      </c>
      <c r="I4671" s="50">
        <f t="shared" si="232"/>
        <v>0</v>
      </c>
      <c r="J4671" s="50">
        <f t="shared" si="232"/>
        <v>1</v>
      </c>
    </row>
    <row r="4672" spans="3:10">
      <c r="C4672" s="48" t="s">
        <v>613</v>
      </c>
      <c r="D4672" s="49" t="s">
        <v>614</v>
      </c>
      <c r="E4672" s="65">
        <v>0</v>
      </c>
      <c r="F4672" s="65">
        <v>0</v>
      </c>
      <c r="G4672" s="50">
        <v>0</v>
      </c>
      <c r="H4672" s="50">
        <v>1</v>
      </c>
      <c r="I4672" s="50">
        <f t="shared" si="232"/>
        <v>0</v>
      </c>
      <c r="J4672" s="50">
        <f t="shared" si="232"/>
        <v>1</v>
      </c>
    </row>
    <row r="4673" spans="3:10">
      <c r="C4673" s="48" t="s">
        <v>4212</v>
      </c>
      <c r="D4673" s="49" t="s">
        <v>4213</v>
      </c>
      <c r="E4673" s="65">
        <v>0</v>
      </c>
      <c r="F4673" s="65">
        <v>1</v>
      </c>
      <c r="G4673" s="50">
        <v>0</v>
      </c>
      <c r="H4673" s="50">
        <v>1</v>
      </c>
      <c r="I4673" s="50">
        <f t="shared" si="232"/>
        <v>0</v>
      </c>
      <c r="J4673" s="50">
        <f t="shared" si="232"/>
        <v>2</v>
      </c>
    </row>
    <row r="4674" spans="3:10">
      <c r="C4674" s="48" t="s">
        <v>4214</v>
      </c>
      <c r="D4674" s="49" t="s">
        <v>4215</v>
      </c>
      <c r="E4674" s="65">
        <v>0</v>
      </c>
      <c r="F4674" s="65">
        <v>1</v>
      </c>
      <c r="G4674" s="50">
        <v>0</v>
      </c>
      <c r="H4674" s="50">
        <v>1</v>
      </c>
      <c r="I4674" s="50">
        <f t="shared" si="232"/>
        <v>0</v>
      </c>
      <c r="J4674" s="50">
        <f t="shared" si="232"/>
        <v>2</v>
      </c>
    </row>
    <row r="4675" spans="3:10">
      <c r="C4675" s="48" t="s">
        <v>4216</v>
      </c>
      <c r="D4675" s="49" t="s">
        <v>4217</v>
      </c>
      <c r="E4675" s="65">
        <v>0</v>
      </c>
      <c r="F4675" s="65">
        <v>1</v>
      </c>
      <c r="G4675" s="50">
        <v>0</v>
      </c>
      <c r="H4675" s="50">
        <v>1</v>
      </c>
      <c r="I4675" s="50">
        <f t="shared" si="232"/>
        <v>0</v>
      </c>
      <c r="J4675" s="50">
        <f t="shared" si="232"/>
        <v>2</v>
      </c>
    </row>
    <row r="4676" spans="3:10">
      <c r="C4676" s="48" t="s">
        <v>4218</v>
      </c>
      <c r="D4676" s="49" t="s">
        <v>4219</v>
      </c>
      <c r="E4676" s="65">
        <v>0</v>
      </c>
      <c r="F4676" s="65">
        <v>1</v>
      </c>
      <c r="G4676" s="50">
        <v>0</v>
      </c>
      <c r="H4676" s="50">
        <v>1</v>
      </c>
      <c r="I4676" s="50">
        <f t="shared" si="232"/>
        <v>0</v>
      </c>
      <c r="J4676" s="50">
        <f t="shared" si="232"/>
        <v>2</v>
      </c>
    </row>
    <row r="4677" spans="3:10">
      <c r="C4677" s="48" t="s">
        <v>4220</v>
      </c>
      <c r="D4677" s="49" t="s">
        <v>4221</v>
      </c>
      <c r="E4677" s="65">
        <v>0</v>
      </c>
      <c r="F4677" s="65">
        <v>1</v>
      </c>
      <c r="G4677" s="50">
        <v>0</v>
      </c>
      <c r="H4677" s="50">
        <v>1</v>
      </c>
      <c r="I4677" s="50">
        <f t="shared" si="232"/>
        <v>0</v>
      </c>
      <c r="J4677" s="50">
        <f t="shared" si="232"/>
        <v>2</v>
      </c>
    </row>
    <row r="4678" spans="3:10">
      <c r="C4678" s="48" t="s">
        <v>4222</v>
      </c>
      <c r="D4678" s="49" t="s">
        <v>4223</v>
      </c>
      <c r="E4678" s="65">
        <v>2795</v>
      </c>
      <c r="F4678" s="65">
        <v>2600</v>
      </c>
      <c r="G4678" s="50">
        <v>323</v>
      </c>
      <c r="H4678" s="50">
        <v>250</v>
      </c>
      <c r="I4678" s="50">
        <f t="shared" si="232"/>
        <v>3118</v>
      </c>
      <c r="J4678" s="50">
        <f t="shared" si="232"/>
        <v>2850</v>
      </c>
    </row>
    <row r="4679" spans="3:10">
      <c r="C4679" s="48" t="s">
        <v>4224</v>
      </c>
      <c r="D4679" s="49" t="s">
        <v>4225</v>
      </c>
      <c r="E4679" s="65">
        <v>0</v>
      </c>
      <c r="F4679" s="65">
        <v>1</v>
      </c>
      <c r="G4679" s="50">
        <v>0</v>
      </c>
      <c r="H4679" s="50">
        <v>1</v>
      </c>
      <c r="I4679" s="50">
        <f t="shared" si="232"/>
        <v>0</v>
      </c>
      <c r="J4679" s="50">
        <f t="shared" si="232"/>
        <v>2</v>
      </c>
    </row>
    <row r="4680" spans="3:10">
      <c r="C4680" s="48" t="s">
        <v>4226</v>
      </c>
      <c r="D4680" s="49" t="s">
        <v>4227</v>
      </c>
      <c r="E4680" s="65">
        <v>0</v>
      </c>
      <c r="F4680" s="65">
        <v>1</v>
      </c>
      <c r="G4680" s="50">
        <v>0</v>
      </c>
      <c r="H4680" s="50">
        <v>1</v>
      </c>
      <c r="I4680" s="50">
        <f t="shared" si="232"/>
        <v>0</v>
      </c>
      <c r="J4680" s="50">
        <f t="shared" si="232"/>
        <v>2</v>
      </c>
    </row>
    <row r="4681" spans="3:10">
      <c r="C4681" s="48" t="s">
        <v>615</v>
      </c>
      <c r="D4681" s="49" t="s">
        <v>616</v>
      </c>
      <c r="E4681" s="65">
        <v>59</v>
      </c>
      <c r="F4681" s="65">
        <v>50</v>
      </c>
      <c r="G4681" s="50">
        <v>1</v>
      </c>
      <c r="H4681" s="50">
        <v>3</v>
      </c>
      <c r="I4681" s="50">
        <f t="shared" si="232"/>
        <v>60</v>
      </c>
      <c r="J4681" s="50">
        <f t="shared" si="232"/>
        <v>53</v>
      </c>
    </row>
    <row r="4682" spans="3:10">
      <c r="C4682" s="48" t="s">
        <v>617</v>
      </c>
      <c r="D4682" s="49" t="s">
        <v>618</v>
      </c>
      <c r="E4682" s="65">
        <v>2595</v>
      </c>
      <c r="F4682" s="65">
        <v>3000</v>
      </c>
      <c r="G4682" s="50">
        <v>44</v>
      </c>
      <c r="H4682" s="50">
        <v>70</v>
      </c>
      <c r="I4682" s="50">
        <f t="shared" si="232"/>
        <v>2639</v>
      </c>
      <c r="J4682" s="50">
        <f t="shared" si="232"/>
        <v>3070</v>
      </c>
    </row>
    <row r="4683" spans="3:10">
      <c r="C4683" s="48" t="s">
        <v>619</v>
      </c>
      <c r="D4683" s="49" t="s">
        <v>620</v>
      </c>
      <c r="E4683" s="65">
        <v>0</v>
      </c>
      <c r="F4683" s="65">
        <v>1</v>
      </c>
      <c r="G4683" s="50">
        <v>1</v>
      </c>
      <c r="H4683" s="50">
        <v>1</v>
      </c>
      <c r="I4683" s="50">
        <f t="shared" si="232"/>
        <v>1</v>
      </c>
      <c r="J4683" s="50">
        <f t="shared" si="232"/>
        <v>2</v>
      </c>
    </row>
    <row r="4684" spans="3:10">
      <c r="C4684" s="48" t="s">
        <v>621</v>
      </c>
      <c r="D4684" s="49" t="s">
        <v>622</v>
      </c>
      <c r="E4684" s="65">
        <v>3</v>
      </c>
      <c r="F4684" s="65">
        <v>3</v>
      </c>
      <c r="G4684" s="50">
        <v>0</v>
      </c>
      <c r="H4684" s="50">
        <v>0</v>
      </c>
      <c r="I4684" s="50">
        <f t="shared" si="232"/>
        <v>3</v>
      </c>
      <c r="J4684" s="50">
        <f t="shared" si="232"/>
        <v>3</v>
      </c>
    </row>
    <row r="4685" spans="3:10">
      <c r="C4685" s="48" t="s">
        <v>1560</v>
      </c>
      <c r="D4685" s="49" t="s">
        <v>1561</v>
      </c>
      <c r="E4685" s="65">
        <v>127</v>
      </c>
      <c r="F4685" s="65">
        <v>150</v>
      </c>
      <c r="G4685" s="50">
        <v>155</v>
      </c>
      <c r="H4685" s="50">
        <v>150</v>
      </c>
      <c r="I4685" s="50">
        <f t="shared" si="232"/>
        <v>282</v>
      </c>
      <c r="J4685" s="50">
        <f t="shared" si="232"/>
        <v>300</v>
      </c>
    </row>
    <row r="4686" spans="3:10">
      <c r="C4686" s="48" t="s">
        <v>3739</v>
      </c>
      <c r="D4686" s="49" t="s">
        <v>3740</v>
      </c>
      <c r="E4686" s="65">
        <v>1385</v>
      </c>
      <c r="F4686" s="65">
        <v>1500</v>
      </c>
      <c r="G4686" s="50">
        <v>65</v>
      </c>
      <c r="H4686" s="50">
        <v>60</v>
      </c>
      <c r="I4686" s="50">
        <f t="shared" si="232"/>
        <v>1450</v>
      </c>
      <c r="J4686" s="50">
        <f t="shared" si="232"/>
        <v>1560</v>
      </c>
    </row>
    <row r="4687" spans="3:10">
      <c r="C4687" s="48" t="s">
        <v>3743</v>
      </c>
      <c r="D4687" s="49" t="s">
        <v>3744</v>
      </c>
      <c r="E4687" s="65">
        <v>0</v>
      </c>
      <c r="F4687" s="65">
        <v>0</v>
      </c>
      <c r="G4687" s="50">
        <v>0</v>
      </c>
      <c r="H4687" s="50">
        <v>1</v>
      </c>
      <c r="I4687" s="50">
        <f t="shared" si="232"/>
        <v>0</v>
      </c>
      <c r="J4687" s="50">
        <f t="shared" si="232"/>
        <v>1</v>
      </c>
    </row>
    <row r="4688" spans="3:10">
      <c r="C4688" s="48" t="s">
        <v>623</v>
      </c>
      <c r="D4688" s="49" t="s">
        <v>624</v>
      </c>
      <c r="E4688" s="65">
        <v>3459</v>
      </c>
      <c r="F4688" s="65">
        <v>2800</v>
      </c>
      <c r="G4688" s="50">
        <v>230</v>
      </c>
      <c r="H4688" s="50">
        <v>210</v>
      </c>
      <c r="I4688" s="50">
        <f t="shared" si="232"/>
        <v>3689</v>
      </c>
      <c r="J4688" s="50">
        <f t="shared" si="232"/>
        <v>3010</v>
      </c>
    </row>
    <row r="4689" spans="3:10">
      <c r="C4689" s="48" t="s">
        <v>625</v>
      </c>
      <c r="D4689" s="49" t="s">
        <v>626</v>
      </c>
      <c r="E4689" s="65">
        <v>9</v>
      </c>
      <c r="F4689" s="65">
        <v>10</v>
      </c>
      <c r="G4689" s="50">
        <v>0</v>
      </c>
      <c r="H4689" s="50">
        <v>1</v>
      </c>
      <c r="I4689" s="50">
        <f t="shared" si="232"/>
        <v>9</v>
      </c>
      <c r="J4689" s="50">
        <f t="shared" si="232"/>
        <v>11</v>
      </c>
    </row>
    <row r="4690" spans="3:10">
      <c r="C4690" s="48" t="s">
        <v>3745</v>
      </c>
      <c r="D4690" s="49" t="s">
        <v>3746</v>
      </c>
      <c r="E4690" s="65">
        <v>1</v>
      </c>
      <c r="F4690" s="65">
        <v>1</v>
      </c>
      <c r="G4690" s="50">
        <v>0</v>
      </c>
      <c r="H4690" s="50">
        <v>0</v>
      </c>
      <c r="I4690" s="50">
        <f t="shared" si="232"/>
        <v>1</v>
      </c>
      <c r="J4690" s="50">
        <f t="shared" si="232"/>
        <v>1</v>
      </c>
    </row>
    <row r="4691" spans="3:10">
      <c r="C4691" s="48" t="s">
        <v>1562</v>
      </c>
      <c r="D4691" s="49" t="s">
        <v>1563</v>
      </c>
      <c r="E4691" s="65">
        <v>0</v>
      </c>
      <c r="F4691" s="65">
        <v>1</v>
      </c>
      <c r="G4691" s="50">
        <v>0</v>
      </c>
      <c r="H4691" s="50">
        <v>1</v>
      </c>
      <c r="I4691" s="50">
        <f t="shared" si="232"/>
        <v>0</v>
      </c>
      <c r="J4691" s="50">
        <f t="shared" si="232"/>
        <v>2</v>
      </c>
    </row>
    <row r="4692" spans="3:10">
      <c r="C4692" s="48" t="s">
        <v>4228</v>
      </c>
      <c r="D4692" s="49" t="s">
        <v>4229</v>
      </c>
      <c r="E4692" s="65">
        <v>0</v>
      </c>
      <c r="F4692" s="65">
        <v>1</v>
      </c>
      <c r="G4692" s="50">
        <v>1</v>
      </c>
      <c r="H4692" s="50">
        <v>1</v>
      </c>
      <c r="I4692" s="50">
        <f t="shared" si="232"/>
        <v>1</v>
      </c>
      <c r="J4692" s="50">
        <f t="shared" si="232"/>
        <v>2</v>
      </c>
    </row>
    <row r="4693" spans="3:10">
      <c r="C4693" s="48" t="s">
        <v>631</v>
      </c>
      <c r="D4693" s="49" t="s">
        <v>632</v>
      </c>
      <c r="E4693" s="65">
        <v>0</v>
      </c>
      <c r="F4693" s="65">
        <v>0</v>
      </c>
      <c r="G4693" s="50">
        <v>49</v>
      </c>
      <c r="H4693" s="50">
        <v>45</v>
      </c>
      <c r="I4693" s="50">
        <f t="shared" si="232"/>
        <v>49</v>
      </c>
      <c r="J4693" s="50">
        <f t="shared" si="232"/>
        <v>45</v>
      </c>
    </row>
    <row r="4694" spans="3:10">
      <c r="C4694" s="48" t="s">
        <v>633</v>
      </c>
      <c r="D4694" s="49" t="s">
        <v>634</v>
      </c>
      <c r="E4694" s="65">
        <v>0</v>
      </c>
      <c r="F4694" s="65">
        <v>1</v>
      </c>
      <c r="G4694" s="50">
        <v>2</v>
      </c>
      <c r="H4694" s="50">
        <v>5</v>
      </c>
      <c r="I4694" s="50">
        <f t="shared" si="232"/>
        <v>2</v>
      </c>
      <c r="J4694" s="50">
        <f t="shared" si="232"/>
        <v>6</v>
      </c>
    </row>
    <row r="4695" spans="3:10">
      <c r="C4695" s="48" t="s">
        <v>4230</v>
      </c>
      <c r="D4695" s="49" t="s">
        <v>4231</v>
      </c>
      <c r="E4695" s="65">
        <v>0</v>
      </c>
      <c r="F4695" s="65">
        <v>1</v>
      </c>
      <c r="G4695" s="50">
        <v>0</v>
      </c>
      <c r="H4695" s="50">
        <v>1</v>
      </c>
      <c r="I4695" s="50">
        <f t="shared" si="232"/>
        <v>0</v>
      </c>
      <c r="J4695" s="50">
        <f t="shared" si="232"/>
        <v>2</v>
      </c>
    </row>
    <row r="4696" spans="3:10">
      <c r="C4696" s="48" t="s">
        <v>2057</v>
      </c>
      <c r="D4696" s="49" t="s">
        <v>2058</v>
      </c>
      <c r="E4696" s="65">
        <v>0</v>
      </c>
      <c r="F4696" s="65">
        <v>1</v>
      </c>
      <c r="G4696" s="50">
        <v>0</v>
      </c>
      <c r="H4696" s="50">
        <v>1</v>
      </c>
      <c r="I4696" s="50">
        <f t="shared" si="232"/>
        <v>0</v>
      </c>
      <c r="J4696" s="50">
        <f t="shared" si="232"/>
        <v>2</v>
      </c>
    </row>
    <row r="4697" spans="3:10">
      <c r="C4697" s="48" t="s">
        <v>4232</v>
      </c>
      <c r="D4697" s="49" t="s">
        <v>4233</v>
      </c>
      <c r="E4697" s="65">
        <v>85</v>
      </c>
      <c r="F4697" s="65">
        <v>100</v>
      </c>
      <c r="G4697" s="50">
        <v>0</v>
      </c>
      <c r="H4697" s="50">
        <v>3</v>
      </c>
      <c r="I4697" s="50">
        <f t="shared" si="232"/>
        <v>85</v>
      </c>
      <c r="J4697" s="50">
        <f t="shared" si="232"/>
        <v>103</v>
      </c>
    </row>
    <row r="4698" spans="3:10">
      <c r="C4698" s="48" t="s">
        <v>4234</v>
      </c>
      <c r="D4698" s="49" t="s">
        <v>4235</v>
      </c>
      <c r="E4698" s="65">
        <v>971</v>
      </c>
      <c r="F4698" s="65">
        <v>1400</v>
      </c>
      <c r="G4698" s="50">
        <v>162</v>
      </c>
      <c r="H4698" s="50">
        <v>140</v>
      </c>
      <c r="I4698" s="50">
        <f t="shared" si="232"/>
        <v>1133</v>
      </c>
      <c r="J4698" s="50">
        <f t="shared" si="232"/>
        <v>1540</v>
      </c>
    </row>
    <row r="4699" spans="3:10">
      <c r="C4699" s="48" t="s">
        <v>4236</v>
      </c>
      <c r="D4699" s="49" t="s">
        <v>4237</v>
      </c>
      <c r="E4699" s="65">
        <v>415</v>
      </c>
      <c r="F4699" s="65">
        <v>450</v>
      </c>
      <c r="G4699" s="50">
        <v>151</v>
      </c>
      <c r="H4699" s="50">
        <v>120</v>
      </c>
      <c r="I4699" s="50">
        <f t="shared" si="232"/>
        <v>566</v>
      </c>
      <c r="J4699" s="50">
        <f t="shared" si="232"/>
        <v>570</v>
      </c>
    </row>
    <row r="4700" spans="3:10">
      <c r="C4700" s="48" t="s">
        <v>4238</v>
      </c>
      <c r="D4700" s="49" t="s">
        <v>4239</v>
      </c>
      <c r="E4700" s="65">
        <v>0</v>
      </c>
      <c r="F4700" s="65">
        <v>1</v>
      </c>
      <c r="G4700" s="50">
        <v>0</v>
      </c>
      <c r="H4700" s="50">
        <v>1</v>
      </c>
      <c r="I4700" s="50">
        <f t="shared" si="232"/>
        <v>0</v>
      </c>
      <c r="J4700" s="50">
        <f t="shared" si="232"/>
        <v>2</v>
      </c>
    </row>
    <row r="4701" spans="3:10">
      <c r="C4701" s="48" t="s">
        <v>4240</v>
      </c>
      <c r="D4701" s="49" t="s">
        <v>5192</v>
      </c>
      <c r="E4701" s="65">
        <v>155</v>
      </c>
      <c r="F4701" s="65">
        <v>130</v>
      </c>
      <c r="G4701" s="50">
        <v>0</v>
      </c>
      <c r="H4701" s="50">
        <v>1</v>
      </c>
      <c r="I4701" s="50">
        <f t="shared" si="232"/>
        <v>155</v>
      </c>
      <c r="J4701" s="50">
        <f t="shared" si="232"/>
        <v>131</v>
      </c>
    </row>
    <row r="4702" spans="3:10">
      <c r="C4702" s="48" t="s">
        <v>928</v>
      </c>
      <c r="D4702" s="49" t="s">
        <v>929</v>
      </c>
      <c r="E4702" s="65">
        <v>1</v>
      </c>
      <c r="F4702" s="65">
        <v>1</v>
      </c>
      <c r="G4702" s="50">
        <v>0</v>
      </c>
      <c r="H4702" s="50">
        <v>0</v>
      </c>
      <c r="I4702" s="50">
        <f t="shared" si="232"/>
        <v>1</v>
      </c>
      <c r="J4702" s="50">
        <f t="shared" si="232"/>
        <v>1</v>
      </c>
    </row>
    <row r="4703" spans="3:10">
      <c r="C4703" s="48" t="s">
        <v>2061</v>
      </c>
      <c r="D4703" s="49" t="s">
        <v>2062</v>
      </c>
      <c r="E4703" s="65">
        <v>0</v>
      </c>
      <c r="F4703" s="65">
        <v>1</v>
      </c>
      <c r="G4703" s="50">
        <v>1</v>
      </c>
      <c r="H4703" s="50">
        <v>1</v>
      </c>
      <c r="I4703" s="50">
        <f t="shared" si="232"/>
        <v>1</v>
      </c>
      <c r="J4703" s="50">
        <f t="shared" si="232"/>
        <v>2</v>
      </c>
    </row>
    <row r="4704" spans="3:10">
      <c r="C4704" s="48" t="s">
        <v>3780</v>
      </c>
      <c r="D4704" s="49" t="s">
        <v>3781</v>
      </c>
      <c r="E4704" s="65">
        <v>0</v>
      </c>
      <c r="F4704" s="65">
        <v>1</v>
      </c>
      <c r="G4704" s="50">
        <v>0</v>
      </c>
      <c r="H4704" s="50">
        <v>1</v>
      </c>
      <c r="I4704" s="50">
        <f t="shared" si="232"/>
        <v>0</v>
      </c>
      <c r="J4704" s="50">
        <f t="shared" si="232"/>
        <v>2</v>
      </c>
    </row>
    <row r="4705" spans="3:10">
      <c r="C4705" s="48" t="s">
        <v>3782</v>
      </c>
      <c r="D4705" s="49" t="s">
        <v>3783</v>
      </c>
      <c r="E4705" s="65">
        <v>0</v>
      </c>
      <c r="F4705" s="65">
        <v>0</v>
      </c>
      <c r="G4705" s="50">
        <v>1</v>
      </c>
      <c r="H4705" s="50">
        <v>1</v>
      </c>
      <c r="I4705" s="50">
        <f t="shared" si="232"/>
        <v>1</v>
      </c>
      <c r="J4705" s="50">
        <f t="shared" si="232"/>
        <v>1</v>
      </c>
    </row>
    <row r="4706" spans="3:10">
      <c r="C4706" s="48" t="s">
        <v>930</v>
      </c>
      <c r="D4706" s="49" t="s">
        <v>931</v>
      </c>
      <c r="E4706" s="65">
        <v>0</v>
      </c>
      <c r="F4706" s="65">
        <v>0</v>
      </c>
      <c r="G4706" s="50">
        <v>0</v>
      </c>
      <c r="H4706" s="50">
        <v>1</v>
      </c>
      <c r="I4706" s="50">
        <f t="shared" si="232"/>
        <v>0</v>
      </c>
      <c r="J4706" s="50">
        <f t="shared" si="232"/>
        <v>1</v>
      </c>
    </row>
    <row r="4707" spans="3:10">
      <c r="C4707" s="48" t="s">
        <v>3784</v>
      </c>
      <c r="D4707" s="49" t="s">
        <v>3785</v>
      </c>
      <c r="E4707" s="65">
        <v>0</v>
      </c>
      <c r="F4707" s="65">
        <v>1</v>
      </c>
      <c r="G4707" s="50">
        <v>0</v>
      </c>
      <c r="H4707" s="50">
        <v>1</v>
      </c>
      <c r="I4707" s="50">
        <f t="shared" si="232"/>
        <v>0</v>
      </c>
      <c r="J4707" s="50">
        <f t="shared" si="232"/>
        <v>2</v>
      </c>
    </row>
    <row r="4708" spans="3:10">
      <c r="C4708" s="48" t="s">
        <v>932</v>
      </c>
      <c r="D4708" s="49" t="s">
        <v>933</v>
      </c>
      <c r="E4708" s="65">
        <v>0</v>
      </c>
      <c r="F4708" s="65">
        <v>0</v>
      </c>
      <c r="G4708" s="50">
        <v>0</v>
      </c>
      <c r="H4708" s="50">
        <v>1</v>
      </c>
      <c r="I4708" s="50">
        <f t="shared" si="232"/>
        <v>0</v>
      </c>
      <c r="J4708" s="50">
        <f t="shared" si="232"/>
        <v>1</v>
      </c>
    </row>
    <row r="4709" spans="3:10">
      <c r="C4709" s="48" t="s">
        <v>4241</v>
      </c>
      <c r="D4709" s="49" t="s">
        <v>4242</v>
      </c>
      <c r="E4709" s="65">
        <v>0</v>
      </c>
      <c r="F4709" s="65">
        <v>1</v>
      </c>
      <c r="G4709" s="50">
        <v>0</v>
      </c>
      <c r="H4709" s="50">
        <v>1</v>
      </c>
      <c r="I4709" s="50">
        <f t="shared" si="232"/>
        <v>0</v>
      </c>
      <c r="J4709" s="50">
        <f t="shared" si="232"/>
        <v>2</v>
      </c>
    </row>
    <row r="4710" spans="3:10">
      <c r="C4710" s="48" t="s">
        <v>635</v>
      </c>
      <c r="D4710" s="49" t="s">
        <v>636</v>
      </c>
      <c r="E4710" s="65">
        <v>0</v>
      </c>
      <c r="F4710" s="65">
        <v>1</v>
      </c>
      <c r="G4710" s="50">
        <v>0</v>
      </c>
      <c r="H4710" s="50">
        <v>1</v>
      </c>
      <c r="I4710" s="50">
        <f t="shared" si="232"/>
        <v>0</v>
      </c>
      <c r="J4710" s="50">
        <f t="shared" si="232"/>
        <v>2</v>
      </c>
    </row>
    <row r="4711" spans="3:10">
      <c r="C4711" s="48" t="s">
        <v>4243</v>
      </c>
      <c r="D4711" s="49" t="s">
        <v>4244</v>
      </c>
      <c r="E4711" s="65">
        <v>0</v>
      </c>
      <c r="F4711" s="65">
        <v>1</v>
      </c>
      <c r="G4711" s="50">
        <v>0</v>
      </c>
      <c r="H4711" s="50">
        <v>1</v>
      </c>
      <c r="I4711" s="50">
        <f t="shared" si="232"/>
        <v>0</v>
      </c>
      <c r="J4711" s="50">
        <f t="shared" si="232"/>
        <v>2</v>
      </c>
    </row>
    <row r="4712" spans="3:10">
      <c r="C4712" s="48" t="s">
        <v>4245</v>
      </c>
      <c r="D4712" s="49" t="s">
        <v>4246</v>
      </c>
      <c r="E4712" s="65">
        <v>0</v>
      </c>
      <c r="F4712" s="65">
        <v>0</v>
      </c>
      <c r="G4712" s="50">
        <v>0</v>
      </c>
      <c r="H4712" s="50">
        <v>1</v>
      </c>
      <c r="I4712" s="50">
        <f t="shared" si="232"/>
        <v>0</v>
      </c>
      <c r="J4712" s="50">
        <f t="shared" si="232"/>
        <v>1</v>
      </c>
    </row>
    <row r="4713" spans="3:10">
      <c r="C4713" s="48" t="s">
        <v>2842</v>
      </c>
      <c r="D4713" s="49" t="s">
        <v>2843</v>
      </c>
      <c r="E4713" s="65">
        <v>0</v>
      </c>
      <c r="F4713" s="65">
        <v>0</v>
      </c>
      <c r="G4713" s="50">
        <v>0</v>
      </c>
      <c r="H4713" s="50">
        <v>1</v>
      </c>
      <c r="I4713" s="50">
        <f t="shared" si="232"/>
        <v>0</v>
      </c>
      <c r="J4713" s="50">
        <f t="shared" si="232"/>
        <v>1</v>
      </c>
    </row>
    <row r="4714" spans="3:10">
      <c r="C4714" s="48" t="s">
        <v>2065</v>
      </c>
      <c r="D4714" s="49" t="s">
        <v>2066</v>
      </c>
      <c r="E4714" s="65">
        <v>0</v>
      </c>
      <c r="F4714" s="65">
        <v>0</v>
      </c>
      <c r="G4714" s="50">
        <v>1</v>
      </c>
      <c r="H4714" s="50">
        <v>5</v>
      </c>
      <c r="I4714" s="50">
        <f t="shared" si="232"/>
        <v>1</v>
      </c>
      <c r="J4714" s="50">
        <f t="shared" si="232"/>
        <v>5</v>
      </c>
    </row>
    <row r="4715" spans="3:10">
      <c r="C4715" s="48" t="s">
        <v>2067</v>
      </c>
      <c r="D4715" s="49" t="s">
        <v>2068</v>
      </c>
      <c r="E4715" s="65">
        <v>1</v>
      </c>
      <c r="F4715" s="65">
        <v>2</v>
      </c>
      <c r="G4715" s="50">
        <v>1</v>
      </c>
      <c r="H4715" s="50">
        <v>2</v>
      </c>
      <c r="I4715" s="50">
        <f t="shared" si="232"/>
        <v>2</v>
      </c>
      <c r="J4715" s="50">
        <f t="shared" si="232"/>
        <v>4</v>
      </c>
    </row>
    <row r="4716" spans="3:10">
      <c r="C4716" s="48" t="s">
        <v>637</v>
      </c>
      <c r="D4716" s="49" t="s">
        <v>638</v>
      </c>
      <c r="E4716" s="65">
        <v>0</v>
      </c>
      <c r="F4716" s="65">
        <v>1</v>
      </c>
      <c r="G4716" s="50">
        <v>5</v>
      </c>
      <c r="H4716" s="50">
        <v>10</v>
      </c>
      <c r="I4716" s="50">
        <f t="shared" si="232"/>
        <v>5</v>
      </c>
      <c r="J4716" s="50">
        <f t="shared" si="232"/>
        <v>11</v>
      </c>
    </row>
    <row r="4717" spans="3:10">
      <c r="C4717" s="48" t="s">
        <v>639</v>
      </c>
      <c r="D4717" s="49" t="s">
        <v>640</v>
      </c>
      <c r="E4717" s="65">
        <v>1</v>
      </c>
      <c r="F4717" s="65">
        <v>2</v>
      </c>
      <c r="G4717" s="50">
        <v>10</v>
      </c>
      <c r="H4717" s="50">
        <v>15</v>
      </c>
      <c r="I4717" s="50">
        <f t="shared" si="232"/>
        <v>11</v>
      </c>
      <c r="J4717" s="50">
        <f t="shared" si="232"/>
        <v>17</v>
      </c>
    </row>
    <row r="4718" spans="3:10">
      <c r="C4718" s="48" t="s">
        <v>641</v>
      </c>
      <c r="D4718" s="49" t="s">
        <v>642</v>
      </c>
      <c r="E4718" s="65">
        <v>5</v>
      </c>
      <c r="F4718" s="65">
        <v>10</v>
      </c>
      <c r="G4718" s="50">
        <v>33</v>
      </c>
      <c r="H4718" s="50">
        <v>35</v>
      </c>
      <c r="I4718" s="50">
        <f t="shared" si="232"/>
        <v>38</v>
      </c>
      <c r="J4718" s="50">
        <f t="shared" si="232"/>
        <v>45</v>
      </c>
    </row>
    <row r="4719" spans="3:10">
      <c r="C4719" s="48" t="s">
        <v>643</v>
      </c>
      <c r="D4719" s="49" t="s">
        <v>644</v>
      </c>
      <c r="E4719" s="65">
        <v>0</v>
      </c>
      <c r="F4719" s="65">
        <v>0</v>
      </c>
      <c r="G4719" s="50">
        <v>32</v>
      </c>
      <c r="H4719" s="50">
        <v>35</v>
      </c>
      <c r="I4719" s="50">
        <f t="shared" si="232"/>
        <v>32</v>
      </c>
      <c r="J4719" s="50">
        <f t="shared" si="232"/>
        <v>35</v>
      </c>
    </row>
    <row r="4720" spans="3:10">
      <c r="C4720" s="48" t="s">
        <v>645</v>
      </c>
      <c r="D4720" s="49" t="s">
        <v>646</v>
      </c>
      <c r="E4720" s="65">
        <v>0</v>
      </c>
      <c r="F4720" s="65">
        <v>1</v>
      </c>
      <c r="G4720" s="50">
        <v>4</v>
      </c>
      <c r="H4720" s="50">
        <v>5</v>
      </c>
      <c r="I4720" s="50">
        <f t="shared" si="232"/>
        <v>4</v>
      </c>
      <c r="J4720" s="50">
        <f t="shared" si="232"/>
        <v>6</v>
      </c>
    </row>
    <row r="4721" spans="3:10">
      <c r="C4721" s="48" t="s">
        <v>2069</v>
      </c>
      <c r="D4721" s="49" t="s">
        <v>2070</v>
      </c>
      <c r="E4721" s="65">
        <v>0</v>
      </c>
      <c r="F4721" s="65">
        <v>1</v>
      </c>
      <c r="G4721" s="50">
        <v>26</v>
      </c>
      <c r="H4721" s="50">
        <v>25</v>
      </c>
      <c r="I4721" s="50">
        <f t="shared" si="232"/>
        <v>26</v>
      </c>
      <c r="J4721" s="50">
        <f t="shared" si="232"/>
        <v>26</v>
      </c>
    </row>
    <row r="4722" spans="3:10">
      <c r="C4722" s="48" t="s">
        <v>647</v>
      </c>
      <c r="D4722" s="49" t="s">
        <v>648</v>
      </c>
      <c r="E4722" s="65">
        <v>23</v>
      </c>
      <c r="F4722" s="65">
        <v>20</v>
      </c>
      <c r="G4722" s="50">
        <v>1119</v>
      </c>
      <c r="H4722" s="50">
        <v>1300</v>
      </c>
      <c r="I4722" s="50">
        <f t="shared" si="232"/>
        <v>1142</v>
      </c>
      <c r="J4722" s="50">
        <f t="shared" si="232"/>
        <v>1320</v>
      </c>
    </row>
    <row r="4723" spans="3:10">
      <c r="C4723" s="48" t="s">
        <v>3842</v>
      </c>
      <c r="D4723" s="49" t="s">
        <v>3843</v>
      </c>
      <c r="E4723" s="65">
        <v>0</v>
      </c>
      <c r="F4723" s="65">
        <v>0</v>
      </c>
      <c r="G4723" s="50">
        <v>0</v>
      </c>
      <c r="H4723" s="50">
        <v>1</v>
      </c>
      <c r="I4723" s="50">
        <f t="shared" ref="I4723:J4786" si="233">SUM(E4723,G4723)</f>
        <v>0</v>
      </c>
      <c r="J4723" s="50">
        <f t="shared" si="233"/>
        <v>1</v>
      </c>
    </row>
    <row r="4724" spans="3:10">
      <c r="C4724" s="48" t="s">
        <v>2844</v>
      </c>
      <c r="D4724" s="49" t="s">
        <v>2845</v>
      </c>
      <c r="E4724" s="65">
        <v>0</v>
      </c>
      <c r="F4724" s="65">
        <v>0</v>
      </c>
      <c r="G4724" s="50">
        <v>0</v>
      </c>
      <c r="H4724" s="50">
        <v>1</v>
      </c>
      <c r="I4724" s="50">
        <f t="shared" si="233"/>
        <v>0</v>
      </c>
      <c r="J4724" s="50">
        <f t="shared" si="233"/>
        <v>1</v>
      </c>
    </row>
    <row r="4725" spans="3:10">
      <c r="C4725" s="48" t="s">
        <v>2846</v>
      </c>
      <c r="D4725" s="49" t="s">
        <v>2847</v>
      </c>
      <c r="E4725" s="65">
        <v>0</v>
      </c>
      <c r="F4725" s="65">
        <v>0</v>
      </c>
      <c r="G4725" s="50">
        <v>0</v>
      </c>
      <c r="H4725" s="50">
        <v>2</v>
      </c>
      <c r="I4725" s="50">
        <f t="shared" si="233"/>
        <v>0</v>
      </c>
      <c r="J4725" s="50">
        <f t="shared" si="233"/>
        <v>2</v>
      </c>
    </row>
    <row r="4726" spans="3:10">
      <c r="C4726" s="48" t="s">
        <v>649</v>
      </c>
      <c r="D4726" s="49" t="s">
        <v>650</v>
      </c>
      <c r="E4726" s="65">
        <v>0</v>
      </c>
      <c r="F4726" s="65">
        <v>0</v>
      </c>
      <c r="G4726" s="50">
        <v>10</v>
      </c>
      <c r="H4726" s="50">
        <v>10</v>
      </c>
      <c r="I4726" s="50">
        <f t="shared" si="233"/>
        <v>10</v>
      </c>
      <c r="J4726" s="50">
        <f t="shared" si="233"/>
        <v>10</v>
      </c>
    </row>
    <row r="4727" spans="3:10">
      <c r="C4727" s="48" t="s">
        <v>651</v>
      </c>
      <c r="D4727" s="49" t="s">
        <v>652</v>
      </c>
      <c r="E4727" s="65">
        <v>0</v>
      </c>
      <c r="F4727" s="65">
        <v>1</v>
      </c>
      <c r="G4727" s="50">
        <v>8</v>
      </c>
      <c r="H4727" s="50">
        <v>10</v>
      </c>
      <c r="I4727" s="50">
        <f t="shared" si="233"/>
        <v>8</v>
      </c>
      <c r="J4727" s="50">
        <f t="shared" si="233"/>
        <v>11</v>
      </c>
    </row>
    <row r="4728" spans="3:10">
      <c r="C4728" s="48" t="s">
        <v>653</v>
      </c>
      <c r="D4728" s="49" t="s">
        <v>654</v>
      </c>
      <c r="E4728" s="65">
        <v>0</v>
      </c>
      <c r="F4728" s="65">
        <v>1</v>
      </c>
      <c r="G4728" s="50">
        <v>3336</v>
      </c>
      <c r="H4728" s="50">
        <v>3000</v>
      </c>
      <c r="I4728" s="50">
        <f t="shared" si="233"/>
        <v>3336</v>
      </c>
      <c r="J4728" s="50">
        <f t="shared" si="233"/>
        <v>3001</v>
      </c>
    </row>
    <row r="4729" spans="3:10">
      <c r="C4729" s="48" t="s">
        <v>934</v>
      </c>
      <c r="D4729" s="49" t="s">
        <v>935</v>
      </c>
      <c r="E4729" s="65">
        <v>1</v>
      </c>
      <c r="F4729" s="65">
        <v>1</v>
      </c>
      <c r="G4729" s="50">
        <v>1290</v>
      </c>
      <c r="H4729" s="50">
        <v>1400</v>
      </c>
      <c r="I4729" s="50">
        <f t="shared" si="233"/>
        <v>1291</v>
      </c>
      <c r="J4729" s="50">
        <f t="shared" si="233"/>
        <v>1401</v>
      </c>
    </row>
    <row r="4730" spans="3:10">
      <c r="C4730" s="48" t="s">
        <v>936</v>
      </c>
      <c r="D4730" s="49" t="s">
        <v>937</v>
      </c>
      <c r="E4730" s="65">
        <v>0</v>
      </c>
      <c r="F4730" s="65">
        <v>1</v>
      </c>
      <c r="G4730" s="50">
        <v>1213</v>
      </c>
      <c r="H4730" s="50">
        <v>1300</v>
      </c>
      <c r="I4730" s="50">
        <f t="shared" si="233"/>
        <v>1213</v>
      </c>
      <c r="J4730" s="50">
        <f t="shared" si="233"/>
        <v>1301</v>
      </c>
    </row>
    <row r="4731" spans="3:10">
      <c r="C4731" s="48" t="s">
        <v>938</v>
      </c>
      <c r="D4731" s="49" t="s">
        <v>939</v>
      </c>
      <c r="E4731" s="65">
        <v>0</v>
      </c>
      <c r="F4731" s="65">
        <v>0</v>
      </c>
      <c r="G4731" s="50">
        <v>10</v>
      </c>
      <c r="H4731" s="50">
        <v>10</v>
      </c>
      <c r="I4731" s="50">
        <f t="shared" si="233"/>
        <v>10</v>
      </c>
      <c r="J4731" s="50">
        <f t="shared" si="233"/>
        <v>10</v>
      </c>
    </row>
    <row r="4732" spans="3:10">
      <c r="C4732" s="48" t="s">
        <v>655</v>
      </c>
      <c r="D4732" s="49" t="s">
        <v>656</v>
      </c>
      <c r="E4732" s="65">
        <v>0</v>
      </c>
      <c r="F4732" s="65">
        <v>1</v>
      </c>
      <c r="G4732" s="50">
        <v>532</v>
      </c>
      <c r="H4732" s="50">
        <v>750</v>
      </c>
      <c r="I4732" s="50">
        <f t="shared" si="233"/>
        <v>532</v>
      </c>
      <c r="J4732" s="50">
        <f t="shared" si="233"/>
        <v>751</v>
      </c>
    </row>
    <row r="4733" spans="3:10">
      <c r="C4733" s="48" t="s">
        <v>657</v>
      </c>
      <c r="D4733" s="49" t="s">
        <v>658</v>
      </c>
      <c r="E4733" s="65">
        <v>1</v>
      </c>
      <c r="F4733" s="65">
        <v>1</v>
      </c>
      <c r="G4733" s="50">
        <v>1538</v>
      </c>
      <c r="H4733" s="50">
        <v>1800</v>
      </c>
      <c r="I4733" s="50">
        <f t="shared" si="233"/>
        <v>1539</v>
      </c>
      <c r="J4733" s="50">
        <f t="shared" si="233"/>
        <v>1801</v>
      </c>
    </row>
    <row r="4734" spans="3:10">
      <c r="C4734" s="48" t="s">
        <v>659</v>
      </c>
      <c r="D4734" s="49" t="s">
        <v>660</v>
      </c>
      <c r="E4734" s="65">
        <v>6</v>
      </c>
      <c r="F4734" s="65">
        <v>5</v>
      </c>
      <c r="G4734" s="50">
        <v>4805</v>
      </c>
      <c r="H4734" s="50">
        <v>4500</v>
      </c>
      <c r="I4734" s="50">
        <f t="shared" si="233"/>
        <v>4811</v>
      </c>
      <c r="J4734" s="50">
        <f t="shared" si="233"/>
        <v>4505</v>
      </c>
    </row>
    <row r="4735" spans="3:10">
      <c r="C4735" s="48" t="s">
        <v>661</v>
      </c>
      <c r="D4735" s="49" t="s">
        <v>662</v>
      </c>
      <c r="E4735" s="65">
        <v>0</v>
      </c>
      <c r="F4735" s="65">
        <v>1</v>
      </c>
      <c r="G4735" s="50">
        <v>2131</v>
      </c>
      <c r="H4735" s="50">
        <v>1700</v>
      </c>
      <c r="I4735" s="50">
        <f t="shared" si="233"/>
        <v>2131</v>
      </c>
      <c r="J4735" s="50">
        <f t="shared" si="233"/>
        <v>1701</v>
      </c>
    </row>
    <row r="4736" spans="3:10">
      <c r="C4736" s="48" t="s">
        <v>663</v>
      </c>
      <c r="D4736" s="49" t="s">
        <v>664</v>
      </c>
      <c r="E4736" s="65">
        <v>0</v>
      </c>
      <c r="F4736" s="65">
        <v>0</v>
      </c>
      <c r="G4736" s="50">
        <v>0</v>
      </c>
      <c r="H4736" s="50">
        <v>1</v>
      </c>
      <c r="I4736" s="50">
        <f t="shared" si="233"/>
        <v>0</v>
      </c>
      <c r="J4736" s="50">
        <f t="shared" si="233"/>
        <v>1</v>
      </c>
    </row>
    <row r="4737" spans="3:10">
      <c r="C4737" s="48" t="s">
        <v>665</v>
      </c>
      <c r="D4737" s="49" t="s">
        <v>666</v>
      </c>
      <c r="E4737" s="65">
        <v>0</v>
      </c>
      <c r="F4737" s="65">
        <v>0</v>
      </c>
      <c r="G4737" s="50">
        <v>16</v>
      </c>
      <c r="H4737" s="50">
        <v>15</v>
      </c>
      <c r="I4737" s="50">
        <f t="shared" si="233"/>
        <v>16</v>
      </c>
      <c r="J4737" s="50">
        <f t="shared" si="233"/>
        <v>15</v>
      </c>
    </row>
    <row r="4738" spans="3:10">
      <c r="C4738" s="48" t="s">
        <v>940</v>
      </c>
      <c r="D4738" s="49" t="s">
        <v>941</v>
      </c>
      <c r="E4738" s="65">
        <v>0</v>
      </c>
      <c r="F4738" s="65">
        <v>1</v>
      </c>
      <c r="G4738" s="50">
        <v>36</v>
      </c>
      <c r="H4738" s="50">
        <v>30</v>
      </c>
      <c r="I4738" s="50">
        <f t="shared" si="233"/>
        <v>36</v>
      </c>
      <c r="J4738" s="50">
        <f t="shared" si="233"/>
        <v>31</v>
      </c>
    </row>
    <row r="4739" spans="3:10">
      <c r="C4739" s="48" t="s">
        <v>667</v>
      </c>
      <c r="D4739" s="49" t="s">
        <v>668</v>
      </c>
      <c r="E4739" s="65">
        <v>0</v>
      </c>
      <c r="F4739" s="65">
        <v>0</v>
      </c>
      <c r="G4739" s="50">
        <v>0</v>
      </c>
      <c r="H4739" s="50">
        <v>1</v>
      </c>
      <c r="I4739" s="50">
        <f t="shared" si="233"/>
        <v>0</v>
      </c>
      <c r="J4739" s="50">
        <f t="shared" si="233"/>
        <v>1</v>
      </c>
    </row>
    <row r="4740" spans="3:10">
      <c r="C4740" s="48" t="s">
        <v>669</v>
      </c>
      <c r="D4740" s="49" t="s">
        <v>670</v>
      </c>
      <c r="E4740" s="65">
        <v>7</v>
      </c>
      <c r="F4740" s="65">
        <v>5</v>
      </c>
      <c r="G4740" s="50">
        <v>10</v>
      </c>
      <c r="H4740" s="50">
        <v>15</v>
      </c>
      <c r="I4740" s="50">
        <f t="shared" si="233"/>
        <v>17</v>
      </c>
      <c r="J4740" s="50">
        <f t="shared" si="233"/>
        <v>20</v>
      </c>
    </row>
    <row r="4741" spans="3:10">
      <c r="C4741" s="48" t="s">
        <v>671</v>
      </c>
      <c r="D4741" s="49" t="s">
        <v>672</v>
      </c>
      <c r="E4741" s="65">
        <v>0</v>
      </c>
      <c r="F4741" s="65">
        <v>0</v>
      </c>
      <c r="G4741" s="50">
        <v>0</v>
      </c>
      <c r="H4741" s="50">
        <v>3</v>
      </c>
      <c r="I4741" s="50">
        <f t="shared" si="233"/>
        <v>0</v>
      </c>
      <c r="J4741" s="50">
        <f t="shared" si="233"/>
        <v>3</v>
      </c>
    </row>
    <row r="4742" spans="3:10">
      <c r="C4742" s="48" t="s">
        <v>942</v>
      </c>
      <c r="D4742" s="49" t="s">
        <v>943</v>
      </c>
      <c r="E4742" s="65">
        <v>0</v>
      </c>
      <c r="F4742" s="65">
        <v>0</v>
      </c>
      <c r="G4742" s="50">
        <v>28</v>
      </c>
      <c r="H4742" s="50">
        <v>30</v>
      </c>
      <c r="I4742" s="50">
        <f t="shared" si="233"/>
        <v>28</v>
      </c>
      <c r="J4742" s="50">
        <f t="shared" si="233"/>
        <v>30</v>
      </c>
    </row>
    <row r="4743" spans="3:10">
      <c r="C4743" s="48" t="s">
        <v>673</v>
      </c>
      <c r="D4743" s="49" t="s">
        <v>674</v>
      </c>
      <c r="E4743" s="65">
        <v>0</v>
      </c>
      <c r="F4743" s="65">
        <v>0</v>
      </c>
      <c r="G4743" s="50">
        <v>3</v>
      </c>
      <c r="H4743" s="50">
        <v>3</v>
      </c>
      <c r="I4743" s="50">
        <f t="shared" si="233"/>
        <v>3</v>
      </c>
      <c r="J4743" s="50">
        <f t="shared" si="233"/>
        <v>3</v>
      </c>
    </row>
    <row r="4744" spans="3:10">
      <c r="C4744" s="48" t="s">
        <v>675</v>
      </c>
      <c r="D4744" s="49" t="s">
        <v>676</v>
      </c>
      <c r="E4744" s="65">
        <v>0</v>
      </c>
      <c r="F4744" s="65">
        <v>0</v>
      </c>
      <c r="G4744" s="50">
        <v>7</v>
      </c>
      <c r="H4744" s="50">
        <v>4</v>
      </c>
      <c r="I4744" s="50">
        <f t="shared" si="233"/>
        <v>7</v>
      </c>
      <c r="J4744" s="50">
        <f t="shared" si="233"/>
        <v>4</v>
      </c>
    </row>
    <row r="4745" spans="3:10">
      <c r="C4745" s="48" t="s">
        <v>677</v>
      </c>
      <c r="D4745" s="49" t="s">
        <v>678</v>
      </c>
      <c r="E4745" s="65">
        <v>0</v>
      </c>
      <c r="F4745" s="65">
        <v>0</v>
      </c>
      <c r="G4745" s="50">
        <v>3</v>
      </c>
      <c r="H4745" s="50">
        <v>5</v>
      </c>
      <c r="I4745" s="50">
        <f t="shared" si="233"/>
        <v>3</v>
      </c>
      <c r="J4745" s="50">
        <f t="shared" si="233"/>
        <v>5</v>
      </c>
    </row>
    <row r="4746" spans="3:10">
      <c r="C4746" s="48" t="s">
        <v>679</v>
      </c>
      <c r="D4746" s="49" t="s">
        <v>680</v>
      </c>
      <c r="E4746" s="65">
        <v>0</v>
      </c>
      <c r="F4746" s="65">
        <v>1</v>
      </c>
      <c r="G4746" s="50">
        <v>537</v>
      </c>
      <c r="H4746" s="50">
        <v>520</v>
      </c>
      <c r="I4746" s="50">
        <f t="shared" si="233"/>
        <v>537</v>
      </c>
      <c r="J4746" s="50">
        <f t="shared" si="233"/>
        <v>521</v>
      </c>
    </row>
    <row r="4747" spans="3:10">
      <c r="C4747" s="48" t="s">
        <v>681</v>
      </c>
      <c r="D4747" s="49" t="s">
        <v>682</v>
      </c>
      <c r="E4747" s="65">
        <v>0</v>
      </c>
      <c r="F4747" s="65">
        <v>1</v>
      </c>
      <c r="G4747" s="50">
        <v>1</v>
      </c>
      <c r="H4747" s="50">
        <v>1</v>
      </c>
      <c r="I4747" s="50">
        <f t="shared" si="233"/>
        <v>1</v>
      </c>
      <c r="J4747" s="50">
        <f t="shared" si="233"/>
        <v>2</v>
      </c>
    </row>
    <row r="4748" spans="3:10">
      <c r="C4748" s="48" t="s">
        <v>683</v>
      </c>
      <c r="D4748" s="49" t="s">
        <v>684</v>
      </c>
      <c r="E4748" s="65">
        <v>0</v>
      </c>
      <c r="F4748" s="65">
        <v>0</v>
      </c>
      <c r="G4748" s="50">
        <v>1</v>
      </c>
      <c r="H4748" s="50">
        <v>1</v>
      </c>
      <c r="I4748" s="50">
        <f t="shared" si="233"/>
        <v>1</v>
      </c>
      <c r="J4748" s="50">
        <f t="shared" si="233"/>
        <v>1</v>
      </c>
    </row>
    <row r="4749" spans="3:10">
      <c r="C4749" s="48" t="s">
        <v>2075</v>
      </c>
      <c r="D4749" s="49" t="s">
        <v>2076</v>
      </c>
      <c r="E4749" s="65">
        <v>0</v>
      </c>
      <c r="F4749" s="65">
        <v>0</v>
      </c>
      <c r="G4749" s="50">
        <v>0</v>
      </c>
      <c r="H4749" s="50">
        <v>1</v>
      </c>
      <c r="I4749" s="50">
        <f t="shared" si="233"/>
        <v>0</v>
      </c>
      <c r="J4749" s="50">
        <f t="shared" si="233"/>
        <v>1</v>
      </c>
    </row>
    <row r="4750" spans="3:10">
      <c r="C4750" s="48" t="s">
        <v>685</v>
      </c>
      <c r="D4750" s="49" t="s">
        <v>686</v>
      </c>
      <c r="E4750" s="65">
        <v>0</v>
      </c>
      <c r="F4750" s="65">
        <v>1</v>
      </c>
      <c r="G4750" s="50">
        <v>7</v>
      </c>
      <c r="H4750" s="50">
        <v>5</v>
      </c>
      <c r="I4750" s="50">
        <f t="shared" si="233"/>
        <v>7</v>
      </c>
      <c r="J4750" s="50">
        <f t="shared" si="233"/>
        <v>6</v>
      </c>
    </row>
    <row r="4751" spans="3:10">
      <c r="C4751" s="48" t="s">
        <v>687</v>
      </c>
      <c r="D4751" s="49" t="s">
        <v>688</v>
      </c>
      <c r="E4751" s="65">
        <v>0</v>
      </c>
      <c r="F4751" s="65">
        <v>0</v>
      </c>
      <c r="G4751" s="50">
        <v>2</v>
      </c>
      <c r="H4751" s="50">
        <v>1</v>
      </c>
      <c r="I4751" s="50">
        <f t="shared" si="233"/>
        <v>2</v>
      </c>
      <c r="J4751" s="50">
        <f t="shared" si="233"/>
        <v>1</v>
      </c>
    </row>
    <row r="4752" spans="3:10">
      <c r="C4752" s="48" t="s">
        <v>689</v>
      </c>
      <c r="D4752" s="49" t="s">
        <v>690</v>
      </c>
      <c r="E4752" s="65">
        <v>0</v>
      </c>
      <c r="F4752" s="65">
        <v>1</v>
      </c>
      <c r="G4752" s="50">
        <v>1344</v>
      </c>
      <c r="H4752" s="50">
        <v>1350</v>
      </c>
      <c r="I4752" s="50">
        <f t="shared" si="233"/>
        <v>1344</v>
      </c>
      <c r="J4752" s="50">
        <f t="shared" si="233"/>
        <v>1351</v>
      </c>
    </row>
    <row r="4753" spans="3:10">
      <c r="C4753" s="48" t="s">
        <v>3117</v>
      </c>
      <c r="D4753" s="49" t="s">
        <v>3118</v>
      </c>
      <c r="E4753" s="65">
        <v>0</v>
      </c>
      <c r="F4753" s="65">
        <v>0</v>
      </c>
      <c r="G4753" s="50">
        <v>1</v>
      </c>
      <c r="H4753" s="50">
        <v>1</v>
      </c>
      <c r="I4753" s="50">
        <f t="shared" si="233"/>
        <v>1</v>
      </c>
      <c r="J4753" s="50">
        <f t="shared" si="233"/>
        <v>1</v>
      </c>
    </row>
    <row r="4754" spans="3:10">
      <c r="C4754" s="48" t="s">
        <v>948</v>
      </c>
      <c r="D4754" s="49" t="s">
        <v>949</v>
      </c>
      <c r="E4754" s="65">
        <v>0</v>
      </c>
      <c r="F4754" s="65">
        <v>0</v>
      </c>
      <c r="G4754" s="50">
        <v>0</v>
      </c>
      <c r="H4754" s="50">
        <v>1</v>
      </c>
      <c r="I4754" s="50">
        <f t="shared" si="233"/>
        <v>0</v>
      </c>
      <c r="J4754" s="50">
        <f t="shared" si="233"/>
        <v>1</v>
      </c>
    </row>
    <row r="4755" spans="3:10">
      <c r="C4755" s="48" t="s">
        <v>4247</v>
      </c>
      <c r="D4755" s="49" t="s">
        <v>4248</v>
      </c>
      <c r="E4755" s="65">
        <v>0</v>
      </c>
      <c r="F4755" s="65">
        <v>0</v>
      </c>
      <c r="G4755" s="50">
        <v>0</v>
      </c>
      <c r="H4755" s="50">
        <v>1</v>
      </c>
      <c r="I4755" s="50">
        <f t="shared" si="233"/>
        <v>0</v>
      </c>
      <c r="J4755" s="50">
        <f t="shared" si="233"/>
        <v>1</v>
      </c>
    </row>
    <row r="4756" spans="3:10" ht="25.5">
      <c r="C4756" s="48" t="s">
        <v>2848</v>
      </c>
      <c r="D4756" s="49" t="s">
        <v>2849</v>
      </c>
      <c r="E4756" s="65">
        <v>0</v>
      </c>
      <c r="F4756" s="65">
        <v>1</v>
      </c>
      <c r="G4756" s="50">
        <v>47</v>
      </c>
      <c r="H4756" s="50">
        <v>80</v>
      </c>
      <c r="I4756" s="50">
        <f t="shared" si="233"/>
        <v>47</v>
      </c>
      <c r="J4756" s="50">
        <f t="shared" si="233"/>
        <v>81</v>
      </c>
    </row>
    <row r="4757" spans="3:10">
      <c r="C4757" s="48" t="s">
        <v>4249</v>
      </c>
      <c r="D4757" s="49" t="s">
        <v>4250</v>
      </c>
      <c r="E4757" s="65">
        <v>0</v>
      </c>
      <c r="F4757" s="65">
        <v>0</v>
      </c>
      <c r="G4757" s="50">
        <v>0</v>
      </c>
      <c r="H4757" s="50">
        <v>1</v>
      </c>
      <c r="I4757" s="50">
        <f t="shared" si="233"/>
        <v>0</v>
      </c>
      <c r="J4757" s="50">
        <f t="shared" si="233"/>
        <v>1</v>
      </c>
    </row>
    <row r="4758" spans="3:10">
      <c r="C4758" s="48" t="s">
        <v>4251</v>
      </c>
      <c r="D4758" s="49" t="s">
        <v>4252</v>
      </c>
      <c r="E4758" s="65">
        <v>0</v>
      </c>
      <c r="F4758" s="65">
        <v>0</v>
      </c>
      <c r="G4758" s="50">
        <v>1</v>
      </c>
      <c r="H4758" s="50">
        <v>1</v>
      </c>
      <c r="I4758" s="50">
        <f t="shared" si="233"/>
        <v>1</v>
      </c>
      <c r="J4758" s="50">
        <f t="shared" si="233"/>
        <v>1</v>
      </c>
    </row>
    <row r="4759" spans="3:10">
      <c r="C4759" s="48" t="s">
        <v>3790</v>
      </c>
      <c r="D4759" s="49" t="s">
        <v>3791</v>
      </c>
      <c r="E4759" s="65">
        <v>0</v>
      </c>
      <c r="F4759" s="65">
        <v>0</v>
      </c>
      <c r="G4759" s="50">
        <v>2</v>
      </c>
      <c r="H4759" s="50">
        <v>3</v>
      </c>
      <c r="I4759" s="50">
        <f t="shared" si="233"/>
        <v>2</v>
      </c>
      <c r="J4759" s="50">
        <f t="shared" si="233"/>
        <v>3</v>
      </c>
    </row>
    <row r="4760" spans="3:10">
      <c r="C4760" s="48" t="s">
        <v>4253</v>
      </c>
      <c r="D4760" s="49" t="s">
        <v>4254</v>
      </c>
      <c r="E4760" s="65">
        <v>0</v>
      </c>
      <c r="F4760" s="65">
        <v>0</v>
      </c>
      <c r="G4760" s="50">
        <v>0</v>
      </c>
      <c r="H4760" s="50">
        <v>1</v>
      </c>
      <c r="I4760" s="50">
        <f t="shared" si="233"/>
        <v>0</v>
      </c>
      <c r="J4760" s="50">
        <f t="shared" si="233"/>
        <v>1</v>
      </c>
    </row>
    <row r="4761" spans="3:10">
      <c r="C4761" s="48" t="s">
        <v>2077</v>
      </c>
      <c r="D4761" s="49" t="s">
        <v>2078</v>
      </c>
      <c r="E4761" s="65">
        <v>0</v>
      </c>
      <c r="F4761" s="65">
        <v>0</v>
      </c>
      <c r="G4761" s="50">
        <v>0</v>
      </c>
      <c r="H4761" s="50">
        <v>1</v>
      </c>
      <c r="I4761" s="50">
        <f t="shared" si="233"/>
        <v>0</v>
      </c>
      <c r="J4761" s="50">
        <f t="shared" si="233"/>
        <v>1</v>
      </c>
    </row>
    <row r="4762" spans="3:10">
      <c r="C4762" s="48" t="s">
        <v>950</v>
      </c>
      <c r="D4762" s="49" t="s">
        <v>951</v>
      </c>
      <c r="E4762" s="65">
        <v>0</v>
      </c>
      <c r="F4762" s="65">
        <v>0</v>
      </c>
      <c r="G4762" s="50">
        <v>0</v>
      </c>
      <c r="H4762" s="50">
        <v>1</v>
      </c>
      <c r="I4762" s="50">
        <f t="shared" si="233"/>
        <v>0</v>
      </c>
      <c r="J4762" s="50">
        <f t="shared" si="233"/>
        <v>1</v>
      </c>
    </row>
    <row r="4763" spans="3:10">
      <c r="C4763" s="48" t="s">
        <v>952</v>
      </c>
      <c r="D4763" s="49" t="s">
        <v>953</v>
      </c>
      <c r="E4763" s="65">
        <v>0</v>
      </c>
      <c r="F4763" s="65">
        <v>0</v>
      </c>
      <c r="G4763" s="50">
        <v>35</v>
      </c>
      <c r="H4763" s="50">
        <v>30</v>
      </c>
      <c r="I4763" s="50">
        <f t="shared" si="233"/>
        <v>35</v>
      </c>
      <c r="J4763" s="50">
        <f t="shared" si="233"/>
        <v>30</v>
      </c>
    </row>
    <row r="4764" spans="3:10">
      <c r="C4764" s="48" t="s">
        <v>954</v>
      </c>
      <c r="D4764" s="49" t="s">
        <v>955</v>
      </c>
      <c r="E4764" s="65">
        <v>0</v>
      </c>
      <c r="F4764" s="65">
        <v>0</v>
      </c>
      <c r="G4764" s="50">
        <v>568</v>
      </c>
      <c r="H4764" s="50">
        <v>1100</v>
      </c>
      <c r="I4764" s="50">
        <f t="shared" si="233"/>
        <v>568</v>
      </c>
      <c r="J4764" s="50">
        <f t="shared" si="233"/>
        <v>1100</v>
      </c>
    </row>
    <row r="4765" spans="3:10">
      <c r="C4765" s="48" t="s">
        <v>1401</v>
      </c>
      <c r="D4765" s="49" t="s">
        <v>1402</v>
      </c>
      <c r="E4765" s="65">
        <v>1</v>
      </c>
      <c r="F4765" s="65">
        <v>1</v>
      </c>
      <c r="G4765" s="50">
        <v>2</v>
      </c>
      <c r="H4765" s="50">
        <v>2</v>
      </c>
      <c r="I4765" s="50">
        <f t="shared" si="233"/>
        <v>3</v>
      </c>
      <c r="J4765" s="50">
        <f t="shared" si="233"/>
        <v>3</v>
      </c>
    </row>
    <row r="4766" spans="3:10">
      <c r="C4766" s="48" t="s">
        <v>1570</v>
      </c>
      <c r="D4766" s="49" t="s">
        <v>1571</v>
      </c>
      <c r="E4766" s="65">
        <v>0</v>
      </c>
      <c r="F4766" s="65">
        <v>0</v>
      </c>
      <c r="G4766" s="50">
        <v>0</v>
      </c>
      <c r="H4766" s="50">
        <v>1</v>
      </c>
      <c r="I4766" s="50">
        <f t="shared" si="233"/>
        <v>0</v>
      </c>
      <c r="J4766" s="50">
        <f t="shared" si="233"/>
        <v>1</v>
      </c>
    </row>
    <row r="4767" spans="3:10" ht="25.5">
      <c r="C4767" s="48" t="s">
        <v>2850</v>
      </c>
      <c r="D4767" s="49" t="s">
        <v>2851</v>
      </c>
      <c r="E4767" s="65">
        <v>0</v>
      </c>
      <c r="F4767" s="65">
        <v>0</v>
      </c>
      <c r="G4767" s="50">
        <v>1</v>
      </c>
      <c r="H4767" s="50">
        <v>1</v>
      </c>
      <c r="I4767" s="50">
        <f t="shared" si="233"/>
        <v>1</v>
      </c>
      <c r="J4767" s="50">
        <f t="shared" si="233"/>
        <v>1</v>
      </c>
    </row>
    <row r="4768" spans="3:10">
      <c r="C4768" s="48" t="s">
        <v>4255</v>
      </c>
      <c r="D4768" s="49" t="s">
        <v>4256</v>
      </c>
      <c r="E4768" s="65">
        <v>0</v>
      </c>
      <c r="F4768" s="65">
        <v>1</v>
      </c>
      <c r="G4768" s="50">
        <v>0</v>
      </c>
      <c r="H4768" s="50">
        <v>1</v>
      </c>
      <c r="I4768" s="50">
        <f t="shared" si="233"/>
        <v>0</v>
      </c>
      <c r="J4768" s="50">
        <f t="shared" si="233"/>
        <v>2</v>
      </c>
    </row>
    <row r="4769" spans="3:10">
      <c r="C4769" s="48" t="s">
        <v>4257</v>
      </c>
      <c r="D4769" s="49" t="s">
        <v>4258</v>
      </c>
      <c r="E4769" s="65">
        <v>0</v>
      </c>
      <c r="F4769" s="65">
        <v>1</v>
      </c>
      <c r="G4769" s="50">
        <v>0</v>
      </c>
      <c r="H4769" s="50">
        <v>1</v>
      </c>
      <c r="I4769" s="50">
        <f t="shared" si="233"/>
        <v>0</v>
      </c>
      <c r="J4769" s="50">
        <f t="shared" si="233"/>
        <v>2</v>
      </c>
    </row>
    <row r="4770" spans="3:10">
      <c r="C4770" s="48" t="s">
        <v>4259</v>
      </c>
      <c r="D4770" s="49" t="s">
        <v>4260</v>
      </c>
      <c r="E4770" s="65">
        <v>0</v>
      </c>
      <c r="F4770" s="65">
        <v>1</v>
      </c>
      <c r="G4770" s="50">
        <v>0</v>
      </c>
      <c r="H4770" s="50">
        <v>3</v>
      </c>
      <c r="I4770" s="50">
        <f t="shared" si="233"/>
        <v>0</v>
      </c>
      <c r="J4770" s="50">
        <f t="shared" si="233"/>
        <v>4</v>
      </c>
    </row>
    <row r="4771" spans="3:10">
      <c r="C4771" s="48" t="s">
        <v>4261</v>
      </c>
      <c r="D4771" s="49" t="s">
        <v>4262</v>
      </c>
      <c r="E4771" s="65">
        <v>0</v>
      </c>
      <c r="F4771" s="65">
        <v>1</v>
      </c>
      <c r="G4771" s="50">
        <v>0</v>
      </c>
      <c r="H4771" s="50">
        <v>3</v>
      </c>
      <c r="I4771" s="50">
        <f t="shared" si="233"/>
        <v>0</v>
      </c>
      <c r="J4771" s="50">
        <f t="shared" si="233"/>
        <v>4</v>
      </c>
    </row>
    <row r="4772" spans="3:10">
      <c r="C4772" s="48" t="s">
        <v>4263</v>
      </c>
      <c r="D4772" s="49" t="s">
        <v>4264</v>
      </c>
      <c r="E4772" s="65">
        <v>0</v>
      </c>
      <c r="F4772" s="65">
        <v>1</v>
      </c>
      <c r="G4772" s="50">
        <v>0</v>
      </c>
      <c r="H4772" s="50">
        <v>3</v>
      </c>
      <c r="I4772" s="50">
        <f t="shared" si="233"/>
        <v>0</v>
      </c>
      <c r="J4772" s="50">
        <f t="shared" si="233"/>
        <v>4</v>
      </c>
    </row>
    <row r="4773" spans="3:10">
      <c r="C4773" s="48" t="s">
        <v>4265</v>
      </c>
      <c r="D4773" s="49" t="s">
        <v>4266</v>
      </c>
      <c r="E4773" s="65">
        <v>2</v>
      </c>
      <c r="F4773" s="65">
        <v>3</v>
      </c>
      <c r="G4773" s="50">
        <v>0</v>
      </c>
      <c r="H4773" s="50">
        <v>4</v>
      </c>
      <c r="I4773" s="50">
        <f t="shared" si="233"/>
        <v>2</v>
      </c>
      <c r="J4773" s="50">
        <f t="shared" si="233"/>
        <v>7</v>
      </c>
    </row>
    <row r="4774" spans="3:10">
      <c r="C4774" s="48" t="s">
        <v>4267</v>
      </c>
      <c r="D4774" s="49" t="s">
        <v>4268</v>
      </c>
      <c r="E4774" s="65">
        <v>1</v>
      </c>
      <c r="F4774" s="65">
        <v>1</v>
      </c>
      <c r="G4774" s="50">
        <v>0</v>
      </c>
      <c r="H4774" s="50">
        <v>3</v>
      </c>
      <c r="I4774" s="50">
        <f t="shared" si="233"/>
        <v>1</v>
      </c>
      <c r="J4774" s="50">
        <f t="shared" si="233"/>
        <v>4</v>
      </c>
    </row>
    <row r="4775" spans="3:10">
      <c r="C4775" s="48" t="s">
        <v>4269</v>
      </c>
      <c r="D4775" s="49" t="s">
        <v>4270</v>
      </c>
      <c r="E4775" s="65">
        <v>0</v>
      </c>
      <c r="F4775" s="65">
        <v>1</v>
      </c>
      <c r="G4775" s="50">
        <v>0</v>
      </c>
      <c r="H4775" s="50">
        <v>3</v>
      </c>
      <c r="I4775" s="50">
        <f t="shared" si="233"/>
        <v>0</v>
      </c>
      <c r="J4775" s="50">
        <f t="shared" si="233"/>
        <v>4</v>
      </c>
    </row>
    <row r="4776" spans="3:10">
      <c r="C4776" s="48" t="s">
        <v>4271</v>
      </c>
      <c r="D4776" s="49" t="s">
        <v>4272</v>
      </c>
      <c r="E4776" s="65">
        <v>643</v>
      </c>
      <c r="F4776" s="65">
        <v>680</v>
      </c>
      <c r="G4776" s="50">
        <v>50</v>
      </c>
      <c r="H4776" s="50">
        <v>45</v>
      </c>
      <c r="I4776" s="50">
        <f t="shared" si="233"/>
        <v>693</v>
      </c>
      <c r="J4776" s="50">
        <f t="shared" si="233"/>
        <v>725</v>
      </c>
    </row>
    <row r="4777" spans="3:10" ht="25.5">
      <c r="C4777" s="48" t="s">
        <v>4273</v>
      </c>
      <c r="D4777" s="49" t="s">
        <v>4274</v>
      </c>
      <c r="E4777" s="65">
        <v>0</v>
      </c>
      <c r="F4777" s="65">
        <v>1</v>
      </c>
      <c r="G4777" s="50">
        <v>0</v>
      </c>
      <c r="H4777" s="50">
        <v>1</v>
      </c>
      <c r="I4777" s="50">
        <f t="shared" si="233"/>
        <v>0</v>
      </c>
      <c r="J4777" s="50">
        <f t="shared" si="233"/>
        <v>2</v>
      </c>
    </row>
    <row r="4778" spans="3:10">
      <c r="C4778" s="48" t="s">
        <v>4275</v>
      </c>
      <c r="D4778" s="49" t="s">
        <v>4276</v>
      </c>
      <c r="E4778" s="65">
        <v>0</v>
      </c>
      <c r="F4778" s="65">
        <v>1</v>
      </c>
      <c r="G4778" s="50">
        <v>0</v>
      </c>
      <c r="H4778" s="50">
        <v>1</v>
      </c>
      <c r="I4778" s="50">
        <f t="shared" si="233"/>
        <v>0</v>
      </c>
      <c r="J4778" s="50">
        <f t="shared" si="233"/>
        <v>2</v>
      </c>
    </row>
    <row r="4779" spans="3:10">
      <c r="C4779" s="48" t="s">
        <v>4277</v>
      </c>
      <c r="D4779" s="49" t="s">
        <v>4278</v>
      </c>
      <c r="E4779" s="65">
        <v>38</v>
      </c>
      <c r="F4779" s="65">
        <v>30</v>
      </c>
      <c r="G4779" s="50">
        <v>0</v>
      </c>
      <c r="H4779" s="50">
        <v>30</v>
      </c>
      <c r="I4779" s="50">
        <f t="shared" si="233"/>
        <v>38</v>
      </c>
      <c r="J4779" s="50">
        <f t="shared" si="233"/>
        <v>60</v>
      </c>
    </row>
    <row r="4780" spans="3:10">
      <c r="C4780" s="48" t="s">
        <v>4279</v>
      </c>
      <c r="D4780" s="49" t="s">
        <v>4280</v>
      </c>
      <c r="E4780" s="65">
        <v>1391</v>
      </c>
      <c r="F4780" s="65">
        <v>1800</v>
      </c>
      <c r="G4780" s="50">
        <v>205</v>
      </c>
      <c r="H4780" s="50">
        <v>180</v>
      </c>
      <c r="I4780" s="50">
        <f t="shared" si="233"/>
        <v>1596</v>
      </c>
      <c r="J4780" s="50">
        <f t="shared" si="233"/>
        <v>1980</v>
      </c>
    </row>
    <row r="4781" spans="3:10">
      <c r="C4781" s="48" t="s">
        <v>4281</v>
      </c>
      <c r="D4781" s="49" t="s">
        <v>4282</v>
      </c>
      <c r="E4781" s="65">
        <v>1391</v>
      </c>
      <c r="F4781" s="65">
        <v>1800</v>
      </c>
      <c r="G4781" s="50">
        <v>205</v>
      </c>
      <c r="H4781" s="50">
        <v>180</v>
      </c>
      <c r="I4781" s="50">
        <f t="shared" si="233"/>
        <v>1596</v>
      </c>
      <c r="J4781" s="50">
        <f t="shared" si="233"/>
        <v>1980</v>
      </c>
    </row>
    <row r="4782" spans="3:10">
      <c r="C4782" s="48" t="s">
        <v>4283</v>
      </c>
      <c r="D4782" s="49" t="s">
        <v>4284</v>
      </c>
      <c r="E4782" s="65">
        <v>1209</v>
      </c>
      <c r="F4782" s="65">
        <v>1250</v>
      </c>
      <c r="G4782" s="50">
        <v>33</v>
      </c>
      <c r="H4782" s="50">
        <v>40</v>
      </c>
      <c r="I4782" s="50">
        <f t="shared" si="233"/>
        <v>1242</v>
      </c>
      <c r="J4782" s="50">
        <f t="shared" si="233"/>
        <v>1290</v>
      </c>
    </row>
    <row r="4783" spans="3:10">
      <c r="C4783" s="48" t="s">
        <v>691</v>
      </c>
      <c r="D4783" s="49" t="s">
        <v>692</v>
      </c>
      <c r="E4783" s="65">
        <v>319</v>
      </c>
      <c r="F4783" s="65">
        <v>600</v>
      </c>
      <c r="G4783" s="50">
        <v>128</v>
      </c>
      <c r="H4783" s="50">
        <v>120</v>
      </c>
      <c r="I4783" s="50">
        <f t="shared" si="233"/>
        <v>447</v>
      </c>
      <c r="J4783" s="50">
        <f t="shared" si="233"/>
        <v>720</v>
      </c>
    </row>
    <row r="4784" spans="3:10">
      <c r="C4784" s="48" t="s">
        <v>4285</v>
      </c>
      <c r="D4784" s="49" t="s">
        <v>4286</v>
      </c>
      <c r="E4784" s="65">
        <v>847</v>
      </c>
      <c r="F4784" s="65">
        <v>790</v>
      </c>
      <c r="G4784" s="50">
        <v>33</v>
      </c>
      <c r="H4784" s="50">
        <v>20</v>
      </c>
      <c r="I4784" s="50">
        <f t="shared" si="233"/>
        <v>880</v>
      </c>
      <c r="J4784" s="50">
        <f t="shared" si="233"/>
        <v>810</v>
      </c>
    </row>
    <row r="4785" spans="3:10">
      <c r="C4785" s="48" t="s">
        <v>4287</v>
      </c>
      <c r="D4785" s="49" t="s">
        <v>4288</v>
      </c>
      <c r="E4785" s="65">
        <v>56</v>
      </c>
      <c r="F4785" s="65">
        <v>70</v>
      </c>
      <c r="G4785" s="50">
        <v>41</v>
      </c>
      <c r="H4785" s="50">
        <v>25</v>
      </c>
      <c r="I4785" s="50">
        <f t="shared" si="233"/>
        <v>97</v>
      </c>
      <c r="J4785" s="50">
        <f t="shared" si="233"/>
        <v>95</v>
      </c>
    </row>
    <row r="4786" spans="3:10">
      <c r="C4786" s="48" t="s">
        <v>4289</v>
      </c>
      <c r="D4786" s="49" t="s">
        <v>4290</v>
      </c>
      <c r="E4786" s="65">
        <v>60</v>
      </c>
      <c r="F4786" s="65">
        <v>120</v>
      </c>
      <c r="G4786" s="50">
        <v>112</v>
      </c>
      <c r="H4786" s="50">
        <v>120</v>
      </c>
      <c r="I4786" s="50">
        <f t="shared" si="233"/>
        <v>172</v>
      </c>
      <c r="J4786" s="50">
        <f t="shared" si="233"/>
        <v>240</v>
      </c>
    </row>
    <row r="4787" spans="3:10">
      <c r="C4787" s="48" t="s">
        <v>4291</v>
      </c>
      <c r="D4787" s="49" t="s">
        <v>4292</v>
      </c>
      <c r="E4787" s="65">
        <v>64</v>
      </c>
      <c r="F4787" s="65">
        <v>100</v>
      </c>
      <c r="G4787" s="50">
        <v>119</v>
      </c>
      <c r="H4787" s="50">
        <v>110</v>
      </c>
      <c r="I4787" s="50">
        <f t="shared" ref="I4787:J4826" si="234">SUM(E4787,G4787)</f>
        <v>183</v>
      </c>
      <c r="J4787" s="50">
        <f t="shared" si="234"/>
        <v>210</v>
      </c>
    </row>
    <row r="4788" spans="3:10">
      <c r="C4788" s="48" t="s">
        <v>4293</v>
      </c>
      <c r="D4788" s="49" t="s">
        <v>4294</v>
      </c>
      <c r="E4788" s="65">
        <v>481</v>
      </c>
      <c r="F4788" s="65">
        <v>390</v>
      </c>
      <c r="G4788" s="50">
        <v>48</v>
      </c>
      <c r="H4788" s="50">
        <v>45</v>
      </c>
      <c r="I4788" s="50">
        <f t="shared" si="234"/>
        <v>529</v>
      </c>
      <c r="J4788" s="50">
        <f t="shared" si="234"/>
        <v>435</v>
      </c>
    </row>
    <row r="4789" spans="3:10">
      <c r="C4789" s="48" t="s">
        <v>4295</v>
      </c>
      <c r="D4789" s="49" t="s">
        <v>4296</v>
      </c>
      <c r="E4789" s="65">
        <v>250</v>
      </c>
      <c r="F4789" s="65">
        <v>300</v>
      </c>
      <c r="G4789" s="50">
        <v>5</v>
      </c>
      <c r="H4789" s="50">
        <v>16</v>
      </c>
      <c r="I4789" s="50">
        <f t="shared" si="234"/>
        <v>255</v>
      </c>
      <c r="J4789" s="50">
        <f t="shared" si="234"/>
        <v>316</v>
      </c>
    </row>
    <row r="4790" spans="3:10">
      <c r="C4790" s="48" t="s">
        <v>4297</v>
      </c>
      <c r="D4790" s="49" t="s">
        <v>4298</v>
      </c>
      <c r="E4790" s="65">
        <v>141</v>
      </c>
      <c r="F4790" s="65">
        <v>110</v>
      </c>
      <c r="G4790" s="50">
        <v>5</v>
      </c>
      <c r="H4790" s="50">
        <v>5</v>
      </c>
      <c r="I4790" s="50">
        <f t="shared" si="234"/>
        <v>146</v>
      </c>
      <c r="J4790" s="50">
        <f t="shared" si="234"/>
        <v>115</v>
      </c>
    </row>
    <row r="4791" spans="3:10">
      <c r="C4791" s="48" t="s">
        <v>4299</v>
      </c>
      <c r="D4791" s="49" t="s">
        <v>4300</v>
      </c>
      <c r="E4791" s="65">
        <v>0</v>
      </c>
      <c r="F4791" s="65">
        <v>1</v>
      </c>
      <c r="G4791" s="50">
        <v>0</v>
      </c>
      <c r="H4791" s="50">
        <v>1</v>
      </c>
      <c r="I4791" s="50">
        <f t="shared" si="234"/>
        <v>0</v>
      </c>
      <c r="J4791" s="50">
        <f t="shared" si="234"/>
        <v>2</v>
      </c>
    </row>
    <row r="4792" spans="3:10">
      <c r="C4792" s="48" t="s">
        <v>693</v>
      </c>
      <c r="D4792" s="49" t="s">
        <v>4301</v>
      </c>
      <c r="E4792" s="65">
        <v>0</v>
      </c>
      <c r="F4792" s="65">
        <v>1</v>
      </c>
      <c r="G4792" s="50">
        <v>0</v>
      </c>
      <c r="H4792" s="50">
        <v>1</v>
      </c>
      <c r="I4792" s="50">
        <f t="shared" si="234"/>
        <v>0</v>
      </c>
      <c r="J4792" s="50">
        <f t="shared" si="234"/>
        <v>2</v>
      </c>
    </row>
    <row r="4793" spans="3:10">
      <c r="C4793" s="48" t="s">
        <v>4302</v>
      </c>
      <c r="D4793" s="49" t="s">
        <v>4303</v>
      </c>
      <c r="E4793" s="65">
        <v>188</v>
      </c>
      <c r="F4793" s="65">
        <v>200</v>
      </c>
      <c r="G4793" s="50">
        <v>0</v>
      </c>
      <c r="H4793" s="50">
        <v>1</v>
      </c>
      <c r="I4793" s="50">
        <f t="shared" si="234"/>
        <v>188</v>
      </c>
      <c r="J4793" s="50">
        <f t="shared" si="234"/>
        <v>201</v>
      </c>
    </row>
    <row r="4794" spans="3:10">
      <c r="C4794" s="48" t="s">
        <v>4304</v>
      </c>
      <c r="D4794" s="49" t="s">
        <v>4305</v>
      </c>
      <c r="E4794" s="65">
        <v>377</v>
      </c>
      <c r="F4794" s="65">
        <v>430</v>
      </c>
      <c r="G4794" s="50">
        <v>0</v>
      </c>
      <c r="H4794" s="50">
        <v>1</v>
      </c>
      <c r="I4794" s="50">
        <f t="shared" si="234"/>
        <v>377</v>
      </c>
      <c r="J4794" s="50">
        <f t="shared" si="234"/>
        <v>431</v>
      </c>
    </row>
    <row r="4795" spans="3:10">
      <c r="C4795" s="48" t="s">
        <v>4306</v>
      </c>
      <c r="D4795" s="49" t="s">
        <v>4307</v>
      </c>
      <c r="E4795" s="65">
        <v>12</v>
      </c>
      <c r="F4795" s="65">
        <v>10</v>
      </c>
      <c r="G4795" s="50">
        <v>0</v>
      </c>
      <c r="H4795" s="50">
        <v>1</v>
      </c>
      <c r="I4795" s="50">
        <f t="shared" si="234"/>
        <v>12</v>
      </c>
      <c r="J4795" s="50">
        <f t="shared" si="234"/>
        <v>11</v>
      </c>
    </row>
    <row r="4796" spans="3:10">
      <c r="C4796" s="48" t="s">
        <v>4308</v>
      </c>
      <c r="D4796" s="49" t="s">
        <v>4309</v>
      </c>
      <c r="E4796" s="65">
        <v>0</v>
      </c>
      <c r="F4796" s="65">
        <v>1</v>
      </c>
      <c r="G4796" s="50">
        <v>0</v>
      </c>
      <c r="H4796" s="50">
        <v>1</v>
      </c>
      <c r="I4796" s="50">
        <f t="shared" si="234"/>
        <v>0</v>
      </c>
      <c r="J4796" s="50">
        <f t="shared" si="234"/>
        <v>2</v>
      </c>
    </row>
    <row r="4797" spans="3:10">
      <c r="C4797" s="48" t="s">
        <v>4310</v>
      </c>
      <c r="D4797" s="49" t="s">
        <v>4311</v>
      </c>
      <c r="E4797" s="65">
        <v>0</v>
      </c>
      <c r="F4797" s="65">
        <v>1</v>
      </c>
      <c r="G4797" s="50">
        <v>0</v>
      </c>
      <c r="H4797" s="50">
        <v>1</v>
      </c>
      <c r="I4797" s="50">
        <f t="shared" si="234"/>
        <v>0</v>
      </c>
      <c r="J4797" s="50">
        <f t="shared" si="234"/>
        <v>2</v>
      </c>
    </row>
    <row r="4798" spans="3:10" ht="25.5">
      <c r="C4798" s="48" t="s">
        <v>4312</v>
      </c>
      <c r="D4798" s="49" t="s">
        <v>4313</v>
      </c>
      <c r="E4798" s="65">
        <v>2</v>
      </c>
      <c r="F4798" s="65">
        <v>5</v>
      </c>
      <c r="G4798" s="50">
        <v>0</v>
      </c>
      <c r="H4798" s="50">
        <v>1</v>
      </c>
      <c r="I4798" s="50">
        <f t="shared" si="234"/>
        <v>2</v>
      </c>
      <c r="J4798" s="50">
        <f t="shared" si="234"/>
        <v>6</v>
      </c>
    </row>
    <row r="4799" spans="3:10">
      <c r="C4799" s="48" t="s">
        <v>4314</v>
      </c>
      <c r="D4799" s="49" t="s">
        <v>4315</v>
      </c>
      <c r="E4799" s="65">
        <v>51</v>
      </c>
      <c r="F4799" s="65">
        <v>70</v>
      </c>
      <c r="G4799" s="50">
        <v>71</v>
      </c>
      <c r="H4799" s="50">
        <v>60</v>
      </c>
      <c r="I4799" s="50">
        <f t="shared" si="234"/>
        <v>122</v>
      </c>
      <c r="J4799" s="50">
        <f t="shared" si="234"/>
        <v>130</v>
      </c>
    </row>
    <row r="4800" spans="3:10">
      <c r="C4800" s="48" t="s">
        <v>4316</v>
      </c>
      <c r="D4800" s="49" t="s">
        <v>4317</v>
      </c>
      <c r="E4800" s="65">
        <v>0</v>
      </c>
      <c r="F4800" s="65">
        <v>1</v>
      </c>
      <c r="G4800" s="50">
        <v>0</v>
      </c>
      <c r="H4800" s="50">
        <v>1</v>
      </c>
      <c r="I4800" s="50">
        <f t="shared" si="234"/>
        <v>0</v>
      </c>
      <c r="J4800" s="50">
        <f t="shared" si="234"/>
        <v>2</v>
      </c>
    </row>
    <row r="4801" spans="3:10">
      <c r="C4801" s="48" t="s">
        <v>956</v>
      </c>
      <c r="D4801" s="49" t="s">
        <v>957</v>
      </c>
      <c r="E4801" s="65">
        <v>0</v>
      </c>
      <c r="F4801" s="65">
        <v>0</v>
      </c>
      <c r="G4801" s="50">
        <v>81</v>
      </c>
      <c r="H4801" s="50">
        <v>70</v>
      </c>
      <c r="I4801" s="50">
        <f t="shared" si="234"/>
        <v>81</v>
      </c>
      <c r="J4801" s="50">
        <f t="shared" si="234"/>
        <v>70</v>
      </c>
    </row>
    <row r="4802" spans="3:10">
      <c r="C4802" s="48" t="s">
        <v>4318</v>
      </c>
      <c r="D4802" s="49" t="s">
        <v>4319</v>
      </c>
      <c r="E4802" s="65">
        <v>569</v>
      </c>
      <c r="F4802" s="65">
        <v>920</v>
      </c>
      <c r="G4802" s="50">
        <v>18</v>
      </c>
      <c r="H4802" s="50">
        <v>15</v>
      </c>
      <c r="I4802" s="50">
        <f t="shared" si="234"/>
        <v>587</v>
      </c>
      <c r="J4802" s="50">
        <f t="shared" si="234"/>
        <v>935</v>
      </c>
    </row>
    <row r="4803" spans="3:10">
      <c r="C4803" s="48" t="s">
        <v>4320</v>
      </c>
      <c r="D4803" s="49" t="s">
        <v>4321</v>
      </c>
      <c r="E4803" s="65">
        <v>26</v>
      </c>
      <c r="F4803" s="65">
        <v>60</v>
      </c>
      <c r="G4803" s="50">
        <v>4</v>
      </c>
      <c r="H4803" s="50">
        <v>1</v>
      </c>
      <c r="I4803" s="50">
        <f t="shared" si="234"/>
        <v>30</v>
      </c>
      <c r="J4803" s="50">
        <f t="shared" si="234"/>
        <v>61</v>
      </c>
    </row>
    <row r="4804" spans="3:10">
      <c r="C4804" s="48" t="s">
        <v>4322</v>
      </c>
      <c r="D4804" s="49" t="s">
        <v>4323</v>
      </c>
      <c r="E4804" s="65">
        <v>138</v>
      </c>
      <c r="F4804" s="65">
        <v>110</v>
      </c>
      <c r="G4804" s="50">
        <v>144</v>
      </c>
      <c r="H4804" s="50">
        <v>130</v>
      </c>
      <c r="I4804" s="50">
        <f t="shared" si="234"/>
        <v>282</v>
      </c>
      <c r="J4804" s="50">
        <f t="shared" si="234"/>
        <v>240</v>
      </c>
    </row>
    <row r="4805" spans="3:10">
      <c r="C4805" s="48" t="s">
        <v>4324</v>
      </c>
      <c r="D4805" s="49" t="s">
        <v>4325</v>
      </c>
      <c r="E4805" s="65">
        <v>571</v>
      </c>
      <c r="F4805" s="65">
        <v>940</v>
      </c>
      <c r="G4805" s="50">
        <v>18</v>
      </c>
      <c r="H4805" s="50">
        <v>15</v>
      </c>
      <c r="I4805" s="50">
        <f t="shared" si="234"/>
        <v>589</v>
      </c>
      <c r="J4805" s="50">
        <f t="shared" si="234"/>
        <v>955</v>
      </c>
    </row>
    <row r="4806" spans="3:10">
      <c r="C4806" s="48" t="s">
        <v>4326</v>
      </c>
      <c r="D4806" s="49" t="s">
        <v>4327</v>
      </c>
      <c r="E4806" s="65">
        <v>570</v>
      </c>
      <c r="F4806" s="65">
        <v>930</v>
      </c>
      <c r="G4806" s="50">
        <v>17</v>
      </c>
      <c r="H4806" s="50">
        <v>15</v>
      </c>
      <c r="I4806" s="50">
        <f t="shared" si="234"/>
        <v>587</v>
      </c>
      <c r="J4806" s="50">
        <f t="shared" si="234"/>
        <v>945</v>
      </c>
    </row>
    <row r="4807" spans="3:10">
      <c r="C4807" s="48" t="s">
        <v>4328</v>
      </c>
      <c r="D4807" s="49" t="s">
        <v>4329</v>
      </c>
      <c r="E4807" s="65">
        <v>574</v>
      </c>
      <c r="F4807" s="65">
        <v>930</v>
      </c>
      <c r="G4807" s="50">
        <v>18</v>
      </c>
      <c r="H4807" s="50">
        <v>15</v>
      </c>
      <c r="I4807" s="50">
        <f t="shared" si="234"/>
        <v>592</v>
      </c>
      <c r="J4807" s="50">
        <f t="shared" si="234"/>
        <v>945</v>
      </c>
    </row>
    <row r="4808" spans="3:10">
      <c r="C4808" s="48" t="s">
        <v>4330</v>
      </c>
      <c r="D4808" s="49" t="s">
        <v>4331</v>
      </c>
      <c r="E4808" s="65">
        <v>574</v>
      </c>
      <c r="F4808" s="65">
        <v>930</v>
      </c>
      <c r="G4808" s="50">
        <v>18</v>
      </c>
      <c r="H4808" s="50">
        <v>15</v>
      </c>
      <c r="I4808" s="50">
        <f t="shared" si="234"/>
        <v>592</v>
      </c>
      <c r="J4808" s="50">
        <f t="shared" si="234"/>
        <v>945</v>
      </c>
    </row>
    <row r="4809" spans="3:10">
      <c r="C4809" s="48" t="s">
        <v>4332</v>
      </c>
      <c r="D4809" s="49" t="s">
        <v>4333</v>
      </c>
      <c r="E4809" s="65">
        <v>220</v>
      </c>
      <c r="F4809" s="65">
        <v>310</v>
      </c>
      <c r="G4809" s="50">
        <v>3</v>
      </c>
      <c r="H4809" s="50">
        <v>1</v>
      </c>
      <c r="I4809" s="50">
        <f t="shared" si="234"/>
        <v>223</v>
      </c>
      <c r="J4809" s="50">
        <f t="shared" si="234"/>
        <v>311</v>
      </c>
    </row>
    <row r="4810" spans="3:10">
      <c r="C4810" s="48" t="s">
        <v>4334</v>
      </c>
      <c r="D4810" s="49" t="s">
        <v>4335</v>
      </c>
      <c r="E4810" s="65">
        <v>259</v>
      </c>
      <c r="F4810" s="65">
        <v>330</v>
      </c>
      <c r="G4810" s="50">
        <v>10</v>
      </c>
      <c r="H4810" s="50">
        <v>1</v>
      </c>
      <c r="I4810" s="50">
        <f t="shared" si="234"/>
        <v>269</v>
      </c>
      <c r="J4810" s="50">
        <f t="shared" si="234"/>
        <v>331</v>
      </c>
    </row>
    <row r="4811" spans="3:10">
      <c r="C4811" s="48" t="s">
        <v>4336</v>
      </c>
      <c r="D4811" s="49" t="s">
        <v>4337</v>
      </c>
      <c r="E4811" s="65">
        <v>0</v>
      </c>
      <c r="F4811" s="65">
        <v>1</v>
      </c>
      <c r="G4811" s="50">
        <v>0</v>
      </c>
      <c r="H4811" s="50">
        <v>1</v>
      </c>
      <c r="I4811" s="50">
        <f t="shared" si="234"/>
        <v>0</v>
      </c>
      <c r="J4811" s="50">
        <f t="shared" si="234"/>
        <v>2</v>
      </c>
    </row>
    <row r="4812" spans="3:10">
      <c r="C4812" s="48" t="s">
        <v>4338</v>
      </c>
      <c r="D4812" s="49" t="s">
        <v>4339</v>
      </c>
      <c r="E4812" s="65">
        <v>19</v>
      </c>
      <c r="F4812" s="65">
        <v>60</v>
      </c>
      <c r="G4812" s="50">
        <v>1</v>
      </c>
      <c r="H4812" s="50">
        <v>1</v>
      </c>
      <c r="I4812" s="50">
        <f t="shared" si="234"/>
        <v>20</v>
      </c>
      <c r="J4812" s="50">
        <f t="shared" si="234"/>
        <v>61</v>
      </c>
    </row>
    <row r="4813" spans="3:10">
      <c r="C4813" s="48" t="s">
        <v>4340</v>
      </c>
      <c r="D4813" s="49" t="s">
        <v>4341</v>
      </c>
      <c r="E4813" s="65">
        <v>137</v>
      </c>
      <c r="F4813" s="65">
        <v>110</v>
      </c>
      <c r="G4813" s="50">
        <v>141</v>
      </c>
      <c r="H4813" s="50">
        <v>130</v>
      </c>
      <c r="I4813" s="50">
        <f t="shared" si="234"/>
        <v>278</v>
      </c>
      <c r="J4813" s="50">
        <f t="shared" si="234"/>
        <v>240</v>
      </c>
    </row>
    <row r="4814" spans="3:10">
      <c r="C4814" s="48" t="s">
        <v>4342</v>
      </c>
      <c r="D4814" s="49" t="s">
        <v>4343</v>
      </c>
      <c r="E4814" s="65">
        <v>137</v>
      </c>
      <c r="F4814" s="65">
        <v>110</v>
      </c>
      <c r="G4814" s="50">
        <v>144</v>
      </c>
      <c r="H4814" s="50">
        <v>130</v>
      </c>
      <c r="I4814" s="50">
        <f t="shared" si="234"/>
        <v>281</v>
      </c>
      <c r="J4814" s="50">
        <f t="shared" si="234"/>
        <v>240</v>
      </c>
    </row>
    <row r="4815" spans="3:10">
      <c r="C4815" s="48" t="s">
        <v>4344</v>
      </c>
      <c r="D4815" s="49" t="s">
        <v>4345</v>
      </c>
      <c r="E4815" s="65">
        <v>0</v>
      </c>
      <c r="F4815" s="65">
        <v>1</v>
      </c>
      <c r="G4815" s="50">
        <v>0</v>
      </c>
      <c r="H4815" s="50">
        <v>1</v>
      </c>
      <c r="I4815" s="50">
        <f t="shared" si="234"/>
        <v>0</v>
      </c>
      <c r="J4815" s="50">
        <f t="shared" si="234"/>
        <v>2</v>
      </c>
    </row>
    <row r="4816" spans="3:10">
      <c r="C4816" s="48" t="s">
        <v>4346</v>
      </c>
      <c r="D4816" s="49" t="s">
        <v>4347</v>
      </c>
      <c r="E4816" s="65">
        <v>91</v>
      </c>
      <c r="F4816" s="65">
        <v>120</v>
      </c>
      <c r="G4816" s="50">
        <v>1</v>
      </c>
      <c r="H4816" s="50">
        <v>1</v>
      </c>
      <c r="I4816" s="50">
        <f t="shared" si="234"/>
        <v>92</v>
      </c>
      <c r="J4816" s="50">
        <f t="shared" si="234"/>
        <v>121</v>
      </c>
    </row>
    <row r="4817" spans="2:11">
      <c r="C4817" s="48" t="s">
        <v>4348</v>
      </c>
      <c r="D4817" s="49" t="s">
        <v>4349</v>
      </c>
      <c r="E4817" s="65">
        <v>0</v>
      </c>
      <c r="F4817" s="65">
        <v>1</v>
      </c>
      <c r="G4817" s="50">
        <v>0</v>
      </c>
      <c r="H4817" s="50">
        <v>1</v>
      </c>
      <c r="I4817" s="50">
        <f t="shared" si="234"/>
        <v>0</v>
      </c>
      <c r="J4817" s="50">
        <f t="shared" si="234"/>
        <v>2</v>
      </c>
    </row>
    <row r="4818" spans="2:11">
      <c r="C4818" s="48" t="s">
        <v>4350</v>
      </c>
      <c r="D4818" s="49" t="s">
        <v>4351</v>
      </c>
      <c r="E4818" s="65">
        <v>381</v>
      </c>
      <c r="F4818" s="65">
        <v>660</v>
      </c>
      <c r="G4818" s="50">
        <v>199</v>
      </c>
      <c r="H4818" s="50">
        <v>180</v>
      </c>
      <c r="I4818" s="50">
        <f t="shared" si="234"/>
        <v>580</v>
      </c>
      <c r="J4818" s="50">
        <f t="shared" si="234"/>
        <v>840</v>
      </c>
    </row>
    <row r="4819" spans="2:11">
      <c r="C4819" s="48" t="s">
        <v>4352</v>
      </c>
      <c r="D4819" s="49" t="s">
        <v>4353</v>
      </c>
      <c r="E4819" s="65">
        <v>584</v>
      </c>
      <c r="F4819" s="65">
        <v>520</v>
      </c>
      <c r="G4819" s="50">
        <v>32</v>
      </c>
      <c r="H4819" s="50">
        <v>40</v>
      </c>
      <c r="I4819" s="50">
        <f t="shared" si="234"/>
        <v>616</v>
      </c>
      <c r="J4819" s="50">
        <f t="shared" si="234"/>
        <v>560</v>
      </c>
    </row>
    <row r="4820" spans="2:11">
      <c r="C4820" s="48" t="s">
        <v>4354</v>
      </c>
      <c r="D4820" s="49" t="s">
        <v>4355</v>
      </c>
      <c r="E4820" s="65">
        <v>19</v>
      </c>
      <c r="F4820" s="65">
        <v>15</v>
      </c>
      <c r="G4820" s="50">
        <v>0</v>
      </c>
      <c r="H4820" s="50">
        <v>1</v>
      </c>
      <c r="I4820" s="50">
        <f t="shared" si="234"/>
        <v>19</v>
      </c>
      <c r="J4820" s="50">
        <f t="shared" si="234"/>
        <v>16</v>
      </c>
    </row>
    <row r="4821" spans="2:11">
      <c r="C4821" s="48" t="s">
        <v>4356</v>
      </c>
      <c r="D4821" s="49" t="s">
        <v>4357</v>
      </c>
      <c r="E4821" s="65">
        <v>1</v>
      </c>
      <c r="F4821" s="65">
        <v>1</v>
      </c>
      <c r="G4821" s="50">
        <v>2</v>
      </c>
      <c r="H4821" s="50">
        <v>10</v>
      </c>
      <c r="I4821" s="50">
        <f t="shared" si="234"/>
        <v>3</v>
      </c>
      <c r="J4821" s="50">
        <f t="shared" si="234"/>
        <v>11</v>
      </c>
    </row>
    <row r="4822" spans="2:11">
      <c r="C4822" s="48" t="s">
        <v>4358</v>
      </c>
      <c r="D4822" s="49" t="s">
        <v>4359</v>
      </c>
      <c r="E4822" s="65">
        <v>3</v>
      </c>
      <c r="F4822" s="65">
        <v>10</v>
      </c>
      <c r="G4822" s="50">
        <v>2</v>
      </c>
      <c r="H4822" s="50">
        <v>1</v>
      </c>
      <c r="I4822" s="50">
        <f t="shared" si="234"/>
        <v>5</v>
      </c>
      <c r="J4822" s="50">
        <f t="shared" si="234"/>
        <v>11</v>
      </c>
    </row>
    <row r="4823" spans="2:11">
      <c r="C4823" s="48" t="s">
        <v>4360</v>
      </c>
      <c r="D4823" s="49" t="s">
        <v>4361</v>
      </c>
      <c r="E4823" s="65">
        <v>75</v>
      </c>
      <c r="F4823" s="65">
        <v>120</v>
      </c>
      <c r="G4823" s="50">
        <v>1</v>
      </c>
      <c r="H4823" s="50">
        <v>7</v>
      </c>
      <c r="I4823" s="50">
        <f t="shared" si="234"/>
        <v>76</v>
      </c>
      <c r="J4823" s="50">
        <f t="shared" si="234"/>
        <v>127</v>
      </c>
    </row>
    <row r="4824" spans="2:11">
      <c r="C4824" s="48" t="s">
        <v>3852</v>
      </c>
      <c r="D4824" s="49" t="s">
        <v>4362</v>
      </c>
      <c r="E4824" s="65">
        <v>4</v>
      </c>
      <c r="F4824" s="65">
        <v>10</v>
      </c>
      <c r="G4824" s="50">
        <v>0</v>
      </c>
      <c r="H4824" s="50">
        <v>1</v>
      </c>
      <c r="I4824" s="50">
        <f t="shared" si="234"/>
        <v>4</v>
      </c>
      <c r="J4824" s="50">
        <f t="shared" si="234"/>
        <v>11</v>
      </c>
    </row>
    <row r="4825" spans="2:11">
      <c r="C4825" s="48" t="s">
        <v>4363</v>
      </c>
      <c r="D4825" s="49" t="s">
        <v>4364</v>
      </c>
      <c r="E4825" s="65">
        <v>4641</v>
      </c>
      <c r="F4825" s="65">
        <v>3300</v>
      </c>
      <c r="G4825" s="50">
        <v>60</v>
      </c>
      <c r="H4825" s="50">
        <v>110</v>
      </c>
      <c r="I4825" s="50">
        <f t="shared" si="234"/>
        <v>4701</v>
      </c>
      <c r="J4825" s="50">
        <f t="shared" si="234"/>
        <v>3410</v>
      </c>
    </row>
    <row r="4826" spans="2:11">
      <c r="C4826" s="48" t="s">
        <v>4365</v>
      </c>
      <c r="D4826" s="49" t="s">
        <v>4366</v>
      </c>
      <c r="E4826" s="65">
        <v>898</v>
      </c>
      <c r="F4826" s="65">
        <v>1200</v>
      </c>
      <c r="G4826" s="50">
        <v>161</v>
      </c>
      <c r="H4826" s="50">
        <v>110</v>
      </c>
      <c r="I4826" s="50">
        <f t="shared" si="234"/>
        <v>1059</v>
      </c>
      <c r="J4826" s="50">
        <f t="shared" si="234"/>
        <v>1310</v>
      </c>
    </row>
    <row r="4827" spans="2:11" ht="14.25">
      <c r="B4827" s="45" t="s">
        <v>82</v>
      </c>
      <c r="D4827" s="72"/>
      <c r="E4827" s="73"/>
      <c r="F4827" s="73"/>
      <c r="G4827" s="73"/>
      <c r="H4827" s="73"/>
      <c r="I4827" s="73"/>
      <c r="J4827" s="73"/>
      <c r="K4827" s="71" t="s">
        <v>59</v>
      </c>
    </row>
    <row r="4828" spans="2:11">
      <c r="C4828" s="48" t="s">
        <v>10</v>
      </c>
      <c r="D4828" s="88" t="s">
        <v>7776</v>
      </c>
      <c r="E4828" s="65"/>
      <c r="F4828" s="65"/>
      <c r="G4828" s="50"/>
      <c r="H4828" s="50"/>
      <c r="I4828" s="50">
        <f t="shared" ref="I4828:J4835" si="235">SUM(E4828,G4828)</f>
        <v>0</v>
      </c>
      <c r="J4828" s="50">
        <f t="shared" si="235"/>
        <v>0</v>
      </c>
    </row>
    <row r="4829" spans="2:11">
      <c r="C4829" s="48" t="s">
        <v>11</v>
      </c>
      <c r="D4829" s="88" t="s">
        <v>7777</v>
      </c>
      <c r="E4829" s="65"/>
      <c r="F4829" s="65"/>
      <c r="G4829" s="50"/>
      <c r="H4829" s="50"/>
      <c r="I4829" s="50">
        <f t="shared" si="235"/>
        <v>0</v>
      </c>
      <c r="J4829" s="50">
        <f t="shared" si="235"/>
        <v>0</v>
      </c>
    </row>
    <row r="4830" spans="2:11">
      <c r="C4830" s="48" t="s">
        <v>12</v>
      </c>
      <c r="D4830" s="88" t="s">
        <v>7778</v>
      </c>
      <c r="E4830" s="65"/>
      <c r="F4830" s="65"/>
      <c r="G4830" s="50"/>
      <c r="H4830" s="50"/>
      <c r="I4830" s="50">
        <f t="shared" si="235"/>
        <v>0</v>
      </c>
      <c r="J4830" s="50">
        <f t="shared" si="235"/>
        <v>0</v>
      </c>
    </row>
    <row r="4831" spans="2:11">
      <c r="C4831" s="48" t="s">
        <v>13</v>
      </c>
      <c r="D4831" s="88" t="s">
        <v>7779</v>
      </c>
      <c r="E4831" s="65"/>
      <c r="F4831" s="65"/>
      <c r="G4831" s="50"/>
      <c r="H4831" s="50"/>
      <c r="I4831" s="50">
        <f t="shared" si="235"/>
        <v>0</v>
      </c>
      <c r="J4831" s="50">
        <f t="shared" si="235"/>
        <v>0</v>
      </c>
    </row>
    <row r="4832" spans="2:11">
      <c r="C4832" s="48" t="s">
        <v>14</v>
      </c>
      <c r="D4832" s="88" t="s">
        <v>7780</v>
      </c>
      <c r="E4832" s="65"/>
      <c r="F4832" s="65"/>
      <c r="G4832" s="50"/>
      <c r="H4832" s="50"/>
      <c r="I4832" s="50">
        <f t="shared" si="235"/>
        <v>0</v>
      </c>
      <c r="J4832" s="50">
        <f t="shared" si="235"/>
        <v>0</v>
      </c>
    </row>
    <row r="4833" spans="1:11">
      <c r="C4833" s="48" t="s">
        <v>15</v>
      </c>
      <c r="D4833" s="88" t="s">
        <v>7781</v>
      </c>
      <c r="E4833" s="65"/>
      <c r="F4833" s="65"/>
      <c r="G4833" s="50"/>
      <c r="H4833" s="50"/>
      <c r="I4833" s="50">
        <f t="shared" si="235"/>
        <v>0</v>
      </c>
      <c r="J4833" s="50">
        <f t="shared" si="235"/>
        <v>0</v>
      </c>
    </row>
    <row r="4834" spans="1:11">
      <c r="C4834" s="48" t="s">
        <v>16</v>
      </c>
      <c r="D4834" s="88" t="s">
        <v>7782</v>
      </c>
      <c r="E4834" s="65"/>
      <c r="F4834" s="65"/>
      <c r="G4834" s="50"/>
      <c r="H4834" s="50"/>
      <c r="I4834" s="50">
        <f t="shared" si="235"/>
        <v>0</v>
      </c>
      <c r="J4834" s="50">
        <f t="shared" si="235"/>
        <v>0</v>
      </c>
    </row>
    <row r="4835" spans="1:11">
      <c r="C4835" s="48" t="s">
        <v>17</v>
      </c>
      <c r="D4835" s="88" t="s">
        <v>7783</v>
      </c>
      <c r="E4835" s="65"/>
      <c r="F4835" s="65"/>
      <c r="G4835" s="50"/>
      <c r="H4835" s="50"/>
      <c r="I4835" s="50">
        <f t="shared" si="235"/>
        <v>0</v>
      </c>
      <c r="J4835" s="50">
        <f t="shared" si="235"/>
        <v>0</v>
      </c>
    </row>
    <row r="4836" spans="1:11">
      <c r="A4836" s="66" t="s">
        <v>4367</v>
      </c>
      <c r="C4836" s="75"/>
      <c r="E4836" s="76"/>
      <c r="F4836" s="76"/>
      <c r="G4836" s="77"/>
      <c r="H4836" s="77"/>
      <c r="I4836" s="77"/>
      <c r="J4836" s="77"/>
    </row>
    <row r="4837" spans="1:11" ht="14.25">
      <c r="B4837" s="43" t="s">
        <v>69</v>
      </c>
      <c r="C4837" s="44"/>
      <c r="D4837" s="43"/>
      <c r="E4837" s="60"/>
      <c r="F4837" s="60"/>
      <c r="G4837" s="60"/>
      <c r="H4837" s="60"/>
      <c r="I4837" s="60"/>
      <c r="J4837" s="60"/>
    </row>
    <row r="4838" spans="1:11">
      <c r="B4838" s="45" t="s">
        <v>37</v>
      </c>
      <c r="C4838" s="46"/>
      <c r="E4838" s="47">
        <f>SUM(E4839:E4845)</f>
        <v>33866</v>
      </c>
      <c r="F4838" s="47">
        <f t="shared" ref="F4838:J4838" si="236">SUM(F4839:F4845)</f>
        <v>31859</v>
      </c>
      <c r="G4838" s="47">
        <f t="shared" si="236"/>
        <v>1367</v>
      </c>
      <c r="H4838" s="47">
        <f t="shared" si="236"/>
        <v>1330</v>
      </c>
      <c r="I4838" s="47">
        <f t="shared" si="236"/>
        <v>35233</v>
      </c>
      <c r="J4838" s="47">
        <f t="shared" si="236"/>
        <v>33189</v>
      </c>
    </row>
    <row r="4839" spans="1:11">
      <c r="C4839" s="48" t="s">
        <v>105</v>
      </c>
      <c r="D4839" s="49" t="s">
        <v>7749</v>
      </c>
      <c r="E4839" s="50">
        <v>15142</v>
      </c>
      <c r="F4839" s="50">
        <v>14537</v>
      </c>
      <c r="G4839" s="50">
        <v>820</v>
      </c>
      <c r="H4839" s="50">
        <v>813</v>
      </c>
      <c r="I4839" s="50">
        <f>SUM(E4839,G4839)</f>
        <v>15962</v>
      </c>
      <c r="J4839" s="50">
        <f>SUM(F4839,H4839)</f>
        <v>15350</v>
      </c>
    </row>
    <row r="4840" spans="1:11">
      <c r="C4840" s="48" t="s">
        <v>106</v>
      </c>
      <c r="D4840" s="49" t="s">
        <v>7750</v>
      </c>
      <c r="E4840" s="50">
        <v>7103</v>
      </c>
      <c r="F4840" s="50">
        <v>6469</v>
      </c>
      <c r="G4840" s="50">
        <v>245</v>
      </c>
      <c r="H4840" s="50">
        <v>241</v>
      </c>
      <c r="I4840" s="50">
        <f t="shared" ref="I4840:J4845" si="237">SUM(E4840,G4840)</f>
        <v>7348</v>
      </c>
      <c r="J4840" s="50">
        <f t="shared" si="237"/>
        <v>6710</v>
      </c>
    </row>
    <row r="4841" spans="1:11">
      <c r="C4841" s="48" t="s">
        <v>107</v>
      </c>
      <c r="D4841" s="49" t="s">
        <v>7751</v>
      </c>
      <c r="E4841" s="50">
        <v>7565</v>
      </c>
      <c r="F4841" s="50">
        <v>7289</v>
      </c>
      <c r="G4841" s="50">
        <v>165</v>
      </c>
      <c r="H4841" s="50">
        <v>147</v>
      </c>
      <c r="I4841" s="50">
        <f t="shared" si="237"/>
        <v>7730</v>
      </c>
      <c r="J4841" s="50">
        <f t="shared" si="237"/>
        <v>7436</v>
      </c>
    </row>
    <row r="4842" spans="1:11">
      <c r="C4842" s="48" t="s">
        <v>108</v>
      </c>
      <c r="D4842" s="49" t="s">
        <v>7752</v>
      </c>
      <c r="E4842" s="50">
        <v>3058</v>
      </c>
      <c r="F4842" s="50">
        <v>2736</v>
      </c>
      <c r="G4842" s="50">
        <v>52</v>
      </c>
      <c r="H4842" s="50">
        <v>53</v>
      </c>
      <c r="I4842" s="50">
        <f t="shared" ref="I4842" si="238">SUM(E4842,G4842)</f>
        <v>3110</v>
      </c>
      <c r="J4842" s="50">
        <f t="shared" ref="J4842" si="239">SUM(F4842,H4842)</f>
        <v>2789</v>
      </c>
    </row>
    <row r="4843" spans="1:11">
      <c r="C4843" s="48" t="s">
        <v>109</v>
      </c>
      <c r="D4843" s="49" t="s">
        <v>7753</v>
      </c>
      <c r="E4843" s="50">
        <v>735</v>
      </c>
      <c r="F4843" s="50">
        <v>644</v>
      </c>
      <c r="G4843" s="50">
        <v>20</v>
      </c>
      <c r="H4843" s="50">
        <v>19</v>
      </c>
      <c r="I4843" s="50">
        <f t="shared" si="237"/>
        <v>755</v>
      </c>
      <c r="J4843" s="50">
        <f t="shared" si="237"/>
        <v>663</v>
      </c>
    </row>
    <row r="4844" spans="1:11">
      <c r="C4844" s="48" t="s">
        <v>110</v>
      </c>
      <c r="D4844" s="49" t="s">
        <v>7754</v>
      </c>
      <c r="E4844" s="50">
        <v>243</v>
      </c>
      <c r="F4844" s="50">
        <v>165</v>
      </c>
      <c r="G4844" s="50">
        <v>0</v>
      </c>
      <c r="H4844" s="50">
        <v>0</v>
      </c>
      <c r="I4844" s="50">
        <f t="shared" si="237"/>
        <v>243</v>
      </c>
      <c r="J4844" s="50">
        <f t="shared" si="237"/>
        <v>165</v>
      </c>
    </row>
    <row r="4845" spans="1:11" s="51" customFormat="1">
      <c r="A4845" s="2"/>
      <c r="B4845" s="2"/>
      <c r="C4845" s="48" t="s">
        <v>111</v>
      </c>
      <c r="D4845" s="49" t="s">
        <v>7755</v>
      </c>
      <c r="E4845" s="50">
        <v>20</v>
      </c>
      <c r="F4845" s="50">
        <v>19</v>
      </c>
      <c r="G4845" s="50">
        <v>65</v>
      </c>
      <c r="H4845" s="50">
        <v>57</v>
      </c>
      <c r="I4845" s="50">
        <f t="shared" si="237"/>
        <v>85</v>
      </c>
      <c r="J4845" s="50">
        <f t="shared" si="237"/>
        <v>76</v>
      </c>
    </row>
    <row r="4846" spans="1:11" s="51" customFormat="1">
      <c r="A4846" s="2"/>
      <c r="B4846" s="45" t="s">
        <v>81</v>
      </c>
      <c r="C4846" s="52"/>
      <c r="D4846" s="53"/>
      <c r="E4846" s="54"/>
      <c r="F4846" s="54"/>
      <c r="G4846" s="54"/>
      <c r="H4846" s="54"/>
      <c r="I4846" s="54"/>
      <c r="J4846" s="54"/>
      <c r="K4846" s="2" t="s">
        <v>21</v>
      </c>
    </row>
    <row r="4847" spans="1:11" s="51" customFormat="1">
      <c r="A4847" s="2"/>
      <c r="C4847" s="55" t="s">
        <v>77</v>
      </c>
      <c r="D4847" s="56" t="s">
        <v>7765</v>
      </c>
      <c r="E4847" s="57"/>
      <c r="F4847" s="57"/>
      <c r="G4847" s="57"/>
      <c r="H4847" s="57"/>
      <c r="I4847" s="50">
        <f t="shared" ref="I4847:J4850" si="240">SUM(E4847,G4847)</f>
        <v>0</v>
      </c>
      <c r="J4847" s="50">
        <f t="shared" si="240"/>
        <v>0</v>
      </c>
    </row>
    <row r="4848" spans="1:11" s="51" customFormat="1">
      <c r="A4848" s="2"/>
      <c r="C4848" s="55" t="s">
        <v>78</v>
      </c>
      <c r="D4848" s="56" t="s">
        <v>7766</v>
      </c>
      <c r="E4848" s="57"/>
      <c r="F4848" s="57"/>
      <c r="G4848" s="57"/>
      <c r="H4848" s="57"/>
      <c r="I4848" s="50">
        <f t="shared" si="240"/>
        <v>0</v>
      </c>
      <c r="J4848" s="50">
        <f t="shared" si="240"/>
        <v>0</v>
      </c>
    </row>
    <row r="4849" spans="1:10" s="51" customFormat="1">
      <c r="A4849" s="2"/>
      <c r="C4849" s="55" t="s">
        <v>79</v>
      </c>
      <c r="D4849" s="56" t="s">
        <v>7767</v>
      </c>
      <c r="E4849" s="50"/>
      <c r="F4849" s="50"/>
      <c r="G4849" s="50"/>
      <c r="H4849" s="50"/>
      <c r="I4849" s="50">
        <f t="shared" si="240"/>
        <v>0</v>
      </c>
      <c r="J4849" s="50">
        <f t="shared" si="240"/>
        <v>0</v>
      </c>
    </row>
    <row r="4850" spans="1:10" s="51" customFormat="1">
      <c r="A4850" s="2"/>
      <c r="C4850" s="55" t="s">
        <v>80</v>
      </c>
      <c r="D4850" s="56" t="s">
        <v>7768</v>
      </c>
      <c r="E4850" s="50"/>
      <c r="F4850" s="50"/>
      <c r="G4850" s="50"/>
      <c r="H4850" s="50"/>
      <c r="I4850" s="50">
        <f t="shared" si="240"/>
        <v>0</v>
      </c>
      <c r="J4850" s="50">
        <f t="shared" si="240"/>
        <v>0</v>
      </c>
    </row>
    <row r="4851" spans="1:10">
      <c r="E4851" s="59"/>
      <c r="F4851" s="59"/>
      <c r="G4851" s="59"/>
      <c r="H4851" s="59"/>
      <c r="I4851" s="59"/>
      <c r="J4851" s="59"/>
    </row>
    <row r="4852" spans="1:10" ht="14.25">
      <c r="B4852" s="43" t="s">
        <v>66</v>
      </c>
      <c r="C4852" s="44"/>
      <c r="D4852" s="43"/>
      <c r="E4852" s="60"/>
      <c r="F4852" s="60"/>
      <c r="G4852" s="60"/>
      <c r="H4852" s="60"/>
      <c r="I4852" s="60"/>
      <c r="J4852" s="60"/>
    </row>
    <row r="4853" spans="1:10">
      <c r="B4853" s="45" t="s">
        <v>36</v>
      </c>
      <c r="E4853" s="61">
        <f>E4854+E4910+E4940</f>
        <v>286096</v>
      </c>
      <c r="F4853" s="61">
        <f t="shared" ref="F4853:J4853" si="241">F4854+F4910+F4940</f>
        <v>267703</v>
      </c>
      <c r="G4853" s="61">
        <f t="shared" si="241"/>
        <v>50007</v>
      </c>
      <c r="H4853" s="61">
        <f t="shared" si="241"/>
        <v>44031</v>
      </c>
      <c r="I4853" s="61">
        <f t="shared" si="241"/>
        <v>336103</v>
      </c>
      <c r="J4853" s="61">
        <f t="shared" si="241"/>
        <v>311734</v>
      </c>
    </row>
    <row r="4854" spans="1:10">
      <c r="B4854" s="45" t="s">
        <v>34</v>
      </c>
      <c r="E4854" s="62">
        <f>SUM(E4855:E4909)</f>
        <v>0</v>
      </c>
      <c r="F4854" s="62">
        <f t="shared" ref="F4854:J4854" si="242">SUM(F4855:F4909)</f>
        <v>0</v>
      </c>
      <c r="G4854" s="62">
        <f t="shared" si="242"/>
        <v>429</v>
      </c>
      <c r="H4854" s="62">
        <f t="shared" si="242"/>
        <v>438</v>
      </c>
      <c r="I4854" s="62">
        <f t="shared" si="242"/>
        <v>429</v>
      </c>
      <c r="J4854" s="62">
        <f t="shared" si="242"/>
        <v>438</v>
      </c>
    </row>
    <row r="4855" spans="1:10" ht="14.25" customHeight="1">
      <c r="C4855" s="63" t="s">
        <v>969</v>
      </c>
      <c r="D4855" s="64" t="s">
        <v>970</v>
      </c>
      <c r="E4855" s="65"/>
      <c r="F4855" s="65"/>
      <c r="G4855" s="50">
        <v>13</v>
      </c>
      <c r="H4855" s="50">
        <v>11</v>
      </c>
      <c r="I4855" s="50">
        <f t="shared" ref="I4855:J4939" si="243">SUM(E4855,G4855)</f>
        <v>13</v>
      </c>
      <c r="J4855" s="50">
        <f t="shared" si="243"/>
        <v>11</v>
      </c>
    </row>
    <row r="4856" spans="1:10" ht="14.25" customHeight="1">
      <c r="C4856" s="63" t="s">
        <v>4368</v>
      </c>
      <c r="D4856" s="64" t="s">
        <v>4369</v>
      </c>
      <c r="E4856" s="65"/>
      <c r="F4856" s="65"/>
      <c r="G4856" s="50">
        <v>1</v>
      </c>
      <c r="H4856" s="50">
        <v>1</v>
      </c>
      <c r="I4856" s="50">
        <f t="shared" si="243"/>
        <v>1</v>
      </c>
      <c r="J4856" s="50">
        <f t="shared" si="243"/>
        <v>1</v>
      </c>
    </row>
    <row r="4857" spans="1:10" ht="14.25" customHeight="1">
      <c r="C4857" s="63" t="s">
        <v>981</v>
      </c>
      <c r="D4857" s="64" t="s">
        <v>982</v>
      </c>
      <c r="E4857" s="65"/>
      <c r="F4857" s="65"/>
      <c r="G4857" s="50">
        <v>2</v>
      </c>
      <c r="H4857" s="50">
        <v>1</v>
      </c>
      <c r="I4857" s="50">
        <f t="shared" si="243"/>
        <v>2</v>
      </c>
      <c r="J4857" s="50">
        <f t="shared" si="243"/>
        <v>1</v>
      </c>
    </row>
    <row r="4858" spans="1:10" ht="14.25" customHeight="1">
      <c r="C4858" s="63" t="s">
        <v>4370</v>
      </c>
      <c r="D4858" s="64" t="s">
        <v>4371</v>
      </c>
      <c r="E4858" s="65"/>
      <c r="F4858" s="65"/>
      <c r="G4858" s="50">
        <v>1</v>
      </c>
      <c r="H4858" s="50">
        <v>1</v>
      </c>
      <c r="I4858" s="50">
        <f t="shared" si="243"/>
        <v>1</v>
      </c>
      <c r="J4858" s="50">
        <f t="shared" si="243"/>
        <v>1</v>
      </c>
    </row>
    <row r="4859" spans="1:10" ht="14.25" customHeight="1">
      <c r="C4859" s="63" t="s">
        <v>4372</v>
      </c>
      <c r="D4859" s="64" t="s">
        <v>4373</v>
      </c>
      <c r="E4859" s="65"/>
      <c r="F4859" s="65"/>
      <c r="G4859" s="50">
        <v>0</v>
      </c>
      <c r="H4859" s="50">
        <v>1</v>
      </c>
      <c r="I4859" s="50">
        <f t="shared" si="243"/>
        <v>0</v>
      </c>
      <c r="J4859" s="50">
        <f t="shared" si="243"/>
        <v>1</v>
      </c>
    </row>
    <row r="4860" spans="1:10" ht="14.25" customHeight="1">
      <c r="C4860" s="63" t="s">
        <v>4374</v>
      </c>
      <c r="D4860" s="64" t="s">
        <v>4375</v>
      </c>
      <c r="E4860" s="65"/>
      <c r="F4860" s="65"/>
      <c r="G4860" s="50">
        <v>8</v>
      </c>
      <c r="H4860" s="50">
        <v>7</v>
      </c>
      <c r="I4860" s="50">
        <f t="shared" si="243"/>
        <v>8</v>
      </c>
      <c r="J4860" s="50">
        <f t="shared" si="243"/>
        <v>7</v>
      </c>
    </row>
    <row r="4861" spans="1:10" ht="14.25" customHeight="1">
      <c r="C4861" s="63" t="s">
        <v>4376</v>
      </c>
      <c r="D4861" s="64" t="s">
        <v>4377</v>
      </c>
      <c r="E4861" s="65"/>
      <c r="F4861" s="65"/>
      <c r="G4861" s="50">
        <v>0</v>
      </c>
      <c r="H4861" s="50">
        <v>1</v>
      </c>
      <c r="I4861" s="50">
        <f t="shared" si="243"/>
        <v>0</v>
      </c>
      <c r="J4861" s="50">
        <f t="shared" si="243"/>
        <v>1</v>
      </c>
    </row>
    <row r="4862" spans="1:10" ht="14.25" customHeight="1">
      <c r="C4862" s="63" t="s">
        <v>4378</v>
      </c>
      <c r="D4862" s="64" t="s">
        <v>4379</v>
      </c>
      <c r="E4862" s="65"/>
      <c r="F4862" s="65"/>
      <c r="G4862" s="50">
        <v>3</v>
      </c>
      <c r="H4862" s="50">
        <v>1</v>
      </c>
      <c r="I4862" s="50">
        <f t="shared" si="243"/>
        <v>3</v>
      </c>
      <c r="J4862" s="50">
        <f t="shared" si="243"/>
        <v>1</v>
      </c>
    </row>
    <row r="4863" spans="1:10" ht="14.25" customHeight="1">
      <c r="C4863" s="63" t="s">
        <v>4380</v>
      </c>
      <c r="D4863" s="64" t="s">
        <v>4381</v>
      </c>
      <c r="E4863" s="65"/>
      <c r="F4863" s="65"/>
      <c r="G4863" s="50">
        <v>13</v>
      </c>
      <c r="H4863" s="50">
        <v>9</v>
      </c>
      <c r="I4863" s="50">
        <f t="shared" si="243"/>
        <v>13</v>
      </c>
      <c r="J4863" s="50">
        <f t="shared" si="243"/>
        <v>9</v>
      </c>
    </row>
    <row r="4864" spans="1:10" ht="14.25" customHeight="1">
      <c r="C4864" s="63" t="s">
        <v>4382</v>
      </c>
      <c r="D4864" s="64" t="s">
        <v>4383</v>
      </c>
      <c r="E4864" s="65"/>
      <c r="F4864" s="65"/>
      <c r="G4864" s="50">
        <v>0</v>
      </c>
      <c r="H4864" s="50">
        <v>1</v>
      </c>
      <c r="I4864" s="50">
        <f t="shared" si="243"/>
        <v>0</v>
      </c>
      <c r="J4864" s="50">
        <f t="shared" si="243"/>
        <v>1</v>
      </c>
    </row>
    <row r="4865" spans="3:10" ht="14.25" customHeight="1">
      <c r="C4865" s="63" t="s">
        <v>4384</v>
      </c>
      <c r="D4865" s="64" t="s">
        <v>4385</v>
      </c>
      <c r="E4865" s="65"/>
      <c r="F4865" s="65"/>
      <c r="G4865" s="50">
        <v>1</v>
      </c>
      <c r="H4865" s="50">
        <v>1</v>
      </c>
      <c r="I4865" s="50">
        <f t="shared" si="243"/>
        <v>1</v>
      </c>
      <c r="J4865" s="50">
        <f t="shared" si="243"/>
        <v>1</v>
      </c>
    </row>
    <row r="4866" spans="3:10" ht="14.25" customHeight="1">
      <c r="C4866" s="63" t="s">
        <v>4386</v>
      </c>
      <c r="D4866" s="64" t="s">
        <v>4387</v>
      </c>
      <c r="E4866" s="65"/>
      <c r="F4866" s="65"/>
      <c r="G4866" s="50">
        <v>1</v>
      </c>
      <c r="H4866" s="50">
        <v>1</v>
      </c>
      <c r="I4866" s="50">
        <f t="shared" si="243"/>
        <v>1</v>
      </c>
      <c r="J4866" s="50">
        <f t="shared" si="243"/>
        <v>1</v>
      </c>
    </row>
    <row r="4867" spans="3:10" ht="14.25" customHeight="1">
      <c r="C4867" s="63" t="s">
        <v>4388</v>
      </c>
      <c r="D4867" s="64" t="s">
        <v>4389</v>
      </c>
      <c r="E4867" s="65"/>
      <c r="F4867" s="65"/>
      <c r="G4867" s="50">
        <v>1</v>
      </c>
      <c r="H4867" s="50">
        <v>1</v>
      </c>
      <c r="I4867" s="50">
        <f t="shared" si="243"/>
        <v>1</v>
      </c>
      <c r="J4867" s="50">
        <f t="shared" si="243"/>
        <v>1</v>
      </c>
    </row>
    <row r="4868" spans="3:10" ht="14.25" customHeight="1">
      <c r="C4868" s="63" t="s">
        <v>4390</v>
      </c>
      <c r="D4868" s="64" t="s">
        <v>4391</v>
      </c>
      <c r="E4868" s="65"/>
      <c r="F4868" s="65"/>
      <c r="G4868" s="50">
        <v>0</v>
      </c>
      <c r="H4868" s="50">
        <v>1</v>
      </c>
      <c r="I4868" s="50">
        <f t="shared" si="243"/>
        <v>0</v>
      </c>
      <c r="J4868" s="50">
        <f t="shared" si="243"/>
        <v>1</v>
      </c>
    </row>
    <row r="4869" spans="3:10" ht="14.25" customHeight="1">
      <c r="C4869" s="63" t="s">
        <v>1137</v>
      </c>
      <c r="D4869" s="64" t="s">
        <v>1138</v>
      </c>
      <c r="E4869" s="65"/>
      <c r="F4869" s="65"/>
      <c r="G4869" s="50">
        <v>0</v>
      </c>
      <c r="H4869" s="50">
        <v>1</v>
      </c>
      <c r="I4869" s="50">
        <f t="shared" si="243"/>
        <v>0</v>
      </c>
      <c r="J4869" s="50">
        <f t="shared" si="243"/>
        <v>1</v>
      </c>
    </row>
    <row r="4870" spans="3:10" ht="14.25" customHeight="1">
      <c r="C4870" s="63" t="s">
        <v>1141</v>
      </c>
      <c r="D4870" s="64" t="s">
        <v>1142</v>
      </c>
      <c r="E4870" s="65"/>
      <c r="F4870" s="65"/>
      <c r="G4870" s="50">
        <v>0</v>
      </c>
      <c r="H4870" s="50">
        <v>1</v>
      </c>
      <c r="I4870" s="50">
        <f t="shared" si="243"/>
        <v>0</v>
      </c>
      <c r="J4870" s="50">
        <f t="shared" si="243"/>
        <v>1</v>
      </c>
    </row>
    <row r="4871" spans="3:10" ht="14.25" customHeight="1">
      <c r="C4871" s="63" t="s">
        <v>1145</v>
      </c>
      <c r="D4871" s="64" t="s">
        <v>1146</v>
      </c>
      <c r="E4871" s="65"/>
      <c r="F4871" s="65"/>
      <c r="G4871" s="50">
        <v>0</v>
      </c>
      <c r="H4871" s="50">
        <v>1</v>
      </c>
      <c r="I4871" s="50">
        <f t="shared" si="243"/>
        <v>0</v>
      </c>
      <c r="J4871" s="50">
        <f t="shared" si="243"/>
        <v>1</v>
      </c>
    </row>
    <row r="4872" spans="3:10" ht="14.25" customHeight="1">
      <c r="C4872" s="63" t="s">
        <v>4392</v>
      </c>
      <c r="D4872" s="64" t="s">
        <v>4393</v>
      </c>
      <c r="E4872" s="65"/>
      <c r="F4872" s="65"/>
      <c r="G4872" s="50">
        <v>7</v>
      </c>
      <c r="H4872" s="50">
        <v>8</v>
      </c>
      <c r="I4872" s="50">
        <f t="shared" si="243"/>
        <v>7</v>
      </c>
      <c r="J4872" s="50">
        <f t="shared" si="243"/>
        <v>8</v>
      </c>
    </row>
    <row r="4873" spans="3:10" ht="14.25" customHeight="1">
      <c r="C4873" s="63" t="s">
        <v>4394</v>
      </c>
      <c r="D4873" s="64" t="s">
        <v>4395</v>
      </c>
      <c r="E4873" s="65"/>
      <c r="F4873" s="65"/>
      <c r="G4873" s="50">
        <v>3</v>
      </c>
      <c r="H4873" s="50">
        <v>4</v>
      </c>
      <c r="I4873" s="50">
        <f t="shared" si="243"/>
        <v>3</v>
      </c>
      <c r="J4873" s="50">
        <f t="shared" si="243"/>
        <v>4</v>
      </c>
    </row>
    <row r="4874" spans="3:10" ht="14.25" customHeight="1">
      <c r="C4874" s="63" t="s">
        <v>4396</v>
      </c>
      <c r="D4874" s="64" t="s">
        <v>4397</v>
      </c>
      <c r="E4874" s="65"/>
      <c r="F4874" s="65"/>
      <c r="G4874" s="50">
        <v>2</v>
      </c>
      <c r="H4874" s="50">
        <v>3</v>
      </c>
      <c r="I4874" s="50">
        <f t="shared" si="243"/>
        <v>2</v>
      </c>
      <c r="J4874" s="50">
        <f t="shared" si="243"/>
        <v>3</v>
      </c>
    </row>
    <row r="4875" spans="3:10" ht="14.25" customHeight="1">
      <c r="C4875" s="63" t="s">
        <v>4398</v>
      </c>
      <c r="D4875" s="64" t="s">
        <v>4399</v>
      </c>
      <c r="E4875" s="65"/>
      <c r="F4875" s="65"/>
      <c r="G4875" s="50">
        <v>0</v>
      </c>
      <c r="H4875" s="50">
        <v>1</v>
      </c>
      <c r="I4875" s="50">
        <f t="shared" si="243"/>
        <v>0</v>
      </c>
      <c r="J4875" s="50">
        <f t="shared" si="243"/>
        <v>1</v>
      </c>
    </row>
    <row r="4876" spans="3:10" ht="14.25" customHeight="1">
      <c r="C4876" s="63" t="s">
        <v>4400</v>
      </c>
      <c r="D4876" s="64" t="s">
        <v>4401</v>
      </c>
      <c r="E4876" s="65"/>
      <c r="F4876" s="65"/>
      <c r="G4876" s="50">
        <v>0</v>
      </c>
      <c r="H4876" s="50">
        <v>1</v>
      </c>
      <c r="I4876" s="50">
        <f t="shared" si="243"/>
        <v>0</v>
      </c>
      <c r="J4876" s="50">
        <f t="shared" si="243"/>
        <v>1</v>
      </c>
    </row>
    <row r="4877" spans="3:10" ht="14.25" customHeight="1">
      <c r="C4877" s="63" t="s">
        <v>4402</v>
      </c>
      <c r="D4877" s="64" t="s">
        <v>4403</v>
      </c>
      <c r="E4877" s="65"/>
      <c r="F4877" s="65"/>
      <c r="G4877" s="50">
        <v>0</v>
      </c>
      <c r="H4877" s="50">
        <v>1</v>
      </c>
      <c r="I4877" s="50">
        <f t="shared" si="243"/>
        <v>0</v>
      </c>
      <c r="J4877" s="50">
        <f t="shared" si="243"/>
        <v>1</v>
      </c>
    </row>
    <row r="4878" spans="3:10" ht="14.25" customHeight="1">
      <c r="C4878" s="63" t="s">
        <v>4404</v>
      </c>
      <c r="D4878" s="64" t="s">
        <v>4405</v>
      </c>
      <c r="E4878" s="65"/>
      <c r="F4878" s="65"/>
      <c r="G4878" s="50">
        <v>0</v>
      </c>
      <c r="H4878" s="50">
        <v>1</v>
      </c>
      <c r="I4878" s="50">
        <f t="shared" si="243"/>
        <v>0</v>
      </c>
      <c r="J4878" s="50">
        <f t="shared" si="243"/>
        <v>1</v>
      </c>
    </row>
    <row r="4879" spans="3:10" ht="14.25" customHeight="1">
      <c r="C4879" s="63" t="s">
        <v>4406</v>
      </c>
      <c r="D4879" s="64" t="s">
        <v>4407</v>
      </c>
      <c r="E4879" s="65"/>
      <c r="F4879" s="65"/>
      <c r="G4879" s="50">
        <v>2</v>
      </c>
      <c r="H4879" s="50">
        <v>1</v>
      </c>
      <c r="I4879" s="50">
        <f t="shared" si="243"/>
        <v>2</v>
      </c>
      <c r="J4879" s="50">
        <f t="shared" si="243"/>
        <v>1</v>
      </c>
    </row>
    <row r="4880" spans="3:10" ht="14.25" customHeight="1">
      <c r="C4880" s="63" t="s">
        <v>4408</v>
      </c>
      <c r="D4880" s="64" t="s">
        <v>4409</v>
      </c>
      <c r="E4880" s="65"/>
      <c r="F4880" s="65"/>
      <c r="G4880" s="50">
        <v>4</v>
      </c>
      <c r="H4880" s="50">
        <v>3</v>
      </c>
      <c r="I4880" s="50">
        <f t="shared" si="243"/>
        <v>4</v>
      </c>
      <c r="J4880" s="50">
        <f t="shared" si="243"/>
        <v>3</v>
      </c>
    </row>
    <row r="4881" spans="3:10" ht="14.25" customHeight="1">
      <c r="C4881" s="63" t="s">
        <v>4410</v>
      </c>
      <c r="D4881" s="64" t="s">
        <v>4411</v>
      </c>
      <c r="E4881" s="65"/>
      <c r="F4881" s="65"/>
      <c r="G4881" s="50">
        <v>1</v>
      </c>
      <c r="H4881" s="50">
        <v>1</v>
      </c>
      <c r="I4881" s="50">
        <f t="shared" si="243"/>
        <v>1</v>
      </c>
      <c r="J4881" s="50">
        <f t="shared" si="243"/>
        <v>1</v>
      </c>
    </row>
    <row r="4882" spans="3:10" ht="14.25" customHeight="1">
      <c r="C4882" s="63" t="s">
        <v>4412</v>
      </c>
      <c r="D4882" s="64" t="s">
        <v>4413</v>
      </c>
      <c r="E4882" s="65"/>
      <c r="F4882" s="65"/>
      <c r="G4882" s="50">
        <v>12</v>
      </c>
      <c r="H4882" s="50">
        <v>7</v>
      </c>
      <c r="I4882" s="50">
        <f t="shared" si="243"/>
        <v>12</v>
      </c>
      <c r="J4882" s="50">
        <f t="shared" si="243"/>
        <v>7</v>
      </c>
    </row>
    <row r="4883" spans="3:10" ht="14.25" customHeight="1">
      <c r="C4883" s="63" t="s">
        <v>4414</v>
      </c>
      <c r="D4883" s="64" t="s">
        <v>4415</v>
      </c>
      <c r="E4883" s="65"/>
      <c r="F4883" s="65"/>
      <c r="G4883" s="50">
        <v>1</v>
      </c>
      <c r="H4883" s="50">
        <v>1</v>
      </c>
      <c r="I4883" s="50">
        <f t="shared" si="243"/>
        <v>1</v>
      </c>
      <c r="J4883" s="50">
        <f t="shared" si="243"/>
        <v>1</v>
      </c>
    </row>
    <row r="4884" spans="3:10" ht="14.25" customHeight="1">
      <c r="C4884" s="63" t="s">
        <v>4416</v>
      </c>
      <c r="D4884" s="64" t="s">
        <v>4417</v>
      </c>
      <c r="E4884" s="65"/>
      <c r="F4884" s="65"/>
      <c r="G4884" s="50">
        <v>109</v>
      </c>
      <c r="H4884" s="50">
        <v>109</v>
      </c>
      <c r="I4884" s="50">
        <f t="shared" si="243"/>
        <v>109</v>
      </c>
      <c r="J4884" s="50">
        <f t="shared" si="243"/>
        <v>109</v>
      </c>
    </row>
    <row r="4885" spans="3:10" ht="14.25" customHeight="1">
      <c r="C4885" s="63" t="s">
        <v>4418</v>
      </c>
      <c r="D4885" s="64" t="s">
        <v>4419</v>
      </c>
      <c r="E4885" s="65"/>
      <c r="F4885" s="65"/>
      <c r="G4885" s="50">
        <v>0</v>
      </c>
      <c r="H4885" s="50">
        <v>1</v>
      </c>
      <c r="I4885" s="50">
        <f t="shared" si="243"/>
        <v>0</v>
      </c>
      <c r="J4885" s="50">
        <f t="shared" si="243"/>
        <v>1</v>
      </c>
    </row>
    <row r="4886" spans="3:10" ht="14.25" customHeight="1">
      <c r="C4886" s="63" t="s">
        <v>4420</v>
      </c>
      <c r="D4886" s="64" t="s">
        <v>4421</v>
      </c>
      <c r="E4886" s="65"/>
      <c r="F4886" s="65"/>
      <c r="G4886" s="50">
        <v>2</v>
      </c>
      <c r="H4886" s="50">
        <v>1</v>
      </c>
      <c r="I4886" s="50">
        <f t="shared" si="243"/>
        <v>2</v>
      </c>
      <c r="J4886" s="50">
        <f t="shared" si="243"/>
        <v>1</v>
      </c>
    </row>
    <row r="4887" spans="3:10" ht="14.25" customHeight="1">
      <c r="C4887" s="63" t="s">
        <v>4422</v>
      </c>
      <c r="D4887" s="64" t="s">
        <v>4423</v>
      </c>
      <c r="E4887" s="65"/>
      <c r="F4887" s="65"/>
      <c r="G4887" s="50">
        <v>4</v>
      </c>
      <c r="H4887" s="50">
        <v>5</v>
      </c>
      <c r="I4887" s="50">
        <f t="shared" si="243"/>
        <v>4</v>
      </c>
      <c r="J4887" s="50">
        <f t="shared" si="243"/>
        <v>5</v>
      </c>
    </row>
    <row r="4888" spans="3:10" ht="14.25" customHeight="1">
      <c r="C4888" s="63" t="s">
        <v>4424</v>
      </c>
      <c r="D4888" s="64" t="s">
        <v>4425</v>
      </c>
      <c r="E4888" s="65"/>
      <c r="F4888" s="65"/>
      <c r="G4888" s="50">
        <v>9</v>
      </c>
      <c r="H4888" s="50">
        <v>8</v>
      </c>
      <c r="I4888" s="50">
        <f t="shared" si="243"/>
        <v>9</v>
      </c>
      <c r="J4888" s="50">
        <f t="shared" si="243"/>
        <v>8</v>
      </c>
    </row>
    <row r="4889" spans="3:10" ht="14.25" customHeight="1">
      <c r="C4889" s="63" t="s">
        <v>4426</v>
      </c>
      <c r="D4889" s="64" t="s">
        <v>4427</v>
      </c>
      <c r="E4889" s="65"/>
      <c r="F4889" s="65"/>
      <c r="G4889" s="50">
        <v>139</v>
      </c>
      <c r="H4889" s="50">
        <v>136</v>
      </c>
      <c r="I4889" s="50">
        <f t="shared" si="243"/>
        <v>139</v>
      </c>
      <c r="J4889" s="50">
        <f t="shared" si="243"/>
        <v>136</v>
      </c>
    </row>
    <row r="4890" spans="3:10" ht="14.25" customHeight="1">
      <c r="C4890" s="63" t="s">
        <v>4428</v>
      </c>
      <c r="D4890" s="64" t="s">
        <v>4429</v>
      </c>
      <c r="E4890" s="65"/>
      <c r="F4890" s="65"/>
      <c r="G4890" s="50">
        <v>9</v>
      </c>
      <c r="H4890" s="50">
        <v>9</v>
      </c>
      <c r="I4890" s="50">
        <f t="shared" si="243"/>
        <v>9</v>
      </c>
      <c r="J4890" s="50">
        <f t="shared" si="243"/>
        <v>9</v>
      </c>
    </row>
    <row r="4891" spans="3:10" ht="14.25" customHeight="1">
      <c r="C4891" s="63" t="s">
        <v>4430</v>
      </c>
      <c r="D4891" s="64" t="s">
        <v>4431</v>
      </c>
      <c r="E4891" s="65"/>
      <c r="F4891" s="65"/>
      <c r="G4891" s="50">
        <v>0</v>
      </c>
      <c r="H4891" s="50">
        <v>1</v>
      </c>
      <c r="I4891" s="50">
        <f t="shared" si="243"/>
        <v>0</v>
      </c>
      <c r="J4891" s="50">
        <f t="shared" si="243"/>
        <v>1</v>
      </c>
    </row>
    <row r="4892" spans="3:10" ht="14.25" customHeight="1">
      <c r="C4892" s="63" t="s">
        <v>4432</v>
      </c>
      <c r="D4892" s="64" t="s">
        <v>4433</v>
      </c>
      <c r="E4892" s="65"/>
      <c r="F4892" s="65"/>
      <c r="G4892" s="50">
        <v>0</v>
      </c>
      <c r="H4892" s="50">
        <v>1</v>
      </c>
      <c r="I4892" s="50">
        <f t="shared" si="243"/>
        <v>0</v>
      </c>
      <c r="J4892" s="50">
        <f t="shared" si="243"/>
        <v>1</v>
      </c>
    </row>
    <row r="4893" spans="3:10" ht="14.25" customHeight="1">
      <c r="C4893" s="63" t="s">
        <v>4434</v>
      </c>
      <c r="D4893" s="64" t="s">
        <v>4435</v>
      </c>
      <c r="E4893" s="65"/>
      <c r="F4893" s="65"/>
      <c r="G4893" s="50">
        <v>1</v>
      </c>
      <c r="H4893" s="50">
        <v>1</v>
      </c>
      <c r="I4893" s="50">
        <f t="shared" si="243"/>
        <v>1</v>
      </c>
      <c r="J4893" s="50">
        <f t="shared" si="243"/>
        <v>1</v>
      </c>
    </row>
    <row r="4894" spans="3:10" ht="14.25" customHeight="1">
      <c r="C4894" s="63" t="s">
        <v>4436</v>
      </c>
      <c r="D4894" s="64" t="s">
        <v>4437</v>
      </c>
      <c r="E4894" s="65"/>
      <c r="F4894" s="65"/>
      <c r="G4894" s="50">
        <v>0</v>
      </c>
      <c r="H4894" s="50">
        <v>1</v>
      </c>
      <c r="I4894" s="50">
        <f t="shared" si="243"/>
        <v>0</v>
      </c>
      <c r="J4894" s="50">
        <f t="shared" si="243"/>
        <v>1</v>
      </c>
    </row>
    <row r="4895" spans="3:10" ht="14.25" customHeight="1">
      <c r="C4895" s="63" t="s">
        <v>4438</v>
      </c>
      <c r="D4895" s="64" t="s">
        <v>4439</v>
      </c>
      <c r="E4895" s="65"/>
      <c r="F4895" s="65"/>
      <c r="G4895" s="50">
        <v>0</v>
      </c>
      <c r="H4895" s="50">
        <v>1</v>
      </c>
      <c r="I4895" s="50">
        <f t="shared" si="243"/>
        <v>0</v>
      </c>
      <c r="J4895" s="50">
        <f t="shared" si="243"/>
        <v>1</v>
      </c>
    </row>
    <row r="4896" spans="3:10" ht="14.25" customHeight="1">
      <c r="C4896" s="63" t="s">
        <v>4440</v>
      </c>
      <c r="D4896" s="64" t="s">
        <v>4441</v>
      </c>
      <c r="E4896" s="65"/>
      <c r="F4896" s="65"/>
      <c r="G4896" s="50">
        <v>25</v>
      </c>
      <c r="H4896" s="50">
        <v>29</v>
      </c>
      <c r="I4896" s="50">
        <f t="shared" si="243"/>
        <v>25</v>
      </c>
      <c r="J4896" s="50">
        <f t="shared" si="243"/>
        <v>29</v>
      </c>
    </row>
    <row r="4897" spans="2:10" ht="14.25" customHeight="1">
      <c r="C4897" s="63" t="s">
        <v>4442</v>
      </c>
      <c r="D4897" s="64" t="s">
        <v>4443</v>
      </c>
      <c r="E4897" s="65"/>
      <c r="F4897" s="65"/>
      <c r="G4897" s="50">
        <v>0</v>
      </c>
      <c r="H4897" s="50">
        <v>1</v>
      </c>
      <c r="I4897" s="50">
        <f t="shared" si="243"/>
        <v>0</v>
      </c>
      <c r="J4897" s="50">
        <f t="shared" si="243"/>
        <v>1</v>
      </c>
    </row>
    <row r="4898" spans="2:10" ht="14.25" customHeight="1">
      <c r="C4898" s="63" t="s">
        <v>4444</v>
      </c>
      <c r="D4898" s="64" t="s">
        <v>4445</v>
      </c>
      <c r="E4898" s="65"/>
      <c r="F4898" s="65"/>
      <c r="G4898" s="50">
        <v>0</v>
      </c>
      <c r="H4898" s="50">
        <v>1</v>
      </c>
      <c r="I4898" s="50">
        <f t="shared" si="243"/>
        <v>0</v>
      </c>
      <c r="J4898" s="50">
        <f t="shared" si="243"/>
        <v>1</v>
      </c>
    </row>
    <row r="4899" spans="2:10" ht="14.25" customHeight="1">
      <c r="C4899" s="63" t="s">
        <v>4446</v>
      </c>
      <c r="D4899" s="64" t="s">
        <v>4447</v>
      </c>
      <c r="E4899" s="65"/>
      <c r="F4899" s="65"/>
      <c r="G4899" s="50">
        <v>0</v>
      </c>
      <c r="H4899" s="50">
        <v>1</v>
      </c>
      <c r="I4899" s="50">
        <f t="shared" si="243"/>
        <v>0</v>
      </c>
      <c r="J4899" s="50">
        <f t="shared" si="243"/>
        <v>1</v>
      </c>
    </row>
    <row r="4900" spans="2:10" ht="14.25" customHeight="1">
      <c r="C4900" s="63" t="s">
        <v>4448</v>
      </c>
      <c r="D4900" s="64" t="s">
        <v>4449</v>
      </c>
      <c r="E4900" s="65"/>
      <c r="F4900" s="65"/>
      <c r="G4900" s="50">
        <v>51</v>
      </c>
      <c r="H4900" s="50">
        <v>48</v>
      </c>
      <c r="I4900" s="50">
        <f t="shared" si="243"/>
        <v>51</v>
      </c>
      <c r="J4900" s="50">
        <f t="shared" si="243"/>
        <v>48</v>
      </c>
    </row>
    <row r="4901" spans="2:10" ht="14.25" customHeight="1">
      <c r="C4901" s="63" t="s">
        <v>3830</v>
      </c>
      <c r="D4901" s="64" t="s">
        <v>3831</v>
      </c>
      <c r="E4901" s="65"/>
      <c r="F4901" s="65"/>
      <c r="G4901" s="50">
        <v>0</v>
      </c>
      <c r="H4901" s="50">
        <v>1</v>
      </c>
      <c r="I4901" s="50">
        <f t="shared" si="243"/>
        <v>0</v>
      </c>
      <c r="J4901" s="50">
        <f t="shared" si="243"/>
        <v>1</v>
      </c>
    </row>
    <row r="4902" spans="2:10" ht="14.25" customHeight="1">
      <c r="C4902" s="63" t="s">
        <v>4450</v>
      </c>
      <c r="D4902" s="64" t="s">
        <v>4451</v>
      </c>
      <c r="E4902" s="65"/>
      <c r="F4902" s="65"/>
      <c r="G4902" s="50">
        <v>1</v>
      </c>
      <c r="H4902" s="50">
        <v>1</v>
      </c>
      <c r="I4902" s="50">
        <f t="shared" si="243"/>
        <v>1</v>
      </c>
      <c r="J4902" s="50">
        <f t="shared" si="243"/>
        <v>1</v>
      </c>
    </row>
    <row r="4903" spans="2:10" ht="14.25" customHeight="1">
      <c r="C4903" s="63" t="s">
        <v>4452</v>
      </c>
      <c r="D4903" s="64" t="s">
        <v>4453</v>
      </c>
      <c r="E4903" s="65"/>
      <c r="F4903" s="65"/>
      <c r="G4903" s="50">
        <v>2</v>
      </c>
      <c r="H4903" s="50">
        <v>3</v>
      </c>
      <c r="I4903" s="50">
        <f t="shared" si="243"/>
        <v>2</v>
      </c>
      <c r="J4903" s="50">
        <f t="shared" si="243"/>
        <v>3</v>
      </c>
    </row>
    <row r="4904" spans="2:10" ht="14.25" customHeight="1">
      <c r="C4904" s="63" t="s">
        <v>4454</v>
      </c>
      <c r="D4904" s="64" t="s">
        <v>4455</v>
      </c>
      <c r="E4904" s="65"/>
      <c r="F4904" s="65"/>
      <c r="G4904" s="50">
        <v>1</v>
      </c>
      <c r="H4904" s="50">
        <v>1</v>
      </c>
      <c r="I4904" s="50">
        <f t="shared" si="243"/>
        <v>1</v>
      </c>
      <c r="J4904" s="50">
        <f t="shared" si="243"/>
        <v>1</v>
      </c>
    </row>
    <row r="4905" spans="2:10" ht="14.25" customHeight="1">
      <c r="C4905" s="63" t="s">
        <v>4456</v>
      </c>
      <c r="D4905" s="64" t="s">
        <v>4457</v>
      </c>
      <c r="E4905" s="65"/>
      <c r="F4905" s="65"/>
      <c r="G4905" s="50">
        <v>0</v>
      </c>
      <c r="H4905" s="50">
        <v>1</v>
      </c>
      <c r="I4905" s="50">
        <f t="shared" si="243"/>
        <v>0</v>
      </c>
      <c r="J4905" s="50">
        <f t="shared" si="243"/>
        <v>1</v>
      </c>
    </row>
    <row r="4906" spans="2:10" ht="14.25" customHeight="1">
      <c r="C4906" s="63" t="s">
        <v>4458</v>
      </c>
      <c r="D4906" s="64" t="s">
        <v>4459</v>
      </c>
      <c r="E4906" s="65"/>
      <c r="F4906" s="65"/>
      <c r="G4906" s="50">
        <v>0</v>
      </c>
      <c r="H4906" s="50">
        <v>1</v>
      </c>
      <c r="I4906" s="50">
        <f t="shared" si="243"/>
        <v>0</v>
      </c>
      <c r="J4906" s="50">
        <f t="shared" si="243"/>
        <v>1</v>
      </c>
    </row>
    <row r="4907" spans="2:10" ht="14.25" customHeight="1">
      <c r="C4907" s="63" t="s">
        <v>1193</v>
      </c>
      <c r="D4907" s="64" t="s">
        <v>1194</v>
      </c>
      <c r="E4907" s="65"/>
      <c r="F4907" s="65"/>
      <c r="G4907" s="50">
        <v>0</v>
      </c>
      <c r="H4907" s="50">
        <v>1</v>
      </c>
      <c r="I4907" s="50">
        <f t="shared" si="243"/>
        <v>0</v>
      </c>
      <c r="J4907" s="50">
        <f t="shared" si="243"/>
        <v>1</v>
      </c>
    </row>
    <row r="4908" spans="2:10" ht="14.25" customHeight="1">
      <c r="C4908" s="63" t="s">
        <v>1248</v>
      </c>
      <c r="D4908" s="64" t="s">
        <v>1249</v>
      </c>
      <c r="E4908" s="65"/>
      <c r="F4908" s="65"/>
      <c r="G4908" s="50">
        <v>0</v>
      </c>
      <c r="H4908" s="50">
        <v>1</v>
      </c>
      <c r="I4908" s="50">
        <f t="shared" si="243"/>
        <v>0</v>
      </c>
      <c r="J4908" s="50">
        <f t="shared" si="243"/>
        <v>1</v>
      </c>
    </row>
    <row r="4909" spans="2:10" ht="14.25" customHeight="1">
      <c r="C4909" s="63" t="s">
        <v>3336</v>
      </c>
      <c r="D4909" s="64" t="s">
        <v>3337</v>
      </c>
      <c r="E4909" s="65"/>
      <c r="F4909" s="65"/>
      <c r="G4909" s="50">
        <v>0</v>
      </c>
      <c r="H4909" s="50">
        <v>1</v>
      </c>
      <c r="I4909" s="50">
        <f t="shared" si="243"/>
        <v>0</v>
      </c>
      <c r="J4909" s="50">
        <f t="shared" si="243"/>
        <v>1</v>
      </c>
    </row>
    <row r="4910" spans="2:10" ht="14.25" customHeight="1">
      <c r="B4910" s="66" t="s">
        <v>497</v>
      </c>
      <c r="C4910" s="67"/>
      <c r="D4910" s="68"/>
      <c r="E4910" s="61">
        <f>SUM(E4911:E4939)</f>
        <v>0</v>
      </c>
      <c r="F4910" s="61">
        <f t="shared" ref="F4910:J4910" si="244">SUM(F4911:F4939)</f>
        <v>0</v>
      </c>
      <c r="G4910" s="61">
        <f t="shared" si="244"/>
        <v>2371</v>
      </c>
      <c r="H4910" s="61">
        <f t="shared" si="244"/>
        <v>1891</v>
      </c>
      <c r="I4910" s="61">
        <f t="shared" si="244"/>
        <v>2371</v>
      </c>
      <c r="J4910" s="61">
        <f t="shared" si="244"/>
        <v>1891</v>
      </c>
    </row>
    <row r="4911" spans="2:10" ht="14.25" customHeight="1">
      <c r="C4911" s="63" t="s">
        <v>969</v>
      </c>
      <c r="D4911" s="64" t="s">
        <v>970</v>
      </c>
      <c r="E4911" s="65"/>
      <c r="F4911" s="65"/>
      <c r="G4911" s="50">
        <v>195</v>
      </c>
      <c r="H4911" s="50">
        <v>200</v>
      </c>
      <c r="I4911" s="50">
        <f t="shared" si="243"/>
        <v>195</v>
      </c>
      <c r="J4911" s="50">
        <f t="shared" si="243"/>
        <v>200</v>
      </c>
    </row>
    <row r="4912" spans="2:10" ht="14.25" customHeight="1">
      <c r="C4912" s="63" t="s">
        <v>4368</v>
      </c>
      <c r="D4912" s="64" t="s">
        <v>4369</v>
      </c>
      <c r="E4912" s="65"/>
      <c r="F4912" s="65"/>
      <c r="G4912" s="50">
        <v>1</v>
      </c>
      <c r="H4912" s="50">
        <v>1</v>
      </c>
      <c r="I4912" s="50">
        <f t="shared" si="243"/>
        <v>1</v>
      </c>
      <c r="J4912" s="50">
        <f t="shared" si="243"/>
        <v>1</v>
      </c>
    </row>
    <row r="4913" spans="3:10" ht="14.25" customHeight="1">
      <c r="C4913" s="63" t="s">
        <v>981</v>
      </c>
      <c r="D4913" s="64" t="s">
        <v>982</v>
      </c>
      <c r="E4913" s="65"/>
      <c r="F4913" s="65"/>
      <c r="G4913" s="50">
        <v>62</v>
      </c>
      <c r="H4913" s="50">
        <v>60</v>
      </c>
      <c r="I4913" s="50">
        <f t="shared" si="243"/>
        <v>62</v>
      </c>
      <c r="J4913" s="50">
        <f t="shared" si="243"/>
        <v>60</v>
      </c>
    </row>
    <row r="4914" spans="3:10" ht="14.25" customHeight="1">
      <c r="C4914" s="63" t="s">
        <v>4390</v>
      </c>
      <c r="D4914" s="64" t="s">
        <v>4391</v>
      </c>
      <c r="E4914" s="65"/>
      <c r="F4914" s="65"/>
      <c r="G4914" s="50">
        <v>55</v>
      </c>
      <c r="H4914" s="50">
        <v>60</v>
      </c>
      <c r="I4914" s="50">
        <f t="shared" si="243"/>
        <v>55</v>
      </c>
      <c r="J4914" s="50">
        <f t="shared" si="243"/>
        <v>60</v>
      </c>
    </row>
    <row r="4915" spans="3:10" ht="14.25" customHeight="1">
      <c r="C4915" s="63" t="s">
        <v>1145</v>
      </c>
      <c r="D4915" s="64" t="s">
        <v>1146</v>
      </c>
      <c r="E4915" s="65"/>
      <c r="F4915" s="65"/>
      <c r="G4915" s="50">
        <v>0</v>
      </c>
      <c r="H4915" s="50">
        <v>1</v>
      </c>
      <c r="I4915" s="50">
        <f t="shared" si="243"/>
        <v>0</v>
      </c>
      <c r="J4915" s="50">
        <f t="shared" si="243"/>
        <v>1</v>
      </c>
    </row>
    <row r="4916" spans="3:10" ht="14.25" customHeight="1">
      <c r="C4916" s="63" t="s">
        <v>4392</v>
      </c>
      <c r="D4916" s="64" t="s">
        <v>4393</v>
      </c>
      <c r="E4916" s="65"/>
      <c r="F4916" s="65"/>
      <c r="G4916" s="50">
        <v>5</v>
      </c>
      <c r="H4916" s="50">
        <v>7</v>
      </c>
      <c r="I4916" s="50">
        <f t="shared" si="243"/>
        <v>5</v>
      </c>
      <c r="J4916" s="50">
        <f t="shared" si="243"/>
        <v>7</v>
      </c>
    </row>
    <row r="4917" spans="3:10" ht="14.25" customHeight="1">
      <c r="C4917" s="63" t="s">
        <v>4396</v>
      </c>
      <c r="D4917" s="64" t="s">
        <v>4397</v>
      </c>
      <c r="E4917" s="65"/>
      <c r="F4917" s="65"/>
      <c r="G4917" s="50">
        <v>0</v>
      </c>
      <c r="H4917" s="50">
        <v>1</v>
      </c>
      <c r="I4917" s="50">
        <f t="shared" si="243"/>
        <v>0</v>
      </c>
      <c r="J4917" s="50">
        <f t="shared" si="243"/>
        <v>1</v>
      </c>
    </row>
    <row r="4918" spans="3:10" ht="14.25" customHeight="1">
      <c r="C4918" s="63" t="s">
        <v>4402</v>
      </c>
      <c r="D4918" s="64" t="s">
        <v>4403</v>
      </c>
      <c r="E4918" s="65"/>
      <c r="F4918" s="65"/>
      <c r="G4918" s="50">
        <v>77</v>
      </c>
      <c r="H4918" s="50">
        <v>91</v>
      </c>
      <c r="I4918" s="50">
        <f t="shared" si="243"/>
        <v>77</v>
      </c>
      <c r="J4918" s="50">
        <f t="shared" si="243"/>
        <v>91</v>
      </c>
    </row>
    <row r="4919" spans="3:10" ht="14.25" customHeight="1">
      <c r="C4919" s="63" t="s">
        <v>4404</v>
      </c>
      <c r="D4919" s="64" t="s">
        <v>4405</v>
      </c>
      <c r="E4919" s="65"/>
      <c r="F4919" s="65"/>
      <c r="G4919" s="50">
        <v>1</v>
      </c>
      <c r="H4919" s="50">
        <v>1</v>
      </c>
      <c r="I4919" s="50">
        <f t="shared" si="243"/>
        <v>1</v>
      </c>
      <c r="J4919" s="50">
        <f t="shared" si="243"/>
        <v>1</v>
      </c>
    </row>
    <row r="4920" spans="3:10" ht="14.25" customHeight="1">
      <c r="C4920" s="63" t="s">
        <v>4406</v>
      </c>
      <c r="D4920" s="64" t="s">
        <v>4407</v>
      </c>
      <c r="E4920" s="65"/>
      <c r="F4920" s="65"/>
      <c r="G4920" s="50">
        <v>9</v>
      </c>
      <c r="H4920" s="50">
        <v>8</v>
      </c>
      <c r="I4920" s="50">
        <f t="shared" si="243"/>
        <v>9</v>
      </c>
      <c r="J4920" s="50">
        <f t="shared" si="243"/>
        <v>8</v>
      </c>
    </row>
    <row r="4921" spans="3:10" ht="14.25" customHeight="1">
      <c r="C4921" s="63" t="s">
        <v>4408</v>
      </c>
      <c r="D4921" s="64" t="s">
        <v>4409</v>
      </c>
      <c r="E4921" s="65"/>
      <c r="F4921" s="65"/>
      <c r="G4921" s="50">
        <v>5</v>
      </c>
      <c r="H4921" s="50">
        <v>3</v>
      </c>
      <c r="I4921" s="50">
        <f t="shared" si="243"/>
        <v>5</v>
      </c>
      <c r="J4921" s="50">
        <f t="shared" si="243"/>
        <v>3</v>
      </c>
    </row>
    <row r="4922" spans="3:10" ht="14.25" customHeight="1">
      <c r="C4922" s="63" t="s">
        <v>4412</v>
      </c>
      <c r="D4922" s="64" t="s">
        <v>4413</v>
      </c>
      <c r="E4922" s="65"/>
      <c r="F4922" s="65"/>
      <c r="G4922" s="50">
        <v>5</v>
      </c>
      <c r="H4922" s="50">
        <v>5</v>
      </c>
      <c r="I4922" s="50">
        <f t="shared" si="243"/>
        <v>5</v>
      </c>
      <c r="J4922" s="50">
        <f t="shared" si="243"/>
        <v>5</v>
      </c>
    </row>
    <row r="4923" spans="3:10" ht="14.25" customHeight="1">
      <c r="C4923" s="63" t="s">
        <v>4414</v>
      </c>
      <c r="D4923" s="64" t="s">
        <v>4415</v>
      </c>
      <c r="E4923" s="65"/>
      <c r="F4923" s="65"/>
      <c r="G4923" s="50">
        <v>2</v>
      </c>
      <c r="H4923" s="50">
        <v>3</v>
      </c>
      <c r="I4923" s="50">
        <f t="shared" si="243"/>
        <v>2</v>
      </c>
      <c r="J4923" s="50">
        <f t="shared" si="243"/>
        <v>3</v>
      </c>
    </row>
    <row r="4924" spans="3:10" ht="14.25" customHeight="1">
      <c r="C4924" s="63" t="s">
        <v>4416</v>
      </c>
      <c r="D4924" s="64" t="s">
        <v>4417</v>
      </c>
      <c r="E4924" s="65"/>
      <c r="F4924" s="65"/>
      <c r="G4924" s="50">
        <v>1736</v>
      </c>
      <c r="H4924" s="50">
        <v>1231</v>
      </c>
      <c r="I4924" s="50">
        <f t="shared" si="243"/>
        <v>1736</v>
      </c>
      <c r="J4924" s="50">
        <f t="shared" si="243"/>
        <v>1231</v>
      </c>
    </row>
    <row r="4925" spans="3:10" ht="14.25" customHeight="1">
      <c r="C4925" s="63" t="s">
        <v>4420</v>
      </c>
      <c r="D4925" s="64" t="s">
        <v>4421</v>
      </c>
      <c r="E4925" s="65"/>
      <c r="F4925" s="65"/>
      <c r="G4925" s="50">
        <v>1</v>
      </c>
      <c r="H4925" s="50">
        <v>1</v>
      </c>
      <c r="I4925" s="50">
        <f t="shared" si="243"/>
        <v>1</v>
      </c>
      <c r="J4925" s="50">
        <f t="shared" si="243"/>
        <v>1</v>
      </c>
    </row>
    <row r="4926" spans="3:10" ht="14.25" customHeight="1">
      <c r="C4926" s="63" t="s">
        <v>4422</v>
      </c>
      <c r="D4926" s="64" t="s">
        <v>4423</v>
      </c>
      <c r="E4926" s="65"/>
      <c r="F4926" s="65"/>
      <c r="G4926" s="50">
        <v>9</v>
      </c>
      <c r="H4926" s="50">
        <v>8</v>
      </c>
      <c r="I4926" s="50">
        <f t="shared" si="243"/>
        <v>9</v>
      </c>
      <c r="J4926" s="50">
        <f t="shared" si="243"/>
        <v>8</v>
      </c>
    </row>
    <row r="4927" spans="3:10" ht="14.25" customHeight="1">
      <c r="C4927" s="63" t="s">
        <v>4428</v>
      </c>
      <c r="D4927" s="64" t="s">
        <v>4429</v>
      </c>
      <c r="E4927" s="65"/>
      <c r="F4927" s="65"/>
      <c r="G4927" s="50">
        <v>65</v>
      </c>
      <c r="H4927" s="50">
        <v>65</v>
      </c>
      <c r="I4927" s="50">
        <f t="shared" si="243"/>
        <v>65</v>
      </c>
      <c r="J4927" s="50">
        <f t="shared" si="243"/>
        <v>65</v>
      </c>
    </row>
    <row r="4928" spans="3:10" ht="14.25" customHeight="1">
      <c r="C4928" s="63" t="s">
        <v>4434</v>
      </c>
      <c r="D4928" s="64" t="s">
        <v>4435</v>
      </c>
      <c r="E4928" s="65"/>
      <c r="F4928" s="65"/>
      <c r="G4928" s="50">
        <v>0</v>
      </c>
      <c r="H4928" s="50">
        <v>1</v>
      </c>
      <c r="I4928" s="50">
        <f t="shared" si="243"/>
        <v>0</v>
      </c>
      <c r="J4928" s="50">
        <f t="shared" si="243"/>
        <v>1</v>
      </c>
    </row>
    <row r="4929" spans="2:11" ht="14.25" customHeight="1">
      <c r="C4929" s="63" t="s">
        <v>4436</v>
      </c>
      <c r="D4929" s="64" t="s">
        <v>4437</v>
      </c>
      <c r="E4929" s="65"/>
      <c r="F4929" s="65"/>
      <c r="G4929" s="50">
        <v>11</v>
      </c>
      <c r="H4929" s="50">
        <v>11</v>
      </c>
      <c r="I4929" s="50">
        <f t="shared" si="243"/>
        <v>11</v>
      </c>
      <c r="J4929" s="50">
        <f t="shared" si="243"/>
        <v>11</v>
      </c>
    </row>
    <row r="4930" spans="2:11" ht="14.25" customHeight="1">
      <c r="C4930" s="63" t="s">
        <v>4442</v>
      </c>
      <c r="D4930" s="64" t="s">
        <v>4443</v>
      </c>
      <c r="E4930" s="65"/>
      <c r="F4930" s="65"/>
      <c r="G4930" s="50">
        <v>0</v>
      </c>
      <c r="H4930" s="50">
        <v>1</v>
      </c>
      <c r="I4930" s="50">
        <f t="shared" si="243"/>
        <v>0</v>
      </c>
      <c r="J4930" s="50">
        <f t="shared" si="243"/>
        <v>1</v>
      </c>
    </row>
    <row r="4931" spans="2:11" ht="14.25" customHeight="1">
      <c r="C4931" s="63" t="s">
        <v>4446</v>
      </c>
      <c r="D4931" s="64" t="s">
        <v>4447</v>
      </c>
      <c r="E4931" s="65"/>
      <c r="F4931" s="65"/>
      <c r="G4931" s="50">
        <v>0</v>
      </c>
      <c r="H4931" s="50">
        <v>1</v>
      </c>
      <c r="I4931" s="50">
        <f t="shared" si="243"/>
        <v>0</v>
      </c>
      <c r="J4931" s="50">
        <f t="shared" si="243"/>
        <v>1</v>
      </c>
    </row>
    <row r="4932" spans="2:11" ht="14.25" customHeight="1">
      <c r="C4932" s="63" t="s">
        <v>3830</v>
      </c>
      <c r="D4932" s="64" t="s">
        <v>3831</v>
      </c>
      <c r="E4932" s="65"/>
      <c r="F4932" s="65"/>
      <c r="G4932" s="50">
        <v>26</v>
      </c>
      <c r="H4932" s="50">
        <v>25</v>
      </c>
      <c r="I4932" s="50">
        <f t="shared" si="243"/>
        <v>26</v>
      </c>
      <c r="J4932" s="50">
        <f t="shared" si="243"/>
        <v>25</v>
      </c>
    </row>
    <row r="4933" spans="2:11" ht="14.25" customHeight="1">
      <c r="C4933" s="63" t="s">
        <v>4450</v>
      </c>
      <c r="D4933" s="64" t="s">
        <v>4451</v>
      </c>
      <c r="E4933" s="65"/>
      <c r="F4933" s="65"/>
      <c r="G4933" s="50">
        <v>50</v>
      </c>
      <c r="H4933" s="50">
        <v>51</v>
      </c>
      <c r="I4933" s="50">
        <f t="shared" si="243"/>
        <v>50</v>
      </c>
      <c r="J4933" s="50">
        <f t="shared" si="243"/>
        <v>51</v>
      </c>
    </row>
    <row r="4934" spans="2:11" ht="14.25" customHeight="1">
      <c r="C4934" s="63" t="s">
        <v>4452</v>
      </c>
      <c r="D4934" s="64" t="s">
        <v>4453</v>
      </c>
      <c r="E4934" s="65"/>
      <c r="F4934" s="65"/>
      <c r="G4934" s="50">
        <v>9</v>
      </c>
      <c r="H4934" s="50">
        <v>8</v>
      </c>
      <c r="I4934" s="50">
        <f t="shared" si="243"/>
        <v>9</v>
      </c>
      <c r="J4934" s="50">
        <f t="shared" si="243"/>
        <v>8</v>
      </c>
    </row>
    <row r="4935" spans="2:11" ht="14.25" customHeight="1">
      <c r="C4935" s="63" t="s">
        <v>4456</v>
      </c>
      <c r="D4935" s="64" t="s">
        <v>4457</v>
      </c>
      <c r="E4935" s="65"/>
      <c r="F4935" s="65"/>
      <c r="G4935" s="50">
        <v>28</v>
      </c>
      <c r="H4935" s="50">
        <v>33</v>
      </c>
      <c r="I4935" s="50">
        <f t="shared" si="243"/>
        <v>28</v>
      </c>
      <c r="J4935" s="50">
        <f t="shared" si="243"/>
        <v>33</v>
      </c>
    </row>
    <row r="4936" spans="2:11" ht="14.25" customHeight="1">
      <c r="C4936" s="63" t="s">
        <v>4458</v>
      </c>
      <c r="D4936" s="64" t="s">
        <v>4459</v>
      </c>
      <c r="E4936" s="65"/>
      <c r="F4936" s="65"/>
      <c r="G4936" s="50">
        <v>0</v>
      </c>
      <c r="H4936" s="50">
        <v>1</v>
      </c>
      <c r="I4936" s="50">
        <f t="shared" si="243"/>
        <v>0</v>
      </c>
      <c r="J4936" s="50">
        <f t="shared" si="243"/>
        <v>1</v>
      </c>
    </row>
    <row r="4937" spans="2:11" ht="14.25" customHeight="1">
      <c r="C4937" s="63" t="s">
        <v>1193</v>
      </c>
      <c r="D4937" s="64" t="s">
        <v>1194</v>
      </c>
      <c r="E4937" s="65"/>
      <c r="F4937" s="65"/>
      <c r="G4937" s="50">
        <v>0</v>
      </c>
      <c r="H4937" s="50">
        <v>1</v>
      </c>
      <c r="I4937" s="50">
        <f t="shared" si="243"/>
        <v>0</v>
      </c>
      <c r="J4937" s="50">
        <f t="shared" si="243"/>
        <v>1</v>
      </c>
    </row>
    <row r="4938" spans="2:11" ht="14.25" customHeight="1">
      <c r="C4938" s="63" t="s">
        <v>1248</v>
      </c>
      <c r="D4938" s="64" t="s">
        <v>1249</v>
      </c>
      <c r="E4938" s="65"/>
      <c r="F4938" s="65"/>
      <c r="G4938" s="50">
        <v>8</v>
      </c>
      <c r="H4938" s="50">
        <v>5</v>
      </c>
      <c r="I4938" s="50">
        <f t="shared" si="243"/>
        <v>8</v>
      </c>
      <c r="J4938" s="50">
        <f t="shared" si="243"/>
        <v>5</v>
      </c>
    </row>
    <row r="4939" spans="2:11" ht="14.25" customHeight="1">
      <c r="C4939" s="63" t="s">
        <v>4105</v>
      </c>
      <c r="D4939" s="64" t="s">
        <v>4106</v>
      </c>
      <c r="E4939" s="65"/>
      <c r="F4939" s="65"/>
      <c r="G4939" s="50">
        <v>11</v>
      </c>
      <c r="H4939" s="50">
        <v>7</v>
      </c>
      <c r="I4939" s="50">
        <f t="shared" si="243"/>
        <v>11</v>
      </c>
      <c r="J4939" s="50">
        <f t="shared" si="243"/>
        <v>7</v>
      </c>
    </row>
    <row r="4940" spans="2:11" ht="14.25">
      <c r="B4940" s="69" t="s">
        <v>65</v>
      </c>
      <c r="C4940" s="70"/>
      <c r="E4940" s="61">
        <f>SUM(E4941:E5120)</f>
        <v>286096</v>
      </c>
      <c r="F4940" s="61">
        <f t="shared" ref="F4940:J4940" si="245">SUM(F4941:F5120)</f>
        <v>267703</v>
      </c>
      <c r="G4940" s="61">
        <f t="shared" si="245"/>
        <v>47207</v>
      </c>
      <c r="H4940" s="61">
        <f t="shared" si="245"/>
        <v>41702</v>
      </c>
      <c r="I4940" s="61">
        <f t="shared" si="245"/>
        <v>333303</v>
      </c>
      <c r="J4940" s="61">
        <f t="shared" si="245"/>
        <v>309405</v>
      </c>
      <c r="K4940" s="71" t="s">
        <v>9</v>
      </c>
    </row>
    <row r="4941" spans="2:11">
      <c r="C4941" s="48">
        <v>260058</v>
      </c>
      <c r="D4941" s="49" t="s">
        <v>4129</v>
      </c>
      <c r="E4941" s="65">
        <v>0</v>
      </c>
      <c r="F4941" s="65">
        <v>0</v>
      </c>
      <c r="G4941" s="50">
        <v>1</v>
      </c>
      <c r="H4941" s="50">
        <v>1</v>
      </c>
      <c r="I4941" s="50">
        <f t="shared" ref="I4941:J5068" si="246">SUM(E4941,G4941)</f>
        <v>1</v>
      </c>
      <c r="J4941" s="50">
        <f t="shared" si="246"/>
        <v>1</v>
      </c>
    </row>
    <row r="4942" spans="2:11">
      <c r="C4942" s="48">
        <v>260076</v>
      </c>
      <c r="D4942" s="49" t="s">
        <v>698</v>
      </c>
      <c r="E4942" s="65">
        <v>517</v>
      </c>
      <c r="F4942" s="65">
        <v>523</v>
      </c>
      <c r="G4942" s="50">
        <v>1</v>
      </c>
      <c r="H4942" s="50">
        <v>1</v>
      </c>
      <c r="I4942" s="50">
        <f t="shared" si="246"/>
        <v>518</v>
      </c>
      <c r="J4942" s="50">
        <f t="shared" si="246"/>
        <v>524</v>
      </c>
    </row>
    <row r="4943" spans="2:11">
      <c r="C4943" s="48" t="s">
        <v>4461</v>
      </c>
      <c r="D4943" s="49" t="s">
        <v>4462</v>
      </c>
      <c r="E4943" s="65">
        <v>3189</v>
      </c>
      <c r="F4943" s="65">
        <v>3019</v>
      </c>
      <c r="G4943" s="50">
        <v>18</v>
      </c>
      <c r="H4943" s="50">
        <v>17</v>
      </c>
      <c r="I4943" s="50">
        <f t="shared" si="246"/>
        <v>3207</v>
      </c>
      <c r="J4943" s="50">
        <f t="shared" si="246"/>
        <v>3036</v>
      </c>
    </row>
    <row r="4944" spans="2:11">
      <c r="C4944" s="48" t="s">
        <v>4463</v>
      </c>
      <c r="D4944" s="49" t="s">
        <v>4464</v>
      </c>
      <c r="E4944" s="65">
        <v>23470</v>
      </c>
      <c r="F4944" s="65">
        <v>22168</v>
      </c>
      <c r="G4944" s="50">
        <v>1069</v>
      </c>
      <c r="H4944" s="50">
        <v>1052</v>
      </c>
      <c r="I4944" s="50">
        <f t="shared" si="246"/>
        <v>24539</v>
      </c>
      <c r="J4944" s="50">
        <f t="shared" si="246"/>
        <v>23220</v>
      </c>
    </row>
    <row r="4945" spans="3:10">
      <c r="C4945" s="48" t="s">
        <v>4465</v>
      </c>
      <c r="D4945" s="49" t="s">
        <v>4466</v>
      </c>
      <c r="E4945" s="65">
        <v>955</v>
      </c>
      <c r="F4945" s="65">
        <v>889</v>
      </c>
      <c r="G4945" s="50">
        <v>52</v>
      </c>
      <c r="H4945" s="50">
        <v>52</v>
      </c>
      <c r="I4945" s="50">
        <f t="shared" si="246"/>
        <v>1007</v>
      </c>
      <c r="J4945" s="50">
        <f t="shared" si="246"/>
        <v>941</v>
      </c>
    </row>
    <row r="4946" spans="3:10">
      <c r="C4946" s="48" t="s">
        <v>527</v>
      </c>
      <c r="D4946" s="49" t="s">
        <v>528</v>
      </c>
      <c r="E4946" s="65">
        <v>0</v>
      </c>
      <c r="F4946" s="65">
        <v>0</v>
      </c>
      <c r="G4946" s="50">
        <v>1898</v>
      </c>
      <c r="H4946" s="50">
        <v>1485</v>
      </c>
      <c r="I4946" s="50">
        <f t="shared" si="246"/>
        <v>1898</v>
      </c>
      <c r="J4946" s="50">
        <f t="shared" si="246"/>
        <v>1485</v>
      </c>
    </row>
    <row r="4947" spans="3:10" ht="25.5">
      <c r="C4947" s="48" t="s">
        <v>529</v>
      </c>
      <c r="D4947" s="49" t="s">
        <v>530</v>
      </c>
      <c r="E4947" s="65">
        <v>0</v>
      </c>
      <c r="F4947" s="65">
        <v>0</v>
      </c>
      <c r="G4947" s="50">
        <v>0</v>
      </c>
      <c r="H4947" s="50">
        <v>1</v>
      </c>
      <c r="I4947" s="50">
        <f t="shared" si="246"/>
        <v>0</v>
      </c>
      <c r="J4947" s="50">
        <f t="shared" si="246"/>
        <v>1</v>
      </c>
    </row>
    <row r="4948" spans="3:10">
      <c r="C4948" s="48" t="s">
        <v>533</v>
      </c>
      <c r="D4948" s="49" t="s">
        <v>534</v>
      </c>
      <c r="E4948" s="65">
        <v>0</v>
      </c>
      <c r="F4948" s="65">
        <v>0</v>
      </c>
      <c r="G4948" s="50">
        <v>585</v>
      </c>
      <c r="H4948" s="50">
        <v>321</v>
      </c>
      <c r="I4948" s="50">
        <f t="shared" si="246"/>
        <v>585</v>
      </c>
      <c r="J4948" s="50">
        <f t="shared" si="246"/>
        <v>321</v>
      </c>
    </row>
    <row r="4949" spans="3:10">
      <c r="C4949" s="48" t="s">
        <v>541</v>
      </c>
      <c r="D4949" s="49" t="s">
        <v>542</v>
      </c>
      <c r="E4949" s="65">
        <v>0</v>
      </c>
      <c r="F4949" s="65">
        <v>0</v>
      </c>
      <c r="G4949" s="50">
        <v>0</v>
      </c>
      <c r="H4949" s="50">
        <v>1</v>
      </c>
      <c r="I4949" s="50">
        <f t="shared" si="246"/>
        <v>0</v>
      </c>
      <c r="J4949" s="50">
        <f t="shared" si="246"/>
        <v>1</v>
      </c>
    </row>
    <row r="4950" spans="3:10">
      <c r="C4950" s="48" t="s">
        <v>543</v>
      </c>
      <c r="D4950" s="49" t="s">
        <v>544</v>
      </c>
      <c r="E4950" s="65">
        <v>0</v>
      </c>
      <c r="F4950" s="65">
        <v>0</v>
      </c>
      <c r="G4950" s="50">
        <v>1</v>
      </c>
      <c r="H4950" s="50">
        <v>1</v>
      </c>
      <c r="I4950" s="50">
        <f t="shared" si="246"/>
        <v>1</v>
      </c>
      <c r="J4950" s="50">
        <f t="shared" si="246"/>
        <v>1</v>
      </c>
    </row>
    <row r="4951" spans="3:10">
      <c r="C4951" s="48" t="s">
        <v>545</v>
      </c>
      <c r="D4951" s="49" t="s">
        <v>546</v>
      </c>
      <c r="E4951" s="65">
        <v>10</v>
      </c>
      <c r="F4951" s="65">
        <v>12</v>
      </c>
      <c r="G4951" s="50">
        <v>33</v>
      </c>
      <c r="H4951" s="50">
        <v>40</v>
      </c>
      <c r="I4951" s="50">
        <f t="shared" si="246"/>
        <v>43</v>
      </c>
      <c r="J4951" s="50">
        <f t="shared" si="246"/>
        <v>52</v>
      </c>
    </row>
    <row r="4952" spans="3:10">
      <c r="C4952" s="48" t="s">
        <v>547</v>
      </c>
      <c r="D4952" s="49" t="s">
        <v>548</v>
      </c>
      <c r="E4952" s="65">
        <v>0</v>
      </c>
      <c r="F4952" s="65">
        <v>0</v>
      </c>
      <c r="G4952" s="50">
        <v>3</v>
      </c>
      <c r="H4952" s="50">
        <v>4</v>
      </c>
      <c r="I4952" s="50">
        <f t="shared" si="246"/>
        <v>3</v>
      </c>
      <c r="J4952" s="50">
        <f t="shared" si="246"/>
        <v>4</v>
      </c>
    </row>
    <row r="4953" spans="3:10">
      <c r="C4953" s="48" t="s">
        <v>2658</v>
      </c>
      <c r="D4953" s="49" t="s">
        <v>2659</v>
      </c>
      <c r="E4953" s="65">
        <v>1</v>
      </c>
      <c r="F4953" s="65">
        <v>1</v>
      </c>
      <c r="G4953" s="50">
        <v>0</v>
      </c>
      <c r="H4953" s="50">
        <v>0</v>
      </c>
      <c r="I4953" s="50">
        <f t="shared" si="246"/>
        <v>1</v>
      </c>
      <c r="J4953" s="50">
        <f t="shared" si="246"/>
        <v>1</v>
      </c>
    </row>
    <row r="4954" spans="3:10">
      <c r="C4954" s="48" t="s">
        <v>727</v>
      </c>
      <c r="D4954" s="49" t="s">
        <v>728</v>
      </c>
      <c r="E4954" s="65">
        <v>0</v>
      </c>
      <c r="F4954" s="65">
        <v>0</v>
      </c>
      <c r="G4954" s="50">
        <v>68</v>
      </c>
      <c r="H4954" s="50">
        <v>65</v>
      </c>
      <c r="I4954" s="50">
        <f t="shared" si="246"/>
        <v>68</v>
      </c>
      <c r="J4954" s="50">
        <f t="shared" si="246"/>
        <v>65</v>
      </c>
    </row>
    <row r="4955" spans="3:10">
      <c r="C4955" s="48" t="s">
        <v>729</v>
      </c>
      <c r="D4955" s="49" t="s">
        <v>730</v>
      </c>
      <c r="E4955" s="65">
        <v>0</v>
      </c>
      <c r="F4955" s="65">
        <v>0</v>
      </c>
      <c r="G4955" s="50">
        <v>58</v>
      </c>
      <c r="H4955" s="50">
        <v>63</v>
      </c>
      <c r="I4955" s="50">
        <f t="shared" si="246"/>
        <v>58</v>
      </c>
      <c r="J4955" s="50">
        <f t="shared" si="246"/>
        <v>63</v>
      </c>
    </row>
    <row r="4956" spans="3:10">
      <c r="C4956" s="48" t="s">
        <v>4368</v>
      </c>
      <c r="D4956" s="49" t="s">
        <v>4369</v>
      </c>
      <c r="E4956" s="65">
        <v>1416</v>
      </c>
      <c r="F4956" s="65">
        <v>1381</v>
      </c>
      <c r="G4956" s="50">
        <v>0</v>
      </c>
      <c r="H4956" s="50">
        <v>0</v>
      </c>
      <c r="I4956" s="50">
        <f t="shared" si="246"/>
        <v>1416</v>
      </c>
      <c r="J4956" s="50">
        <f t="shared" si="246"/>
        <v>1381</v>
      </c>
    </row>
    <row r="4957" spans="3:10">
      <c r="C4957" s="48" t="s">
        <v>553</v>
      </c>
      <c r="D4957" s="49" t="s">
        <v>554</v>
      </c>
      <c r="E4957" s="65">
        <v>0</v>
      </c>
      <c r="F4957" s="65">
        <v>0</v>
      </c>
      <c r="G4957" s="50">
        <v>1</v>
      </c>
      <c r="H4957" s="50">
        <v>1</v>
      </c>
      <c r="I4957" s="50">
        <f t="shared" si="246"/>
        <v>1</v>
      </c>
      <c r="J4957" s="50">
        <f t="shared" si="246"/>
        <v>1</v>
      </c>
    </row>
    <row r="4958" spans="3:10">
      <c r="C4958" s="48" t="s">
        <v>557</v>
      </c>
      <c r="D4958" s="49" t="s">
        <v>558</v>
      </c>
      <c r="E4958" s="65">
        <v>0</v>
      </c>
      <c r="F4958" s="65">
        <v>0</v>
      </c>
      <c r="G4958" s="50">
        <v>1</v>
      </c>
      <c r="H4958" s="50">
        <v>1</v>
      </c>
      <c r="I4958" s="50">
        <f t="shared" si="246"/>
        <v>1</v>
      </c>
      <c r="J4958" s="50">
        <f t="shared" si="246"/>
        <v>1</v>
      </c>
    </row>
    <row r="4959" spans="3:10">
      <c r="C4959" s="48" t="s">
        <v>1037</v>
      </c>
      <c r="D4959" s="49" t="s">
        <v>1038</v>
      </c>
      <c r="E4959" s="65">
        <v>3</v>
      </c>
      <c r="F4959" s="65">
        <v>3</v>
      </c>
      <c r="G4959" s="50">
        <v>0</v>
      </c>
      <c r="H4959" s="50">
        <v>0</v>
      </c>
      <c r="I4959" s="50">
        <f t="shared" si="246"/>
        <v>3</v>
      </c>
      <c r="J4959" s="50">
        <f t="shared" si="246"/>
        <v>3</v>
      </c>
    </row>
    <row r="4960" spans="3:10">
      <c r="C4960" s="48" t="s">
        <v>731</v>
      </c>
      <c r="D4960" s="49" t="s">
        <v>732</v>
      </c>
      <c r="E4960" s="65">
        <v>0</v>
      </c>
      <c r="F4960" s="65">
        <v>0</v>
      </c>
      <c r="G4960" s="50">
        <v>1</v>
      </c>
      <c r="H4960" s="50">
        <v>1</v>
      </c>
      <c r="I4960" s="50">
        <f t="shared" si="246"/>
        <v>1</v>
      </c>
      <c r="J4960" s="50">
        <f t="shared" si="246"/>
        <v>1</v>
      </c>
    </row>
    <row r="4961" spans="3:10">
      <c r="C4961" s="48" t="s">
        <v>747</v>
      </c>
      <c r="D4961" s="49" t="s">
        <v>748</v>
      </c>
      <c r="E4961" s="65">
        <v>0</v>
      </c>
      <c r="F4961" s="65">
        <v>0</v>
      </c>
      <c r="G4961" s="50">
        <v>2</v>
      </c>
      <c r="H4961" s="50">
        <v>3</v>
      </c>
      <c r="I4961" s="50">
        <f t="shared" si="246"/>
        <v>2</v>
      </c>
      <c r="J4961" s="50">
        <f t="shared" si="246"/>
        <v>3</v>
      </c>
    </row>
    <row r="4962" spans="3:10">
      <c r="C4962" s="48" t="s">
        <v>1139</v>
      </c>
      <c r="D4962" s="49" t="s">
        <v>1140</v>
      </c>
      <c r="E4962" s="65">
        <v>0</v>
      </c>
      <c r="F4962" s="65">
        <v>0</v>
      </c>
      <c r="G4962" s="50">
        <v>0</v>
      </c>
      <c r="H4962" s="50">
        <v>1</v>
      </c>
      <c r="I4962" s="50">
        <f t="shared" si="246"/>
        <v>0</v>
      </c>
      <c r="J4962" s="50">
        <f t="shared" si="246"/>
        <v>1</v>
      </c>
    </row>
    <row r="4963" spans="3:10">
      <c r="C4963" s="48" t="s">
        <v>1143</v>
      </c>
      <c r="D4963" s="49" t="s">
        <v>1144</v>
      </c>
      <c r="E4963" s="65">
        <v>0</v>
      </c>
      <c r="F4963" s="65">
        <v>0</v>
      </c>
      <c r="G4963" s="50">
        <v>0</v>
      </c>
      <c r="H4963" s="50">
        <v>1</v>
      </c>
      <c r="I4963" s="50">
        <f t="shared" si="246"/>
        <v>0</v>
      </c>
      <c r="J4963" s="50">
        <f t="shared" si="246"/>
        <v>1</v>
      </c>
    </row>
    <row r="4964" spans="3:10">
      <c r="C4964" s="48" t="s">
        <v>4467</v>
      </c>
      <c r="D4964" s="49" t="s">
        <v>4468</v>
      </c>
      <c r="E4964" s="65">
        <v>0</v>
      </c>
      <c r="F4964" s="65">
        <v>0</v>
      </c>
      <c r="G4964" s="50">
        <v>0</v>
      </c>
      <c r="H4964" s="50">
        <v>1</v>
      </c>
      <c r="I4964" s="50">
        <f t="shared" si="246"/>
        <v>0</v>
      </c>
      <c r="J4964" s="50">
        <f t="shared" si="246"/>
        <v>1</v>
      </c>
    </row>
    <row r="4965" spans="3:10">
      <c r="C4965" s="48" t="s">
        <v>4469</v>
      </c>
      <c r="D4965" s="49" t="s">
        <v>4470</v>
      </c>
      <c r="E4965" s="65">
        <v>0</v>
      </c>
      <c r="F4965" s="65">
        <v>0</v>
      </c>
      <c r="G4965" s="50">
        <v>2</v>
      </c>
      <c r="H4965" s="50">
        <v>3</v>
      </c>
      <c r="I4965" s="50">
        <f t="shared" si="246"/>
        <v>2</v>
      </c>
      <c r="J4965" s="50">
        <f t="shared" si="246"/>
        <v>3</v>
      </c>
    </row>
    <row r="4966" spans="3:10">
      <c r="C4966" s="48" t="s">
        <v>4471</v>
      </c>
      <c r="D4966" s="49" t="s">
        <v>4472</v>
      </c>
      <c r="E4966" s="65">
        <v>0</v>
      </c>
      <c r="F4966" s="65">
        <v>0</v>
      </c>
      <c r="G4966" s="50">
        <v>2</v>
      </c>
      <c r="H4966" s="50">
        <v>3</v>
      </c>
      <c r="I4966" s="50">
        <f t="shared" si="246"/>
        <v>2</v>
      </c>
      <c r="J4966" s="50">
        <f t="shared" si="246"/>
        <v>3</v>
      </c>
    </row>
    <row r="4967" spans="3:10">
      <c r="C4967" s="48" t="s">
        <v>4473</v>
      </c>
      <c r="D4967" s="49" t="s">
        <v>4474</v>
      </c>
      <c r="E4967" s="65">
        <v>0</v>
      </c>
      <c r="F4967" s="65">
        <v>0</v>
      </c>
      <c r="G4967" s="50">
        <v>5</v>
      </c>
      <c r="H4967" s="50">
        <v>5</v>
      </c>
      <c r="I4967" s="50">
        <f t="shared" si="246"/>
        <v>5</v>
      </c>
      <c r="J4967" s="50">
        <f t="shared" si="246"/>
        <v>5</v>
      </c>
    </row>
    <row r="4968" spans="3:10">
      <c r="C4968" s="48" t="s">
        <v>4475</v>
      </c>
      <c r="D4968" s="49" t="s">
        <v>4476</v>
      </c>
      <c r="E4968" s="65">
        <v>0</v>
      </c>
      <c r="F4968" s="65">
        <v>0</v>
      </c>
      <c r="G4968" s="50">
        <v>6</v>
      </c>
      <c r="H4968" s="50">
        <v>7</v>
      </c>
      <c r="I4968" s="50">
        <f t="shared" si="246"/>
        <v>6</v>
      </c>
      <c r="J4968" s="50">
        <f t="shared" si="246"/>
        <v>7</v>
      </c>
    </row>
    <row r="4969" spans="3:10">
      <c r="C4969" s="48" t="s">
        <v>1147</v>
      </c>
      <c r="D4969" s="49" t="s">
        <v>1148</v>
      </c>
      <c r="E4969" s="65">
        <v>0</v>
      </c>
      <c r="F4969" s="65">
        <v>0</v>
      </c>
      <c r="G4969" s="50">
        <v>9</v>
      </c>
      <c r="H4969" s="50">
        <v>9</v>
      </c>
      <c r="I4969" s="50">
        <f t="shared" si="246"/>
        <v>9</v>
      </c>
      <c r="J4969" s="50">
        <f t="shared" si="246"/>
        <v>9</v>
      </c>
    </row>
    <row r="4970" spans="3:10">
      <c r="C4970" s="48" t="s">
        <v>4477</v>
      </c>
      <c r="D4970" s="49" t="s">
        <v>4478</v>
      </c>
      <c r="E4970" s="65">
        <v>0</v>
      </c>
      <c r="F4970" s="65">
        <v>0</v>
      </c>
      <c r="G4970" s="50">
        <v>1</v>
      </c>
      <c r="H4970" s="50">
        <v>1</v>
      </c>
      <c r="I4970" s="50">
        <f t="shared" si="246"/>
        <v>1</v>
      </c>
      <c r="J4970" s="50">
        <f t="shared" si="246"/>
        <v>1</v>
      </c>
    </row>
    <row r="4971" spans="3:10">
      <c r="C4971" s="48" t="s">
        <v>4479</v>
      </c>
      <c r="D4971" s="49" t="s">
        <v>4480</v>
      </c>
      <c r="E4971" s="65">
        <v>0</v>
      </c>
      <c r="F4971" s="65">
        <v>0</v>
      </c>
      <c r="G4971" s="50">
        <v>80</v>
      </c>
      <c r="H4971" s="50">
        <v>84</v>
      </c>
      <c r="I4971" s="50">
        <f t="shared" si="246"/>
        <v>80</v>
      </c>
      <c r="J4971" s="50">
        <f t="shared" si="246"/>
        <v>84</v>
      </c>
    </row>
    <row r="4972" spans="3:10">
      <c r="C4972" s="48" t="s">
        <v>4481</v>
      </c>
      <c r="D4972" s="49" t="s">
        <v>4482</v>
      </c>
      <c r="E4972" s="65">
        <v>0</v>
      </c>
      <c r="F4972" s="65">
        <v>0</v>
      </c>
      <c r="G4972" s="50">
        <v>29</v>
      </c>
      <c r="H4972" s="50">
        <v>28</v>
      </c>
      <c r="I4972" s="50">
        <f t="shared" si="246"/>
        <v>29</v>
      </c>
      <c r="J4972" s="50">
        <f t="shared" si="246"/>
        <v>28</v>
      </c>
    </row>
    <row r="4973" spans="3:10">
      <c r="C4973" s="48" t="s">
        <v>4483</v>
      </c>
      <c r="D4973" s="49" t="s">
        <v>4484</v>
      </c>
      <c r="E4973" s="65">
        <v>0</v>
      </c>
      <c r="F4973" s="65">
        <v>0</v>
      </c>
      <c r="G4973" s="50">
        <v>1</v>
      </c>
      <c r="H4973" s="50">
        <v>1</v>
      </c>
      <c r="I4973" s="50">
        <f t="shared" si="246"/>
        <v>1</v>
      </c>
      <c r="J4973" s="50">
        <f t="shared" si="246"/>
        <v>1</v>
      </c>
    </row>
    <row r="4974" spans="3:10">
      <c r="C4974" s="48" t="s">
        <v>4485</v>
      </c>
      <c r="D4974" s="49" t="s">
        <v>4486</v>
      </c>
      <c r="E4974" s="65">
        <v>0</v>
      </c>
      <c r="F4974" s="65">
        <v>0</v>
      </c>
      <c r="G4974" s="50">
        <v>1</v>
      </c>
      <c r="H4974" s="50">
        <v>1</v>
      </c>
      <c r="I4974" s="50">
        <f t="shared" si="246"/>
        <v>1</v>
      </c>
      <c r="J4974" s="50">
        <f t="shared" si="246"/>
        <v>1</v>
      </c>
    </row>
    <row r="4975" spans="3:10">
      <c r="C4975" s="48" t="s">
        <v>4487</v>
      </c>
      <c r="D4975" s="49" t="s">
        <v>4488</v>
      </c>
      <c r="E4975" s="65">
        <v>0</v>
      </c>
      <c r="F4975" s="65">
        <v>0</v>
      </c>
      <c r="G4975" s="50">
        <v>0</v>
      </c>
      <c r="H4975" s="50">
        <v>1</v>
      </c>
      <c r="I4975" s="50">
        <f t="shared" si="246"/>
        <v>0</v>
      </c>
      <c r="J4975" s="50">
        <f t="shared" si="246"/>
        <v>1</v>
      </c>
    </row>
    <row r="4976" spans="3:10">
      <c r="C4976" s="48" t="s">
        <v>4489</v>
      </c>
      <c r="D4976" s="49" t="s">
        <v>4490</v>
      </c>
      <c r="E4976" s="65">
        <v>5</v>
      </c>
      <c r="F4976" s="65">
        <v>5</v>
      </c>
      <c r="G4976" s="50">
        <v>72</v>
      </c>
      <c r="H4976" s="50">
        <v>71</v>
      </c>
      <c r="I4976" s="50">
        <f t="shared" si="246"/>
        <v>77</v>
      </c>
      <c r="J4976" s="50">
        <f t="shared" si="246"/>
        <v>76</v>
      </c>
    </row>
    <row r="4977" spans="3:10">
      <c r="C4977" s="48" t="s">
        <v>4442</v>
      </c>
      <c r="D4977" s="49" t="s">
        <v>4443</v>
      </c>
      <c r="E4977" s="65">
        <v>175</v>
      </c>
      <c r="F4977" s="65">
        <v>153</v>
      </c>
      <c r="G4977" s="50">
        <v>0</v>
      </c>
      <c r="H4977" s="50">
        <v>0</v>
      </c>
      <c r="I4977" s="50">
        <f t="shared" si="246"/>
        <v>175</v>
      </c>
      <c r="J4977" s="50">
        <f t="shared" si="246"/>
        <v>153</v>
      </c>
    </row>
    <row r="4978" spans="3:10">
      <c r="C4978" s="48" t="s">
        <v>4444</v>
      </c>
      <c r="D4978" s="49" t="s">
        <v>4445</v>
      </c>
      <c r="E4978" s="65">
        <v>415</v>
      </c>
      <c r="F4978" s="65">
        <v>419</v>
      </c>
      <c r="G4978" s="50">
        <v>0</v>
      </c>
      <c r="H4978" s="50">
        <v>0</v>
      </c>
      <c r="I4978" s="50">
        <f t="shared" si="246"/>
        <v>415</v>
      </c>
      <c r="J4978" s="50">
        <f t="shared" si="246"/>
        <v>419</v>
      </c>
    </row>
    <row r="4979" spans="3:10">
      <c r="C4979" s="48" t="s">
        <v>4491</v>
      </c>
      <c r="D4979" s="49" t="s">
        <v>4492</v>
      </c>
      <c r="E4979" s="65">
        <v>952</v>
      </c>
      <c r="F4979" s="65">
        <v>931</v>
      </c>
      <c r="G4979" s="50">
        <v>38</v>
      </c>
      <c r="H4979" s="50">
        <v>41</v>
      </c>
      <c r="I4979" s="50">
        <f t="shared" si="246"/>
        <v>990</v>
      </c>
      <c r="J4979" s="50">
        <f t="shared" si="246"/>
        <v>972</v>
      </c>
    </row>
    <row r="4980" spans="3:10">
      <c r="C4980" s="48" t="s">
        <v>4493</v>
      </c>
      <c r="D4980" s="49" t="s">
        <v>4494</v>
      </c>
      <c r="E4980" s="65">
        <v>0</v>
      </c>
      <c r="F4980" s="65">
        <v>0</v>
      </c>
      <c r="G4980" s="50">
        <v>61</v>
      </c>
      <c r="H4980" s="50">
        <v>73</v>
      </c>
      <c r="I4980" s="50">
        <f t="shared" si="246"/>
        <v>61</v>
      </c>
      <c r="J4980" s="50">
        <f t="shared" si="246"/>
        <v>73</v>
      </c>
    </row>
    <row r="4981" spans="3:10">
      <c r="C4981" s="48" t="s">
        <v>4495</v>
      </c>
      <c r="D4981" s="49" t="s">
        <v>4496</v>
      </c>
      <c r="E4981" s="65">
        <v>0</v>
      </c>
      <c r="F4981" s="65">
        <v>0</v>
      </c>
      <c r="G4981" s="50">
        <v>1</v>
      </c>
      <c r="H4981" s="50">
        <v>1</v>
      </c>
      <c r="I4981" s="50">
        <f t="shared" si="246"/>
        <v>1</v>
      </c>
      <c r="J4981" s="50">
        <f t="shared" si="246"/>
        <v>1</v>
      </c>
    </row>
    <row r="4982" spans="3:10">
      <c r="C4982" s="48" t="s">
        <v>4497</v>
      </c>
      <c r="D4982" s="49" t="s">
        <v>4498</v>
      </c>
      <c r="E4982" s="65">
        <v>241</v>
      </c>
      <c r="F4982" s="65">
        <v>225</v>
      </c>
      <c r="G4982" s="50">
        <v>2456</v>
      </c>
      <c r="H4982" s="50">
        <v>1899</v>
      </c>
      <c r="I4982" s="50">
        <f t="shared" si="246"/>
        <v>2697</v>
      </c>
      <c r="J4982" s="50">
        <f t="shared" si="246"/>
        <v>2124</v>
      </c>
    </row>
    <row r="4983" spans="3:10">
      <c r="C4983" s="48" t="s">
        <v>4499</v>
      </c>
      <c r="D4983" s="49" t="s">
        <v>4500</v>
      </c>
      <c r="E4983" s="65">
        <v>0</v>
      </c>
      <c r="F4983" s="65">
        <v>0</v>
      </c>
      <c r="G4983" s="50">
        <v>0</v>
      </c>
      <c r="H4983" s="50">
        <v>1</v>
      </c>
      <c r="I4983" s="50">
        <f t="shared" si="246"/>
        <v>0</v>
      </c>
      <c r="J4983" s="50">
        <f t="shared" si="246"/>
        <v>1</v>
      </c>
    </row>
    <row r="4984" spans="3:10">
      <c r="C4984" s="48" t="s">
        <v>4501</v>
      </c>
      <c r="D4984" s="49" t="s">
        <v>4502</v>
      </c>
      <c r="E4984" s="65">
        <v>0</v>
      </c>
      <c r="F4984" s="65">
        <v>0</v>
      </c>
      <c r="G4984" s="50">
        <v>1</v>
      </c>
      <c r="H4984" s="50">
        <v>1</v>
      </c>
      <c r="I4984" s="50">
        <f t="shared" si="246"/>
        <v>1</v>
      </c>
      <c r="J4984" s="50">
        <f t="shared" si="246"/>
        <v>1</v>
      </c>
    </row>
    <row r="4985" spans="3:10">
      <c r="C4985" s="48" t="s">
        <v>1242</v>
      </c>
      <c r="D4985" s="49" t="s">
        <v>1243</v>
      </c>
      <c r="E4985" s="65">
        <v>0</v>
      </c>
      <c r="F4985" s="65">
        <v>0</v>
      </c>
      <c r="G4985" s="50">
        <v>0</v>
      </c>
      <c r="H4985" s="50">
        <v>1</v>
      </c>
      <c r="I4985" s="50">
        <f t="shared" si="246"/>
        <v>0</v>
      </c>
      <c r="J4985" s="50">
        <f t="shared" si="246"/>
        <v>1</v>
      </c>
    </row>
    <row r="4986" spans="3:10">
      <c r="C4986" s="48" t="s">
        <v>4503</v>
      </c>
      <c r="D4986" s="49" t="s">
        <v>4504</v>
      </c>
      <c r="E4986" s="65">
        <v>0</v>
      </c>
      <c r="F4986" s="65">
        <v>0</v>
      </c>
      <c r="G4986" s="50">
        <v>17</v>
      </c>
      <c r="H4986" s="50">
        <v>20</v>
      </c>
      <c r="I4986" s="50">
        <f t="shared" si="246"/>
        <v>17</v>
      </c>
      <c r="J4986" s="50">
        <f t="shared" si="246"/>
        <v>20</v>
      </c>
    </row>
    <row r="4987" spans="3:10">
      <c r="C4987" s="48" t="s">
        <v>4505</v>
      </c>
      <c r="D4987" s="49" t="s">
        <v>4506</v>
      </c>
      <c r="E4987" s="65">
        <v>0</v>
      </c>
      <c r="F4987" s="65">
        <v>0</v>
      </c>
      <c r="G4987" s="50">
        <v>2</v>
      </c>
      <c r="H4987" s="50">
        <v>1</v>
      </c>
      <c r="I4987" s="50">
        <f t="shared" si="246"/>
        <v>2</v>
      </c>
      <c r="J4987" s="50">
        <f t="shared" si="246"/>
        <v>1</v>
      </c>
    </row>
    <row r="4988" spans="3:10">
      <c r="C4988" s="48" t="s">
        <v>4507</v>
      </c>
      <c r="D4988" s="49" t="s">
        <v>4508</v>
      </c>
      <c r="E4988" s="65">
        <v>0</v>
      </c>
      <c r="F4988" s="65">
        <v>0</v>
      </c>
      <c r="G4988" s="50">
        <v>0</v>
      </c>
      <c r="H4988" s="50">
        <v>1</v>
      </c>
      <c r="I4988" s="50">
        <f t="shared" si="246"/>
        <v>0</v>
      </c>
      <c r="J4988" s="50">
        <f t="shared" si="246"/>
        <v>1</v>
      </c>
    </row>
    <row r="4989" spans="3:10">
      <c r="C4989" s="48" t="s">
        <v>4509</v>
      </c>
      <c r="D4989" s="49" t="s">
        <v>4510</v>
      </c>
      <c r="E4989" s="65">
        <v>20</v>
      </c>
      <c r="F4989" s="65">
        <v>21</v>
      </c>
      <c r="G4989" s="50">
        <v>0</v>
      </c>
      <c r="H4989" s="50">
        <v>0</v>
      </c>
      <c r="I4989" s="50">
        <f t="shared" si="246"/>
        <v>20</v>
      </c>
      <c r="J4989" s="50">
        <f t="shared" si="246"/>
        <v>21</v>
      </c>
    </row>
    <row r="4990" spans="3:10">
      <c r="C4990" s="48" t="s">
        <v>4511</v>
      </c>
      <c r="D4990" s="49" t="s">
        <v>4512</v>
      </c>
      <c r="E4990" s="65">
        <v>0</v>
      </c>
      <c r="F4990" s="65">
        <v>0</v>
      </c>
      <c r="G4990" s="50">
        <v>2</v>
      </c>
      <c r="H4990" s="50">
        <v>3</v>
      </c>
      <c r="I4990" s="50">
        <f t="shared" si="246"/>
        <v>2</v>
      </c>
      <c r="J4990" s="50">
        <f t="shared" si="246"/>
        <v>3</v>
      </c>
    </row>
    <row r="4991" spans="3:10">
      <c r="C4991" s="48" t="s">
        <v>4513</v>
      </c>
      <c r="D4991" s="49" t="s">
        <v>4514</v>
      </c>
      <c r="E4991" s="65">
        <v>0</v>
      </c>
      <c r="F4991" s="65">
        <v>0</v>
      </c>
      <c r="G4991" s="50">
        <v>1</v>
      </c>
      <c r="H4991" s="50">
        <v>1</v>
      </c>
      <c r="I4991" s="50">
        <f t="shared" si="246"/>
        <v>1</v>
      </c>
      <c r="J4991" s="50">
        <f t="shared" si="246"/>
        <v>1</v>
      </c>
    </row>
    <row r="4992" spans="3:10">
      <c r="C4992" s="48" t="s">
        <v>4515</v>
      </c>
      <c r="D4992" s="49" t="s">
        <v>4516</v>
      </c>
      <c r="E4992" s="65">
        <v>0</v>
      </c>
      <c r="F4992" s="65">
        <v>0</v>
      </c>
      <c r="G4992" s="50">
        <v>0</v>
      </c>
      <c r="H4992" s="50">
        <v>1</v>
      </c>
      <c r="I4992" s="50">
        <f t="shared" si="246"/>
        <v>0</v>
      </c>
      <c r="J4992" s="50">
        <f t="shared" si="246"/>
        <v>1</v>
      </c>
    </row>
    <row r="4993" spans="3:10">
      <c r="C4993" s="48" t="s">
        <v>1353</v>
      </c>
      <c r="D4993" s="49" t="s">
        <v>1354</v>
      </c>
      <c r="E4993" s="65">
        <v>0</v>
      </c>
      <c r="F4993" s="65">
        <v>0</v>
      </c>
      <c r="G4993" s="50">
        <v>0</v>
      </c>
      <c r="H4993" s="50">
        <v>1</v>
      </c>
      <c r="I4993" s="50">
        <f t="shared" si="246"/>
        <v>0</v>
      </c>
      <c r="J4993" s="50">
        <f t="shared" si="246"/>
        <v>1</v>
      </c>
    </row>
    <row r="4994" spans="3:10">
      <c r="C4994" s="48" t="s">
        <v>1535</v>
      </c>
      <c r="D4994" s="49" t="s">
        <v>1536</v>
      </c>
      <c r="E4994" s="65">
        <v>0</v>
      </c>
      <c r="F4994" s="65">
        <v>0</v>
      </c>
      <c r="G4994" s="50">
        <v>0</v>
      </c>
      <c r="H4994" s="50">
        <v>1</v>
      </c>
      <c r="I4994" s="50">
        <f t="shared" si="246"/>
        <v>0</v>
      </c>
      <c r="J4994" s="50">
        <f t="shared" si="246"/>
        <v>1</v>
      </c>
    </row>
    <row r="4995" spans="3:10">
      <c r="C4995" s="48" t="s">
        <v>4517</v>
      </c>
      <c r="D4995" s="49" t="s">
        <v>4460</v>
      </c>
      <c r="E4995" s="65">
        <v>0</v>
      </c>
      <c r="F4995" s="65">
        <v>0</v>
      </c>
      <c r="G4995" s="50">
        <v>8</v>
      </c>
      <c r="H4995" s="50">
        <v>9</v>
      </c>
      <c r="I4995" s="50">
        <f t="shared" si="246"/>
        <v>8</v>
      </c>
      <c r="J4995" s="50">
        <f t="shared" si="246"/>
        <v>9</v>
      </c>
    </row>
    <row r="4996" spans="3:10">
      <c r="C4996" s="48" t="s">
        <v>1355</v>
      </c>
      <c r="D4996" s="49" t="s">
        <v>1356</v>
      </c>
      <c r="E4996" s="65">
        <v>0</v>
      </c>
      <c r="F4996" s="65">
        <v>0</v>
      </c>
      <c r="G4996" s="50">
        <v>0</v>
      </c>
      <c r="H4996" s="50">
        <v>1</v>
      </c>
      <c r="I4996" s="50">
        <f t="shared" si="246"/>
        <v>0</v>
      </c>
      <c r="J4996" s="50">
        <f t="shared" si="246"/>
        <v>1</v>
      </c>
    </row>
    <row r="4997" spans="3:10">
      <c r="C4997" s="48" t="s">
        <v>4518</v>
      </c>
      <c r="D4997" s="49" t="s">
        <v>4519</v>
      </c>
      <c r="E4997" s="65">
        <v>0</v>
      </c>
      <c r="F4997" s="65">
        <v>0</v>
      </c>
      <c r="G4997" s="50">
        <v>6</v>
      </c>
      <c r="H4997" s="50">
        <v>7</v>
      </c>
      <c r="I4997" s="50">
        <f t="shared" si="246"/>
        <v>6</v>
      </c>
      <c r="J4997" s="50">
        <f t="shared" si="246"/>
        <v>7</v>
      </c>
    </row>
    <row r="4998" spans="3:10">
      <c r="C4998" s="48" t="s">
        <v>4520</v>
      </c>
      <c r="D4998" s="49" t="s">
        <v>4521</v>
      </c>
      <c r="E4998" s="65">
        <v>0</v>
      </c>
      <c r="F4998" s="65">
        <v>0</v>
      </c>
      <c r="G4998" s="50">
        <v>1</v>
      </c>
      <c r="H4998" s="50">
        <v>1</v>
      </c>
      <c r="I4998" s="50">
        <f t="shared" si="246"/>
        <v>1</v>
      </c>
      <c r="J4998" s="50">
        <f t="shared" si="246"/>
        <v>1</v>
      </c>
    </row>
    <row r="4999" spans="3:10">
      <c r="C4999" s="48" t="s">
        <v>4522</v>
      </c>
      <c r="D4999" s="49" t="s">
        <v>4523</v>
      </c>
      <c r="E4999" s="65">
        <v>0</v>
      </c>
      <c r="F4999" s="65">
        <v>0</v>
      </c>
      <c r="G4999" s="50">
        <v>2</v>
      </c>
      <c r="H4999" s="50">
        <v>3</v>
      </c>
      <c r="I4999" s="50">
        <f t="shared" si="246"/>
        <v>2</v>
      </c>
      <c r="J4999" s="50">
        <f t="shared" si="246"/>
        <v>3</v>
      </c>
    </row>
    <row r="5000" spans="3:10">
      <c r="C5000" s="48" t="s">
        <v>583</v>
      </c>
      <c r="D5000" s="49" t="s">
        <v>584</v>
      </c>
      <c r="E5000" s="65">
        <v>60</v>
      </c>
      <c r="F5000" s="65">
        <v>61</v>
      </c>
      <c r="G5000" s="50">
        <v>2338</v>
      </c>
      <c r="H5000" s="50">
        <v>1811</v>
      </c>
      <c r="I5000" s="50">
        <f t="shared" si="246"/>
        <v>2398</v>
      </c>
      <c r="J5000" s="50">
        <f t="shared" si="246"/>
        <v>1872</v>
      </c>
    </row>
    <row r="5001" spans="3:10">
      <c r="C5001" s="48" t="s">
        <v>3731</v>
      </c>
      <c r="D5001" s="49" t="s">
        <v>3732</v>
      </c>
      <c r="E5001" s="65">
        <v>21431</v>
      </c>
      <c r="F5001" s="65">
        <v>20157</v>
      </c>
      <c r="G5001" s="50">
        <v>1179</v>
      </c>
      <c r="H5001" s="50">
        <v>1177</v>
      </c>
      <c r="I5001" s="50">
        <f t="shared" si="246"/>
        <v>22610</v>
      </c>
      <c r="J5001" s="50">
        <f t="shared" si="246"/>
        <v>21334</v>
      </c>
    </row>
    <row r="5002" spans="3:10">
      <c r="C5002" s="48" t="s">
        <v>4524</v>
      </c>
      <c r="D5002" s="49" t="s">
        <v>4525</v>
      </c>
      <c r="E5002" s="65">
        <v>263</v>
      </c>
      <c r="F5002" s="65">
        <v>239</v>
      </c>
      <c r="G5002" s="50">
        <v>43</v>
      </c>
      <c r="H5002" s="50">
        <v>40</v>
      </c>
      <c r="I5002" s="50">
        <f t="shared" si="246"/>
        <v>306</v>
      </c>
      <c r="J5002" s="50">
        <f t="shared" si="246"/>
        <v>279</v>
      </c>
    </row>
    <row r="5003" spans="3:10">
      <c r="C5003" s="48" t="s">
        <v>4526</v>
      </c>
      <c r="D5003" s="49" t="s">
        <v>4527</v>
      </c>
      <c r="E5003" s="65">
        <v>252</v>
      </c>
      <c r="F5003" s="65">
        <v>255</v>
      </c>
      <c r="G5003" s="50">
        <v>3608</v>
      </c>
      <c r="H5003" s="50">
        <v>3599</v>
      </c>
      <c r="I5003" s="50">
        <f t="shared" si="246"/>
        <v>3860</v>
      </c>
      <c r="J5003" s="50">
        <f t="shared" si="246"/>
        <v>3854</v>
      </c>
    </row>
    <row r="5004" spans="3:10">
      <c r="C5004" s="48" t="s">
        <v>3769</v>
      </c>
      <c r="D5004" s="49" t="s">
        <v>4528</v>
      </c>
      <c r="E5004" s="65">
        <v>0</v>
      </c>
      <c r="F5004" s="65">
        <v>0</v>
      </c>
      <c r="G5004" s="50">
        <v>1</v>
      </c>
      <c r="H5004" s="50">
        <v>1</v>
      </c>
      <c r="I5004" s="50">
        <f t="shared" si="246"/>
        <v>1</v>
      </c>
      <c r="J5004" s="50">
        <f t="shared" si="246"/>
        <v>1</v>
      </c>
    </row>
    <row r="5005" spans="3:10">
      <c r="C5005" s="48" t="s">
        <v>593</v>
      </c>
      <c r="D5005" s="49" t="s">
        <v>594</v>
      </c>
      <c r="E5005" s="65">
        <v>0</v>
      </c>
      <c r="F5005" s="65">
        <v>0</v>
      </c>
      <c r="G5005" s="50">
        <v>5</v>
      </c>
      <c r="H5005" s="50">
        <v>4</v>
      </c>
      <c r="I5005" s="50">
        <f t="shared" si="246"/>
        <v>5</v>
      </c>
      <c r="J5005" s="50">
        <f t="shared" si="246"/>
        <v>4</v>
      </c>
    </row>
    <row r="5006" spans="3:10">
      <c r="C5006" s="48" t="s">
        <v>595</v>
      </c>
      <c r="D5006" s="49" t="s">
        <v>596</v>
      </c>
      <c r="E5006" s="65">
        <v>0</v>
      </c>
      <c r="F5006" s="65">
        <v>0</v>
      </c>
      <c r="G5006" s="50">
        <v>1</v>
      </c>
      <c r="H5006" s="50">
        <v>1</v>
      </c>
      <c r="I5006" s="50">
        <f t="shared" si="246"/>
        <v>1</v>
      </c>
      <c r="J5006" s="50">
        <f t="shared" si="246"/>
        <v>1</v>
      </c>
    </row>
    <row r="5007" spans="3:10">
      <c r="C5007" s="48" t="s">
        <v>769</v>
      </c>
      <c r="D5007" s="49" t="s">
        <v>770</v>
      </c>
      <c r="E5007" s="65">
        <v>0</v>
      </c>
      <c r="F5007" s="65">
        <v>0</v>
      </c>
      <c r="G5007" s="50">
        <v>0</v>
      </c>
      <c r="H5007" s="50">
        <v>1</v>
      </c>
      <c r="I5007" s="50">
        <f t="shared" si="246"/>
        <v>0</v>
      </c>
      <c r="J5007" s="50">
        <f t="shared" si="246"/>
        <v>1</v>
      </c>
    </row>
    <row r="5008" spans="3:10">
      <c r="C5008" s="48" t="s">
        <v>601</v>
      </c>
      <c r="D5008" s="49" t="s">
        <v>602</v>
      </c>
      <c r="E5008" s="65">
        <v>0</v>
      </c>
      <c r="F5008" s="65">
        <v>0</v>
      </c>
      <c r="G5008" s="50">
        <v>0</v>
      </c>
      <c r="H5008" s="50">
        <v>1</v>
      </c>
      <c r="I5008" s="50">
        <f t="shared" si="246"/>
        <v>0</v>
      </c>
      <c r="J5008" s="50">
        <f t="shared" si="246"/>
        <v>1</v>
      </c>
    </row>
    <row r="5009" spans="3:10">
      <c r="C5009" s="48" t="s">
        <v>603</v>
      </c>
      <c r="D5009" s="49" t="s">
        <v>604</v>
      </c>
      <c r="E5009" s="65">
        <v>0</v>
      </c>
      <c r="F5009" s="65">
        <v>0</v>
      </c>
      <c r="G5009" s="50">
        <v>0</v>
      </c>
      <c r="H5009" s="50">
        <v>1</v>
      </c>
      <c r="I5009" s="50">
        <f t="shared" si="246"/>
        <v>0</v>
      </c>
      <c r="J5009" s="50">
        <f t="shared" si="246"/>
        <v>1</v>
      </c>
    </row>
    <row r="5010" spans="3:10">
      <c r="C5010" s="48" t="s">
        <v>779</v>
      </c>
      <c r="D5010" s="49" t="s">
        <v>780</v>
      </c>
      <c r="E5010" s="65">
        <v>0</v>
      </c>
      <c r="F5010" s="65">
        <v>0</v>
      </c>
      <c r="G5010" s="50">
        <v>0</v>
      </c>
      <c r="H5010" s="50">
        <v>1</v>
      </c>
      <c r="I5010" s="50">
        <f t="shared" si="246"/>
        <v>0</v>
      </c>
      <c r="J5010" s="50">
        <f t="shared" si="246"/>
        <v>1</v>
      </c>
    </row>
    <row r="5011" spans="3:10">
      <c r="C5011" s="48" t="s">
        <v>793</v>
      </c>
      <c r="D5011" s="49" t="s">
        <v>794</v>
      </c>
      <c r="E5011" s="65">
        <v>29</v>
      </c>
      <c r="F5011" s="65">
        <v>35</v>
      </c>
      <c r="G5011" s="50">
        <v>76</v>
      </c>
      <c r="H5011" s="50">
        <v>68</v>
      </c>
      <c r="I5011" s="50">
        <f t="shared" si="246"/>
        <v>105</v>
      </c>
      <c r="J5011" s="50">
        <f t="shared" si="246"/>
        <v>103</v>
      </c>
    </row>
    <row r="5012" spans="3:10">
      <c r="C5012" s="48" t="s">
        <v>795</v>
      </c>
      <c r="D5012" s="49" t="s">
        <v>796</v>
      </c>
      <c r="E5012" s="65">
        <v>0</v>
      </c>
      <c r="F5012" s="65">
        <v>0</v>
      </c>
      <c r="G5012" s="50">
        <v>713</v>
      </c>
      <c r="H5012" s="50">
        <v>451</v>
      </c>
      <c r="I5012" s="50">
        <f t="shared" si="246"/>
        <v>713</v>
      </c>
      <c r="J5012" s="50">
        <f t="shared" si="246"/>
        <v>451</v>
      </c>
    </row>
    <row r="5013" spans="3:10">
      <c r="C5013" s="48" t="s">
        <v>797</v>
      </c>
      <c r="D5013" s="49" t="s">
        <v>798</v>
      </c>
      <c r="E5013" s="65">
        <v>139</v>
      </c>
      <c r="F5013" s="65">
        <v>169</v>
      </c>
      <c r="G5013" s="50">
        <v>47</v>
      </c>
      <c r="H5013" s="50">
        <v>40</v>
      </c>
      <c r="I5013" s="50">
        <f t="shared" si="246"/>
        <v>186</v>
      </c>
      <c r="J5013" s="50">
        <f t="shared" si="246"/>
        <v>209</v>
      </c>
    </row>
    <row r="5014" spans="3:10">
      <c r="C5014" s="48" t="s">
        <v>809</v>
      </c>
      <c r="D5014" s="49" t="s">
        <v>810</v>
      </c>
      <c r="E5014" s="65">
        <v>0</v>
      </c>
      <c r="F5014" s="65">
        <v>0</v>
      </c>
      <c r="G5014" s="50">
        <v>1</v>
      </c>
      <c r="H5014" s="50">
        <v>1</v>
      </c>
      <c r="I5014" s="50">
        <f t="shared" si="246"/>
        <v>1</v>
      </c>
      <c r="J5014" s="50">
        <f t="shared" si="246"/>
        <v>1</v>
      </c>
    </row>
    <row r="5015" spans="3:10">
      <c r="C5015" s="48" t="s">
        <v>813</v>
      </c>
      <c r="D5015" s="49" t="s">
        <v>814</v>
      </c>
      <c r="E5015" s="65">
        <v>0</v>
      </c>
      <c r="F5015" s="65">
        <v>0</v>
      </c>
      <c r="G5015" s="50">
        <v>0</v>
      </c>
      <c r="H5015" s="50">
        <v>1</v>
      </c>
      <c r="I5015" s="50">
        <f t="shared" si="246"/>
        <v>0</v>
      </c>
      <c r="J5015" s="50">
        <f t="shared" si="246"/>
        <v>1</v>
      </c>
    </row>
    <row r="5016" spans="3:10">
      <c r="C5016" s="48" t="s">
        <v>815</v>
      </c>
      <c r="D5016" s="49" t="s">
        <v>816</v>
      </c>
      <c r="E5016" s="65">
        <v>0</v>
      </c>
      <c r="F5016" s="65">
        <v>0</v>
      </c>
      <c r="G5016" s="50">
        <v>0</v>
      </c>
      <c r="H5016" s="50">
        <v>1</v>
      </c>
      <c r="I5016" s="50">
        <f t="shared" si="246"/>
        <v>0</v>
      </c>
      <c r="J5016" s="50">
        <f t="shared" si="246"/>
        <v>1</v>
      </c>
    </row>
    <row r="5017" spans="3:10">
      <c r="C5017" s="48" t="s">
        <v>817</v>
      </c>
      <c r="D5017" s="49" t="s">
        <v>818</v>
      </c>
      <c r="E5017" s="65">
        <v>0</v>
      </c>
      <c r="F5017" s="65">
        <v>0</v>
      </c>
      <c r="G5017" s="50">
        <v>0</v>
      </c>
      <c r="H5017" s="50">
        <v>1</v>
      </c>
      <c r="I5017" s="50">
        <f t="shared" si="246"/>
        <v>0</v>
      </c>
      <c r="J5017" s="50">
        <f t="shared" si="246"/>
        <v>1</v>
      </c>
    </row>
    <row r="5018" spans="3:10">
      <c r="C5018" s="48" t="s">
        <v>819</v>
      </c>
      <c r="D5018" s="49" t="s">
        <v>820</v>
      </c>
      <c r="E5018" s="65">
        <v>0</v>
      </c>
      <c r="F5018" s="65">
        <v>0</v>
      </c>
      <c r="G5018" s="50">
        <v>15</v>
      </c>
      <c r="H5018" s="50">
        <v>19</v>
      </c>
      <c r="I5018" s="50">
        <f t="shared" si="246"/>
        <v>15</v>
      </c>
      <c r="J5018" s="50">
        <f t="shared" si="246"/>
        <v>19</v>
      </c>
    </row>
    <row r="5019" spans="3:10">
      <c r="C5019" s="48" t="s">
        <v>821</v>
      </c>
      <c r="D5019" s="49" t="s">
        <v>822</v>
      </c>
      <c r="E5019" s="65">
        <v>0</v>
      </c>
      <c r="F5019" s="65">
        <v>0</v>
      </c>
      <c r="G5019" s="50">
        <v>36</v>
      </c>
      <c r="H5019" s="50">
        <v>37</v>
      </c>
      <c r="I5019" s="50">
        <f t="shared" si="246"/>
        <v>36</v>
      </c>
      <c r="J5019" s="50">
        <f t="shared" si="246"/>
        <v>37</v>
      </c>
    </row>
    <row r="5020" spans="3:10">
      <c r="C5020" s="48" t="s">
        <v>823</v>
      </c>
      <c r="D5020" s="49" t="s">
        <v>824</v>
      </c>
      <c r="E5020" s="65">
        <v>0</v>
      </c>
      <c r="F5020" s="65">
        <v>0</v>
      </c>
      <c r="G5020" s="50">
        <v>177</v>
      </c>
      <c r="H5020" s="50">
        <v>179</v>
      </c>
      <c r="I5020" s="50">
        <f t="shared" si="246"/>
        <v>177</v>
      </c>
      <c r="J5020" s="50">
        <f t="shared" si="246"/>
        <v>179</v>
      </c>
    </row>
    <row r="5021" spans="3:10">
      <c r="C5021" s="48" t="s">
        <v>4529</v>
      </c>
      <c r="D5021" s="49" t="s">
        <v>4530</v>
      </c>
      <c r="E5021" s="65">
        <v>0</v>
      </c>
      <c r="F5021" s="65">
        <v>0</v>
      </c>
      <c r="G5021" s="50">
        <v>1</v>
      </c>
      <c r="H5021" s="50">
        <v>1</v>
      </c>
      <c r="I5021" s="50">
        <f t="shared" si="246"/>
        <v>1</v>
      </c>
      <c r="J5021" s="50">
        <f t="shared" si="246"/>
        <v>1</v>
      </c>
    </row>
    <row r="5022" spans="3:10">
      <c r="C5022" s="48" t="s">
        <v>845</v>
      </c>
      <c r="D5022" s="49" t="s">
        <v>846</v>
      </c>
      <c r="E5022" s="65">
        <v>0</v>
      </c>
      <c r="F5022" s="65">
        <v>0</v>
      </c>
      <c r="G5022" s="50">
        <v>0</v>
      </c>
      <c r="H5022" s="50">
        <v>1</v>
      </c>
      <c r="I5022" s="50">
        <f t="shared" si="246"/>
        <v>0</v>
      </c>
      <c r="J5022" s="50">
        <f t="shared" si="246"/>
        <v>1</v>
      </c>
    </row>
    <row r="5023" spans="3:10">
      <c r="C5023" s="48" t="s">
        <v>857</v>
      </c>
      <c r="D5023" s="49" t="s">
        <v>858</v>
      </c>
      <c r="E5023" s="65">
        <v>0</v>
      </c>
      <c r="F5023" s="65">
        <v>0</v>
      </c>
      <c r="G5023" s="50">
        <v>0</v>
      </c>
      <c r="H5023" s="50">
        <v>1</v>
      </c>
      <c r="I5023" s="50">
        <f t="shared" si="246"/>
        <v>0</v>
      </c>
      <c r="J5023" s="50">
        <f t="shared" si="246"/>
        <v>1</v>
      </c>
    </row>
    <row r="5024" spans="3:10">
      <c r="C5024" s="48" t="s">
        <v>859</v>
      </c>
      <c r="D5024" s="49" t="s">
        <v>860</v>
      </c>
      <c r="E5024" s="65">
        <v>0</v>
      </c>
      <c r="F5024" s="65">
        <v>0</v>
      </c>
      <c r="G5024" s="50">
        <v>0</v>
      </c>
      <c r="H5024" s="50">
        <v>1</v>
      </c>
      <c r="I5024" s="50">
        <f t="shared" si="246"/>
        <v>0</v>
      </c>
      <c r="J5024" s="50">
        <f t="shared" si="246"/>
        <v>1</v>
      </c>
    </row>
    <row r="5025" spans="3:10">
      <c r="C5025" s="48" t="s">
        <v>863</v>
      </c>
      <c r="D5025" s="49" t="s">
        <v>864</v>
      </c>
      <c r="E5025" s="65">
        <v>0</v>
      </c>
      <c r="F5025" s="65">
        <v>0</v>
      </c>
      <c r="G5025" s="50">
        <v>0</v>
      </c>
      <c r="H5025" s="50">
        <v>1</v>
      </c>
      <c r="I5025" s="50">
        <f t="shared" si="246"/>
        <v>0</v>
      </c>
      <c r="J5025" s="50">
        <f t="shared" si="246"/>
        <v>1</v>
      </c>
    </row>
    <row r="5026" spans="3:10">
      <c r="C5026" s="48" t="s">
        <v>865</v>
      </c>
      <c r="D5026" s="49" t="s">
        <v>866</v>
      </c>
      <c r="E5026" s="65">
        <v>0</v>
      </c>
      <c r="F5026" s="65">
        <v>0</v>
      </c>
      <c r="G5026" s="50">
        <v>1</v>
      </c>
      <c r="H5026" s="50">
        <v>1</v>
      </c>
      <c r="I5026" s="50">
        <f t="shared" si="246"/>
        <v>1</v>
      </c>
      <c r="J5026" s="50">
        <f t="shared" si="246"/>
        <v>1</v>
      </c>
    </row>
    <row r="5027" spans="3:10">
      <c r="C5027" s="48" t="s">
        <v>867</v>
      </c>
      <c r="D5027" s="49" t="s">
        <v>868</v>
      </c>
      <c r="E5027" s="65">
        <v>0</v>
      </c>
      <c r="F5027" s="65">
        <v>0</v>
      </c>
      <c r="G5027" s="50">
        <v>34</v>
      </c>
      <c r="H5027" s="50">
        <v>24</v>
      </c>
      <c r="I5027" s="50">
        <f t="shared" si="246"/>
        <v>34</v>
      </c>
      <c r="J5027" s="50">
        <f t="shared" si="246"/>
        <v>24</v>
      </c>
    </row>
    <row r="5028" spans="3:10">
      <c r="C5028" s="48" t="s">
        <v>869</v>
      </c>
      <c r="D5028" s="49" t="s">
        <v>870</v>
      </c>
      <c r="E5028" s="65">
        <v>0</v>
      </c>
      <c r="F5028" s="65">
        <v>0</v>
      </c>
      <c r="G5028" s="50">
        <v>11</v>
      </c>
      <c r="H5028" s="50">
        <v>11</v>
      </c>
      <c r="I5028" s="50">
        <f t="shared" si="246"/>
        <v>11</v>
      </c>
      <c r="J5028" s="50">
        <f t="shared" si="246"/>
        <v>11</v>
      </c>
    </row>
    <row r="5029" spans="3:10">
      <c r="C5029" s="48" t="s">
        <v>871</v>
      </c>
      <c r="D5029" s="49" t="s">
        <v>872</v>
      </c>
      <c r="E5029" s="65">
        <v>0</v>
      </c>
      <c r="F5029" s="65">
        <v>0</v>
      </c>
      <c r="G5029" s="50">
        <v>690</v>
      </c>
      <c r="H5029" s="50">
        <v>489</v>
      </c>
      <c r="I5029" s="50">
        <f t="shared" si="246"/>
        <v>690</v>
      </c>
      <c r="J5029" s="50">
        <f t="shared" si="246"/>
        <v>489</v>
      </c>
    </row>
    <row r="5030" spans="3:10">
      <c r="C5030" s="48" t="s">
        <v>873</v>
      </c>
      <c r="D5030" s="49" t="s">
        <v>874</v>
      </c>
      <c r="E5030" s="65">
        <v>1</v>
      </c>
      <c r="F5030" s="65">
        <v>1</v>
      </c>
      <c r="G5030" s="50">
        <v>1178</v>
      </c>
      <c r="H5030" s="50">
        <v>928</v>
      </c>
      <c r="I5030" s="50">
        <f t="shared" si="246"/>
        <v>1179</v>
      </c>
      <c r="J5030" s="50">
        <f t="shared" si="246"/>
        <v>929</v>
      </c>
    </row>
    <row r="5031" spans="3:10">
      <c r="C5031" s="48" t="s">
        <v>875</v>
      </c>
      <c r="D5031" s="49" t="s">
        <v>876</v>
      </c>
      <c r="E5031" s="65">
        <v>0</v>
      </c>
      <c r="F5031" s="65">
        <v>0</v>
      </c>
      <c r="G5031" s="50">
        <v>14</v>
      </c>
      <c r="H5031" s="50">
        <v>16</v>
      </c>
      <c r="I5031" s="50">
        <f t="shared" si="246"/>
        <v>14</v>
      </c>
      <c r="J5031" s="50">
        <f t="shared" si="246"/>
        <v>16</v>
      </c>
    </row>
    <row r="5032" spans="3:10">
      <c r="C5032" s="48" t="s">
        <v>877</v>
      </c>
      <c r="D5032" s="49" t="s">
        <v>878</v>
      </c>
      <c r="E5032" s="65">
        <v>0</v>
      </c>
      <c r="F5032" s="65">
        <v>0</v>
      </c>
      <c r="G5032" s="50">
        <v>9</v>
      </c>
      <c r="H5032" s="50">
        <v>9</v>
      </c>
      <c r="I5032" s="50">
        <f t="shared" si="246"/>
        <v>9</v>
      </c>
      <c r="J5032" s="50">
        <f t="shared" si="246"/>
        <v>9</v>
      </c>
    </row>
    <row r="5033" spans="3:10">
      <c r="C5033" s="48" t="s">
        <v>880</v>
      </c>
      <c r="D5033" s="49" t="s">
        <v>881</v>
      </c>
      <c r="E5033" s="65">
        <v>0</v>
      </c>
      <c r="F5033" s="65">
        <v>0</v>
      </c>
      <c r="G5033" s="50">
        <v>9</v>
      </c>
      <c r="H5033" s="50">
        <v>8</v>
      </c>
      <c r="I5033" s="50">
        <f t="shared" si="246"/>
        <v>9</v>
      </c>
      <c r="J5033" s="50">
        <f t="shared" si="246"/>
        <v>8</v>
      </c>
    </row>
    <row r="5034" spans="3:10">
      <c r="C5034" s="48" t="s">
        <v>882</v>
      </c>
      <c r="D5034" s="49" t="s">
        <v>883</v>
      </c>
      <c r="E5034" s="65">
        <v>0</v>
      </c>
      <c r="F5034" s="65">
        <v>0</v>
      </c>
      <c r="G5034" s="50">
        <v>25</v>
      </c>
      <c r="H5034" s="50">
        <v>20</v>
      </c>
      <c r="I5034" s="50">
        <f t="shared" si="246"/>
        <v>25</v>
      </c>
      <c r="J5034" s="50">
        <f t="shared" si="246"/>
        <v>20</v>
      </c>
    </row>
    <row r="5035" spans="3:10">
      <c r="C5035" s="48" t="s">
        <v>884</v>
      </c>
      <c r="D5035" s="49" t="s">
        <v>885</v>
      </c>
      <c r="E5035" s="65">
        <v>0</v>
      </c>
      <c r="F5035" s="65">
        <v>0</v>
      </c>
      <c r="G5035" s="50">
        <v>12</v>
      </c>
      <c r="H5035" s="50">
        <v>9</v>
      </c>
      <c r="I5035" s="50">
        <f t="shared" si="246"/>
        <v>12</v>
      </c>
      <c r="J5035" s="50">
        <f t="shared" si="246"/>
        <v>9</v>
      </c>
    </row>
    <row r="5036" spans="3:10">
      <c r="C5036" s="48" t="s">
        <v>886</v>
      </c>
      <c r="D5036" s="49" t="s">
        <v>887</v>
      </c>
      <c r="E5036" s="65">
        <v>0</v>
      </c>
      <c r="F5036" s="65">
        <v>0</v>
      </c>
      <c r="G5036" s="50">
        <v>39</v>
      </c>
      <c r="H5036" s="50">
        <v>40</v>
      </c>
      <c r="I5036" s="50">
        <f t="shared" si="246"/>
        <v>39</v>
      </c>
      <c r="J5036" s="50">
        <f t="shared" si="246"/>
        <v>40</v>
      </c>
    </row>
    <row r="5037" spans="3:10">
      <c r="C5037" s="48" t="s">
        <v>888</v>
      </c>
      <c r="D5037" s="49" t="s">
        <v>889</v>
      </c>
      <c r="E5037" s="65">
        <v>0</v>
      </c>
      <c r="F5037" s="65">
        <v>0</v>
      </c>
      <c r="G5037" s="50">
        <v>7</v>
      </c>
      <c r="H5037" s="50">
        <v>7</v>
      </c>
      <c r="I5037" s="50">
        <f t="shared" si="246"/>
        <v>7</v>
      </c>
      <c r="J5037" s="50">
        <f t="shared" si="246"/>
        <v>7</v>
      </c>
    </row>
    <row r="5038" spans="3:10">
      <c r="C5038" s="48" t="s">
        <v>890</v>
      </c>
      <c r="D5038" s="49" t="s">
        <v>891</v>
      </c>
      <c r="E5038" s="65">
        <v>0</v>
      </c>
      <c r="F5038" s="65">
        <v>0</v>
      </c>
      <c r="G5038" s="50">
        <v>22</v>
      </c>
      <c r="H5038" s="50">
        <v>21</v>
      </c>
      <c r="I5038" s="50">
        <f t="shared" si="246"/>
        <v>22</v>
      </c>
      <c r="J5038" s="50">
        <f t="shared" si="246"/>
        <v>21</v>
      </c>
    </row>
    <row r="5039" spans="3:10">
      <c r="C5039" s="48" t="s">
        <v>902</v>
      </c>
      <c r="D5039" s="49" t="s">
        <v>903</v>
      </c>
      <c r="E5039" s="65">
        <v>0</v>
      </c>
      <c r="F5039" s="65">
        <v>0</v>
      </c>
      <c r="G5039" s="50">
        <v>6</v>
      </c>
      <c r="H5039" s="50">
        <v>5</v>
      </c>
      <c r="I5039" s="50">
        <f t="shared" si="246"/>
        <v>6</v>
      </c>
      <c r="J5039" s="50">
        <f t="shared" si="246"/>
        <v>5</v>
      </c>
    </row>
    <row r="5040" spans="3:10">
      <c r="C5040" s="48" t="s">
        <v>904</v>
      </c>
      <c r="D5040" s="49" t="s">
        <v>905</v>
      </c>
      <c r="E5040" s="65">
        <v>0</v>
      </c>
      <c r="F5040" s="65">
        <v>0</v>
      </c>
      <c r="G5040" s="50">
        <v>38</v>
      </c>
      <c r="H5040" s="50">
        <v>27</v>
      </c>
      <c r="I5040" s="50">
        <f t="shared" si="246"/>
        <v>38</v>
      </c>
      <c r="J5040" s="50">
        <f t="shared" si="246"/>
        <v>27</v>
      </c>
    </row>
    <row r="5041" spans="3:10">
      <c r="C5041" s="48" t="s">
        <v>906</v>
      </c>
      <c r="D5041" s="49" t="s">
        <v>907</v>
      </c>
      <c r="E5041" s="65">
        <v>0</v>
      </c>
      <c r="F5041" s="65">
        <v>0</v>
      </c>
      <c r="G5041" s="50">
        <v>6</v>
      </c>
      <c r="H5041" s="50">
        <v>7</v>
      </c>
      <c r="I5041" s="50">
        <f t="shared" si="246"/>
        <v>6</v>
      </c>
      <c r="J5041" s="50">
        <f t="shared" si="246"/>
        <v>7</v>
      </c>
    </row>
    <row r="5042" spans="3:10">
      <c r="C5042" s="48" t="s">
        <v>908</v>
      </c>
      <c r="D5042" s="49" t="s">
        <v>909</v>
      </c>
      <c r="E5042" s="65">
        <v>0</v>
      </c>
      <c r="F5042" s="65">
        <v>0</v>
      </c>
      <c r="G5042" s="50">
        <v>714</v>
      </c>
      <c r="H5042" s="50">
        <v>504</v>
      </c>
      <c r="I5042" s="50">
        <f t="shared" si="246"/>
        <v>714</v>
      </c>
      <c r="J5042" s="50">
        <f t="shared" si="246"/>
        <v>504</v>
      </c>
    </row>
    <row r="5043" spans="3:10">
      <c r="C5043" s="48" t="s">
        <v>910</v>
      </c>
      <c r="D5043" s="49" t="s">
        <v>911</v>
      </c>
      <c r="E5043" s="65">
        <v>0</v>
      </c>
      <c r="F5043" s="65">
        <v>0</v>
      </c>
      <c r="G5043" s="50">
        <v>13</v>
      </c>
      <c r="H5043" s="50">
        <v>15</v>
      </c>
      <c r="I5043" s="50">
        <f t="shared" si="246"/>
        <v>13</v>
      </c>
      <c r="J5043" s="50">
        <f t="shared" si="246"/>
        <v>15</v>
      </c>
    </row>
    <row r="5044" spans="3:10">
      <c r="C5044" s="48" t="s">
        <v>912</v>
      </c>
      <c r="D5044" s="49" t="s">
        <v>913</v>
      </c>
      <c r="E5044" s="65">
        <v>0</v>
      </c>
      <c r="F5044" s="65">
        <v>0</v>
      </c>
      <c r="G5044" s="50">
        <v>1243</v>
      </c>
      <c r="H5044" s="50">
        <v>980</v>
      </c>
      <c r="I5044" s="50">
        <f t="shared" si="246"/>
        <v>1243</v>
      </c>
      <c r="J5044" s="50">
        <f t="shared" si="246"/>
        <v>980</v>
      </c>
    </row>
    <row r="5045" spans="3:10">
      <c r="C5045" s="48" t="s">
        <v>916</v>
      </c>
      <c r="D5045" s="49" t="s">
        <v>917</v>
      </c>
      <c r="E5045" s="65">
        <v>0</v>
      </c>
      <c r="F5045" s="65">
        <v>0</v>
      </c>
      <c r="G5045" s="50">
        <v>6</v>
      </c>
      <c r="H5045" s="50">
        <v>7</v>
      </c>
      <c r="I5045" s="50">
        <f t="shared" si="246"/>
        <v>6</v>
      </c>
      <c r="J5045" s="50">
        <f t="shared" si="246"/>
        <v>7</v>
      </c>
    </row>
    <row r="5046" spans="3:10">
      <c r="C5046" s="48" t="s">
        <v>611</v>
      </c>
      <c r="D5046" s="49" t="s">
        <v>612</v>
      </c>
      <c r="E5046" s="65">
        <v>0</v>
      </c>
      <c r="F5046" s="65">
        <v>0</v>
      </c>
      <c r="G5046" s="50">
        <v>38</v>
      </c>
      <c r="H5046" s="50">
        <v>32</v>
      </c>
      <c r="I5046" s="50">
        <f t="shared" si="246"/>
        <v>38</v>
      </c>
      <c r="J5046" s="50">
        <f t="shared" si="246"/>
        <v>32</v>
      </c>
    </row>
    <row r="5047" spans="3:10">
      <c r="C5047" s="48" t="s">
        <v>1558</v>
      </c>
      <c r="D5047" s="49" t="s">
        <v>1559</v>
      </c>
      <c r="E5047" s="65">
        <v>0</v>
      </c>
      <c r="F5047" s="65">
        <v>0</v>
      </c>
      <c r="G5047" s="50">
        <v>0</v>
      </c>
      <c r="H5047" s="50">
        <v>1</v>
      </c>
      <c r="I5047" s="50">
        <f t="shared" si="246"/>
        <v>0</v>
      </c>
      <c r="J5047" s="50">
        <f t="shared" si="246"/>
        <v>1</v>
      </c>
    </row>
    <row r="5048" spans="3:10">
      <c r="C5048" s="48" t="s">
        <v>2039</v>
      </c>
      <c r="D5048" s="49" t="s">
        <v>2040</v>
      </c>
      <c r="E5048" s="65">
        <v>34615</v>
      </c>
      <c r="F5048" s="65">
        <v>32476</v>
      </c>
      <c r="G5048" s="50">
        <v>2350</v>
      </c>
      <c r="H5048" s="50">
        <v>2321</v>
      </c>
      <c r="I5048" s="50">
        <f t="shared" si="246"/>
        <v>36965</v>
      </c>
      <c r="J5048" s="50">
        <f t="shared" si="246"/>
        <v>34797</v>
      </c>
    </row>
    <row r="5049" spans="3:10">
      <c r="C5049" s="48" t="s">
        <v>3778</v>
      </c>
      <c r="D5049" s="49" t="s">
        <v>3779</v>
      </c>
      <c r="E5049" s="65">
        <v>11</v>
      </c>
      <c r="F5049" s="65">
        <v>11</v>
      </c>
      <c r="G5049" s="50">
        <v>1</v>
      </c>
      <c r="H5049" s="50">
        <v>1</v>
      </c>
      <c r="I5049" s="50">
        <f t="shared" si="246"/>
        <v>12</v>
      </c>
      <c r="J5049" s="50">
        <f t="shared" si="246"/>
        <v>12</v>
      </c>
    </row>
    <row r="5050" spans="3:10">
      <c r="C5050" s="48" t="s">
        <v>4531</v>
      </c>
      <c r="D5050" s="49" t="s">
        <v>4532</v>
      </c>
      <c r="E5050" s="65">
        <v>10387</v>
      </c>
      <c r="F5050" s="65">
        <v>9484</v>
      </c>
      <c r="G5050" s="50">
        <v>97</v>
      </c>
      <c r="H5050" s="50">
        <v>72</v>
      </c>
      <c r="I5050" s="50">
        <f t="shared" si="246"/>
        <v>10484</v>
      </c>
      <c r="J5050" s="50">
        <f t="shared" si="246"/>
        <v>9556</v>
      </c>
    </row>
    <row r="5051" spans="3:10">
      <c r="C5051" s="48" t="s">
        <v>621</v>
      </c>
      <c r="D5051" s="49" t="s">
        <v>622</v>
      </c>
      <c r="E5051" s="65">
        <v>80</v>
      </c>
      <c r="F5051" s="65">
        <v>83</v>
      </c>
      <c r="G5051" s="50">
        <v>0</v>
      </c>
      <c r="H5051" s="50">
        <v>0</v>
      </c>
      <c r="I5051" s="50">
        <f t="shared" si="246"/>
        <v>80</v>
      </c>
      <c r="J5051" s="50">
        <f t="shared" si="246"/>
        <v>83</v>
      </c>
    </row>
    <row r="5052" spans="3:10">
      <c r="C5052" s="48" t="s">
        <v>625</v>
      </c>
      <c r="D5052" s="49" t="s">
        <v>626</v>
      </c>
      <c r="E5052" s="65">
        <v>0</v>
      </c>
      <c r="F5052" s="65">
        <v>1</v>
      </c>
      <c r="G5052" s="50">
        <v>0</v>
      </c>
      <c r="H5052" s="50">
        <v>1</v>
      </c>
      <c r="I5052" s="50">
        <f t="shared" si="246"/>
        <v>0</v>
      </c>
      <c r="J5052" s="50">
        <f t="shared" si="246"/>
        <v>2</v>
      </c>
    </row>
    <row r="5053" spans="3:10">
      <c r="C5053" s="48" t="s">
        <v>4533</v>
      </c>
      <c r="D5053" s="49" t="s">
        <v>4534</v>
      </c>
      <c r="E5053" s="65">
        <v>2544</v>
      </c>
      <c r="F5053" s="65">
        <v>2507</v>
      </c>
      <c r="G5053" s="50">
        <v>1424</v>
      </c>
      <c r="H5053" s="50">
        <v>1415</v>
      </c>
      <c r="I5053" s="50">
        <f t="shared" si="246"/>
        <v>3968</v>
      </c>
      <c r="J5053" s="50">
        <f t="shared" si="246"/>
        <v>3922</v>
      </c>
    </row>
    <row r="5054" spans="3:10">
      <c r="C5054" s="48" t="s">
        <v>2065</v>
      </c>
      <c r="D5054" s="49" t="s">
        <v>2066</v>
      </c>
      <c r="E5054" s="65">
        <v>0</v>
      </c>
      <c r="F5054" s="65">
        <v>0</v>
      </c>
      <c r="G5054" s="50">
        <v>2</v>
      </c>
      <c r="H5054" s="50">
        <v>3</v>
      </c>
      <c r="I5054" s="50">
        <f t="shared" si="246"/>
        <v>2</v>
      </c>
      <c r="J5054" s="50">
        <f t="shared" si="246"/>
        <v>3</v>
      </c>
    </row>
    <row r="5055" spans="3:10">
      <c r="C5055" s="48" t="s">
        <v>2067</v>
      </c>
      <c r="D5055" s="49" t="s">
        <v>2068</v>
      </c>
      <c r="E5055" s="65">
        <v>0</v>
      </c>
      <c r="F5055" s="65">
        <v>0</v>
      </c>
      <c r="G5055" s="50">
        <v>0</v>
      </c>
      <c r="H5055" s="50">
        <v>1</v>
      </c>
      <c r="I5055" s="50">
        <f t="shared" si="246"/>
        <v>0</v>
      </c>
      <c r="J5055" s="50">
        <f t="shared" si="246"/>
        <v>1</v>
      </c>
    </row>
    <row r="5056" spans="3:10">
      <c r="C5056" s="48" t="s">
        <v>639</v>
      </c>
      <c r="D5056" s="49" t="s">
        <v>640</v>
      </c>
      <c r="E5056" s="65">
        <v>0</v>
      </c>
      <c r="F5056" s="65">
        <v>0</v>
      </c>
      <c r="G5056" s="50">
        <v>5</v>
      </c>
      <c r="H5056" s="50">
        <v>7</v>
      </c>
      <c r="I5056" s="50">
        <f t="shared" si="246"/>
        <v>5</v>
      </c>
      <c r="J5056" s="50">
        <f t="shared" si="246"/>
        <v>7</v>
      </c>
    </row>
    <row r="5057" spans="3:10">
      <c r="C5057" s="48" t="s">
        <v>641</v>
      </c>
      <c r="D5057" s="49" t="s">
        <v>642</v>
      </c>
      <c r="E5057" s="65">
        <v>0</v>
      </c>
      <c r="F5057" s="65">
        <v>0</v>
      </c>
      <c r="G5057" s="50">
        <v>0</v>
      </c>
      <c r="H5057" s="50">
        <v>1</v>
      </c>
      <c r="I5057" s="50">
        <f t="shared" si="246"/>
        <v>0</v>
      </c>
      <c r="J5057" s="50">
        <f t="shared" si="246"/>
        <v>1</v>
      </c>
    </row>
    <row r="5058" spans="3:10">
      <c r="C5058" s="48" t="s">
        <v>643</v>
      </c>
      <c r="D5058" s="49" t="s">
        <v>644</v>
      </c>
      <c r="E5058" s="65">
        <v>0</v>
      </c>
      <c r="F5058" s="65">
        <v>0</v>
      </c>
      <c r="G5058" s="50">
        <v>1</v>
      </c>
      <c r="H5058" s="50">
        <v>1</v>
      </c>
      <c r="I5058" s="50">
        <f t="shared" si="246"/>
        <v>1</v>
      </c>
      <c r="J5058" s="50">
        <f t="shared" si="246"/>
        <v>1</v>
      </c>
    </row>
    <row r="5059" spans="3:10">
      <c r="C5059" s="48" t="s">
        <v>645</v>
      </c>
      <c r="D5059" s="49" t="s">
        <v>646</v>
      </c>
      <c r="E5059" s="65">
        <v>0</v>
      </c>
      <c r="F5059" s="65">
        <v>0</v>
      </c>
      <c r="G5059" s="50">
        <v>1</v>
      </c>
      <c r="H5059" s="50">
        <v>1</v>
      </c>
      <c r="I5059" s="50">
        <f t="shared" si="246"/>
        <v>1</v>
      </c>
      <c r="J5059" s="50">
        <f t="shared" si="246"/>
        <v>1</v>
      </c>
    </row>
    <row r="5060" spans="3:10">
      <c r="C5060" s="48" t="s">
        <v>2069</v>
      </c>
      <c r="D5060" s="49" t="s">
        <v>2070</v>
      </c>
      <c r="E5060" s="65">
        <v>0</v>
      </c>
      <c r="F5060" s="65">
        <v>0</v>
      </c>
      <c r="G5060" s="50">
        <v>0</v>
      </c>
      <c r="H5060" s="50">
        <v>1</v>
      </c>
      <c r="I5060" s="50">
        <f t="shared" si="246"/>
        <v>0</v>
      </c>
      <c r="J5060" s="50">
        <f t="shared" si="246"/>
        <v>1</v>
      </c>
    </row>
    <row r="5061" spans="3:10">
      <c r="C5061" s="48" t="s">
        <v>647</v>
      </c>
      <c r="D5061" s="49" t="s">
        <v>648</v>
      </c>
      <c r="E5061" s="65">
        <v>23</v>
      </c>
      <c r="F5061" s="65">
        <v>28</v>
      </c>
      <c r="G5061" s="50">
        <v>690</v>
      </c>
      <c r="H5061" s="50">
        <v>653</v>
      </c>
      <c r="I5061" s="50">
        <f t="shared" si="246"/>
        <v>713</v>
      </c>
      <c r="J5061" s="50">
        <f t="shared" si="246"/>
        <v>681</v>
      </c>
    </row>
    <row r="5062" spans="3:10">
      <c r="C5062" s="48" t="s">
        <v>649</v>
      </c>
      <c r="D5062" s="49" t="s">
        <v>650</v>
      </c>
      <c r="E5062" s="65">
        <v>0</v>
      </c>
      <c r="F5062" s="65">
        <v>0</v>
      </c>
      <c r="G5062" s="50">
        <v>0</v>
      </c>
      <c r="H5062" s="50">
        <v>1</v>
      </c>
      <c r="I5062" s="50">
        <f t="shared" si="246"/>
        <v>0</v>
      </c>
      <c r="J5062" s="50">
        <f t="shared" si="246"/>
        <v>1</v>
      </c>
    </row>
    <row r="5063" spans="3:10">
      <c r="C5063" s="48" t="s">
        <v>653</v>
      </c>
      <c r="D5063" s="49" t="s">
        <v>654</v>
      </c>
      <c r="E5063" s="65">
        <v>0</v>
      </c>
      <c r="F5063" s="65">
        <v>0</v>
      </c>
      <c r="G5063" s="50">
        <v>26</v>
      </c>
      <c r="H5063" s="50">
        <v>21</v>
      </c>
      <c r="I5063" s="50">
        <f t="shared" si="246"/>
        <v>26</v>
      </c>
      <c r="J5063" s="50">
        <f t="shared" si="246"/>
        <v>21</v>
      </c>
    </row>
    <row r="5064" spans="3:10">
      <c r="C5064" s="48" t="s">
        <v>934</v>
      </c>
      <c r="D5064" s="49" t="s">
        <v>935</v>
      </c>
      <c r="E5064" s="65">
        <v>0</v>
      </c>
      <c r="F5064" s="65">
        <v>0</v>
      </c>
      <c r="G5064" s="50">
        <v>55</v>
      </c>
      <c r="H5064" s="50">
        <v>27</v>
      </c>
      <c r="I5064" s="50">
        <f t="shared" si="246"/>
        <v>55</v>
      </c>
      <c r="J5064" s="50">
        <f t="shared" si="246"/>
        <v>27</v>
      </c>
    </row>
    <row r="5065" spans="3:10">
      <c r="C5065" s="48" t="s">
        <v>936</v>
      </c>
      <c r="D5065" s="49" t="s">
        <v>937</v>
      </c>
      <c r="E5065" s="65">
        <v>0</v>
      </c>
      <c r="F5065" s="65">
        <v>0</v>
      </c>
      <c r="G5065" s="50">
        <v>45</v>
      </c>
      <c r="H5065" s="50">
        <v>45</v>
      </c>
      <c r="I5065" s="50">
        <f t="shared" si="246"/>
        <v>45</v>
      </c>
      <c r="J5065" s="50">
        <f t="shared" si="246"/>
        <v>45</v>
      </c>
    </row>
    <row r="5066" spans="3:10">
      <c r="C5066" s="48" t="s">
        <v>938</v>
      </c>
      <c r="D5066" s="49" t="s">
        <v>939</v>
      </c>
      <c r="E5066" s="65">
        <v>0</v>
      </c>
      <c r="F5066" s="65">
        <v>0</v>
      </c>
      <c r="G5066" s="50">
        <v>0</v>
      </c>
      <c r="H5066" s="50">
        <v>1</v>
      </c>
      <c r="I5066" s="50">
        <f t="shared" si="246"/>
        <v>0</v>
      </c>
      <c r="J5066" s="50">
        <f t="shared" si="246"/>
        <v>1</v>
      </c>
    </row>
    <row r="5067" spans="3:10">
      <c r="C5067" s="48" t="s">
        <v>655</v>
      </c>
      <c r="D5067" s="49" t="s">
        <v>656</v>
      </c>
      <c r="E5067" s="65">
        <v>0</v>
      </c>
      <c r="F5067" s="65">
        <v>0</v>
      </c>
      <c r="G5067" s="50">
        <v>1</v>
      </c>
      <c r="H5067" s="50">
        <v>1</v>
      </c>
      <c r="I5067" s="50">
        <f t="shared" si="246"/>
        <v>1</v>
      </c>
      <c r="J5067" s="50">
        <f t="shared" si="246"/>
        <v>1</v>
      </c>
    </row>
    <row r="5068" spans="3:10">
      <c r="C5068" s="48" t="s">
        <v>657</v>
      </c>
      <c r="D5068" s="49" t="s">
        <v>658</v>
      </c>
      <c r="E5068" s="65">
        <v>0</v>
      </c>
      <c r="F5068" s="65">
        <v>0</v>
      </c>
      <c r="G5068" s="50">
        <v>973</v>
      </c>
      <c r="H5068" s="50">
        <v>803</v>
      </c>
      <c r="I5068" s="50">
        <f t="shared" si="246"/>
        <v>973</v>
      </c>
      <c r="J5068" s="50">
        <f t="shared" ref="J5068:J5120" si="247">SUM(F5068,H5068)</f>
        <v>803</v>
      </c>
    </row>
    <row r="5069" spans="3:10">
      <c r="C5069" s="48" t="s">
        <v>659</v>
      </c>
      <c r="D5069" s="49" t="s">
        <v>660</v>
      </c>
      <c r="E5069" s="65">
        <v>88</v>
      </c>
      <c r="F5069" s="65">
        <v>85</v>
      </c>
      <c r="G5069" s="50">
        <v>7623</v>
      </c>
      <c r="H5069" s="50">
        <v>6437</v>
      </c>
      <c r="I5069" s="50">
        <f t="shared" ref="I5069:I5120" si="248">SUM(E5069,G5069)</f>
        <v>7711</v>
      </c>
      <c r="J5069" s="50">
        <f t="shared" si="247"/>
        <v>6522</v>
      </c>
    </row>
    <row r="5070" spans="3:10">
      <c r="C5070" s="48" t="s">
        <v>2071</v>
      </c>
      <c r="D5070" s="49" t="s">
        <v>2072</v>
      </c>
      <c r="E5070" s="65">
        <v>0</v>
      </c>
      <c r="F5070" s="65">
        <v>0</v>
      </c>
      <c r="G5070" s="50">
        <v>0</v>
      </c>
      <c r="H5070" s="50">
        <v>1</v>
      </c>
      <c r="I5070" s="50">
        <f t="shared" si="248"/>
        <v>0</v>
      </c>
      <c r="J5070" s="50">
        <f t="shared" si="247"/>
        <v>1</v>
      </c>
    </row>
    <row r="5071" spans="3:10">
      <c r="C5071" s="48" t="s">
        <v>661</v>
      </c>
      <c r="D5071" s="49" t="s">
        <v>662</v>
      </c>
      <c r="E5071" s="65">
        <v>0</v>
      </c>
      <c r="F5071" s="65">
        <v>0</v>
      </c>
      <c r="G5071" s="50">
        <v>6</v>
      </c>
      <c r="H5071" s="50">
        <v>7</v>
      </c>
      <c r="I5071" s="50">
        <f t="shared" si="248"/>
        <v>6</v>
      </c>
      <c r="J5071" s="50">
        <f t="shared" si="247"/>
        <v>7</v>
      </c>
    </row>
    <row r="5072" spans="3:10">
      <c r="C5072" s="48" t="s">
        <v>663</v>
      </c>
      <c r="D5072" s="49" t="s">
        <v>664</v>
      </c>
      <c r="E5072" s="65">
        <v>0</v>
      </c>
      <c r="F5072" s="65">
        <v>0</v>
      </c>
      <c r="G5072" s="50">
        <v>3</v>
      </c>
      <c r="H5072" s="50">
        <v>3</v>
      </c>
      <c r="I5072" s="50">
        <f t="shared" si="248"/>
        <v>3</v>
      </c>
      <c r="J5072" s="50">
        <f t="shared" si="247"/>
        <v>3</v>
      </c>
    </row>
    <row r="5073" spans="3:10">
      <c r="C5073" s="48" t="s">
        <v>665</v>
      </c>
      <c r="D5073" s="49" t="s">
        <v>666</v>
      </c>
      <c r="E5073" s="65">
        <v>0</v>
      </c>
      <c r="F5073" s="65">
        <v>0</v>
      </c>
      <c r="G5073" s="50">
        <v>0</v>
      </c>
      <c r="H5073" s="50">
        <v>1</v>
      </c>
      <c r="I5073" s="50">
        <f t="shared" si="248"/>
        <v>0</v>
      </c>
      <c r="J5073" s="50">
        <f t="shared" si="247"/>
        <v>1</v>
      </c>
    </row>
    <row r="5074" spans="3:10">
      <c r="C5074" s="48" t="s">
        <v>940</v>
      </c>
      <c r="D5074" s="49" t="s">
        <v>941</v>
      </c>
      <c r="E5074" s="65">
        <v>0</v>
      </c>
      <c r="F5074" s="65">
        <v>0</v>
      </c>
      <c r="G5074" s="50">
        <v>5</v>
      </c>
      <c r="H5074" s="50">
        <v>4</v>
      </c>
      <c r="I5074" s="50">
        <f t="shared" si="248"/>
        <v>5</v>
      </c>
      <c r="J5074" s="50">
        <f t="shared" si="247"/>
        <v>4</v>
      </c>
    </row>
    <row r="5075" spans="3:10">
      <c r="C5075" s="48" t="s">
        <v>2073</v>
      </c>
      <c r="D5075" s="49" t="s">
        <v>2074</v>
      </c>
      <c r="E5075" s="65">
        <v>0</v>
      </c>
      <c r="F5075" s="65">
        <v>0</v>
      </c>
      <c r="G5075" s="50">
        <v>3</v>
      </c>
      <c r="H5075" s="50">
        <v>3</v>
      </c>
      <c r="I5075" s="50">
        <f t="shared" si="248"/>
        <v>3</v>
      </c>
      <c r="J5075" s="50">
        <f t="shared" si="247"/>
        <v>3</v>
      </c>
    </row>
    <row r="5076" spans="3:10">
      <c r="C5076" s="48" t="s">
        <v>669</v>
      </c>
      <c r="D5076" s="49" t="s">
        <v>670</v>
      </c>
      <c r="E5076" s="65">
        <v>1</v>
      </c>
      <c r="F5076" s="65">
        <v>1</v>
      </c>
      <c r="G5076" s="50">
        <v>173</v>
      </c>
      <c r="H5076" s="50">
        <v>105</v>
      </c>
      <c r="I5076" s="50">
        <f t="shared" si="248"/>
        <v>174</v>
      </c>
      <c r="J5076" s="50">
        <f t="shared" si="247"/>
        <v>106</v>
      </c>
    </row>
    <row r="5077" spans="3:10">
      <c r="C5077" s="48" t="s">
        <v>673</v>
      </c>
      <c r="D5077" s="49" t="s">
        <v>674</v>
      </c>
      <c r="E5077" s="65">
        <v>0</v>
      </c>
      <c r="F5077" s="65">
        <v>0</v>
      </c>
      <c r="G5077" s="50">
        <v>0</v>
      </c>
      <c r="H5077" s="50">
        <v>1</v>
      </c>
      <c r="I5077" s="50">
        <f t="shared" si="248"/>
        <v>0</v>
      </c>
      <c r="J5077" s="50">
        <f t="shared" si="247"/>
        <v>1</v>
      </c>
    </row>
    <row r="5078" spans="3:10">
      <c r="C5078" s="48" t="s">
        <v>675</v>
      </c>
      <c r="D5078" s="49" t="s">
        <v>676</v>
      </c>
      <c r="E5078" s="65">
        <v>0</v>
      </c>
      <c r="F5078" s="65">
        <v>0</v>
      </c>
      <c r="G5078" s="50">
        <v>1</v>
      </c>
      <c r="H5078" s="50">
        <v>1</v>
      </c>
      <c r="I5078" s="50">
        <f t="shared" si="248"/>
        <v>1</v>
      </c>
      <c r="J5078" s="50">
        <f t="shared" si="247"/>
        <v>1</v>
      </c>
    </row>
    <row r="5079" spans="3:10">
      <c r="C5079" s="48" t="s">
        <v>679</v>
      </c>
      <c r="D5079" s="49" t="s">
        <v>680</v>
      </c>
      <c r="E5079" s="65">
        <v>0</v>
      </c>
      <c r="F5079" s="65">
        <v>0</v>
      </c>
      <c r="G5079" s="50">
        <v>5</v>
      </c>
      <c r="H5079" s="50">
        <v>7</v>
      </c>
      <c r="I5079" s="50">
        <f t="shared" si="248"/>
        <v>5</v>
      </c>
      <c r="J5079" s="50">
        <f t="shared" si="247"/>
        <v>7</v>
      </c>
    </row>
    <row r="5080" spans="3:10">
      <c r="C5080" s="48" t="s">
        <v>2075</v>
      </c>
      <c r="D5080" s="49" t="s">
        <v>2076</v>
      </c>
      <c r="E5080" s="65">
        <v>0</v>
      </c>
      <c r="F5080" s="65">
        <v>0</v>
      </c>
      <c r="G5080" s="50">
        <v>0</v>
      </c>
      <c r="H5080" s="50">
        <v>1</v>
      </c>
      <c r="I5080" s="50">
        <f t="shared" si="248"/>
        <v>0</v>
      </c>
      <c r="J5080" s="50">
        <f t="shared" si="247"/>
        <v>1</v>
      </c>
    </row>
    <row r="5081" spans="3:10">
      <c r="C5081" s="48" t="s">
        <v>687</v>
      </c>
      <c r="D5081" s="49" t="s">
        <v>688</v>
      </c>
      <c r="E5081" s="65">
        <v>0</v>
      </c>
      <c r="F5081" s="65">
        <v>0</v>
      </c>
      <c r="G5081" s="50">
        <v>0</v>
      </c>
      <c r="H5081" s="50">
        <v>1</v>
      </c>
      <c r="I5081" s="50">
        <f t="shared" si="248"/>
        <v>0</v>
      </c>
      <c r="J5081" s="50">
        <f t="shared" si="247"/>
        <v>1</v>
      </c>
    </row>
    <row r="5082" spans="3:10">
      <c r="C5082" s="48" t="s">
        <v>689</v>
      </c>
      <c r="D5082" s="49" t="s">
        <v>690</v>
      </c>
      <c r="E5082" s="65">
        <v>76</v>
      </c>
      <c r="F5082" s="65">
        <v>59</v>
      </c>
      <c r="G5082" s="50">
        <v>3335</v>
      </c>
      <c r="H5082" s="50">
        <v>2815</v>
      </c>
      <c r="I5082" s="50">
        <f t="shared" si="248"/>
        <v>3411</v>
      </c>
      <c r="J5082" s="50">
        <f t="shared" si="247"/>
        <v>2874</v>
      </c>
    </row>
    <row r="5083" spans="3:10">
      <c r="C5083" s="48" t="s">
        <v>3117</v>
      </c>
      <c r="D5083" s="49" t="s">
        <v>3118</v>
      </c>
      <c r="E5083" s="65">
        <v>0</v>
      </c>
      <c r="F5083" s="65">
        <v>0</v>
      </c>
      <c r="G5083" s="50">
        <v>0</v>
      </c>
      <c r="H5083" s="50">
        <v>1</v>
      </c>
      <c r="I5083" s="50">
        <f t="shared" si="248"/>
        <v>0</v>
      </c>
      <c r="J5083" s="50">
        <f t="shared" si="247"/>
        <v>1</v>
      </c>
    </row>
    <row r="5084" spans="3:10">
      <c r="C5084" s="48" t="s">
        <v>946</v>
      </c>
      <c r="D5084" s="49" t="s">
        <v>947</v>
      </c>
      <c r="E5084" s="65">
        <v>0</v>
      </c>
      <c r="F5084" s="65">
        <v>0</v>
      </c>
      <c r="G5084" s="50">
        <v>0</v>
      </c>
      <c r="H5084" s="50">
        <v>1</v>
      </c>
      <c r="I5084" s="50">
        <f t="shared" si="248"/>
        <v>0</v>
      </c>
      <c r="J5084" s="50">
        <f t="shared" si="247"/>
        <v>1</v>
      </c>
    </row>
    <row r="5085" spans="3:10">
      <c r="C5085" s="48" t="s">
        <v>948</v>
      </c>
      <c r="D5085" s="49" t="s">
        <v>949</v>
      </c>
      <c r="E5085" s="65">
        <v>37508</v>
      </c>
      <c r="F5085" s="65">
        <v>35455</v>
      </c>
      <c r="G5085" s="50">
        <v>3364</v>
      </c>
      <c r="H5085" s="50">
        <v>3307</v>
      </c>
      <c r="I5085" s="50">
        <f t="shared" si="248"/>
        <v>40872</v>
      </c>
      <c r="J5085" s="50">
        <f t="shared" si="247"/>
        <v>38762</v>
      </c>
    </row>
    <row r="5086" spans="3:10">
      <c r="C5086" s="48" t="s">
        <v>2077</v>
      </c>
      <c r="D5086" s="49" t="s">
        <v>2078</v>
      </c>
      <c r="E5086" s="65">
        <v>0</v>
      </c>
      <c r="F5086" s="65">
        <v>0</v>
      </c>
      <c r="G5086" s="50">
        <v>1</v>
      </c>
      <c r="H5086" s="50">
        <v>1</v>
      </c>
      <c r="I5086" s="50">
        <f t="shared" si="248"/>
        <v>1</v>
      </c>
      <c r="J5086" s="50">
        <f t="shared" si="247"/>
        <v>1</v>
      </c>
    </row>
    <row r="5087" spans="3:10">
      <c r="C5087" s="48" t="s">
        <v>952</v>
      </c>
      <c r="D5087" s="49" t="s">
        <v>953</v>
      </c>
      <c r="E5087" s="65">
        <v>0</v>
      </c>
      <c r="F5087" s="65">
        <v>0</v>
      </c>
      <c r="G5087" s="50">
        <v>2</v>
      </c>
      <c r="H5087" s="50">
        <v>3</v>
      </c>
      <c r="I5087" s="50">
        <f t="shared" si="248"/>
        <v>2</v>
      </c>
      <c r="J5087" s="50">
        <f t="shared" si="247"/>
        <v>3</v>
      </c>
    </row>
    <row r="5088" spans="3:10">
      <c r="C5088" s="48" t="s">
        <v>954</v>
      </c>
      <c r="D5088" s="49" t="s">
        <v>955</v>
      </c>
      <c r="E5088" s="65">
        <v>0</v>
      </c>
      <c r="F5088" s="65">
        <v>0</v>
      </c>
      <c r="G5088" s="50">
        <v>11</v>
      </c>
      <c r="H5088" s="50">
        <v>11</v>
      </c>
      <c r="I5088" s="50">
        <f t="shared" si="248"/>
        <v>11</v>
      </c>
      <c r="J5088" s="50">
        <f t="shared" si="247"/>
        <v>11</v>
      </c>
    </row>
    <row r="5089" spans="3:10">
      <c r="C5089" s="48" t="s">
        <v>4535</v>
      </c>
      <c r="D5089" s="49" t="s">
        <v>4536</v>
      </c>
      <c r="E5089" s="65">
        <v>0</v>
      </c>
      <c r="F5089" s="65">
        <v>0</v>
      </c>
      <c r="G5089" s="50">
        <v>0</v>
      </c>
      <c r="H5089" s="50">
        <v>1</v>
      </c>
      <c r="I5089" s="50">
        <f t="shared" si="248"/>
        <v>0</v>
      </c>
      <c r="J5089" s="50">
        <f t="shared" si="247"/>
        <v>1</v>
      </c>
    </row>
    <row r="5090" spans="3:10">
      <c r="C5090" s="48" t="s">
        <v>4257</v>
      </c>
      <c r="D5090" s="49" t="s">
        <v>4258</v>
      </c>
      <c r="E5090" s="65">
        <v>6265</v>
      </c>
      <c r="F5090" s="65">
        <v>6163</v>
      </c>
      <c r="G5090" s="50">
        <v>346</v>
      </c>
      <c r="H5090" s="50">
        <v>356</v>
      </c>
      <c r="I5090" s="50">
        <f t="shared" si="248"/>
        <v>6611</v>
      </c>
      <c r="J5090" s="50">
        <f t="shared" si="247"/>
        <v>6519</v>
      </c>
    </row>
    <row r="5091" spans="3:10">
      <c r="C5091" s="48" t="s">
        <v>4537</v>
      </c>
      <c r="D5091" s="49" t="s">
        <v>4538</v>
      </c>
      <c r="E5091" s="65">
        <v>11</v>
      </c>
      <c r="F5091" s="65">
        <v>11</v>
      </c>
      <c r="G5091" s="50">
        <v>1</v>
      </c>
      <c r="H5091" s="50">
        <v>1</v>
      </c>
      <c r="I5091" s="50">
        <f t="shared" si="248"/>
        <v>12</v>
      </c>
      <c r="J5091" s="50">
        <f t="shared" si="247"/>
        <v>12</v>
      </c>
    </row>
    <row r="5092" spans="3:10">
      <c r="C5092" s="48" t="s">
        <v>4539</v>
      </c>
      <c r="D5092" s="49" t="s">
        <v>4540</v>
      </c>
      <c r="E5092" s="65">
        <v>0</v>
      </c>
      <c r="F5092" s="65">
        <v>0</v>
      </c>
      <c r="G5092" s="50">
        <v>0</v>
      </c>
      <c r="H5092" s="50">
        <v>1</v>
      </c>
      <c r="I5092" s="50">
        <f t="shared" si="248"/>
        <v>0</v>
      </c>
      <c r="J5092" s="50">
        <f t="shared" si="247"/>
        <v>1</v>
      </c>
    </row>
    <row r="5093" spans="3:10">
      <c r="C5093" s="48" t="s">
        <v>2852</v>
      </c>
      <c r="D5093" s="49" t="s">
        <v>2853</v>
      </c>
      <c r="E5093" s="65">
        <v>957</v>
      </c>
      <c r="F5093" s="65">
        <v>892</v>
      </c>
      <c r="G5093" s="50">
        <v>52</v>
      </c>
      <c r="H5093" s="50">
        <v>52</v>
      </c>
      <c r="I5093" s="50">
        <f t="shared" si="248"/>
        <v>1009</v>
      </c>
      <c r="J5093" s="50">
        <f t="shared" si="247"/>
        <v>944</v>
      </c>
    </row>
    <row r="5094" spans="3:10">
      <c r="C5094" s="48" t="s">
        <v>4541</v>
      </c>
      <c r="D5094" s="49" t="s">
        <v>4542</v>
      </c>
      <c r="E5094" s="65">
        <v>1672</v>
      </c>
      <c r="F5094" s="65">
        <v>1681</v>
      </c>
      <c r="G5094" s="50">
        <v>7</v>
      </c>
      <c r="H5094" s="50">
        <v>8</v>
      </c>
      <c r="I5094" s="50">
        <f t="shared" si="248"/>
        <v>1679</v>
      </c>
      <c r="J5094" s="50">
        <f t="shared" si="247"/>
        <v>1689</v>
      </c>
    </row>
    <row r="5095" spans="3:10" ht="25.5">
      <c r="C5095" s="48" t="s">
        <v>4273</v>
      </c>
      <c r="D5095" s="49" t="s">
        <v>4274</v>
      </c>
      <c r="E5095" s="65">
        <v>1239</v>
      </c>
      <c r="F5095" s="65">
        <v>1213</v>
      </c>
      <c r="G5095" s="50">
        <v>52</v>
      </c>
      <c r="H5095" s="50">
        <v>49</v>
      </c>
      <c r="I5095" s="50">
        <f t="shared" si="248"/>
        <v>1291</v>
      </c>
      <c r="J5095" s="50">
        <f t="shared" si="247"/>
        <v>1262</v>
      </c>
    </row>
    <row r="5096" spans="3:10">
      <c r="C5096" s="48" t="s">
        <v>4543</v>
      </c>
      <c r="D5096" s="49" t="s">
        <v>4544</v>
      </c>
      <c r="E5096" s="65">
        <v>11</v>
      </c>
      <c r="F5096" s="65">
        <v>9</v>
      </c>
      <c r="G5096" s="50">
        <v>6</v>
      </c>
      <c r="H5096" s="50">
        <v>8</v>
      </c>
      <c r="I5096" s="50">
        <f t="shared" si="248"/>
        <v>17</v>
      </c>
      <c r="J5096" s="50">
        <f t="shared" si="247"/>
        <v>17</v>
      </c>
    </row>
    <row r="5097" spans="3:10">
      <c r="C5097" s="48" t="s">
        <v>4545</v>
      </c>
      <c r="D5097" s="49" t="s">
        <v>4546</v>
      </c>
      <c r="E5097" s="65">
        <v>20</v>
      </c>
      <c r="F5097" s="65">
        <v>21</v>
      </c>
      <c r="G5097" s="50">
        <v>4</v>
      </c>
      <c r="H5097" s="50">
        <v>4</v>
      </c>
      <c r="I5097" s="50">
        <f t="shared" si="248"/>
        <v>24</v>
      </c>
      <c r="J5097" s="50">
        <f t="shared" si="247"/>
        <v>25</v>
      </c>
    </row>
    <row r="5098" spans="3:10">
      <c r="C5098" s="48" t="s">
        <v>4547</v>
      </c>
      <c r="D5098" s="49" t="s">
        <v>4548</v>
      </c>
      <c r="E5098" s="65">
        <v>20</v>
      </c>
      <c r="F5098" s="65">
        <v>21</v>
      </c>
      <c r="G5098" s="50">
        <v>4</v>
      </c>
      <c r="H5098" s="50">
        <v>5</v>
      </c>
      <c r="I5098" s="50">
        <f t="shared" si="248"/>
        <v>24</v>
      </c>
      <c r="J5098" s="50">
        <f t="shared" si="247"/>
        <v>26</v>
      </c>
    </row>
    <row r="5099" spans="3:10">
      <c r="C5099" s="48" t="s">
        <v>4549</v>
      </c>
      <c r="D5099" s="49" t="s">
        <v>4550</v>
      </c>
      <c r="E5099" s="65">
        <v>2171</v>
      </c>
      <c r="F5099" s="65">
        <v>2039</v>
      </c>
      <c r="G5099" s="50">
        <v>463</v>
      </c>
      <c r="H5099" s="50">
        <v>467</v>
      </c>
      <c r="I5099" s="50">
        <f t="shared" si="248"/>
        <v>2634</v>
      </c>
      <c r="J5099" s="50">
        <f t="shared" si="247"/>
        <v>2506</v>
      </c>
    </row>
    <row r="5100" spans="3:10">
      <c r="C5100" s="48" t="s">
        <v>4551</v>
      </c>
      <c r="D5100" s="49" t="s">
        <v>4552</v>
      </c>
      <c r="E5100" s="65">
        <v>22835</v>
      </c>
      <c r="F5100" s="65">
        <v>21667</v>
      </c>
      <c r="G5100" s="50">
        <v>1030</v>
      </c>
      <c r="H5100" s="50">
        <v>1028</v>
      </c>
      <c r="I5100" s="50">
        <f t="shared" si="248"/>
        <v>23865</v>
      </c>
      <c r="J5100" s="50">
        <f t="shared" si="247"/>
        <v>22695</v>
      </c>
    </row>
    <row r="5101" spans="3:10">
      <c r="C5101" s="48" t="s">
        <v>4553</v>
      </c>
      <c r="D5101" s="49" t="s">
        <v>4554</v>
      </c>
      <c r="E5101" s="65">
        <v>11918</v>
      </c>
      <c r="F5101" s="65">
        <v>11411</v>
      </c>
      <c r="G5101" s="50">
        <v>880</v>
      </c>
      <c r="H5101" s="50">
        <v>887</v>
      </c>
      <c r="I5101" s="50">
        <f t="shared" si="248"/>
        <v>12798</v>
      </c>
      <c r="J5101" s="50">
        <f t="shared" si="247"/>
        <v>12298</v>
      </c>
    </row>
    <row r="5102" spans="3:10">
      <c r="C5102" s="48" t="s">
        <v>4555</v>
      </c>
      <c r="D5102" s="49" t="s">
        <v>4556</v>
      </c>
      <c r="E5102" s="65">
        <v>21191</v>
      </c>
      <c r="F5102" s="65">
        <v>19456</v>
      </c>
      <c r="G5102" s="50">
        <v>1004</v>
      </c>
      <c r="H5102" s="50">
        <v>965</v>
      </c>
      <c r="I5102" s="50">
        <f t="shared" si="248"/>
        <v>22195</v>
      </c>
      <c r="J5102" s="50">
        <f t="shared" si="247"/>
        <v>20421</v>
      </c>
    </row>
    <row r="5103" spans="3:10">
      <c r="C5103" s="48" t="s">
        <v>4557</v>
      </c>
      <c r="D5103" s="49" t="s">
        <v>4558</v>
      </c>
      <c r="E5103" s="65">
        <v>18482</v>
      </c>
      <c r="F5103" s="65">
        <v>16777</v>
      </c>
      <c r="G5103" s="50">
        <v>984</v>
      </c>
      <c r="H5103" s="50">
        <v>944</v>
      </c>
      <c r="I5103" s="50">
        <f t="shared" si="248"/>
        <v>19466</v>
      </c>
      <c r="J5103" s="50">
        <f t="shared" si="247"/>
        <v>17721</v>
      </c>
    </row>
    <row r="5104" spans="3:10">
      <c r="C5104" s="48" t="s">
        <v>4559</v>
      </c>
      <c r="D5104" s="49" t="s">
        <v>4560</v>
      </c>
      <c r="E5104" s="65">
        <v>17289</v>
      </c>
      <c r="F5104" s="65">
        <v>15619</v>
      </c>
      <c r="G5104" s="50">
        <v>986</v>
      </c>
      <c r="H5104" s="50">
        <v>944</v>
      </c>
      <c r="I5104" s="50">
        <f t="shared" si="248"/>
        <v>18275</v>
      </c>
      <c r="J5104" s="50">
        <f t="shared" si="247"/>
        <v>16563</v>
      </c>
    </row>
    <row r="5105" spans="3:10">
      <c r="C5105" s="48" t="s">
        <v>4561</v>
      </c>
      <c r="D5105" s="49" t="s">
        <v>4562</v>
      </c>
      <c r="E5105" s="65">
        <v>17294</v>
      </c>
      <c r="F5105" s="65">
        <v>15621</v>
      </c>
      <c r="G5105" s="50">
        <v>981</v>
      </c>
      <c r="H5105" s="50">
        <v>941</v>
      </c>
      <c r="I5105" s="50">
        <f t="shared" si="248"/>
        <v>18275</v>
      </c>
      <c r="J5105" s="50">
        <f t="shared" si="247"/>
        <v>16562</v>
      </c>
    </row>
    <row r="5106" spans="3:10" ht="25.5">
      <c r="C5106" s="48" t="s">
        <v>4563</v>
      </c>
      <c r="D5106" s="49" t="s">
        <v>4564</v>
      </c>
      <c r="E5106" s="65">
        <v>173</v>
      </c>
      <c r="F5106" s="65">
        <v>183</v>
      </c>
      <c r="G5106" s="50">
        <v>0</v>
      </c>
      <c r="H5106" s="50">
        <v>0</v>
      </c>
      <c r="I5106" s="50">
        <f t="shared" si="248"/>
        <v>173</v>
      </c>
      <c r="J5106" s="50">
        <f t="shared" si="247"/>
        <v>183</v>
      </c>
    </row>
    <row r="5107" spans="3:10">
      <c r="C5107" s="48" t="s">
        <v>4565</v>
      </c>
      <c r="D5107" s="49" t="s">
        <v>4566</v>
      </c>
      <c r="E5107" s="65">
        <v>2811</v>
      </c>
      <c r="F5107" s="65">
        <v>2808</v>
      </c>
      <c r="G5107" s="50">
        <v>31</v>
      </c>
      <c r="H5107" s="50">
        <v>31</v>
      </c>
      <c r="I5107" s="50">
        <f t="shared" si="248"/>
        <v>2842</v>
      </c>
      <c r="J5107" s="50">
        <f t="shared" si="247"/>
        <v>2839</v>
      </c>
    </row>
    <row r="5108" spans="3:10">
      <c r="C5108" s="48" t="s">
        <v>4567</v>
      </c>
      <c r="D5108" s="49" t="s">
        <v>4568</v>
      </c>
      <c r="E5108" s="65">
        <v>2493</v>
      </c>
      <c r="F5108" s="65">
        <v>2347</v>
      </c>
      <c r="G5108" s="50">
        <v>39</v>
      </c>
      <c r="H5108" s="50">
        <v>31</v>
      </c>
      <c r="I5108" s="50">
        <f t="shared" si="248"/>
        <v>2532</v>
      </c>
      <c r="J5108" s="50">
        <f t="shared" si="247"/>
        <v>2378</v>
      </c>
    </row>
    <row r="5109" spans="3:10">
      <c r="C5109" s="48" t="s">
        <v>4569</v>
      </c>
      <c r="D5109" s="49" t="s">
        <v>4570</v>
      </c>
      <c r="E5109" s="65">
        <v>505</v>
      </c>
      <c r="F5109" s="65">
        <v>536</v>
      </c>
      <c r="G5109" s="50">
        <v>14</v>
      </c>
      <c r="H5109" s="50">
        <v>15</v>
      </c>
      <c r="I5109" s="50">
        <f t="shared" si="248"/>
        <v>519</v>
      </c>
      <c r="J5109" s="50">
        <f t="shared" si="247"/>
        <v>551</v>
      </c>
    </row>
    <row r="5110" spans="3:10">
      <c r="C5110" s="48" t="s">
        <v>4571</v>
      </c>
      <c r="D5110" s="49" t="s">
        <v>4572</v>
      </c>
      <c r="E5110" s="65">
        <v>374</v>
      </c>
      <c r="F5110" s="65">
        <v>384</v>
      </c>
      <c r="G5110" s="50">
        <v>11</v>
      </c>
      <c r="H5110" s="50">
        <v>8</v>
      </c>
      <c r="I5110" s="50">
        <f t="shared" si="248"/>
        <v>385</v>
      </c>
      <c r="J5110" s="50">
        <f t="shared" si="247"/>
        <v>392</v>
      </c>
    </row>
    <row r="5111" spans="3:10">
      <c r="C5111" s="48" t="s">
        <v>4573</v>
      </c>
      <c r="D5111" s="49" t="s">
        <v>4574</v>
      </c>
      <c r="E5111" s="65">
        <v>7720</v>
      </c>
      <c r="F5111" s="65">
        <v>7067</v>
      </c>
      <c r="G5111" s="50">
        <v>91</v>
      </c>
      <c r="H5111" s="50">
        <v>65</v>
      </c>
      <c r="I5111" s="50">
        <f t="shared" si="248"/>
        <v>7811</v>
      </c>
      <c r="J5111" s="50">
        <f t="shared" si="247"/>
        <v>7132</v>
      </c>
    </row>
    <row r="5112" spans="3:10">
      <c r="C5112" s="48" t="s">
        <v>4575</v>
      </c>
      <c r="D5112" s="49" t="s">
        <v>4576</v>
      </c>
      <c r="E5112" s="65">
        <v>604</v>
      </c>
      <c r="F5112" s="65">
        <v>595</v>
      </c>
      <c r="G5112" s="50">
        <v>3</v>
      </c>
      <c r="H5112" s="50">
        <v>4</v>
      </c>
      <c r="I5112" s="50">
        <f t="shared" si="248"/>
        <v>607</v>
      </c>
      <c r="J5112" s="50">
        <f t="shared" si="247"/>
        <v>599</v>
      </c>
    </row>
    <row r="5113" spans="3:10">
      <c r="C5113" s="48" t="s">
        <v>4577</v>
      </c>
      <c r="D5113" s="49" t="s">
        <v>4578</v>
      </c>
      <c r="E5113" s="65">
        <v>230</v>
      </c>
      <c r="F5113" s="65">
        <v>245</v>
      </c>
      <c r="G5113" s="50">
        <v>0</v>
      </c>
      <c r="H5113" s="50">
        <v>0</v>
      </c>
      <c r="I5113" s="50">
        <f t="shared" si="248"/>
        <v>230</v>
      </c>
      <c r="J5113" s="50">
        <f t="shared" si="247"/>
        <v>245</v>
      </c>
    </row>
    <row r="5114" spans="3:10">
      <c r="C5114" s="48" t="s">
        <v>4579</v>
      </c>
      <c r="D5114" s="49" t="s">
        <v>4580</v>
      </c>
      <c r="E5114" s="65">
        <v>9060</v>
      </c>
      <c r="F5114" s="65">
        <v>8219</v>
      </c>
      <c r="G5114" s="50">
        <v>95</v>
      </c>
      <c r="H5114" s="50">
        <v>69</v>
      </c>
      <c r="I5114" s="50">
        <f t="shared" si="248"/>
        <v>9155</v>
      </c>
      <c r="J5114" s="50">
        <f t="shared" si="247"/>
        <v>8288</v>
      </c>
    </row>
    <row r="5115" spans="3:10">
      <c r="C5115" s="48" t="s">
        <v>4581</v>
      </c>
      <c r="D5115" s="49" t="s">
        <v>4582</v>
      </c>
      <c r="E5115" s="65">
        <v>1192</v>
      </c>
      <c r="F5115" s="65">
        <v>1160</v>
      </c>
      <c r="G5115" s="50">
        <v>0</v>
      </c>
      <c r="H5115" s="50">
        <v>0</v>
      </c>
      <c r="I5115" s="50">
        <f t="shared" si="248"/>
        <v>1192</v>
      </c>
      <c r="J5115" s="50">
        <f t="shared" si="247"/>
        <v>1160</v>
      </c>
    </row>
    <row r="5116" spans="3:10">
      <c r="C5116" s="48" t="s">
        <v>4583</v>
      </c>
      <c r="D5116" s="49" t="s">
        <v>4584</v>
      </c>
      <c r="E5116" s="65">
        <v>682</v>
      </c>
      <c r="F5116" s="65">
        <v>700</v>
      </c>
      <c r="G5116" s="50">
        <v>0</v>
      </c>
      <c r="H5116" s="50">
        <v>0</v>
      </c>
      <c r="I5116" s="50">
        <f t="shared" si="248"/>
        <v>682</v>
      </c>
      <c r="J5116" s="50">
        <f t="shared" si="247"/>
        <v>700</v>
      </c>
    </row>
    <row r="5117" spans="3:10">
      <c r="C5117" s="48" t="s">
        <v>4585</v>
      </c>
      <c r="D5117" s="49" t="s">
        <v>4586</v>
      </c>
      <c r="E5117" s="65">
        <v>0</v>
      </c>
      <c r="F5117" s="65">
        <v>1</v>
      </c>
      <c r="G5117" s="50">
        <v>0</v>
      </c>
      <c r="H5117" s="50">
        <v>0</v>
      </c>
      <c r="I5117" s="50">
        <f t="shared" si="248"/>
        <v>0</v>
      </c>
      <c r="J5117" s="50">
        <f t="shared" si="247"/>
        <v>1</v>
      </c>
    </row>
    <row r="5118" spans="3:10">
      <c r="C5118" s="48" t="s">
        <v>4587</v>
      </c>
      <c r="D5118" s="49" t="s">
        <v>4588</v>
      </c>
      <c r="E5118" s="65">
        <v>0</v>
      </c>
      <c r="F5118" s="65">
        <v>0</v>
      </c>
      <c r="G5118" s="50">
        <v>102</v>
      </c>
      <c r="H5118" s="50">
        <v>100</v>
      </c>
      <c r="I5118" s="50">
        <f t="shared" si="248"/>
        <v>102</v>
      </c>
      <c r="J5118" s="50">
        <f t="shared" si="247"/>
        <v>100</v>
      </c>
    </row>
    <row r="5119" spans="3:10">
      <c r="C5119" s="48" t="s">
        <v>4589</v>
      </c>
      <c r="D5119" s="49" t="s">
        <v>4590</v>
      </c>
      <c r="E5119" s="65">
        <v>0</v>
      </c>
      <c r="F5119" s="65">
        <v>0</v>
      </c>
      <c r="G5119" s="50">
        <v>301</v>
      </c>
      <c r="H5119" s="50">
        <v>280</v>
      </c>
      <c r="I5119" s="50">
        <f t="shared" si="248"/>
        <v>301</v>
      </c>
      <c r="J5119" s="50">
        <f t="shared" si="247"/>
        <v>280</v>
      </c>
    </row>
    <row r="5120" spans="3:10">
      <c r="C5120" s="48" t="s">
        <v>956</v>
      </c>
      <c r="D5120" s="49" t="s">
        <v>957</v>
      </c>
      <c r="E5120" s="65">
        <v>0</v>
      </c>
      <c r="F5120" s="65">
        <v>0</v>
      </c>
      <c r="G5120" s="50">
        <v>565</v>
      </c>
      <c r="H5120" s="50">
        <v>355</v>
      </c>
      <c r="I5120" s="50">
        <f t="shared" si="248"/>
        <v>565</v>
      </c>
      <c r="J5120" s="50">
        <f t="shared" si="247"/>
        <v>355</v>
      </c>
    </row>
    <row r="5121" spans="1:11" ht="14.25">
      <c r="B5121" s="45" t="s">
        <v>82</v>
      </c>
      <c r="D5121" s="72"/>
      <c r="E5121" s="73"/>
      <c r="F5121" s="73"/>
      <c r="G5121" s="73"/>
      <c r="H5121" s="73"/>
      <c r="I5121" s="73"/>
      <c r="J5121" s="73"/>
      <c r="K5121" s="71" t="s">
        <v>59</v>
      </c>
    </row>
    <row r="5122" spans="1:11">
      <c r="C5122" s="48" t="s">
        <v>10</v>
      </c>
      <c r="D5122" s="88" t="s">
        <v>7776</v>
      </c>
      <c r="E5122" s="65"/>
      <c r="F5122" s="65"/>
      <c r="G5122" s="50"/>
      <c r="H5122" s="50"/>
      <c r="I5122" s="50">
        <f t="shared" ref="I5122:J5129" si="249">SUM(E5122,G5122)</f>
        <v>0</v>
      </c>
      <c r="J5122" s="50">
        <f t="shared" si="249"/>
        <v>0</v>
      </c>
    </row>
    <row r="5123" spans="1:11">
      <c r="C5123" s="48" t="s">
        <v>11</v>
      </c>
      <c r="D5123" s="88" t="s">
        <v>7777</v>
      </c>
      <c r="E5123" s="65"/>
      <c r="F5123" s="65"/>
      <c r="G5123" s="50"/>
      <c r="H5123" s="50"/>
      <c r="I5123" s="50">
        <f t="shared" si="249"/>
        <v>0</v>
      </c>
      <c r="J5123" s="50">
        <f t="shared" si="249"/>
        <v>0</v>
      </c>
    </row>
    <row r="5124" spans="1:11">
      <c r="C5124" s="48" t="s">
        <v>12</v>
      </c>
      <c r="D5124" s="88" t="s">
        <v>7778</v>
      </c>
      <c r="E5124" s="65"/>
      <c r="F5124" s="65"/>
      <c r="G5124" s="50"/>
      <c r="H5124" s="50"/>
      <c r="I5124" s="50">
        <f t="shared" si="249"/>
        <v>0</v>
      </c>
      <c r="J5124" s="50">
        <f t="shared" si="249"/>
        <v>0</v>
      </c>
    </row>
    <row r="5125" spans="1:11">
      <c r="C5125" s="48" t="s">
        <v>13</v>
      </c>
      <c r="D5125" s="88" t="s">
        <v>7779</v>
      </c>
      <c r="E5125" s="65"/>
      <c r="F5125" s="65"/>
      <c r="G5125" s="50"/>
      <c r="H5125" s="50"/>
      <c r="I5125" s="50">
        <f t="shared" si="249"/>
        <v>0</v>
      </c>
      <c r="J5125" s="50">
        <f t="shared" si="249"/>
        <v>0</v>
      </c>
    </row>
    <row r="5126" spans="1:11">
      <c r="C5126" s="48" t="s">
        <v>14</v>
      </c>
      <c r="D5126" s="88" t="s">
        <v>7780</v>
      </c>
      <c r="E5126" s="65"/>
      <c r="F5126" s="65"/>
      <c r="G5126" s="50"/>
      <c r="H5126" s="50"/>
      <c r="I5126" s="50">
        <f t="shared" si="249"/>
        <v>0</v>
      </c>
      <c r="J5126" s="50">
        <f t="shared" si="249"/>
        <v>0</v>
      </c>
    </row>
    <row r="5127" spans="1:11">
      <c r="C5127" s="48" t="s">
        <v>15</v>
      </c>
      <c r="D5127" s="88" t="s">
        <v>7781</v>
      </c>
      <c r="E5127" s="65"/>
      <c r="F5127" s="65"/>
      <c r="G5127" s="50"/>
      <c r="H5127" s="50"/>
      <c r="I5127" s="50">
        <f t="shared" si="249"/>
        <v>0</v>
      </c>
      <c r="J5127" s="50">
        <f t="shared" si="249"/>
        <v>0</v>
      </c>
    </row>
    <row r="5128" spans="1:11">
      <c r="C5128" s="48" t="s">
        <v>16</v>
      </c>
      <c r="D5128" s="88" t="s">
        <v>7782</v>
      </c>
      <c r="E5128" s="65"/>
      <c r="F5128" s="65"/>
      <c r="G5128" s="50"/>
      <c r="H5128" s="50"/>
      <c r="I5128" s="50">
        <f t="shared" si="249"/>
        <v>0</v>
      </c>
      <c r="J5128" s="50">
        <f t="shared" si="249"/>
        <v>0</v>
      </c>
    </row>
    <row r="5129" spans="1:11">
      <c r="C5129" s="48" t="s">
        <v>17</v>
      </c>
      <c r="D5129" s="88" t="s">
        <v>7783</v>
      </c>
      <c r="E5129" s="65"/>
      <c r="F5129" s="65"/>
      <c r="G5129" s="50"/>
      <c r="H5129" s="50"/>
      <c r="I5129" s="50">
        <f t="shared" si="249"/>
        <v>0</v>
      </c>
      <c r="J5129" s="50">
        <f t="shared" si="249"/>
        <v>0</v>
      </c>
    </row>
    <row r="5130" spans="1:11">
      <c r="A5130" s="66" t="s">
        <v>4591</v>
      </c>
      <c r="C5130" s="75"/>
      <c r="E5130" s="76"/>
      <c r="F5130" s="76"/>
      <c r="G5130" s="77"/>
      <c r="H5130" s="77"/>
      <c r="I5130" s="77"/>
      <c r="J5130" s="77"/>
    </row>
    <row r="5131" spans="1:11" ht="14.25">
      <c r="B5131" s="43" t="s">
        <v>69</v>
      </c>
      <c r="C5131" s="44"/>
      <c r="D5131" s="43"/>
      <c r="E5131" s="60"/>
      <c r="F5131" s="60"/>
      <c r="G5131" s="60"/>
      <c r="H5131" s="60"/>
      <c r="I5131" s="60"/>
      <c r="J5131" s="60"/>
    </row>
    <row r="5132" spans="1:11">
      <c r="B5132" s="45" t="s">
        <v>37</v>
      </c>
      <c r="C5132" s="46"/>
      <c r="E5132" s="47">
        <f>SUM(E5133:E5139)</f>
        <v>35533</v>
      </c>
      <c r="F5132" s="47">
        <f t="shared" ref="F5132:J5132" si="250">SUM(F5133:F5139)</f>
        <v>36800</v>
      </c>
      <c r="G5132" s="47">
        <f t="shared" si="250"/>
        <v>48397</v>
      </c>
      <c r="H5132" s="47">
        <f t="shared" si="250"/>
        <v>50750</v>
      </c>
      <c r="I5132" s="47">
        <f t="shared" si="250"/>
        <v>83930</v>
      </c>
      <c r="J5132" s="47">
        <f t="shared" si="250"/>
        <v>87550</v>
      </c>
    </row>
    <row r="5133" spans="1:11">
      <c r="C5133" s="48" t="s">
        <v>105</v>
      </c>
      <c r="D5133" s="49" t="s">
        <v>7749</v>
      </c>
      <c r="E5133" s="50">
        <v>13238</v>
      </c>
      <c r="F5133" s="50">
        <v>13300</v>
      </c>
      <c r="G5133" s="50">
        <v>6324</v>
      </c>
      <c r="H5133" s="50">
        <v>7000</v>
      </c>
      <c r="I5133" s="50">
        <f>SUM(E5133,G5133)</f>
        <v>19562</v>
      </c>
      <c r="J5133" s="50">
        <f>SUM(F5133,H5133)</f>
        <v>20300</v>
      </c>
    </row>
    <row r="5134" spans="1:11">
      <c r="C5134" s="48" t="s">
        <v>106</v>
      </c>
      <c r="D5134" s="49" t="s">
        <v>7750</v>
      </c>
      <c r="E5134" s="50">
        <v>5347</v>
      </c>
      <c r="F5134" s="50">
        <v>5500</v>
      </c>
      <c r="G5134" s="50">
        <v>31017</v>
      </c>
      <c r="H5134" s="50">
        <v>32000</v>
      </c>
      <c r="I5134" s="50">
        <f t="shared" ref="I5134:J5139" si="251">SUM(E5134,G5134)</f>
        <v>36364</v>
      </c>
      <c r="J5134" s="50">
        <f t="shared" si="251"/>
        <v>37500</v>
      </c>
    </row>
    <row r="5135" spans="1:11">
      <c r="C5135" s="48" t="s">
        <v>107</v>
      </c>
      <c r="D5135" s="49" t="s">
        <v>7751</v>
      </c>
      <c r="E5135" s="50">
        <v>6793</v>
      </c>
      <c r="F5135" s="50">
        <v>6800</v>
      </c>
      <c r="G5135" s="50">
        <v>1149</v>
      </c>
      <c r="H5135" s="50">
        <v>1200</v>
      </c>
      <c r="I5135" s="50">
        <f t="shared" si="251"/>
        <v>7942</v>
      </c>
      <c r="J5135" s="50">
        <f t="shared" si="251"/>
        <v>8000</v>
      </c>
    </row>
    <row r="5136" spans="1:11">
      <c r="C5136" s="48" t="s">
        <v>108</v>
      </c>
      <c r="D5136" s="49" t="s">
        <v>7752</v>
      </c>
      <c r="E5136" s="50">
        <v>1372</v>
      </c>
      <c r="F5136" s="50">
        <v>1500</v>
      </c>
      <c r="G5136" s="50">
        <v>3117</v>
      </c>
      <c r="H5136" s="50">
        <v>3500</v>
      </c>
      <c r="I5136" s="50">
        <f t="shared" si="251"/>
        <v>4489</v>
      </c>
      <c r="J5136" s="50">
        <f t="shared" si="251"/>
        <v>5000</v>
      </c>
    </row>
    <row r="5137" spans="1:11">
      <c r="C5137" s="48" t="s">
        <v>109</v>
      </c>
      <c r="D5137" s="49" t="s">
        <v>7753</v>
      </c>
      <c r="E5137" s="50">
        <v>6590</v>
      </c>
      <c r="F5137" s="50">
        <v>7300</v>
      </c>
      <c r="G5137" s="50">
        <v>1818</v>
      </c>
      <c r="H5137" s="50">
        <v>2000</v>
      </c>
      <c r="I5137" s="50">
        <f t="shared" si="251"/>
        <v>8408</v>
      </c>
      <c r="J5137" s="50">
        <f t="shared" si="251"/>
        <v>9300</v>
      </c>
    </row>
    <row r="5138" spans="1:11">
      <c r="C5138" s="48" t="s">
        <v>110</v>
      </c>
      <c r="D5138" s="49" t="s">
        <v>7754</v>
      </c>
      <c r="E5138" s="50">
        <v>2021</v>
      </c>
      <c r="F5138" s="50">
        <v>2200</v>
      </c>
      <c r="G5138" s="50">
        <v>4157</v>
      </c>
      <c r="H5138" s="50">
        <v>4300</v>
      </c>
      <c r="I5138" s="50">
        <f t="shared" si="251"/>
        <v>6178</v>
      </c>
      <c r="J5138" s="50">
        <f t="shared" si="251"/>
        <v>6500</v>
      </c>
    </row>
    <row r="5139" spans="1:11" s="51" customFormat="1">
      <c r="A5139" s="2"/>
      <c r="B5139" s="2"/>
      <c r="C5139" s="48" t="s">
        <v>111</v>
      </c>
      <c r="D5139" s="49" t="s">
        <v>7755</v>
      </c>
      <c r="E5139" s="50">
        <v>172</v>
      </c>
      <c r="F5139" s="50">
        <v>200</v>
      </c>
      <c r="G5139" s="50">
        <v>815</v>
      </c>
      <c r="H5139" s="50">
        <v>750</v>
      </c>
      <c r="I5139" s="50">
        <f t="shared" si="251"/>
        <v>987</v>
      </c>
      <c r="J5139" s="50">
        <f t="shared" si="251"/>
        <v>950</v>
      </c>
    </row>
    <row r="5140" spans="1:11" s="51" customFormat="1">
      <c r="B5140" s="45" t="s">
        <v>81</v>
      </c>
      <c r="C5140" s="52"/>
      <c r="D5140" s="53"/>
      <c r="E5140" s="54"/>
      <c r="F5140" s="54"/>
      <c r="G5140" s="54"/>
      <c r="H5140" s="54"/>
      <c r="I5140" s="54"/>
      <c r="J5140" s="54"/>
      <c r="K5140" s="2" t="s">
        <v>21</v>
      </c>
    </row>
    <row r="5141" spans="1:11" s="51" customFormat="1">
      <c r="C5141" s="55" t="s">
        <v>77</v>
      </c>
      <c r="D5141" s="56" t="s">
        <v>7765</v>
      </c>
      <c r="E5141" s="57"/>
      <c r="F5141" s="57"/>
      <c r="G5141" s="57"/>
      <c r="H5141" s="57"/>
      <c r="I5141" s="50">
        <f t="shared" ref="I5141:J5144" si="252">SUM(E5141,G5141)</f>
        <v>0</v>
      </c>
      <c r="J5141" s="50">
        <f t="shared" si="252"/>
        <v>0</v>
      </c>
    </row>
    <row r="5142" spans="1:11" s="51" customFormat="1">
      <c r="C5142" s="55" t="s">
        <v>78</v>
      </c>
      <c r="D5142" s="56" t="s">
        <v>7766</v>
      </c>
      <c r="E5142" s="57"/>
      <c r="F5142" s="57"/>
      <c r="G5142" s="57"/>
      <c r="H5142" s="57"/>
      <c r="I5142" s="50">
        <f t="shared" si="252"/>
        <v>0</v>
      </c>
      <c r="J5142" s="50">
        <f t="shared" si="252"/>
        <v>0</v>
      </c>
    </row>
    <row r="5143" spans="1:11" s="51" customFormat="1">
      <c r="C5143" s="55" t="s">
        <v>79</v>
      </c>
      <c r="D5143" s="56" t="s">
        <v>7767</v>
      </c>
      <c r="E5143" s="50"/>
      <c r="F5143" s="50"/>
      <c r="G5143" s="50"/>
      <c r="H5143" s="50"/>
      <c r="I5143" s="50">
        <f t="shared" si="252"/>
        <v>0</v>
      </c>
      <c r="J5143" s="50">
        <f t="shared" si="252"/>
        <v>0</v>
      </c>
    </row>
    <row r="5144" spans="1:11" s="51" customFormat="1">
      <c r="C5144" s="55" t="s">
        <v>80</v>
      </c>
      <c r="D5144" s="56" t="s">
        <v>7768</v>
      </c>
      <c r="E5144" s="50"/>
      <c r="F5144" s="50"/>
      <c r="G5144" s="50"/>
      <c r="H5144" s="50"/>
      <c r="I5144" s="50">
        <f t="shared" si="252"/>
        <v>0</v>
      </c>
      <c r="J5144" s="50">
        <f t="shared" si="252"/>
        <v>0</v>
      </c>
    </row>
    <row r="5145" spans="1:11">
      <c r="E5145" s="59"/>
      <c r="F5145" s="59"/>
      <c r="G5145" s="59"/>
      <c r="H5145" s="59"/>
      <c r="I5145" s="59"/>
      <c r="J5145" s="59"/>
    </row>
    <row r="5146" spans="1:11" ht="14.25">
      <c r="B5146" s="43" t="s">
        <v>66</v>
      </c>
      <c r="C5146" s="44"/>
      <c r="D5146" s="43"/>
      <c r="E5146" s="60"/>
      <c r="F5146" s="60"/>
      <c r="G5146" s="60"/>
      <c r="H5146" s="60"/>
      <c r="I5146" s="60"/>
      <c r="J5146" s="60"/>
    </row>
    <row r="5147" spans="1:11">
      <c r="B5147" s="45" t="s">
        <v>36</v>
      </c>
      <c r="E5147" s="61">
        <f>E5148+E5302+E5332</f>
        <v>61772</v>
      </c>
      <c r="F5147" s="61">
        <f t="shared" ref="F5147:J5147" si="253">F5148+F5302+F5332</f>
        <v>64119</v>
      </c>
      <c r="G5147" s="61">
        <f t="shared" si="253"/>
        <v>511454</v>
      </c>
      <c r="H5147" s="61">
        <f t="shared" si="253"/>
        <v>512652</v>
      </c>
      <c r="I5147" s="61">
        <f t="shared" si="253"/>
        <v>573226</v>
      </c>
      <c r="J5147" s="61">
        <f t="shared" si="253"/>
        <v>576771</v>
      </c>
    </row>
    <row r="5148" spans="1:11">
      <c r="B5148" s="45" t="s">
        <v>34</v>
      </c>
      <c r="E5148" s="62">
        <f>SUM(E5149:E5301)</f>
        <v>0</v>
      </c>
      <c r="F5148" s="62">
        <f t="shared" ref="F5148:J5148" si="254">SUM(F5149:F5301)</f>
        <v>0</v>
      </c>
      <c r="G5148" s="62">
        <f t="shared" si="254"/>
        <v>5901</v>
      </c>
      <c r="H5148" s="62">
        <f t="shared" si="254"/>
        <v>6527</v>
      </c>
      <c r="I5148" s="62">
        <f t="shared" si="254"/>
        <v>5901</v>
      </c>
      <c r="J5148" s="62">
        <f t="shared" si="254"/>
        <v>6527</v>
      </c>
    </row>
    <row r="5149" spans="1:11" ht="14.25" customHeight="1">
      <c r="C5149" s="63" t="s">
        <v>4592</v>
      </c>
      <c r="D5149" s="64" t="s">
        <v>4593</v>
      </c>
      <c r="E5149" s="65"/>
      <c r="F5149" s="65"/>
      <c r="G5149" s="50">
        <v>0</v>
      </c>
      <c r="H5149" s="50">
        <v>2</v>
      </c>
      <c r="I5149" s="50">
        <f t="shared" ref="I5149:J5276" si="255">SUM(E5149,G5149)</f>
        <v>0</v>
      </c>
      <c r="J5149" s="50">
        <f t="shared" si="255"/>
        <v>2</v>
      </c>
    </row>
    <row r="5150" spans="1:11" ht="14.25" customHeight="1">
      <c r="C5150" s="63" t="s">
        <v>4594</v>
      </c>
      <c r="D5150" s="64" t="s">
        <v>4595</v>
      </c>
      <c r="E5150" s="65"/>
      <c r="F5150" s="65"/>
      <c r="G5150" s="50">
        <v>0</v>
      </c>
      <c r="H5150" s="50">
        <v>2</v>
      </c>
      <c r="I5150" s="50">
        <f t="shared" si="255"/>
        <v>0</v>
      </c>
      <c r="J5150" s="50">
        <f t="shared" si="255"/>
        <v>2</v>
      </c>
    </row>
    <row r="5151" spans="1:11" ht="14.25" customHeight="1">
      <c r="C5151" s="63" t="s">
        <v>4596</v>
      </c>
      <c r="D5151" s="64" t="s">
        <v>4597</v>
      </c>
      <c r="E5151" s="65"/>
      <c r="F5151" s="65"/>
      <c r="G5151" s="50">
        <v>1</v>
      </c>
      <c r="H5151" s="50">
        <v>2</v>
      </c>
      <c r="I5151" s="50">
        <f t="shared" si="255"/>
        <v>1</v>
      </c>
      <c r="J5151" s="50">
        <f t="shared" si="255"/>
        <v>2</v>
      </c>
    </row>
    <row r="5152" spans="1:11" ht="14.25" customHeight="1">
      <c r="C5152" s="63" t="s">
        <v>4598</v>
      </c>
      <c r="D5152" s="64" t="s">
        <v>4599</v>
      </c>
      <c r="E5152" s="65"/>
      <c r="F5152" s="65"/>
      <c r="G5152" s="50">
        <v>1294</v>
      </c>
      <c r="H5152" s="50">
        <v>1300</v>
      </c>
      <c r="I5152" s="50">
        <f t="shared" si="255"/>
        <v>1294</v>
      </c>
      <c r="J5152" s="50">
        <f t="shared" si="255"/>
        <v>1300</v>
      </c>
    </row>
    <row r="5153" spans="3:10" ht="14.25" customHeight="1">
      <c r="C5153" s="63" t="s">
        <v>4600</v>
      </c>
      <c r="D5153" s="64" t="s">
        <v>4601</v>
      </c>
      <c r="E5153" s="65"/>
      <c r="F5153" s="65"/>
      <c r="G5153" s="50">
        <v>1141</v>
      </c>
      <c r="H5153" s="50">
        <v>1200</v>
      </c>
      <c r="I5153" s="50">
        <f t="shared" si="255"/>
        <v>1141</v>
      </c>
      <c r="J5153" s="50">
        <f t="shared" si="255"/>
        <v>1200</v>
      </c>
    </row>
    <row r="5154" spans="3:10" ht="14.25" customHeight="1">
      <c r="C5154" s="63" t="s">
        <v>4602</v>
      </c>
      <c r="D5154" s="64" t="s">
        <v>4603</v>
      </c>
      <c r="E5154" s="65"/>
      <c r="F5154" s="65"/>
      <c r="G5154" s="50">
        <v>1</v>
      </c>
      <c r="H5154" s="50">
        <v>4</v>
      </c>
      <c r="I5154" s="50">
        <f t="shared" si="255"/>
        <v>1</v>
      </c>
      <c r="J5154" s="50">
        <f t="shared" si="255"/>
        <v>4</v>
      </c>
    </row>
    <row r="5155" spans="3:10" ht="14.25" customHeight="1">
      <c r="C5155" s="63" t="s">
        <v>4604</v>
      </c>
      <c r="D5155" s="64" t="s">
        <v>4605</v>
      </c>
      <c r="E5155" s="65"/>
      <c r="F5155" s="65"/>
      <c r="G5155" s="50">
        <v>0</v>
      </c>
      <c r="H5155" s="50">
        <v>2</v>
      </c>
      <c r="I5155" s="50">
        <f t="shared" si="255"/>
        <v>0</v>
      </c>
      <c r="J5155" s="50">
        <f t="shared" si="255"/>
        <v>2</v>
      </c>
    </row>
    <row r="5156" spans="3:10" ht="14.25" customHeight="1">
      <c r="C5156" s="63" t="s">
        <v>2080</v>
      </c>
      <c r="D5156" s="64" t="s">
        <v>2081</v>
      </c>
      <c r="E5156" s="65"/>
      <c r="F5156" s="65"/>
      <c r="G5156" s="50">
        <v>2</v>
      </c>
      <c r="H5156" s="50">
        <v>2</v>
      </c>
      <c r="I5156" s="50">
        <f t="shared" si="255"/>
        <v>2</v>
      </c>
      <c r="J5156" s="50">
        <f t="shared" si="255"/>
        <v>2</v>
      </c>
    </row>
    <row r="5157" spans="3:10" ht="14.25" customHeight="1">
      <c r="C5157" s="63" t="s">
        <v>112</v>
      </c>
      <c r="D5157" s="64" t="s">
        <v>113</v>
      </c>
      <c r="E5157" s="65"/>
      <c r="F5157" s="65"/>
      <c r="G5157" s="50">
        <v>0</v>
      </c>
      <c r="H5157" s="50">
        <v>2</v>
      </c>
      <c r="I5157" s="50">
        <f t="shared" si="255"/>
        <v>0</v>
      </c>
      <c r="J5157" s="50">
        <f t="shared" si="255"/>
        <v>2</v>
      </c>
    </row>
    <row r="5158" spans="3:10" ht="14.25" customHeight="1">
      <c r="C5158" s="63" t="s">
        <v>977</v>
      </c>
      <c r="D5158" s="64" t="s">
        <v>978</v>
      </c>
      <c r="E5158" s="65"/>
      <c r="F5158" s="65"/>
      <c r="G5158" s="50">
        <v>1</v>
      </c>
      <c r="H5158" s="50">
        <v>2</v>
      </c>
      <c r="I5158" s="50">
        <f t="shared" si="255"/>
        <v>1</v>
      </c>
      <c r="J5158" s="50">
        <f t="shared" si="255"/>
        <v>2</v>
      </c>
    </row>
    <row r="5159" spans="3:10" ht="14.25" customHeight="1">
      <c r="C5159" s="63" t="s">
        <v>979</v>
      </c>
      <c r="D5159" s="64" t="s">
        <v>980</v>
      </c>
      <c r="E5159" s="65"/>
      <c r="F5159" s="65"/>
      <c r="G5159" s="50">
        <v>4</v>
      </c>
      <c r="H5159" s="50">
        <v>5</v>
      </c>
      <c r="I5159" s="50">
        <f t="shared" si="255"/>
        <v>4</v>
      </c>
      <c r="J5159" s="50">
        <f t="shared" si="255"/>
        <v>5</v>
      </c>
    </row>
    <row r="5160" spans="3:10" ht="14.25" customHeight="1">
      <c r="C5160" s="63" t="s">
        <v>555</v>
      </c>
      <c r="D5160" s="64" t="s">
        <v>556</v>
      </c>
      <c r="E5160" s="65"/>
      <c r="F5160" s="65"/>
      <c r="G5160" s="50">
        <v>0</v>
      </c>
      <c r="H5160" s="50">
        <v>2</v>
      </c>
      <c r="I5160" s="50">
        <f t="shared" si="255"/>
        <v>0</v>
      </c>
      <c r="J5160" s="50">
        <f t="shared" si="255"/>
        <v>2</v>
      </c>
    </row>
    <row r="5161" spans="3:10" ht="14.25" customHeight="1">
      <c r="C5161" s="63" t="s">
        <v>128</v>
      </c>
      <c r="D5161" s="64" t="s">
        <v>129</v>
      </c>
      <c r="E5161" s="65"/>
      <c r="F5161" s="65"/>
      <c r="G5161" s="50">
        <v>14</v>
      </c>
      <c r="H5161" s="50">
        <v>10</v>
      </c>
      <c r="I5161" s="50">
        <f t="shared" si="255"/>
        <v>14</v>
      </c>
      <c r="J5161" s="50">
        <f t="shared" si="255"/>
        <v>10</v>
      </c>
    </row>
    <row r="5162" spans="3:10" ht="14.25" customHeight="1">
      <c r="C5162" s="63" t="s">
        <v>134</v>
      </c>
      <c r="D5162" s="64" t="s">
        <v>135</v>
      </c>
      <c r="E5162" s="65"/>
      <c r="F5162" s="65"/>
      <c r="G5162" s="50">
        <v>1</v>
      </c>
      <c r="H5162" s="50">
        <v>2</v>
      </c>
      <c r="I5162" s="50">
        <f t="shared" si="255"/>
        <v>1</v>
      </c>
      <c r="J5162" s="50">
        <f t="shared" si="255"/>
        <v>2</v>
      </c>
    </row>
    <row r="5163" spans="3:10" ht="14.25" customHeight="1">
      <c r="C5163" s="63" t="s">
        <v>136</v>
      </c>
      <c r="D5163" s="64" t="s">
        <v>137</v>
      </c>
      <c r="E5163" s="65"/>
      <c r="F5163" s="65"/>
      <c r="G5163" s="50">
        <v>1</v>
      </c>
      <c r="H5163" s="50">
        <v>2</v>
      </c>
      <c r="I5163" s="50">
        <f t="shared" si="255"/>
        <v>1</v>
      </c>
      <c r="J5163" s="50">
        <f t="shared" si="255"/>
        <v>2</v>
      </c>
    </row>
    <row r="5164" spans="3:10" ht="14.25" customHeight="1">
      <c r="C5164" s="63" t="s">
        <v>140</v>
      </c>
      <c r="D5164" s="64" t="s">
        <v>141</v>
      </c>
      <c r="E5164" s="65"/>
      <c r="F5164" s="65"/>
      <c r="G5164" s="50">
        <v>0</v>
      </c>
      <c r="H5164" s="50">
        <v>10</v>
      </c>
      <c r="I5164" s="50">
        <f t="shared" si="255"/>
        <v>0</v>
      </c>
      <c r="J5164" s="50">
        <f t="shared" si="255"/>
        <v>10</v>
      </c>
    </row>
    <row r="5165" spans="3:10" ht="14.25" customHeight="1">
      <c r="C5165" s="63" t="s">
        <v>156</v>
      </c>
      <c r="D5165" s="64" t="s">
        <v>157</v>
      </c>
      <c r="E5165" s="65"/>
      <c r="F5165" s="65"/>
      <c r="G5165" s="50">
        <v>0</v>
      </c>
      <c r="H5165" s="50">
        <v>1</v>
      </c>
      <c r="I5165" s="50">
        <f t="shared" si="255"/>
        <v>0</v>
      </c>
      <c r="J5165" s="50">
        <f t="shared" si="255"/>
        <v>1</v>
      </c>
    </row>
    <row r="5166" spans="3:10" ht="14.25" customHeight="1">
      <c r="C5166" s="63" t="s">
        <v>158</v>
      </c>
      <c r="D5166" s="64" t="s">
        <v>159</v>
      </c>
      <c r="E5166" s="65"/>
      <c r="F5166" s="65"/>
      <c r="G5166" s="50">
        <v>10</v>
      </c>
      <c r="H5166" s="50">
        <v>15</v>
      </c>
      <c r="I5166" s="50">
        <f t="shared" si="255"/>
        <v>10</v>
      </c>
      <c r="J5166" s="50">
        <f t="shared" si="255"/>
        <v>15</v>
      </c>
    </row>
    <row r="5167" spans="3:10" ht="14.25" customHeight="1">
      <c r="C5167" s="63" t="s">
        <v>174</v>
      </c>
      <c r="D5167" s="64" t="s">
        <v>175</v>
      </c>
      <c r="E5167" s="65"/>
      <c r="F5167" s="65"/>
      <c r="G5167" s="50">
        <v>1</v>
      </c>
      <c r="H5167" s="50">
        <v>2</v>
      </c>
      <c r="I5167" s="50">
        <f t="shared" si="255"/>
        <v>1</v>
      </c>
      <c r="J5167" s="50">
        <f t="shared" si="255"/>
        <v>2</v>
      </c>
    </row>
    <row r="5168" spans="3:10" ht="14.25" customHeight="1">
      <c r="C5168" s="63" t="s">
        <v>176</v>
      </c>
      <c r="D5168" s="64" t="s">
        <v>177</v>
      </c>
      <c r="E5168" s="65"/>
      <c r="F5168" s="65"/>
      <c r="G5168" s="50">
        <v>0</v>
      </c>
      <c r="H5168" s="50">
        <v>2</v>
      </c>
      <c r="I5168" s="50">
        <f t="shared" si="255"/>
        <v>0</v>
      </c>
      <c r="J5168" s="50">
        <f t="shared" si="255"/>
        <v>2</v>
      </c>
    </row>
    <row r="5169" spans="3:10" ht="14.25" customHeight="1">
      <c r="C5169" s="63" t="s">
        <v>182</v>
      </c>
      <c r="D5169" s="64" t="s">
        <v>183</v>
      </c>
      <c r="E5169" s="65"/>
      <c r="F5169" s="65"/>
      <c r="G5169" s="50">
        <v>550</v>
      </c>
      <c r="H5169" s="50">
        <v>600</v>
      </c>
      <c r="I5169" s="50">
        <f t="shared" si="255"/>
        <v>550</v>
      </c>
      <c r="J5169" s="50">
        <f t="shared" si="255"/>
        <v>600</v>
      </c>
    </row>
    <row r="5170" spans="3:10" ht="14.25" customHeight="1">
      <c r="C5170" s="63" t="s">
        <v>184</v>
      </c>
      <c r="D5170" s="64" t="s">
        <v>185</v>
      </c>
      <c r="E5170" s="65"/>
      <c r="F5170" s="65"/>
      <c r="G5170" s="50">
        <v>14</v>
      </c>
      <c r="H5170" s="50">
        <v>20</v>
      </c>
      <c r="I5170" s="50">
        <f t="shared" si="255"/>
        <v>14</v>
      </c>
      <c r="J5170" s="50">
        <f t="shared" si="255"/>
        <v>20</v>
      </c>
    </row>
    <row r="5171" spans="3:10" ht="14.25" customHeight="1">
      <c r="C5171" s="63" t="s">
        <v>186</v>
      </c>
      <c r="D5171" s="64" t="s">
        <v>187</v>
      </c>
      <c r="E5171" s="65"/>
      <c r="F5171" s="65"/>
      <c r="G5171" s="50">
        <v>35</v>
      </c>
      <c r="H5171" s="50">
        <v>50</v>
      </c>
      <c r="I5171" s="50">
        <f t="shared" si="255"/>
        <v>35</v>
      </c>
      <c r="J5171" s="50">
        <f t="shared" si="255"/>
        <v>50</v>
      </c>
    </row>
    <row r="5172" spans="3:10" ht="14.25" customHeight="1">
      <c r="C5172" s="63" t="s">
        <v>188</v>
      </c>
      <c r="D5172" s="64" t="s">
        <v>189</v>
      </c>
      <c r="E5172" s="65"/>
      <c r="F5172" s="65"/>
      <c r="G5172" s="50">
        <v>96</v>
      </c>
      <c r="H5172" s="50">
        <v>95</v>
      </c>
      <c r="I5172" s="50">
        <f t="shared" si="255"/>
        <v>96</v>
      </c>
      <c r="J5172" s="50">
        <f t="shared" si="255"/>
        <v>95</v>
      </c>
    </row>
    <row r="5173" spans="3:10" ht="14.25" customHeight="1">
      <c r="C5173" s="63" t="s">
        <v>190</v>
      </c>
      <c r="D5173" s="64" t="s">
        <v>191</v>
      </c>
      <c r="E5173" s="65"/>
      <c r="F5173" s="65"/>
      <c r="G5173" s="50">
        <v>15</v>
      </c>
      <c r="H5173" s="50">
        <v>30</v>
      </c>
      <c r="I5173" s="50">
        <f t="shared" si="255"/>
        <v>15</v>
      </c>
      <c r="J5173" s="50">
        <f t="shared" si="255"/>
        <v>30</v>
      </c>
    </row>
    <row r="5174" spans="3:10" ht="14.25" customHeight="1">
      <c r="C5174" s="63" t="s">
        <v>192</v>
      </c>
      <c r="D5174" s="64" t="s">
        <v>193</v>
      </c>
      <c r="E5174" s="65"/>
      <c r="F5174" s="65"/>
      <c r="G5174" s="50">
        <v>2</v>
      </c>
      <c r="H5174" s="50">
        <v>2</v>
      </c>
      <c r="I5174" s="50">
        <f t="shared" si="255"/>
        <v>2</v>
      </c>
      <c r="J5174" s="50">
        <f t="shared" si="255"/>
        <v>2</v>
      </c>
    </row>
    <row r="5175" spans="3:10" ht="14.25" customHeight="1">
      <c r="C5175" s="63" t="s">
        <v>196</v>
      </c>
      <c r="D5175" s="64" t="s">
        <v>197</v>
      </c>
      <c r="E5175" s="65"/>
      <c r="F5175" s="65"/>
      <c r="G5175" s="50">
        <v>0</v>
      </c>
      <c r="H5175" s="50">
        <v>1</v>
      </c>
      <c r="I5175" s="50">
        <f t="shared" si="255"/>
        <v>0</v>
      </c>
      <c r="J5175" s="50">
        <f t="shared" si="255"/>
        <v>1</v>
      </c>
    </row>
    <row r="5176" spans="3:10" ht="14.25" customHeight="1">
      <c r="C5176" s="63" t="s">
        <v>198</v>
      </c>
      <c r="D5176" s="64" t="s">
        <v>199</v>
      </c>
      <c r="E5176" s="65"/>
      <c r="F5176" s="65"/>
      <c r="G5176" s="50">
        <v>0</v>
      </c>
      <c r="H5176" s="50">
        <v>1</v>
      </c>
      <c r="I5176" s="50">
        <f t="shared" si="255"/>
        <v>0</v>
      </c>
      <c r="J5176" s="50">
        <f t="shared" si="255"/>
        <v>1</v>
      </c>
    </row>
    <row r="5177" spans="3:10" ht="14.25" customHeight="1">
      <c r="C5177" s="63" t="s">
        <v>200</v>
      </c>
      <c r="D5177" s="64" t="s">
        <v>201</v>
      </c>
      <c r="E5177" s="65"/>
      <c r="F5177" s="65"/>
      <c r="G5177" s="50">
        <v>10</v>
      </c>
      <c r="H5177" s="50">
        <v>12</v>
      </c>
      <c r="I5177" s="50">
        <f t="shared" si="255"/>
        <v>10</v>
      </c>
      <c r="J5177" s="50">
        <f t="shared" si="255"/>
        <v>12</v>
      </c>
    </row>
    <row r="5178" spans="3:10" ht="14.25" customHeight="1">
      <c r="C5178" s="63" t="s">
        <v>202</v>
      </c>
      <c r="D5178" s="64" t="s">
        <v>203</v>
      </c>
      <c r="E5178" s="65"/>
      <c r="F5178" s="65"/>
      <c r="G5178" s="50">
        <v>0</v>
      </c>
      <c r="H5178" s="50">
        <v>2</v>
      </c>
      <c r="I5178" s="50">
        <f t="shared" si="255"/>
        <v>0</v>
      </c>
      <c r="J5178" s="50">
        <f t="shared" si="255"/>
        <v>2</v>
      </c>
    </row>
    <row r="5179" spans="3:10" ht="14.25" customHeight="1">
      <c r="C5179" s="63" t="s">
        <v>208</v>
      </c>
      <c r="D5179" s="64" t="s">
        <v>209</v>
      </c>
      <c r="E5179" s="65"/>
      <c r="F5179" s="65"/>
      <c r="G5179" s="50">
        <v>0</v>
      </c>
      <c r="H5179" s="50">
        <v>2</v>
      </c>
      <c r="I5179" s="50">
        <f t="shared" si="255"/>
        <v>0</v>
      </c>
      <c r="J5179" s="50">
        <f t="shared" si="255"/>
        <v>2</v>
      </c>
    </row>
    <row r="5180" spans="3:10" ht="14.25" customHeight="1">
      <c r="C5180" s="63" t="s">
        <v>230</v>
      </c>
      <c r="D5180" s="64" t="s">
        <v>231</v>
      </c>
      <c r="E5180" s="65"/>
      <c r="F5180" s="65"/>
      <c r="G5180" s="50">
        <v>0</v>
      </c>
      <c r="H5180" s="50">
        <v>2</v>
      </c>
      <c r="I5180" s="50">
        <f t="shared" si="255"/>
        <v>0</v>
      </c>
      <c r="J5180" s="50">
        <f t="shared" si="255"/>
        <v>2</v>
      </c>
    </row>
    <row r="5181" spans="3:10" ht="14.25" customHeight="1">
      <c r="C5181" s="63" t="s">
        <v>4606</v>
      </c>
      <c r="D5181" s="64" t="s">
        <v>4607</v>
      </c>
      <c r="E5181" s="65"/>
      <c r="F5181" s="65"/>
      <c r="G5181" s="50">
        <v>0</v>
      </c>
      <c r="H5181" s="50">
        <v>1</v>
      </c>
      <c r="I5181" s="50">
        <f t="shared" si="255"/>
        <v>0</v>
      </c>
      <c r="J5181" s="50">
        <f t="shared" si="255"/>
        <v>1</v>
      </c>
    </row>
    <row r="5182" spans="3:10" ht="14.25" customHeight="1">
      <c r="C5182" s="63" t="s">
        <v>294</v>
      </c>
      <c r="D5182" s="64" t="s">
        <v>295</v>
      </c>
      <c r="E5182" s="65"/>
      <c r="F5182" s="65"/>
      <c r="G5182" s="50">
        <v>1</v>
      </c>
      <c r="H5182" s="50">
        <v>2</v>
      </c>
      <c r="I5182" s="50">
        <f t="shared" si="255"/>
        <v>1</v>
      </c>
      <c r="J5182" s="50">
        <f t="shared" si="255"/>
        <v>2</v>
      </c>
    </row>
    <row r="5183" spans="3:10" ht="14.25" customHeight="1">
      <c r="C5183" s="63" t="s">
        <v>296</v>
      </c>
      <c r="D5183" s="64" t="s">
        <v>297</v>
      </c>
      <c r="E5183" s="65"/>
      <c r="F5183" s="65"/>
      <c r="G5183" s="50">
        <v>16</v>
      </c>
      <c r="H5183" s="50">
        <v>17</v>
      </c>
      <c r="I5183" s="50">
        <f t="shared" si="255"/>
        <v>16</v>
      </c>
      <c r="J5183" s="50">
        <f t="shared" si="255"/>
        <v>17</v>
      </c>
    </row>
    <row r="5184" spans="3:10" ht="14.25" customHeight="1">
      <c r="C5184" s="63" t="s">
        <v>298</v>
      </c>
      <c r="D5184" s="64" t="s">
        <v>299</v>
      </c>
      <c r="E5184" s="65"/>
      <c r="F5184" s="65"/>
      <c r="G5184" s="50">
        <v>2</v>
      </c>
      <c r="H5184" s="50">
        <v>2</v>
      </c>
      <c r="I5184" s="50">
        <f t="shared" si="255"/>
        <v>2</v>
      </c>
      <c r="J5184" s="50">
        <f t="shared" si="255"/>
        <v>2</v>
      </c>
    </row>
    <row r="5185" spans="3:10" ht="14.25" customHeight="1">
      <c r="C5185" s="63" t="s">
        <v>334</v>
      </c>
      <c r="D5185" s="64" t="s">
        <v>335</v>
      </c>
      <c r="E5185" s="65"/>
      <c r="F5185" s="65"/>
      <c r="G5185" s="50">
        <v>0</v>
      </c>
      <c r="H5185" s="50">
        <v>1</v>
      </c>
      <c r="I5185" s="50">
        <f t="shared" si="255"/>
        <v>0</v>
      </c>
      <c r="J5185" s="50">
        <f t="shared" si="255"/>
        <v>1</v>
      </c>
    </row>
    <row r="5186" spans="3:10" ht="14.25" customHeight="1">
      <c r="C5186" s="63" t="s">
        <v>338</v>
      </c>
      <c r="D5186" s="64" t="s">
        <v>339</v>
      </c>
      <c r="E5186" s="65"/>
      <c r="F5186" s="65"/>
      <c r="G5186" s="50">
        <v>1</v>
      </c>
      <c r="H5186" s="50">
        <v>1</v>
      </c>
      <c r="I5186" s="50">
        <f t="shared" si="255"/>
        <v>1</v>
      </c>
      <c r="J5186" s="50">
        <f t="shared" si="255"/>
        <v>1</v>
      </c>
    </row>
    <row r="5187" spans="3:10" ht="14.25" customHeight="1">
      <c r="C5187" s="63" t="s">
        <v>346</v>
      </c>
      <c r="D5187" s="64" t="s">
        <v>347</v>
      </c>
      <c r="E5187" s="65"/>
      <c r="F5187" s="65"/>
      <c r="G5187" s="50">
        <v>12</v>
      </c>
      <c r="H5187" s="50">
        <v>13</v>
      </c>
      <c r="I5187" s="50">
        <f t="shared" si="255"/>
        <v>12</v>
      </c>
      <c r="J5187" s="50">
        <f t="shared" si="255"/>
        <v>13</v>
      </c>
    </row>
    <row r="5188" spans="3:10" ht="14.25" customHeight="1">
      <c r="C5188" s="63" t="s">
        <v>348</v>
      </c>
      <c r="D5188" s="64" t="s">
        <v>349</v>
      </c>
      <c r="E5188" s="65"/>
      <c r="F5188" s="65"/>
      <c r="G5188" s="50">
        <v>0</v>
      </c>
      <c r="H5188" s="50">
        <v>1</v>
      </c>
      <c r="I5188" s="50">
        <f t="shared" si="255"/>
        <v>0</v>
      </c>
      <c r="J5188" s="50">
        <f t="shared" si="255"/>
        <v>1</v>
      </c>
    </row>
    <row r="5189" spans="3:10" ht="14.25" customHeight="1">
      <c r="C5189" s="63" t="s">
        <v>350</v>
      </c>
      <c r="D5189" s="64" t="s">
        <v>351</v>
      </c>
      <c r="E5189" s="65"/>
      <c r="F5189" s="65"/>
      <c r="G5189" s="50">
        <v>2</v>
      </c>
      <c r="H5189" s="50">
        <v>5</v>
      </c>
      <c r="I5189" s="50">
        <f t="shared" si="255"/>
        <v>2</v>
      </c>
      <c r="J5189" s="50">
        <f t="shared" si="255"/>
        <v>5</v>
      </c>
    </row>
    <row r="5190" spans="3:10" ht="14.25" customHeight="1">
      <c r="C5190" s="63" t="s">
        <v>3142</v>
      </c>
      <c r="D5190" s="64" t="s">
        <v>3143</v>
      </c>
      <c r="E5190" s="65"/>
      <c r="F5190" s="65"/>
      <c r="G5190" s="50">
        <v>0</v>
      </c>
      <c r="H5190" s="50">
        <v>1</v>
      </c>
      <c r="I5190" s="50">
        <f t="shared" si="255"/>
        <v>0</v>
      </c>
      <c r="J5190" s="50">
        <f t="shared" si="255"/>
        <v>1</v>
      </c>
    </row>
    <row r="5191" spans="3:10" ht="14.25" customHeight="1">
      <c r="C5191" s="63" t="s">
        <v>563</v>
      </c>
      <c r="D5191" s="64" t="s">
        <v>564</v>
      </c>
      <c r="E5191" s="65"/>
      <c r="F5191" s="65"/>
      <c r="G5191" s="50">
        <v>11</v>
      </c>
      <c r="H5191" s="50">
        <v>10</v>
      </c>
      <c r="I5191" s="50">
        <f t="shared" si="255"/>
        <v>11</v>
      </c>
      <c r="J5191" s="50">
        <f t="shared" si="255"/>
        <v>10</v>
      </c>
    </row>
    <row r="5192" spans="3:10" ht="14.25" customHeight="1">
      <c r="C5192" s="63" t="s">
        <v>356</v>
      </c>
      <c r="D5192" s="64" t="s">
        <v>357</v>
      </c>
      <c r="E5192" s="65"/>
      <c r="F5192" s="65"/>
      <c r="G5192" s="50">
        <v>2</v>
      </c>
      <c r="H5192" s="50">
        <v>1</v>
      </c>
      <c r="I5192" s="50">
        <f t="shared" si="255"/>
        <v>2</v>
      </c>
      <c r="J5192" s="50">
        <f t="shared" si="255"/>
        <v>1</v>
      </c>
    </row>
    <row r="5193" spans="3:10" ht="14.25" customHeight="1">
      <c r="C5193" s="63" t="s">
        <v>358</v>
      </c>
      <c r="D5193" s="64" t="s">
        <v>359</v>
      </c>
      <c r="E5193" s="65"/>
      <c r="F5193" s="65"/>
      <c r="G5193" s="50">
        <v>0</v>
      </c>
      <c r="H5193" s="50">
        <v>1</v>
      </c>
      <c r="I5193" s="50">
        <f t="shared" si="255"/>
        <v>0</v>
      </c>
      <c r="J5193" s="50">
        <f t="shared" si="255"/>
        <v>1</v>
      </c>
    </row>
    <row r="5194" spans="3:10" ht="14.25" customHeight="1">
      <c r="C5194" s="63" t="s">
        <v>360</v>
      </c>
      <c r="D5194" s="64" t="s">
        <v>361</v>
      </c>
      <c r="E5194" s="65"/>
      <c r="F5194" s="65"/>
      <c r="G5194" s="50">
        <v>2</v>
      </c>
      <c r="H5194" s="50">
        <v>5</v>
      </c>
      <c r="I5194" s="50">
        <f t="shared" si="255"/>
        <v>2</v>
      </c>
      <c r="J5194" s="50">
        <f t="shared" si="255"/>
        <v>5</v>
      </c>
    </row>
    <row r="5195" spans="3:10" ht="14.25" customHeight="1">
      <c r="C5195" s="63" t="s">
        <v>362</v>
      </c>
      <c r="D5195" s="64" t="s">
        <v>363</v>
      </c>
      <c r="E5195" s="65"/>
      <c r="F5195" s="65"/>
      <c r="G5195" s="50">
        <v>1</v>
      </c>
      <c r="H5195" s="50">
        <v>1</v>
      </c>
      <c r="I5195" s="50">
        <f t="shared" si="255"/>
        <v>1</v>
      </c>
      <c r="J5195" s="50">
        <f t="shared" si="255"/>
        <v>1</v>
      </c>
    </row>
    <row r="5196" spans="3:10" ht="14.25" customHeight="1">
      <c r="C5196" s="63" t="s">
        <v>364</v>
      </c>
      <c r="D5196" s="64" t="s">
        <v>365</v>
      </c>
      <c r="E5196" s="65"/>
      <c r="F5196" s="65"/>
      <c r="G5196" s="50">
        <v>0</v>
      </c>
      <c r="H5196" s="50">
        <v>1</v>
      </c>
      <c r="I5196" s="50">
        <f t="shared" si="255"/>
        <v>0</v>
      </c>
      <c r="J5196" s="50">
        <f t="shared" si="255"/>
        <v>1</v>
      </c>
    </row>
    <row r="5197" spans="3:10" ht="14.25" customHeight="1">
      <c r="C5197" s="63" t="s">
        <v>374</v>
      </c>
      <c r="D5197" s="64" t="s">
        <v>375</v>
      </c>
      <c r="E5197" s="65"/>
      <c r="F5197" s="65"/>
      <c r="G5197" s="50">
        <v>0</v>
      </c>
      <c r="H5197" s="50">
        <v>1</v>
      </c>
      <c r="I5197" s="50">
        <f t="shared" si="255"/>
        <v>0</v>
      </c>
      <c r="J5197" s="50">
        <f t="shared" si="255"/>
        <v>1</v>
      </c>
    </row>
    <row r="5198" spans="3:10" ht="14.25" customHeight="1">
      <c r="C5198" s="63" t="s">
        <v>384</v>
      </c>
      <c r="D5198" s="64" t="s">
        <v>385</v>
      </c>
      <c r="E5198" s="65"/>
      <c r="F5198" s="65"/>
      <c r="G5198" s="50">
        <v>3</v>
      </c>
      <c r="H5198" s="50">
        <v>4</v>
      </c>
      <c r="I5198" s="50">
        <f t="shared" si="255"/>
        <v>3</v>
      </c>
      <c r="J5198" s="50">
        <f t="shared" si="255"/>
        <v>4</v>
      </c>
    </row>
    <row r="5199" spans="3:10" ht="14.25" customHeight="1">
      <c r="C5199" s="63" t="s">
        <v>15</v>
      </c>
      <c r="D5199" s="88" t="s">
        <v>7781</v>
      </c>
      <c r="E5199" s="65"/>
      <c r="F5199" s="65"/>
      <c r="G5199" s="50">
        <v>0</v>
      </c>
      <c r="H5199" s="50">
        <v>2</v>
      </c>
      <c r="I5199" s="50">
        <f t="shared" si="255"/>
        <v>0</v>
      </c>
      <c r="J5199" s="50">
        <f t="shared" si="255"/>
        <v>2</v>
      </c>
    </row>
    <row r="5200" spans="3:10" ht="14.25" customHeight="1">
      <c r="C5200" s="63" t="s">
        <v>400</v>
      </c>
      <c r="D5200" s="64" t="s">
        <v>401</v>
      </c>
      <c r="E5200" s="65"/>
      <c r="F5200" s="65"/>
      <c r="G5200" s="50">
        <v>0</v>
      </c>
      <c r="H5200" s="50">
        <v>1</v>
      </c>
      <c r="I5200" s="50">
        <f t="shared" si="255"/>
        <v>0</v>
      </c>
      <c r="J5200" s="50">
        <f t="shared" si="255"/>
        <v>1</v>
      </c>
    </row>
    <row r="5201" spans="3:10" ht="14.25" customHeight="1">
      <c r="C5201" s="63" t="s">
        <v>413</v>
      </c>
      <c r="D5201" s="64" t="s">
        <v>414</v>
      </c>
      <c r="E5201" s="65"/>
      <c r="F5201" s="65"/>
      <c r="G5201" s="50">
        <v>0</v>
      </c>
      <c r="H5201" s="50">
        <v>2</v>
      </c>
      <c r="I5201" s="50">
        <f t="shared" si="255"/>
        <v>0</v>
      </c>
      <c r="J5201" s="50">
        <f t="shared" si="255"/>
        <v>2</v>
      </c>
    </row>
    <row r="5202" spans="3:10" ht="14.25" customHeight="1">
      <c r="C5202" s="63" t="s">
        <v>731</v>
      </c>
      <c r="D5202" s="64" t="s">
        <v>732</v>
      </c>
      <c r="E5202" s="65"/>
      <c r="F5202" s="65"/>
      <c r="G5202" s="50">
        <v>32</v>
      </c>
      <c r="H5202" s="50">
        <v>35</v>
      </c>
      <c r="I5202" s="50">
        <f t="shared" si="255"/>
        <v>32</v>
      </c>
      <c r="J5202" s="50">
        <f t="shared" si="255"/>
        <v>35</v>
      </c>
    </row>
    <row r="5203" spans="3:10" ht="14.25" customHeight="1">
      <c r="C5203" s="63" t="s">
        <v>733</v>
      </c>
      <c r="D5203" s="64" t="s">
        <v>734</v>
      </c>
      <c r="E5203" s="65"/>
      <c r="F5203" s="65"/>
      <c r="G5203" s="50">
        <v>0</v>
      </c>
      <c r="H5203" s="50">
        <v>1</v>
      </c>
      <c r="I5203" s="50">
        <f t="shared" si="255"/>
        <v>0</v>
      </c>
      <c r="J5203" s="50">
        <f t="shared" si="255"/>
        <v>1</v>
      </c>
    </row>
    <row r="5204" spans="3:10" ht="14.25" customHeight="1">
      <c r="C5204" s="63" t="s">
        <v>4608</v>
      </c>
      <c r="D5204" s="64" t="s">
        <v>4609</v>
      </c>
      <c r="E5204" s="65"/>
      <c r="F5204" s="65"/>
      <c r="G5204" s="50">
        <v>1</v>
      </c>
      <c r="H5204" s="50">
        <v>1</v>
      </c>
      <c r="I5204" s="50">
        <f t="shared" si="255"/>
        <v>1</v>
      </c>
      <c r="J5204" s="50">
        <f t="shared" si="255"/>
        <v>1</v>
      </c>
    </row>
    <row r="5205" spans="3:10" ht="14.25" customHeight="1">
      <c r="C5205" s="63" t="s">
        <v>4610</v>
      </c>
      <c r="D5205" s="64" t="s">
        <v>4611</v>
      </c>
      <c r="E5205" s="65"/>
      <c r="F5205" s="65"/>
      <c r="G5205" s="50">
        <v>1</v>
      </c>
      <c r="H5205" s="50">
        <v>1</v>
      </c>
      <c r="I5205" s="50">
        <f t="shared" si="255"/>
        <v>1</v>
      </c>
      <c r="J5205" s="50">
        <f t="shared" si="255"/>
        <v>1</v>
      </c>
    </row>
    <row r="5206" spans="3:10" ht="14.25" customHeight="1">
      <c r="C5206" s="63" t="s">
        <v>4612</v>
      </c>
      <c r="D5206" s="64" t="s">
        <v>4613</v>
      </c>
      <c r="E5206" s="65"/>
      <c r="F5206" s="65"/>
      <c r="G5206" s="50">
        <v>27</v>
      </c>
      <c r="H5206" s="50">
        <v>30</v>
      </c>
      <c r="I5206" s="50">
        <f t="shared" si="255"/>
        <v>27</v>
      </c>
      <c r="J5206" s="50">
        <f t="shared" si="255"/>
        <v>30</v>
      </c>
    </row>
    <row r="5207" spans="3:10" ht="14.25" customHeight="1">
      <c r="C5207" s="63" t="s">
        <v>4614</v>
      </c>
      <c r="D5207" s="64" t="s">
        <v>4615</v>
      </c>
      <c r="E5207" s="65"/>
      <c r="F5207" s="65"/>
      <c r="G5207" s="50">
        <v>0</v>
      </c>
      <c r="H5207" s="50">
        <v>2</v>
      </c>
      <c r="I5207" s="50">
        <f t="shared" si="255"/>
        <v>0</v>
      </c>
      <c r="J5207" s="50">
        <f t="shared" si="255"/>
        <v>2</v>
      </c>
    </row>
    <row r="5208" spans="3:10" ht="14.25" customHeight="1">
      <c r="C5208" s="63" t="s">
        <v>4616</v>
      </c>
      <c r="D5208" s="64" t="s">
        <v>4617</v>
      </c>
      <c r="E5208" s="65"/>
      <c r="F5208" s="65"/>
      <c r="G5208" s="50">
        <v>3</v>
      </c>
      <c r="H5208" s="50">
        <v>10</v>
      </c>
      <c r="I5208" s="50">
        <f t="shared" si="255"/>
        <v>3</v>
      </c>
      <c r="J5208" s="50">
        <f t="shared" si="255"/>
        <v>10</v>
      </c>
    </row>
    <row r="5209" spans="3:10" ht="14.25" customHeight="1">
      <c r="C5209" s="63" t="s">
        <v>4618</v>
      </c>
      <c r="D5209" s="64" t="s">
        <v>4619</v>
      </c>
      <c r="E5209" s="65"/>
      <c r="F5209" s="65"/>
      <c r="G5209" s="50">
        <v>0</v>
      </c>
      <c r="H5209" s="50">
        <v>3</v>
      </c>
      <c r="I5209" s="50">
        <f t="shared" si="255"/>
        <v>0</v>
      </c>
      <c r="J5209" s="50">
        <f t="shared" si="255"/>
        <v>3</v>
      </c>
    </row>
    <row r="5210" spans="3:10" ht="14.25" customHeight="1">
      <c r="C5210" s="63" t="s">
        <v>4620</v>
      </c>
      <c r="D5210" s="64" t="s">
        <v>4621</v>
      </c>
      <c r="E5210" s="65"/>
      <c r="F5210" s="65"/>
      <c r="G5210" s="50">
        <v>2</v>
      </c>
      <c r="H5210" s="50">
        <v>4</v>
      </c>
      <c r="I5210" s="50">
        <f t="shared" si="255"/>
        <v>2</v>
      </c>
      <c r="J5210" s="50">
        <f t="shared" si="255"/>
        <v>4</v>
      </c>
    </row>
    <row r="5211" spans="3:10" ht="14.25" customHeight="1">
      <c r="C5211" s="63" t="s">
        <v>4622</v>
      </c>
      <c r="D5211" s="64" t="s">
        <v>4623</v>
      </c>
      <c r="E5211" s="65"/>
      <c r="F5211" s="65"/>
      <c r="G5211" s="50">
        <v>3</v>
      </c>
      <c r="H5211" s="50">
        <v>4</v>
      </c>
      <c r="I5211" s="50">
        <f t="shared" si="255"/>
        <v>3</v>
      </c>
      <c r="J5211" s="50">
        <f t="shared" si="255"/>
        <v>4</v>
      </c>
    </row>
    <row r="5212" spans="3:10" ht="14.25" customHeight="1">
      <c r="C5212" s="63" t="s">
        <v>2156</v>
      </c>
      <c r="D5212" s="64" t="s">
        <v>2157</v>
      </c>
      <c r="E5212" s="65"/>
      <c r="F5212" s="65"/>
      <c r="G5212" s="50">
        <v>1</v>
      </c>
      <c r="H5212" s="50">
        <v>2</v>
      </c>
      <c r="I5212" s="50">
        <f t="shared" si="255"/>
        <v>1</v>
      </c>
      <c r="J5212" s="50">
        <f t="shared" si="255"/>
        <v>2</v>
      </c>
    </row>
    <row r="5213" spans="3:10" ht="14.25" customHeight="1">
      <c r="C5213" s="63" t="s">
        <v>4624</v>
      </c>
      <c r="D5213" s="64" t="s">
        <v>4625</v>
      </c>
      <c r="E5213" s="65"/>
      <c r="F5213" s="65"/>
      <c r="G5213" s="50">
        <v>7</v>
      </c>
      <c r="H5213" s="50">
        <v>10</v>
      </c>
      <c r="I5213" s="50">
        <f t="shared" si="255"/>
        <v>7</v>
      </c>
      <c r="J5213" s="50">
        <f t="shared" si="255"/>
        <v>10</v>
      </c>
    </row>
    <row r="5214" spans="3:10" ht="14.25" customHeight="1">
      <c r="C5214" s="63" t="s">
        <v>415</v>
      </c>
      <c r="D5214" s="64" t="s">
        <v>416</v>
      </c>
      <c r="E5214" s="65"/>
      <c r="F5214" s="65"/>
      <c r="G5214" s="50">
        <v>12</v>
      </c>
      <c r="H5214" s="50">
        <v>12</v>
      </c>
      <c r="I5214" s="50">
        <f t="shared" si="255"/>
        <v>12</v>
      </c>
      <c r="J5214" s="50">
        <f t="shared" si="255"/>
        <v>12</v>
      </c>
    </row>
    <row r="5215" spans="3:10" ht="14.25" customHeight="1">
      <c r="C5215" s="63" t="s">
        <v>4626</v>
      </c>
      <c r="D5215" s="64" t="s">
        <v>4627</v>
      </c>
      <c r="E5215" s="65"/>
      <c r="F5215" s="65"/>
      <c r="G5215" s="50">
        <v>2</v>
      </c>
      <c r="H5215" s="50">
        <v>2</v>
      </c>
      <c r="I5215" s="50">
        <f t="shared" si="255"/>
        <v>2</v>
      </c>
      <c r="J5215" s="50">
        <f t="shared" si="255"/>
        <v>2</v>
      </c>
    </row>
    <row r="5216" spans="3:10" ht="14.25" customHeight="1">
      <c r="C5216" s="63" t="s">
        <v>4628</v>
      </c>
      <c r="D5216" s="64" t="s">
        <v>4629</v>
      </c>
      <c r="E5216" s="65"/>
      <c r="F5216" s="65"/>
      <c r="G5216" s="50">
        <v>0</v>
      </c>
      <c r="H5216" s="50">
        <v>1</v>
      </c>
      <c r="I5216" s="50">
        <f t="shared" si="255"/>
        <v>0</v>
      </c>
      <c r="J5216" s="50">
        <f t="shared" si="255"/>
        <v>1</v>
      </c>
    </row>
    <row r="5217" spans="3:10" ht="14.25" customHeight="1">
      <c r="C5217" s="63" t="s">
        <v>4630</v>
      </c>
      <c r="D5217" s="64" t="s">
        <v>4631</v>
      </c>
      <c r="E5217" s="65"/>
      <c r="F5217" s="65"/>
      <c r="G5217" s="50">
        <v>117</v>
      </c>
      <c r="H5217" s="50">
        <v>130</v>
      </c>
      <c r="I5217" s="50">
        <f t="shared" si="255"/>
        <v>117</v>
      </c>
      <c r="J5217" s="50">
        <f t="shared" si="255"/>
        <v>130</v>
      </c>
    </row>
    <row r="5218" spans="3:10" ht="14.25" customHeight="1">
      <c r="C5218" s="63" t="s">
        <v>2164</v>
      </c>
      <c r="D5218" s="64" t="s">
        <v>2165</v>
      </c>
      <c r="E5218" s="65"/>
      <c r="F5218" s="65"/>
      <c r="G5218" s="50">
        <v>0</v>
      </c>
      <c r="H5218" s="50">
        <v>2</v>
      </c>
      <c r="I5218" s="50">
        <f t="shared" si="255"/>
        <v>0</v>
      </c>
      <c r="J5218" s="50">
        <f t="shared" si="255"/>
        <v>2</v>
      </c>
    </row>
    <row r="5219" spans="3:10" ht="14.25" customHeight="1">
      <c r="C5219" s="63" t="s">
        <v>4632</v>
      </c>
      <c r="D5219" s="64" t="s">
        <v>4633</v>
      </c>
      <c r="E5219" s="65"/>
      <c r="F5219" s="65"/>
      <c r="G5219" s="50">
        <v>4</v>
      </c>
      <c r="H5219" s="50">
        <v>8</v>
      </c>
      <c r="I5219" s="50">
        <f t="shared" si="255"/>
        <v>4</v>
      </c>
      <c r="J5219" s="50">
        <f t="shared" si="255"/>
        <v>8</v>
      </c>
    </row>
    <row r="5220" spans="3:10" ht="14.25" customHeight="1">
      <c r="C5220" s="63" t="s">
        <v>4634</v>
      </c>
      <c r="D5220" s="64" t="s">
        <v>4635</v>
      </c>
      <c r="E5220" s="65"/>
      <c r="F5220" s="65"/>
      <c r="G5220" s="50">
        <v>28</v>
      </c>
      <c r="H5220" s="50">
        <v>50</v>
      </c>
      <c r="I5220" s="50">
        <f t="shared" si="255"/>
        <v>28</v>
      </c>
      <c r="J5220" s="50">
        <f t="shared" si="255"/>
        <v>50</v>
      </c>
    </row>
    <row r="5221" spans="3:10" ht="14.25" customHeight="1">
      <c r="C5221" s="63" t="s">
        <v>14</v>
      </c>
      <c r="D5221" s="88" t="s">
        <v>7780</v>
      </c>
      <c r="E5221" s="65"/>
      <c r="F5221" s="65"/>
      <c r="G5221" s="50">
        <v>0</v>
      </c>
      <c r="H5221" s="50">
        <v>3</v>
      </c>
      <c r="I5221" s="50">
        <f t="shared" si="255"/>
        <v>0</v>
      </c>
      <c r="J5221" s="50">
        <f t="shared" si="255"/>
        <v>3</v>
      </c>
    </row>
    <row r="5222" spans="3:10" ht="14.25" customHeight="1">
      <c r="C5222" s="63" t="s">
        <v>4636</v>
      </c>
      <c r="D5222" s="64" t="s">
        <v>4637</v>
      </c>
      <c r="E5222" s="65"/>
      <c r="F5222" s="65"/>
      <c r="G5222" s="50">
        <v>22</v>
      </c>
      <c r="H5222" s="50">
        <v>30</v>
      </c>
      <c r="I5222" s="50">
        <f t="shared" si="255"/>
        <v>22</v>
      </c>
      <c r="J5222" s="50">
        <f t="shared" si="255"/>
        <v>30</v>
      </c>
    </row>
    <row r="5223" spans="3:10" ht="14.25" customHeight="1">
      <c r="C5223" s="63" t="s">
        <v>4638</v>
      </c>
      <c r="D5223" s="64" t="s">
        <v>4639</v>
      </c>
      <c r="E5223" s="65"/>
      <c r="F5223" s="65"/>
      <c r="G5223" s="50">
        <v>57</v>
      </c>
      <c r="H5223" s="50">
        <v>90</v>
      </c>
      <c r="I5223" s="50">
        <f t="shared" si="255"/>
        <v>57</v>
      </c>
      <c r="J5223" s="50">
        <f t="shared" si="255"/>
        <v>90</v>
      </c>
    </row>
    <row r="5224" spans="3:10" ht="14.25" customHeight="1">
      <c r="C5224" s="63" t="s">
        <v>4640</v>
      </c>
      <c r="D5224" s="64" t="s">
        <v>4641</v>
      </c>
      <c r="E5224" s="65"/>
      <c r="F5224" s="65"/>
      <c r="G5224" s="50">
        <v>2</v>
      </c>
      <c r="H5224" s="50">
        <v>2</v>
      </c>
      <c r="I5224" s="50">
        <f t="shared" si="255"/>
        <v>2</v>
      </c>
      <c r="J5224" s="50">
        <f t="shared" si="255"/>
        <v>2</v>
      </c>
    </row>
    <row r="5225" spans="3:10" ht="14.25" customHeight="1">
      <c r="C5225" s="63" t="s">
        <v>4642</v>
      </c>
      <c r="D5225" s="64" t="s">
        <v>4643</v>
      </c>
      <c r="E5225" s="65"/>
      <c r="F5225" s="65"/>
      <c r="G5225" s="50">
        <v>118</v>
      </c>
      <c r="H5225" s="50">
        <v>150</v>
      </c>
      <c r="I5225" s="50">
        <f t="shared" si="255"/>
        <v>118</v>
      </c>
      <c r="J5225" s="50">
        <f t="shared" si="255"/>
        <v>150</v>
      </c>
    </row>
    <row r="5226" spans="3:10" ht="14.25" customHeight="1">
      <c r="C5226" s="63" t="s">
        <v>4644</v>
      </c>
      <c r="D5226" s="64" t="s">
        <v>4645</v>
      </c>
      <c r="E5226" s="65"/>
      <c r="F5226" s="65"/>
      <c r="G5226" s="50">
        <v>8</v>
      </c>
      <c r="H5226" s="50">
        <v>10</v>
      </c>
      <c r="I5226" s="50">
        <f t="shared" si="255"/>
        <v>8</v>
      </c>
      <c r="J5226" s="50">
        <f t="shared" si="255"/>
        <v>10</v>
      </c>
    </row>
    <row r="5227" spans="3:10" ht="14.25" customHeight="1">
      <c r="C5227" s="63" t="s">
        <v>4646</v>
      </c>
      <c r="D5227" s="64" t="s">
        <v>4647</v>
      </c>
      <c r="E5227" s="65"/>
      <c r="F5227" s="65"/>
      <c r="G5227" s="50">
        <v>5</v>
      </c>
      <c r="H5227" s="50">
        <v>8</v>
      </c>
      <c r="I5227" s="50">
        <f t="shared" si="255"/>
        <v>5</v>
      </c>
      <c r="J5227" s="50">
        <f t="shared" si="255"/>
        <v>8</v>
      </c>
    </row>
    <row r="5228" spans="3:10" ht="14.25" customHeight="1">
      <c r="C5228" s="63" t="s">
        <v>4648</v>
      </c>
      <c r="D5228" s="64" t="s">
        <v>4649</v>
      </c>
      <c r="E5228" s="65"/>
      <c r="F5228" s="65"/>
      <c r="G5228" s="50">
        <v>4</v>
      </c>
      <c r="H5228" s="50">
        <v>5</v>
      </c>
      <c r="I5228" s="50">
        <f t="shared" si="255"/>
        <v>4</v>
      </c>
      <c r="J5228" s="50">
        <f t="shared" si="255"/>
        <v>5</v>
      </c>
    </row>
    <row r="5229" spans="3:10" ht="14.25" customHeight="1">
      <c r="C5229" s="63" t="s">
        <v>2166</v>
      </c>
      <c r="D5229" s="64" t="s">
        <v>2167</v>
      </c>
      <c r="E5229" s="65"/>
      <c r="F5229" s="65"/>
      <c r="G5229" s="50">
        <v>1</v>
      </c>
      <c r="H5229" s="50">
        <v>2</v>
      </c>
      <c r="I5229" s="50">
        <f t="shared" si="255"/>
        <v>1</v>
      </c>
      <c r="J5229" s="50">
        <f t="shared" si="255"/>
        <v>2</v>
      </c>
    </row>
    <row r="5230" spans="3:10" ht="14.25" customHeight="1">
      <c r="C5230" s="63" t="s">
        <v>4650</v>
      </c>
      <c r="D5230" s="64" t="s">
        <v>4651</v>
      </c>
      <c r="E5230" s="65"/>
      <c r="F5230" s="65"/>
      <c r="G5230" s="50">
        <v>2</v>
      </c>
      <c r="H5230" s="50">
        <v>5</v>
      </c>
      <c r="I5230" s="50">
        <f t="shared" si="255"/>
        <v>2</v>
      </c>
      <c r="J5230" s="50">
        <f t="shared" si="255"/>
        <v>5</v>
      </c>
    </row>
    <row r="5231" spans="3:10" ht="14.25" customHeight="1">
      <c r="C5231" s="63" t="s">
        <v>4652</v>
      </c>
      <c r="D5231" s="64" t="s">
        <v>4653</v>
      </c>
      <c r="E5231" s="65"/>
      <c r="F5231" s="65"/>
      <c r="G5231" s="50">
        <v>4</v>
      </c>
      <c r="H5231" s="50">
        <v>5</v>
      </c>
      <c r="I5231" s="50">
        <f t="shared" si="255"/>
        <v>4</v>
      </c>
      <c r="J5231" s="50">
        <f t="shared" si="255"/>
        <v>5</v>
      </c>
    </row>
    <row r="5232" spans="3:10" ht="14.25" customHeight="1">
      <c r="C5232" s="63" t="s">
        <v>2688</v>
      </c>
      <c r="D5232" s="64" t="s">
        <v>2689</v>
      </c>
      <c r="E5232" s="65"/>
      <c r="F5232" s="65"/>
      <c r="G5232" s="50">
        <v>135</v>
      </c>
      <c r="H5232" s="50">
        <v>135</v>
      </c>
      <c r="I5232" s="50">
        <f t="shared" si="255"/>
        <v>135</v>
      </c>
      <c r="J5232" s="50">
        <f t="shared" si="255"/>
        <v>135</v>
      </c>
    </row>
    <row r="5233" spans="3:10" ht="14.25" customHeight="1">
      <c r="C5233" s="63" t="s">
        <v>4654</v>
      </c>
      <c r="D5233" s="64" t="s">
        <v>4655</v>
      </c>
      <c r="E5233" s="65"/>
      <c r="F5233" s="65"/>
      <c r="G5233" s="50">
        <v>21</v>
      </c>
      <c r="H5233" s="50">
        <v>25</v>
      </c>
      <c r="I5233" s="50">
        <f t="shared" si="255"/>
        <v>21</v>
      </c>
      <c r="J5233" s="50">
        <f t="shared" si="255"/>
        <v>25</v>
      </c>
    </row>
    <row r="5234" spans="3:10" ht="14.25" customHeight="1">
      <c r="C5234" s="63" t="s">
        <v>4656</v>
      </c>
      <c r="D5234" s="64" t="s">
        <v>4657</v>
      </c>
      <c r="E5234" s="65"/>
      <c r="F5234" s="65"/>
      <c r="G5234" s="50">
        <v>0</v>
      </c>
      <c r="H5234" s="50">
        <v>2</v>
      </c>
      <c r="I5234" s="50">
        <f t="shared" si="255"/>
        <v>0</v>
      </c>
      <c r="J5234" s="50">
        <f t="shared" si="255"/>
        <v>2</v>
      </c>
    </row>
    <row r="5235" spans="3:10" ht="14.25" customHeight="1">
      <c r="C5235" s="63" t="s">
        <v>4658</v>
      </c>
      <c r="D5235" s="64" t="s">
        <v>4659</v>
      </c>
      <c r="E5235" s="65"/>
      <c r="F5235" s="65"/>
      <c r="G5235" s="50">
        <v>64</v>
      </c>
      <c r="H5235" s="50">
        <v>70</v>
      </c>
      <c r="I5235" s="50">
        <f t="shared" si="255"/>
        <v>64</v>
      </c>
      <c r="J5235" s="50">
        <f t="shared" si="255"/>
        <v>70</v>
      </c>
    </row>
    <row r="5236" spans="3:10" ht="14.25" customHeight="1">
      <c r="C5236" s="63" t="s">
        <v>4660</v>
      </c>
      <c r="D5236" s="64" t="s">
        <v>4661</v>
      </c>
      <c r="E5236" s="65"/>
      <c r="F5236" s="65"/>
      <c r="G5236" s="50">
        <v>26</v>
      </c>
      <c r="H5236" s="50">
        <v>30</v>
      </c>
      <c r="I5236" s="50">
        <f t="shared" si="255"/>
        <v>26</v>
      </c>
      <c r="J5236" s="50">
        <f t="shared" si="255"/>
        <v>30</v>
      </c>
    </row>
    <row r="5237" spans="3:10" ht="14.25" customHeight="1">
      <c r="C5237" s="63" t="s">
        <v>4662</v>
      </c>
      <c r="D5237" s="64" t="s">
        <v>4663</v>
      </c>
      <c r="E5237" s="65"/>
      <c r="F5237" s="65"/>
      <c r="G5237" s="50">
        <v>45</v>
      </c>
      <c r="H5237" s="50">
        <v>50</v>
      </c>
      <c r="I5237" s="50">
        <f t="shared" si="255"/>
        <v>45</v>
      </c>
      <c r="J5237" s="50">
        <f t="shared" si="255"/>
        <v>50</v>
      </c>
    </row>
    <row r="5238" spans="3:10" ht="14.25" customHeight="1">
      <c r="C5238" s="63" t="s">
        <v>4664</v>
      </c>
      <c r="D5238" s="64" t="s">
        <v>4665</v>
      </c>
      <c r="E5238" s="65"/>
      <c r="F5238" s="65"/>
      <c r="G5238" s="50">
        <v>10</v>
      </c>
      <c r="H5238" s="50">
        <v>10</v>
      </c>
      <c r="I5238" s="50">
        <f t="shared" si="255"/>
        <v>10</v>
      </c>
      <c r="J5238" s="50">
        <f t="shared" si="255"/>
        <v>10</v>
      </c>
    </row>
    <row r="5239" spans="3:10" ht="14.25" customHeight="1">
      <c r="C5239" s="63" t="s">
        <v>4666</v>
      </c>
      <c r="D5239" s="64" t="s">
        <v>4667</v>
      </c>
      <c r="E5239" s="65"/>
      <c r="F5239" s="65"/>
      <c r="G5239" s="50">
        <v>609</v>
      </c>
      <c r="H5239" s="50">
        <v>620</v>
      </c>
      <c r="I5239" s="50">
        <f t="shared" si="255"/>
        <v>609</v>
      </c>
      <c r="J5239" s="50">
        <f t="shared" si="255"/>
        <v>620</v>
      </c>
    </row>
    <row r="5240" spans="3:10" ht="14.25" customHeight="1">
      <c r="C5240" s="63" t="s">
        <v>4668</v>
      </c>
      <c r="D5240" s="64" t="s">
        <v>4669</v>
      </c>
      <c r="E5240" s="65"/>
      <c r="F5240" s="65"/>
      <c r="G5240" s="50">
        <v>71</v>
      </c>
      <c r="H5240" s="50">
        <v>80</v>
      </c>
      <c r="I5240" s="50">
        <f t="shared" si="255"/>
        <v>71</v>
      </c>
      <c r="J5240" s="50">
        <f t="shared" si="255"/>
        <v>80</v>
      </c>
    </row>
    <row r="5241" spans="3:10" ht="14.25" customHeight="1">
      <c r="C5241" s="63" t="s">
        <v>4670</v>
      </c>
      <c r="D5241" s="64" t="s">
        <v>4671</v>
      </c>
      <c r="E5241" s="65"/>
      <c r="F5241" s="65"/>
      <c r="G5241" s="50">
        <v>160</v>
      </c>
      <c r="H5241" s="50">
        <v>150</v>
      </c>
      <c r="I5241" s="50">
        <f t="shared" si="255"/>
        <v>160</v>
      </c>
      <c r="J5241" s="50">
        <f t="shared" si="255"/>
        <v>150</v>
      </c>
    </row>
    <row r="5242" spans="3:10" ht="14.25" customHeight="1">
      <c r="C5242" s="63" t="s">
        <v>4672</v>
      </c>
      <c r="D5242" s="64" t="s">
        <v>4673</v>
      </c>
      <c r="E5242" s="65"/>
      <c r="F5242" s="65"/>
      <c r="G5242" s="50">
        <v>1</v>
      </c>
      <c r="H5242" s="50">
        <v>3</v>
      </c>
      <c r="I5242" s="50">
        <f t="shared" si="255"/>
        <v>1</v>
      </c>
      <c r="J5242" s="50">
        <f t="shared" si="255"/>
        <v>3</v>
      </c>
    </row>
    <row r="5243" spans="3:10" ht="14.25" customHeight="1">
      <c r="C5243" s="63" t="s">
        <v>4674</v>
      </c>
      <c r="D5243" s="64" t="s">
        <v>4675</v>
      </c>
      <c r="E5243" s="65"/>
      <c r="F5243" s="65"/>
      <c r="G5243" s="50">
        <v>195</v>
      </c>
      <c r="H5243" s="50">
        <v>260</v>
      </c>
      <c r="I5243" s="50">
        <f t="shared" si="255"/>
        <v>195</v>
      </c>
      <c r="J5243" s="50">
        <f t="shared" si="255"/>
        <v>260</v>
      </c>
    </row>
    <row r="5244" spans="3:10" ht="14.25" customHeight="1">
      <c r="C5244" s="63" t="s">
        <v>417</v>
      </c>
      <c r="D5244" s="64" t="s">
        <v>418</v>
      </c>
      <c r="E5244" s="65"/>
      <c r="F5244" s="65"/>
      <c r="G5244" s="50">
        <v>57</v>
      </c>
      <c r="H5244" s="50">
        <v>70</v>
      </c>
      <c r="I5244" s="50">
        <f t="shared" si="255"/>
        <v>57</v>
      </c>
      <c r="J5244" s="50">
        <f t="shared" si="255"/>
        <v>70</v>
      </c>
    </row>
    <row r="5245" spans="3:10" ht="14.25" customHeight="1">
      <c r="C5245" s="63" t="s">
        <v>4676</v>
      </c>
      <c r="D5245" s="64" t="s">
        <v>4677</v>
      </c>
      <c r="E5245" s="65"/>
      <c r="F5245" s="65"/>
      <c r="G5245" s="50">
        <v>87</v>
      </c>
      <c r="H5245" s="50">
        <v>80</v>
      </c>
      <c r="I5245" s="50">
        <f t="shared" si="255"/>
        <v>87</v>
      </c>
      <c r="J5245" s="50">
        <f t="shared" si="255"/>
        <v>80</v>
      </c>
    </row>
    <row r="5246" spans="3:10" ht="14.25" customHeight="1">
      <c r="C5246" s="63" t="s">
        <v>4678</v>
      </c>
      <c r="D5246" s="64" t="s">
        <v>4679</v>
      </c>
      <c r="E5246" s="65"/>
      <c r="F5246" s="65"/>
      <c r="G5246" s="50">
        <v>0</v>
      </c>
      <c r="H5246" s="50">
        <v>3</v>
      </c>
      <c r="I5246" s="50">
        <f t="shared" si="255"/>
        <v>0</v>
      </c>
      <c r="J5246" s="50">
        <f t="shared" si="255"/>
        <v>3</v>
      </c>
    </row>
    <row r="5247" spans="3:10" ht="14.25" customHeight="1">
      <c r="C5247" s="63" t="s">
        <v>4680</v>
      </c>
      <c r="D5247" s="64" t="s">
        <v>4681</v>
      </c>
      <c r="E5247" s="65"/>
      <c r="F5247" s="65"/>
      <c r="G5247" s="50">
        <v>10</v>
      </c>
      <c r="H5247" s="50">
        <v>12</v>
      </c>
      <c r="I5247" s="50">
        <f t="shared" si="255"/>
        <v>10</v>
      </c>
      <c r="J5247" s="50">
        <f t="shared" si="255"/>
        <v>12</v>
      </c>
    </row>
    <row r="5248" spans="3:10" ht="14.25" customHeight="1">
      <c r="C5248" s="63" t="s">
        <v>419</v>
      </c>
      <c r="D5248" s="64" t="s">
        <v>420</v>
      </c>
      <c r="E5248" s="65"/>
      <c r="F5248" s="65"/>
      <c r="G5248" s="50">
        <v>0</v>
      </c>
      <c r="H5248" s="50">
        <v>1</v>
      </c>
      <c r="I5248" s="50">
        <f t="shared" si="255"/>
        <v>0</v>
      </c>
      <c r="J5248" s="50">
        <f t="shared" si="255"/>
        <v>1</v>
      </c>
    </row>
    <row r="5249" spans="3:10" ht="14.25" customHeight="1">
      <c r="C5249" s="63" t="s">
        <v>4682</v>
      </c>
      <c r="D5249" s="64" t="s">
        <v>4683</v>
      </c>
      <c r="E5249" s="65"/>
      <c r="F5249" s="65"/>
      <c r="G5249" s="50">
        <v>3</v>
      </c>
      <c r="H5249" s="50">
        <v>2</v>
      </c>
      <c r="I5249" s="50">
        <f t="shared" si="255"/>
        <v>3</v>
      </c>
      <c r="J5249" s="50">
        <f t="shared" si="255"/>
        <v>2</v>
      </c>
    </row>
    <row r="5250" spans="3:10" ht="14.25" customHeight="1">
      <c r="C5250" s="63" t="s">
        <v>4684</v>
      </c>
      <c r="D5250" s="64" t="s">
        <v>4685</v>
      </c>
      <c r="E5250" s="65"/>
      <c r="F5250" s="65"/>
      <c r="G5250" s="50">
        <v>10</v>
      </c>
      <c r="H5250" s="50">
        <v>12</v>
      </c>
      <c r="I5250" s="50">
        <f t="shared" si="255"/>
        <v>10</v>
      </c>
      <c r="J5250" s="50">
        <f t="shared" si="255"/>
        <v>12</v>
      </c>
    </row>
    <row r="5251" spans="3:10" ht="14.25" customHeight="1">
      <c r="C5251" s="63" t="s">
        <v>4686</v>
      </c>
      <c r="D5251" s="64" t="s">
        <v>4687</v>
      </c>
      <c r="E5251" s="65"/>
      <c r="F5251" s="65"/>
      <c r="G5251" s="50">
        <v>8</v>
      </c>
      <c r="H5251" s="50">
        <v>10</v>
      </c>
      <c r="I5251" s="50">
        <f t="shared" si="255"/>
        <v>8</v>
      </c>
      <c r="J5251" s="50">
        <f t="shared" si="255"/>
        <v>10</v>
      </c>
    </row>
    <row r="5252" spans="3:10" ht="14.25" customHeight="1">
      <c r="C5252" s="63" t="s">
        <v>4688</v>
      </c>
      <c r="D5252" s="64" t="s">
        <v>4689</v>
      </c>
      <c r="E5252" s="65"/>
      <c r="F5252" s="65"/>
      <c r="G5252" s="50">
        <v>32</v>
      </c>
      <c r="H5252" s="50">
        <v>35</v>
      </c>
      <c r="I5252" s="50">
        <f t="shared" si="255"/>
        <v>32</v>
      </c>
      <c r="J5252" s="50">
        <f t="shared" si="255"/>
        <v>35</v>
      </c>
    </row>
    <row r="5253" spans="3:10" ht="14.25" customHeight="1">
      <c r="C5253" s="63" t="s">
        <v>4690</v>
      </c>
      <c r="D5253" s="64" t="s">
        <v>4691</v>
      </c>
      <c r="E5253" s="65"/>
      <c r="F5253" s="65"/>
      <c r="G5253" s="50">
        <v>1</v>
      </c>
      <c r="H5253" s="50">
        <v>1</v>
      </c>
      <c r="I5253" s="50">
        <f t="shared" si="255"/>
        <v>1</v>
      </c>
      <c r="J5253" s="50">
        <f t="shared" si="255"/>
        <v>1</v>
      </c>
    </row>
    <row r="5254" spans="3:10" ht="14.25" customHeight="1">
      <c r="C5254" s="63" t="s">
        <v>4692</v>
      </c>
      <c r="D5254" s="64" t="s">
        <v>4693</v>
      </c>
      <c r="E5254" s="65"/>
      <c r="F5254" s="65"/>
      <c r="G5254" s="50">
        <v>91</v>
      </c>
      <c r="H5254" s="50">
        <v>90</v>
      </c>
      <c r="I5254" s="50">
        <f t="shared" si="255"/>
        <v>91</v>
      </c>
      <c r="J5254" s="50">
        <f t="shared" si="255"/>
        <v>90</v>
      </c>
    </row>
    <row r="5255" spans="3:10" ht="14.25" customHeight="1">
      <c r="C5255" s="63" t="s">
        <v>4694</v>
      </c>
      <c r="D5255" s="64" t="s">
        <v>4695</v>
      </c>
      <c r="E5255" s="65"/>
      <c r="F5255" s="65"/>
      <c r="G5255" s="50">
        <v>3</v>
      </c>
      <c r="H5255" s="50">
        <v>5</v>
      </c>
      <c r="I5255" s="50">
        <f t="shared" si="255"/>
        <v>3</v>
      </c>
      <c r="J5255" s="50">
        <f t="shared" si="255"/>
        <v>5</v>
      </c>
    </row>
    <row r="5256" spans="3:10" ht="14.25" customHeight="1">
      <c r="C5256" s="63" t="s">
        <v>4696</v>
      </c>
      <c r="D5256" s="64" t="s">
        <v>4697</v>
      </c>
      <c r="E5256" s="65"/>
      <c r="F5256" s="65"/>
      <c r="G5256" s="50">
        <v>22</v>
      </c>
      <c r="H5256" s="50">
        <v>20</v>
      </c>
      <c r="I5256" s="50">
        <f t="shared" si="255"/>
        <v>22</v>
      </c>
      <c r="J5256" s="50">
        <f t="shared" si="255"/>
        <v>20</v>
      </c>
    </row>
    <row r="5257" spans="3:10" ht="14.25" customHeight="1">
      <c r="C5257" s="63" t="s">
        <v>4698</v>
      </c>
      <c r="D5257" s="64" t="s">
        <v>4699</v>
      </c>
      <c r="E5257" s="65"/>
      <c r="F5257" s="65"/>
      <c r="G5257" s="50">
        <v>2</v>
      </c>
      <c r="H5257" s="50">
        <v>2</v>
      </c>
      <c r="I5257" s="50">
        <f t="shared" si="255"/>
        <v>2</v>
      </c>
      <c r="J5257" s="50">
        <f t="shared" si="255"/>
        <v>2</v>
      </c>
    </row>
    <row r="5258" spans="3:10" ht="14.25" customHeight="1">
      <c r="C5258" s="63" t="s">
        <v>4700</v>
      </c>
      <c r="D5258" s="64" t="s">
        <v>4701</v>
      </c>
      <c r="E5258" s="65"/>
      <c r="F5258" s="65"/>
      <c r="G5258" s="50">
        <v>0</v>
      </c>
      <c r="H5258" s="50">
        <v>1</v>
      </c>
      <c r="I5258" s="50">
        <f t="shared" si="255"/>
        <v>0</v>
      </c>
      <c r="J5258" s="50">
        <f t="shared" si="255"/>
        <v>1</v>
      </c>
    </row>
    <row r="5259" spans="3:10" ht="14.25" customHeight="1">
      <c r="C5259" s="63" t="s">
        <v>4702</v>
      </c>
      <c r="D5259" s="64" t="s">
        <v>4703</v>
      </c>
      <c r="E5259" s="65"/>
      <c r="F5259" s="65"/>
      <c r="G5259" s="50">
        <v>0</v>
      </c>
      <c r="H5259" s="50">
        <v>1</v>
      </c>
      <c r="I5259" s="50">
        <f t="shared" si="255"/>
        <v>0</v>
      </c>
      <c r="J5259" s="50">
        <f t="shared" si="255"/>
        <v>1</v>
      </c>
    </row>
    <row r="5260" spans="3:10" ht="14.25" customHeight="1">
      <c r="C5260" s="63" t="s">
        <v>4704</v>
      </c>
      <c r="D5260" s="64" t="s">
        <v>4705</v>
      </c>
      <c r="E5260" s="65"/>
      <c r="F5260" s="65"/>
      <c r="G5260" s="50">
        <v>1</v>
      </c>
      <c r="H5260" s="50">
        <v>2</v>
      </c>
      <c r="I5260" s="50">
        <f t="shared" si="255"/>
        <v>1</v>
      </c>
      <c r="J5260" s="50">
        <f t="shared" si="255"/>
        <v>2</v>
      </c>
    </row>
    <row r="5261" spans="3:10" ht="14.25" customHeight="1">
      <c r="C5261" s="63" t="s">
        <v>421</v>
      </c>
      <c r="D5261" s="64" t="s">
        <v>422</v>
      </c>
      <c r="E5261" s="65"/>
      <c r="F5261" s="65"/>
      <c r="G5261" s="50">
        <v>43</v>
      </c>
      <c r="H5261" s="50">
        <v>40</v>
      </c>
      <c r="I5261" s="50">
        <f t="shared" si="255"/>
        <v>43</v>
      </c>
      <c r="J5261" s="50">
        <f t="shared" si="255"/>
        <v>40</v>
      </c>
    </row>
    <row r="5262" spans="3:10" ht="14.25" customHeight="1">
      <c r="C5262" s="63" t="s">
        <v>4706</v>
      </c>
      <c r="D5262" s="64" t="s">
        <v>4707</v>
      </c>
      <c r="E5262" s="65"/>
      <c r="F5262" s="65"/>
      <c r="G5262" s="50">
        <v>4</v>
      </c>
      <c r="H5262" s="50">
        <v>4</v>
      </c>
      <c r="I5262" s="50">
        <f t="shared" si="255"/>
        <v>4</v>
      </c>
      <c r="J5262" s="50">
        <f t="shared" si="255"/>
        <v>4</v>
      </c>
    </row>
    <row r="5263" spans="3:10" ht="14.25" customHeight="1">
      <c r="C5263" s="63" t="s">
        <v>4708</v>
      </c>
      <c r="D5263" s="64" t="s">
        <v>4709</v>
      </c>
      <c r="E5263" s="65"/>
      <c r="F5263" s="65"/>
      <c r="G5263" s="50">
        <v>2</v>
      </c>
      <c r="H5263" s="50">
        <v>2</v>
      </c>
      <c r="I5263" s="50">
        <f t="shared" si="255"/>
        <v>2</v>
      </c>
      <c r="J5263" s="50">
        <f t="shared" si="255"/>
        <v>2</v>
      </c>
    </row>
    <row r="5264" spans="3:10" ht="14.25" customHeight="1">
      <c r="C5264" s="63" t="s">
        <v>423</v>
      </c>
      <c r="D5264" s="64" t="s">
        <v>424</v>
      </c>
      <c r="E5264" s="65"/>
      <c r="F5264" s="65"/>
      <c r="G5264" s="50">
        <v>14</v>
      </c>
      <c r="H5264" s="50">
        <v>17</v>
      </c>
      <c r="I5264" s="50">
        <f t="shared" si="255"/>
        <v>14</v>
      </c>
      <c r="J5264" s="50">
        <f t="shared" si="255"/>
        <v>17</v>
      </c>
    </row>
    <row r="5265" spans="3:10" ht="14.25" customHeight="1">
      <c r="C5265" s="63" t="s">
        <v>4710</v>
      </c>
      <c r="D5265" s="64" t="s">
        <v>4711</v>
      </c>
      <c r="E5265" s="65"/>
      <c r="F5265" s="65"/>
      <c r="G5265" s="50">
        <v>29</v>
      </c>
      <c r="H5265" s="50">
        <v>35</v>
      </c>
      <c r="I5265" s="50">
        <f t="shared" si="255"/>
        <v>29</v>
      </c>
      <c r="J5265" s="50">
        <f t="shared" si="255"/>
        <v>35</v>
      </c>
    </row>
    <row r="5266" spans="3:10" ht="14.25" customHeight="1">
      <c r="C5266" s="63" t="s">
        <v>4712</v>
      </c>
      <c r="D5266" s="64" t="s">
        <v>4713</v>
      </c>
      <c r="E5266" s="65"/>
      <c r="F5266" s="65"/>
      <c r="G5266" s="50">
        <v>70</v>
      </c>
      <c r="H5266" s="50">
        <v>90</v>
      </c>
      <c r="I5266" s="50">
        <f t="shared" si="255"/>
        <v>70</v>
      </c>
      <c r="J5266" s="50">
        <f t="shared" si="255"/>
        <v>90</v>
      </c>
    </row>
    <row r="5267" spans="3:10" ht="14.25" customHeight="1">
      <c r="C5267" s="63" t="s">
        <v>4714</v>
      </c>
      <c r="D5267" s="64" t="s">
        <v>4715</v>
      </c>
      <c r="E5267" s="65"/>
      <c r="F5267" s="65"/>
      <c r="G5267" s="50">
        <v>3</v>
      </c>
      <c r="H5267" s="50">
        <v>5</v>
      </c>
      <c r="I5267" s="50">
        <f t="shared" si="255"/>
        <v>3</v>
      </c>
      <c r="J5267" s="50">
        <f t="shared" si="255"/>
        <v>5</v>
      </c>
    </row>
    <row r="5268" spans="3:10" ht="14.25" customHeight="1">
      <c r="C5268" s="63" t="s">
        <v>4716</v>
      </c>
      <c r="D5268" s="64" t="s">
        <v>4717</v>
      </c>
      <c r="E5268" s="65"/>
      <c r="F5268" s="65"/>
      <c r="G5268" s="50">
        <v>0</v>
      </c>
      <c r="H5268" s="50">
        <v>2</v>
      </c>
      <c r="I5268" s="50">
        <f t="shared" si="255"/>
        <v>0</v>
      </c>
      <c r="J5268" s="50">
        <f t="shared" si="255"/>
        <v>2</v>
      </c>
    </row>
    <row r="5269" spans="3:10" ht="14.25" customHeight="1">
      <c r="C5269" s="63" t="s">
        <v>4718</v>
      </c>
      <c r="D5269" s="64" t="s">
        <v>4719</v>
      </c>
      <c r="E5269" s="65"/>
      <c r="F5269" s="65"/>
      <c r="G5269" s="50">
        <v>5</v>
      </c>
      <c r="H5269" s="50">
        <v>10</v>
      </c>
      <c r="I5269" s="50">
        <f t="shared" si="255"/>
        <v>5</v>
      </c>
      <c r="J5269" s="50">
        <f t="shared" si="255"/>
        <v>10</v>
      </c>
    </row>
    <row r="5270" spans="3:10" ht="14.25" customHeight="1">
      <c r="C5270" s="63" t="s">
        <v>425</v>
      </c>
      <c r="D5270" s="64" t="s">
        <v>426</v>
      </c>
      <c r="E5270" s="65"/>
      <c r="F5270" s="65"/>
      <c r="G5270" s="50">
        <v>3</v>
      </c>
      <c r="H5270" s="50">
        <v>10</v>
      </c>
      <c r="I5270" s="50">
        <f t="shared" si="255"/>
        <v>3</v>
      </c>
      <c r="J5270" s="50">
        <f t="shared" si="255"/>
        <v>10</v>
      </c>
    </row>
    <row r="5271" spans="3:10" ht="14.25" customHeight="1">
      <c r="C5271" s="63" t="s">
        <v>4720</v>
      </c>
      <c r="D5271" s="64" t="s">
        <v>4721</v>
      </c>
      <c r="E5271" s="65"/>
      <c r="F5271" s="65"/>
      <c r="G5271" s="50">
        <v>0</v>
      </c>
      <c r="H5271" s="50">
        <v>1</v>
      </c>
      <c r="I5271" s="50">
        <f t="shared" si="255"/>
        <v>0</v>
      </c>
      <c r="J5271" s="50">
        <f t="shared" si="255"/>
        <v>1</v>
      </c>
    </row>
    <row r="5272" spans="3:10" ht="14.25" customHeight="1">
      <c r="C5272" s="63" t="s">
        <v>4722</v>
      </c>
      <c r="D5272" s="64" t="s">
        <v>4723</v>
      </c>
      <c r="E5272" s="65"/>
      <c r="F5272" s="65"/>
      <c r="G5272" s="50">
        <v>98</v>
      </c>
      <c r="H5272" s="50">
        <v>110</v>
      </c>
      <c r="I5272" s="50">
        <f t="shared" si="255"/>
        <v>98</v>
      </c>
      <c r="J5272" s="50">
        <f t="shared" si="255"/>
        <v>110</v>
      </c>
    </row>
    <row r="5273" spans="3:10" ht="14.25" customHeight="1">
      <c r="C5273" s="63" t="s">
        <v>4724</v>
      </c>
      <c r="D5273" s="64" t="s">
        <v>4725</v>
      </c>
      <c r="E5273" s="65"/>
      <c r="F5273" s="65"/>
      <c r="G5273" s="50">
        <v>111</v>
      </c>
      <c r="H5273" s="50">
        <v>120</v>
      </c>
      <c r="I5273" s="50">
        <f t="shared" si="255"/>
        <v>111</v>
      </c>
      <c r="J5273" s="50">
        <f t="shared" si="255"/>
        <v>120</v>
      </c>
    </row>
    <row r="5274" spans="3:10" ht="14.25" customHeight="1">
      <c r="C5274" s="63" t="s">
        <v>4726</v>
      </c>
      <c r="D5274" s="64" t="s">
        <v>4727</v>
      </c>
      <c r="E5274" s="65"/>
      <c r="F5274" s="65"/>
      <c r="G5274" s="50">
        <v>0</v>
      </c>
      <c r="H5274" s="50">
        <v>3</v>
      </c>
      <c r="I5274" s="50">
        <f t="shared" si="255"/>
        <v>0</v>
      </c>
      <c r="J5274" s="50">
        <f t="shared" si="255"/>
        <v>3</v>
      </c>
    </row>
    <row r="5275" spans="3:10" ht="14.25" customHeight="1">
      <c r="C5275" s="63" t="s">
        <v>4728</v>
      </c>
      <c r="D5275" s="64" t="s">
        <v>4729</v>
      </c>
      <c r="E5275" s="65"/>
      <c r="F5275" s="65"/>
      <c r="G5275" s="50">
        <v>4</v>
      </c>
      <c r="H5275" s="50">
        <v>7</v>
      </c>
      <c r="I5275" s="50">
        <f t="shared" si="255"/>
        <v>4</v>
      </c>
      <c r="J5275" s="50">
        <f t="shared" si="255"/>
        <v>7</v>
      </c>
    </row>
    <row r="5276" spans="3:10" ht="14.25" customHeight="1">
      <c r="C5276" s="63" t="s">
        <v>4730</v>
      </c>
      <c r="D5276" s="64" t="s">
        <v>4731</v>
      </c>
      <c r="E5276" s="65"/>
      <c r="F5276" s="65"/>
      <c r="G5276" s="50">
        <v>1</v>
      </c>
      <c r="H5276" s="50">
        <v>3</v>
      </c>
      <c r="I5276" s="50">
        <f t="shared" si="255"/>
        <v>1</v>
      </c>
      <c r="J5276" s="50">
        <f t="shared" ref="J5276:J5331" si="256">SUM(F5276,H5276)</f>
        <v>3</v>
      </c>
    </row>
    <row r="5277" spans="3:10" ht="14.25" customHeight="1">
      <c r="C5277" s="63" t="s">
        <v>4732</v>
      </c>
      <c r="D5277" s="64" t="s">
        <v>4733</v>
      </c>
      <c r="E5277" s="65"/>
      <c r="F5277" s="65"/>
      <c r="G5277" s="50">
        <v>7</v>
      </c>
      <c r="H5277" s="50">
        <v>5</v>
      </c>
      <c r="I5277" s="50">
        <f t="shared" ref="I5277:I5331" si="257">SUM(E5277,G5277)</f>
        <v>7</v>
      </c>
      <c r="J5277" s="50">
        <f t="shared" si="256"/>
        <v>5</v>
      </c>
    </row>
    <row r="5278" spans="3:10" ht="14.25" customHeight="1">
      <c r="C5278" s="63" t="s">
        <v>2274</v>
      </c>
      <c r="D5278" s="64" t="s">
        <v>2275</v>
      </c>
      <c r="E5278" s="65"/>
      <c r="F5278" s="65"/>
      <c r="G5278" s="50">
        <v>0</v>
      </c>
      <c r="H5278" s="50">
        <v>1</v>
      </c>
      <c r="I5278" s="50">
        <f t="shared" si="257"/>
        <v>0</v>
      </c>
      <c r="J5278" s="50">
        <f t="shared" si="256"/>
        <v>1</v>
      </c>
    </row>
    <row r="5279" spans="3:10" ht="14.25" customHeight="1">
      <c r="C5279" s="63" t="s">
        <v>2294</v>
      </c>
      <c r="D5279" s="64" t="s">
        <v>2295</v>
      </c>
      <c r="E5279" s="65"/>
      <c r="F5279" s="65"/>
      <c r="G5279" s="50">
        <v>0</v>
      </c>
      <c r="H5279" s="50">
        <v>1</v>
      </c>
      <c r="I5279" s="50">
        <f t="shared" si="257"/>
        <v>0</v>
      </c>
      <c r="J5279" s="50">
        <f t="shared" si="256"/>
        <v>1</v>
      </c>
    </row>
    <row r="5280" spans="3:10" ht="14.25" customHeight="1">
      <c r="C5280" s="63" t="s">
        <v>2723</v>
      </c>
      <c r="D5280" s="64" t="s">
        <v>2724</v>
      </c>
      <c r="E5280" s="65"/>
      <c r="F5280" s="65"/>
      <c r="G5280" s="50">
        <v>2</v>
      </c>
      <c r="H5280" s="50">
        <v>3</v>
      </c>
      <c r="I5280" s="50">
        <f t="shared" si="257"/>
        <v>2</v>
      </c>
      <c r="J5280" s="50">
        <f t="shared" si="256"/>
        <v>3</v>
      </c>
    </row>
    <row r="5281" spans="3:10" ht="14.25" customHeight="1">
      <c r="C5281" s="63" t="s">
        <v>441</v>
      </c>
      <c r="D5281" s="64" t="s">
        <v>442</v>
      </c>
      <c r="E5281" s="65"/>
      <c r="F5281" s="65"/>
      <c r="G5281" s="50">
        <v>0</v>
      </c>
      <c r="H5281" s="50">
        <v>1</v>
      </c>
      <c r="I5281" s="50">
        <f t="shared" si="257"/>
        <v>0</v>
      </c>
      <c r="J5281" s="50">
        <f t="shared" si="256"/>
        <v>1</v>
      </c>
    </row>
    <row r="5282" spans="3:10" ht="14.25" customHeight="1">
      <c r="C5282" s="63" t="s">
        <v>2384</v>
      </c>
      <c r="D5282" s="64" t="s">
        <v>2385</v>
      </c>
      <c r="E5282" s="65"/>
      <c r="F5282" s="65"/>
      <c r="G5282" s="50">
        <v>1</v>
      </c>
      <c r="H5282" s="50">
        <v>3</v>
      </c>
      <c r="I5282" s="50">
        <f t="shared" si="257"/>
        <v>1</v>
      </c>
      <c r="J5282" s="50">
        <f t="shared" si="256"/>
        <v>3</v>
      </c>
    </row>
    <row r="5283" spans="3:10" ht="14.25" customHeight="1">
      <c r="C5283" s="63" t="s">
        <v>443</v>
      </c>
      <c r="D5283" s="64" t="s">
        <v>444</v>
      </c>
      <c r="E5283" s="65"/>
      <c r="F5283" s="65"/>
      <c r="G5283" s="50">
        <v>2</v>
      </c>
      <c r="H5283" s="50">
        <v>3</v>
      </c>
      <c r="I5283" s="50">
        <f t="shared" si="257"/>
        <v>2</v>
      </c>
      <c r="J5283" s="50">
        <f t="shared" si="256"/>
        <v>3</v>
      </c>
    </row>
    <row r="5284" spans="3:10" ht="14.25" customHeight="1">
      <c r="C5284" s="63" t="s">
        <v>445</v>
      </c>
      <c r="D5284" s="64" t="s">
        <v>446</v>
      </c>
      <c r="E5284" s="65"/>
      <c r="F5284" s="65"/>
      <c r="G5284" s="50">
        <v>2</v>
      </c>
      <c r="H5284" s="50">
        <v>3</v>
      </c>
      <c r="I5284" s="50">
        <f t="shared" si="257"/>
        <v>2</v>
      </c>
      <c r="J5284" s="50">
        <f t="shared" si="256"/>
        <v>3</v>
      </c>
    </row>
    <row r="5285" spans="3:10" ht="14.25" customHeight="1">
      <c r="C5285" s="63" t="s">
        <v>2488</v>
      </c>
      <c r="D5285" s="64" t="s">
        <v>2489</v>
      </c>
      <c r="E5285" s="65"/>
      <c r="F5285" s="65"/>
      <c r="G5285" s="50">
        <v>0</v>
      </c>
      <c r="H5285" s="50">
        <v>3</v>
      </c>
      <c r="I5285" s="50">
        <f t="shared" si="257"/>
        <v>0</v>
      </c>
      <c r="J5285" s="50">
        <f t="shared" si="256"/>
        <v>3</v>
      </c>
    </row>
    <row r="5286" spans="3:10" ht="14.25" customHeight="1">
      <c r="C5286" s="63" t="s">
        <v>2568</v>
      </c>
      <c r="D5286" s="64" t="s">
        <v>2569</v>
      </c>
      <c r="E5286" s="65"/>
      <c r="F5286" s="65"/>
      <c r="G5286" s="50">
        <v>0</v>
      </c>
      <c r="H5286" s="50">
        <v>3</v>
      </c>
      <c r="I5286" s="50">
        <f t="shared" si="257"/>
        <v>0</v>
      </c>
      <c r="J5286" s="50">
        <f t="shared" si="256"/>
        <v>3</v>
      </c>
    </row>
    <row r="5287" spans="3:10" ht="14.25" customHeight="1">
      <c r="C5287" s="63" t="s">
        <v>2570</v>
      </c>
      <c r="D5287" s="64" t="s">
        <v>2571</v>
      </c>
      <c r="E5287" s="65"/>
      <c r="F5287" s="65"/>
      <c r="G5287" s="50">
        <v>0</v>
      </c>
      <c r="H5287" s="50">
        <v>3</v>
      </c>
      <c r="I5287" s="50">
        <f t="shared" si="257"/>
        <v>0</v>
      </c>
      <c r="J5287" s="50">
        <f t="shared" si="256"/>
        <v>3</v>
      </c>
    </row>
    <row r="5288" spans="3:10" ht="14.25" customHeight="1">
      <c r="C5288" s="63" t="s">
        <v>2864</v>
      </c>
      <c r="D5288" s="64" t="s">
        <v>2865</v>
      </c>
      <c r="E5288" s="65"/>
      <c r="F5288" s="65"/>
      <c r="G5288" s="50">
        <v>0</v>
      </c>
      <c r="H5288" s="50">
        <v>3</v>
      </c>
      <c r="I5288" s="50">
        <f t="shared" si="257"/>
        <v>0</v>
      </c>
      <c r="J5288" s="50">
        <f t="shared" si="256"/>
        <v>3</v>
      </c>
    </row>
    <row r="5289" spans="3:10" ht="14.25" customHeight="1">
      <c r="C5289" s="63" t="s">
        <v>467</v>
      </c>
      <c r="D5289" s="64" t="s">
        <v>468</v>
      </c>
      <c r="E5289" s="65"/>
      <c r="F5289" s="65"/>
      <c r="G5289" s="50">
        <v>0</v>
      </c>
      <c r="H5289" s="50">
        <v>3</v>
      </c>
      <c r="I5289" s="50">
        <f t="shared" si="257"/>
        <v>0</v>
      </c>
      <c r="J5289" s="50">
        <f t="shared" si="256"/>
        <v>3</v>
      </c>
    </row>
    <row r="5290" spans="3:10" ht="14.25" customHeight="1">
      <c r="C5290" s="63" t="s">
        <v>473</v>
      </c>
      <c r="D5290" s="64" t="s">
        <v>474</v>
      </c>
      <c r="E5290" s="65"/>
      <c r="F5290" s="65"/>
      <c r="G5290" s="50">
        <v>0</v>
      </c>
      <c r="H5290" s="50">
        <v>10</v>
      </c>
      <c r="I5290" s="50">
        <f t="shared" si="257"/>
        <v>0</v>
      </c>
      <c r="J5290" s="50">
        <f t="shared" si="256"/>
        <v>10</v>
      </c>
    </row>
    <row r="5291" spans="3:10" ht="14.25" customHeight="1">
      <c r="C5291" s="63" t="s">
        <v>4734</v>
      </c>
      <c r="D5291" s="64" t="s">
        <v>4735</v>
      </c>
      <c r="E5291" s="65"/>
      <c r="F5291" s="65"/>
      <c r="G5291" s="50">
        <v>0</v>
      </c>
      <c r="H5291" s="50">
        <v>3</v>
      </c>
      <c r="I5291" s="50">
        <f t="shared" si="257"/>
        <v>0</v>
      </c>
      <c r="J5291" s="50">
        <f t="shared" si="256"/>
        <v>3</v>
      </c>
    </row>
    <row r="5292" spans="3:10" ht="14.25" customHeight="1">
      <c r="C5292" s="63" t="s">
        <v>475</v>
      </c>
      <c r="D5292" s="64" t="s">
        <v>476</v>
      </c>
      <c r="E5292" s="65"/>
      <c r="F5292" s="65"/>
      <c r="G5292" s="50">
        <v>4</v>
      </c>
      <c r="H5292" s="50">
        <v>3</v>
      </c>
      <c r="I5292" s="50">
        <f t="shared" si="257"/>
        <v>4</v>
      </c>
      <c r="J5292" s="50">
        <f t="shared" si="256"/>
        <v>3</v>
      </c>
    </row>
    <row r="5293" spans="3:10" ht="14.25" customHeight="1">
      <c r="C5293" s="63" t="s">
        <v>477</v>
      </c>
      <c r="D5293" s="64" t="s">
        <v>478</v>
      </c>
      <c r="E5293" s="65"/>
      <c r="F5293" s="65"/>
      <c r="G5293" s="50">
        <v>0</v>
      </c>
      <c r="H5293" s="50">
        <v>3</v>
      </c>
      <c r="I5293" s="50">
        <f t="shared" si="257"/>
        <v>0</v>
      </c>
      <c r="J5293" s="50">
        <f t="shared" si="256"/>
        <v>3</v>
      </c>
    </row>
    <row r="5294" spans="3:10" ht="14.25" customHeight="1">
      <c r="C5294" s="63" t="s">
        <v>4736</v>
      </c>
      <c r="D5294" s="64" t="s">
        <v>4737</v>
      </c>
      <c r="E5294" s="65"/>
      <c r="F5294" s="65"/>
      <c r="G5294" s="50">
        <v>3</v>
      </c>
      <c r="H5294" s="50">
        <v>3</v>
      </c>
      <c r="I5294" s="50">
        <f t="shared" si="257"/>
        <v>3</v>
      </c>
      <c r="J5294" s="50">
        <f t="shared" si="256"/>
        <v>3</v>
      </c>
    </row>
    <row r="5295" spans="3:10" ht="14.25" customHeight="1">
      <c r="C5295" s="63" t="s">
        <v>4738</v>
      </c>
      <c r="D5295" s="64" t="s">
        <v>4739</v>
      </c>
      <c r="E5295" s="65"/>
      <c r="F5295" s="65"/>
      <c r="G5295" s="50">
        <v>7</v>
      </c>
      <c r="H5295" s="50">
        <v>5</v>
      </c>
      <c r="I5295" s="50">
        <f t="shared" si="257"/>
        <v>7</v>
      </c>
      <c r="J5295" s="50">
        <f t="shared" si="256"/>
        <v>5</v>
      </c>
    </row>
    <row r="5296" spans="3:10" ht="14.25" customHeight="1">
      <c r="C5296" s="63" t="s">
        <v>4740</v>
      </c>
      <c r="D5296" s="64" t="s">
        <v>4741</v>
      </c>
      <c r="E5296" s="65"/>
      <c r="F5296" s="65"/>
      <c r="G5296" s="50">
        <v>16</v>
      </c>
      <c r="H5296" s="50">
        <v>20</v>
      </c>
      <c r="I5296" s="50">
        <f t="shared" si="257"/>
        <v>16</v>
      </c>
      <c r="J5296" s="50">
        <f t="shared" si="256"/>
        <v>20</v>
      </c>
    </row>
    <row r="5297" spans="2:10" ht="14.25" customHeight="1">
      <c r="C5297" s="63" t="s">
        <v>4742</v>
      </c>
      <c r="D5297" s="64" t="s">
        <v>4743</v>
      </c>
      <c r="E5297" s="65"/>
      <c r="F5297" s="65"/>
      <c r="G5297" s="50">
        <v>2</v>
      </c>
      <c r="H5297" s="50">
        <v>3</v>
      </c>
      <c r="I5297" s="50">
        <f t="shared" si="257"/>
        <v>2</v>
      </c>
      <c r="J5297" s="50">
        <f t="shared" si="256"/>
        <v>3</v>
      </c>
    </row>
    <row r="5298" spans="2:10" ht="14.25" customHeight="1">
      <c r="C5298" s="63" t="s">
        <v>4744</v>
      </c>
      <c r="D5298" s="64" t="s">
        <v>4745</v>
      </c>
      <c r="E5298" s="65"/>
      <c r="F5298" s="65"/>
      <c r="G5298" s="50">
        <v>6</v>
      </c>
      <c r="H5298" s="50">
        <v>10</v>
      </c>
      <c r="I5298" s="50">
        <f t="shared" si="257"/>
        <v>6</v>
      </c>
      <c r="J5298" s="50">
        <f t="shared" si="256"/>
        <v>10</v>
      </c>
    </row>
    <row r="5299" spans="2:10" ht="14.25" customHeight="1">
      <c r="C5299" s="63" t="s">
        <v>487</v>
      </c>
      <c r="D5299" s="64" t="s">
        <v>488</v>
      </c>
      <c r="E5299" s="65"/>
      <c r="F5299" s="65"/>
      <c r="G5299" s="50">
        <v>1</v>
      </c>
      <c r="H5299" s="50">
        <v>3</v>
      </c>
      <c r="I5299" s="50">
        <f t="shared" si="257"/>
        <v>1</v>
      </c>
      <c r="J5299" s="50">
        <f t="shared" si="256"/>
        <v>3</v>
      </c>
    </row>
    <row r="5300" spans="2:10" ht="14.25" customHeight="1">
      <c r="C5300" s="63" t="s">
        <v>489</v>
      </c>
      <c r="D5300" s="64" t="s">
        <v>490</v>
      </c>
      <c r="E5300" s="65"/>
      <c r="F5300" s="65"/>
      <c r="G5300" s="50">
        <v>0</v>
      </c>
      <c r="H5300" s="50">
        <v>1</v>
      </c>
      <c r="I5300" s="50">
        <f t="shared" si="257"/>
        <v>0</v>
      </c>
      <c r="J5300" s="50">
        <f t="shared" si="256"/>
        <v>1</v>
      </c>
    </row>
    <row r="5301" spans="2:10" ht="14.25" customHeight="1">
      <c r="C5301" s="63" t="s">
        <v>495</v>
      </c>
      <c r="D5301" s="64" t="s">
        <v>496</v>
      </c>
      <c r="E5301" s="65"/>
      <c r="F5301" s="65"/>
      <c r="G5301" s="50">
        <v>88</v>
      </c>
      <c r="H5301" s="50">
        <v>110</v>
      </c>
      <c r="I5301" s="50">
        <f t="shared" si="257"/>
        <v>88</v>
      </c>
      <c r="J5301" s="50">
        <f t="shared" si="256"/>
        <v>110</v>
      </c>
    </row>
    <row r="5302" spans="2:10" ht="14.25" customHeight="1">
      <c r="B5302" s="66" t="s">
        <v>497</v>
      </c>
      <c r="C5302" s="67"/>
      <c r="D5302" s="68"/>
      <c r="E5302" s="61">
        <f>SUM(E5303:E5331)</f>
        <v>0</v>
      </c>
      <c r="F5302" s="61">
        <f t="shared" ref="F5302:J5302" si="258">SUM(F5303:F5331)</f>
        <v>0</v>
      </c>
      <c r="G5302" s="61">
        <f t="shared" si="258"/>
        <v>1184</v>
      </c>
      <c r="H5302" s="61">
        <f t="shared" si="258"/>
        <v>1233</v>
      </c>
      <c r="I5302" s="61">
        <f t="shared" si="258"/>
        <v>1184</v>
      </c>
      <c r="J5302" s="61">
        <f t="shared" si="258"/>
        <v>1233</v>
      </c>
    </row>
    <row r="5303" spans="2:10" ht="14.25" customHeight="1">
      <c r="C5303" s="63" t="s">
        <v>4602</v>
      </c>
      <c r="D5303" s="64" t="s">
        <v>4603</v>
      </c>
      <c r="E5303" s="65"/>
      <c r="F5303" s="65"/>
      <c r="G5303" s="50">
        <v>1</v>
      </c>
      <c r="H5303" s="50">
        <v>3</v>
      </c>
      <c r="I5303" s="50">
        <f t="shared" si="257"/>
        <v>1</v>
      </c>
      <c r="J5303" s="50">
        <f t="shared" si="256"/>
        <v>3</v>
      </c>
    </row>
    <row r="5304" spans="2:10" ht="14.25" customHeight="1">
      <c r="C5304" s="63" t="s">
        <v>2080</v>
      </c>
      <c r="D5304" s="64" t="s">
        <v>2081</v>
      </c>
      <c r="E5304" s="65"/>
      <c r="F5304" s="65"/>
      <c r="G5304" s="50">
        <v>1</v>
      </c>
      <c r="H5304" s="50">
        <v>2</v>
      </c>
      <c r="I5304" s="50">
        <f t="shared" si="257"/>
        <v>1</v>
      </c>
      <c r="J5304" s="50">
        <f t="shared" si="256"/>
        <v>2</v>
      </c>
    </row>
    <row r="5305" spans="2:10" ht="14.25" customHeight="1">
      <c r="C5305" s="63" t="s">
        <v>2086</v>
      </c>
      <c r="D5305" s="64" t="s">
        <v>2087</v>
      </c>
      <c r="E5305" s="65"/>
      <c r="F5305" s="65"/>
      <c r="G5305" s="50">
        <v>0</v>
      </c>
      <c r="H5305" s="50">
        <v>2</v>
      </c>
      <c r="I5305" s="50">
        <f t="shared" si="257"/>
        <v>0</v>
      </c>
      <c r="J5305" s="50">
        <f t="shared" si="256"/>
        <v>2</v>
      </c>
    </row>
    <row r="5306" spans="2:10" ht="14.25" customHeight="1">
      <c r="C5306" s="63" t="s">
        <v>188</v>
      </c>
      <c r="D5306" s="64" t="s">
        <v>189</v>
      </c>
      <c r="E5306" s="65"/>
      <c r="F5306" s="65"/>
      <c r="G5306" s="50">
        <v>1</v>
      </c>
      <c r="H5306" s="50">
        <v>2</v>
      </c>
      <c r="I5306" s="50">
        <f t="shared" si="257"/>
        <v>1</v>
      </c>
      <c r="J5306" s="50">
        <f t="shared" si="256"/>
        <v>2</v>
      </c>
    </row>
    <row r="5307" spans="2:10" ht="14.25" customHeight="1">
      <c r="C5307" s="63" t="s">
        <v>200</v>
      </c>
      <c r="D5307" s="64" t="s">
        <v>201</v>
      </c>
      <c r="E5307" s="65"/>
      <c r="F5307" s="65"/>
      <c r="G5307" s="50">
        <v>2</v>
      </c>
      <c r="H5307" s="50">
        <v>2</v>
      </c>
      <c r="I5307" s="50">
        <f t="shared" si="257"/>
        <v>2</v>
      </c>
      <c r="J5307" s="50">
        <f t="shared" si="256"/>
        <v>2</v>
      </c>
    </row>
    <row r="5308" spans="2:10" ht="14.25" customHeight="1">
      <c r="C5308" s="63" t="s">
        <v>346</v>
      </c>
      <c r="D5308" s="64" t="s">
        <v>347</v>
      </c>
      <c r="E5308" s="65"/>
      <c r="F5308" s="65"/>
      <c r="G5308" s="50">
        <v>1</v>
      </c>
      <c r="H5308" s="50">
        <v>2</v>
      </c>
      <c r="I5308" s="50">
        <f t="shared" si="257"/>
        <v>1</v>
      </c>
      <c r="J5308" s="50">
        <f t="shared" si="256"/>
        <v>2</v>
      </c>
    </row>
    <row r="5309" spans="2:10" ht="14.25" customHeight="1">
      <c r="C5309" s="63" t="s">
        <v>348</v>
      </c>
      <c r="D5309" s="64" t="s">
        <v>349</v>
      </c>
      <c r="E5309" s="65"/>
      <c r="F5309" s="65"/>
      <c r="G5309" s="50">
        <v>1</v>
      </c>
      <c r="H5309" s="50">
        <v>2</v>
      </c>
      <c r="I5309" s="50">
        <f t="shared" si="257"/>
        <v>1</v>
      </c>
      <c r="J5309" s="50">
        <f t="shared" si="256"/>
        <v>2</v>
      </c>
    </row>
    <row r="5310" spans="2:10" ht="14.25" customHeight="1">
      <c r="C5310" s="63" t="s">
        <v>510</v>
      </c>
      <c r="D5310" s="64" t="s">
        <v>511</v>
      </c>
      <c r="E5310" s="65"/>
      <c r="F5310" s="65"/>
      <c r="G5310" s="50">
        <v>1</v>
      </c>
      <c r="H5310" s="50">
        <v>2</v>
      </c>
      <c r="I5310" s="50">
        <f t="shared" si="257"/>
        <v>1</v>
      </c>
      <c r="J5310" s="50">
        <f t="shared" si="256"/>
        <v>2</v>
      </c>
    </row>
    <row r="5311" spans="2:10" ht="14.25" customHeight="1">
      <c r="C5311" s="63" t="s">
        <v>350</v>
      </c>
      <c r="D5311" s="64" t="s">
        <v>351</v>
      </c>
      <c r="E5311" s="65"/>
      <c r="F5311" s="65"/>
      <c r="G5311" s="50">
        <v>1</v>
      </c>
      <c r="H5311" s="50">
        <v>3</v>
      </c>
      <c r="I5311" s="50">
        <f t="shared" si="257"/>
        <v>1</v>
      </c>
      <c r="J5311" s="50">
        <f t="shared" si="256"/>
        <v>3</v>
      </c>
    </row>
    <row r="5312" spans="2:10" ht="14.25" customHeight="1">
      <c r="C5312" s="63" t="s">
        <v>563</v>
      </c>
      <c r="D5312" s="64" t="s">
        <v>564</v>
      </c>
      <c r="E5312" s="65"/>
      <c r="F5312" s="65"/>
      <c r="G5312" s="50">
        <v>0</v>
      </c>
      <c r="H5312" s="50">
        <v>1</v>
      </c>
      <c r="I5312" s="50">
        <f t="shared" si="257"/>
        <v>0</v>
      </c>
      <c r="J5312" s="50">
        <f t="shared" si="256"/>
        <v>1</v>
      </c>
    </row>
    <row r="5313" spans="3:10" ht="14.25" customHeight="1">
      <c r="C5313" s="63" t="s">
        <v>514</v>
      </c>
      <c r="D5313" s="64" t="s">
        <v>515</v>
      </c>
      <c r="E5313" s="65"/>
      <c r="F5313" s="65"/>
      <c r="G5313" s="50">
        <v>0</v>
      </c>
      <c r="H5313" s="50">
        <v>1</v>
      </c>
      <c r="I5313" s="50">
        <f t="shared" si="257"/>
        <v>0</v>
      </c>
      <c r="J5313" s="50">
        <f t="shared" si="256"/>
        <v>1</v>
      </c>
    </row>
    <row r="5314" spans="3:10" ht="14.25" customHeight="1">
      <c r="C5314" s="63" t="s">
        <v>4608</v>
      </c>
      <c r="D5314" s="64" t="s">
        <v>4609</v>
      </c>
      <c r="E5314" s="65"/>
      <c r="F5314" s="65"/>
      <c r="G5314" s="50">
        <v>11</v>
      </c>
      <c r="H5314" s="50">
        <v>12</v>
      </c>
      <c r="I5314" s="50">
        <f t="shared" si="257"/>
        <v>11</v>
      </c>
      <c r="J5314" s="50">
        <f t="shared" si="256"/>
        <v>12</v>
      </c>
    </row>
    <row r="5315" spans="3:10" ht="14.25" customHeight="1">
      <c r="C5315" s="63" t="s">
        <v>4610</v>
      </c>
      <c r="D5315" s="64" t="s">
        <v>4611</v>
      </c>
      <c r="E5315" s="65"/>
      <c r="F5315" s="65"/>
      <c r="G5315" s="50">
        <v>34</v>
      </c>
      <c r="H5315" s="50">
        <v>35</v>
      </c>
      <c r="I5315" s="50">
        <f t="shared" si="257"/>
        <v>34</v>
      </c>
      <c r="J5315" s="50">
        <f t="shared" si="256"/>
        <v>35</v>
      </c>
    </row>
    <row r="5316" spans="3:10" ht="14.25" customHeight="1">
      <c r="C5316" s="63" t="s">
        <v>4612</v>
      </c>
      <c r="D5316" s="64" t="s">
        <v>4613</v>
      </c>
      <c r="E5316" s="65"/>
      <c r="F5316" s="65"/>
      <c r="G5316" s="50">
        <v>13</v>
      </c>
      <c r="H5316" s="50">
        <v>15</v>
      </c>
      <c r="I5316" s="50">
        <f t="shared" si="257"/>
        <v>13</v>
      </c>
      <c r="J5316" s="50">
        <f t="shared" si="256"/>
        <v>15</v>
      </c>
    </row>
    <row r="5317" spans="3:10" ht="14.25" customHeight="1">
      <c r="C5317" s="63" t="s">
        <v>4616</v>
      </c>
      <c r="D5317" s="64" t="s">
        <v>4617</v>
      </c>
      <c r="E5317" s="65"/>
      <c r="F5317" s="65"/>
      <c r="G5317" s="50">
        <v>4</v>
      </c>
      <c r="H5317" s="50">
        <v>6</v>
      </c>
      <c r="I5317" s="50">
        <f t="shared" si="257"/>
        <v>4</v>
      </c>
      <c r="J5317" s="50">
        <f t="shared" si="256"/>
        <v>6</v>
      </c>
    </row>
    <row r="5318" spans="3:10" ht="14.25" customHeight="1">
      <c r="C5318" s="63" t="s">
        <v>4620</v>
      </c>
      <c r="D5318" s="64" t="s">
        <v>4621</v>
      </c>
      <c r="E5318" s="65"/>
      <c r="F5318" s="65"/>
      <c r="G5318" s="50">
        <v>1</v>
      </c>
      <c r="H5318" s="50">
        <v>5</v>
      </c>
      <c r="I5318" s="50">
        <f t="shared" si="257"/>
        <v>1</v>
      </c>
      <c r="J5318" s="50">
        <f t="shared" si="256"/>
        <v>5</v>
      </c>
    </row>
    <row r="5319" spans="3:10" ht="14.25" customHeight="1">
      <c r="C5319" s="63" t="s">
        <v>4632</v>
      </c>
      <c r="D5319" s="64" t="s">
        <v>4633</v>
      </c>
      <c r="E5319" s="65"/>
      <c r="F5319" s="65"/>
      <c r="G5319" s="50">
        <v>23</v>
      </c>
      <c r="H5319" s="50">
        <v>30</v>
      </c>
      <c r="I5319" s="50">
        <f t="shared" si="257"/>
        <v>23</v>
      </c>
      <c r="J5319" s="50">
        <f t="shared" si="256"/>
        <v>30</v>
      </c>
    </row>
    <row r="5320" spans="3:10" ht="14.25" customHeight="1">
      <c r="C5320" s="63" t="s">
        <v>4636</v>
      </c>
      <c r="D5320" s="64" t="s">
        <v>4637</v>
      </c>
      <c r="E5320" s="65"/>
      <c r="F5320" s="65"/>
      <c r="G5320" s="50">
        <v>64</v>
      </c>
      <c r="H5320" s="50">
        <v>60</v>
      </c>
      <c r="I5320" s="50">
        <f t="shared" si="257"/>
        <v>64</v>
      </c>
      <c r="J5320" s="50">
        <f t="shared" si="256"/>
        <v>60</v>
      </c>
    </row>
    <row r="5321" spans="3:10" ht="14.25" customHeight="1">
      <c r="C5321" s="63" t="s">
        <v>4638</v>
      </c>
      <c r="D5321" s="64" t="s">
        <v>4639</v>
      </c>
      <c r="E5321" s="65"/>
      <c r="F5321" s="65"/>
      <c r="G5321" s="50">
        <v>217</v>
      </c>
      <c r="H5321" s="50">
        <v>250</v>
      </c>
      <c r="I5321" s="50">
        <f t="shared" si="257"/>
        <v>217</v>
      </c>
      <c r="J5321" s="50">
        <f t="shared" si="256"/>
        <v>250</v>
      </c>
    </row>
    <row r="5322" spans="3:10" ht="14.25" customHeight="1">
      <c r="C5322" s="63" t="s">
        <v>4640</v>
      </c>
      <c r="D5322" s="64" t="s">
        <v>4641</v>
      </c>
      <c r="E5322" s="65"/>
      <c r="F5322" s="65"/>
      <c r="G5322" s="50">
        <v>36</v>
      </c>
      <c r="H5322" s="50">
        <v>40</v>
      </c>
      <c r="I5322" s="50">
        <f t="shared" si="257"/>
        <v>36</v>
      </c>
      <c r="J5322" s="50">
        <f t="shared" si="256"/>
        <v>40</v>
      </c>
    </row>
    <row r="5323" spans="3:10" ht="14.25" customHeight="1">
      <c r="C5323" s="63" t="s">
        <v>4642</v>
      </c>
      <c r="D5323" s="64" t="s">
        <v>4643</v>
      </c>
      <c r="E5323" s="65"/>
      <c r="F5323" s="65"/>
      <c r="G5323" s="50">
        <v>440</v>
      </c>
      <c r="H5323" s="50">
        <v>400</v>
      </c>
      <c r="I5323" s="50">
        <f t="shared" si="257"/>
        <v>440</v>
      </c>
      <c r="J5323" s="50">
        <f t="shared" si="256"/>
        <v>400</v>
      </c>
    </row>
    <row r="5324" spans="3:10" ht="14.25" customHeight="1">
      <c r="C5324" s="63" t="s">
        <v>4644</v>
      </c>
      <c r="D5324" s="64" t="s">
        <v>4645</v>
      </c>
      <c r="E5324" s="65"/>
      <c r="F5324" s="65"/>
      <c r="G5324" s="50">
        <v>75</v>
      </c>
      <c r="H5324" s="50">
        <v>70</v>
      </c>
      <c r="I5324" s="50">
        <f t="shared" si="257"/>
        <v>75</v>
      </c>
      <c r="J5324" s="50">
        <f t="shared" si="256"/>
        <v>70</v>
      </c>
    </row>
    <row r="5325" spans="3:10" ht="14.25" customHeight="1">
      <c r="C5325" s="63" t="s">
        <v>4648</v>
      </c>
      <c r="D5325" s="64" t="s">
        <v>4649</v>
      </c>
      <c r="E5325" s="65"/>
      <c r="F5325" s="65"/>
      <c r="G5325" s="50">
        <v>1</v>
      </c>
      <c r="H5325" s="50">
        <v>2</v>
      </c>
      <c r="I5325" s="50">
        <f t="shared" si="257"/>
        <v>1</v>
      </c>
      <c r="J5325" s="50">
        <f t="shared" si="256"/>
        <v>2</v>
      </c>
    </row>
    <row r="5326" spans="3:10" ht="14.25" customHeight="1">
      <c r="C5326" s="63" t="s">
        <v>4666</v>
      </c>
      <c r="D5326" s="64" t="s">
        <v>4667</v>
      </c>
      <c r="E5326" s="65"/>
      <c r="F5326" s="65"/>
      <c r="G5326" s="50">
        <v>181</v>
      </c>
      <c r="H5326" s="50">
        <v>200</v>
      </c>
      <c r="I5326" s="50">
        <f t="shared" si="257"/>
        <v>181</v>
      </c>
      <c r="J5326" s="50">
        <f t="shared" si="256"/>
        <v>200</v>
      </c>
    </row>
    <row r="5327" spans="3:10" ht="14.25" customHeight="1">
      <c r="C5327" s="63" t="s">
        <v>4746</v>
      </c>
      <c r="D5327" s="64" t="s">
        <v>4747</v>
      </c>
      <c r="E5327" s="65"/>
      <c r="F5327" s="65"/>
      <c r="G5327" s="50">
        <v>0</v>
      </c>
      <c r="H5327" s="50">
        <v>2</v>
      </c>
      <c r="I5327" s="50">
        <f t="shared" si="257"/>
        <v>0</v>
      </c>
      <c r="J5327" s="50">
        <f t="shared" si="256"/>
        <v>2</v>
      </c>
    </row>
    <row r="5328" spans="3:10" ht="14.25" customHeight="1">
      <c r="C5328" s="63" t="s">
        <v>4670</v>
      </c>
      <c r="D5328" s="64" t="s">
        <v>4671</v>
      </c>
      <c r="E5328" s="65"/>
      <c r="F5328" s="65"/>
      <c r="G5328" s="50">
        <v>15</v>
      </c>
      <c r="H5328" s="50">
        <v>20</v>
      </c>
      <c r="I5328" s="50">
        <f t="shared" si="257"/>
        <v>15</v>
      </c>
      <c r="J5328" s="50">
        <f t="shared" si="256"/>
        <v>20</v>
      </c>
    </row>
    <row r="5329" spans="2:11" ht="14.25" customHeight="1">
      <c r="C5329" s="63" t="s">
        <v>4688</v>
      </c>
      <c r="D5329" s="64" t="s">
        <v>4689</v>
      </c>
      <c r="E5329" s="65"/>
      <c r="F5329" s="65"/>
      <c r="G5329" s="50">
        <v>1</v>
      </c>
      <c r="H5329" s="50">
        <v>2</v>
      </c>
      <c r="I5329" s="50">
        <f t="shared" si="257"/>
        <v>1</v>
      </c>
      <c r="J5329" s="50">
        <f t="shared" si="256"/>
        <v>2</v>
      </c>
    </row>
    <row r="5330" spans="2:11" ht="14.25" customHeight="1">
      <c r="C5330" s="63" t="s">
        <v>4696</v>
      </c>
      <c r="D5330" s="64" t="s">
        <v>4697</v>
      </c>
      <c r="E5330" s="65"/>
      <c r="F5330" s="65"/>
      <c r="G5330" s="50">
        <v>58</v>
      </c>
      <c r="H5330" s="50">
        <v>60</v>
      </c>
      <c r="I5330" s="50">
        <f t="shared" si="257"/>
        <v>58</v>
      </c>
      <c r="J5330" s="50">
        <f t="shared" si="256"/>
        <v>60</v>
      </c>
    </row>
    <row r="5331" spans="2:11" ht="14.25" customHeight="1">
      <c r="C5331" s="63" t="s">
        <v>4704</v>
      </c>
      <c r="D5331" s="64" t="s">
        <v>4705</v>
      </c>
      <c r="E5331" s="65"/>
      <c r="F5331" s="65"/>
      <c r="G5331" s="50">
        <v>1</v>
      </c>
      <c r="H5331" s="50">
        <v>2</v>
      </c>
      <c r="I5331" s="50">
        <f t="shared" si="257"/>
        <v>1</v>
      </c>
      <c r="J5331" s="50">
        <f t="shared" si="256"/>
        <v>2</v>
      </c>
    </row>
    <row r="5332" spans="2:11" ht="14.25">
      <c r="B5332" s="69" t="s">
        <v>65</v>
      </c>
      <c r="C5332" s="70"/>
      <c r="E5332" s="61">
        <f t="shared" ref="E5332:J5332" si="259">SUM(E5333:E5688)</f>
        <v>61772</v>
      </c>
      <c r="F5332" s="61">
        <f t="shared" si="259"/>
        <v>64119</v>
      </c>
      <c r="G5332" s="61">
        <f t="shared" si="259"/>
        <v>504369</v>
      </c>
      <c r="H5332" s="61">
        <f t="shared" si="259"/>
        <v>504892</v>
      </c>
      <c r="I5332" s="61">
        <f t="shared" si="259"/>
        <v>566141</v>
      </c>
      <c r="J5332" s="61">
        <f t="shared" si="259"/>
        <v>569011</v>
      </c>
      <c r="K5332" s="71" t="s">
        <v>9</v>
      </c>
    </row>
    <row r="5333" spans="2:11">
      <c r="C5333" s="48" t="s">
        <v>518</v>
      </c>
      <c r="D5333" s="49" t="s">
        <v>519</v>
      </c>
      <c r="E5333" s="65">
        <v>0</v>
      </c>
      <c r="F5333" s="65">
        <v>0</v>
      </c>
      <c r="G5333" s="50">
        <v>0</v>
      </c>
      <c r="H5333" s="50">
        <v>2</v>
      </c>
      <c r="I5333" s="50">
        <f t="shared" ref="I5333:J5464" si="260">SUM(E5333,G5333)</f>
        <v>0</v>
      </c>
      <c r="J5333" s="50">
        <f t="shared" si="260"/>
        <v>2</v>
      </c>
    </row>
    <row r="5334" spans="2:11">
      <c r="C5334" s="48" t="s">
        <v>4748</v>
      </c>
      <c r="D5334" s="49" t="s">
        <v>4749</v>
      </c>
      <c r="E5334" s="65">
        <v>0</v>
      </c>
      <c r="F5334" s="65">
        <v>0</v>
      </c>
      <c r="G5334" s="50">
        <v>43</v>
      </c>
      <c r="H5334" s="50">
        <v>45</v>
      </c>
      <c r="I5334" s="50">
        <f t="shared" si="260"/>
        <v>43</v>
      </c>
      <c r="J5334" s="50">
        <f t="shared" si="260"/>
        <v>45</v>
      </c>
    </row>
    <row r="5335" spans="2:11">
      <c r="C5335" s="48" t="s">
        <v>4750</v>
      </c>
      <c r="D5335" s="49" t="s">
        <v>4751</v>
      </c>
      <c r="E5335" s="65">
        <v>0</v>
      </c>
      <c r="F5335" s="65">
        <v>0</v>
      </c>
      <c r="G5335" s="50">
        <v>4</v>
      </c>
      <c r="H5335" s="50">
        <v>5</v>
      </c>
      <c r="I5335" s="50">
        <f t="shared" si="260"/>
        <v>4</v>
      </c>
      <c r="J5335" s="50">
        <f t="shared" si="260"/>
        <v>5</v>
      </c>
    </row>
    <row r="5336" spans="2:11">
      <c r="C5336" s="48" t="s">
        <v>520</v>
      </c>
      <c r="D5336" s="49" t="s">
        <v>521</v>
      </c>
      <c r="E5336" s="65">
        <v>0</v>
      </c>
      <c r="F5336" s="65">
        <v>0</v>
      </c>
      <c r="G5336" s="50">
        <v>143</v>
      </c>
      <c r="H5336" s="50">
        <v>130</v>
      </c>
      <c r="I5336" s="50">
        <f t="shared" si="260"/>
        <v>143</v>
      </c>
      <c r="J5336" s="50">
        <f t="shared" si="260"/>
        <v>130</v>
      </c>
    </row>
    <row r="5337" spans="2:11">
      <c r="C5337" s="48" t="s">
        <v>1893</v>
      </c>
      <c r="D5337" s="49" t="s">
        <v>1894</v>
      </c>
      <c r="E5337" s="65">
        <v>0</v>
      </c>
      <c r="F5337" s="65">
        <v>0</v>
      </c>
      <c r="G5337" s="50">
        <v>420</v>
      </c>
      <c r="H5337" s="50">
        <v>450</v>
      </c>
      <c r="I5337" s="50">
        <f t="shared" si="260"/>
        <v>420</v>
      </c>
      <c r="J5337" s="50">
        <f t="shared" si="260"/>
        <v>450</v>
      </c>
    </row>
    <row r="5338" spans="2:11">
      <c r="C5338" s="48" t="s">
        <v>4752</v>
      </c>
      <c r="D5338" s="49" t="s">
        <v>4753</v>
      </c>
      <c r="E5338" s="65">
        <v>0</v>
      </c>
      <c r="F5338" s="65">
        <v>0</v>
      </c>
      <c r="G5338" s="50">
        <v>0</v>
      </c>
      <c r="H5338" s="50">
        <v>2</v>
      </c>
      <c r="I5338" s="50">
        <f t="shared" si="260"/>
        <v>0</v>
      </c>
      <c r="J5338" s="50">
        <f t="shared" si="260"/>
        <v>2</v>
      </c>
    </row>
    <row r="5339" spans="2:11" ht="25.5">
      <c r="C5339" s="48" t="s">
        <v>4754</v>
      </c>
      <c r="D5339" s="49" t="s">
        <v>4755</v>
      </c>
      <c r="E5339" s="65">
        <v>0</v>
      </c>
      <c r="F5339" s="65">
        <v>0</v>
      </c>
      <c r="G5339" s="50">
        <v>0</v>
      </c>
      <c r="H5339" s="50">
        <v>2</v>
      </c>
      <c r="I5339" s="50">
        <f t="shared" si="260"/>
        <v>0</v>
      </c>
      <c r="J5339" s="50">
        <f t="shared" si="260"/>
        <v>2</v>
      </c>
    </row>
    <row r="5340" spans="2:11" ht="25.5">
      <c r="C5340" s="48" t="s">
        <v>4756</v>
      </c>
      <c r="D5340" s="49" t="s">
        <v>4757</v>
      </c>
      <c r="E5340" s="65">
        <v>0</v>
      </c>
      <c r="F5340" s="65">
        <v>0</v>
      </c>
      <c r="G5340" s="50">
        <v>0</v>
      </c>
      <c r="H5340" s="50">
        <v>2</v>
      </c>
      <c r="I5340" s="50">
        <f t="shared" si="260"/>
        <v>0</v>
      </c>
      <c r="J5340" s="50">
        <f t="shared" si="260"/>
        <v>2</v>
      </c>
    </row>
    <row r="5341" spans="2:11" ht="25.5">
      <c r="C5341" s="48" t="s">
        <v>4758</v>
      </c>
      <c r="D5341" s="49" t="s">
        <v>4759</v>
      </c>
      <c r="E5341" s="65">
        <v>0</v>
      </c>
      <c r="F5341" s="65">
        <v>0</v>
      </c>
      <c r="G5341" s="50">
        <v>0</v>
      </c>
      <c r="H5341" s="50">
        <v>2</v>
      </c>
      <c r="I5341" s="50">
        <f t="shared" si="260"/>
        <v>0</v>
      </c>
      <c r="J5341" s="50">
        <f t="shared" si="260"/>
        <v>2</v>
      </c>
    </row>
    <row r="5342" spans="2:11">
      <c r="C5342" s="48">
        <v>130207</v>
      </c>
      <c r="D5342" s="49" t="s">
        <v>695</v>
      </c>
      <c r="E5342" s="65">
        <v>383</v>
      </c>
      <c r="F5342" s="65">
        <v>350</v>
      </c>
      <c r="G5342" s="50">
        <v>1221</v>
      </c>
      <c r="H5342" s="50">
        <v>1700</v>
      </c>
      <c r="I5342" s="50">
        <f t="shared" si="260"/>
        <v>1604</v>
      </c>
      <c r="J5342" s="50">
        <f t="shared" si="260"/>
        <v>2050</v>
      </c>
    </row>
    <row r="5343" spans="2:11">
      <c r="C5343" s="48">
        <v>130300</v>
      </c>
      <c r="D5343" s="49" t="s">
        <v>4760</v>
      </c>
      <c r="E5343" s="65">
        <v>0</v>
      </c>
      <c r="F5343" s="65">
        <v>0</v>
      </c>
      <c r="G5343" s="50">
        <v>40</v>
      </c>
      <c r="H5343" s="50">
        <v>40</v>
      </c>
      <c r="I5343" s="50">
        <f t="shared" si="260"/>
        <v>40</v>
      </c>
      <c r="J5343" s="50">
        <f t="shared" si="260"/>
        <v>40</v>
      </c>
    </row>
    <row r="5344" spans="2:11">
      <c r="C5344" s="48">
        <v>130301</v>
      </c>
      <c r="D5344" s="49" t="s">
        <v>4761</v>
      </c>
      <c r="E5344" s="65">
        <v>0</v>
      </c>
      <c r="F5344" s="65">
        <v>0</v>
      </c>
      <c r="G5344" s="50">
        <v>37</v>
      </c>
      <c r="H5344" s="50">
        <v>40</v>
      </c>
      <c r="I5344" s="50">
        <f t="shared" si="260"/>
        <v>37</v>
      </c>
      <c r="J5344" s="50">
        <f t="shared" si="260"/>
        <v>40</v>
      </c>
    </row>
    <row r="5345" spans="3:10">
      <c r="C5345" s="48">
        <v>130302</v>
      </c>
      <c r="D5345" s="49" t="s">
        <v>4762</v>
      </c>
      <c r="E5345" s="65">
        <v>0</v>
      </c>
      <c r="F5345" s="65">
        <v>0</v>
      </c>
      <c r="G5345" s="50">
        <v>123</v>
      </c>
      <c r="H5345" s="50">
        <v>150</v>
      </c>
      <c r="I5345" s="50">
        <f t="shared" si="260"/>
        <v>123</v>
      </c>
      <c r="J5345" s="50">
        <f t="shared" si="260"/>
        <v>150</v>
      </c>
    </row>
    <row r="5346" spans="3:10">
      <c r="C5346" s="48">
        <v>130303</v>
      </c>
      <c r="D5346" s="49" t="s">
        <v>7804</v>
      </c>
      <c r="E5346" s="65">
        <v>0</v>
      </c>
      <c r="F5346" s="65">
        <v>0</v>
      </c>
      <c r="G5346" s="50">
        <v>0</v>
      </c>
      <c r="H5346" s="50">
        <v>3</v>
      </c>
      <c r="I5346" s="50">
        <f t="shared" si="260"/>
        <v>0</v>
      </c>
      <c r="J5346" s="50">
        <f t="shared" si="260"/>
        <v>3</v>
      </c>
    </row>
    <row r="5347" spans="3:10">
      <c r="C5347" s="48">
        <v>130304</v>
      </c>
      <c r="D5347" s="49" t="s">
        <v>4763</v>
      </c>
      <c r="E5347" s="65">
        <v>0</v>
      </c>
      <c r="F5347" s="65">
        <v>0</v>
      </c>
      <c r="G5347" s="50">
        <v>0</v>
      </c>
      <c r="H5347" s="50">
        <v>1</v>
      </c>
      <c r="I5347" s="50">
        <f t="shared" si="260"/>
        <v>0</v>
      </c>
      <c r="J5347" s="50">
        <f t="shared" si="260"/>
        <v>1</v>
      </c>
    </row>
    <row r="5348" spans="3:10">
      <c r="C5348" s="48">
        <v>130305</v>
      </c>
      <c r="D5348" s="49" t="s">
        <v>7803</v>
      </c>
      <c r="E5348" s="65">
        <v>0</v>
      </c>
      <c r="F5348" s="65">
        <v>0</v>
      </c>
      <c r="G5348" s="50">
        <v>1</v>
      </c>
      <c r="H5348" s="50">
        <v>10</v>
      </c>
      <c r="I5348" s="50">
        <f t="shared" si="260"/>
        <v>1</v>
      </c>
      <c r="J5348" s="50">
        <f t="shared" si="260"/>
        <v>10</v>
      </c>
    </row>
    <row r="5349" spans="3:10">
      <c r="C5349" s="48">
        <v>130306</v>
      </c>
      <c r="D5349" s="49" t="s">
        <v>4764</v>
      </c>
      <c r="E5349" s="65">
        <v>0</v>
      </c>
      <c r="F5349" s="65">
        <v>0</v>
      </c>
      <c r="G5349" s="50">
        <v>0</v>
      </c>
      <c r="H5349" s="50">
        <v>1</v>
      </c>
      <c r="I5349" s="50">
        <f>SUM(E5349,G5349)</f>
        <v>0</v>
      </c>
      <c r="J5349" s="50">
        <f t="shared" si="260"/>
        <v>1</v>
      </c>
    </row>
    <row r="5350" spans="3:10">
      <c r="C5350" s="147" t="s">
        <v>7787</v>
      </c>
      <c r="D5350" s="920" t="s">
        <v>7792</v>
      </c>
      <c r="E5350" s="91">
        <v>0</v>
      </c>
      <c r="F5350" s="91">
        <v>50</v>
      </c>
      <c r="G5350" s="92">
        <v>0</v>
      </c>
      <c r="H5350" s="92">
        <v>0</v>
      </c>
      <c r="I5350" s="50">
        <f>SUM(E5350,G5350)</f>
        <v>0</v>
      </c>
      <c r="J5350" s="50">
        <f t="shared" ref="J5350" si="261">SUM(F5350,H5350)</f>
        <v>50</v>
      </c>
    </row>
    <row r="5351" spans="3:10">
      <c r="C5351" s="48">
        <v>130308</v>
      </c>
      <c r="D5351" s="49" t="s">
        <v>7802</v>
      </c>
      <c r="E5351" s="65">
        <v>0</v>
      </c>
      <c r="F5351" s="65">
        <v>2</v>
      </c>
      <c r="G5351" s="50">
        <v>6</v>
      </c>
      <c r="H5351" s="50">
        <v>5</v>
      </c>
      <c r="I5351" s="50">
        <f t="shared" si="260"/>
        <v>6</v>
      </c>
      <c r="J5351" s="50">
        <f t="shared" si="260"/>
        <v>7</v>
      </c>
    </row>
    <row r="5352" spans="3:10">
      <c r="C5352" s="147" t="s">
        <v>7788</v>
      </c>
      <c r="D5352" s="920" t="s">
        <v>7793</v>
      </c>
      <c r="E5352" s="91">
        <v>0</v>
      </c>
      <c r="F5352" s="91">
        <v>50</v>
      </c>
      <c r="G5352" s="92">
        <v>0</v>
      </c>
      <c r="H5352" s="92">
        <v>15</v>
      </c>
      <c r="I5352" s="50">
        <f>SUM(E5352,G5352)</f>
        <v>0</v>
      </c>
      <c r="J5352" s="50">
        <f t="shared" si="260"/>
        <v>65</v>
      </c>
    </row>
    <row r="5353" spans="3:10">
      <c r="C5353" s="48">
        <v>130310</v>
      </c>
      <c r="D5353" s="49" t="s">
        <v>4765</v>
      </c>
      <c r="E5353" s="65">
        <v>0</v>
      </c>
      <c r="F5353" s="65">
        <v>0</v>
      </c>
      <c r="G5353" s="50">
        <v>0</v>
      </c>
      <c r="H5353" s="50">
        <v>5</v>
      </c>
      <c r="I5353" s="50">
        <f t="shared" si="260"/>
        <v>0</v>
      </c>
      <c r="J5353" s="50">
        <f t="shared" si="260"/>
        <v>5</v>
      </c>
    </row>
    <row r="5354" spans="3:10">
      <c r="C5354" s="48">
        <v>130311</v>
      </c>
      <c r="D5354" s="49" t="s">
        <v>4766</v>
      </c>
      <c r="E5354" s="65">
        <v>0</v>
      </c>
      <c r="F5354" s="65">
        <v>0</v>
      </c>
      <c r="G5354" s="50">
        <v>0</v>
      </c>
      <c r="H5354" s="50">
        <v>5</v>
      </c>
      <c r="I5354" s="50">
        <f t="shared" si="260"/>
        <v>0</v>
      </c>
      <c r="J5354" s="50">
        <f t="shared" si="260"/>
        <v>5</v>
      </c>
    </row>
    <row r="5355" spans="3:10">
      <c r="C5355" s="48">
        <v>130312</v>
      </c>
      <c r="D5355" s="49" t="s">
        <v>4767</v>
      </c>
      <c r="E5355" s="65">
        <v>0</v>
      </c>
      <c r="F5355" s="65">
        <v>0</v>
      </c>
      <c r="G5355" s="50">
        <v>5</v>
      </c>
      <c r="H5355" s="50">
        <v>5</v>
      </c>
      <c r="I5355" s="50">
        <f t="shared" si="260"/>
        <v>5</v>
      </c>
      <c r="J5355" s="50">
        <f t="shared" si="260"/>
        <v>5</v>
      </c>
    </row>
    <row r="5356" spans="3:10">
      <c r="C5356" s="48">
        <v>130313</v>
      </c>
      <c r="D5356" s="49" t="s">
        <v>4768</v>
      </c>
      <c r="E5356" s="65">
        <v>0</v>
      </c>
      <c r="F5356" s="65">
        <v>0</v>
      </c>
      <c r="G5356" s="50">
        <v>10</v>
      </c>
      <c r="H5356" s="50">
        <v>11</v>
      </c>
      <c r="I5356" s="50">
        <f t="shared" si="260"/>
        <v>10</v>
      </c>
      <c r="J5356" s="50">
        <f t="shared" si="260"/>
        <v>11</v>
      </c>
    </row>
    <row r="5357" spans="3:10" ht="25.5">
      <c r="C5357" s="48">
        <v>130314</v>
      </c>
      <c r="D5357" s="49" t="s">
        <v>4769</v>
      </c>
      <c r="E5357" s="65">
        <v>0</v>
      </c>
      <c r="F5357" s="65">
        <v>0</v>
      </c>
      <c r="G5357" s="50">
        <v>23</v>
      </c>
      <c r="H5357" s="50">
        <v>30</v>
      </c>
      <c r="I5357" s="50">
        <f t="shared" si="260"/>
        <v>23</v>
      </c>
      <c r="J5357" s="50">
        <f t="shared" si="260"/>
        <v>30</v>
      </c>
    </row>
    <row r="5358" spans="3:10">
      <c r="C5358" s="48">
        <v>130315</v>
      </c>
      <c r="D5358" s="49" t="s">
        <v>4770</v>
      </c>
      <c r="E5358" s="65">
        <v>0</v>
      </c>
      <c r="F5358" s="65">
        <v>0</v>
      </c>
      <c r="G5358" s="50">
        <v>31</v>
      </c>
      <c r="H5358" s="50">
        <v>50</v>
      </c>
      <c r="I5358" s="50">
        <f t="shared" si="260"/>
        <v>31</v>
      </c>
      <c r="J5358" s="50">
        <f t="shared" si="260"/>
        <v>50</v>
      </c>
    </row>
    <row r="5359" spans="3:10">
      <c r="C5359" s="48">
        <v>130316</v>
      </c>
      <c r="D5359" s="49" t="s">
        <v>4771</v>
      </c>
      <c r="E5359" s="65">
        <v>0</v>
      </c>
      <c r="F5359" s="65">
        <v>0</v>
      </c>
      <c r="G5359" s="50">
        <v>58</v>
      </c>
      <c r="H5359" s="50">
        <v>50</v>
      </c>
      <c r="I5359" s="50">
        <f t="shared" si="260"/>
        <v>58</v>
      </c>
      <c r="J5359" s="50">
        <f t="shared" si="260"/>
        <v>50</v>
      </c>
    </row>
    <row r="5360" spans="3:10">
      <c r="C5360" s="48">
        <v>130317</v>
      </c>
      <c r="D5360" s="49" t="s">
        <v>4772</v>
      </c>
      <c r="E5360" s="65">
        <v>0</v>
      </c>
      <c r="F5360" s="65">
        <v>0</v>
      </c>
      <c r="G5360" s="50">
        <v>130</v>
      </c>
      <c r="H5360" s="50">
        <v>150</v>
      </c>
      <c r="I5360" s="50">
        <f t="shared" si="260"/>
        <v>130</v>
      </c>
      <c r="J5360" s="50">
        <f t="shared" si="260"/>
        <v>150</v>
      </c>
    </row>
    <row r="5361" spans="3:10">
      <c r="C5361" s="48">
        <v>130318</v>
      </c>
      <c r="D5361" s="49" t="s">
        <v>4773</v>
      </c>
      <c r="E5361" s="65">
        <v>0</v>
      </c>
      <c r="F5361" s="65">
        <v>2</v>
      </c>
      <c r="G5361" s="50">
        <v>118</v>
      </c>
      <c r="H5361" s="50">
        <v>150</v>
      </c>
      <c r="I5361" s="50">
        <f t="shared" si="260"/>
        <v>118</v>
      </c>
      <c r="J5361" s="50">
        <f t="shared" si="260"/>
        <v>152</v>
      </c>
    </row>
    <row r="5362" spans="3:10">
      <c r="C5362" s="48">
        <v>130319</v>
      </c>
      <c r="D5362" s="49" t="s">
        <v>4774</v>
      </c>
      <c r="E5362" s="65">
        <v>0</v>
      </c>
      <c r="F5362" s="65">
        <v>0</v>
      </c>
      <c r="G5362" s="50">
        <v>81</v>
      </c>
      <c r="H5362" s="50">
        <v>100</v>
      </c>
      <c r="I5362" s="50">
        <f t="shared" si="260"/>
        <v>81</v>
      </c>
      <c r="J5362" s="50">
        <f t="shared" si="260"/>
        <v>100</v>
      </c>
    </row>
    <row r="5363" spans="3:10">
      <c r="C5363" s="48" t="s">
        <v>7789</v>
      </c>
      <c r="D5363" s="49" t="s">
        <v>7794</v>
      </c>
      <c r="E5363" s="65">
        <v>0</v>
      </c>
      <c r="F5363" s="65">
        <v>0</v>
      </c>
      <c r="G5363" s="50">
        <v>0</v>
      </c>
      <c r="H5363" s="50">
        <v>20</v>
      </c>
      <c r="I5363" s="50">
        <f t="shared" si="260"/>
        <v>0</v>
      </c>
      <c r="J5363" s="50">
        <f t="shared" ref="J5363:J5365" si="262">SUM(F5363,H5363)</f>
        <v>20</v>
      </c>
    </row>
    <row r="5364" spans="3:10">
      <c r="C5364" s="48" t="s">
        <v>7790</v>
      </c>
      <c r="D5364" s="49" t="s">
        <v>7795</v>
      </c>
      <c r="E5364" s="65">
        <v>0</v>
      </c>
      <c r="F5364" s="65">
        <v>50</v>
      </c>
      <c r="G5364" s="50">
        <v>0</v>
      </c>
      <c r="H5364" s="50">
        <v>0</v>
      </c>
      <c r="I5364" s="50">
        <f t="shared" ref="I5364:I5365" si="263">SUM(E5364,G5364)</f>
        <v>0</v>
      </c>
      <c r="J5364" s="50">
        <f t="shared" si="262"/>
        <v>50</v>
      </c>
    </row>
    <row r="5365" spans="3:10">
      <c r="C5365" s="48" t="s">
        <v>7791</v>
      </c>
      <c r="D5365" s="49" t="s">
        <v>7796</v>
      </c>
      <c r="E5365" s="65">
        <v>0</v>
      </c>
      <c r="F5365" s="65">
        <v>0</v>
      </c>
      <c r="G5365" s="50">
        <v>0</v>
      </c>
      <c r="H5365" s="50">
        <v>150</v>
      </c>
      <c r="I5365" s="50">
        <f t="shared" si="263"/>
        <v>0</v>
      </c>
      <c r="J5365" s="50">
        <f t="shared" si="262"/>
        <v>150</v>
      </c>
    </row>
    <row r="5366" spans="3:10">
      <c r="C5366" s="48" t="s">
        <v>4775</v>
      </c>
      <c r="D5366" s="49" t="s">
        <v>4776</v>
      </c>
      <c r="E5366" s="65">
        <v>0</v>
      </c>
      <c r="F5366" s="65">
        <v>0</v>
      </c>
      <c r="G5366" s="50">
        <v>1</v>
      </c>
      <c r="H5366" s="50">
        <v>2</v>
      </c>
      <c r="I5366" s="50">
        <f t="shared" si="260"/>
        <v>1</v>
      </c>
      <c r="J5366" s="50">
        <f t="shared" si="260"/>
        <v>2</v>
      </c>
    </row>
    <row r="5367" spans="3:10">
      <c r="C5367" s="48">
        <v>260058</v>
      </c>
      <c r="D5367" s="49" t="s">
        <v>4129</v>
      </c>
      <c r="E5367" s="65">
        <v>0</v>
      </c>
      <c r="F5367" s="65">
        <v>0</v>
      </c>
      <c r="G5367" s="50">
        <v>6167</v>
      </c>
      <c r="H5367" s="50">
        <v>6300</v>
      </c>
      <c r="I5367" s="50">
        <f t="shared" si="260"/>
        <v>6167</v>
      </c>
      <c r="J5367" s="50">
        <f t="shared" si="260"/>
        <v>6300</v>
      </c>
    </row>
    <row r="5368" spans="3:10">
      <c r="C5368" s="48">
        <v>260076</v>
      </c>
      <c r="D5368" s="49" t="s">
        <v>698</v>
      </c>
      <c r="E5368" s="65">
        <v>381</v>
      </c>
      <c r="F5368" s="65">
        <v>350</v>
      </c>
      <c r="G5368" s="50">
        <v>5457</v>
      </c>
      <c r="H5368" s="50">
        <v>5500</v>
      </c>
      <c r="I5368" s="50">
        <f t="shared" si="260"/>
        <v>5838</v>
      </c>
      <c r="J5368" s="50">
        <f t="shared" si="260"/>
        <v>5850</v>
      </c>
    </row>
    <row r="5369" spans="3:10">
      <c r="C5369" s="48">
        <v>600011</v>
      </c>
      <c r="D5369" s="49" t="s">
        <v>4777</v>
      </c>
      <c r="E5369" s="65">
        <v>204</v>
      </c>
      <c r="F5369" s="65">
        <v>220</v>
      </c>
      <c r="G5369" s="50">
        <v>152</v>
      </c>
      <c r="H5369" s="50">
        <v>125</v>
      </c>
      <c r="I5369" s="50">
        <f t="shared" si="260"/>
        <v>356</v>
      </c>
      <c r="J5369" s="50">
        <f t="shared" si="260"/>
        <v>345</v>
      </c>
    </row>
    <row r="5370" spans="3:10">
      <c r="C5370" s="48">
        <v>600344</v>
      </c>
      <c r="D5370" s="49" t="s">
        <v>3092</v>
      </c>
      <c r="E5370" s="65">
        <v>0</v>
      </c>
      <c r="F5370" s="65">
        <v>0</v>
      </c>
      <c r="G5370" s="50">
        <v>0</v>
      </c>
      <c r="H5370" s="50">
        <v>2</v>
      </c>
      <c r="I5370" s="50">
        <f t="shared" si="260"/>
        <v>0</v>
      </c>
      <c r="J5370" s="50">
        <f t="shared" si="260"/>
        <v>2</v>
      </c>
    </row>
    <row r="5371" spans="3:10">
      <c r="C5371" s="48" t="s">
        <v>4145</v>
      </c>
      <c r="D5371" s="49" t="s">
        <v>4146</v>
      </c>
      <c r="E5371" s="65">
        <v>0</v>
      </c>
      <c r="F5371" s="65">
        <v>0</v>
      </c>
      <c r="G5371" s="50">
        <v>6268</v>
      </c>
      <c r="H5371" s="50">
        <v>6200</v>
      </c>
      <c r="I5371" s="50">
        <f t="shared" si="260"/>
        <v>6268</v>
      </c>
      <c r="J5371" s="50">
        <f t="shared" si="260"/>
        <v>6200</v>
      </c>
    </row>
    <row r="5372" spans="3:10">
      <c r="C5372" s="48" t="s">
        <v>1903</v>
      </c>
      <c r="D5372" s="49" t="s">
        <v>1904</v>
      </c>
      <c r="E5372" s="65">
        <v>0</v>
      </c>
      <c r="F5372" s="65">
        <v>0</v>
      </c>
      <c r="G5372" s="50">
        <v>13</v>
      </c>
      <c r="H5372" s="50">
        <v>15</v>
      </c>
      <c r="I5372" s="50">
        <f t="shared" si="260"/>
        <v>13</v>
      </c>
      <c r="J5372" s="50">
        <f t="shared" si="260"/>
        <v>15</v>
      </c>
    </row>
    <row r="5373" spans="3:10">
      <c r="C5373" s="48" t="s">
        <v>2654</v>
      </c>
      <c r="D5373" s="49" t="s">
        <v>2655</v>
      </c>
      <c r="E5373" s="65">
        <v>0</v>
      </c>
      <c r="F5373" s="65">
        <v>0</v>
      </c>
      <c r="G5373" s="50">
        <v>12</v>
      </c>
      <c r="H5373" s="50">
        <v>20</v>
      </c>
      <c r="I5373" s="50">
        <f t="shared" si="260"/>
        <v>12</v>
      </c>
      <c r="J5373" s="50">
        <f t="shared" si="260"/>
        <v>20</v>
      </c>
    </row>
    <row r="5374" spans="3:10">
      <c r="C5374" s="48" t="s">
        <v>525</v>
      </c>
      <c r="D5374" s="49" t="s">
        <v>526</v>
      </c>
      <c r="E5374" s="65">
        <v>1</v>
      </c>
      <c r="F5374" s="65">
        <v>1</v>
      </c>
      <c r="G5374" s="50">
        <v>34</v>
      </c>
      <c r="H5374" s="50">
        <v>35</v>
      </c>
      <c r="I5374" s="50">
        <f t="shared" si="260"/>
        <v>35</v>
      </c>
      <c r="J5374" s="50">
        <f t="shared" si="260"/>
        <v>36</v>
      </c>
    </row>
    <row r="5375" spans="3:10">
      <c r="C5375" s="48" t="s">
        <v>527</v>
      </c>
      <c r="D5375" s="49" t="s">
        <v>528</v>
      </c>
      <c r="E5375" s="65">
        <v>10567</v>
      </c>
      <c r="F5375" s="65">
        <v>10000</v>
      </c>
      <c r="G5375" s="50">
        <v>64631</v>
      </c>
      <c r="H5375" s="50">
        <v>65000</v>
      </c>
      <c r="I5375" s="50">
        <f t="shared" si="260"/>
        <v>75198</v>
      </c>
      <c r="J5375" s="50">
        <f t="shared" si="260"/>
        <v>75000</v>
      </c>
    </row>
    <row r="5376" spans="3:10" ht="25.5">
      <c r="C5376" s="48" t="s">
        <v>3761</v>
      </c>
      <c r="D5376" s="49" t="s">
        <v>3762</v>
      </c>
      <c r="E5376" s="65">
        <v>0</v>
      </c>
      <c r="F5376" s="65">
        <v>0</v>
      </c>
      <c r="G5376" s="50">
        <v>1</v>
      </c>
      <c r="H5376" s="50">
        <v>2</v>
      </c>
      <c r="I5376" s="50">
        <f t="shared" si="260"/>
        <v>1</v>
      </c>
      <c r="J5376" s="50">
        <f t="shared" si="260"/>
        <v>2</v>
      </c>
    </row>
    <row r="5377" spans="3:10">
      <c r="C5377" s="48" t="s">
        <v>699</v>
      </c>
      <c r="D5377" s="49" t="s">
        <v>700</v>
      </c>
      <c r="E5377" s="65">
        <v>276</v>
      </c>
      <c r="F5377" s="65">
        <v>320</v>
      </c>
      <c r="G5377" s="50">
        <v>31927</v>
      </c>
      <c r="H5377" s="50">
        <v>31500</v>
      </c>
      <c r="I5377" s="50">
        <f t="shared" si="260"/>
        <v>32203</v>
      </c>
      <c r="J5377" s="50">
        <f t="shared" si="260"/>
        <v>31820</v>
      </c>
    </row>
    <row r="5378" spans="3:10">
      <c r="C5378" s="48" t="s">
        <v>531</v>
      </c>
      <c r="D5378" s="49" t="s">
        <v>532</v>
      </c>
      <c r="E5378" s="65">
        <v>125</v>
      </c>
      <c r="F5378" s="65">
        <v>140</v>
      </c>
      <c r="G5378" s="50">
        <v>3494</v>
      </c>
      <c r="H5378" s="50">
        <v>3500</v>
      </c>
      <c r="I5378" s="50">
        <f t="shared" si="260"/>
        <v>3619</v>
      </c>
      <c r="J5378" s="50">
        <f t="shared" si="260"/>
        <v>3640</v>
      </c>
    </row>
    <row r="5379" spans="3:10">
      <c r="C5379" s="48" t="s">
        <v>1471</v>
      </c>
      <c r="D5379" s="49" t="s">
        <v>1472</v>
      </c>
      <c r="E5379" s="65">
        <v>2</v>
      </c>
      <c r="F5379" s="65">
        <v>5</v>
      </c>
      <c r="G5379" s="50">
        <v>9</v>
      </c>
      <c r="H5379" s="50">
        <v>10</v>
      </c>
      <c r="I5379" s="50">
        <f t="shared" si="260"/>
        <v>11</v>
      </c>
      <c r="J5379" s="50">
        <f t="shared" si="260"/>
        <v>15</v>
      </c>
    </row>
    <row r="5380" spans="3:10">
      <c r="C5380" s="48" t="s">
        <v>533</v>
      </c>
      <c r="D5380" s="49" t="s">
        <v>534</v>
      </c>
      <c r="E5380" s="65">
        <v>3</v>
      </c>
      <c r="F5380" s="65">
        <v>5</v>
      </c>
      <c r="G5380" s="50">
        <v>91</v>
      </c>
      <c r="H5380" s="50">
        <v>100</v>
      </c>
      <c r="I5380" s="50">
        <f t="shared" si="260"/>
        <v>94</v>
      </c>
      <c r="J5380" s="50">
        <f t="shared" si="260"/>
        <v>105</v>
      </c>
    </row>
    <row r="5381" spans="3:10">
      <c r="C5381" s="48" t="s">
        <v>701</v>
      </c>
      <c r="D5381" s="49" t="s">
        <v>702</v>
      </c>
      <c r="E5381" s="65">
        <v>0</v>
      </c>
      <c r="F5381" s="65">
        <v>0</v>
      </c>
      <c r="G5381" s="50">
        <v>4678</v>
      </c>
      <c r="H5381" s="50">
        <v>4500</v>
      </c>
      <c r="I5381" s="50">
        <f t="shared" si="260"/>
        <v>4678</v>
      </c>
      <c r="J5381" s="50">
        <f t="shared" si="260"/>
        <v>4500</v>
      </c>
    </row>
    <row r="5382" spans="3:10">
      <c r="C5382" s="48" t="s">
        <v>4779</v>
      </c>
      <c r="D5382" s="49" t="s">
        <v>4780</v>
      </c>
      <c r="E5382" s="65">
        <v>0</v>
      </c>
      <c r="F5382" s="65">
        <v>0</v>
      </c>
      <c r="G5382" s="50">
        <v>119</v>
      </c>
      <c r="H5382" s="50">
        <v>120</v>
      </c>
      <c r="I5382" s="50">
        <f t="shared" si="260"/>
        <v>119</v>
      </c>
      <c r="J5382" s="50">
        <f t="shared" si="260"/>
        <v>120</v>
      </c>
    </row>
    <row r="5383" spans="3:10">
      <c r="C5383" s="48" t="s">
        <v>4781</v>
      </c>
      <c r="D5383" s="49" t="s">
        <v>4782</v>
      </c>
      <c r="E5383" s="65">
        <v>0</v>
      </c>
      <c r="F5383" s="65">
        <v>20</v>
      </c>
      <c r="G5383" s="50">
        <v>147</v>
      </c>
      <c r="H5383" s="50">
        <v>150</v>
      </c>
      <c r="I5383" s="50">
        <f t="shared" si="260"/>
        <v>147</v>
      </c>
      <c r="J5383" s="50">
        <f t="shared" si="260"/>
        <v>170</v>
      </c>
    </row>
    <row r="5384" spans="3:10" ht="25.5">
      <c r="C5384" s="48" t="s">
        <v>4783</v>
      </c>
      <c r="D5384" s="49" t="s">
        <v>4784</v>
      </c>
      <c r="E5384" s="65">
        <v>0</v>
      </c>
      <c r="F5384" s="65">
        <v>2</v>
      </c>
      <c r="G5384" s="50">
        <v>0</v>
      </c>
      <c r="H5384" s="50">
        <v>2</v>
      </c>
      <c r="I5384" s="50">
        <f t="shared" si="260"/>
        <v>0</v>
      </c>
      <c r="J5384" s="50">
        <f t="shared" si="260"/>
        <v>4</v>
      </c>
    </row>
    <row r="5385" spans="3:10" ht="25.5">
      <c r="C5385" s="48" t="s">
        <v>4785</v>
      </c>
      <c r="D5385" s="49" t="s">
        <v>4786</v>
      </c>
      <c r="E5385" s="65">
        <v>0</v>
      </c>
      <c r="F5385" s="65">
        <v>2</v>
      </c>
      <c r="G5385" s="50">
        <v>3</v>
      </c>
      <c r="H5385" s="50">
        <v>5</v>
      </c>
      <c r="I5385" s="50">
        <f t="shared" si="260"/>
        <v>3</v>
      </c>
      <c r="J5385" s="50">
        <f t="shared" si="260"/>
        <v>7</v>
      </c>
    </row>
    <row r="5386" spans="3:10">
      <c r="C5386" s="48" t="s">
        <v>4787</v>
      </c>
      <c r="D5386" s="49" t="s">
        <v>4788</v>
      </c>
      <c r="E5386" s="65">
        <v>0</v>
      </c>
      <c r="F5386" s="65">
        <v>0</v>
      </c>
      <c r="G5386" s="50">
        <v>120</v>
      </c>
      <c r="H5386" s="50">
        <v>130</v>
      </c>
      <c r="I5386" s="50">
        <f t="shared" si="260"/>
        <v>120</v>
      </c>
      <c r="J5386" s="50">
        <f t="shared" si="260"/>
        <v>130</v>
      </c>
    </row>
    <row r="5387" spans="3:10">
      <c r="C5387" s="48" t="s">
        <v>4789</v>
      </c>
      <c r="D5387" s="49" t="s">
        <v>4790</v>
      </c>
      <c r="E5387" s="65">
        <v>0</v>
      </c>
      <c r="F5387" s="65">
        <v>0</v>
      </c>
      <c r="G5387" s="50">
        <v>118</v>
      </c>
      <c r="H5387" s="50">
        <v>100</v>
      </c>
      <c r="I5387" s="50">
        <f t="shared" si="260"/>
        <v>118</v>
      </c>
      <c r="J5387" s="50">
        <f t="shared" si="260"/>
        <v>100</v>
      </c>
    </row>
    <row r="5388" spans="3:10">
      <c r="C5388" s="48" t="s">
        <v>4791</v>
      </c>
      <c r="D5388" s="49" t="s">
        <v>4792</v>
      </c>
      <c r="E5388" s="65">
        <v>0</v>
      </c>
      <c r="F5388" s="65">
        <v>1</v>
      </c>
      <c r="G5388" s="50">
        <v>217</v>
      </c>
      <c r="H5388" s="50">
        <v>250</v>
      </c>
      <c r="I5388" s="50">
        <f t="shared" si="260"/>
        <v>217</v>
      </c>
      <c r="J5388" s="50">
        <f t="shared" si="260"/>
        <v>251</v>
      </c>
    </row>
    <row r="5389" spans="3:10">
      <c r="C5389" s="48" t="s">
        <v>4793</v>
      </c>
      <c r="D5389" s="49" t="s">
        <v>4794</v>
      </c>
      <c r="E5389" s="65">
        <v>345</v>
      </c>
      <c r="F5389" s="65">
        <v>400</v>
      </c>
      <c r="G5389" s="50">
        <v>0</v>
      </c>
      <c r="H5389" s="50"/>
      <c r="I5389" s="50">
        <f t="shared" si="260"/>
        <v>345</v>
      </c>
      <c r="J5389" s="50">
        <f t="shared" si="260"/>
        <v>400</v>
      </c>
    </row>
    <row r="5390" spans="3:10">
      <c r="C5390" s="48" t="s">
        <v>4795</v>
      </c>
      <c r="D5390" s="49" t="s">
        <v>4796</v>
      </c>
      <c r="E5390" s="65">
        <v>0</v>
      </c>
      <c r="F5390" s="65">
        <v>0</v>
      </c>
      <c r="G5390" s="50">
        <v>67</v>
      </c>
      <c r="H5390" s="50">
        <v>60</v>
      </c>
      <c r="I5390" s="50">
        <f t="shared" si="260"/>
        <v>67</v>
      </c>
      <c r="J5390" s="50">
        <f t="shared" si="260"/>
        <v>60</v>
      </c>
    </row>
    <row r="5391" spans="3:10">
      <c r="C5391" s="48" t="s">
        <v>4797</v>
      </c>
      <c r="D5391" s="49" t="s">
        <v>4798</v>
      </c>
      <c r="E5391" s="65">
        <v>0</v>
      </c>
      <c r="F5391" s="65">
        <v>0</v>
      </c>
      <c r="G5391" s="50">
        <v>2</v>
      </c>
      <c r="H5391" s="50">
        <v>2</v>
      </c>
      <c r="I5391" s="50">
        <f t="shared" si="260"/>
        <v>2</v>
      </c>
      <c r="J5391" s="50">
        <f t="shared" si="260"/>
        <v>2</v>
      </c>
    </row>
    <row r="5392" spans="3:10">
      <c r="C5392" s="48" t="s">
        <v>4799</v>
      </c>
      <c r="D5392" s="49" t="s">
        <v>4800</v>
      </c>
      <c r="E5392" s="65">
        <v>0</v>
      </c>
      <c r="F5392" s="65">
        <v>0</v>
      </c>
      <c r="G5392" s="50">
        <v>2</v>
      </c>
      <c r="H5392" s="50">
        <v>5</v>
      </c>
      <c r="I5392" s="50">
        <f t="shared" si="260"/>
        <v>2</v>
      </c>
      <c r="J5392" s="50">
        <f t="shared" si="260"/>
        <v>5</v>
      </c>
    </row>
    <row r="5393" spans="3:10">
      <c r="C5393" s="48" t="s">
        <v>4801</v>
      </c>
      <c r="D5393" s="49" t="s">
        <v>4802</v>
      </c>
      <c r="E5393" s="65">
        <v>1</v>
      </c>
      <c r="F5393" s="65">
        <v>5</v>
      </c>
      <c r="G5393" s="50">
        <v>17374</v>
      </c>
      <c r="H5393" s="50">
        <v>17000</v>
      </c>
      <c r="I5393" s="50">
        <f t="shared" si="260"/>
        <v>17375</v>
      </c>
      <c r="J5393" s="50">
        <f t="shared" si="260"/>
        <v>17005</v>
      </c>
    </row>
    <row r="5394" spans="3:10">
      <c r="C5394" s="48" t="s">
        <v>705</v>
      </c>
      <c r="D5394" s="49" t="s">
        <v>706</v>
      </c>
      <c r="E5394" s="65">
        <v>0</v>
      </c>
      <c r="F5394" s="65">
        <v>0</v>
      </c>
      <c r="G5394" s="50">
        <v>19</v>
      </c>
      <c r="H5394" s="50">
        <v>20</v>
      </c>
      <c r="I5394" s="50">
        <f t="shared" si="260"/>
        <v>19</v>
      </c>
      <c r="J5394" s="50">
        <f t="shared" si="260"/>
        <v>20</v>
      </c>
    </row>
    <row r="5395" spans="3:10">
      <c r="C5395" s="48" t="s">
        <v>541</v>
      </c>
      <c r="D5395" s="49" t="s">
        <v>542</v>
      </c>
      <c r="E5395" s="65">
        <v>0</v>
      </c>
      <c r="F5395" s="65">
        <v>0</v>
      </c>
      <c r="G5395" s="50">
        <v>692</v>
      </c>
      <c r="H5395" s="50">
        <v>700</v>
      </c>
      <c r="I5395" s="50">
        <f t="shared" si="260"/>
        <v>692</v>
      </c>
      <c r="J5395" s="50">
        <f t="shared" si="260"/>
        <v>700</v>
      </c>
    </row>
    <row r="5396" spans="3:10">
      <c r="C5396" s="48" t="s">
        <v>543</v>
      </c>
      <c r="D5396" s="49" t="s">
        <v>544</v>
      </c>
      <c r="E5396" s="65">
        <v>0</v>
      </c>
      <c r="F5396" s="65">
        <v>0</v>
      </c>
      <c r="G5396" s="50">
        <v>12</v>
      </c>
      <c r="H5396" s="50">
        <v>20</v>
      </c>
      <c r="I5396" s="50">
        <f t="shared" si="260"/>
        <v>12</v>
      </c>
      <c r="J5396" s="50">
        <f t="shared" si="260"/>
        <v>20</v>
      </c>
    </row>
    <row r="5397" spans="3:10">
      <c r="C5397" s="48" t="s">
        <v>709</v>
      </c>
      <c r="D5397" s="49" t="s">
        <v>710</v>
      </c>
      <c r="E5397" s="65">
        <v>0</v>
      </c>
      <c r="F5397" s="65">
        <v>0</v>
      </c>
      <c r="G5397" s="50">
        <v>16</v>
      </c>
      <c r="H5397" s="50">
        <v>20</v>
      </c>
      <c r="I5397" s="50">
        <f t="shared" si="260"/>
        <v>16</v>
      </c>
      <c r="J5397" s="50">
        <f t="shared" si="260"/>
        <v>20</v>
      </c>
    </row>
    <row r="5398" spans="3:10">
      <c r="C5398" s="48" t="s">
        <v>711</v>
      </c>
      <c r="D5398" s="49" t="s">
        <v>712</v>
      </c>
      <c r="E5398" s="65">
        <v>0</v>
      </c>
      <c r="F5398" s="65">
        <v>0</v>
      </c>
      <c r="G5398" s="50">
        <v>0</v>
      </c>
      <c r="H5398" s="50">
        <v>2</v>
      </c>
      <c r="I5398" s="50">
        <f t="shared" si="260"/>
        <v>0</v>
      </c>
      <c r="J5398" s="50">
        <f t="shared" si="260"/>
        <v>2</v>
      </c>
    </row>
    <row r="5399" spans="3:10">
      <c r="C5399" s="48" t="s">
        <v>545</v>
      </c>
      <c r="D5399" s="49" t="s">
        <v>546</v>
      </c>
      <c r="E5399" s="65">
        <v>1363</v>
      </c>
      <c r="F5399" s="65">
        <v>1300</v>
      </c>
      <c r="G5399" s="50">
        <v>25448</v>
      </c>
      <c r="H5399" s="50">
        <v>23400</v>
      </c>
      <c r="I5399" s="50">
        <f t="shared" si="260"/>
        <v>26811</v>
      </c>
      <c r="J5399" s="50">
        <f t="shared" si="260"/>
        <v>24700</v>
      </c>
    </row>
    <row r="5400" spans="3:10">
      <c r="C5400" s="48" t="s">
        <v>4803</v>
      </c>
      <c r="D5400" s="49" t="s">
        <v>4804</v>
      </c>
      <c r="E5400" s="65">
        <v>1</v>
      </c>
      <c r="F5400" s="65">
        <v>2</v>
      </c>
      <c r="G5400" s="50">
        <v>0</v>
      </c>
      <c r="H5400" s="50"/>
      <c r="I5400" s="50">
        <f t="shared" si="260"/>
        <v>1</v>
      </c>
      <c r="J5400" s="50">
        <f t="shared" si="260"/>
        <v>2</v>
      </c>
    </row>
    <row r="5401" spans="3:10">
      <c r="C5401" s="48" t="s">
        <v>547</v>
      </c>
      <c r="D5401" s="49" t="s">
        <v>548</v>
      </c>
      <c r="E5401" s="65">
        <v>0</v>
      </c>
      <c r="F5401" s="65">
        <v>0</v>
      </c>
      <c r="G5401" s="50">
        <v>11</v>
      </c>
      <c r="H5401" s="50">
        <v>10</v>
      </c>
      <c r="I5401" s="50">
        <f t="shared" si="260"/>
        <v>11</v>
      </c>
      <c r="J5401" s="50">
        <f t="shared" si="260"/>
        <v>10</v>
      </c>
    </row>
    <row r="5402" spans="3:10">
      <c r="C5402" s="48" t="s">
        <v>713</v>
      </c>
      <c r="D5402" s="49" t="s">
        <v>714</v>
      </c>
      <c r="E5402" s="65">
        <v>0</v>
      </c>
      <c r="F5402" s="65">
        <v>0</v>
      </c>
      <c r="G5402" s="50">
        <v>62</v>
      </c>
      <c r="H5402" s="50">
        <v>70</v>
      </c>
      <c r="I5402" s="50">
        <f t="shared" si="260"/>
        <v>62</v>
      </c>
      <c r="J5402" s="50">
        <f t="shared" si="260"/>
        <v>70</v>
      </c>
    </row>
    <row r="5403" spans="3:10">
      <c r="C5403" s="48" t="s">
        <v>715</v>
      </c>
      <c r="D5403" s="49" t="s">
        <v>716</v>
      </c>
      <c r="E5403" s="65">
        <v>0</v>
      </c>
      <c r="F5403" s="65">
        <v>0</v>
      </c>
      <c r="G5403" s="50">
        <v>5</v>
      </c>
      <c r="H5403" s="50">
        <v>5</v>
      </c>
      <c r="I5403" s="50">
        <f t="shared" si="260"/>
        <v>5</v>
      </c>
      <c r="J5403" s="50">
        <f t="shared" si="260"/>
        <v>5</v>
      </c>
    </row>
    <row r="5404" spans="3:10">
      <c r="C5404" s="48" t="s">
        <v>717</v>
      </c>
      <c r="D5404" s="49" t="s">
        <v>718</v>
      </c>
      <c r="E5404" s="65">
        <v>0</v>
      </c>
      <c r="F5404" s="65">
        <v>0</v>
      </c>
      <c r="G5404" s="50">
        <v>0</v>
      </c>
      <c r="H5404" s="50">
        <v>2</v>
      </c>
      <c r="I5404" s="50">
        <f t="shared" si="260"/>
        <v>0</v>
      </c>
      <c r="J5404" s="50">
        <f t="shared" si="260"/>
        <v>2</v>
      </c>
    </row>
    <row r="5405" spans="3:10">
      <c r="C5405" s="48" t="s">
        <v>3101</v>
      </c>
      <c r="D5405" s="49" t="s">
        <v>3102</v>
      </c>
      <c r="E5405" s="65">
        <v>0</v>
      </c>
      <c r="F5405" s="65">
        <v>0</v>
      </c>
      <c r="G5405" s="50">
        <v>209</v>
      </c>
      <c r="H5405" s="50">
        <v>250</v>
      </c>
      <c r="I5405" s="50">
        <f t="shared" si="260"/>
        <v>209</v>
      </c>
      <c r="J5405" s="50">
        <f t="shared" si="260"/>
        <v>250</v>
      </c>
    </row>
    <row r="5406" spans="3:10">
      <c r="C5406" s="48" t="s">
        <v>3808</v>
      </c>
      <c r="D5406" s="49" t="s">
        <v>3809</v>
      </c>
      <c r="E5406" s="65">
        <v>0</v>
      </c>
      <c r="F5406" s="65">
        <v>5</v>
      </c>
      <c r="G5406" s="50">
        <v>0</v>
      </c>
      <c r="H5406" s="50">
        <v>2</v>
      </c>
      <c r="I5406" s="50">
        <f t="shared" si="260"/>
        <v>0</v>
      </c>
      <c r="J5406" s="50">
        <f t="shared" si="260"/>
        <v>7</v>
      </c>
    </row>
    <row r="5407" spans="3:10">
      <c r="C5407" s="48" t="s">
        <v>4805</v>
      </c>
      <c r="D5407" s="49" t="s">
        <v>4806</v>
      </c>
      <c r="E5407" s="65">
        <v>0</v>
      </c>
      <c r="F5407" s="65">
        <v>0</v>
      </c>
      <c r="G5407" s="50">
        <v>1</v>
      </c>
      <c r="H5407" s="50">
        <v>2</v>
      </c>
      <c r="I5407" s="50">
        <f t="shared" si="260"/>
        <v>1</v>
      </c>
      <c r="J5407" s="50">
        <f t="shared" si="260"/>
        <v>2</v>
      </c>
    </row>
    <row r="5408" spans="3:10">
      <c r="C5408" s="48" t="s">
        <v>4807</v>
      </c>
      <c r="D5408" s="49" t="s">
        <v>4808</v>
      </c>
      <c r="E5408" s="65">
        <v>0</v>
      </c>
      <c r="F5408" s="65">
        <v>0</v>
      </c>
      <c r="G5408" s="50">
        <v>28</v>
      </c>
      <c r="H5408" s="50">
        <v>30</v>
      </c>
      <c r="I5408" s="50">
        <f t="shared" si="260"/>
        <v>28</v>
      </c>
      <c r="J5408" s="50">
        <f t="shared" si="260"/>
        <v>30</v>
      </c>
    </row>
    <row r="5409" spans="3:10">
      <c r="C5409" s="48" t="s">
        <v>2658</v>
      </c>
      <c r="D5409" s="49" t="s">
        <v>2659</v>
      </c>
      <c r="E5409" s="65">
        <v>2</v>
      </c>
      <c r="F5409" s="65">
        <v>5</v>
      </c>
      <c r="G5409" s="50">
        <v>23</v>
      </c>
      <c r="H5409" s="50">
        <v>25</v>
      </c>
      <c r="I5409" s="50">
        <f t="shared" si="260"/>
        <v>25</v>
      </c>
      <c r="J5409" s="50">
        <f t="shared" si="260"/>
        <v>30</v>
      </c>
    </row>
    <row r="5410" spans="3:10">
      <c r="C5410" s="48" t="s">
        <v>4809</v>
      </c>
      <c r="D5410" s="49" t="s">
        <v>4810</v>
      </c>
      <c r="E5410" s="65">
        <v>0</v>
      </c>
      <c r="F5410" s="65">
        <v>2</v>
      </c>
      <c r="G5410" s="50">
        <v>11</v>
      </c>
      <c r="H5410" s="50">
        <v>20</v>
      </c>
      <c r="I5410" s="50">
        <f t="shared" si="260"/>
        <v>11</v>
      </c>
      <c r="J5410" s="50">
        <f t="shared" si="260"/>
        <v>22</v>
      </c>
    </row>
    <row r="5411" spans="3:10">
      <c r="C5411" s="48" t="s">
        <v>4811</v>
      </c>
      <c r="D5411" s="49" t="s">
        <v>4812</v>
      </c>
      <c r="E5411" s="65">
        <v>9021</v>
      </c>
      <c r="F5411" s="65">
        <v>10000</v>
      </c>
      <c r="G5411" s="50">
        <v>16471</v>
      </c>
      <c r="H5411" s="50">
        <v>16000</v>
      </c>
      <c r="I5411" s="50">
        <f t="shared" si="260"/>
        <v>25492</v>
      </c>
      <c r="J5411" s="50">
        <f t="shared" si="260"/>
        <v>26000</v>
      </c>
    </row>
    <row r="5412" spans="3:10">
      <c r="C5412" s="48" t="s">
        <v>4813</v>
      </c>
      <c r="D5412" s="49" t="s">
        <v>4814</v>
      </c>
      <c r="E5412" s="65">
        <v>0</v>
      </c>
      <c r="F5412" s="65">
        <v>0</v>
      </c>
      <c r="G5412" s="50">
        <v>2</v>
      </c>
      <c r="H5412" s="50">
        <v>2</v>
      </c>
      <c r="I5412" s="50">
        <f t="shared" si="260"/>
        <v>2</v>
      </c>
      <c r="J5412" s="50">
        <f t="shared" si="260"/>
        <v>2</v>
      </c>
    </row>
    <row r="5413" spans="3:10">
      <c r="C5413" s="48" t="s">
        <v>4815</v>
      </c>
      <c r="D5413" s="49" t="s">
        <v>4816</v>
      </c>
      <c r="E5413" s="65">
        <v>0</v>
      </c>
      <c r="F5413" s="65">
        <v>0</v>
      </c>
      <c r="G5413" s="50">
        <v>954</v>
      </c>
      <c r="H5413" s="50">
        <v>1000</v>
      </c>
      <c r="I5413" s="50">
        <f t="shared" si="260"/>
        <v>954</v>
      </c>
      <c r="J5413" s="50">
        <f t="shared" si="260"/>
        <v>1000</v>
      </c>
    </row>
    <row r="5414" spans="3:10">
      <c r="C5414" s="48" t="s">
        <v>4817</v>
      </c>
      <c r="D5414" s="49" t="s">
        <v>4818</v>
      </c>
      <c r="E5414" s="65">
        <v>0</v>
      </c>
      <c r="F5414" s="65">
        <v>0</v>
      </c>
      <c r="G5414" s="50">
        <v>8</v>
      </c>
      <c r="H5414" s="50">
        <v>20</v>
      </c>
      <c r="I5414" s="50">
        <f t="shared" si="260"/>
        <v>8</v>
      </c>
      <c r="J5414" s="50">
        <f t="shared" si="260"/>
        <v>20</v>
      </c>
    </row>
    <row r="5415" spans="3:10">
      <c r="C5415" s="48" t="s">
        <v>4819</v>
      </c>
      <c r="D5415" s="49" t="s">
        <v>4820</v>
      </c>
      <c r="E5415" s="65">
        <v>144</v>
      </c>
      <c r="F5415" s="65">
        <v>280</v>
      </c>
      <c r="G5415" s="50">
        <v>43</v>
      </c>
      <c r="H5415" s="50">
        <v>50</v>
      </c>
      <c r="I5415" s="50">
        <f t="shared" si="260"/>
        <v>187</v>
      </c>
      <c r="J5415" s="50">
        <f t="shared" si="260"/>
        <v>330</v>
      </c>
    </row>
    <row r="5416" spans="3:10">
      <c r="C5416" s="48" t="s">
        <v>4821</v>
      </c>
      <c r="D5416" s="49" t="s">
        <v>4822</v>
      </c>
      <c r="E5416" s="65">
        <v>47</v>
      </c>
      <c r="F5416" s="65">
        <v>50</v>
      </c>
      <c r="G5416" s="50">
        <v>13</v>
      </c>
      <c r="H5416" s="50">
        <v>20</v>
      </c>
      <c r="I5416" s="50">
        <f t="shared" si="260"/>
        <v>60</v>
      </c>
      <c r="J5416" s="50">
        <f t="shared" si="260"/>
        <v>70</v>
      </c>
    </row>
    <row r="5417" spans="3:10">
      <c r="C5417" s="48" t="s">
        <v>719</v>
      </c>
      <c r="D5417" s="49" t="s">
        <v>720</v>
      </c>
      <c r="E5417" s="65">
        <v>0</v>
      </c>
      <c r="F5417" s="65">
        <v>0</v>
      </c>
      <c r="G5417" s="50">
        <v>0</v>
      </c>
      <c r="H5417" s="50">
        <v>2</v>
      </c>
      <c r="I5417" s="50">
        <f t="shared" si="260"/>
        <v>0</v>
      </c>
      <c r="J5417" s="50">
        <f t="shared" si="260"/>
        <v>2</v>
      </c>
    </row>
    <row r="5418" spans="3:10">
      <c r="C5418" s="48" t="s">
        <v>723</v>
      </c>
      <c r="D5418" s="49" t="s">
        <v>724</v>
      </c>
      <c r="E5418" s="65">
        <v>0</v>
      </c>
      <c r="F5418" s="65">
        <v>0</v>
      </c>
      <c r="G5418" s="50">
        <v>0</v>
      </c>
      <c r="H5418" s="50">
        <v>1</v>
      </c>
      <c r="I5418" s="50">
        <f t="shared" si="260"/>
        <v>0</v>
      </c>
      <c r="J5418" s="50">
        <f t="shared" si="260"/>
        <v>1</v>
      </c>
    </row>
    <row r="5419" spans="3:10">
      <c r="C5419" s="48" t="s">
        <v>727</v>
      </c>
      <c r="D5419" s="49" t="s">
        <v>728</v>
      </c>
      <c r="E5419" s="65">
        <v>0</v>
      </c>
      <c r="F5419" s="65">
        <v>0</v>
      </c>
      <c r="G5419" s="50">
        <v>168</v>
      </c>
      <c r="H5419" s="50">
        <v>150</v>
      </c>
      <c r="I5419" s="50">
        <f t="shared" si="260"/>
        <v>168</v>
      </c>
      <c r="J5419" s="50">
        <f t="shared" si="260"/>
        <v>150</v>
      </c>
    </row>
    <row r="5420" spans="3:10">
      <c r="C5420" s="48" t="s">
        <v>729</v>
      </c>
      <c r="D5420" s="49" t="s">
        <v>730</v>
      </c>
      <c r="E5420" s="65">
        <v>0</v>
      </c>
      <c r="F5420" s="65">
        <v>0</v>
      </c>
      <c r="G5420" s="50">
        <v>170</v>
      </c>
      <c r="H5420" s="50">
        <v>200</v>
      </c>
      <c r="I5420" s="50">
        <f t="shared" si="260"/>
        <v>170</v>
      </c>
      <c r="J5420" s="50">
        <f t="shared" si="260"/>
        <v>200</v>
      </c>
    </row>
    <row r="5421" spans="3:10">
      <c r="C5421" s="48" t="s">
        <v>549</v>
      </c>
      <c r="D5421" s="49" t="s">
        <v>550</v>
      </c>
      <c r="E5421" s="65">
        <v>0</v>
      </c>
      <c r="F5421" s="65">
        <v>0</v>
      </c>
      <c r="G5421" s="50">
        <v>0</v>
      </c>
      <c r="H5421" s="50">
        <v>1</v>
      </c>
      <c r="I5421" s="50">
        <f t="shared" si="260"/>
        <v>0</v>
      </c>
      <c r="J5421" s="50">
        <f t="shared" si="260"/>
        <v>1</v>
      </c>
    </row>
    <row r="5422" spans="3:10">
      <c r="C5422" s="48" t="s">
        <v>498</v>
      </c>
      <c r="D5422" s="49" t="s">
        <v>499</v>
      </c>
      <c r="E5422" s="65">
        <v>0</v>
      </c>
      <c r="F5422" s="65">
        <v>2</v>
      </c>
      <c r="G5422" s="50">
        <v>6</v>
      </c>
      <c r="H5422" s="50">
        <v>10</v>
      </c>
      <c r="I5422" s="50">
        <f t="shared" si="260"/>
        <v>6</v>
      </c>
      <c r="J5422" s="50">
        <f t="shared" si="260"/>
        <v>12</v>
      </c>
    </row>
    <row r="5423" spans="3:10">
      <c r="C5423" s="48" t="s">
        <v>551</v>
      </c>
      <c r="D5423" s="49" t="s">
        <v>552</v>
      </c>
      <c r="E5423" s="65">
        <v>442</v>
      </c>
      <c r="F5423" s="65">
        <v>550</v>
      </c>
      <c r="G5423" s="50">
        <v>10672</v>
      </c>
      <c r="H5423" s="50">
        <v>10000</v>
      </c>
      <c r="I5423" s="50">
        <f t="shared" si="260"/>
        <v>11114</v>
      </c>
      <c r="J5423" s="50">
        <f t="shared" si="260"/>
        <v>10550</v>
      </c>
    </row>
    <row r="5424" spans="3:10">
      <c r="C5424" s="48" t="s">
        <v>114</v>
      </c>
      <c r="D5424" s="49" t="s">
        <v>115</v>
      </c>
      <c r="E5424" s="65">
        <v>0</v>
      </c>
      <c r="F5424" s="65">
        <v>0</v>
      </c>
      <c r="G5424" s="50">
        <v>2018</v>
      </c>
      <c r="H5424" s="50">
        <v>2100</v>
      </c>
      <c r="I5424" s="50">
        <f t="shared" si="260"/>
        <v>2018</v>
      </c>
      <c r="J5424" s="50">
        <f t="shared" si="260"/>
        <v>2100</v>
      </c>
    </row>
    <row r="5425" spans="3:10">
      <c r="C5425" s="48" t="s">
        <v>4153</v>
      </c>
      <c r="D5425" s="49" t="s">
        <v>4154</v>
      </c>
      <c r="E5425" s="65">
        <v>0</v>
      </c>
      <c r="F5425" s="65">
        <v>0</v>
      </c>
      <c r="G5425" s="50">
        <v>0</v>
      </c>
      <c r="H5425" s="50">
        <v>1</v>
      </c>
      <c r="I5425" s="50">
        <f t="shared" si="260"/>
        <v>0</v>
      </c>
      <c r="J5425" s="50">
        <f t="shared" si="260"/>
        <v>1</v>
      </c>
    </row>
    <row r="5426" spans="3:10">
      <c r="C5426" s="48" t="s">
        <v>116</v>
      </c>
      <c r="D5426" s="49" t="s">
        <v>117</v>
      </c>
      <c r="E5426" s="65">
        <v>0</v>
      </c>
      <c r="F5426" s="65">
        <v>0</v>
      </c>
      <c r="G5426" s="50">
        <v>12</v>
      </c>
      <c r="H5426" s="50">
        <v>12</v>
      </c>
      <c r="I5426" s="50">
        <f t="shared" si="260"/>
        <v>12</v>
      </c>
      <c r="J5426" s="50">
        <f t="shared" si="260"/>
        <v>12</v>
      </c>
    </row>
    <row r="5427" spans="3:10">
      <c r="C5427" s="48" t="s">
        <v>553</v>
      </c>
      <c r="D5427" s="49" t="s">
        <v>554</v>
      </c>
      <c r="E5427" s="65">
        <v>0</v>
      </c>
      <c r="F5427" s="65">
        <v>0</v>
      </c>
      <c r="G5427" s="50">
        <v>0</v>
      </c>
      <c r="H5427" s="50">
        <v>10</v>
      </c>
      <c r="I5427" s="50">
        <f t="shared" si="260"/>
        <v>0</v>
      </c>
      <c r="J5427" s="50">
        <f t="shared" si="260"/>
        <v>10</v>
      </c>
    </row>
    <row r="5428" spans="3:10">
      <c r="C5428" s="48" t="s">
        <v>2660</v>
      </c>
      <c r="D5428" s="49" t="s">
        <v>2661</v>
      </c>
      <c r="E5428" s="65">
        <v>0</v>
      </c>
      <c r="F5428" s="65">
        <v>0</v>
      </c>
      <c r="G5428" s="50">
        <v>1</v>
      </c>
      <c r="H5428" s="50">
        <v>2</v>
      </c>
      <c r="I5428" s="50">
        <f t="shared" si="260"/>
        <v>1</v>
      </c>
      <c r="J5428" s="50">
        <f t="shared" si="260"/>
        <v>2</v>
      </c>
    </row>
    <row r="5429" spans="3:10">
      <c r="C5429" s="48" t="s">
        <v>120</v>
      </c>
      <c r="D5429" s="49" t="s">
        <v>121</v>
      </c>
      <c r="E5429" s="65">
        <v>0</v>
      </c>
      <c r="F5429" s="65">
        <v>0</v>
      </c>
      <c r="G5429" s="50">
        <v>2</v>
      </c>
      <c r="H5429" s="50">
        <v>2</v>
      </c>
      <c r="I5429" s="50">
        <f t="shared" si="260"/>
        <v>2</v>
      </c>
      <c r="J5429" s="50">
        <f t="shared" si="260"/>
        <v>2</v>
      </c>
    </row>
    <row r="5430" spans="3:10">
      <c r="C5430" s="48" t="s">
        <v>124</v>
      </c>
      <c r="D5430" s="49" t="s">
        <v>125</v>
      </c>
      <c r="E5430" s="65">
        <v>0</v>
      </c>
      <c r="F5430" s="65">
        <v>0</v>
      </c>
      <c r="G5430" s="50">
        <v>0</v>
      </c>
      <c r="H5430" s="50">
        <v>2</v>
      </c>
      <c r="I5430" s="50">
        <f t="shared" si="260"/>
        <v>0</v>
      </c>
      <c r="J5430" s="50">
        <f t="shared" si="260"/>
        <v>2</v>
      </c>
    </row>
    <row r="5431" spans="3:10">
      <c r="C5431" s="48" t="s">
        <v>1417</v>
      </c>
      <c r="D5431" s="49" t="s">
        <v>1418</v>
      </c>
      <c r="E5431" s="65">
        <v>0</v>
      </c>
      <c r="F5431" s="65">
        <v>0</v>
      </c>
      <c r="G5431" s="50">
        <v>1</v>
      </c>
      <c r="H5431" s="50">
        <v>2</v>
      </c>
      <c r="I5431" s="50">
        <f t="shared" si="260"/>
        <v>1</v>
      </c>
      <c r="J5431" s="50">
        <f t="shared" si="260"/>
        <v>2</v>
      </c>
    </row>
    <row r="5432" spans="3:10">
      <c r="C5432" s="48" t="s">
        <v>1797</v>
      </c>
      <c r="D5432" s="49" t="s">
        <v>1798</v>
      </c>
      <c r="E5432" s="65">
        <v>0</v>
      </c>
      <c r="F5432" s="65">
        <v>0</v>
      </c>
      <c r="G5432" s="50">
        <v>0</v>
      </c>
      <c r="H5432" s="50">
        <v>1</v>
      </c>
      <c r="I5432" s="50">
        <f t="shared" si="260"/>
        <v>0</v>
      </c>
      <c r="J5432" s="50">
        <f t="shared" si="260"/>
        <v>1</v>
      </c>
    </row>
    <row r="5433" spans="3:10">
      <c r="C5433" s="48" t="s">
        <v>3430</v>
      </c>
      <c r="D5433" s="49" t="s">
        <v>3431</v>
      </c>
      <c r="E5433" s="65">
        <v>0</v>
      </c>
      <c r="F5433" s="65">
        <v>0</v>
      </c>
      <c r="G5433" s="50">
        <v>0</v>
      </c>
      <c r="H5433" s="50">
        <v>2</v>
      </c>
      <c r="I5433" s="50">
        <f t="shared" si="260"/>
        <v>0</v>
      </c>
      <c r="J5433" s="50">
        <f t="shared" si="260"/>
        <v>2</v>
      </c>
    </row>
    <row r="5434" spans="3:10">
      <c r="C5434" s="48" t="s">
        <v>991</v>
      </c>
      <c r="D5434" s="49" t="s">
        <v>992</v>
      </c>
      <c r="E5434" s="65">
        <v>0</v>
      </c>
      <c r="F5434" s="65">
        <v>0</v>
      </c>
      <c r="G5434" s="50">
        <v>0</v>
      </c>
      <c r="H5434" s="50">
        <v>2</v>
      </c>
      <c r="I5434" s="50">
        <f t="shared" si="260"/>
        <v>0</v>
      </c>
      <c r="J5434" s="50">
        <f t="shared" si="260"/>
        <v>2</v>
      </c>
    </row>
    <row r="5435" spans="3:10">
      <c r="C5435" s="48" t="s">
        <v>995</v>
      </c>
      <c r="D5435" s="49" t="s">
        <v>996</v>
      </c>
      <c r="E5435" s="65">
        <v>0</v>
      </c>
      <c r="F5435" s="65">
        <v>0</v>
      </c>
      <c r="G5435" s="50">
        <v>1</v>
      </c>
      <c r="H5435" s="50">
        <v>2</v>
      </c>
      <c r="I5435" s="50">
        <f t="shared" si="260"/>
        <v>1</v>
      </c>
      <c r="J5435" s="50">
        <f t="shared" si="260"/>
        <v>2</v>
      </c>
    </row>
    <row r="5436" spans="3:10">
      <c r="C5436" s="48" t="s">
        <v>557</v>
      </c>
      <c r="D5436" s="49" t="s">
        <v>558</v>
      </c>
      <c r="E5436" s="65">
        <v>2</v>
      </c>
      <c r="F5436" s="65">
        <v>0</v>
      </c>
      <c r="G5436" s="50">
        <v>0</v>
      </c>
      <c r="H5436" s="50">
        <v>2</v>
      </c>
      <c r="I5436" s="50">
        <f t="shared" si="260"/>
        <v>2</v>
      </c>
      <c r="J5436" s="50">
        <f t="shared" si="260"/>
        <v>2</v>
      </c>
    </row>
    <row r="5437" spans="3:10">
      <c r="C5437" s="48" t="s">
        <v>997</v>
      </c>
      <c r="D5437" s="49" t="s">
        <v>998</v>
      </c>
      <c r="E5437" s="65">
        <v>0</v>
      </c>
      <c r="F5437" s="65">
        <v>0</v>
      </c>
      <c r="G5437" s="50">
        <v>0</v>
      </c>
      <c r="H5437" s="50">
        <v>2</v>
      </c>
      <c r="I5437" s="50">
        <f t="shared" si="260"/>
        <v>0</v>
      </c>
      <c r="J5437" s="50">
        <f t="shared" si="260"/>
        <v>2</v>
      </c>
    </row>
    <row r="5438" spans="3:10">
      <c r="C5438" s="48" t="s">
        <v>559</v>
      </c>
      <c r="D5438" s="49" t="s">
        <v>560</v>
      </c>
      <c r="E5438" s="65">
        <v>3</v>
      </c>
      <c r="F5438" s="65">
        <v>5</v>
      </c>
      <c r="G5438" s="50">
        <v>1</v>
      </c>
      <c r="H5438" s="50">
        <v>2</v>
      </c>
      <c r="I5438" s="50">
        <f t="shared" si="260"/>
        <v>4</v>
      </c>
      <c r="J5438" s="50">
        <f t="shared" si="260"/>
        <v>7</v>
      </c>
    </row>
    <row r="5439" spans="3:10">
      <c r="C5439" s="48" t="s">
        <v>2096</v>
      </c>
      <c r="D5439" s="49" t="s">
        <v>2097</v>
      </c>
      <c r="E5439" s="65">
        <v>0</v>
      </c>
      <c r="F5439" s="65">
        <v>0</v>
      </c>
      <c r="G5439" s="50">
        <v>0</v>
      </c>
      <c r="H5439" s="50">
        <v>2</v>
      </c>
      <c r="I5439" s="50">
        <f t="shared" si="260"/>
        <v>0</v>
      </c>
      <c r="J5439" s="50">
        <f t="shared" si="260"/>
        <v>2</v>
      </c>
    </row>
    <row r="5440" spans="3:10">
      <c r="C5440" s="48" t="s">
        <v>194</v>
      </c>
      <c r="D5440" s="49" t="s">
        <v>195</v>
      </c>
      <c r="E5440" s="65">
        <v>0</v>
      </c>
      <c r="F5440" s="65">
        <v>0</v>
      </c>
      <c r="G5440" s="50">
        <v>0</v>
      </c>
      <c r="H5440" s="50">
        <v>2</v>
      </c>
      <c r="I5440" s="50">
        <f t="shared" si="260"/>
        <v>0</v>
      </c>
      <c r="J5440" s="50">
        <f t="shared" si="260"/>
        <v>2</v>
      </c>
    </row>
    <row r="5441" spans="3:10">
      <c r="C5441" s="48" t="s">
        <v>575</v>
      </c>
      <c r="D5441" s="49" t="s">
        <v>576</v>
      </c>
      <c r="E5441" s="65">
        <v>4</v>
      </c>
      <c r="F5441" s="65">
        <v>5</v>
      </c>
      <c r="G5441" s="50">
        <v>2</v>
      </c>
      <c r="H5441" s="50">
        <v>5</v>
      </c>
      <c r="I5441" s="50">
        <f t="shared" si="260"/>
        <v>6</v>
      </c>
      <c r="J5441" s="50">
        <f t="shared" si="260"/>
        <v>10</v>
      </c>
    </row>
    <row r="5442" spans="3:10">
      <c r="C5442" s="48" t="s">
        <v>735</v>
      </c>
      <c r="D5442" s="49" t="s">
        <v>736</v>
      </c>
      <c r="E5442" s="65">
        <v>0</v>
      </c>
      <c r="F5442" s="65">
        <v>0</v>
      </c>
      <c r="G5442" s="50">
        <v>0</v>
      </c>
      <c r="H5442" s="50">
        <v>2</v>
      </c>
      <c r="I5442" s="50">
        <f t="shared" si="260"/>
        <v>0</v>
      </c>
      <c r="J5442" s="50">
        <f t="shared" si="260"/>
        <v>2</v>
      </c>
    </row>
    <row r="5443" spans="3:10">
      <c r="C5443" s="48" t="s">
        <v>2680</v>
      </c>
      <c r="D5443" s="49" t="s">
        <v>2681</v>
      </c>
      <c r="E5443" s="65">
        <v>19374</v>
      </c>
      <c r="F5443" s="65">
        <v>20000</v>
      </c>
      <c r="G5443" s="50">
        <v>18953</v>
      </c>
      <c r="H5443" s="50">
        <v>18000</v>
      </c>
      <c r="I5443" s="50">
        <f t="shared" si="260"/>
        <v>38327</v>
      </c>
      <c r="J5443" s="50">
        <f t="shared" si="260"/>
        <v>38000</v>
      </c>
    </row>
    <row r="5444" spans="3:10">
      <c r="C5444" s="48" t="s">
        <v>4823</v>
      </c>
      <c r="D5444" s="49" t="s">
        <v>4824</v>
      </c>
      <c r="E5444" s="65">
        <v>33</v>
      </c>
      <c r="F5444" s="65">
        <v>35</v>
      </c>
      <c r="G5444" s="50">
        <v>1</v>
      </c>
      <c r="H5444" s="50">
        <v>5</v>
      </c>
      <c r="I5444" s="50">
        <f t="shared" si="260"/>
        <v>34</v>
      </c>
      <c r="J5444" s="50">
        <f t="shared" si="260"/>
        <v>40</v>
      </c>
    </row>
    <row r="5445" spans="3:10">
      <c r="C5445" s="48" t="s">
        <v>4825</v>
      </c>
      <c r="D5445" s="49" t="s">
        <v>4826</v>
      </c>
      <c r="E5445" s="65">
        <v>18</v>
      </c>
      <c r="F5445" s="65">
        <v>22</v>
      </c>
      <c r="G5445" s="50">
        <v>13</v>
      </c>
      <c r="H5445" s="50">
        <v>20</v>
      </c>
      <c r="I5445" s="50">
        <f t="shared" si="260"/>
        <v>31</v>
      </c>
      <c r="J5445" s="50">
        <f t="shared" si="260"/>
        <v>42</v>
      </c>
    </row>
    <row r="5446" spans="3:10">
      <c r="C5446" s="48" t="s">
        <v>4827</v>
      </c>
      <c r="D5446" s="49" t="s">
        <v>4828</v>
      </c>
      <c r="E5446" s="65">
        <v>9</v>
      </c>
      <c r="F5446" s="65">
        <v>12</v>
      </c>
      <c r="G5446" s="50">
        <v>7</v>
      </c>
      <c r="H5446" s="50">
        <v>20</v>
      </c>
      <c r="I5446" s="50">
        <f t="shared" si="260"/>
        <v>16</v>
      </c>
      <c r="J5446" s="50">
        <f t="shared" si="260"/>
        <v>32</v>
      </c>
    </row>
    <row r="5447" spans="3:10">
      <c r="C5447" s="48" t="s">
        <v>4829</v>
      </c>
      <c r="D5447" s="49" t="s">
        <v>4830</v>
      </c>
      <c r="E5447" s="65">
        <v>44</v>
      </c>
      <c r="F5447" s="65">
        <v>50</v>
      </c>
      <c r="G5447" s="50">
        <v>12</v>
      </c>
      <c r="H5447" s="50">
        <v>12</v>
      </c>
      <c r="I5447" s="50">
        <f t="shared" si="260"/>
        <v>56</v>
      </c>
      <c r="J5447" s="50">
        <f t="shared" si="260"/>
        <v>62</v>
      </c>
    </row>
    <row r="5448" spans="3:10">
      <c r="C5448" s="48" t="s">
        <v>3441</v>
      </c>
      <c r="D5448" s="49" t="s">
        <v>3442</v>
      </c>
      <c r="E5448" s="65">
        <v>0</v>
      </c>
      <c r="F5448" s="65">
        <v>0</v>
      </c>
      <c r="G5448" s="50">
        <v>0</v>
      </c>
      <c r="H5448" s="50">
        <v>1</v>
      </c>
      <c r="I5448" s="50">
        <f t="shared" si="260"/>
        <v>0</v>
      </c>
      <c r="J5448" s="50">
        <f t="shared" si="260"/>
        <v>1</v>
      </c>
    </row>
    <row r="5449" spans="3:10">
      <c r="C5449" s="48" t="s">
        <v>4831</v>
      </c>
      <c r="D5449" s="49" t="s">
        <v>4832</v>
      </c>
      <c r="E5449" s="65">
        <v>0</v>
      </c>
      <c r="F5449" s="65">
        <v>0</v>
      </c>
      <c r="G5449" s="50">
        <v>0</v>
      </c>
      <c r="H5449" s="50">
        <v>1</v>
      </c>
      <c r="I5449" s="50">
        <f t="shared" si="260"/>
        <v>0</v>
      </c>
      <c r="J5449" s="50">
        <f t="shared" si="260"/>
        <v>1</v>
      </c>
    </row>
    <row r="5450" spans="3:10">
      <c r="C5450" s="48" t="s">
        <v>2154</v>
      </c>
      <c r="D5450" s="49" t="s">
        <v>2155</v>
      </c>
      <c r="E5450" s="65">
        <v>0</v>
      </c>
      <c r="F5450" s="65">
        <v>0</v>
      </c>
      <c r="G5450" s="50">
        <v>0</v>
      </c>
      <c r="H5450" s="50">
        <v>1</v>
      </c>
      <c r="I5450" s="50">
        <f t="shared" si="260"/>
        <v>0</v>
      </c>
      <c r="J5450" s="50">
        <f t="shared" si="260"/>
        <v>1</v>
      </c>
    </row>
    <row r="5451" spans="3:10">
      <c r="C5451" s="48" t="s">
        <v>4833</v>
      </c>
      <c r="D5451" s="49" t="s">
        <v>4834</v>
      </c>
      <c r="E5451" s="65">
        <v>0</v>
      </c>
      <c r="F5451" s="65">
        <v>0</v>
      </c>
      <c r="G5451" s="50">
        <v>2</v>
      </c>
      <c r="H5451" s="50">
        <v>2</v>
      </c>
      <c r="I5451" s="50">
        <f t="shared" si="260"/>
        <v>2</v>
      </c>
      <c r="J5451" s="50">
        <f t="shared" si="260"/>
        <v>2</v>
      </c>
    </row>
    <row r="5452" spans="3:10">
      <c r="C5452" s="48" t="s">
        <v>2162</v>
      </c>
      <c r="D5452" s="49" t="s">
        <v>2163</v>
      </c>
      <c r="E5452" s="65">
        <v>0</v>
      </c>
      <c r="F5452" s="65">
        <v>0</v>
      </c>
      <c r="G5452" s="50">
        <v>12</v>
      </c>
      <c r="H5452" s="50">
        <v>15</v>
      </c>
      <c r="I5452" s="50">
        <f t="shared" si="260"/>
        <v>12</v>
      </c>
      <c r="J5452" s="50">
        <f t="shared" si="260"/>
        <v>15</v>
      </c>
    </row>
    <row r="5453" spans="3:10">
      <c r="C5453" s="48" t="s">
        <v>4835</v>
      </c>
      <c r="D5453" s="49" t="s">
        <v>4836</v>
      </c>
      <c r="E5453" s="65">
        <v>93</v>
      </c>
      <c r="F5453" s="65">
        <v>90</v>
      </c>
      <c r="G5453" s="50">
        <v>8</v>
      </c>
      <c r="H5453" s="50">
        <v>10</v>
      </c>
      <c r="I5453" s="50">
        <f t="shared" si="260"/>
        <v>101</v>
      </c>
      <c r="J5453" s="50">
        <f t="shared" si="260"/>
        <v>100</v>
      </c>
    </row>
    <row r="5454" spans="3:10">
      <c r="C5454" s="48" t="s">
        <v>13</v>
      </c>
      <c r="D5454" s="74" t="s">
        <v>7779</v>
      </c>
      <c r="E5454" s="65">
        <v>250</v>
      </c>
      <c r="F5454" s="65">
        <v>250</v>
      </c>
      <c r="G5454" s="50">
        <v>120</v>
      </c>
      <c r="H5454" s="50">
        <v>120</v>
      </c>
      <c r="I5454" s="50">
        <f t="shared" si="260"/>
        <v>370</v>
      </c>
      <c r="J5454" s="50">
        <f t="shared" si="260"/>
        <v>370</v>
      </c>
    </row>
    <row r="5455" spans="3:10">
      <c r="C5455" s="48" t="s">
        <v>4837</v>
      </c>
      <c r="D5455" s="49" t="s">
        <v>4838</v>
      </c>
      <c r="E5455" s="65">
        <v>139</v>
      </c>
      <c r="F5455" s="65">
        <v>140</v>
      </c>
      <c r="G5455" s="50">
        <v>99</v>
      </c>
      <c r="H5455" s="50">
        <v>100</v>
      </c>
      <c r="I5455" s="50">
        <f t="shared" si="260"/>
        <v>238</v>
      </c>
      <c r="J5455" s="50">
        <f t="shared" si="260"/>
        <v>240</v>
      </c>
    </row>
    <row r="5456" spans="3:10">
      <c r="C5456" s="48" t="s">
        <v>4839</v>
      </c>
      <c r="D5456" s="49" t="s">
        <v>4840</v>
      </c>
      <c r="E5456" s="65">
        <v>628</v>
      </c>
      <c r="F5456" s="65">
        <v>560</v>
      </c>
      <c r="G5456" s="50">
        <v>21</v>
      </c>
      <c r="H5456" s="50">
        <v>25</v>
      </c>
      <c r="I5456" s="50">
        <f t="shared" si="260"/>
        <v>649</v>
      </c>
      <c r="J5456" s="50">
        <f t="shared" si="260"/>
        <v>585</v>
      </c>
    </row>
    <row r="5457" spans="3:10">
      <c r="C5457" s="48" t="s">
        <v>4841</v>
      </c>
      <c r="D5457" s="49" t="s">
        <v>4842</v>
      </c>
      <c r="E5457" s="65">
        <v>2</v>
      </c>
      <c r="F5457" s="65">
        <v>5</v>
      </c>
      <c r="G5457" s="50">
        <v>5</v>
      </c>
      <c r="H5457" s="50">
        <v>10</v>
      </c>
      <c r="I5457" s="50">
        <f t="shared" si="260"/>
        <v>7</v>
      </c>
      <c r="J5457" s="50">
        <f t="shared" si="260"/>
        <v>15</v>
      </c>
    </row>
    <row r="5458" spans="3:10">
      <c r="C5458" s="48" t="s">
        <v>4843</v>
      </c>
      <c r="D5458" s="49" t="s">
        <v>4844</v>
      </c>
      <c r="E5458" s="65">
        <v>0</v>
      </c>
      <c r="F5458" s="65">
        <v>0</v>
      </c>
      <c r="G5458" s="50">
        <v>1</v>
      </c>
      <c r="H5458" s="50">
        <v>2</v>
      </c>
      <c r="I5458" s="50">
        <f t="shared" si="260"/>
        <v>1</v>
      </c>
      <c r="J5458" s="50">
        <f t="shared" si="260"/>
        <v>2</v>
      </c>
    </row>
    <row r="5459" spans="3:10">
      <c r="C5459" s="48" t="s">
        <v>2686</v>
      </c>
      <c r="D5459" s="49" t="s">
        <v>2687</v>
      </c>
      <c r="E5459" s="65">
        <v>0</v>
      </c>
      <c r="F5459" s="65">
        <v>0</v>
      </c>
      <c r="G5459" s="50">
        <v>108</v>
      </c>
      <c r="H5459" s="50">
        <v>100</v>
      </c>
      <c r="I5459" s="50">
        <f t="shared" si="260"/>
        <v>108</v>
      </c>
      <c r="J5459" s="50">
        <f t="shared" si="260"/>
        <v>100</v>
      </c>
    </row>
    <row r="5460" spans="3:10">
      <c r="C5460" s="48" t="s">
        <v>4845</v>
      </c>
      <c r="D5460" s="49" t="s">
        <v>4846</v>
      </c>
      <c r="E5460" s="65">
        <v>0</v>
      </c>
      <c r="F5460" s="65">
        <v>0</v>
      </c>
      <c r="G5460" s="50">
        <v>0</v>
      </c>
      <c r="H5460" s="50">
        <v>1</v>
      </c>
      <c r="I5460" s="50">
        <f t="shared" si="260"/>
        <v>0</v>
      </c>
      <c r="J5460" s="50">
        <f t="shared" si="260"/>
        <v>1</v>
      </c>
    </row>
    <row r="5461" spans="3:10">
      <c r="C5461" s="48" t="s">
        <v>4847</v>
      </c>
      <c r="D5461" s="49" t="s">
        <v>4848</v>
      </c>
      <c r="E5461" s="65">
        <v>326</v>
      </c>
      <c r="F5461" s="65">
        <v>310</v>
      </c>
      <c r="G5461" s="50">
        <v>939</v>
      </c>
      <c r="H5461" s="50">
        <v>1000</v>
      </c>
      <c r="I5461" s="50">
        <f t="shared" si="260"/>
        <v>1265</v>
      </c>
      <c r="J5461" s="50">
        <f t="shared" si="260"/>
        <v>1310</v>
      </c>
    </row>
    <row r="5462" spans="3:10">
      <c r="C5462" s="48" t="s">
        <v>4849</v>
      </c>
      <c r="D5462" s="49" t="s">
        <v>4850</v>
      </c>
      <c r="E5462" s="65">
        <v>3</v>
      </c>
      <c r="F5462" s="65">
        <v>6</v>
      </c>
      <c r="G5462" s="50">
        <v>28</v>
      </c>
      <c r="H5462" s="50">
        <v>35</v>
      </c>
      <c r="I5462" s="50">
        <f t="shared" si="260"/>
        <v>31</v>
      </c>
      <c r="J5462" s="50">
        <f t="shared" si="260"/>
        <v>41</v>
      </c>
    </row>
    <row r="5463" spans="3:10">
      <c r="C5463" s="48" t="s">
        <v>4851</v>
      </c>
      <c r="D5463" s="49" t="s">
        <v>4852</v>
      </c>
      <c r="E5463" s="65">
        <v>16</v>
      </c>
      <c r="F5463" s="65">
        <v>30</v>
      </c>
      <c r="G5463" s="50">
        <v>210</v>
      </c>
      <c r="H5463" s="50">
        <v>200</v>
      </c>
      <c r="I5463" s="50">
        <f t="shared" si="260"/>
        <v>226</v>
      </c>
      <c r="J5463" s="50">
        <f t="shared" si="260"/>
        <v>230</v>
      </c>
    </row>
    <row r="5464" spans="3:10">
      <c r="C5464" s="48" t="s">
        <v>4853</v>
      </c>
      <c r="D5464" s="49" t="s">
        <v>4854</v>
      </c>
      <c r="E5464" s="65">
        <v>1</v>
      </c>
      <c r="F5464" s="65">
        <v>5</v>
      </c>
      <c r="G5464" s="50">
        <v>2</v>
      </c>
      <c r="H5464" s="50">
        <v>10</v>
      </c>
      <c r="I5464" s="50">
        <f t="shared" si="260"/>
        <v>3</v>
      </c>
      <c r="J5464" s="50">
        <f t="shared" ref="J5464:J5527" si="264">SUM(F5464,H5464)</f>
        <v>15</v>
      </c>
    </row>
    <row r="5465" spans="3:10">
      <c r="C5465" s="48" t="s">
        <v>4855</v>
      </c>
      <c r="D5465" s="49" t="s">
        <v>4856</v>
      </c>
      <c r="E5465" s="65">
        <v>0</v>
      </c>
      <c r="F5465" s="65">
        <v>0</v>
      </c>
      <c r="G5465" s="50">
        <v>149</v>
      </c>
      <c r="H5465" s="50">
        <v>150</v>
      </c>
      <c r="I5465" s="50">
        <f t="shared" ref="I5465:J5528" si="265">SUM(E5465,G5465)</f>
        <v>149</v>
      </c>
      <c r="J5465" s="50">
        <f t="shared" si="264"/>
        <v>150</v>
      </c>
    </row>
    <row r="5466" spans="3:10">
      <c r="C5466" s="48" t="s">
        <v>4857</v>
      </c>
      <c r="D5466" s="49" t="s">
        <v>4858</v>
      </c>
      <c r="E5466" s="65">
        <v>0</v>
      </c>
      <c r="F5466" s="65">
        <v>0</v>
      </c>
      <c r="G5466" s="50">
        <v>9</v>
      </c>
      <c r="H5466" s="50">
        <v>20</v>
      </c>
      <c r="I5466" s="50">
        <f t="shared" si="265"/>
        <v>9</v>
      </c>
      <c r="J5466" s="50">
        <f t="shared" si="264"/>
        <v>20</v>
      </c>
    </row>
    <row r="5467" spans="3:10">
      <c r="C5467" s="48" t="s">
        <v>4859</v>
      </c>
      <c r="D5467" s="49" t="s">
        <v>4860</v>
      </c>
      <c r="E5467" s="65">
        <v>0</v>
      </c>
      <c r="F5467" s="65">
        <v>0</v>
      </c>
      <c r="G5467" s="50">
        <v>58</v>
      </c>
      <c r="H5467" s="50">
        <v>60</v>
      </c>
      <c r="I5467" s="50">
        <f t="shared" si="265"/>
        <v>58</v>
      </c>
      <c r="J5467" s="50">
        <f t="shared" si="264"/>
        <v>60</v>
      </c>
    </row>
    <row r="5468" spans="3:10">
      <c r="C5468" s="48" t="s">
        <v>4861</v>
      </c>
      <c r="D5468" s="49" t="s">
        <v>4862</v>
      </c>
      <c r="E5468" s="65">
        <v>0</v>
      </c>
      <c r="F5468" s="65">
        <v>0</v>
      </c>
      <c r="G5468" s="50">
        <v>0</v>
      </c>
      <c r="H5468" s="50">
        <v>1</v>
      </c>
      <c r="I5468" s="50">
        <f t="shared" si="265"/>
        <v>0</v>
      </c>
      <c r="J5468" s="50">
        <f t="shared" si="264"/>
        <v>1</v>
      </c>
    </row>
    <row r="5469" spans="3:10">
      <c r="C5469" s="48" t="s">
        <v>4863</v>
      </c>
      <c r="D5469" s="49" t="s">
        <v>4864</v>
      </c>
      <c r="E5469" s="65">
        <v>0</v>
      </c>
      <c r="F5469" s="65">
        <v>0</v>
      </c>
      <c r="G5469" s="50">
        <v>76</v>
      </c>
      <c r="H5469" s="50">
        <v>70</v>
      </c>
      <c r="I5469" s="50">
        <f t="shared" si="265"/>
        <v>76</v>
      </c>
      <c r="J5469" s="50">
        <f t="shared" si="264"/>
        <v>70</v>
      </c>
    </row>
    <row r="5470" spans="3:10">
      <c r="C5470" s="48" t="s">
        <v>577</v>
      </c>
      <c r="D5470" s="49" t="s">
        <v>578</v>
      </c>
      <c r="E5470" s="65">
        <v>7</v>
      </c>
      <c r="F5470" s="65">
        <v>10</v>
      </c>
      <c r="G5470" s="50">
        <v>2592</v>
      </c>
      <c r="H5470" s="50">
        <v>2500</v>
      </c>
      <c r="I5470" s="50">
        <f t="shared" si="265"/>
        <v>2599</v>
      </c>
      <c r="J5470" s="50">
        <f t="shared" si="264"/>
        <v>2510</v>
      </c>
    </row>
    <row r="5471" spans="3:10">
      <c r="C5471" s="48" t="s">
        <v>1909</v>
      </c>
      <c r="D5471" s="49" t="s">
        <v>1910</v>
      </c>
      <c r="E5471" s="65">
        <v>0</v>
      </c>
      <c r="F5471" s="65">
        <v>0</v>
      </c>
      <c r="G5471" s="50">
        <v>5</v>
      </c>
      <c r="H5471" s="50">
        <v>5</v>
      </c>
      <c r="I5471" s="50">
        <f t="shared" si="265"/>
        <v>5</v>
      </c>
      <c r="J5471" s="50">
        <f t="shared" si="264"/>
        <v>5</v>
      </c>
    </row>
    <row r="5472" spans="3:10">
      <c r="C5472" s="48" t="s">
        <v>2711</v>
      </c>
      <c r="D5472" s="49" t="s">
        <v>2712</v>
      </c>
      <c r="E5472" s="65">
        <v>0</v>
      </c>
      <c r="F5472" s="65">
        <v>0</v>
      </c>
      <c r="G5472" s="50">
        <v>0</v>
      </c>
      <c r="H5472" s="50">
        <v>2</v>
      </c>
      <c r="I5472" s="50">
        <f t="shared" si="265"/>
        <v>0</v>
      </c>
      <c r="J5472" s="50">
        <f t="shared" si="264"/>
        <v>2</v>
      </c>
    </row>
    <row r="5473" spans="3:10">
      <c r="C5473" s="48" t="s">
        <v>1911</v>
      </c>
      <c r="D5473" s="49" t="s">
        <v>1912</v>
      </c>
      <c r="E5473" s="65">
        <v>0</v>
      </c>
      <c r="F5473" s="65">
        <v>0</v>
      </c>
      <c r="G5473" s="50">
        <v>3</v>
      </c>
      <c r="H5473" s="50">
        <v>5</v>
      </c>
      <c r="I5473" s="50">
        <f t="shared" si="265"/>
        <v>3</v>
      </c>
      <c r="J5473" s="50">
        <f t="shared" si="264"/>
        <v>5</v>
      </c>
    </row>
    <row r="5474" spans="3:10">
      <c r="C5474" s="48" t="s">
        <v>2338</v>
      </c>
      <c r="D5474" s="49" t="s">
        <v>2339</v>
      </c>
      <c r="E5474" s="65">
        <v>0</v>
      </c>
      <c r="F5474" s="65">
        <v>0</v>
      </c>
      <c r="G5474" s="50">
        <v>1</v>
      </c>
      <c r="H5474" s="50">
        <v>2</v>
      </c>
      <c r="I5474" s="50">
        <f t="shared" si="265"/>
        <v>1</v>
      </c>
      <c r="J5474" s="50">
        <f t="shared" si="264"/>
        <v>2</v>
      </c>
    </row>
    <row r="5475" spans="3:10">
      <c r="C5475" s="48" t="s">
        <v>2386</v>
      </c>
      <c r="D5475" s="49" t="s">
        <v>2387</v>
      </c>
      <c r="E5475" s="65">
        <v>0</v>
      </c>
      <c r="F5475" s="65">
        <v>0</v>
      </c>
      <c r="G5475" s="50">
        <v>1</v>
      </c>
      <c r="H5475" s="50">
        <v>2</v>
      </c>
      <c r="I5475" s="50">
        <f t="shared" si="265"/>
        <v>1</v>
      </c>
      <c r="J5475" s="50">
        <f t="shared" si="264"/>
        <v>2</v>
      </c>
    </row>
    <row r="5476" spans="3:10">
      <c r="C5476" s="48" t="s">
        <v>2452</v>
      </c>
      <c r="D5476" s="49" t="s">
        <v>2453</v>
      </c>
      <c r="E5476" s="65">
        <v>0</v>
      </c>
      <c r="F5476" s="65">
        <v>0</v>
      </c>
      <c r="G5476" s="50">
        <v>0</v>
      </c>
      <c r="H5476" s="50">
        <v>2</v>
      </c>
      <c r="I5476" s="50">
        <f t="shared" si="265"/>
        <v>0</v>
      </c>
      <c r="J5476" s="50">
        <f t="shared" si="264"/>
        <v>2</v>
      </c>
    </row>
    <row r="5477" spans="3:10">
      <c r="C5477" s="48" t="s">
        <v>2753</v>
      </c>
      <c r="D5477" s="49" t="s">
        <v>2754</v>
      </c>
      <c r="E5477" s="65">
        <v>0</v>
      </c>
      <c r="F5477" s="65">
        <v>0</v>
      </c>
      <c r="G5477" s="50">
        <v>0</v>
      </c>
      <c r="H5477" s="50">
        <v>2</v>
      </c>
      <c r="I5477" s="50">
        <f t="shared" si="265"/>
        <v>0</v>
      </c>
      <c r="J5477" s="50">
        <f t="shared" si="264"/>
        <v>2</v>
      </c>
    </row>
    <row r="5478" spans="3:10">
      <c r="C5478" s="48" t="s">
        <v>449</v>
      </c>
      <c r="D5478" s="49" t="s">
        <v>450</v>
      </c>
      <c r="E5478" s="65">
        <v>0</v>
      </c>
      <c r="F5478" s="65">
        <v>0</v>
      </c>
      <c r="G5478" s="50">
        <v>1</v>
      </c>
      <c r="H5478" s="50">
        <v>2</v>
      </c>
      <c r="I5478" s="50">
        <f t="shared" si="265"/>
        <v>1</v>
      </c>
      <c r="J5478" s="50">
        <f t="shared" si="264"/>
        <v>2</v>
      </c>
    </row>
    <row r="5479" spans="3:10">
      <c r="C5479" s="48" t="s">
        <v>579</v>
      </c>
      <c r="D5479" s="49" t="s">
        <v>580</v>
      </c>
      <c r="E5479" s="65">
        <v>0</v>
      </c>
      <c r="F5479" s="65">
        <v>0</v>
      </c>
      <c r="G5479" s="50">
        <v>0</v>
      </c>
      <c r="H5479" s="50">
        <v>2</v>
      </c>
      <c r="I5479" s="50">
        <f t="shared" si="265"/>
        <v>0</v>
      </c>
      <c r="J5479" s="50">
        <f t="shared" si="264"/>
        <v>2</v>
      </c>
    </row>
    <row r="5480" spans="3:10">
      <c r="C5480" s="48" t="s">
        <v>1973</v>
      </c>
      <c r="D5480" s="49" t="s">
        <v>1974</v>
      </c>
      <c r="E5480" s="65">
        <v>0</v>
      </c>
      <c r="F5480" s="65">
        <v>0</v>
      </c>
      <c r="G5480" s="50">
        <v>0</v>
      </c>
      <c r="H5480" s="50">
        <v>2</v>
      </c>
      <c r="I5480" s="50">
        <f t="shared" si="265"/>
        <v>0</v>
      </c>
      <c r="J5480" s="50">
        <f t="shared" si="264"/>
        <v>2</v>
      </c>
    </row>
    <row r="5481" spans="3:10">
      <c r="C5481" s="48" t="s">
        <v>4865</v>
      </c>
      <c r="D5481" s="49" t="s">
        <v>4866</v>
      </c>
      <c r="E5481" s="65">
        <v>0</v>
      </c>
      <c r="F5481" s="65">
        <v>0</v>
      </c>
      <c r="G5481" s="50">
        <v>46</v>
      </c>
      <c r="H5481" s="50">
        <v>40</v>
      </c>
      <c r="I5481" s="50">
        <f t="shared" si="265"/>
        <v>46</v>
      </c>
      <c r="J5481" s="50">
        <f t="shared" si="264"/>
        <v>40</v>
      </c>
    </row>
    <row r="5482" spans="3:10">
      <c r="C5482" s="48" t="s">
        <v>4183</v>
      </c>
      <c r="D5482" s="49" t="s">
        <v>4184</v>
      </c>
      <c r="E5482" s="65">
        <v>0</v>
      </c>
      <c r="F5482" s="65">
        <v>0</v>
      </c>
      <c r="G5482" s="50">
        <v>0</v>
      </c>
      <c r="H5482" s="50">
        <v>2</v>
      </c>
      <c r="I5482" s="50">
        <f t="shared" si="265"/>
        <v>0</v>
      </c>
      <c r="J5482" s="50">
        <f t="shared" si="264"/>
        <v>2</v>
      </c>
    </row>
    <row r="5483" spans="3:10">
      <c r="C5483" s="48" t="s">
        <v>583</v>
      </c>
      <c r="D5483" s="49" t="s">
        <v>584</v>
      </c>
      <c r="E5483" s="65">
        <v>211</v>
      </c>
      <c r="F5483" s="65">
        <v>200</v>
      </c>
      <c r="G5483" s="50">
        <v>10828</v>
      </c>
      <c r="H5483" s="50">
        <v>10000</v>
      </c>
      <c r="I5483" s="50">
        <f t="shared" si="265"/>
        <v>11039</v>
      </c>
      <c r="J5483" s="50">
        <f t="shared" si="264"/>
        <v>10200</v>
      </c>
    </row>
    <row r="5484" spans="3:10">
      <c r="C5484" s="48" t="s">
        <v>2620</v>
      </c>
      <c r="D5484" s="49" t="s">
        <v>2621</v>
      </c>
      <c r="E5484" s="65">
        <v>0</v>
      </c>
      <c r="F5484" s="65">
        <v>0</v>
      </c>
      <c r="G5484" s="50">
        <v>1</v>
      </c>
      <c r="H5484" s="50">
        <v>1</v>
      </c>
      <c r="I5484" s="50">
        <f t="shared" si="265"/>
        <v>1</v>
      </c>
      <c r="J5484" s="50">
        <f t="shared" si="264"/>
        <v>1</v>
      </c>
    </row>
    <row r="5485" spans="3:10">
      <c r="C5485" s="48" t="s">
        <v>2807</v>
      </c>
      <c r="D5485" s="49" t="s">
        <v>2808</v>
      </c>
      <c r="E5485" s="65">
        <v>0</v>
      </c>
      <c r="F5485" s="65">
        <v>0</v>
      </c>
      <c r="G5485" s="50">
        <v>0</v>
      </c>
      <c r="H5485" s="50">
        <v>1</v>
      </c>
      <c r="I5485" s="50">
        <f t="shared" si="265"/>
        <v>0</v>
      </c>
      <c r="J5485" s="50">
        <f t="shared" si="264"/>
        <v>1</v>
      </c>
    </row>
    <row r="5486" spans="3:10">
      <c r="C5486" s="48" t="s">
        <v>4867</v>
      </c>
      <c r="D5486" s="49" t="s">
        <v>4868</v>
      </c>
      <c r="E5486" s="65">
        <v>0</v>
      </c>
      <c r="F5486" s="65">
        <v>0</v>
      </c>
      <c r="G5486" s="50">
        <v>6</v>
      </c>
      <c r="H5486" s="50">
        <v>5</v>
      </c>
      <c r="I5486" s="50">
        <f t="shared" si="265"/>
        <v>6</v>
      </c>
      <c r="J5486" s="50">
        <f t="shared" si="264"/>
        <v>5</v>
      </c>
    </row>
    <row r="5487" spans="3:10">
      <c r="C5487" s="48" t="s">
        <v>4869</v>
      </c>
      <c r="D5487" s="49" t="s">
        <v>4870</v>
      </c>
      <c r="E5487" s="65">
        <v>1</v>
      </c>
      <c r="F5487" s="65">
        <v>2</v>
      </c>
      <c r="G5487" s="50">
        <v>7</v>
      </c>
      <c r="H5487" s="50">
        <v>10</v>
      </c>
      <c r="I5487" s="50">
        <f t="shared" si="265"/>
        <v>8</v>
      </c>
      <c r="J5487" s="50">
        <f t="shared" si="264"/>
        <v>12</v>
      </c>
    </row>
    <row r="5488" spans="3:10">
      <c r="C5488" s="48" t="s">
        <v>4871</v>
      </c>
      <c r="D5488" s="49" t="s">
        <v>4872</v>
      </c>
      <c r="E5488" s="65">
        <v>3</v>
      </c>
      <c r="F5488" s="65">
        <v>4</v>
      </c>
      <c r="G5488" s="50">
        <v>2</v>
      </c>
      <c r="H5488" s="50">
        <v>5</v>
      </c>
      <c r="I5488" s="50">
        <f t="shared" si="265"/>
        <v>5</v>
      </c>
      <c r="J5488" s="50">
        <f t="shared" si="264"/>
        <v>9</v>
      </c>
    </row>
    <row r="5489" spans="3:10">
      <c r="C5489" s="48" t="s">
        <v>4873</v>
      </c>
      <c r="D5489" s="49" t="s">
        <v>4874</v>
      </c>
      <c r="E5489" s="65">
        <v>0</v>
      </c>
      <c r="F5489" s="65">
        <v>0</v>
      </c>
      <c r="G5489" s="50">
        <v>0</v>
      </c>
      <c r="H5489" s="50">
        <v>2</v>
      </c>
      <c r="I5489" s="50">
        <f t="shared" si="265"/>
        <v>0</v>
      </c>
      <c r="J5489" s="50">
        <f t="shared" si="264"/>
        <v>2</v>
      </c>
    </row>
    <row r="5490" spans="3:10">
      <c r="C5490" s="48" t="s">
        <v>4875</v>
      </c>
      <c r="D5490" s="49" t="s">
        <v>4876</v>
      </c>
      <c r="E5490" s="65">
        <v>0</v>
      </c>
      <c r="F5490" s="65">
        <v>0</v>
      </c>
      <c r="G5490" s="50">
        <v>33</v>
      </c>
      <c r="H5490" s="50">
        <v>35</v>
      </c>
      <c r="I5490" s="50">
        <f t="shared" si="265"/>
        <v>33</v>
      </c>
      <c r="J5490" s="50">
        <f t="shared" si="264"/>
        <v>35</v>
      </c>
    </row>
    <row r="5491" spans="3:10">
      <c r="C5491" s="48" t="s">
        <v>4877</v>
      </c>
      <c r="D5491" s="49" t="s">
        <v>4878</v>
      </c>
      <c r="E5491" s="65">
        <v>0</v>
      </c>
      <c r="F5491" s="65">
        <v>1</v>
      </c>
      <c r="G5491" s="50">
        <v>460</v>
      </c>
      <c r="H5491" s="50">
        <v>450</v>
      </c>
      <c r="I5491" s="50">
        <f t="shared" si="265"/>
        <v>460</v>
      </c>
      <c r="J5491" s="50">
        <f t="shared" si="264"/>
        <v>451</v>
      </c>
    </row>
    <row r="5492" spans="3:10">
      <c r="C5492" s="48" t="s">
        <v>4879</v>
      </c>
      <c r="D5492" s="49" t="s">
        <v>4880</v>
      </c>
      <c r="E5492" s="65">
        <v>0</v>
      </c>
      <c r="F5492" s="65">
        <v>0</v>
      </c>
      <c r="G5492" s="50">
        <v>280</v>
      </c>
      <c r="H5492" s="50">
        <v>300</v>
      </c>
      <c r="I5492" s="50">
        <f t="shared" si="265"/>
        <v>280</v>
      </c>
      <c r="J5492" s="50">
        <f t="shared" si="264"/>
        <v>300</v>
      </c>
    </row>
    <row r="5493" spans="3:10">
      <c r="C5493" s="48" t="s">
        <v>4881</v>
      </c>
      <c r="D5493" s="49" t="s">
        <v>4882</v>
      </c>
      <c r="E5493" s="65">
        <v>0</v>
      </c>
      <c r="F5493" s="65">
        <v>0</v>
      </c>
      <c r="G5493" s="50">
        <v>0</v>
      </c>
      <c r="H5493" s="50">
        <v>1</v>
      </c>
      <c r="I5493" s="50">
        <f t="shared" si="265"/>
        <v>0</v>
      </c>
      <c r="J5493" s="50">
        <f t="shared" si="264"/>
        <v>1</v>
      </c>
    </row>
    <row r="5494" spans="3:10">
      <c r="C5494" s="48" t="s">
        <v>4883</v>
      </c>
      <c r="D5494" s="49" t="s">
        <v>4884</v>
      </c>
      <c r="E5494" s="65">
        <v>0</v>
      </c>
      <c r="F5494" s="65">
        <v>0</v>
      </c>
      <c r="G5494" s="50">
        <v>1</v>
      </c>
      <c r="H5494" s="50">
        <v>2</v>
      </c>
      <c r="I5494" s="50">
        <f t="shared" si="265"/>
        <v>1</v>
      </c>
      <c r="J5494" s="50">
        <f t="shared" si="264"/>
        <v>2</v>
      </c>
    </row>
    <row r="5495" spans="3:10">
      <c r="C5495" s="48" t="s">
        <v>4885</v>
      </c>
      <c r="D5495" s="49" t="s">
        <v>4886</v>
      </c>
      <c r="E5495" s="65">
        <v>0</v>
      </c>
      <c r="F5495" s="65">
        <v>1</v>
      </c>
      <c r="G5495" s="50">
        <v>1872</v>
      </c>
      <c r="H5495" s="50">
        <v>1800</v>
      </c>
      <c r="I5495" s="50">
        <f t="shared" si="265"/>
        <v>1872</v>
      </c>
      <c r="J5495" s="50">
        <f t="shared" si="264"/>
        <v>1801</v>
      </c>
    </row>
    <row r="5496" spans="3:10">
      <c r="C5496" s="48" t="s">
        <v>4887</v>
      </c>
      <c r="D5496" s="49" t="s">
        <v>4888</v>
      </c>
      <c r="E5496" s="65">
        <v>0</v>
      </c>
      <c r="F5496" s="65">
        <v>0</v>
      </c>
      <c r="G5496" s="50">
        <v>0</v>
      </c>
      <c r="H5496" s="50">
        <v>5</v>
      </c>
      <c r="I5496" s="50">
        <f t="shared" si="265"/>
        <v>0</v>
      </c>
      <c r="J5496" s="50">
        <f t="shared" si="264"/>
        <v>5</v>
      </c>
    </row>
    <row r="5497" spans="3:10">
      <c r="C5497" s="48" t="s">
        <v>4889</v>
      </c>
      <c r="D5497" s="49" t="s">
        <v>4890</v>
      </c>
      <c r="E5497" s="65">
        <v>0</v>
      </c>
      <c r="F5497" s="65">
        <v>0</v>
      </c>
      <c r="G5497" s="50">
        <v>2589</v>
      </c>
      <c r="H5497" s="50">
        <v>2600</v>
      </c>
      <c r="I5497" s="50">
        <f t="shared" si="265"/>
        <v>2589</v>
      </c>
      <c r="J5497" s="50">
        <f t="shared" si="264"/>
        <v>2600</v>
      </c>
    </row>
    <row r="5498" spans="3:10">
      <c r="C5498" s="48" t="s">
        <v>4891</v>
      </c>
      <c r="D5498" s="49" t="s">
        <v>4892</v>
      </c>
      <c r="E5498" s="65">
        <v>0</v>
      </c>
      <c r="F5498" s="65">
        <v>0</v>
      </c>
      <c r="G5498" s="50">
        <v>3920</v>
      </c>
      <c r="H5498" s="50">
        <v>4200</v>
      </c>
      <c r="I5498" s="50">
        <f t="shared" si="265"/>
        <v>3920</v>
      </c>
      <c r="J5498" s="50">
        <f t="shared" si="264"/>
        <v>4200</v>
      </c>
    </row>
    <row r="5499" spans="3:10">
      <c r="C5499" s="48" t="s">
        <v>4893</v>
      </c>
      <c r="D5499" s="49" t="s">
        <v>4894</v>
      </c>
      <c r="E5499" s="65">
        <v>0</v>
      </c>
      <c r="F5499" s="65">
        <v>0</v>
      </c>
      <c r="G5499" s="50">
        <v>15</v>
      </c>
      <c r="H5499" s="50">
        <v>20</v>
      </c>
      <c r="I5499" s="50">
        <f t="shared" si="265"/>
        <v>15</v>
      </c>
      <c r="J5499" s="50">
        <f t="shared" si="264"/>
        <v>20</v>
      </c>
    </row>
    <row r="5500" spans="3:10">
      <c r="C5500" s="48" t="s">
        <v>4895</v>
      </c>
      <c r="D5500" s="49" t="s">
        <v>4896</v>
      </c>
      <c r="E5500" s="65">
        <v>0</v>
      </c>
      <c r="F5500" s="65">
        <v>0</v>
      </c>
      <c r="G5500" s="50">
        <v>1</v>
      </c>
      <c r="H5500" s="50">
        <v>2</v>
      </c>
      <c r="I5500" s="50">
        <f t="shared" si="265"/>
        <v>1</v>
      </c>
      <c r="J5500" s="50">
        <f t="shared" si="264"/>
        <v>2</v>
      </c>
    </row>
    <row r="5501" spans="3:10">
      <c r="C5501" s="48" t="s">
        <v>4897</v>
      </c>
      <c r="D5501" s="49" t="s">
        <v>4898</v>
      </c>
      <c r="E5501" s="65">
        <v>0</v>
      </c>
      <c r="F5501" s="65">
        <v>0</v>
      </c>
      <c r="G5501" s="50">
        <v>20</v>
      </c>
      <c r="H5501" s="50">
        <v>25</v>
      </c>
      <c r="I5501" s="50">
        <f t="shared" si="265"/>
        <v>20</v>
      </c>
      <c r="J5501" s="50">
        <f t="shared" si="264"/>
        <v>25</v>
      </c>
    </row>
    <row r="5502" spans="3:10">
      <c r="C5502" s="48" t="s">
        <v>4899</v>
      </c>
      <c r="D5502" s="49" t="s">
        <v>4900</v>
      </c>
      <c r="E5502" s="65">
        <v>0</v>
      </c>
      <c r="F5502" s="65">
        <v>0</v>
      </c>
      <c r="G5502" s="50">
        <v>1</v>
      </c>
      <c r="H5502" s="50">
        <v>5</v>
      </c>
      <c r="I5502" s="50">
        <f t="shared" si="265"/>
        <v>1</v>
      </c>
      <c r="J5502" s="50">
        <f t="shared" si="264"/>
        <v>5</v>
      </c>
    </row>
    <row r="5503" spans="3:10">
      <c r="C5503" s="48" t="s">
        <v>4901</v>
      </c>
      <c r="D5503" s="49" t="s">
        <v>4902</v>
      </c>
      <c r="E5503" s="65">
        <v>0</v>
      </c>
      <c r="F5503" s="65">
        <v>0</v>
      </c>
      <c r="G5503" s="50">
        <v>2</v>
      </c>
      <c r="H5503" s="50">
        <v>5</v>
      </c>
      <c r="I5503" s="50">
        <f t="shared" si="265"/>
        <v>2</v>
      </c>
      <c r="J5503" s="50">
        <f t="shared" si="264"/>
        <v>5</v>
      </c>
    </row>
    <row r="5504" spans="3:10">
      <c r="C5504" s="48" t="s">
        <v>4903</v>
      </c>
      <c r="D5504" s="49" t="s">
        <v>4904</v>
      </c>
      <c r="E5504" s="65">
        <v>7</v>
      </c>
      <c r="F5504" s="65">
        <v>10</v>
      </c>
      <c r="G5504" s="50">
        <v>1650</v>
      </c>
      <c r="H5504" s="50">
        <v>1800</v>
      </c>
      <c r="I5504" s="50">
        <f t="shared" si="265"/>
        <v>1657</v>
      </c>
      <c r="J5504" s="50">
        <f t="shared" si="264"/>
        <v>1810</v>
      </c>
    </row>
    <row r="5505" spans="3:10">
      <c r="C5505" s="48" t="s">
        <v>4905</v>
      </c>
      <c r="D5505" s="49" t="s">
        <v>4906</v>
      </c>
      <c r="E5505" s="65">
        <v>0</v>
      </c>
      <c r="F5505" s="65">
        <v>0</v>
      </c>
      <c r="G5505" s="50">
        <v>755</v>
      </c>
      <c r="H5505" s="50">
        <v>750</v>
      </c>
      <c r="I5505" s="50">
        <f t="shared" si="265"/>
        <v>755</v>
      </c>
      <c r="J5505" s="50">
        <f t="shared" si="264"/>
        <v>750</v>
      </c>
    </row>
    <row r="5506" spans="3:10">
      <c r="C5506" s="48" t="s">
        <v>2642</v>
      </c>
      <c r="D5506" s="49" t="s">
        <v>2643</v>
      </c>
      <c r="E5506" s="65">
        <v>0</v>
      </c>
      <c r="F5506" s="65">
        <v>0</v>
      </c>
      <c r="G5506" s="50">
        <v>0</v>
      </c>
      <c r="H5506" s="50">
        <v>1</v>
      </c>
      <c r="I5506" s="50">
        <f t="shared" si="265"/>
        <v>0</v>
      </c>
      <c r="J5506" s="50">
        <f t="shared" si="264"/>
        <v>1</v>
      </c>
    </row>
    <row r="5507" spans="3:10">
      <c r="C5507" s="48" t="s">
        <v>483</v>
      </c>
      <c r="D5507" s="49" t="s">
        <v>484</v>
      </c>
      <c r="E5507" s="65">
        <v>0</v>
      </c>
      <c r="F5507" s="65">
        <v>2</v>
      </c>
      <c r="G5507" s="50">
        <v>0</v>
      </c>
      <c r="H5507" s="50"/>
      <c r="I5507" s="50">
        <f t="shared" si="265"/>
        <v>0</v>
      </c>
      <c r="J5507" s="50">
        <f t="shared" si="264"/>
        <v>2</v>
      </c>
    </row>
    <row r="5508" spans="3:10">
      <c r="C5508" s="48" t="s">
        <v>4907</v>
      </c>
      <c r="D5508" s="49" t="s">
        <v>4908</v>
      </c>
      <c r="E5508" s="65">
        <v>1</v>
      </c>
      <c r="F5508" s="65">
        <v>2</v>
      </c>
      <c r="G5508" s="50">
        <v>998</v>
      </c>
      <c r="H5508" s="50">
        <v>920</v>
      </c>
      <c r="I5508" s="50">
        <f t="shared" si="265"/>
        <v>999</v>
      </c>
      <c r="J5508" s="50">
        <f t="shared" si="264"/>
        <v>922</v>
      </c>
    </row>
    <row r="5509" spans="3:10">
      <c r="C5509" s="48" t="s">
        <v>4909</v>
      </c>
      <c r="D5509" s="49" t="s">
        <v>4910</v>
      </c>
      <c r="E5509" s="65">
        <v>0</v>
      </c>
      <c r="F5509" s="65">
        <v>0</v>
      </c>
      <c r="G5509" s="50">
        <v>145</v>
      </c>
      <c r="H5509" s="50">
        <v>150</v>
      </c>
      <c r="I5509" s="50">
        <f t="shared" si="265"/>
        <v>145</v>
      </c>
      <c r="J5509" s="50">
        <f t="shared" si="264"/>
        <v>150</v>
      </c>
    </row>
    <row r="5510" spans="3:10">
      <c r="C5510" s="48" t="s">
        <v>4911</v>
      </c>
      <c r="D5510" s="49" t="s">
        <v>4912</v>
      </c>
      <c r="E5510" s="65">
        <v>0</v>
      </c>
      <c r="F5510" s="65">
        <v>0</v>
      </c>
      <c r="G5510" s="50">
        <v>174</v>
      </c>
      <c r="H5510" s="50">
        <v>180</v>
      </c>
      <c r="I5510" s="50">
        <f t="shared" si="265"/>
        <v>174</v>
      </c>
      <c r="J5510" s="50">
        <f t="shared" si="264"/>
        <v>180</v>
      </c>
    </row>
    <row r="5511" spans="3:10">
      <c r="C5511" s="48" t="s">
        <v>4913</v>
      </c>
      <c r="D5511" s="49" t="s">
        <v>4914</v>
      </c>
      <c r="E5511" s="65">
        <v>3</v>
      </c>
      <c r="F5511" s="65">
        <v>5</v>
      </c>
      <c r="G5511" s="50">
        <v>1</v>
      </c>
      <c r="H5511" s="50">
        <v>2</v>
      </c>
      <c r="I5511" s="50">
        <f t="shared" si="265"/>
        <v>4</v>
      </c>
      <c r="J5511" s="50">
        <f t="shared" si="264"/>
        <v>7</v>
      </c>
    </row>
    <row r="5512" spans="3:10">
      <c r="C5512" s="48" t="s">
        <v>4915</v>
      </c>
      <c r="D5512" s="49" t="s">
        <v>4916</v>
      </c>
      <c r="E5512" s="65">
        <v>0</v>
      </c>
      <c r="F5512" s="65">
        <v>0</v>
      </c>
      <c r="G5512" s="50">
        <v>0</v>
      </c>
      <c r="H5512" s="50">
        <v>2</v>
      </c>
      <c r="I5512" s="50">
        <f t="shared" si="265"/>
        <v>0</v>
      </c>
      <c r="J5512" s="50">
        <f t="shared" si="264"/>
        <v>2</v>
      </c>
    </row>
    <row r="5513" spans="3:10">
      <c r="C5513" s="48" t="s">
        <v>587</v>
      </c>
      <c r="D5513" s="49" t="s">
        <v>588</v>
      </c>
      <c r="E5513" s="65">
        <v>1</v>
      </c>
      <c r="F5513" s="65">
        <v>1</v>
      </c>
      <c r="G5513" s="50">
        <v>1</v>
      </c>
      <c r="H5513" s="50">
        <v>2</v>
      </c>
      <c r="I5513" s="50">
        <f t="shared" si="265"/>
        <v>2</v>
      </c>
      <c r="J5513" s="50">
        <f t="shared" si="264"/>
        <v>3</v>
      </c>
    </row>
    <row r="5514" spans="3:10">
      <c r="C5514" s="48" t="s">
        <v>485</v>
      </c>
      <c r="D5514" s="49" t="s">
        <v>486</v>
      </c>
      <c r="E5514" s="65">
        <v>0</v>
      </c>
      <c r="F5514" s="65">
        <v>0</v>
      </c>
      <c r="G5514" s="50">
        <v>0</v>
      </c>
      <c r="H5514" s="50">
        <v>2</v>
      </c>
      <c r="I5514" s="50">
        <f t="shared" si="265"/>
        <v>0</v>
      </c>
      <c r="J5514" s="50">
        <f t="shared" si="264"/>
        <v>2</v>
      </c>
    </row>
    <row r="5515" spans="3:10">
      <c r="C5515" s="48" t="s">
        <v>516</v>
      </c>
      <c r="D5515" s="49" t="s">
        <v>517</v>
      </c>
      <c r="E5515" s="65">
        <v>1</v>
      </c>
      <c r="F5515" s="65">
        <v>0</v>
      </c>
      <c r="G5515" s="50">
        <v>3</v>
      </c>
      <c r="H5515" s="50">
        <v>5</v>
      </c>
      <c r="I5515" s="50">
        <f t="shared" si="265"/>
        <v>4</v>
      </c>
      <c r="J5515" s="50">
        <f t="shared" si="264"/>
        <v>5</v>
      </c>
    </row>
    <row r="5516" spans="3:10">
      <c r="C5516" s="48" t="s">
        <v>4917</v>
      </c>
      <c r="D5516" s="49" t="s">
        <v>4918</v>
      </c>
      <c r="E5516" s="65">
        <v>0</v>
      </c>
      <c r="F5516" s="65">
        <v>0</v>
      </c>
      <c r="G5516" s="50">
        <v>2857</v>
      </c>
      <c r="H5516" s="50">
        <v>2800</v>
      </c>
      <c r="I5516" s="50">
        <f t="shared" si="265"/>
        <v>2857</v>
      </c>
      <c r="J5516" s="50">
        <f t="shared" si="264"/>
        <v>2800</v>
      </c>
    </row>
    <row r="5517" spans="3:10">
      <c r="C5517" s="48" t="s">
        <v>4919</v>
      </c>
      <c r="D5517" s="49" t="s">
        <v>4920</v>
      </c>
      <c r="E5517" s="65">
        <v>147</v>
      </c>
      <c r="F5517" s="65">
        <v>150</v>
      </c>
      <c r="G5517" s="50">
        <v>479</v>
      </c>
      <c r="H5517" s="50">
        <v>500</v>
      </c>
      <c r="I5517" s="50">
        <f t="shared" si="265"/>
        <v>626</v>
      </c>
      <c r="J5517" s="50">
        <f t="shared" si="264"/>
        <v>650</v>
      </c>
    </row>
    <row r="5518" spans="3:10">
      <c r="C5518" s="48" t="s">
        <v>757</v>
      </c>
      <c r="D5518" s="49" t="s">
        <v>758</v>
      </c>
      <c r="E5518" s="65">
        <v>0</v>
      </c>
      <c r="F5518" s="65">
        <v>0</v>
      </c>
      <c r="G5518" s="50">
        <v>0</v>
      </c>
      <c r="H5518" s="50">
        <v>2</v>
      </c>
      <c r="I5518" s="50">
        <f t="shared" si="265"/>
        <v>0</v>
      </c>
      <c r="J5518" s="50">
        <f t="shared" si="264"/>
        <v>2</v>
      </c>
    </row>
    <row r="5519" spans="3:10">
      <c r="C5519" s="48" t="s">
        <v>591</v>
      </c>
      <c r="D5519" s="49" t="s">
        <v>592</v>
      </c>
      <c r="E5519" s="65">
        <v>0</v>
      </c>
      <c r="F5519" s="65">
        <v>0</v>
      </c>
      <c r="G5519" s="50">
        <v>708</v>
      </c>
      <c r="H5519" s="50">
        <v>700</v>
      </c>
      <c r="I5519" s="50">
        <f t="shared" si="265"/>
        <v>708</v>
      </c>
      <c r="J5519" s="50">
        <f t="shared" si="264"/>
        <v>700</v>
      </c>
    </row>
    <row r="5520" spans="3:10">
      <c r="C5520" s="48" t="s">
        <v>3769</v>
      </c>
      <c r="D5520" s="49" t="s">
        <v>4528</v>
      </c>
      <c r="E5520" s="65">
        <v>0</v>
      </c>
      <c r="F5520" s="65">
        <v>0</v>
      </c>
      <c r="G5520" s="50">
        <v>0</v>
      </c>
      <c r="H5520" s="50">
        <v>10</v>
      </c>
      <c r="I5520" s="50">
        <f t="shared" si="265"/>
        <v>0</v>
      </c>
      <c r="J5520" s="50">
        <f t="shared" si="264"/>
        <v>10</v>
      </c>
    </row>
    <row r="5521" spans="3:10">
      <c r="C5521" s="48" t="s">
        <v>593</v>
      </c>
      <c r="D5521" s="49" t="s">
        <v>594</v>
      </c>
      <c r="E5521" s="65">
        <v>0</v>
      </c>
      <c r="F5521" s="65">
        <v>0</v>
      </c>
      <c r="G5521" s="50">
        <v>16</v>
      </c>
      <c r="H5521" s="50">
        <v>20</v>
      </c>
      <c r="I5521" s="50">
        <f t="shared" si="265"/>
        <v>16</v>
      </c>
      <c r="J5521" s="50">
        <f t="shared" si="264"/>
        <v>20</v>
      </c>
    </row>
    <row r="5522" spans="3:10">
      <c r="C5522" s="48" t="s">
        <v>595</v>
      </c>
      <c r="D5522" s="49" t="s">
        <v>596</v>
      </c>
      <c r="E5522" s="65">
        <v>3</v>
      </c>
      <c r="F5522" s="65">
        <v>0</v>
      </c>
      <c r="G5522" s="50">
        <v>1452</v>
      </c>
      <c r="H5522" s="50">
        <v>1500</v>
      </c>
      <c r="I5522" s="50">
        <f t="shared" si="265"/>
        <v>1455</v>
      </c>
      <c r="J5522" s="50">
        <f t="shared" si="264"/>
        <v>1500</v>
      </c>
    </row>
    <row r="5523" spans="3:10">
      <c r="C5523" s="48" t="s">
        <v>763</v>
      </c>
      <c r="D5523" s="49" t="s">
        <v>764</v>
      </c>
      <c r="E5523" s="65">
        <v>0</v>
      </c>
      <c r="F5523" s="65">
        <v>0</v>
      </c>
      <c r="G5523" s="50">
        <v>0</v>
      </c>
      <c r="H5523" s="50">
        <v>2</v>
      </c>
      <c r="I5523" s="50">
        <f t="shared" si="265"/>
        <v>0</v>
      </c>
      <c r="J5523" s="50">
        <f t="shared" si="264"/>
        <v>2</v>
      </c>
    </row>
    <row r="5524" spans="3:10">
      <c r="C5524" s="48" t="s">
        <v>597</v>
      </c>
      <c r="D5524" s="49" t="s">
        <v>598</v>
      </c>
      <c r="E5524" s="65">
        <v>0</v>
      </c>
      <c r="F5524" s="65">
        <v>0</v>
      </c>
      <c r="G5524" s="50">
        <v>44</v>
      </c>
      <c r="H5524" s="50">
        <v>50</v>
      </c>
      <c r="I5524" s="50">
        <f t="shared" si="265"/>
        <v>44</v>
      </c>
      <c r="J5524" s="50">
        <f t="shared" si="264"/>
        <v>50</v>
      </c>
    </row>
    <row r="5525" spans="3:10">
      <c r="C5525" s="48" t="s">
        <v>771</v>
      </c>
      <c r="D5525" s="49" t="s">
        <v>772</v>
      </c>
      <c r="E5525" s="65">
        <v>0</v>
      </c>
      <c r="F5525" s="65">
        <v>0</v>
      </c>
      <c r="G5525" s="50">
        <v>47</v>
      </c>
      <c r="H5525" s="50">
        <v>45</v>
      </c>
      <c r="I5525" s="50">
        <f t="shared" si="265"/>
        <v>47</v>
      </c>
      <c r="J5525" s="50">
        <f t="shared" si="264"/>
        <v>45</v>
      </c>
    </row>
    <row r="5526" spans="3:10">
      <c r="C5526" s="48" t="s">
        <v>599</v>
      </c>
      <c r="D5526" s="49" t="s">
        <v>600</v>
      </c>
      <c r="E5526" s="65">
        <v>0</v>
      </c>
      <c r="F5526" s="65">
        <v>0</v>
      </c>
      <c r="G5526" s="50">
        <v>17</v>
      </c>
      <c r="H5526" s="50">
        <v>30</v>
      </c>
      <c r="I5526" s="50">
        <f t="shared" si="265"/>
        <v>17</v>
      </c>
      <c r="J5526" s="50">
        <f t="shared" si="264"/>
        <v>30</v>
      </c>
    </row>
    <row r="5527" spans="3:10">
      <c r="C5527" s="48" t="s">
        <v>601</v>
      </c>
      <c r="D5527" s="49" t="s">
        <v>602</v>
      </c>
      <c r="E5527" s="65">
        <v>0</v>
      </c>
      <c r="F5527" s="65">
        <v>0</v>
      </c>
      <c r="G5527" s="50">
        <v>524</v>
      </c>
      <c r="H5527" s="50">
        <v>550</v>
      </c>
      <c r="I5527" s="50">
        <f t="shared" si="265"/>
        <v>524</v>
      </c>
      <c r="J5527" s="50">
        <f t="shared" si="264"/>
        <v>550</v>
      </c>
    </row>
    <row r="5528" spans="3:10">
      <c r="C5528" s="48" t="s">
        <v>603</v>
      </c>
      <c r="D5528" s="49" t="s">
        <v>604</v>
      </c>
      <c r="E5528" s="65">
        <v>0</v>
      </c>
      <c r="F5528" s="65">
        <v>0</v>
      </c>
      <c r="G5528" s="50">
        <v>138</v>
      </c>
      <c r="H5528" s="50">
        <v>240</v>
      </c>
      <c r="I5528" s="50">
        <f t="shared" si="265"/>
        <v>138</v>
      </c>
      <c r="J5528" s="50">
        <f t="shared" si="265"/>
        <v>240</v>
      </c>
    </row>
    <row r="5529" spans="3:10">
      <c r="C5529" s="48" t="s">
        <v>605</v>
      </c>
      <c r="D5529" s="49" t="s">
        <v>606</v>
      </c>
      <c r="E5529" s="65">
        <v>0</v>
      </c>
      <c r="F5529" s="65">
        <v>0</v>
      </c>
      <c r="G5529" s="50">
        <v>10</v>
      </c>
      <c r="H5529" s="50">
        <v>15</v>
      </c>
      <c r="I5529" s="50">
        <f t="shared" ref="I5529:J5592" si="266">SUM(E5529,G5529)</f>
        <v>10</v>
      </c>
      <c r="J5529" s="50">
        <f t="shared" si="266"/>
        <v>15</v>
      </c>
    </row>
    <row r="5530" spans="3:10">
      <c r="C5530" s="48" t="s">
        <v>773</v>
      </c>
      <c r="D5530" s="49" t="s">
        <v>774</v>
      </c>
      <c r="E5530" s="65">
        <v>1</v>
      </c>
      <c r="F5530" s="65">
        <v>1</v>
      </c>
      <c r="G5530" s="50">
        <v>1404</v>
      </c>
      <c r="H5530" s="50">
        <v>1700</v>
      </c>
      <c r="I5530" s="50">
        <f t="shared" si="266"/>
        <v>1405</v>
      </c>
      <c r="J5530" s="50">
        <f t="shared" si="266"/>
        <v>1701</v>
      </c>
    </row>
    <row r="5531" spans="3:10">
      <c r="C5531" s="48" t="s">
        <v>607</v>
      </c>
      <c r="D5531" s="49" t="s">
        <v>608</v>
      </c>
      <c r="E5531" s="65">
        <v>3</v>
      </c>
      <c r="F5531" s="65">
        <v>5</v>
      </c>
      <c r="G5531" s="50">
        <v>3914</v>
      </c>
      <c r="H5531" s="50">
        <v>4300</v>
      </c>
      <c r="I5531" s="50">
        <f t="shared" si="266"/>
        <v>3917</v>
      </c>
      <c r="J5531" s="50">
        <f t="shared" si="266"/>
        <v>4305</v>
      </c>
    </row>
    <row r="5532" spans="3:10">
      <c r="C5532" s="48" t="s">
        <v>4921</v>
      </c>
      <c r="D5532" s="49" t="s">
        <v>4922</v>
      </c>
      <c r="E5532" s="65">
        <v>0</v>
      </c>
      <c r="F5532" s="65">
        <v>0</v>
      </c>
      <c r="G5532" s="50">
        <v>0</v>
      </c>
      <c r="H5532" s="50">
        <v>2</v>
      </c>
      <c r="I5532" s="50">
        <f t="shared" si="266"/>
        <v>0</v>
      </c>
      <c r="J5532" s="50">
        <f t="shared" si="266"/>
        <v>2</v>
      </c>
    </row>
    <row r="5533" spans="3:10">
      <c r="C5533" s="48" t="s">
        <v>777</v>
      </c>
      <c r="D5533" s="49" t="s">
        <v>778</v>
      </c>
      <c r="E5533" s="65">
        <v>0</v>
      </c>
      <c r="F5533" s="65">
        <v>0</v>
      </c>
      <c r="G5533" s="50">
        <v>5</v>
      </c>
      <c r="H5533" s="50">
        <v>5</v>
      </c>
      <c r="I5533" s="50">
        <f t="shared" si="266"/>
        <v>5</v>
      </c>
      <c r="J5533" s="50">
        <f t="shared" si="266"/>
        <v>5</v>
      </c>
    </row>
    <row r="5534" spans="3:10">
      <c r="C5534" s="48" t="s">
        <v>3770</v>
      </c>
      <c r="D5534" s="49" t="s">
        <v>3771</v>
      </c>
      <c r="E5534" s="65">
        <v>217</v>
      </c>
      <c r="F5534" s="65">
        <v>250</v>
      </c>
      <c r="G5534" s="50">
        <v>3635</v>
      </c>
      <c r="H5534" s="50">
        <v>3800</v>
      </c>
      <c r="I5534" s="50">
        <f t="shared" si="266"/>
        <v>3852</v>
      </c>
      <c r="J5534" s="50">
        <f t="shared" si="266"/>
        <v>4050</v>
      </c>
    </row>
    <row r="5535" spans="3:10">
      <c r="C5535" s="48" t="s">
        <v>4923</v>
      </c>
      <c r="D5535" s="49" t="s">
        <v>4924</v>
      </c>
      <c r="E5535" s="65">
        <v>204</v>
      </c>
      <c r="F5535" s="65">
        <v>200</v>
      </c>
      <c r="G5535" s="50">
        <v>60</v>
      </c>
      <c r="H5535" s="50">
        <v>80</v>
      </c>
      <c r="I5535" s="50">
        <f t="shared" si="266"/>
        <v>264</v>
      </c>
      <c r="J5535" s="50">
        <f t="shared" si="266"/>
        <v>280</v>
      </c>
    </row>
    <row r="5536" spans="3:10">
      <c r="C5536" s="48" t="s">
        <v>4925</v>
      </c>
      <c r="D5536" s="49" t="s">
        <v>4926</v>
      </c>
      <c r="E5536" s="65">
        <v>32</v>
      </c>
      <c r="F5536" s="65">
        <v>50</v>
      </c>
      <c r="G5536" s="50">
        <v>1</v>
      </c>
      <c r="H5536" s="50">
        <v>2</v>
      </c>
      <c r="I5536" s="50">
        <f t="shared" si="266"/>
        <v>33</v>
      </c>
      <c r="J5536" s="50">
        <f t="shared" si="266"/>
        <v>52</v>
      </c>
    </row>
    <row r="5537" spans="3:10">
      <c r="C5537" s="48" t="s">
        <v>4927</v>
      </c>
      <c r="D5537" s="49" t="s">
        <v>4928</v>
      </c>
      <c r="E5537" s="65">
        <v>13</v>
      </c>
      <c r="F5537" s="65">
        <v>20</v>
      </c>
      <c r="G5537" s="50">
        <v>0</v>
      </c>
      <c r="H5537" s="50">
        <v>2</v>
      </c>
      <c r="I5537" s="50">
        <f t="shared" si="266"/>
        <v>13</v>
      </c>
      <c r="J5537" s="50">
        <f t="shared" si="266"/>
        <v>22</v>
      </c>
    </row>
    <row r="5538" spans="3:10">
      <c r="C5538" s="48" t="s">
        <v>4193</v>
      </c>
      <c r="D5538" s="49" t="s">
        <v>4194</v>
      </c>
      <c r="E5538" s="65">
        <v>11</v>
      </c>
      <c r="F5538" s="65">
        <v>20</v>
      </c>
      <c r="G5538" s="50">
        <v>4</v>
      </c>
      <c r="H5538" s="50">
        <v>5</v>
      </c>
      <c r="I5538" s="50">
        <f t="shared" si="266"/>
        <v>15</v>
      </c>
      <c r="J5538" s="50">
        <f t="shared" si="266"/>
        <v>25</v>
      </c>
    </row>
    <row r="5539" spans="3:10">
      <c r="C5539" s="48" t="s">
        <v>4929</v>
      </c>
      <c r="D5539" s="49" t="s">
        <v>4930</v>
      </c>
      <c r="E5539" s="65">
        <v>9</v>
      </c>
      <c r="F5539" s="65">
        <v>10</v>
      </c>
      <c r="G5539" s="50">
        <v>69</v>
      </c>
      <c r="H5539" s="50">
        <v>70</v>
      </c>
      <c r="I5539" s="50">
        <f t="shared" si="266"/>
        <v>78</v>
      </c>
      <c r="J5539" s="50">
        <f t="shared" si="266"/>
        <v>80</v>
      </c>
    </row>
    <row r="5540" spans="3:10">
      <c r="C5540" s="48" t="s">
        <v>2035</v>
      </c>
      <c r="D5540" s="49" t="s">
        <v>2036</v>
      </c>
      <c r="E5540" s="65">
        <v>3</v>
      </c>
      <c r="F5540" s="65">
        <v>5</v>
      </c>
      <c r="G5540" s="50">
        <v>745</v>
      </c>
      <c r="H5540" s="50">
        <v>1000</v>
      </c>
      <c r="I5540" s="50">
        <f t="shared" si="266"/>
        <v>748</v>
      </c>
      <c r="J5540" s="50">
        <f t="shared" si="266"/>
        <v>1005</v>
      </c>
    </row>
    <row r="5541" spans="3:10">
      <c r="C5541" s="48" t="s">
        <v>2831</v>
      </c>
      <c r="D5541" s="49" t="s">
        <v>2832</v>
      </c>
      <c r="E5541" s="65">
        <v>0</v>
      </c>
      <c r="F5541" s="65">
        <v>0</v>
      </c>
      <c r="G5541" s="50">
        <v>0</v>
      </c>
      <c r="H5541" s="50">
        <v>2</v>
      </c>
      <c r="I5541" s="50">
        <f t="shared" si="266"/>
        <v>0</v>
      </c>
      <c r="J5541" s="50">
        <f t="shared" si="266"/>
        <v>2</v>
      </c>
    </row>
    <row r="5542" spans="3:10">
      <c r="C5542" s="48" t="s">
        <v>4931</v>
      </c>
      <c r="D5542" s="49" t="s">
        <v>4932</v>
      </c>
      <c r="E5542" s="65">
        <v>16</v>
      </c>
      <c r="F5542" s="65">
        <v>25</v>
      </c>
      <c r="G5542" s="50">
        <v>0</v>
      </c>
      <c r="H5542" s="50">
        <v>2</v>
      </c>
      <c r="I5542" s="50">
        <f t="shared" si="266"/>
        <v>16</v>
      </c>
      <c r="J5542" s="50">
        <f t="shared" si="266"/>
        <v>27</v>
      </c>
    </row>
    <row r="5543" spans="3:10">
      <c r="C5543" s="48" t="s">
        <v>2833</v>
      </c>
      <c r="D5543" s="49" t="s">
        <v>2834</v>
      </c>
      <c r="E5543" s="65">
        <v>1</v>
      </c>
      <c r="F5543" s="65">
        <v>2</v>
      </c>
      <c r="G5543" s="50">
        <v>481</v>
      </c>
      <c r="H5543" s="50">
        <v>600</v>
      </c>
      <c r="I5543" s="50">
        <f t="shared" si="266"/>
        <v>482</v>
      </c>
      <c r="J5543" s="50">
        <f t="shared" si="266"/>
        <v>602</v>
      </c>
    </row>
    <row r="5544" spans="3:10">
      <c r="C5544" s="48" t="s">
        <v>4933</v>
      </c>
      <c r="D5544" s="49" t="s">
        <v>4934</v>
      </c>
      <c r="E5544" s="65">
        <v>0</v>
      </c>
      <c r="F5544" s="65">
        <v>0</v>
      </c>
      <c r="G5544" s="50">
        <v>6135</v>
      </c>
      <c r="H5544" s="50">
        <v>6300</v>
      </c>
      <c r="I5544" s="50">
        <f t="shared" si="266"/>
        <v>6135</v>
      </c>
      <c r="J5544" s="50">
        <f t="shared" si="266"/>
        <v>6300</v>
      </c>
    </row>
    <row r="5545" spans="3:10">
      <c r="C5545" s="48" t="s">
        <v>4935</v>
      </c>
      <c r="D5545" s="49" t="s">
        <v>4936</v>
      </c>
      <c r="E5545" s="65">
        <v>0</v>
      </c>
      <c r="F5545" s="65">
        <v>0</v>
      </c>
      <c r="G5545" s="50">
        <v>696</v>
      </c>
      <c r="H5545" s="50">
        <v>700</v>
      </c>
      <c r="I5545" s="50">
        <f t="shared" si="266"/>
        <v>696</v>
      </c>
      <c r="J5545" s="50">
        <f t="shared" si="266"/>
        <v>700</v>
      </c>
    </row>
    <row r="5546" spans="3:10">
      <c r="C5546" s="48" t="s">
        <v>787</v>
      </c>
      <c r="D5546" s="49" t="s">
        <v>788</v>
      </c>
      <c r="E5546" s="65">
        <v>0</v>
      </c>
      <c r="F5546" s="65">
        <v>0</v>
      </c>
      <c r="G5546" s="50">
        <v>1</v>
      </c>
      <c r="H5546" s="50">
        <v>2</v>
      </c>
      <c r="I5546" s="50">
        <f t="shared" si="266"/>
        <v>1</v>
      </c>
      <c r="J5546" s="50">
        <f t="shared" si="266"/>
        <v>2</v>
      </c>
    </row>
    <row r="5547" spans="3:10">
      <c r="C5547" s="48" t="s">
        <v>609</v>
      </c>
      <c r="D5547" s="49" t="s">
        <v>610</v>
      </c>
      <c r="E5547" s="65">
        <v>904</v>
      </c>
      <c r="F5547" s="65">
        <v>1000</v>
      </c>
      <c r="G5547" s="50">
        <v>732</v>
      </c>
      <c r="H5547" s="50">
        <v>700</v>
      </c>
      <c r="I5547" s="50">
        <f t="shared" si="266"/>
        <v>1636</v>
      </c>
      <c r="J5547" s="50">
        <f t="shared" si="266"/>
        <v>1700</v>
      </c>
    </row>
    <row r="5548" spans="3:10">
      <c r="C5548" s="48" t="s">
        <v>4937</v>
      </c>
      <c r="D5548" s="49" t="s">
        <v>4938</v>
      </c>
      <c r="E5548" s="65">
        <v>0</v>
      </c>
      <c r="F5548" s="65">
        <v>5</v>
      </c>
      <c r="G5548" s="50">
        <v>1</v>
      </c>
      <c r="H5548" s="50">
        <v>1</v>
      </c>
      <c r="I5548" s="50">
        <f t="shared" si="266"/>
        <v>1</v>
      </c>
      <c r="J5548" s="50">
        <f t="shared" si="266"/>
        <v>6</v>
      </c>
    </row>
    <row r="5549" spans="3:10">
      <c r="C5549" s="48" t="s">
        <v>3733</v>
      </c>
      <c r="D5549" s="49" t="s">
        <v>3734</v>
      </c>
      <c r="E5549" s="65">
        <v>5</v>
      </c>
      <c r="F5549" s="65">
        <v>5</v>
      </c>
      <c r="G5549" s="50">
        <v>98</v>
      </c>
      <c r="H5549" s="50">
        <v>100</v>
      </c>
      <c r="I5549" s="50">
        <f t="shared" si="266"/>
        <v>103</v>
      </c>
      <c r="J5549" s="50">
        <f t="shared" si="266"/>
        <v>105</v>
      </c>
    </row>
    <row r="5550" spans="3:10">
      <c r="C5550" s="48" t="s">
        <v>789</v>
      </c>
      <c r="D5550" s="49" t="s">
        <v>1555</v>
      </c>
      <c r="E5550" s="65">
        <v>0</v>
      </c>
      <c r="F5550" s="65">
        <v>0</v>
      </c>
      <c r="G5550" s="50">
        <v>260</v>
      </c>
      <c r="H5550" s="50">
        <v>250</v>
      </c>
      <c r="I5550" s="50">
        <f t="shared" si="266"/>
        <v>260</v>
      </c>
      <c r="J5550" s="50">
        <f t="shared" si="266"/>
        <v>250</v>
      </c>
    </row>
    <row r="5551" spans="3:10">
      <c r="C5551" s="48" t="s">
        <v>790</v>
      </c>
      <c r="D5551" s="49" t="s">
        <v>791</v>
      </c>
      <c r="E5551" s="65">
        <v>0</v>
      </c>
      <c r="F5551" s="65">
        <v>0</v>
      </c>
      <c r="G5551" s="50">
        <v>257</v>
      </c>
      <c r="H5551" s="50">
        <v>250</v>
      </c>
      <c r="I5551" s="50">
        <f t="shared" si="266"/>
        <v>257</v>
      </c>
      <c r="J5551" s="50">
        <f t="shared" si="266"/>
        <v>250</v>
      </c>
    </row>
    <row r="5552" spans="3:10">
      <c r="C5552" s="48" t="s">
        <v>792</v>
      </c>
      <c r="D5552" s="49" t="s">
        <v>2837</v>
      </c>
      <c r="E5552" s="65">
        <v>0</v>
      </c>
      <c r="F5552" s="65">
        <v>0</v>
      </c>
      <c r="G5552" s="50">
        <v>7</v>
      </c>
      <c r="H5552" s="50">
        <v>10</v>
      </c>
      <c r="I5552" s="50">
        <f t="shared" si="266"/>
        <v>7</v>
      </c>
      <c r="J5552" s="50">
        <f t="shared" si="266"/>
        <v>10</v>
      </c>
    </row>
    <row r="5553" spans="3:10">
      <c r="C5553" s="48" t="s">
        <v>793</v>
      </c>
      <c r="D5553" s="49" t="s">
        <v>794</v>
      </c>
      <c r="E5553" s="65">
        <v>1003</v>
      </c>
      <c r="F5553" s="65">
        <v>1000</v>
      </c>
      <c r="G5553" s="50">
        <v>4654</v>
      </c>
      <c r="H5553" s="50">
        <v>4200</v>
      </c>
      <c r="I5553" s="50">
        <f t="shared" si="266"/>
        <v>5657</v>
      </c>
      <c r="J5553" s="50">
        <f t="shared" si="266"/>
        <v>5200</v>
      </c>
    </row>
    <row r="5554" spans="3:10">
      <c r="C5554" s="48" t="s">
        <v>795</v>
      </c>
      <c r="D5554" s="49" t="s">
        <v>796</v>
      </c>
      <c r="E5554" s="65">
        <v>1</v>
      </c>
      <c r="F5554" s="65">
        <v>2</v>
      </c>
      <c r="G5554" s="50">
        <v>14</v>
      </c>
      <c r="H5554" s="50">
        <v>12</v>
      </c>
      <c r="I5554" s="50">
        <f t="shared" si="266"/>
        <v>15</v>
      </c>
      <c r="J5554" s="50">
        <f t="shared" si="266"/>
        <v>14</v>
      </c>
    </row>
    <row r="5555" spans="3:10">
      <c r="C5555" s="48" t="s">
        <v>797</v>
      </c>
      <c r="D5555" s="49" t="s">
        <v>798</v>
      </c>
      <c r="E5555" s="65">
        <v>52</v>
      </c>
      <c r="F5555" s="65">
        <v>50</v>
      </c>
      <c r="G5555" s="50">
        <v>3271</v>
      </c>
      <c r="H5555" s="50">
        <v>3000</v>
      </c>
      <c r="I5555" s="50">
        <f t="shared" si="266"/>
        <v>3323</v>
      </c>
      <c r="J5555" s="50">
        <f t="shared" si="266"/>
        <v>3050</v>
      </c>
    </row>
    <row r="5556" spans="3:10">
      <c r="C5556" s="48" t="s">
        <v>4939</v>
      </c>
      <c r="D5556" s="49" t="s">
        <v>4940</v>
      </c>
      <c r="E5556" s="65">
        <v>0</v>
      </c>
      <c r="F5556" s="65">
        <v>0</v>
      </c>
      <c r="G5556" s="50">
        <v>3</v>
      </c>
      <c r="H5556" s="50">
        <v>3</v>
      </c>
      <c r="I5556" s="50">
        <f t="shared" si="266"/>
        <v>3</v>
      </c>
      <c r="J5556" s="50">
        <f t="shared" si="266"/>
        <v>3</v>
      </c>
    </row>
    <row r="5557" spans="3:10">
      <c r="C5557" s="48" t="s">
        <v>4941</v>
      </c>
      <c r="D5557" s="49" t="s">
        <v>4942</v>
      </c>
      <c r="E5557" s="65">
        <v>0</v>
      </c>
      <c r="F5557" s="65">
        <v>0</v>
      </c>
      <c r="G5557" s="50">
        <v>174</v>
      </c>
      <c r="H5557" s="50">
        <v>200</v>
      </c>
      <c r="I5557" s="50">
        <f t="shared" si="266"/>
        <v>174</v>
      </c>
      <c r="J5557" s="50">
        <f t="shared" si="266"/>
        <v>200</v>
      </c>
    </row>
    <row r="5558" spans="3:10">
      <c r="C5558" s="48" t="s">
        <v>4943</v>
      </c>
      <c r="D5558" s="49" t="s">
        <v>4944</v>
      </c>
      <c r="E5558" s="65">
        <v>0</v>
      </c>
      <c r="F5558" s="65">
        <v>0</v>
      </c>
      <c r="G5558" s="50">
        <v>38</v>
      </c>
      <c r="H5558" s="50">
        <v>40</v>
      </c>
      <c r="I5558" s="50">
        <f t="shared" si="266"/>
        <v>38</v>
      </c>
      <c r="J5558" s="50">
        <f t="shared" si="266"/>
        <v>40</v>
      </c>
    </row>
    <row r="5559" spans="3:10">
      <c r="C5559" s="48" t="s">
        <v>4945</v>
      </c>
      <c r="D5559" s="49" t="s">
        <v>4946</v>
      </c>
      <c r="E5559" s="65">
        <v>0</v>
      </c>
      <c r="F5559" s="65">
        <v>0</v>
      </c>
      <c r="G5559" s="50">
        <v>1</v>
      </c>
      <c r="H5559" s="50">
        <v>5</v>
      </c>
      <c r="I5559" s="50">
        <f t="shared" si="266"/>
        <v>1</v>
      </c>
      <c r="J5559" s="50">
        <f t="shared" si="266"/>
        <v>5</v>
      </c>
    </row>
    <row r="5560" spans="3:10">
      <c r="C5560" s="48" t="s">
        <v>4947</v>
      </c>
      <c r="D5560" s="49" t="s">
        <v>4948</v>
      </c>
      <c r="E5560" s="65">
        <v>0</v>
      </c>
      <c r="F5560" s="65">
        <v>0</v>
      </c>
      <c r="G5560" s="50">
        <v>1</v>
      </c>
      <c r="H5560" s="50">
        <v>5</v>
      </c>
      <c r="I5560" s="50">
        <f t="shared" si="266"/>
        <v>1</v>
      </c>
      <c r="J5560" s="50">
        <f t="shared" si="266"/>
        <v>5</v>
      </c>
    </row>
    <row r="5561" spans="3:10">
      <c r="C5561" s="48" t="s">
        <v>4949</v>
      </c>
      <c r="D5561" s="49" t="s">
        <v>4950</v>
      </c>
      <c r="E5561" s="65">
        <v>0</v>
      </c>
      <c r="F5561" s="65">
        <v>0</v>
      </c>
      <c r="G5561" s="50">
        <v>72</v>
      </c>
      <c r="H5561" s="50">
        <v>100</v>
      </c>
      <c r="I5561" s="50">
        <f t="shared" si="266"/>
        <v>72</v>
      </c>
      <c r="J5561" s="50">
        <f t="shared" si="266"/>
        <v>100</v>
      </c>
    </row>
    <row r="5562" spans="3:10">
      <c r="C5562" s="48" t="s">
        <v>4951</v>
      </c>
      <c r="D5562" s="49" t="s">
        <v>4952</v>
      </c>
      <c r="E5562" s="65">
        <v>0</v>
      </c>
      <c r="F5562" s="65">
        <v>0</v>
      </c>
      <c r="G5562" s="50">
        <v>4</v>
      </c>
      <c r="H5562" s="50">
        <v>5</v>
      </c>
      <c r="I5562" s="50">
        <f t="shared" si="266"/>
        <v>4</v>
      </c>
      <c r="J5562" s="50">
        <f t="shared" si="266"/>
        <v>5</v>
      </c>
    </row>
    <row r="5563" spans="3:10">
      <c r="C5563" s="48" t="s">
        <v>4953</v>
      </c>
      <c r="D5563" s="49" t="s">
        <v>4954</v>
      </c>
      <c r="E5563" s="65">
        <v>0</v>
      </c>
      <c r="F5563" s="65">
        <v>0</v>
      </c>
      <c r="G5563" s="50">
        <v>1</v>
      </c>
      <c r="H5563" s="50">
        <v>5</v>
      </c>
      <c r="I5563" s="50">
        <f t="shared" si="266"/>
        <v>1</v>
      </c>
      <c r="J5563" s="50">
        <f t="shared" si="266"/>
        <v>5</v>
      </c>
    </row>
    <row r="5564" spans="3:10">
      <c r="C5564" s="48" t="s">
        <v>799</v>
      </c>
      <c r="D5564" s="49" t="s">
        <v>800</v>
      </c>
      <c r="E5564" s="65">
        <v>0</v>
      </c>
      <c r="F5564" s="65">
        <v>0</v>
      </c>
      <c r="G5564" s="50">
        <v>4</v>
      </c>
      <c r="H5564" s="50">
        <v>5</v>
      </c>
      <c r="I5564" s="50">
        <f t="shared" si="266"/>
        <v>4</v>
      </c>
      <c r="J5564" s="50">
        <f t="shared" si="266"/>
        <v>5</v>
      </c>
    </row>
    <row r="5565" spans="3:10">
      <c r="C5565" s="48" t="s">
        <v>801</v>
      </c>
      <c r="D5565" s="49" t="s">
        <v>802</v>
      </c>
      <c r="E5565" s="65">
        <v>0</v>
      </c>
      <c r="F5565" s="65">
        <v>0</v>
      </c>
      <c r="G5565" s="50">
        <v>3</v>
      </c>
      <c r="H5565" s="50">
        <v>5</v>
      </c>
      <c r="I5565" s="50">
        <f t="shared" si="266"/>
        <v>3</v>
      </c>
      <c r="J5565" s="50">
        <f t="shared" si="266"/>
        <v>5</v>
      </c>
    </row>
    <row r="5566" spans="3:10">
      <c r="C5566" s="48" t="s">
        <v>803</v>
      </c>
      <c r="D5566" s="49" t="s">
        <v>804</v>
      </c>
      <c r="E5566" s="65">
        <v>0</v>
      </c>
      <c r="F5566" s="65">
        <v>0</v>
      </c>
      <c r="G5566" s="50">
        <v>771</v>
      </c>
      <c r="H5566" s="50">
        <v>800</v>
      </c>
      <c r="I5566" s="50">
        <f t="shared" si="266"/>
        <v>771</v>
      </c>
      <c r="J5566" s="50">
        <f t="shared" si="266"/>
        <v>800</v>
      </c>
    </row>
    <row r="5567" spans="3:10">
      <c r="C5567" s="48" t="s">
        <v>805</v>
      </c>
      <c r="D5567" s="49" t="s">
        <v>806</v>
      </c>
      <c r="E5567" s="65">
        <v>0</v>
      </c>
      <c r="F5567" s="65">
        <v>0</v>
      </c>
      <c r="G5567" s="50">
        <v>1086</v>
      </c>
      <c r="H5567" s="50">
        <v>1000</v>
      </c>
      <c r="I5567" s="50">
        <f t="shared" si="266"/>
        <v>1086</v>
      </c>
      <c r="J5567" s="50">
        <f t="shared" si="266"/>
        <v>1000</v>
      </c>
    </row>
    <row r="5568" spans="3:10">
      <c r="C5568" s="48" t="s">
        <v>807</v>
      </c>
      <c r="D5568" s="49" t="s">
        <v>808</v>
      </c>
      <c r="E5568" s="65">
        <v>0</v>
      </c>
      <c r="F5568" s="65">
        <v>0</v>
      </c>
      <c r="G5568" s="50">
        <v>25</v>
      </c>
      <c r="H5568" s="50">
        <v>30</v>
      </c>
      <c r="I5568" s="50">
        <f t="shared" si="266"/>
        <v>25</v>
      </c>
      <c r="J5568" s="50">
        <f t="shared" si="266"/>
        <v>30</v>
      </c>
    </row>
    <row r="5569" spans="3:10">
      <c r="C5569" s="48" t="s">
        <v>809</v>
      </c>
      <c r="D5569" s="49" t="s">
        <v>810</v>
      </c>
      <c r="E5569" s="65">
        <v>0</v>
      </c>
      <c r="F5569" s="65">
        <v>0</v>
      </c>
      <c r="G5569" s="50">
        <v>68</v>
      </c>
      <c r="H5569" s="50">
        <v>65</v>
      </c>
      <c r="I5569" s="50">
        <f t="shared" si="266"/>
        <v>68</v>
      </c>
      <c r="J5569" s="50">
        <f t="shared" si="266"/>
        <v>65</v>
      </c>
    </row>
    <row r="5570" spans="3:10">
      <c r="C5570" s="48" t="s">
        <v>4955</v>
      </c>
      <c r="D5570" s="49" t="s">
        <v>4956</v>
      </c>
      <c r="E5570" s="65">
        <v>0</v>
      </c>
      <c r="F5570" s="65">
        <v>0</v>
      </c>
      <c r="G5570" s="50">
        <v>0</v>
      </c>
      <c r="H5570" s="50">
        <v>1</v>
      </c>
      <c r="I5570" s="50">
        <f t="shared" si="266"/>
        <v>0</v>
      </c>
      <c r="J5570" s="50">
        <f t="shared" si="266"/>
        <v>1</v>
      </c>
    </row>
    <row r="5571" spans="3:10">
      <c r="C5571" s="48" t="s">
        <v>825</v>
      </c>
      <c r="D5571" s="49" t="s">
        <v>826</v>
      </c>
      <c r="E5571" s="65">
        <v>0</v>
      </c>
      <c r="F5571" s="65">
        <v>0</v>
      </c>
      <c r="G5571" s="50">
        <v>92</v>
      </c>
      <c r="H5571" s="50">
        <v>100</v>
      </c>
      <c r="I5571" s="50">
        <f t="shared" si="266"/>
        <v>92</v>
      </c>
      <c r="J5571" s="50">
        <f t="shared" si="266"/>
        <v>100</v>
      </c>
    </row>
    <row r="5572" spans="3:10">
      <c r="C5572" s="48" t="s">
        <v>827</v>
      </c>
      <c r="D5572" s="49" t="s">
        <v>828</v>
      </c>
      <c r="E5572" s="65">
        <v>0</v>
      </c>
      <c r="F5572" s="65">
        <v>0</v>
      </c>
      <c r="G5572" s="50">
        <v>268</v>
      </c>
      <c r="H5572" s="50">
        <v>300</v>
      </c>
      <c r="I5572" s="50">
        <f t="shared" si="266"/>
        <v>268</v>
      </c>
      <c r="J5572" s="50">
        <f t="shared" si="266"/>
        <v>300</v>
      </c>
    </row>
    <row r="5573" spans="3:10">
      <c r="C5573" s="48" t="s">
        <v>829</v>
      </c>
      <c r="D5573" s="49" t="s">
        <v>830</v>
      </c>
      <c r="E5573" s="65">
        <v>0</v>
      </c>
      <c r="F5573" s="65">
        <v>0</v>
      </c>
      <c r="G5573" s="50">
        <v>10</v>
      </c>
      <c r="H5573" s="50">
        <v>12</v>
      </c>
      <c r="I5573" s="50">
        <f t="shared" si="266"/>
        <v>10</v>
      </c>
      <c r="J5573" s="50">
        <f t="shared" si="266"/>
        <v>12</v>
      </c>
    </row>
    <row r="5574" spans="3:10">
      <c r="C5574" s="48" t="s">
        <v>831</v>
      </c>
      <c r="D5574" s="49" t="s">
        <v>832</v>
      </c>
      <c r="E5574" s="65">
        <v>0</v>
      </c>
      <c r="F5574" s="65">
        <v>0</v>
      </c>
      <c r="G5574" s="50">
        <v>20</v>
      </c>
      <c r="H5574" s="50">
        <v>30</v>
      </c>
      <c r="I5574" s="50">
        <f t="shared" si="266"/>
        <v>20</v>
      </c>
      <c r="J5574" s="50">
        <f t="shared" si="266"/>
        <v>30</v>
      </c>
    </row>
    <row r="5575" spans="3:10">
      <c r="C5575" s="48" t="s">
        <v>4957</v>
      </c>
      <c r="D5575" s="49" t="s">
        <v>4958</v>
      </c>
      <c r="E5575" s="65">
        <v>0</v>
      </c>
      <c r="F5575" s="65">
        <v>0</v>
      </c>
      <c r="G5575" s="50">
        <v>1</v>
      </c>
      <c r="H5575" s="50">
        <v>2</v>
      </c>
      <c r="I5575" s="50">
        <f t="shared" si="266"/>
        <v>1</v>
      </c>
      <c r="J5575" s="50">
        <f t="shared" si="266"/>
        <v>2</v>
      </c>
    </row>
    <row r="5576" spans="3:10">
      <c r="C5576" s="48" t="s">
        <v>849</v>
      </c>
      <c r="D5576" s="49" t="s">
        <v>850</v>
      </c>
      <c r="E5576" s="65">
        <v>0</v>
      </c>
      <c r="F5576" s="65">
        <v>0</v>
      </c>
      <c r="G5576" s="50">
        <v>0</v>
      </c>
      <c r="H5576" s="50">
        <v>2</v>
      </c>
      <c r="I5576" s="50">
        <f t="shared" si="266"/>
        <v>0</v>
      </c>
      <c r="J5576" s="50">
        <f t="shared" si="266"/>
        <v>2</v>
      </c>
    </row>
    <row r="5577" spans="3:10">
      <c r="C5577" s="48" t="s">
        <v>865</v>
      </c>
      <c r="D5577" s="49" t="s">
        <v>866</v>
      </c>
      <c r="E5577" s="65">
        <v>3</v>
      </c>
      <c r="F5577" s="65">
        <v>5</v>
      </c>
      <c r="G5577" s="50">
        <v>3026</v>
      </c>
      <c r="H5577" s="50">
        <v>2900</v>
      </c>
      <c r="I5577" s="50">
        <f t="shared" si="266"/>
        <v>3029</v>
      </c>
      <c r="J5577" s="50">
        <f t="shared" si="266"/>
        <v>2905</v>
      </c>
    </row>
    <row r="5578" spans="3:10">
      <c r="C5578" s="48" t="s">
        <v>867</v>
      </c>
      <c r="D5578" s="49" t="s">
        <v>868</v>
      </c>
      <c r="E5578" s="65">
        <v>1</v>
      </c>
      <c r="F5578" s="65">
        <v>1</v>
      </c>
      <c r="G5578" s="50">
        <v>0</v>
      </c>
      <c r="H5578" s="50"/>
      <c r="I5578" s="50">
        <f t="shared" si="266"/>
        <v>1</v>
      </c>
      <c r="J5578" s="50">
        <f t="shared" si="266"/>
        <v>1</v>
      </c>
    </row>
    <row r="5579" spans="3:10">
      <c r="C5579" s="48" t="s">
        <v>869</v>
      </c>
      <c r="D5579" s="49" t="s">
        <v>870</v>
      </c>
      <c r="E5579" s="65">
        <v>0</v>
      </c>
      <c r="F5579" s="65"/>
      <c r="G5579" s="50">
        <v>0</v>
      </c>
      <c r="H5579" s="50">
        <v>2</v>
      </c>
      <c r="I5579" s="50">
        <f t="shared" si="266"/>
        <v>0</v>
      </c>
      <c r="J5579" s="50">
        <f t="shared" si="266"/>
        <v>2</v>
      </c>
    </row>
    <row r="5580" spans="3:10">
      <c r="C5580" s="48" t="s">
        <v>871</v>
      </c>
      <c r="D5580" s="49" t="s">
        <v>872</v>
      </c>
      <c r="E5580" s="65">
        <v>1</v>
      </c>
      <c r="F5580" s="65">
        <v>1</v>
      </c>
      <c r="G5580" s="50">
        <v>3</v>
      </c>
      <c r="H5580" s="50">
        <v>2</v>
      </c>
      <c r="I5580" s="50">
        <f t="shared" si="266"/>
        <v>4</v>
      </c>
      <c r="J5580" s="50">
        <f t="shared" si="266"/>
        <v>3</v>
      </c>
    </row>
    <row r="5581" spans="3:10">
      <c r="C5581" s="48" t="s">
        <v>880</v>
      </c>
      <c r="D5581" s="49" t="s">
        <v>881</v>
      </c>
      <c r="E5581" s="65">
        <v>0</v>
      </c>
      <c r="F5581" s="65">
        <v>1</v>
      </c>
      <c r="G5581" s="50">
        <v>3</v>
      </c>
      <c r="H5581" s="50">
        <v>5</v>
      </c>
      <c r="I5581" s="50">
        <f t="shared" si="266"/>
        <v>3</v>
      </c>
      <c r="J5581" s="50">
        <f t="shared" si="266"/>
        <v>6</v>
      </c>
    </row>
    <row r="5582" spans="3:10">
      <c r="C5582" s="48" t="s">
        <v>882</v>
      </c>
      <c r="D5582" s="49" t="s">
        <v>883</v>
      </c>
      <c r="E5582" s="65">
        <v>0</v>
      </c>
      <c r="F5582" s="65">
        <v>1</v>
      </c>
      <c r="G5582" s="50">
        <v>53</v>
      </c>
      <c r="H5582" s="50">
        <v>60</v>
      </c>
      <c r="I5582" s="50">
        <f t="shared" si="266"/>
        <v>53</v>
      </c>
      <c r="J5582" s="50">
        <f t="shared" si="266"/>
        <v>61</v>
      </c>
    </row>
    <row r="5583" spans="3:10">
      <c r="C5583" s="48" t="s">
        <v>884</v>
      </c>
      <c r="D5583" s="49" t="s">
        <v>885</v>
      </c>
      <c r="E5583" s="65">
        <v>41</v>
      </c>
      <c r="F5583" s="65">
        <v>50</v>
      </c>
      <c r="G5583" s="50">
        <v>1067</v>
      </c>
      <c r="H5583" s="50">
        <v>1100</v>
      </c>
      <c r="I5583" s="50">
        <f t="shared" si="266"/>
        <v>1108</v>
      </c>
      <c r="J5583" s="50">
        <f t="shared" si="266"/>
        <v>1150</v>
      </c>
    </row>
    <row r="5584" spans="3:10">
      <c r="C5584" s="48" t="s">
        <v>886</v>
      </c>
      <c r="D5584" s="49" t="s">
        <v>887</v>
      </c>
      <c r="E5584" s="65">
        <v>26</v>
      </c>
      <c r="F5584" s="65">
        <v>25</v>
      </c>
      <c r="G5584" s="50">
        <v>2774</v>
      </c>
      <c r="H5584" s="50">
        <v>3000</v>
      </c>
      <c r="I5584" s="50">
        <f t="shared" si="266"/>
        <v>2800</v>
      </c>
      <c r="J5584" s="50">
        <f t="shared" si="266"/>
        <v>3025</v>
      </c>
    </row>
    <row r="5585" spans="3:10">
      <c r="C5585" s="48" t="s">
        <v>888</v>
      </c>
      <c r="D5585" s="49" t="s">
        <v>889</v>
      </c>
      <c r="E5585" s="65">
        <v>1</v>
      </c>
      <c r="F5585" s="65">
        <v>5</v>
      </c>
      <c r="G5585" s="50">
        <v>135</v>
      </c>
      <c r="H5585" s="50">
        <v>130</v>
      </c>
      <c r="I5585" s="50">
        <f t="shared" si="266"/>
        <v>136</v>
      </c>
      <c r="J5585" s="50">
        <f t="shared" si="266"/>
        <v>135</v>
      </c>
    </row>
    <row r="5586" spans="3:10">
      <c r="C5586" s="48" t="s">
        <v>890</v>
      </c>
      <c r="D5586" s="49" t="s">
        <v>891</v>
      </c>
      <c r="E5586" s="65">
        <v>3</v>
      </c>
      <c r="F5586" s="65">
        <v>5</v>
      </c>
      <c r="G5586" s="50">
        <v>508</v>
      </c>
      <c r="H5586" s="50">
        <v>500</v>
      </c>
      <c r="I5586" s="50">
        <f t="shared" si="266"/>
        <v>511</v>
      </c>
      <c r="J5586" s="50">
        <f t="shared" si="266"/>
        <v>505</v>
      </c>
    </row>
    <row r="5587" spans="3:10">
      <c r="C5587" s="48" t="s">
        <v>892</v>
      </c>
      <c r="D5587" s="49" t="s">
        <v>893</v>
      </c>
      <c r="E5587" s="65">
        <v>0</v>
      </c>
      <c r="F5587" s="65">
        <v>2</v>
      </c>
      <c r="G5587" s="50">
        <v>7</v>
      </c>
      <c r="H5587" s="50">
        <v>5</v>
      </c>
      <c r="I5587" s="50">
        <f t="shared" si="266"/>
        <v>7</v>
      </c>
      <c r="J5587" s="50">
        <f t="shared" si="266"/>
        <v>7</v>
      </c>
    </row>
    <row r="5588" spans="3:10">
      <c r="C5588" s="48" t="s">
        <v>894</v>
      </c>
      <c r="D5588" s="49" t="s">
        <v>895</v>
      </c>
      <c r="E5588" s="65">
        <v>0</v>
      </c>
      <c r="F5588" s="65">
        <v>1</v>
      </c>
      <c r="G5588" s="50">
        <v>25</v>
      </c>
      <c r="H5588" s="50">
        <v>20</v>
      </c>
      <c r="I5588" s="50">
        <f t="shared" si="266"/>
        <v>25</v>
      </c>
      <c r="J5588" s="50">
        <f t="shared" si="266"/>
        <v>21</v>
      </c>
    </row>
    <row r="5589" spans="3:10">
      <c r="C5589" s="48" t="s">
        <v>896</v>
      </c>
      <c r="D5589" s="49" t="s">
        <v>897</v>
      </c>
      <c r="E5589" s="65">
        <v>0</v>
      </c>
      <c r="F5589" s="65">
        <v>0</v>
      </c>
      <c r="G5589" s="50">
        <v>1</v>
      </c>
      <c r="H5589" s="50">
        <v>2</v>
      </c>
      <c r="I5589" s="50">
        <f t="shared" si="266"/>
        <v>1</v>
      </c>
      <c r="J5589" s="50">
        <f t="shared" si="266"/>
        <v>2</v>
      </c>
    </row>
    <row r="5590" spans="3:10">
      <c r="C5590" s="48" t="s">
        <v>898</v>
      </c>
      <c r="D5590" s="49" t="s">
        <v>899</v>
      </c>
      <c r="E5590" s="65">
        <v>0</v>
      </c>
      <c r="F5590" s="65">
        <v>0</v>
      </c>
      <c r="G5590" s="50">
        <v>1</v>
      </c>
      <c r="H5590" s="50">
        <v>2</v>
      </c>
      <c r="I5590" s="50">
        <f t="shared" si="266"/>
        <v>1</v>
      </c>
      <c r="J5590" s="50">
        <f t="shared" si="266"/>
        <v>2</v>
      </c>
    </row>
    <row r="5591" spans="3:10">
      <c r="C5591" s="48" t="s">
        <v>902</v>
      </c>
      <c r="D5591" s="49" t="s">
        <v>903</v>
      </c>
      <c r="E5591" s="65">
        <v>0</v>
      </c>
      <c r="F5591" s="65">
        <v>0</v>
      </c>
      <c r="G5591" s="50">
        <v>40</v>
      </c>
      <c r="H5591" s="50">
        <v>45</v>
      </c>
      <c r="I5591" s="50">
        <f t="shared" si="266"/>
        <v>40</v>
      </c>
      <c r="J5591" s="50">
        <f t="shared" si="266"/>
        <v>45</v>
      </c>
    </row>
    <row r="5592" spans="3:10">
      <c r="C5592" s="48" t="s">
        <v>904</v>
      </c>
      <c r="D5592" s="49" t="s">
        <v>905</v>
      </c>
      <c r="E5592" s="65">
        <v>0</v>
      </c>
      <c r="F5592" s="65">
        <v>0</v>
      </c>
      <c r="G5592" s="50">
        <v>4</v>
      </c>
      <c r="H5592" s="50">
        <v>7</v>
      </c>
      <c r="I5592" s="50">
        <f t="shared" si="266"/>
        <v>4</v>
      </c>
      <c r="J5592" s="50">
        <f t="shared" si="266"/>
        <v>7</v>
      </c>
    </row>
    <row r="5593" spans="3:10">
      <c r="C5593" s="48" t="s">
        <v>906</v>
      </c>
      <c r="D5593" s="49" t="s">
        <v>907</v>
      </c>
      <c r="E5593" s="65">
        <v>2</v>
      </c>
      <c r="F5593" s="65">
        <v>5</v>
      </c>
      <c r="G5593" s="50">
        <v>1698</v>
      </c>
      <c r="H5593" s="50">
        <v>2500</v>
      </c>
      <c r="I5593" s="50">
        <f t="shared" ref="I5593:J5656" si="267">SUM(E5593,G5593)</f>
        <v>1700</v>
      </c>
      <c r="J5593" s="50">
        <f t="shared" si="267"/>
        <v>2505</v>
      </c>
    </row>
    <row r="5594" spans="3:10">
      <c r="C5594" s="48" t="s">
        <v>908</v>
      </c>
      <c r="D5594" s="49" t="s">
        <v>909</v>
      </c>
      <c r="E5594" s="65">
        <v>1</v>
      </c>
      <c r="F5594" s="65">
        <v>5</v>
      </c>
      <c r="G5594" s="50">
        <v>242</v>
      </c>
      <c r="H5594" s="50">
        <v>320</v>
      </c>
      <c r="I5594" s="50">
        <f t="shared" si="267"/>
        <v>243</v>
      </c>
      <c r="J5594" s="50">
        <f t="shared" si="267"/>
        <v>325</v>
      </c>
    </row>
    <row r="5595" spans="3:10">
      <c r="C5595" s="48" t="s">
        <v>910</v>
      </c>
      <c r="D5595" s="49" t="s">
        <v>911</v>
      </c>
      <c r="E5595" s="65">
        <v>0</v>
      </c>
      <c r="F5595" s="65">
        <v>2</v>
      </c>
      <c r="G5595" s="50">
        <v>3</v>
      </c>
      <c r="H5595" s="50">
        <v>10</v>
      </c>
      <c r="I5595" s="50">
        <f t="shared" si="267"/>
        <v>3</v>
      </c>
      <c r="J5595" s="50">
        <f t="shared" si="267"/>
        <v>12</v>
      </c>
    </row>
    <row r="5596" spans="3:10">
      <c r="C5596" s="48" t="s">
        <v>912</v>
      </c>
      <c r="D5596" s="49" t="s">
        <v>913</v>
      </c>
      <c r="E5596" s="65">
        <v>0</v>
      </c>
      <c r="F5596" s="65">
        <v>0</v>
      </c>
      <c r="G5596" s="50">
        <v>11</v>
      </c>
      <c r="H5596" s="50">
        <v>5</v>
      </c>
      <c r="I5596" s="50">
        <f t="shared" si="267"/>
        <v>11</v>
      </c>
      <c r="J5596" s="50">
        <f t="shared" si="267"/>
        <v>5</v>
      </c>
    </row>
    <row r="5597" spans="3:10">
      <c r="C5597" s="48" t="s">
        <v>914</v>
      </c>
      <c r="D5597" s="49" t="s">
        <v>915</v>
      </c>
      <c r="E5597" s="65">
        <v>0</v>
      </c>
      <c r="F5597" s="65">
        <v>0</v>
      </c>
      <c r="G5597" s="50">
        <v>1</v>
      </c>
      <c r="H5597" s="50">
        <v>5</v>
      </c>
      <c r="I5597" s="50">
        <f t="shared" si="267"/>
        <v>1</v>
      </c>
      <c r="J5597" s="50">
        <f t="shared" si="267"/>
        <v>5</v>
      </c>
    </row>
    <row r="5598" spans="3:10">
      <c r="C5598" s="48" t="s">
        <v>916</v>
      </c>
      <c r="D5598" s="49" t="s">
        <v>917</v>
      </c>
      <c r="E5598" s="65">
        <v>0</v>
      </c>
      <c r="F5598" s="65">
        <v>0</v>
      </c>
      <c r="G5598" s="50">
        <v>1</v>
      </c>
      <c r="H5598" s="50">
        <v>5</v>
      </c>
      <c r="I5598" s="50">
        <f t="shared" si="267"/>
        <v>1</v>
      </c>
      <c r="J5598" s="50">
        <f t="shared" si="267"/>
        <v>5</v>
      </c>
    </row>
    <row r="5599" spans="3:10">
      <c r="C5599" s="48" t="s">
        <v>918</v>
      </c>
      <c r="D5599" s="49" t="s">
        <v>919</v>
      </c>
      <c r="E5599" s="65">
        <v>0</v>
      </c>
      <c r="F5599" s="65">
        <v>0</v>
      </c>
      <c r="G5599" s="50">
        <v>3</v>
      </c>
      <c r="H5599" s="50">
        <v>10</v>
      </c>
      <c r="I5599" s="50">
        <f t="shared" si="267"/>
        <v>3</v>
      </c>
      <c r="J5599" s="50">
        <f t="shared" si="267"/>
        <v>10</v>
      </c>
    </row>
    <row r="5600" spans="3:10">
      <c r="C5600" s="48" t="s">
        <v>611</v>
      </c>
      <c r="D5600" s="49" t="s">
        <v>612</v>
      </c>
      <c r="E5600" s="65">
        <v>0</v>
      </c>
      <c r="F5600" s="65">
        <v>2</v>
      </c>
      <c r="G5600" s="50">
        <v>2047</v>
      </c>
      <c r="H5600" s="50">
        <v>2000</v>
      </c>
      <c r="I5600" s="50">
        <f t="shared" si="267"/>
        <v>2047</v>
      </c>
      <c r="J5600" s="50">
        <f t="shared" si="267"/>
        <v>2002</v>
      </c>
    </row>
    <row r="5601" spans="3:10">
      <c r="C5601" s="48" t="s">
        <v>4959</v>
      </c>
      <c r="D5601" s="49" t="s">
        <v>4960</v>
      </c>
      <c r="E5601" s="65">
        <v>0</v>
      </c>
      <c r="F5601" s="65">
        <v>0</v>
      </c>
      <c r="G5601" s="50">
        <v>1</v>
      </c>
      <c r="H5601" s="50">
        <v>2</v>
      </c>
      <c r="I5601" s="50">
        <f t="shared" si="267"/>
        <v>1</v>
      </c>
      <c r="J5601" s="50">
        <f t="shared" si="267"/>
        <v>2</v>
      </c>
    </row>
    <row r="5602" spans="3:10">
      <c r="C5602" s="48" t="s">
        <v>4198</v>
      </c>
      <c r="D5602" s="49" t="s">
        <v>4199</v>
      </c>
      <c r="E5602" s="65">
        <v>1</v>
      </c>
      <c r="F5602" s="65">
        <v>2</v>
      </c>
      <c r="G5602" s="50">
        <v>0</v>
      </c>
      <c r="H5602" s="50">
        <v>1</v>
      </c>
      <c r="I5602" s="50">
        <f t="shared" si="267"/>
        <v>1</v>
      </c>
      <c r="J5602" s="50">
        <f t="shared" si="267"/>
        <v>3</v>
      </c>
    </row>
    <row r="5603" spans="3:10">
      <c r="C5603" s="48" t="s">
        <v>3737</v>
      </c>
      <c r="D5603" s="49" t="s">
        <v>3738</v>
      </c>
      <c r="E5603" s="65">
        <v>0</v>
      </c>
      <c r="F5603" s="65">
        <v>0</v>
      </c>
      <c r="G5603" s="50">
        <v>2198</v>
      </c>
      <c r="H5603" s="50">
        <v>2000</v>
      </c>
      <c r="I5603" s="50">
        <f t="shared" si="267"/>
        <v>2198</v>
      </c>
      <c r="J5603" s="50">
        <f t="shared" si="267"/>
        <v>2000</v>
      </c>
    </row>
    <row r="5604" spans="3:10">
      <c r="C5604" s="48" t="s">
        <v>924</v>
      </c>
      <c r="D5604" s="49" t="s">
        <v>925</v>
      </c>
      <c r="E5604" s="65">
        <v>0</v>
      </c>
      <c r="F5604" s="65">
        <v>0</v>
      </c>
      <c r="G5604" s="50">
        <v>273</v>
      </c>
      <c r="H5604" s="50">
        <v>350</v>
      </c>
      <c r="I5604" s="50">
        <f t="shared" si="267"/>
        <v>273</v>
      </c>
      <c r="J5604" s="50">
        <f t="shared" si="267"/>
        <v>350</v>
      </c>
    </row>
    <row r="5605" spans="3:10">
      <c r="C5605" s="48" t="s">
        <v>4210</v>
      </c>
      <c r="D5605" s="49" t="s">
        <v>4211</v>
      </c>
      <c r="E5605" s="65">
        <v>28</v>
      </c>
      <c r="F5605" s="65">
        <v>30</v>
      </c>
      <c r="G5605" s="50">
        <v>328</v>
      </c>
      <c r="H5605" s="50">
        <v>350</v>
      </c>
      <c r="I5605" s="50">
        <f t="shared" si="267"/>
        <v>356</v>
      </c>
      <c r="J5605" s="50">
        <f t="shared" si="267"/>
        <v>380</v>
      </c>
    </row>
    <row r="5606" spans="3:10">
      <c r="C5606" s="48" t="s">
        <v>2037</v>
      </c>
      <c r="D5606" s="49" t="s">
        <v>2038</v>
      </c>
      <c r="E5606" s="65">
        <v>0</v>
      </c>
      <c r="F5606" s="65">
        <v>0</v>
      </c>
      <c r="G5606" s="50">
        <v>0</v>
      </c>
      <c r="H5606" s="50">
        <v>2</v>
      </c>
      <c r="I5606" s="50">
        <f t="shared" si="267"/>
        <v>0</v>
      </c>
      <c r="J5606" s="50">
        <f t="shared" si="267"/>
        <v>2</v>
      </c>
    </row>
    <row r="5607" spans="3:10">
      <c r="C5607" s="48" t="s">
        <v>613</v>
      </c>
      <c r="D5607" s="49" t="s">
        <v>614</v>
      </c>
      <c r="E5607" s="65">
        <v>1767</v>
      </c>
      <c r="F5607" s="65">
        <v>1700</v>
      </c>
      <c r="G5607" s="50">
        <v>22</v>
      </c>
      <c r="H5607" s="50">
        <v>30</v>
      </c>
      <c r="I5607" s="50">
        <f t="shared" si="267"/>
        <v>1789</v>
      </c>
      <c r="J5607" s="50">
        <f t="shared" si="267"/>
        <v>1730</v>
      </c>
    </row>
    <row r="5608" spans="3:10">
      <c r="C5608" s="48" t="s">
        <v>617</v>
      </c>
      <c r="D5608" s="49" t="s">
        <v>618</v>
      </c>
      <c r="E5608" s="65">
        <v>13</v>
      </c>
      <c r="F5608" s="65">
        <v>20</v>
      </c>
      <c r="G5608" s="50">
        <v>132</v>
      </c>
      <c r="H5608" s="50">
        <v>150</v>
      </c>
      <c r="I5608" s="50">
        <f t="shared" si="267"/>
        <v>145</v>
      </c>
      <c r="J5608" s="50">
        <f t="shared" si="267"/>
        <v>170</v>
      </c>
    </row>
    <row r="5609" spans="3:10">
      <c r="C5609" s="48" t="s">
        <v>619</v>
      </c>
      <c r="D5609" s="49" t="s">
        <v>620</v>
      </c>
      <c r="E5609" s="65">
        <v>0</v>
      </c>
      <c r="F5609" s="65">
        <v>0</v>
      </c>
      <c r="G5609" s="50">
        <v>2384</v>
      </c>
      <c r="H5609" s="50">
        <v>2500</v>
      </c>
      <c r="I5609" s="50">
        <f t="shared" si="267"/>
        <v>2384</v>
      </c>
      <c r="J5609" s="50">
        <f t="shared" si="267"/>
        <v>2500</v>
      </c>
    </row>
    <row r="5610" spans="3:10">
      <c r="C5610" s="48" t="s">
        <v>621</v>
      </c>
      <c r="D5610" s="49" t="s">
        <v>622</v>
      </c>
      <c r="E5610" s="65">
        <v>0</v>
      </c>
      <c r="F5610" s="65">
        <v>0</v>
      </c>
      <c r="G5610" s="50">
        <v>0</v>
      </c>
      <c r="H5610" s="50">
        <v>2</v>
      </c>
      <c r="I5610" s="50">
        <f t="shared" si="267"/>
        <v>0</v>
      </c>
      <c r="J5610" s="50">
        <f t="shared" si="267"/>
        <v>2</v>
      </c>
    </row>
    <row r="5611" spans="3:10">
      <c r="C5611" s="48" t="s">
        <v>3741</v>
      </c>
      <c r="D5611" s="49" t="s">
        <v>3742</v>
      </c>
      <c r="E5611" s="65">
        <v>0</v>
      </c>
      <c r="F5611" s="65">
        <v>0</v>
      </c>
      <c r="G5611" s="50">
        <v>0</v>
      </c>
      <c r="H5611" s="50">
        <v>1</v>
      </c>
      <c r="I5611" s="50">
        <f t="shared" si="267"/>
        <v>0</v>
      </c>
      <c r="J5611" s="50">
        <f t="shared" si="267"/>
        <v>1</v>
      </c>
    </row>
    <row r="5612" spans="3:10">
      <c r="C5612" s="48" t="s">
        <v>623</v>
      </c>
      <c r="D5612" s="49" t="s">
        <v>624</v>
      </c>
      <c r="E5612" s="65">
        <v>18</v>
      </c>
      <c r="F5612" s="65">
        <v>30</v>
      </c>
      <c r="G5612" s="50">
        <v>74</v>
      </c>
      <c r="H5612" s="50">
        <v>100</v>
      </c>
      <c r="I5612" s="50">
        <f t="shared" si="267"/>
        <v>92</v>
      </c>
      <c r="J5612" s="50">
        <f t="shared" si="267"/>
        <v>130</v>
      </c>
    </row>
    <row r="5613" spans="3:10">
      <c r="C5613" s="48" t="s">
        <v>625</v>
      </c>
      <c r="D5613" s="49" t="s">
        <v>626</v>
      </c>
      <c r="E5613" s="65">
        <v>11371</v>
      </c>
      <c r="F5613" s="65">
        <v>12000</v>
      </c>
      <c r="G5613" s="50">
        <v>3924</v>
      </c>
      <c r="H5613" s="50">
        <v>3500</v>
      </c>
      <c r="I5613" s="50">
        <f t="shared" si="267"/>
        <v>15295</v>
      </c>
      <c r="J5613" s="50">
        <f t="shared" si="267"/>
        <v>15500</v>
      </c>
    </row>
    <row r="5614" spans="3:10">
      <c r="C5614" s="48" t="s">
        <v>3745</v>
      </c>
      <c r="D5614" s="49" t="s">
        <v>3746</v>
      </c>
      <c r="E5614" s="65">
        <v>0</v>
      </c>
      <c r="F5614" s="65">
        <v>0</v>
      </c>
      <c r="G5614" s="50">
        <v>0</v>
      </c>
      <c r="H5614" s="50">
        <v>5</v>
      </c>
      <c r="I5614" s="50">
        <f t="shared" si="267"/>
        <v>0</v>
      </c>
      <c r="J5614" s="50">
        <f t="shared" si="267"/>
        <v>5</v>
      </c>
    </row>
    <row r="5615" spans="3:10">
      <c r="C5615" s="48" t="s">
        <v>1562</v>
      </c>
      <c r="D5615" s="49" t="s">
        <v>1563</v>
      </c>
      <c r="E5615" s="65">
        <v>509</v>
      </c>
      <c r="F5615" s="65">
        <v>600</v>
      </c>
      <c r="G5615" s="50">
        <v>0</v>
      </c>
      <c r="H5615" s="50">
        <v>1</v>
      </c>
      <c r="I5615" s="50">
        <f t="shared" si="267"/>
        <v>509</v>
      </c>
      <c r="J5615" s="50">
        <f t="shared" si="267"/>
        <v>601</v>
      </c>
    </row>
    <row r="5616" spans="3:10">
      <c r="C5616" s="48" t="s">
        <v>627</v>
      </c>
      <c r="D5616" s="49" t="s">
        <v>628</v>
      </c>
      <c r="E5616" s="65">
        <v>1</v>
      </c>
      <c r="F5616" s="65">
        <v>3</v>
      </c>
      <c r="G5616" s="50">
        <v>0</v>
      </c>
      <c r="H5616" s="50">
        <v>1</v>
      </c>
      <c r="I5616" s="50">
        <f t="shared" si="267"/>
        <v>1</v>
      </c>
      <c r="J5616" s="50">
        <f t="shared" si="267"/>
        <v>4</v>
      </c>
    </row>
    <row r="5617" spans="3:10">
      <c r="C5617" s="48" t="s">
        <v>4961</v>
      </c>
      <c r="D5617" s="49" t="s">
        <v>4962</v>
      </c>
      <c r="E5617" s="65">
        <v>0</v>
      </c>
      <c r="F5617" s="65">
        <v>0</v>
      </c>
      <c r="G5617" s="50">
        <v>0</v>
      </c>
      <c r="H5617" s="50">
        <v>1</v>
      </c>
      <c r="I5617" s="50">
        <f t="shared" si="267"/>
        <v>0</v>
      </c>
      <c r="J5617" s="50">
        <f t="shared" si="267"/>
        <v>1</v>
      </c>
    </row>
    <row r="5618" spans="3:10">
      <c r="C5618" s="48" t="s">
        <v>4228</v>
      </c>
      <c r="D5618" s="49" t="s">
        <v>4229</v>
      </c>
      <c r="E5618" s="65">
        <v>1</v>
      </c>
      <c r="F5618" s="65">
        <v>1</v>
      </c>
      <c r="G5618" s="50">
        <v>0</v>
      </c>
      <c r="H5618" s="50"/>
      <c r="I5618" s="50">
        <f t="shared" si="267"/>
        <v>1</v>
      </c>
      <c r="J5618" s="50">
        <f t="shared" si="267"/>
        <v>1</v>
      </c>
    </row>
    <row r="5619" spans="3:10">
      <c r="C5619" s="48" t="s">
        <v>4230</v>
      </c>
      <c r="D5619" s="49" t="s">
        <v>4231</v>
      </c>
      <c r="E5619" s="65">
        <v>7</v>
      </c>
      <c r="F5619" s="65">
        <v>10</v>
      </c>
      <c r="G5619" s="50">
        <v>3</v>
      </c>
      <c r="H5619" s="50">
        <v>3</v>
      </c>
      <c r="I5619" s="50">
        <f t="shared" si="267"/>
        <v>10</v>
      </c>
      <c r="J5619" s="50">
        <f t="shared" si="267"/>
        <v>13</v>
      </c>
    </row>
    <row r="5620" spans="3:10">
      <c r="C5620" s="48" t="s">
        <v>3747</v>
      </c>
      <c r="D5620" s="49" t="s">
        <v>3748</v>
      </c>
      <c r="E5620" s="65">
        <v>0</v>
      </c>
      <c r="F5620" s="65">
        <v>0</v>
      </c>
      <c r="G5620" s="50">
        <v>2</v>
      </c>
      <c r="H5620" s="50">
        <v>3</v>
      </c>
      <c r="I5620" s="50">
        <f t="shared" si="267"/>
        <v>2</v>
      </c>
      <c r="J5620" s="50">
        <f t="shared" si="267"/>
        <v>3</v>
      </c>
    </row>
    <row r="5621" spans="3:10">
      <c r="C5621" s="48" t="s">
        <v>4963</v>
      </c>
      <c r="D5621" s="49" t="s">
        <v>4964</v>
      </c>
      <c r="E5621" s="65">
        <v>0</v>
      </c>
      <c r="F5621" s="65">
        <v>0</v>
      </c>
      <c r="G5621" s="50">
        <v>1</v>
      </c>
      <c r="H5621" s="50">
        <v>2</v>
      </c>
      <c r="I5621" s="50">
        <f t="shared" si="267"/>
        <v>1</v>
      </c>
      <c r="J5621" s="50">
        <f t="shared" si="267"/>
        <v>2</v>
      </c>
    </row>
    <row r="5622" spans="3:10">
      <c r="C5622" s="48" t="s">
        <v>928</v>
      </c>
      <c r="D5622" s="49" t="s">
        <v>929</v>
      </c>
      <c r="E5622" s="65">
        <v>0</v>
      </c>
      <c r="F5622" s="65">
        <v>0</v>
      </c>
      <c r="G5622" s="50">
        <v>5</v>
      </c>
      <c r="H5622" s="50">
        <v>5</v>
      </c>
      <c r="I5622" s="50">
        <f t="shared" si="267"/>
        <v>5</v>
      </c>
      <c r="J5622" s="50">
        <f t="shared" si="267"/>
        <v>5</v>
      </c>
    </row>
    <row r="5623" spans="3:10">
      <c r="C5623" s="48" t="s">
        <v>4965</v>
      </c>
      <c r="D5623" s="49" t="s">
        <v>4966</v>
      </c>
      <c r="E5623" s="65">
        <v>0</v>
      </c>
      <c r="F5623" s="65">
        <v>0</v>
      </c>
      <c r="G5623" s="50">
        <v>0</v>
      </c>
      <c r="H5623" s="50">
        <v>3</v>
      </c>
      <c r="I5623" s="50">
        <f t="shared" si="267"/>
        <v>0</v>
      </c>
      <c r="J5623" s="50">
        <f t="shared" si="267"/>
        <v>3</v>
      </c>
    </row>
    <row r="5624" spans="3:10">
      <c r="C5624" s="48" t="s">
        <v>4967</v>
      </c>
      <c r="D5624" s="49" t="s">
        <v>4968</v>
      </c>
      <c r="E5624" s="65">
        <v>0</v>
      </c>
      <c r="F5624" s="65">
        <v>0</v>
      </c>
      <c r="G5624" s="50">
        <v>434</v>
      </c>
      <c r="H5624" s="50">
        <v>450</v>
      </c>
      <c r="I5624" s="50">
        <f t="shared" si="267"/>
        <v>434</v>
      </c>
      <c r="J5624" s="50">
        <f t="shared" si="267"/>
        <v>450</v>
      </c>
    </row>
    <row r="5625" spans="3:10">
      <c r="C5625" s="48" t="s">
        <v>4533</v>
      </c>
      <c r="D5625" s="49" t="s">
        <v>4534</v>
      </c>
      <c r="E5625" s="65">
        <v>0</v>
      </c>
      <c r="F5625" s="65">
        <v>0</v>
      </c>
      <c r="G5625" s="50">
        <v>0</v>
      </c>
      <c r="H5625" s="50">
        <v>2</v>
      </c>
      <c r="I5625" s="50">
        <f t="shared" si="267"/>
        <v>0</v>
      </c>
      <c r="J5625" s="50">
        <f t="shared" si="267"/>
        <v>2</v>
      </c>
    </row>
    <row r="5626" spans="3:10">
      <c r="C5626" s="48" t="s">
        <v>930</v>
      </c>
      <c r="D5626" s="49" t="s">
        <v>931</v>
      </c>
      <c r="E5626" s="65">
        <v>0</v>
      </c>
      <c r="F5626" s="65">
        <v>0</v>
      </c>
      <c r="G5626" s="50">
        <v>0</v>
      </c>
      <c r="H5626" s="50">
        <v>2</v>
      </c>
      <c r="I5626" s="50">
        <f t="shared" si="267"/>
        <v>0</v>
      </c>
      <c r="J5626" s="50">
        <f t="shared" si="267"/>
        <v>2</v>
      </c>
    </row>
    <row r="5627" spans="3:10">
      <c r="C5627" s="48" t="s">
        <v>3786</v>
      </c>
      <c r="D5627" s="49" t="s">
        <v>3787</v>
      </c>
      <c r="E5627" s="65">
        <v>0</v>
      </c>
      <c r="F5627" s="65">
        <v>0</v>
      </c>
      <c r="G5627" s="50">
        <v>0</v>
      </c>
      <c r="H5627" s="50">
        <v>2</v>
      </c>
      <c r="I5627" s="50">
        <f t="shared" si="267"/>
        <v>0</v>
      </c>
      <c r="J5627" s="50">
        <f t="shared" si="267"/>
        <v>2</v>
      </c>
    </row>
    <row r="5628" spans="3:10">
      <c r="C5628" s="48" t="s">
        <v>932</v>
      </c>
      <c r="D5628" s="49" t="s">
        <v>933</v>
      </c>
      <c r="E5628" s="65">
        <v>0</v>
      </c>
      <c r="F5628" s="65">
        <v>0</v>
      </c>
      <c r="G5628" s="50">
        <v>30</v>
      </c>
      <c r="H5628" s="50">
        <v>30</v>
      </c>
      <c r="I5628" s="50">
        <f t="shared" si="267"/>
        <v>30</v>
      </c>
      <c r="J5628" s="50">
        <f t="shared" si="267"/>
        <v>30</v>
      </c>
    </row>
    <row r="5629" spans="3:10">
      <c r="C5629" s="48" t="s">
        <v>635</v>
      </c>
      <c r="D5629" s="49" t="s">
        <v>636</v>
      </c>
      <c r="E5629" s="65">
        <v>0</v>
      </c>
      <c r="F5629" s="65">
        <v>0</v>
      </c>
      <c r="G5629" s="50">
        <v>0</v>
      </c>
      <c r="H5629" s="50">
        <v>2</v>
      </c>
      <c r="I5629" s="50">
        <f t="shared" si="267"/>
        <v>0</v>
      </c>
      <c r="J5629" s="50">
        <f t="shared" si="267"/>
        <v>2</v>
      </c>
    </row>
    <row r="5630" spans="3:10">
      <c r="C5630" s="48" t="s">
        <v>4245</v>
      </c>
      <c r="D5630" s="49" t="s">
        <v>4246</v>
      </c>
      <c r="E5630" s="65">
        <v>0</v>
      </c>
      <c r="F5630" s="65">
        <v>0</v>
      </c>
      <c r="G5630" s="50">
        <v>0</v>
      </c>
      <c r="H5630" s="50">
        <v>2</v>
      </c>
      <c r="I5630" s="50">
        <f t="shared" si="267"/>
        <v>0</v>
      </c>
      <c r="J5630" s="50">
        <f t="shared" si="267"/>
        <v>2</v>
      </c>
    </row>
    <row r="5631" spans="3:10">
      <c r="C5631" s="48" t="s">
        <v>2842</v>
      </c>
      <c r="D5631" s="49" t="s">
        <v>2843</v>
      </c>
      <c r="E5631" s="65">
        <v>0</v>
      </c>
      <c r="F5631" s="65">
        <v>0</v>
      </c>
      <c r="G5631" s="50">
        <v>1</v>
      </c>
      <c r="H5631" s="50">
        <v>2</v>
      </c>
      <c r="I5631" s="50">
        <f t="shared" si="267"/>
        <v>1</v>
      </c>
      <c r="J5631" s="50">
        <f t="shared" si="267"/>
        <v>2</v>
      </c>
    </row>
    <row r="5632" spans="3:10">
      <c r="C5632" s="48" t="s">
        <v>2065</v>
      </c>
      <c r="D5632" s="49" t="s">
        <v>2066</v>
      </c>
      <c r="E5632" s="65">
        <v>0</v>
      </c>
      <c r="F5632" s="65">
        <v>0</v>
      </c>
      <c r="G5632" s="50">
        <v>3</v>
      </c>
      <c r="H5632" s="50">
        <v>2</v>
      </c>
      <c r="I5632" s="50">
        <f t="shared" si="267"/>
        <v>3</v>
      </c>
      <c r="J5632" s="50">
        <f t="shared" si="267"/>
        <v>2</v>
      </c>
    </row>
    <row r="5633" spans="3:10">
      <c r="C5633" s="48" t="s">
        <v>2067</v>
      </c>
      <c r="D5633" s="49" t="s">
        <v>2068</v>
      </c>
      <c r="E5633" s="65">
        <v>0</v>
      </c>
      <c r="F5633" s="65">
        <v>0</v>
      </c>
      <c r="G5633" s="50">
        <v>1</v>
      </c>
      <c r="H5633" s="50">
        <v>2</v>
      </c>
      <c r="I5633" s="50">
        <f t="shared" si="267"/>
        <v>1</v>
      </c>
      <c r="J5633" s="50">
        <f t="shared" si="267"/>
        <v>2</v>
      </c>
    </row>
    <row r="5634" spans="3:10">
      <c r="C5634" s="48" t="s">
        <v>637</v>
      </c>
      <c r="D5634" s="49" t="s">
        <v>638</v>
      </c>
      <c r="E5634" s="65">
        <v>0</v>
      </c>
      <c r="F5634" s="65">
        <v>0</v>
      </c>
      <c r="G5634" s="50">
        <v>2</v>
      </c>
      <c r="H5634" s="50">
        <v>3</v>
      </c>
      <c r="I5634" s="50">
        <f t="shared" si="267"/>
        <v>2</v>
      </c>
      <c r="J5634" s="50">
        <f t="shared" si="267"/>
        <v>3</v>
      </c>
    </row>
    <row r="5635" spans="3:10">
      <c r="C5635" s="48" t="s">
        <v>639</v>
      </c>
      <c r="D5635" s="49" t="s">
        <v>640</v>
      </c>
      <c r="E5635" s="65">
        <v>29</v>
      </c>
      <c r="F5635" s="65">
        <v>30</v>
      </c>
      <c r="G5635" s="50">
        <v>30</v>
      </c>
      <c r="H5635" s="50">
        <v>35</v>
      </c>
      <c r="I5635" s="50">
        <f t="shared" si="267"/>
        <v>59</v>
      </c>
      <c r="J5635" s="50">
        <f t="shared" si="267"/>
        <v>65</v>
      </c>
    </row>
    <row r="5636" spans="3:10">
      <c r="C5636" s="48" t="s">
        <v>641</v>
      </c>
      <c r="D5636" s="49" t="s">
        <v>642</v>
      </c>
      <c r="E5636" s="65">
        <v>10</v>
      </c>
      <c r="F5636" s="65">
        <v>10</v>
      </c>
      <c r="G5636" s="50">
        <v>527</v>
      </c>
      <c r="H5636" s="50">
        <v>500</v>
      </c>
      <c r="I5636" s="50">
        <f t="shared" si="267"/>
        <v>537</v>
      </c>
      <c r="J5636" s="50">
        <f t="shared" si="267"/>
        <v>510</v>
      </c>
    </row>
    <row r="5637" spans="3:10">
      <c r="C5637" s="48" t="s">
        <v>1564</v>
      </c>
      <c r="D5637" s="49" t="s">
        <v>1565</v>
      </c>
      <c r="E5637" s="65">
        <v>0</v>
      </c>
      <c r="F5637" s="65">
        <v>0</v>
      </c>
      <c r="G5637" s="50">
        <v>0</v>
      </c>
      <c r="H5637" s="50">
        <v>2</v>
      </c>
      <c r="I5637" s="50">
        <f t="shared" si="267"/>
        <v>0</v>
      </c>
      <c r="J5637" s="50">
        <f t="shared" si="267"/>
        <v>2</v>
      </c>
    </row>
    <row r="5638" spans="3:10">
      <c r="C5638" s="48" t="s">
        <v>645</v>
      </c>
      <c r="D5638" s="49" t="s">
        <v>646</v>
      </c>
      <c r="E5638" s="65">
        <v>0</v>
      </c>
      <c r="F5638" s="65">
        <v>1</v>
      </c>
      <c r="G5638" s="50">
        <v>3</v>
      </c>
      <c r="H5638" s="50">
        <v>5</v>
      </c>
      <c r="I5638" s="50">
        <f t="shared" si="267"/>
        <v>3</v>
      </c>
      <c r="J5638" s="50">
        <f t="shared" si="267"/>
        <v>6</v>
      </c>
    </row>
    <row r="5639" spans="3:10">
      <c r="C5639" s="48" t="s">
        <v>2069</v>
      </c>
      <c r="D5639" s="49" t="s">
        <v>2070</v>
      </c>
      <c r="E5639" s="65">
        <v>0</v>
      </c>
      <c r="F5639" s="65">
        <v>1</v>
      </c>
      <c r="G5639" s="50">
        <v>2</v>
      </c>
      <c r="H5639" s="50">
        <v>3</v>
      </c>
      <c r="I5639" s="50">
        <f t="shared" si="267"/>
        <v>2</v>
      </c>
      <c r="J5639" s="50">
        <f t="shared" si="267"/>
        <v>4</v>
      </c>
    </row>
    <row r="5640" spans="3:10">
      <c r="C5640" s="48" t="s">
        <v>647</v>
      </c>
      <c r="D5640" s="49" t="s">
        <v>648</v>
      </c>
      <c r="E5640" s="65">
        <v>273</v>
      </c>
      <c r="F5640" s="65">
        <v>250</v>
      </c>
      <c r="G5640" s="50">
        <v>16572</v>
      </c>
      <c r="H5640" s="50">
        <v>17000</v>
      </c>
      <c r="I5640" s="50">
        <f t="shared" si="267"/>
        <v>16845</v>
      </c>
      <c r="J5640" s="50">
        <f t="shared" si="267"/>
        <v>17250</v>
      </c>
    </row>
    <row r="5641" spans="3:10">
      <c r="C5641" s="48" t="s">
        <v>2844</v>
      </c>
      <c r="D5641" s="49" t="s">
        <v>2845</v>
      </c>
      <c r="E5641" s="65">
        <v>0</v>
      </c>
      <c r="F5641" s="65">
        <v>0</v>
      </c>
      <c r="G5641" s="50">
        <v>0</v>
      </c>
      <c r="H5641" s="50">
        <v>2</v>
      </c>
      <c r="I5641" s="50">
        <f t="shared" si="267"/>
        <v>0</v>
      </c>
      <c r="J5641" s="50">
        <f t="shared" si="267"/>
        <v>2</v>
      </c>
    </row>
    <row r="5642" spans="3:10">
      <c r="C5642" s="48" t="s">
        <v>2846</v>
      </c>
      <c r="D5642" s="49" t="s">
        <v>2847</v>
      </c>
      <c r="E5642" s="65">
        <v>0</v>
      </c>
      <c r="F5642" s="65">
        <v>0</v>
      </c>
      <c r="G5642" s="50">
        <v>1</v>
      </c>
      <c r="H5642" s="50">
        <v>2</v>
      </c>
      <c r="I5642" s="50">
        <f t="shared" si="267"/>
        <v>1</v>
      </c>
      <c r="J5642" s="50">
        <f t="shared" si="267"/>
        <v>2</v>
      </c>
    </row>
    <row r="5643" spans="3:10">
      <c r="C5643" s="48" t="s">
        <v>649</v>
      </c>
      <c r="D5643" s="49" t="s">
        <v>650</v>
      </c>
      <c r="E5643" s="65">
        <v>0</v>
      </c>
      <c r="F5643" s="65">
        <v>0</v>
      </c>
      <c r="G5643" s="50">
        <v>5</v>
      </c>
      <c r="H5643" s="50">
        <v>5</v>
      </c>
      <c r="I5643" s="50">
        <f t="shared" si="267"/>
        <v>5</v>
      </c>
      <c r="J5643" s="50">
        <f t="shared" si="267"/>
        <v>5</v>
      </c>
    </row>
    <row r="5644" spans="3:10">
      <c r="C5644" s="48" t="s">
        <v>651</v>
      </c>
      <c r="D5644" s="49" t="s">
        <v>652</v>
      </c>
      <c r="E5644" s="65">
        <v>0</v>
      </c>
      <c r="F5644" s="65">
        <v>0</v>
      </c>
      <c r="G5644" s="50">
        <v>7</v>
      </c>
      <c r="H5644" s="50">
        <v>5</v>
      </c>
      <c r="I5644" s="50">
        <f t="shared" si="267"/>
        <v>7</v>
      </c>
      <c r="J5644" s="50">
        <f t="shared" si="267"/>
        <v>5</v>
      </c>
    </row>
    <row r="5645" spans="3:10">
      <c r="C5645" s="48" t="s">
        <v>653</v>
      </c>
      <c r="D5645" s="49" t="s">
        <v>654</v>
      </c>
      <c r="E5645" s="65">
        <v>98</v>
      </c>
      <c r="F5645" s="65">
        <v>120</v>
      </c>
      <c r="G5645" s="50">
        <v>27801</v>
      </c>
      <c r="H5645" s="50">
        <v>28000</v>
      </c>
      <c r="I5645" s="50">
        <f t="shared" si="267"/>
        <v>27899</v>
      </c>
      <c r="J5645" s="50">
        <f t="shared" si="267"/>
        <v>28120</v>
      </c>
    </row>
    <row r="5646" spans="3:10">
      <c r="C5646" s="48" t="s">
        <v>934</v>
      </c>
      <c r="D5646" s="49" t="s">
        <v>935</v>
      </c>
      <c r="E5646" s="65">
        <v>0</v>
      </c>
      <c r="F5646" s="65">
        <v>0</v>
      </c>
      <c r="G5646" s="50">
        <v>64</v>
      </c>
      <c r="H5646" s="50">
        <v>65</v>
      </c>
      <c r="I5646" s="50">
        <f t="shared" si="267"/>
        <v>64</v>
      </c>
      <c r="J5646" s="50">
        <f t="shared" si="267"/>
        <v>65</v>
      </c>
    </row>
    <row r="5647" spans="3:10">
      <c r="C5647" s="48" t="s">
        <v>936</v>
      </c>
      <c r="D5647" s="49" t="s">
        <v>937</v>
      </c>
      <c r="E5647" s="65">
        <v>0</v>
      </c>
      <c r="F5647" s="65">
        <v>0</v>
      </c>
      <c r="G5647" s="50">
        <v>1</v>
      </c>
      <c r="H5647" s="50">
        <v>2</v>
      </c>
      <c r="I5647" s="50">
        <f t="shared" si="267"/>
        <v>1</v>
      </c>
      <c r="J5647" s="50">
        <f t="shared" si="267"/>
        <v>2</v>
      </c>
    </row>
    <row r="5648" spans="3:10">
      <c r="C5648" s="48" t="s">
        <v>938</v>
      </c>
      <c r="D5648" s="49" t="s">
        <v>939</v>
      </c>
      <c r="E5648" s="65">
        <v>0</v>
      </c>
      <c r="F5648" s="65">
        <v>0</v>
      </c>
      <c r="G5648" s="50">
        <v>1</v>
      </c>
      <c r="H5648" s="50">
        <v>2</v>
      </c>
      <c r="I5648" s="50">
        <f t="shared" si="267"/>
        <v>1</v>
      </c>
      <c r="J5648" s="50">
        <f t="shared" si="267"/>
        <v>2</v>
      </c>
    </row>
    <row r="5649" spans="3:10">
      <c r="C5649" s="48" t="s">
        <v>655</v>
      </c>
      <c r="D5649" s="49" t="s">
        <v>656</v>
      </c>
      <c r="E5649" s="65">
        <v>0</v>
      </c>
      <c r="F5649" s="65">
        <v>0</v>
      </c>
      <c r="G5649" s="50">
        <v>2513</v>
      </c>
      <c r="H5649" s="50">
        <v>2300</v>
      </c>
      <c r="I5649" s="50">
        <f t="shared" si="267"/>
        <v>2513</v>
      </c>
      <c r="J5649" s="50">
        <f t="shared" si="267"/>
        <v>2300</v>
      </c>
    </row>
    <row r="5650" spans="3:10">
      <c r="C5650" s="48" t="s">
        <v>657</v>
      </c>
      <c r="D5650" s="49" t="s">
        <v>658</v>
      </c>
      <c r="E5650" s="65">
        <v>2</v>
      </c>
      <c r="F5650" s="65">
        <v>3</v>
      </c>
      <c r="G5650" s="50">
        <v>2439</v>
      </c>
      <c r="H5650" s="50">
        <v>2300</v>
      </c>
      <c r="I5650" s="50">
        <f t="shared" si="267"/>
        <v>2441</v>
      </c>
      <c r="J5650" s="50">
        <f t="shared" si="267"/>
        <v>2303</v>
      </c>
    </row>
    <row r="5651" spans="3:10">
      <c r="C5651" s="48" t="s">
        <v>659</v>
      </c>
      <c r="D5651" s="49" t="s">
        <v>660</v>
      </c>
      <c r="E5651" s="65">
        <v>361</v>
      </c>
      <c r="F5651" s="65">
        <v>350</v>
      </c>
      <c r="G5651" s="50">
        <v>60405</v>
      </c>
      <c r="H5651" s="50">
        <v>61000</v>
      </c>
      <c r="I5651" s="50">
        <f t="shared" si="267"/>
        <v>60766</v>
      </c>
      <c r="J5651" s="50">
        <f t="shared" si="267"/>
        <v>61350</v>
      </c>
    </row>
    <row r="5652" spans="3:10">
      <c r="C5652" s="48" t="s">
        <v>2071</v>
      </c>
      <c r="D5652" s="49" t="s">
        <v>2072</v>
      </c>
      <c r="E5652" s="65">
        <v>0</v>
      </c>
      <c r="F5652" s="65">
        <v>0</v>
      </c>
      <c r="G5652" s="50">
        <v>61</v>
      </c>
      <c r="H5652" s="50">
        <v>70</v>
      </c>
      <c r="I5652" s="50">
        <f t="shared" si="267"/>
        <v>61</v>
      </c>
      <c r="J5652" s="50">
        <f t="shared" si="267"/>
        <v>70</v>
      </c>
    </row>
    <row r="5653" spans="3:10">
      <c r="C5653" s="48" t="s">
        <v>661</v>
      </c>
      <c r="D5653" s="49" t="s">
        <v>662</v>
      </c>
      <c r="E5653" s="65">
        <v>9</v>
      </c>
      <c r="F5653" s="65">
        <v>15</v>
      </c>
      <c r="G5653" s="50">
        <v>4446</v>
      </c>
      <c r="H5653" s="50">
        <v>4500</v>
      </c>
      <c r="I5653" s="50">
        <f t="shared" si="267"/>
        <v>4455</v>
      </c>
      <c r="J5653" s="50">
        <f t="shared" si="267"/>
        <v>4515</v>
      </c>
    </row>
    <row r="5654" spans="3:10">
      <c r="C5654" s="48" t="s">
        <v>663</v>
      </c>
      <c r="D5654" s="49" t="s">
        <v>664</v>
      </c>
      <c r="E5654" s="65">
        <v>1</v>
      </c>
      <c r="F5654" s="65">
        <v>1</v>
      </c>
      <c r="G5654" s="50">
        <v>186</v>
      </c>
      <c r="H5654" s="50">
        <v>140</v>
      </c>
      <c r="I5654" s="50">
        <f t="shared" si="267"/>
        <v>187</v>
      </c>
      <c r="J5654" s="50">
        <f t="shared" si="267"/>
        <v>141</v>
      </c>
    </row>
    <row r="5655" spans="3:10">
      <c r="C5655" s="48" t="s">
        <v>665</v>
      </c>
      <c r="D5655" s="49" t="s">
        <v>666</v>
      </c>
      <c r="E5655" s="65">
        <v>0</v>
      </c>
      <c r="F5655" s="65">
        <v>0</v>
      </c>
      <c r="G5655" s="50">
        <v>5</v>
      </c>
      <c r="H5655" s="50">
        <v>5</v>
      </c>
      <c r="I5655" s="50">
        <f t="shared" si="267"/>
        <v>5</v>
      </c>
      <c r="J5655" s="50">
        <f t="shared" si="267"/>
        <v>5</v>
      </c>
    </row>
    <row r="5656" spans="3:10">
      <c r="C5656" s="48" t="s">
        <v>940</v>
      </c>
      <c r="D5656" s="49" t="s">
        <v>941</v>
      </c>
      <c r="E5656" s="65">
        <v>0</v>
      </c>
      <c r="F5656" s="65">
        <v>0</v>
      </c>
      <c r="G5656" s="50">
        <v>7</v>
      </c>
      <c r="H5656" s="50">
        <v>6</v>
      </c>
      <c r="I5656" s="50">
        <f t="shared" si="267"/>
        <v>7</v>
      </c>
      <c r="J5656" s="50">
        <f t="shared" si="267"/>
        <v>6</v>
      </c>
    </row>
    <row r="5657" spans="3:10">
      <c r="C5657" s="48" t="s">
        <v>667</v>
      </c>
      <c r="D5657" s="49" t="s">
        <v>668</v>
      </c>
      <c r="E5657" s="65">
        <v>0</v>
      </c>
      <c r="F5657" s="65">
        <v>0</v>
      </c>
      <c r="G5657" s="50">
        <v>2</v>
      </c>
      <c r="H5657" s="50">
        <v>5</v>
      </c>
      <c r="I5657" s="50">
        <f t="shared" ref="I5657:J5688" si="268">SUM(E5657,G5657)</f>
        <v>2</v>
      </c>
      <c r="J5657" s="50">
        <f t="shared" si="268"/>
        <v>5</v>
      </c>
    </row>
    <row r="5658" spans="3:10">
      <c r="C5658" s="48" t="s">
        <v>2073</v>
      </c>
      <c r="D5658" s="49" t="s">
        <v>2074</v>
      </c>
      <c r="E5658" s="65">
        <v>0</v>
      </c>
      <c r="F5658" s="65">
        <v>0</v>
      </c>
      <c r="G5658" s="50">
        <v>2</v>
      </c>
      <c r="H5658" s="50">
        <v>2</v>
      </c>
      <c r="I5658" s="50">
        <f t="shared" si="268"/>
        <v>2</v>
      </c>
      <c r="J5658" s="50">
        <f t="shared" si="268"/>
        <v>2</v>
      </c>
    </row>
    <row r="5659" spans="3:10">
      <c r="C5659" s="48" t="s">
        <v>669</v>
      </c>
      <c r="D5659" s="49" t="s">
        <v>670</v>
      </c>
      <c r="E5659" s="65">
        <v>19</v>
      </c>
      <c r="F5659" s="65">
        <v>20</v>
      </c>
      <c r="G5659" s="50">
        <v>20975</v>
      </c>
      <c r="H5659" s="50">
        <v>22000</v>
      </c>
      <c r="I5659" s="50">
        <f t="shared" si="268"/>
        <v>20994</v>
      </c>
      <c r="J5659" s="50">
        <f t="shared" si="268"/>
        <v>22020</v>
      </c>
    </row>
    <row r="5660" spans="3:10">
      <c r="C5660" s="48" t="s">
        <v>4969</v>
      </c>
      <c r="D5660" s="49" t="s">
        <v>4970</v>
      </c>
      <c r="E5660" s="65">
        <v>0</v>
      </c>
      <c r="F5660" s="65">
        <v>0</v>
      </c>
      <c r="G5660" s="50">
        <v>0</v>
      </c>
      <c r="H5660" s="50">
        <v>2</v>
      </c>
      <c r="I5660" s="50">
        <f t="shared" si="268"/>
        <v>0</v>
      </c>
      <c r="J5660" s="50">
        <f t="shared" si="268"/>
        <v>2</v>
      </c>
    </row>
    <row r="5661" spans="3:10">
      <c r="C5661" s="48" t="s">
        <v>671</v>
      </c>
      <c r="D5661" s="49" t="s">
        <v>672</v>
      </c>
      <c r="E5661" s="65">
        <v>0</v>
      </c>
      <c r="F5661" s="65">
        <v>0</v>
      </c>
      <c r="G5661" s="50">
        <v>1</v>
      </c>
      <c r="H5661" s="50">
        <v>2</v>
      </c>
      <c r="I5661" s="50">
        <f t="shared" si="268"/>
        <v>1</v>
      </c>
      <c r="J5661" s="50">
        <f t="shared" si="268"/>
        <v>2</v>
      </c>
    </row>
    <row r="5662" spans="3:10">
      <c r="C5662" s="48" t="s">
        <v>942</v>
      </c>
      <c r="D5662" s="49" t="s">
        <v>943</v>
      </c>
      <c r="E5662" s="65">
        <v>0</v>
      </c>
      <c r="F5662" s="65">
        <v>0</v>
      </c>
      <c r="G5662" s="50">
        <v>3</v>
      </c>
      <c r="H5662" s="50">
        <v>2</v>
      </c>
      <c r="I5662" s="50">
        <f t="shared" si="268"/>
        <v>3</v>
      </c>
      <c r="J5662" s="50">
        <f t="shared" si="268"/>
        <v>2</v>
      </c>
    </row>
    <row r="5663" spans="3:10">
      <c r="C5663" s="48" t="s">
        <v>944</v>
      </c>
      <c r="D5663" s="49" t="s">
        <v>945</v>
      </c>
      <c r="E5663" s="65">
        <v>0</v>
      </c>
      <c r="F5663" s="65">
        <v>0</v>
      </c>
      <c r="G5663" s="50">
        <v>0</v>
      </c>
      <c r="H5663" s="50">
        <v>2</v>
      </c>
      <c r="I5663" s="50">
        <f t="shared" si="268"/>
        <v>0</v>
      </c>
      <c r="J5663" s="50">
        <f t="shared" si="268"/>
        <v>2</v>
      </c>
    </row>
    <row r="5664" spans="3:10">
      <c r="C5664" s="48" t="s">
        <v>673</v>
      </c>
      <c r="D5664" s="49" t="s">
        <v>674</v>
      </c>
      <c r="E5664" s="65">
        <v>0</v>
      </c>
      <c r="F5664" s="65">
        <v>0</v>
      </c>
      <c r="G5664" s="50">
        <v>7</v>
      </c>
      <c r="H5664" s="50">
        <v>5</v>
      </c>
      <c r="I5664" s="50">
        <f t="shared" si="268"/>
        <v>7</v>
      </c>
      <c r="J5664" s="50">
        <f t="shared" si="268"/>
        <v>5</v>
      </c>
    </row>
    <row r="5665" spans="3:10">
      <c r="C5665" s="48" t="s">
        <v>675</v>
      </c>
      <c r="D5665" s="49" t="s">
        <v>676</v>
      </c>
      <c r="E5665" s="65">
        <v>0</v>
      </c>
      <c r="F5665" s="65">
        <v>0</v>
      </c>
      <c r="G5665" s="50">
        <v>24</v>
      </c>
      <c r="H5665" s="50">
        <v>20</v>
      </c>
      <c r="I5665" s="50">
        <f t="shared" si="268"/>
        <v>24</v>
      </c>
      <c r="J5665" s="50">
        <f t="shared" si="268"/>
        <v>20</v>
      </c>
    </row>
    <row r="5666" spans="3:10">
      <c r="C5666" s="48" t="s">
        <v>677</v>
      </c>
      <c r="D5666" s="49" t="s">
        <v>678</v>
      </c>
      <c r="E5666" s="65">
        <v>0</v>
      </c>
      <c r="F5666" s="65">
        <v>0</v>
      </c>
      <c r="G5666" s="50">
        <v>12</v>
      </c>
      <c r="H5666" s="50">
        <v>15</v>
      </c>
      <c r="I5666" s="50">
        <f t="shared" si="268"/>
        <v>12</v>
      </c>
      <c r="J5666" s="50">
        <f t="shared" si="268"/>
        <v>15</v>
      </c>
    </row>
    <row r="5667" spans="3:10">
      <c r="C5667" s="48" t="s">
        <v>679</v>
      </c>
      <c r="D5667" s="49" t="s">
        <v>680</v>
      </c>
      <c r="E5667" s="65">
        <v>1</v>
      </c>
      <c r="F5667" s="65">
        <v>3</v>
      </c>
      <c r="G5667" s="50">
        <v>2238</v>
      </c>
      <c r="H5667" s="50">
        <v>2250</v>
      </c>
      <c r="I5667" s="50">
        <f t="shared" si="268"/>
        <v>2239</v>
      </c>
      <c r="J5667" s="50">
        <f t="shared" si="268"/>
        <v>2253</v>
      </c>
    </row>
    <row r="5668" spans="3:10">
      <c r="C5668" s="48" t="s">
        <v>681</v>
      </c>
      <c r="D5668" s="49" t="s">
        <v>682</v>
      </c>
      <c r="E5668" s="65">
        <v>0</v>
      </c>
      <c r="F5668" s="65">
        <v>0</v>
      </c>
      <c r="G5668" s="50">
        <v>12</v>
      </c>
      <c r="H5668" s="50">
        <v>15</v>
      </c>
      <c r="I5668" s="50">
        <f t="shared" si="268"/>
        <v>12</v>
      </c>
      <c r="J5668" s="50">
        <f t="shared" si="268"/>
        <v>15</v>
      </c>
    </row>
    <row r="5669" spans="3:10">
      <c r="C5669" s="48" t="s">
        <v>683</v>
      </c>
      <c r="D5669" s="49" t="s">
        <v>684</v>
      </c>
      <c r="E5669" s="65">
        <v>0</v>
      </c>
      <c r="F5669" s="65">
        <v>0</v>
      </c>
      <c r="G5669" s="50">
        <v>0</v>
      </c>
      <c r="H5669" s="50">
        <v>2</v>
      </c>
      <c r="I5669" s="50">
        <f t="shared" si="268"/>
        <v>0</v>
      </c>
      <c r="J5669" s="50">
        <f t="shared" si="268"/>
        <v>2</v>
      </c>
    </row>
    <row r="5670" spans="3:10">
      <c r="C5670" s="48" t="s">
        <v>685</v>
      </c>
      <c r="D5670" s="49" t="s">
        <v>686</v>
      </c>
      <c r="E5670" s="65">
        <v>0</v>
      </c>
      <c r="F5670" s="65">
        <v>0</v>
      </c>
      <c r="G5670" s="50">
        <v>14</v>
      </c>
      <c r="H5670" s="50">
        <v>25</v>
      </c>
      <c r="I5670" s="50">
        <f t="shared" si="268"/>
        <v>14</v>
      </c>
      <c r="J5670" s="50">
        <f t="shared" si="268"/>
        <v>25</v>
      </c>
    </row>
    <row r="5671" spans="3:10">
      <c r="C5671" s="48" t="s">
        <v>687</v>
      </c>
      <c r="D5671" s="49" t="s">
        <v>688</v>
      </c>
      <c r="E5671" s="65">
        <v>0</v>
      </c>
      <c r="F5671" s="65">
        <v>0</v>
      </c>
      <c r="G5671" s="50">
        <v>6</v>
      </c>
      <c r="H5671" s="50">
        <v>8</v>
      </c>
      <c r="I5671" s="50">
        <f t="shared" si="268"/>
        <v>6</v>
      </c>
      <c r="J5671" s="50">
        <f t="shared" si="268"/>
        <v>8</v>
      </c>
    </row>
    <row r="5672" spans="3:10">
      <c r="C5672" s="48" t="s">
        <v>689</v>
      </c>
      <c r="D5672" s="49" t="s">
        <v>690</v>
      </c>
      <c r="E5672" s="65">
        <v>52</v>
      </c>
      <c r="F5672" s="65">
        <v>60</v>
      </c>
      <c r="G5672" s="50">
        <v>17171</v>
      </c>
      <c r="H5672" s="50">
        <v>17000</v>
      </c>
      <c r="I5672" s="50">
        <f t="shared" si="268"/>
        <v>17223</v>
      </c>
      <c r="J5672" s="50">
        <f t="shared" si="268"/>
        <v>17060</v>
      </c>
    </row>
    <row r="5673" spans="3:10">
      <c r="C5673" s="48" t="s">
        <v>3117</v>
      </c>
      <c r="D5673" s="49" t="s">
        <v>3118</v>
      </c>
      <c r="E5673" s="65">
        <v>0</v>
      </c>
      <c r="F5673" s="65">
        <v>2</v>
      </c>
      <c r="G5673" s="50">
        <v>61</v>
      </c>
      <c r="H5673" s="50">
        <v>70</v>
      </c>
      <c r="I5673" s="50">
        <f t="shared" si="268"/>
        <v>61</v>
      </c>
      <c r="J5673" s="50">
        <f t="shared" si="268"/>
        <v>72</v>
      </c>
    </row>
    <row r="5674" spans="3:10">
      <c r="C5674" s="48" t="s">
        <v>946</v>
      </c>
      <c r="D5674" s="49" t="s">
        <v>947</v>
      </c>
      <c r="E5674" s="65">
        <v>0</v>
      </c>
      <c r="F5674" s="65">
        <v>0</v>
      </c>
      <c r="G5674" s="50">
        <v>5</v>
      </c>
      <c r="H5674" s="50">
        <v>5</v>
      </c>
      <c r="I5674" s="50">
        <f t="shared" si="268"/>
        <v>5</v>
      </c>
      <c r="J5674" s="50">
        <f t="shared" si="268"/>
        <v>5</v>
      </c>
    </row>
    <row r="5675" spans="3:10">
      <c r="C5675" s="48" t="s">
        <v>948</v>
      </c>
      <c r="D5675" s="49" t="s">
        <v>949</v>
      </c>
      <c r="E5675" s="65">
        <v>0</v>
      </c>
      <c r="F5675" s="65">
        <v>2</v>
      </c>
      <c r="G5675" s="50">
        <v>3550</v>
      </c>
      <c r="H5675" s="50">
        <v>3800</v>
      </c>
      <c r="I5675" s="50">
        <f t="shared" si="268"/>
        <v>3550</v>
      </c>
      <c r="J5675" s="50">
        <f t="shared" si="268"/>
        <v>3802</v>
      </c>
    </row>
    <row r="5676" spans="3:10" ht="25.5">
      <c r="C5676" s="48" t="s">
        <v>2848</v>
      </c>
      <c r="D5676" s="49" t="s">
        <v>2849</v>
      </c>
      <c r="E5676" s="65">
        <v>0</v>
      </c>
      <c r="F5676" s="65">
        <v>0</v>
      </c>
      <c r="G5676" s="50">
        <v>2</v>
      </c>
      <c r="H5676" s="50">
        <v>10</v>
      </c>
      <c r="I5676" s="50">
        <f t="shared" si="268"/>
        <v>2</v>
      </c>
      <c r="J5676" s="50">
        <f t="shared" si="268"/>
        <v>10</v>
      </c>
    </row>
    <row r="5677" spans="3:10">
      <c r="C5677" s="48" t="s">
        <v>952</v>
      </c>
      <c r="D5677" s="49" t="s">
        <v>953</v>
      </c>
      <c r="E5677" s="65">
        <v>0</v>
      </c>
      <c r="F5677" s="65">
        <v>0</v>
      </c>
      <c r="G5677" s="50">
        <v>0</v>
      </c>
      <c r="H5677" s="50">
        <v>2</v>
      </c>
      <c r="I5677" s="50">
        <f t="shared" si="268"/>
        <v>0</v>
      </c>
      <c r="J5677" s="50">
        <f t="shared" si="268"/>
        <v>2</v>
      </c>
    </row>
    <row r="5678" spans="3:10">
      <c r="C5678" s="48" t="s">
        <v>954</v>
      </c>
      <c r="D5678" s="49" t="s">
        <v>955</v>
      </c>
      <c r="E5678" s="65">
        <v>0</v>
      </c>
      <c r="F5678" s="65">
        <v>0</v>
      </c>
      <c r="G5678" s="50">
        <v>229</v>
      </c>
      <c r="H5678" s="50">
        <v>250</v>
      </c>
      <c r="I5678" s="50">
        <f t="shared" si="268"/>
        <v>229</v>
      </c>
      <c r="J5678" s="50">
        <f t="shared" si="268"/>
        <v>250</v>
      </c>
    </row>
    <row r="5679" spans="3:10" ht="25.5">
      <c r="C5679" s="48" t="s">
        <v>2850</v>
      </c>
      <c r="D5679" s="49" t="s">
        <v>2851</v>
      </c>
      <c r="E5679" s="65">
        <v>0</v>
      </c>
      <c r="F5679" s="65">
        <v>0</v>
      </c>
      <c r="G5679" s="50">
        <v>2</v>
      </c>
      <c r="H5679" s="50">
        <v>5</v>
      </c>
      <c r="I5679" s="50">
        <f t="shared" si="268"/>
        <v>2</v>
      </c>
      <c r="J5679" s="50">
        <f t="shared" si="268"/>
        <v>5</v>
      </c>
    </row>
    <row r="5680" spans="3:10">
      <c r="C5680" s="48" t="s">
        <v>4971</v>
      </c>
      <c r="D5680" s="49" t="s">
        <v>4972</v>
      </c>
      <c r="E5680" s="65">
        <v>0</v>
      </c>
      <c r="F5680" s="65">
        <v>0</v>
      </c>
      <c r="G5680" s="50">
        <v>0</v>
      </c>
      <c r="H5680" s="50">
        <v>5</v>
      </c>
      <c r="I5680" s="50">
        <f t="shared" si="268"/>
        <v>0</v>
      </c>
      <c r="J5680" s="50">
        <f t="shared" si="268"/>
        <v>5</v>
      </c>
    </row>
    <row r="5681" spans="2:11">
      <c r="C5681" s="48" t="s">
        <v>4295</v>
      </c>
      <c r="D5681" s="49" t="s">
        <v>4296</v>
      </c>
      <c r="E5681" s="65">
        <v>0</v>
      </c>
      <c r="F5681" s="65">
        <v>0</v>
      </c>
      <c r="G5681" s="50">
        <v>0</v>
      </c>
      <c r="H5681" s="50">
        <v>3</v>
      </c>
      <c r="I5681" s="50">
        <f t="shared" si="268"/>
        <v>0</v>
      </c>
      <c r="J5681" s="50">
        <f t="shared" si="268"/>
        <v>3</v>
      </c>
    </row>
    <row r="5682" spans="2:11">
      <c r="C5682" s="48" t="s">
        <v>4316</v>
      </c>
      <c r="D5682" s="49" t="s">
        <v>4317</v>
      </c>
      <c r="E5682" s="65">
        <v>0</v>
      </c>
      <c r="F5682" s="65">
        <v>0</v>
      </c>
      <c r="G5682" s="50">
        <v>3</v>
      </c>
      <c r="H5682" s="50">
        <v>3</v>
      </c>
      <c r="I5682" s="50">
        <f t="shared" si="268"/>
        <v>3</v>
      </c>
      <c r="J5682" s="50">
        <f t="shared" si="268"/>
        <v>3</v>
      </c>
    </row>
    <row r="5683" spans="2:11">
      <c r="C5683" s="48" t="s">
        <v>956</v>
      </c>
      <c r="D5683" s="49" t="s">
        <v>957</v>
      </c>
      <c r="E5683" s="65">
        <v>9</v>
      </c>
      <c r="F5683" s="65">
        <v>10</v>
      </c>
      <c r="G5683" s="50">
        <v>11700</v>
      </c>
      <c r="H5683" s="50">
        <v>12000</v>
      </c>
      <c r="I5683" s="50">
        <f t="shared" si="268"/>
        <v>11709</v>
      </c>
      <c r="J5683" s="50">
        <f t="shared" si="268"/>
        <v>12010</v>
      </c>
    </row>
    <row r="5684" spans="2:11">
      <c r="C5684" s="48" t="s">
        <v>4973</v>
      </c>
      <c r="D5684" s="49" t="s">
        <v>4974</v>
      </c>
      <c r="E5684" s="65">
        <v>0</v>
      </c>
      <c r="F5684" s="65">
        <v>0</v>
      </c>
      <c r="G5684" s="50">
        <v>1</v>
      </c>
      <c r="H5684" s="50">
        <v>2</v>
      </c>
      <c r="I5684" s="50">
        <f t="shared" si="268"/>
        <v>1</v>
      </c>
      <c r="J5684" s="50">
        <f t="shared" si="268"/>
        <v>2</v>
      </c>
    </row>
    <row r="5685" spans="2:11">
      <c r="C5685" s="48" t="s">
        <v>4975</v>
      </c>
      <c r="D5685" s="49" t="s">
        <v>4976</v>
      </c>
      <c r="E5685" s="65">
        <v>0</v>
      </c>
      <c r="F5685" s="65">
        <v>0</v>
      </c>
      <c r="G5685" s="50">
        <v>4</v>
      </c>
      <c r="H5685" s="50">
        <v>5</v>
      </c>
      <c r="I5685" s="50">
        <f t="shared" si="268"/>
        <v>4</v>
      </c>
      <c r="J5685" s="50">
        <f t="shared" si="268"/>
        <v>5</v>
      </c>
    </row>
    <row r="5686" spans="2:11">
      <c r="C5686" s="48" t="s">
        <v>4326</v>
      </c>
      <c r="D5686" s="49" t="s">
        <v>4327</v>
      </c>
      <c r="E5686" s="65">
        <v>0</v>
      </c>
      <c r="F5686" s="65">
        <v>0</v>
      </c>
      <c r="G5686" s="50">
        <v>1</v>
      </c>
      <c r="H5686" s="50">
        <v>2</v>
      </c>
      <c r="I5686" s="50">
        <f t="shared" si="268"/>
        <v>1</v>
      </c>
      <c r="J5686" s="50">
        <f t="shared" si="268"/>
        <v>2</v>
      </c>
    </row>
    <row r="5687" spans="2:11">
      <c r="C5687" s="48" t="s">
        <v>4977</v>
      </c>
      <c r="D5687" s="49" t="s">
        <v>4978</v>
      </c>
      <c r="E5687" s="65">
        <v>0</v>
      </c>
      <c r="F5687" s="65">
        <v>0</v>
      </c>
      <c r="G5687" s="50">
        <v>28491</v>
      </c>
      <c r="H5687" s="50">
        <v>29000</v>
      </c>
      <c r="I5687" s="50">
        <f t="shared" si="268"/>
        <v>28491</v>
      </c>
      <c r="J5687" s="50">
        <f t="shared" si="268"/>
        <v>29000</v>
      </c>
    </row>
    <row r="5688" spans="2:11">
      <c r="C5688" s="48" t="s">
        <v>3852</v>
      </c>
      <c r="D5688" s="49" t="s">
        <v>4362</v>
      </c>
      <c r="E5688" s="65">
        <v>0</v>
      </c>
      <c r="F5688" s="65">
        <v>0</v>
      </c>
      <c r="G5688" s="50">
        <v>1</v>
      </c>
      <c r="H5688" s="50">
        <v>4</v>
      </c>
      <c r="I5688" s="50">
        <f t="shared" si="268"/>
        <v>1</v>
      </c>
      <c r="J5688" s="50">
        <f t="shared" si="268"/>
        <v>4</v>
      </c>
    </row>
    <row r="5689" spans="2:11" ht="14.25">
      <c r="B5689" s="45" t="s">
        <v>82</v>
      </c>
      <c r="D5689" s="72"/>
      <c r="E5689" s="73"/>
      <c r="F5689" s="73"/>
      <c r="G5689" s="73"/>
      <c r="H5689" s="73"/>
      <c r="I5689" s="73"/>
      <c r="J5689" s="73"/>
      <c r="K5689" s="71" t="s">
        <v>59</v>
      </c>
    </row>
    <row r="5690" spans="2:11">
      <c r="C5690" s="48" t="s">
        <v>10</v>
      </c>
      <c r="D5690" s="88" t="s">
        <v>7776</v>
      </c>
      <c r="E5690" s="65"/>
      <c r="F5690" s="65"/>
      <c r="G5690" s="50"/>
      <c r="H5690" s="50"/>
      <c r="I5690" s="50">
        <f t="shared" ref="I5690:J5697" si="269">SUM(E5690,G5690)</f>
        <v>0</v>
      </c>
      <c r="J5690" s="50">
        <f t="shared" si="269"/>
        <v>0</v>
      </c>
    </row>
    <row r="5691" spans="2:11">
      <c r="C5691" s="48" t="s">
        <v>11</v>
      </c>
      <c r="D5691" s="88" t="s">
        <v>7777</v>
      </c>
      <c r="E5691" s="65"/>
      <c r="F5691" s="65"/>
      <c r="G5691" s="50"/>
      <c r="H5691" s="50"/>
      <c r="I5691" s="50">
        <f t="shared" si="269"/>
        <v>0</v>
      </c>
      <c r="J5691" s="50">
        <f t="shared" si="269"/>
        <v>0</v>
      </c>
    </row>
    <row r="5692" spans="2:11">
      <c r="C5692" s="48" t="s">
        <v>12</v>
      </c>
      <c r="D5692" s="88" t="s">
        <v>7778</v>
      </c>
      <c r="E5692" s="65"/>
      <c r="F5692" s="65"/>
      <c r="G5692" s="50"/>
      <c r="H5692" s="50"/>
      <c r="I5692" s="50">
        <f t="shared" si="269"/>
        <v>0</v>
      </c>
      <c r="J5692" s="50">
        <f t="shared" si="269"/>
        <v>0</v>
      </c>
    </row>
    <row r="5693" spans="2:11">
      <c r="C5693" s="48" t="s">
        <v>13</v>
      </c>
      <c r="D5693" s="88" t="s">
        <v>7779</v>
      </c>
      <c r="E5693" s="65"/>
      <c r="F5693" s="65"/>
      <c r="G5693" s="50"/>
      <c r="H5693" s="50"/>
      <c r="I5693" s="50">
        <f t="shared" si="269"/>
        <v>0</v>
      </c>
      <c r="J5693" s="50">
        <f t="shared" si="269"/>
        <v>0</v>
      </c>
    </row>
    <row r="5694" spans="2:11">
      <c r="C5694" s="48" t="s">
        <v>14</v>
      </c>
      <c r="D5694" s="88" t="s">
        <v>7780</v>
      </c>
      <c r="E5694" s="65"/>
      <c r="F5694" s="65"/>
      <c r="G5694" s="50"/>
      <c r="H5694" s="50"/>
      <c r="I5694" s="50">
        <f t="shared" si="269"/>
        <v>0</v>
      </c>
      <c r="J5694" s="50">
        <f t="shared" si="269"/>
        <v>0</v>
      </c>
    </row>
    <row r="5695" spans="2:11">
      <c r="C5695" s="48" t="s">
        <v>15</v>
      </c>
      <c r="D5695" s="88" t="s">
        <v>7781</v>
      </c>
      <c r="E5695" s="65"/>
      <c r="F5695" s="65"/>
      <c r="G5695" s="50"/>
      <c r="H5695" s="50"/>
      <c r="I5695" s="50">
        <f t="shared" si="269"/>
        <v>0</v>
      </c>
      <c r="J5695" s="50">
        <f t="shared" si="269"/>
        <v>0</v>
      </c>
    </row>
    <row r="5696" spans="2:11">
      <c r="C5696" s="147" t="s">
        <v>16</v>
      </c>
      <c r="D5696" s="148" t="s">
        <v>7782</v>
      </c>
      <c r="E5696" s="91"/>
      <c r="F5696" s="91"/>
      <c r="G5696" s="92"/>
      <c r="H5696" s="92"/>
      <c r="I5696" s="92">
        <f t="shared" si="269"/>
        <v>0</v>
      </c>
      <c r="J5696" s="92">
        <f t="shared" si="269"/>
        <v>0</v>
      </c>
    </row>
    <row r="5697" spans="1:11">
      <c r="C5697" s="147" t="s">
        <v>17</v>
      </c>
      <c r="D5697" s="148" t="s">
        <v>7783</v>
      </c>
      <c r="E5697" s="91"/>
      <c r="F5697" s="91"/>
      <c r="G5697" s="92"/>
      <c r="H5697" s="92"/>
      <c r="I5697" s="92">
        <f t="shared" si="269"/>
        <v>0</v>
      </c>
      <c r="J5697" s="92">
        <f t="shared" si="269"/>
        <v>0</v>
      </c>
    </row>
    <row r="5698" spans="1:11">
      <c r="A5698" s="66" t="s">
        <v>4979</v>
      </c>
      <c r="C5698" s="75"/>
      <c r="E5698" s="76"/>
      <c r="F5698" s="76"/>
      <c r="G5698" s="77"/>
      <c r="H5698" s="77"/>
      <c r="I5698" s="77"/>
      <c r="J5698" s="77"/>
    </row>
    <row r="5699" spans="1:11" ht="14.25">
      <c r="B5699" s="43" t="s">
        <v>69</v>
      </c>
      <c r="C5699" s="44"/>
      <c r="D5699" s="43"/>
      <c r="E5699" s="60"/>
      <c r="F5699" s="60"/>
      <c r="G5699" s="60"/>
      <c r="H5699" s="60"/>
      <c r="I5699" s="60"/>
      <c r="J5699" s="60"/>
    </row>
    <row r="5700" spans="1:11">
      <c r="B5700" s="45" t="s">
        <v>37</v>
      </c>
      <c r="C5700" s="46"/>
      <c r="E5700" s="47">
        <f>SUM(E5701:E5709)</f>
        <v>14637</v>
      </c>
      <c r="F5700" s="47">
        <f t="shared" ref="F5700:J5700" si="270">SUM(F5701:F5709)</f>
        <v>14345</v>
      </c>
      <c r="G5700" s="47">
        <f t="shared" si="270"/>
        <v>20796</v>
      </c>
      <c r="H5700" s="47">
        <f t="shared" si="270"/>
        <v>19628</v>
      </c>
      <c r="I5700" s="47">
        <f t="shared" si="270"/>
        <v>35433</v>
      </c>
      <c r="J5700" s="47">
        <f t="shared" si="270"/>
        <v>33973</v>
      </c>
    </row>
    <row r="5701" spans="1:11">
      <c r="C5701" s="48" t="s">
        <v>105</v>
      </c>
      <c r="D5701" s="49" t="s">
        <v>7749</v>
      </c>
      <c r="E5701" s="50">
        <v>13</v>
      </c>
      <c r="F5701" s="50">
        <v>16</v>
      </c>
      <c r="G5701" s="50">
        <v>38</v>
      </c>
      <c r="H5701" s="50">
        <v>44</v>
      </c>
      <c r="I5701" s="50">
        <f>SUM(E5701,G5701)</f>
        <v>51</v>
      </c>
      <c r="J5701" s="50">
        <f>SUM(F5701,H5701)</f>
        <v>60</v>
      </c>
    </row>
    <row r="5702" spans="1:11">
      <c r="C5702" s="48" t="s">
        <v>106</v>
      </c>
      <c r="D5702" s="49" t="s">
        <v>7750</v>
      </c>
      <c r="E5702" s="50">
        <v>7</v>
      </c>
      <c r="F5702" s="50">
        <v>7</v>
      </c>
      <c r="G5702" s="50">
        <v>852</v>
      </c>
      <c r="H5702" s="50">
        <v>840</v>
      </c>
      <c r="I5702" s="50">
        <f t="shared" ref="I5702:J5709" si="271">SUM(E5702,G5702)</f>
        <v>859</v>
      </c>
      <c r="J5702" s="50">
        <f t="shared" si="271"/>
        <v>847</v>
      </c>
    </row>
    <row r="5703" spans="1:11">
      <c r="C5703" s="48" t="s">
        <v>107</v>
      </c>
      <c r="D5703" s="49" t="s">
        <v>7751</v>
      </c>
      <c r="E5703" s="50">
        <v>4258</v>
      </c>
      <c r="F5703" s="50">
        <v>4324</v>
      </c>
      <c r="G5703" s="50">
        <v>1492</v>
      </c>
      <c r="H5703" s="50">
        <v>1437</v>
      </c>
      <c r="I5703" s="50">
        <f t="shared" ref="I5703:I5704" si="272">SUM(E5703,G5703)</f>
        <v>5750</v>
      </c>
      <c r="J5703" s="50">
        <f t="shared" ref="J5703:J5704" si="273">SUM(F5703,H5703)</f>
        <v>5761</v>
      </c>
    </row>
    <row r="5704" spans="1:11">
      <c r="C5704" s="48" t="s">
        <v>108</v>
      </c>
      <c r="D5704" s="49" t="s">
        <v>7752</v>
      </c>
      <c r="E5704" s="50">
        <v>1476</v>
      </c>
      <c r="F5704" s="50">
        <v>1385</v>
      </c>
      <c r="G5704" s="50">
        <v>6171</v>
      </c>
      <c r="H5704" s="50">
        <v>5683</v>
      </c>
      <c r="I5704" s="50">
        <f t="shared" si="272"/>
        <v>7647</v>
      </c>
      <c r="J5704" s="50">
        <f t="shared" si="273"/>
        <v>7068</v>
      </c>
    </row>
    <row r="5705" spans="1:11">
      <c r="C5705" s="48" t="s">
        <v>109</v>
      </c>
      <c r="D5705" s="49" t="s">
        <v>7753</v>
      </c>
      <c r="E5705" s="50">
        <v>2602</v>
      </c>
      <c r="F5705" s="50">
        <v>2444</v>
      </c>
      <c r="G5705" s="50">
        <v>784</v>
      </c>
      <c r="H5705" s="50">
        <v>767</v>
      </c>
      <c r="I5705" s="50">
        <f t="shared" si="271"/>
        <v>3386</v>
      </c>
      <c r="J5705" s="50">
        <f t="shared" si="271"/>
        <v>3211</v>
      </c>
    </row>
    <row r="5706" spans="1:11">
      <c r="C5706" s="48" t="s">
        <v>110</v>
      </c>
      <c r="D5706" s="49" t="s">
        <v>7754</v>
      </c>
      <c r="E5706" s="50">
        <v>938</v>
      </c>
      <c r="F5706" s="50">
        <v>1017</v>
      </c>
      <c r="G5706" s="50">
        <v>4028</v>
      </c>
      <c r="H5706" s="50">
        <v>3717</v>
      </c>
      <c r="I5706" s="50">
        <f t="shared" si="271"/>
        <v>4966</v>
      </c>
      <c r="J5706" s="50">
        <f t="shared" si="271"/>
        <v>4734</v>
      </c>
    </row>
    <row r="5707" spans="1:11">
      <c r="C5707" s="48" t="s">
        <v>111</v>
      </c>
      <c r="D5707" s="49" t="s">
        <v>7755</v>
      </c>
      <c r="E5707" s="50">
        <v>0</v>
      </c>
      <c r="F5707" s="50">
        <v>0</v>
      </c>
      <c r="G5707" s="50">
        <v>4</v>
      </c>
      <c r="H5707" s="50">
        <v>5</v>
      </c>
      <c r="I5707" s="50">
        <f t="shared" si="271"/>
        <v>4</v>
      </c>
      <c r="J5707" s="50">
        <f t="shared" si="271"/>
        <v>5</v>
      </c>
    </row>
    <row r="5708" spans="1:11">
      <c r="C5708" s="48" t="s">
        <v>1585</v>
      </c>
      <c r="D5708" s="49" t="s">
        <v>7769</v>
      </c>
      <c r="E5708" s="50">
        <v>4289</v>
      </c>
      <c r="F5708" s="50">
        <v>4061</v>
      </c>
      <c r="G5708" s="50">
        <v>2044</v>
      </c>
      <c r="H5708" s="50">
        <v>2024</v>
      </c>
      <c r="I5708" s="50">
        <f t="shared" si="271"/>
        <v>6333</v>
      </c>
      <c r="J5708" s="50">
        <f t="shared" si="271"/>
        <v>6085</v>
      </c>
    </row>
    <row r="5709" spans="1:11" s="51" customFormat="1">
      <c r="A5709" s="2"/>
      <c r="B5709" s="2"/>
      <c r="C5709" s="48" t="s">
        <v>1586</v>
      </c>
      <c r="D5709" s="49" t="s">
        <v>7770</v>
      </c>
      <c r="E5709" s="50">
        <v>1054</v>
      </c>
      <c r="F5709" s="50">
        <v>1091</v>
      </c>
      <c r="G5709" s="50">
        <v>5383</v>
      </c>
      <c r="H5709" s="50">
        <v>5111</v>
      </c>
      <c r="I5709" s="50">
        <f t="shared" si="271"/>
        <v>6437</v>
      </c>
      <c r="J5709" s="50">
        <f t="shared" si="271"/>
        <v>6202</v>
      </c>
    </row>
    <row r="5710" spans="1:11" s="51" customFormat="1">
      <c r="B5710" s="45" t="s">
        <v>81</v>
      </c>
      <c r="C5710" s="52"/>
      <c r="D5710" s="53"/>
      <c r="E5710" s="54"/>
      <c r="F5710" s="54"/>
      <c r="G5710" s="54"/>
      <c r="H5710" s="54"/>
      <c r="I5710" s="54"/>
      <c r="J5710" s="54"/>
      <c r="K5710" s="2" t="s">
        <v>21</v>
      </c>
    </row>
    <row r="5711" spans="1:11" s="51" customFormat="1">
      <c r="C5711" s="55" t="s">
        <v>77</v>
      </c>
      <c r="D5711" s="56" t="s">
        <v>7765</v>
      </c>
      <c r="E5711" s="57"/>
      <c r="F5711" s="57"/>
      <c r="G5711" s="57"/>
      <c r="H5711" s="57"/>
      <c r="I5711" s="50">
        <f t="shared" ref="I5711:J5714" si="274">SUM(E5711,G5711)</f>
        <v>0</v>
      </c>
      <c r="J5711" s="50">
        <f t="shared" si="274"/>
        <v>0</v>
      </c>
    </row>
    <row r="5712" spans="1:11" s="51" customFormat="1">
      <c r="C5712" s="55" t="s">
        <v>78</v>
      </c>
      <c r="D5712" s="56" t="s">
        <v>7766</v>
      </c>
      <c r="E5712" s="57"/>
      <c r="F5712" s="57"/>
      <c r="G5712" s="57"/>
      <c r="H5712" s="57"/>
      <c r="I5712" s="50">
        <f t="shared" si="274"/>
        <v>0</v>
      </c>
      <c r="J5712" s="50">
        <f t="shared" si="274"/>
        <v>0</v>
      </c>
    </row>
    <row r="5713" spans="2:11" s="51" customFormat="1">
      <c r="C5713" s="55" t="s">
        <v>79</v>
      </c>
      <c r="D5713" s="56" t="s">
        <v>7767</v>
      </c>
      <c r="E5713" s="50"/>
      <c r="F5713" s="50"/>
      <c r="G5713" s="50"/>
      <c r="H5713" s="50"/>
      <c r="I5713" s="50">
        <f t="shared" si="274"/>
        <v>0</v>
      </c>
      <c r="J5713" s="50">
        <f t="shared" si="274"/>
        <v>0</v>
      </c>
    </row>
    <row r="5714" spans="2:11" s="51" customFormat="1">
      <c r="C5714" s="55" t="s">
        <v>80</v>
      </c>
      <c r="D5714" s="56" t="s">
        <v>7768</v>
      </c>
      <c r="E5714" s="50"/>
      <c r="F5714" s="50"/>
      <c r="G5714" s="50"/>
      <c r="H5714" s="50"/>
      <c r="I5714" s="50">
        <f t="shared" si="274"/>
        <v>0</v>
      </c>
      <c r="J5714" s="50">
        <f t="shared" si="274"/>
        <v>0</v>
      </c>
    </row>
    <row r="5715" spans="2:11">
      <c r="E5715" s="59"/>
      <c r="F5715" s="59"/>
      <c r="G5715" s="59"/>
      <c r="H5715" s="59"/>
      <c r="I5715" s="59"/>
      <c r="J5715" s="59"/>
    </row>
    <row r="5716" spans="2:11" ht="14.25">
      <c r="B5716" s="43" t="s">
        <v>66</v>
      </c>
      <c r="C5716" s="44"/>
      <c r="D5716" s="43"/>
      <c r="E5716" s="60"/>
      <c r="F5716" s="60"/>
      <c r="G5716" s="60"/>
      <c r="H5716" s="60"/>
      <c r="I5716" s="60"/>
      <c r="J5716" s="60"/>
    </row>
    <row r="5717" spans="2:11">
      <c r="B5717" s="45" t="s">
        <v>36</v>
      </c>
      <c r="E5717" s="61">
        <f>E5718</f>
        <v>797682</v>
      </c>
      <c r="F5717" s="61">
        <f t="shared" ref="F5717:J5717" si="275">F5718</f>
        <v>770634</v>
      </c>
      <c r="G5717" s="61">
        <f t="shared" si="275"/>
        <v>1247545</v>
      </c>
      <c r="H5717" s="61">
        <f t="shared" si="275"/>
        <v>1208943</v>
      </c>
      <c r="I5717" s="61">
        <f t="shared" si="275"/>
        <v>2045227</v>
      </c>
      <c r="J5717" s="61">
        <f t="shared" si="275"/>
        <v>1979577</v>
      </c>
    </row>
    <row r="5718" spans="2:11" ht="14.25">
      <c r="B5718" s="69" t="s">
        <v>65</v>
      </c>
      <c r="C5718" s="70"/>
      <c r="E5718" s="61">
        <f>SUM(E5719:E5876)</f>
        <v>797682</v>
      </c>
      <c r="F5718" s="61">
        <f t="shared" ref="F5718:J5718" si="276">SUM(F5719:F5876)</f>
        <v>770634</v>
      </c>
      <c r="G5718" s="61">
        <f t="shared" si="276"/>
        <v>1247545</v>
      </c>
      <c r="H5718" s="61">
        <f t="shared" si="276"/>
        <v>1208943</v>
      </c>
      <c r="I5718" s="61">
        <f t="shared" si="276"/>
        <v>2045227</v>
      </c>
      <c r="J5718" s="61">
        <f t="shared" si="276"/>
        <v>1979577</v>
      </c>
      <c r="K5718" s="71" t="s">
        <v>9</v>
      </c>
    </row>
    <row r="5719" spans="2:11">
      <c r="C5719" s="48" t="s">
        <v>4980</v>
      </c>
      <c r="D5719" s="49" t="s">
        <v>4981</v>
      </c>
      <c r="E5719" s="65">
        <v>0</v>
      </c>
      <c r="F5719" s="65">
        <v>0</v>
      </c>
      <c r="G5719" s="50">
        <v>3</v>
      </c>
      <c r="H5719" s="50">
        <v>4</v>
      </c>
      <c r="I5719" s="50">
        <f t="shared" ref="I5719:J5846" si="277">SUM(E5719,G5719)</f>
        <v>3</v>
      </c>
      <c r="J5719" s="50">
        <f t="shared" si="277"/>
        <v>4</v>
      </c>
    </row>
    <row r="5720" spans="2:11">
      <c r="C5720" s="48">
        <v>260076</v>
      </c>
      <c r="D5720" s="49" t="s">
        <v>698</v>
      </c>
      <c r="E5720" s="65">
        <v>6</v>
      </c>
      <c r="F5720" s="65">
        <v>8</v>
      </c>
      <c r="G5720" s="50">
        <v>33</v>
      </c>
      <c r="H5720" s="50">
        <v>36</v>
      </c>
      <c r="I5720" s="50">
        <f t="shared" si="277"/>
        <v>39</v>
      </c>
      <c r="J5720" s="50">
        <f t="shared" si="277"/>
        <v>44</v>
      </c>
    </row>
    <row r="5721" spans="2:11">
      <c r="C5721" s="48">
        <v>310049</v>
      </c>
      <c r="D5721" s="49" t="s">
        <v>524</v>
      </c>
      <c r="E5721" s="65">
        <v>4817</v>
      </c>
      <c r="F5721" s="65">
        <v>4651</v>
      </c>
      <c r="G5721" s="50">
        <v>1221</v>
      </c>
      <c r="H5721" s="50">
        <v>1212</v>
      </c>
      <c r="I5721" s="50">
        <f t="shared" si="277"/>
        <v>6038</v>
      </c>
      <c r="J5721" s="50">
        <f t="shared" si="277"/>
        <v>5863</v>
      </c>
    </row>
    <row r="5722" spans="2:11">
      <c r="C5722" s="48">
        <v>310050</v>
      </c>
      <c r="D5722" s="49" t="s">
        <v>4982</v>
      </c>
      <c r="E5722" s="65">
        <v>5276</v>
      </c>
      <c r="F5722" s="65">
        <v>5093</v>
      </c>
      <c r="G5722" s="50">
        <v>1283</v>
      </c>
      <c r="H5722" s="50">
        <v>1269</v>
      </c>
      <c r="I5722" s="50">
        <f t="shared" si="277"/>
        <v>6559</v>
      </c>
      <c r="J5722" s="50">
        <f t="shared" si="277"/>
        <v>6362</v>
      </c>
    </row>
    <row r="5723" spans="2:11">
      <c r="C5723" s="48">
        <v>600011</v>
      </c>
      <c r="D5723" s="49" t="s">
        <v>4777</v>
      </c>
      <c r="E5723" s="65">
        <v>10701</v>
      </c>
      <c r="F5723" s="65">
        <v>10229</v>
      </c>
      <c r="G5723" s="50">
        <v>3524</v>
      </c>
      <c r="H5723" s="50">
        <v>3009</v>
      </c>
      <c r="I5723" s="50">
        <f t="shared" si="277"/>
        <v>14225</v>
      </c>
      <c r="J5723" s="50">
        <f t="shared" si="277"/>
        <v>13238</v>
      </c>
    </row>
    <row r="5724" spans="2:11">
      <c r="C5724" s="48">
        <v>600012</v>
      </c>
      <c r="D5724" s="49" t="s">
        <v>1897</v>
      </c>
      <c r="E5724" s="65">
        <v>16718</v>
      </c>
      <c r="F5724" s="65">
        <v>15867</v>
      </c>
      <c r="G5724" s="50">
        <v>4819</v>
      </c>
      <c r="H5724" s="50">
        <v>4524</v>
      </c>
      <c r="I5724" s="50">
        <f t="shared" si="277"/>
        <v>21537</v>
      </c>
      <c r="J5724" s="50">
        <f t="shared" si="277"/>
        <v>20391</v>
      </c>
    </row>
    <row r="5725" spans="2:11">
      <c r="C5725" s="48">
        <v>600015</v>
      </c>
      <c r="D5725" s="49" t="s">
        <v>4983</v>
      </c>
      <c r="E5725" s="65">
        <v>3652</v>
      </c>
      <c r="F5725" s="65">
        <v>3631</v>
      </c>
      <c r="G5725" s="50">
        <v>1598</v>
      </c>
      <c r="H5725" s="50">
        <v>1495</v>
      </c>
      <c r="I5725" s="50">
        <f t="shared" si="277"/>
        <v>5250</v>
      </c>
      <c r="J5725" s="50">
        <f t="shared" si="277"/>
        <v>5126</v>
      </c>
    </row>
    <row r="5726" spans="2:11">
      <c r="C5726" s="48">
        <v>600016</v>
      </c>
      <c r="D5726" s="49" t="s">
        <v>1898</v>
      </c>
      <c r="E5726" s="65">
        <v>6112</v>
      </c>
      <c r="F5726" s="65">
        <v>5651</v>
      </c>
      <c r="G5726" s="50">
        <v>1315</v>
      </c>
      <c r="H5726" s="50">
        <v>1177</v>
      </c>
      <c r="I5726" s="50">
        <f t="shared" si="277"/>
        <v>7427</v>
      </c>
      <c r="J5726" s="50">
        <f t="shared" si="277"/>
        <v>6828</v>
      </c>
    </row>
    <row r="5727" spans="2:11">
      <c r="C5727" s="48">
        <v>600017</v>
      </c>
      <c r="D5727" s="49" t="s">
        <v>4984</v>
      </c>
      <c r="E5727" s="65">
        <v>166</v>
      </c>
      <c r="F5727" s="65">
        <v>149</v>
      </c>
      <c r="G5727" s="50">
        <v>22</v>
      </c>
      <c r="H5727" s="50">
        <v>27</v>
      </c>
      <c r="I5727" s="50">
        <f t="shared" si="277"/>
        <v>188</v>
      </c>
      <c r="J5727" s="50">
        <f t="shared" si="277"/>
        <v>176</v>
      </c>
    </row>
    <row r="5728" spans="2:11">
      <c r="C5728" s="48">
        <v>600021</v>
      </c>
      <c r="D5728" s="49" t="s">
        <v>4985</v>
      </c>
      <c r="E5728" s="65">
        <v>938</v>
      </c>
      <c r="F5728" s="65">
        <v>913</v>
      </c>
      <c r="G5728" s="50">
        <v>180</v>
      </c>
      <c r="H5728" s="50">
        <v>143</v>
      </c>
      <c r="I5728" s="50">
        <f t="shared" si="277"/>
        <v>1118</v>
      </c>
      <c r="J5728" s="50">
        <f t="shared" si="277"/>
        <v>1056</v>
      </c>
    </row>
    <row r="5729" spans="3:10">
      <c r="C5729" s="48">
        <v>600022</v>
      </c>
      <c r="D5729" s="49" t="s">
        <v>1899</v>
      </c>
      <c r="E5729" s="65">
        <v>11894</v>
      </c>
      <c r="F5729" s="65">
        <v>10971</v>
      </c>
      <c r="G5729" s="50">
        <v>2509</v>
      </c>
      <c r="H5729" s="50">
        <v>2141</v>
      </c>
      <c r="I5729" s="50">
        <f t="shared" si="277"/>
        <v>14403</v>
      </c>
      <c r="J5729" s="50">
        <f t="shared" si="277"/>
        <v>13112</v>
      </c>
    </row>
    <row r="5730" spans="3:10">
      <c r="C5730" s="48">
        <v>600023</v>
      </c>
      <c r="D5730" s="49" t="s">
        <v>1900</v>
      </c>
      <c r="E5730" s="65">
        <v>29605</v>
      </c>
      <c r="F5730" s="65">
        <v>28897</v>
      </c>
      <c r="G5730" s="50">
        <v>9373</v>
      </c>
      <c r="H5730" s="50">
        <v>8999</v>
      </c>
      <c r="I5730" s="50">
        <f t="shared" si="277"/>
        <v>38978</v>
      </c>
      <c r="J5730" s="50">
        <f t="shared" si="277"/>
        <v>37896</v>
      </c>
    </row>
    <row r="5731" spans="3:10">
      <c r="C5731" s="48">
        <v>600024</v>
      </c>
      <c r="D5731" s="49" t="s">
        <v>4986</v>
      </c>
      <c r="E5731" s="65">
        <v>0</v>
      </c>
      <c r="F5731" s="65">
        <v>1</v>
      </c>
      <c r="G5731" s="50">
        <v>0</v>
      </c>
      <c r="H5731" s="50">
        <v>1</v>
      </c>
      <c r="I5731" s="50">
        <f t="shared" si="277"/>
        <v>0</v>
      </c>
      <c r="J5731" s="50">
        <f t="shared" si="277"/>
        <v>2</v>
      </c>
    </row>
    <row r="5732" spans="3:10">
      <c r="C5732" s="48">
        <v>600051</v>
      </c>
      <c r="D5732" s="49" t="s">
        <v>4987</v>
      </c>
      <c r="E5732" s="65">
        <v>14206</v>
      </c>
      <c r="F5732" s="65">
        <v>13736</v>
      </c>
      <c r="G5732" s="50">
        <v>1206</v>
      </c>
      <c r="H5732" s="50">
        <v>1205</v>
      </c>
      <c r="I5732" s="50">
        <f t="shared" si="277"/>
        <v>15412</v>
      </c>
      <c r="J5732" s="50">
        <f t="shared" si="277"/>
        <v>14941</v>
      </c>
    </row>
    <row r="5733" spans="3:10">
      <c r="C5733" s="48">
        <v>600071</v>
      </c>
      <c r="D5733" s="49" t="s">
        <v>4988</v>
      </c>
      <c r="E5733" s="65">
        <v>3218</v>
      </c>
      <c r="F5733" s="65">
        <v>3213</v>
      </c>
      <c r="G5733" s="50">
        <v>566</v>
      </c>
      <c r="H5733" s="50">
        <v>460</v>
      </c>
      <c r="I5733" s="50">
        <f t="shared" si="277"/>
        <v>3784</v>
      </c>
      <c r="J5733" s="50">
        <f t="shared" si="277"/>
        <v>3673</v>
      </c>
    </row>
    <row r="5734" spans="3:10">
      <c r="C5734" s="48">
        <v>600101</v>
      </c>
      <c r="D5734" s="49" t="s">
        <v>4989</v>
      </c>
      <c r="E5734" s="65">
        <v>1915</v>
      </c>
      <c r="F5734" s="65">
        <v>1880</v>
      </c>
      <c r="G5734" s="50">
        <v>113</v>
      </c>
      <c r="H5734" s="50">
        <v>116</v>
      </c>
      <c r="I5734" s="50">
        <f t="shared" si="277"/>
        <v>2028</v>
      </c>
      <c r="J5734" s="50">
        <f t="shared" si="277"/>
        <v>1996</v>
      </c>
    </row>
    <row r="5735" spans="3:10">
      <c r="C5735" s="48">
        <v>600111</v>
      </c>
      <c r="D5735" s="49" t="s">
        <v>4990</v>
      </c>
      <c r="E5735" s="65">
        <v>135</v>
      </c>
      <c r="F5735" s="65">
        <v>124</v>
      </c>
      <c r="G5735" s="50">
        <v>12739</v>
      </c>
      <c r="H5735" s="50">
        <v>12380</v>
      </c>
      <c r="I5735" s="50">
        <f t="shared" si="277"/>
        <v>12874</v>
      </c>
      <c r="J5735" s="50">
        <f t="shared" si="277"/>
        <v>12504</v>
      </c>
    </row>
    <row r="5736" spans="3:10">
      <c r="C5736" s="48">
        <v>600114</v>
      </c>
      <c r="D5736" s="49" t="s">
        <v>4131</v>
      </c>
      <c r="E5736" s="65">
        <v>38333</v>
      </c>
      <c r="F5736" s="65">
        <v>36980</v>
      </c>
      <c r="G5736" s="50">
        <v>21310</v>
      </c>
      <c r="H5736" s="50">
        <v>20843</v>
      </c>
      <c r="I5736" s="50">
        <f t="shared" si="277"/>
        <v>59643</v>
      </c>
      <c r="J5736" s="50">
        <f t="shared" si="277"/>
        <v>57823</v>
      </c>
    </row>
    <row r="5737" spans="3:10">
      <c r="C5737" s="48">
        <v>600117</v>
      </c>
      <c r="D5737" s="49" t="s">
        <v>4994</v>
      </c>
      <c r="E5737" s="65">
        <v>0</v>
      </c>
      <c r="F5737" s="65">
        <v>1</v>
      </c>
      <c r="G5737" s="50">
        <v>0</v>
      </c>
      <c r="H5737" s="50">
        <v>1</v>
      </c>
      <c r="I5737" s="50">
        <f t="shared" si="277"/>
        <v>0</v>
      </c>
      <c r="J5737" s="50">
        <f t="shared" si="277"/>
        <v>2</v>
      </c>
    </row>
    <row r="5738" spans="3:10">
      <c r="C5738" s="48">
        <v>600124</v>
      </c>
      <c r="D5738" s="49" t="s">
        <v>4997</v>
      </c>
      <c r="E5738" s="65">
        <v>41174</v>
      </c>
      <c r="F5738" s="65">
        <v>40333</v>
      </c>
      <c r="G5738" s="50">
        <v>12939</v>
      </c>
      <c r="H5738" s="50">
        <v>12791</v>
      </c>
      <c r="I5738" s="50">
        <f t="shared" si="277"/>
        <v>54113</v>
      </c>
      <c r="J5738" s="50">
        <f t="shared" si="277"/>
        <v>53124</v>
      </c>
    </row>
    <row r="5739" spans="3:10">
      <c r="C5739" s="48">
        <v>600169</v>
      </c>
      <c r="D5739" s="49" t="s">
        <v>4998</v>
      </c>
      <c r="E5739" s="65">
        <v>7426</v>
      </c>
      <c r="F5739" s="65">
        <v>6989</v>
      </c>
      <c r="G5739" s="50">
        <v>9851</v>
      </c>
      <c r="H5739" s="50">
        <v>9163</v>
      </c>
      <c r="I5739" s="50">
        <f t="shared" si="277"/>
        <v>17277</v>
      </c>
      <c r="J5739" s="50">
        <f t="shared" si="277"/>
        <v>16152</v>
      </c>
    </row>
    <row r="5740" spans="3:10">
      <c r="C5740" s="48">
        <v>600170</v>
      </c>
      <c r="D5740" s="49" t="s">
        <v>4999</v>
      </c>
      <c r="E5740" s="65">
        <v>0</v>
      </c>
      <c r="F5740" s="65">
        <v>0</v>
      </c>
      <c r="G5740" s="50">
        <v>0</v>
      </c>
      <c r="H5740" s="50">
        <v>1</v>
      </c>
      <c r="I5740" s="50">
        <f t="shared" si="277"/>
        <v>0</v>
      </c>
      <c r="J5740" s="50">
        <f t="shared" si="277"/>
        <v>1</v>
      </c>
    </row>
    <row r="5741" spans="3:10">
      <c r="C5741" s="48">
        <v>600173</v>
      </c>
      <c r="D5741" s="49" t="s">
        <v>5000</v>
      </c>
      <c r="E5741" s="65">
        <v>113</v>
      </c>
      <c r="F5741" s="65">
        <v>95</v>
      </c>
      <c r="G5741" s="50">
        <v>4590</v>
      </c>
      <c r="H5741" s="50">
        <v>4079</v>
      </c>
      <c r="I5741" s="50">
        <f t="shared" si="277"/>
        <v>4703</v>
      </c>
      <c r="J5741" s="50">
        <f t="shared" si="277"/>
        <v>4174</v>
      </c>
    </row>
    <row r="5742" spans="3:10">
      <c r="C5742" s="48">
        <v>600330</v>
      </c>
      <c r="D5742" s="49" t="s">
        <v>5003</v>
      </c>
      <c r="E5742" s="65">
        <v>0</v>
      </c>
      <c r="F5742" s="65">
        <v>1</v>
      </c>
      <c r="G5742" s="50">
        <v>2</v>
      </c>
      <c r="H5742" s="50">
        <v>3</v>
      </c>
      <c r="I5742" s="50">
        <f t="shared" si="277"/>
        <v>2</v>
      </c>
      <c r="J5742" s="50">
        <f t="shared" si="277"/>
        <v>4</v>
      </c>
    </row>
    <row r="5743" spans="3:10">
      <c r="C5743" s="48">
        <v>600331</v>
      </c>
      <c r="D5743" s="49" t="s">
        <v>1901</v>
      </c>
      <c r="E5743" s="65">
        <v>25063</v>
      </c>
      <c r="F5743" s="65">
        <v>24045</v>
      </c>
      <c r="G5743" s="50">
        <v>10702</v>
      </c>
      <c r="H5743" s="50">
        <v>10215</v>
      </c>
      <c r="I5743" s="50">
        <f t="shared" si="277"/>
        <v>35765</v>
      </c>
      <c r="J5743" s="50">
        <f t="shared" si="277"/>
        <v>34260</v>
      </c>
    </row>
    <row r="5744" spans="3:10">
      <c r="C5744" s="48">
        <v>600333</v>
      </c>
      <c r="D5744" s="49" t="s">
        <v>5004</v>
      </c>
      <c r="E5744" s="65">
        <v>0</v>
      </c>
      <c r="F5744" s="65">
        <v>1</v>
      </c>
      <c r="G5744" s="50">
        <v>0</v>
      </c>
      <c r="H5744" s="50">
        <v>1</v>
      </c>
      <c r="I5744" s="50">
        <f t="shared" si="277"/>
        <v>0</v>
      </c>
      <c r="J5744" s="50">
        <f t="shared" si="277"/>
        <v>2</v>
      </c>
    </row>
    <row r="5745" spans="3:10">
      <c r="C5745" s="48">
        <v>600334</v>
      </c>
      <c r="D5745" s="49" t="s">
        <v>5005</v>
      </c>
      <c r="E5745" s="65">
        <v>0</v>
      </c>
      <c r="F5745" s="65">
        <v>1</v>
      </c>
      <c r="G5745" s="50">
        <v>0</v>
      </c>
      <c r="H5745" s="50">
        <v>1</v>
      </c>
      <c r="I5745" s="50">
        <f t="shared" si="277"/>
        <v>0</v>
      </c>
      <c r="J5745" s="50">
        <f t="shared" si="277"/>
        <v>2</v>
      </c>
    </row>
    <row r="5746" spans="3:10">
      <c r="C5746" s="48">
        <v>600336</v>
      </c>
      <c r="D5746" s="49" t="s">
        <v>5006</v>
      </c>
      <c r="E5746" s="65">
        <v>93</v>
      </c>
      <c r="F5746" s="65">
        <v>99</v>
      </c>
      <c r="G5746" s="50">
        <v>649</v>
      </c>
      <c r="H5746" s="50">
        <v>567</v>
      </c>
      <c r="I5746" s="50">
        <f t="shared" si="277"/>
        <v>742</v>
      </c>
      <c r="J5746" s="50">
        <f t="shared" si="277"/>
        <v>666</v>
      </c>
    </row>
    <row r="5747" spans="3:10">
      <c r="C5747" s="48">
        <v>600337</v>
      </c>
      <c r="D5747" s="49" t="s">
        <v>5007</v>
      </c>
      <c r="E5747" s="65">
        <v>5</v>
      </c>
      <c r="F5747" s="65">
        <v>7</v>
      </c>
      <c r="G5747" s="50">
        <v>1709</v>
      </c>
      <c r="H5747" s="50">
        <v>1661</v>
      </c>
      <c r="I5747" s="50">
        <f t="shared" si="277"/>
        <v>1714</v>
      </c>
      <c r="J5747" s="50">
        <f t="shared" si="277"/>
        <v>1668</v>
      </c>
    </row>
    <row r="5748" spans="3:10">
      <c r="C5748" s="48">
        <v>600344</v>
      </c>
      <c r="D5748" s="49" t="s">
        <v>3092</v>
      </c>
      <c r="E5748" s="65">
        <v>0</v>
      </c>
      <c r="F5748" s="65">
        <v>0</v>
      </c>
      <c r="G5748" s="50">
        <v>22</v>
      </c>
      <c r="H5748" s="50">
        <v>16</v>
      </c>
      <c r="I5748" s="50">
        <f t="shared" si="277"/>
        <v>22</v>
      </c>
      <c r="J5748" s="50">
        <f t="shared" si="277"/>
        <v>16</v>
      </c>
    </row>
    <row r="5749" spans="3:10">
      <c r="C5749" s="48">
        <v>600348</v>
      </c>
      <c r="D5749" s="49" t="s">
        <v>3799</v>
      </c>
      <c r="E5749" s="65">
        <v>2313</v>
      </c>
      <c r="F5749" s="65">
        <v>2400</v>
      </c>
      <c r="G5749" s="50">
        <v>445</v>
      </c>
      <c r="H5749" s="50">
        <v>419</v>
      </c>
      <c r="I5749" s="50">
        <f t="shared" si="277"/>
        <v>2758</v>
      </c>
      <c r="J5749" s="50">
        <f t="shared" si="277"/>
        <v>2819</v>
      </c>
    </row>
    <row r="5750" spans="3:10">
      <c r="C5750" s="48">
        <v>600803</v>
      </c>
      <c r="D5750" s="49" t="s">
        <v>1902</v>
      </c>
      <c r="E5750" s="65">
        <v>40</v>
      </c>
      <c r="F5750" s="65">
        <v>44</v>
      </c>
      <c r="G5750" s="50">
        <v>1870</v>
      </c>
      <c r="H5750" s="50">
        <v>1811</v>
      </c>
      <c r="I5750" s="50">
        <f t="shared" si="277"/>
        <v>1910</v>
      </c>
      <c r="J5750" s="50">
        <f t="shared" si="277"/>
        <v>1855</v>
      </c>
    </row>
    <row r="5751" spans="3:10">
      <c r="C5751" s="48" t="s">
        <v>5009</v>
      </c>
      <c r="D5751" s="49" t="s">
        <v>5102</v>
      </c>
      <c r="E5751" s="65">
        <v>0</v>
      </c>
      <c r="F5751" s="65">
        <v>1</v>
      </c>
      <c r="G5751" s="50">
        <v>9</v>
      </c>
      <c r="H5751" s="50">
        <v>11</v>
      </c>
      <c r="I5751" s="50">
        <f t="shared" si="277"/>
        <v>9</v>
      </c>
      <c r="J5751" s="50">
        <f t="shared" si="277"/>
        <v>12</v>
      </c>
    </row>
    <row r="5752" spans="3:10">
      <c r="C5752" s="48" t="s">
        <v>5010</v>
      </c>
      <c r="D5752" s="49" t="s">
        <v>5107</v>
      </c>
      <c r="E5752" s="65">
        <v>0</v>
      </c>
      <c r="F5752" s="65">
        <v>1</v>
      </c>
      <c r="G5752" s="50">
        <v>3</v>
      </c>
      <c r="H5752" s="50">
        <v>4</v>
      </c>
      <c r="I5752" s="50">
        <f t="shared" si="277"/>
        <v>3</v>
      </c>
      <c r="J5752" s="50">
        <f t="shared" si="277"/>
        <v>5</v>
      </c>
    </row>
    <row r="5753" spans="3:10">
      <c r="C5753" s="48" t="s">
        <v>5011</v>
      </c>
      <c r="D5753" s="49" t="s">
        <v>5108</v>
      </c>
      <c r="E5753" s="65">
        <v>0</v>
      </c>
      <c r="F5753" s="65">
        <v>1</v>
      </c>
      <c r="G5753" s="50">
        <v>0</v>
      </c>
      <c r="H5753" s="50">
        <v>1</v>
      </c>
      <c r="I5753" s="50">
        <f t="shared" si="277"/>
        <v>0</v>
      </c>
      <c r="J5753" s="50">
        <f t="shared" si="277"/>
        <v>2</v>
      </c>
    </row>
    <row r="5754" spans="3:10">
      <c r="C5754" s="48" t="s">
        <v>5012</v>
      </c>
      <c r="D5754" s="49" t="s">
        <v>5109</v>
      </c>
      <c r="E5754" s="65">
        <v>0</v>
      </c>
      <c r="F5754" s="65">
        <v>1</v>
      </c>
      <c r="G5754" s="50">
        <v>5</v>
      </c>
      <c r="H5754" s="50">
        <v>7</v>
      </c>
      <c r="I5754" s="50">
        <f t="shared" si="277"/>
        <v>5</v>
      </c>
      <c r="J5754" s="50">
        <f t="shared" si="277"/>
        <v>8</v>
      </c>
    </row>
    <row r="5755" spans="3:10">
      <c r="C5755" s="48" t="s">
        <v>5013</v>
      </c>
      <c r="D5755" s="49" t="s">
        <v>5110</v>
      </c>
      <c r="E5755" s="65">
        <v>0</v>
      </c>
      <c r="F5755" s="65">
        <v>1</v>
      </c>
      <c r="G5755" s="50">
        <v>0</v>
      </c>
      <c r="H5755" s="50">
        <v>1</v>
      </c>
      <c r="I5755" s="50">
        <f t="shared" si="277"/>
        <v>0</v>
      </c>
      <c r="J5755" s="50">
        <f t="shared" si="277"/>
        <v>2</v>
      </c>
    </row>
    <row r="5756" spans="3:10">
      <c r="C5756" s="48" t="s">
        <v>525</v>
      </c>
      <c r="D5756" s="49" t="s">
        <v>526</v>
      </c>
      <c r="E5756" s="65">
        <v>0</v>
      </c>
      <c r="F5756" s="65">
        <v>0</v>
      </c>
      <c r="G5756" s="50">
        <v>2</v>
      </c>
      <c r="H5756" s="50">
        <v>3</v>
      </c>
      <c r="I5756" s="50">
        <f t="shared" si="277"/>
        <v>2</v>
      </c>
      <c r="J5756" s="50">
        <f t="shared" si="277"/>
        <v>3</v>
      </c>
    </row>
    <row r="5757" spans="3:10">
      <c r="C5757" s="48" t="s">
        <v>527</v>
      </c>
      <c r="D5757" s="49" t="s">
        <v>528</v>
      </c>
      <c r="E5757" s="65">
        <v>32</v>
      </c>
      <c r="F5757" s="65">
        <v>29</v>
      </c>
      <c r="G5757" s="50">
        <v>7671</v>
      </c>
      <c r="H5757" s="50">
        <v>7012</v>
      </c>
      <c r="I5757" s="50">
        <f t="shared" si="277"/>
        <v>7703</v>
      </c>
      <c r="J5757" s="50">
        <f t="shared" si="277"/>
        <v>7041</v>
      </c>
    </row>
    <row r="5758" spans="3:10">
      <c r="C5758" s="48" t="s">
        <v>531</v>
      </c>
      <c r="D5758" s="49" t="s">
        <v>532</v>
      </c>
      <c r="E5758" s="65">
        <v>32</v>
      </c>
      <c r="F5758" s="65">
        <v>29</v>
      </c>
      <c r="G5758" s="50">
        <v>1959</v>
      </c>
      <c r="H5758" s="50">
        <v>1871</v>
      </c>
      <c r="I5758" s="50">
        <f t="shared" si="277"/>
        <v>1991</v>
      </c>
      <c r="J5758" s="50">
        <f t="shared" si="277"/>
        <v>1900</v>
      </c>
    </row>
    <row r="5759" spans="3:10">
      <c r="C5759" s="48" t="s">
        <v>533</v>
      </c>
      <c r="D5759" s="49" t="s">
        <v>534</v>
      </c>
      <c r="E5759" s="65">
        <v>0</v>
      </c>
      <c r="F5759" s="65">
        <v>0</v>
      </c>
      <c r="G5759" s="50">
        <v>3</v>
      </c>
      <c r="H5759" s="50">
        <v>4</v>
      </c>
      <c r="I5759" s="50">
        <f t="shared" si="277"/>
        <v>3</v>
      </c>
      <c r="J5759" s="50">
        <f t="shared" si="277"/>
        <v>4</v>
      </c>
    </row>
    <row r="5760" spans="3:10">
      <c r="C5760" s="48" t="s">
        <v>541</v>
      </c>
      <c r="D5760" s="49" t="s">
        <v>542</v>
      </c>
      <c r="E5760" s="65">
        <v>0</v>
      </c>
      <c r="F5760" s="65">
        <v>0</v>
      </c>
      <c r="G5760" s="50">
        <v>6</v>
      </c>
      <c r="H5760" s="50">
        <v>5</v>
      </c>
      <c r="I5760" s="50">
        <f t="shared" si="277"/>
        <v>6</v>
      </c>
      <c r="J5760" s="50">
        <f t="shared" si="277"/>
        <v>5</v>
      </c>
    </row>
    <row r="5761" spans="3:10">
      <c r="C5761" s="48" t="s">
        <v>545</v>
      </c>
      <c r="D5761" s="49" t="s">
        <v>546</v>
      </c>
      <c r="E5761" s="65">
        <v>245</v>
      </c>
      <c r="F5761" s="65">
        <v>208</v>
      </c>
      <c r="G5761" s="50">
        <v>701</v>
      </c>
      <c r="H5761" s="50">
        <v>681</v>
      </c>
      <c r="I5761" s="50">
        <f t="shared" si="277"/>
        <v>946</v>
      </c>
      <c r="J5761" s="50">
        <f t="shared" si="277"/>
        <v>889</v>
      </c>
    </row>
    <row r="5762" spans="3:10">
      <c r="C5762" s="48" t="s">
        <v>5014</v>
      </c>
      <c r="D5762" s="49" t="s">
        <v>5015</v>
      </c>
      <c r="E5762" s="65">
        <v>2189</v>
      </c>
      <c r="F5762" s="65">
        <v>2109</v>
      </c>
      <c r="G5762" s="50">
        <v>1673</v>
      </c>
      <c r="H5762" s="50">
        <v>1733</v>
      </c>
      <c r="I5762" s="50">
        <f t="shared" si="277"/>
        <v>3862</v>
      </c>
      <c r="J5762" s="50">
        <f t="shared" si="277"/>
        <v>3842</v>
      </c>
    </row>
    <row r="5763" spans="3:10">
      <c r="C5763" s="48" t="s">
        <v>549</v>
      </c>
      <c r="D5763" s="49" t="s">
        <v>550</v>
      </c>
      <c r="E5763" s="65">
        <v>0</v>
      </c>
      <c r="F5763" s="65">
        <v>0</v>
      </c>
      <c r="G5763" s="50">
        <v>1</v>
      </c>
      <c r="H5763" s="50">
        <v>1</v>
      </c>
      <c r="I5763" s="50">
        <f t="shared" si="277"/>
        <v>1</v>
      </c>
      <c r="J5763" s="50">
        <f t="shared" si="277"/>
        <v>1</v>
      </c>
    </row>
    <row r="5764" spans="3:10">
      <c r="C5764" s="48" t="s">
        <v>551</v>
      </c>
      <c r="D5764" s="49" t="s">
        <v>552</v>
      </c>
      <c r="E5764" s="65">
        <v>9</v>
      </c>
      <c r="F5764" s="65">
        <v>8</v>
      </c>
      <c r="G5764" s="50">
        <v>531</v>
      </c>
      <c r="H5764" s="50">
        <v>517</v>
      </c>
      <c r="I5764" s="50">
        <f t="shared" si="277"/>
        <v>540</v>
      </c>
      <c r="J5764" s="50">
        <f t="shared" si="277"/>
        <v>525</v>
      </c>
    </row>
    <row r="5765" spans="3:10">
      <c r="C5765" s="48" t="s">
        <v>3820</v>
      </c>
      <c r="D5765" s="49" t="s">
        <v>3821</v>
      </c>
      <c r="E5765" s="65">
        <v>0</v>
      </c>
      <c r="F5765" s="65">
        <v>0</v>
      </c>
      <c r="G5765" s="50">
        <v>63</v>
      </c>
      <c r="H5765" s="50">
        <v>52</v>
      </c>
      <c r="I5765" s="50">
        <f t="shared" si="277"/>
        <v>63</v>
      </c>
      <c r="J5765" s="50">
        <f t="shared" si="277"/>
        <v>52</v>
      </c>
    </row>
    <row r="5766" spans="3:10">
      <c r="C5766" s="48" t="s">
        <v>577</v>
      </c>
      <c r="D5766" s="49" t="s">
        <v>578</v>
      </c>
      <c r="E5766" s="65">
        <v>0</v>
      </c>
      <c r="F5766" s="65">
        <v>0</v>
      </c>
      <c r="G5766" s="50">
        <v>2</v>
      </c>
      <c r="H5766" s="50">
        <v>3</v>
      </c>
      <c r="I5766" s="50">
        <f t="shared" si="277"/>
        <v>2</v>
      </c>
      <c r="J5766" s="50">
        <f t="shared" si="277"/>
        <v>3</v>
      </c>
    </row>
    <row r="5767" spans="3:10">
      <c r="C5767" s="48" t="s">
        <v>1909</v>
      </c>
      <c r="D5767" s="49" t="s">
        <v>1910</v>
      </c>
      <c r="E5767" s="65">
        <v>0</v>
      </c>
      <c r="F5767" s="65">
        <v>0</v>
      </c>
      <c r="G5767" s="50">
        <v>2</v>
      </c>
      <c r="H5767" s="50">
        <v>1</v>
      </c>
      <c r="I5767" s="50">
        <f t="shared" si="277"/>
        <v>2</v>
      </c>
      <c r="J5767" s="50">
        <f t="shared" si="277"/>
        <v>1</v>
      </c>
    </row>
    <row r="5768" spans="3:10">
      <c r="C5768" s="48" t="s">
        <v>2019</v>
      </c>
      <c r="D5768" s="49" t="s">
        <v>5016</v>
      </c>
      <c r="E5768" s="65">
        <v>4</v>
      </c>
      <c r="F5768" s="65">
        <v>4</v>
      </c>
      <c r="G5768" s="50">
        <v>1</v>
      </c>
      <c r="H5768" s="50">
        <v>1</v>
      </c>
      <c r="I5768" s="50">
        <f t="shared" si="277"/>
        <v>5</v>
      </c>
      <c r="J5768" s="50">
        <f t="shared" si="277"/>
        <v>5</v>
      </c>
    </row>
    <row r="5769" spans="3:10">
      <c r="C5769" s="48" t="s">
        <v>2021</v>
      </c>
      <c r="D5769" s="49" t="s">
        <v>2022</v>
      </c>
      <c r="E5769" s="65">
        <v>46</v>
      </c>
      <c r="F5769" s="65">
        <v>43</v>
      </c>
      <c r="G5769" s="50">
        <v>46</v>
      </c>
      <c r="H5769" s="50">
        <v>41</v>
      </c>
      <c r="I5769" s="50">
        <f t="shared" si="277"/>
        <v>92</v>
      </c>
      <c r="J5769" s="50">
        <f t="shared" si="277"/>
        <v>84</v>
      </c>
    </row>
    <row r="5770" spans="3:10">
      <c r="C5770" s="48" t="s">
        <v>2029</v>
      </c>
      <c r="D5770" s="49" t="s">
        <v>2030</v>
      </c>
      <c r="E5770" s="65">
        <v>0</v>
      </c>
      <c r="F5770" s="65">
        <v>0</v>
      </c>
      <c r="G5770" s="50">
        <v>56</v>
      </c>
      <c r="H5770" s="50">
        <v>68</v>
      </c>
      <c r="I5770" s="50">
        <f t="shared" si="277"/>
        <v>56</v>
      </c>
      <c r="J5770" s="50">
        <f t="shared" si="277"/>
        <v>68</v>
      </c>
    </row>
    <row r="5771" spans="3:10">
      <c r="C5771" s="48" t="s">
        <v>1551</v>
      </c>
      <c r="D5771" s="49" t="s">
        <v>1552</v>
      </c>
      <c r="E5771" s="65">
        <v>0</v>
      </c>
      <c r="F5771" s="65">
        <v>0</v>
      </c>
      <c r="G5771" s="50">
        <v>1</v>
      </c>
      <c r="H5771" s="50">
        <v>1</v>
      </c>
      <c r="I5771" s="50">
        <f t="shared" si="277"/>
        <v>1</v>
      </c>
      <c r="J5771" s="50">
        <f t="shared" si="277"/>
        <v>1</v>
      </c>
    </row>
    <row r="5772" spans="3:10">
      <c r="C5772" s="48" t="s">
        <v>591</v>
      </c>
      <c r="D5772" s="49" t="s">
        <v>592</v>
      </c>
      <c r="E5772" s="65">
        <v>0</v>
      </c>
      <c r="F5772" s="65">
        <v>0</v>
      </c>
      <c r="G5772" s="50">
        <v>4</v>
      </c>
      <c r="H5772" s="50">
        <v>5</v>
      </c>
      <c r="I5772" s="50">
        <f t="shared" si="277"/>
        <v>4</v>
      </c>
      <c r="J5772" s="50">
        <f t="shared" si="277"/>
        <v>5</v>
      </c>
    </row>
    <row r="5773" spans="3:10">
      <c r="C5773" s="48" t="s">
        <v>593</v>
      </c>
      <c r="D5773" s="49" t="s">
        <v>594</v>
      </c>
      <c r="E5773" s="65">
        <v>0</v>
      </c>
      <c r="F5773" s="65">
        <v>0</v>
      </c>
      <c r="G5773" s="50">
        <v>8</v>
      </c>
      <c r="H5773" s="50">
        <v>9</v>
      </c>
      <c r="I5773" s="50">
        <f t="shared" si="277"/>
        <v>8</v>
      </c>
      <c r="J5773" s="50">
        <f t="shared" si="277"/>
        <v>9</v>
      </c>
    </row>
    <row r="5774" spans="3:10">
      <c r="C5774" s="48" t="s">
        <v>595</v>
      </c>
      <c r="D5774" s="49" t="s">
        <v>596</v>
      </c>
      <c r="E5774" s="65">
        <v>0</v>
      </c>
      <c r="F5774" s="65">
        <v>0</v>
      </c>
      <c r="G5774" s="50">
        <v>5</v>
      </c>
      <c r="H5774" s="50">
        <v>1</v>
      </c>
      <c r="I5774" s="50">
        <f t="shared" si="277"/>
        <v>5</v>
      </c>
      <c r="J5774" s="50">
        <f t="shared" si="277"/>
        <v>1</v>
      </c>
    </row>
    <row r="5775" spans="3:10">
      <c r="C5775" s="48" t="s">
        <v>601</v>
      </c>
      <c r="D5775" s="49" t="s">
        <v>602</v>
      </c>
      <c r="E5775" s="65">
        <v>0</v>
      </c>
      <c r="F5775" s="65">
        <v>0</v>
      </c>
      <c r="G5775" s="50">
        <v>0</v>
      </c>
      <c r="H5775" s="50">
        <v>1</v>
      </c>
      <c r="I5775" s="50">
        <f t="shared" si="277"/>
        <v>0</v>
      </c>
      <c r="J5775" s="50">
        <f t="shared" si="277"/>
        <v>1</v>
      </c>
    </row>
    <row r="5776" spans="3:10">
      <c r="C5776" s="48" t="s">
        <v>605</v>
      </c>
      <c r="D5776" s="49" t="s">
        <v>606</v>
      </c>
      <c r="E5776" s="65">
        <v>0</v>
      </c>
      <c r="F5776" s="65">
        <v>0</v>
      </c>
      <c r="G5776" s="50">
        <v>0</v>
      </c>
      <c r="H5776" s="50">
        <v>1</v>
      </c>
      <c r="I5776" s="50">
        <f t="shared" si="277"/>
        <v>0</v>
      </c>
      <c r="J5776" s="50">
        <f t="shared" si="277"/>
        <v>1</v>
      </c>
    </row>
    <row r="5777" spans="3:10">
      <c r="C5777" s="48" t="s">
        <v>785</v>
      </c>
      <c r="D5777" s="49" t="s">
        <v>786</v>
      </c>
      <c r="E5777" s="65">
        <v>0</v>
      </c>
      <c r="F5777" s="65">
        <v>0</v>
      </c>
      <c r="G5777" s="50">
        <v>0</v>
      </c>
      <c r="H5777" s="50">
        <v>1</v>
      </c>
      <c r="I5777" s="50">
        <f t="shared" si="277"/>
        <v>0</v>
      </c>
      <c r="J5777" s="50">
        <f t="shared" si="277"/>
        <v>1</v>
      </c>
    </row>
    <row r="5778" spans="3:10">
      <c r="C5778" s="48" t="s">
        <v>787</v>
      </c>
      <c r="D5778" s="49" t="s">
        <v>788</v>
      </c>
      <c r="E5778" s="65">
        <v>0</v>
      </c>
      <c r="F5778" s="65">
        <v>0</v>
      </c>
      <c r="G5778" s="50">
        <v>1</v>
      </c>
      <c r="H5778" s="50">
        <v>1</v>
      </c>
      <c r="I5778" s="50">
        <f t="shared" si="277"/>
        <v>1</v>
      </c>
      <c r="J5778" s="50">
        <f t="shared" si="277"/>
        <v>1</v>
      </c>
    </row>
    <row r="5779" spans="3:10">
      <c r="C5779" s="48" t="s">
        <v>1437</v>
      </c>
      <c r="D5779" s="49" t="s">
        <v>1438</v>
      </c>
      <c r="E5779" s="65">
        <v>42390</v>
      </c>
      <c r="F5779" s="65">
        <v>40984</v>
      </c>
      <c r="G5779" s="50">
        <v>63957</v>
      </c>
      <c r="H5779" s="50">
        <v>62147</v>
      </c>
      <c r="I5779" s="50">
        <f t="shared" si="277"/>
        <v>106347</v>
      </c>
      <c r="J5779" s="50">
        <f t="shared" si="277"/>
        <v>103131</v>
      </c>
    </row>
    <row r="5780" spans="3:10">
      <c r="C5780" s="48" t="s">
        <v>611</v>
      </c>
      <c r="D5780" s="49" t="s">
        <v>612</v>
      </c>
      <c r="E5780" s="65">
        <v>0</v>
      </c>
      <c r="F5780" s="65">
        <v>0</v>
      </c>
      <c r="G5780" s="50">
        <v>0</v>
      </c>
      <c r="H5780" s="50">
        <v>1</v>
      </c>
      <c r="I5780" s="50">
        <f t="shared" si="277"/>
        <v>0</v>
      </c>
      <c r="J5780" s="50">
        <f t="shared" si="277"/>
        <v>1</v>
      </c>
    </row>
    <row r="5781" spans="3:10">
      <c r="C5781" s="48" t="s">
        <v>5017</v>
      </c>
      <c r="D5781" s="49" t="s">
        <v>5018</v>
      </c>
      <c r="E5781" s="65">
        <v>560</v>
      </c>
      <c r="F5781" s="65">
        <v>517</v>
      </c>
      <c r="G5781" s="50">
        <v>870</v>
      </c>
      <c r="H5781" s="50">
        <v>813</v>
      </c>
      <c r="I5781" s="50">
        <f t="shared" si="277"/>
        <v>1430</v>
      </c>
      <c r="J5781" s="50">
        <f t="shared" si="277"/>
        <v>1330</v>
      </c>
    </row>
    <row r="5782" spans="3:10">
      <c r="C5782" s="48" t="s">
        <v>2838</v>
      </c>
      <c r="D5782" s="49" t="s">
        <v>2839</v>
      </c>
      <c r="E5782" s="65">
        <v>4145</v>
      </c>
      <c r="F5782" s="65">
        <v>3993</v>
      </c>
      <c r="G5782" s="50">
        <v>4019</v>
      </c>
      <c r="H5782" s="50">
        <v>3883</v>
      </c>
      <c r="I5782" s="50">
        <f t="shared" si="277"/>
        <v>8164</v>
      </c>
      <c r="J5782" s="50">
        <f t="shared" si="277"/>
        <v>7876</v>
      </c>
    </row>
    <row r="5783" spans="3:10">
      <c r="C5783" s="48" t="s">
        <v>5019</v>
      </c>
      <c r="D5783" s="49" t="s">
        <v>5020</v>
      </c>
      <c r="E5783" s="65">
        <v>2</v>
      </c>
      <c r="F5783" s="65">
        <v>3</v>
      </c>
      <c r="G5783" s="50">
        <v>102</v>
      </c>
      <c r="H5783" s="50">
        <v>99</v>
      </c>
      <c r="I5783" s="50">
        <f t="shared" si="277"/>
        <v>104</v>
      </c>
      <c r="J5783" s="50">
        <f t="shared" si="277"/>
        <v>102</v>
      </c>
    </row>
    <row r="5784" spans="3:10">
      <c r="C5784" s="48" t="s">
        <v>4198</v>
      </c>
      <c r="D5784" s="49" t="s">
        <v>4199</v>
      </c>
      <c r="E5784" s="65">
        <v>43</v>
      </c>
      <c r="F5784" s="65">
        <v>37</v>
      </c>
      <c r="G5784" s="50">
        <v>304</v>
      </c>
      <c r="H5784" s="50">
        <v>243</v>
      </c>
      <c r="I5784" s="50">
        <f t="shared" si="277"/>
        <v>347</v>
      </c>
      <c r="J5784" s="50">
        <f t="shared" si="277"/>
        <v>280</v>
      </c>
    </row>
    <row r="5785" spans="3:10">
      <c r="C5785" s="48" t="s">
        <v>5021</v>
      </c>
      <c r="D5785" s="49" t="s">
        <v>5022</v>
      </c>
      <c r="E5785" s="65">
        <v>43</v>
      </c>
      <c r="F5785" s="65">
        <v>37</v>
      </c>
      <c r="G5785" s="50">
        <v>302</v>
      </c>
      <c r="H5785" s="50">
        <v>243</v>
      </c>
      <c r="I5785" s="50">
        <f t="shared" si="277"/>
        <v>345</v>
      </c>
      <c r="J5785" s="50">
        <f t="shared" si="277"/>
        <v>280</v>
      </c>
    </row>
    <row r="5786" spans="3:10">
      <c r="C5786" s="48" t="s">
        <v>4202</v>
      </c>
      <c r="D5786" s="49" t="s">
        <v>4203</v>
      </c>
      <c r="E5786" s="65">
        <v>28</v>
      </c>
      <c r="F5786" s="65">
        <v>28</v>
      </c>
      <c r="G5786" s="50">
        <v>109</v>
      </c>
      <c r="H5786" s="50">
        <v>105</v>
      </c>
      <c r="I5786" s="50">
        <f t="shared" si="277"/>
        <v>137</v>
      </c>
      <c r="J5786" s="50">
        <f t="shared" si="277"/>
        <v>133</v>
      </c>
    </row>
    <row r="5787" spans="3:10">
      <c r="C5787" s="48" t="s">
        <v>4204</v>
      </c>
      <c r="D5787" s="49" t="s">
        <v>4205</v>
      </c>
      <c r="E5787" s="65">
        <v>29</v>
      </c>
      <c r="F5787" s="65">
        <v>29</v>
      </c>
      <c r="G5787" s="50">
        <v>121</v>
      </c>
      <c r="H5787" s="50">
        <v>120</v>
      </c>
      <c r="I5787" s="50">
        <f t="shared" si="277"/>
        <v>150</v>
      </c>
      <c r="J5787" s="50">
        <f t="shared" si="277"/>
        <v>149</v>
      </c>
    </row>
    <row r="5788" spans="3:10">
      <c r="C5788" s="48" t="s">
        <v>3774</v>
      </c>
      <c r="D5788" s="49" t="s">
        <v>3775</v>
      </c>
      <c r="E5788" s="65">
        <v>64</v>
      </c>
      <c r="F5788" s="65">
        <v>63</v>
      </c>
      <c r="G5788" s="50">
        <v>142</v>
      </c>
      <c r="H5788" s="50">
        <v>144</v>
      </c>
      <c r="I5788" s="50">
        <f t="shared" si="277"/>
        <v>206</v>
      </c>
      <c r="J5788" s="50">
        <f t="shared" si="277"/>
        <v>207</v>
      </c>
    </row>
    <row r="5789" spans="3:10">
      <c r="C5789" s="48" t="s">
        <v>3776</v>
      </c>
      <c r="D5789" s="49" t="s">
        <v>3777</v>
      </c>
      <c r="E5789" s="65">
        <v>83</v>
      </c>
      <c r="F5789" s="65">
        <v>79</v>
      </c>
      <c r="G5789" s="50">
        <v>181</v>
      </c>
      <c r="H5789" s="50">
        <v>187</v>
      </c>
      <c r="I5789" s="50">
        <f t="shared" si="277"/>
        <v>264</v>
      </c>
      <c r="J5789" s="50">
        <f t="shared" si="277"/>
        <v>266</v>
      </c>
    </row>
    <row r="5790" spans="3:10">
      <c r="C5790" s="48" t="s">
        <v>4210</v>
      </c>
      <c r="D5790" s="49" t="s">
        <v>4211</v>
      </c>
      <c r="E5790" s="65">
        <v>43</v>
      </c>
      <c r="F5790" s="65">
        <v>37</v>
      </c>
      <c r="G5790" s="50">
        <v>265</v>
      </c>
      <c r="H5790" s="50">
        <v>223</v>
      </c>
      <c r="I5790" s="50">
        <f t="shared" si="277"/>
        <v>308</v>
      </c>
      <c r="J5790" s="50">
        <f t="shared" si="277"/>
        <v>260</v>
      </c>
    </row>
    <row r="5791" spans="3:10">
      <c r="C5791" s="48" t="s">
        <v>1560</v>
      </c>
      <c r="D5791" s="49" t="s">
        <v>1561</v>
      </c>
      <c r="E5791" s="65">
        <v>373</v>
      </c>
      <c r="F5791" s="65">
        <v>384</v>
      </c>
      <c r="G5791" s="50">
        <v>324</v>
      </c>
      <c r="H5791" s="50">
        <v>325</v>
      </c>
      <c r="I5791" s="50">
        <f t="shared" si="277"/>
        <v>697</v>
      </c>
      <c r="J5791" s="50">
        <f t="shared" si="277"/>
        <v>709</v>
      </c>
    </row>
    <row r="5792" spans="3:10">
      <c r="C5792" s="48" t="s">
        <v>3739</v>
      </c>
      <c r="D5792" s="49" t="s">
        <v>3740</v>
      </c>
      <c r="E5792" s="65">
        <v>2</v>
      </c>
      <c r="F5792" s="65">
        <v>0</v>
      </c>
      <c r="G5792" s="50">
        <v>48</v>
      </c>
      <c r="H5792" s="50">
        <v>35</v>
      </c>
      <c r="I5792" s="50">
        <f t="shared" si="277"/>
        <v>50</v>
      </c>
      <c r="J5792" s="50">
        <f t="shared" si="277"/>
        <v>35</v>
      </c>
    </row>
    <row r="5793" spans="3:10">
      <c r="C5793" s="48" t="s">
        <v>623</v>
      </c>
      <c r="D5793" s="49" t="s">
        <v>624</v>
      </c>
      <c r="E5793" s="65">
        <v>43</v>
      </c>
      <c r="F5793" s="65">
        <v>37</v>
      </c>
      <c r="G5793" s="50">
        <v>302</v>
      </c>
      <c r="H5793" s="50">
        <v>243</v>
      </c>
      <c r="I5793" s="50">
        <f t="shared" si="277"/>
        <v>345</v>
      </c>
      <c r="J5793" s="50">
        <f t="shared" si="277"/>
        <v>280</v>
      </c>
    </row>
    <row r="5794" spans="3:10">
      <c r="C5794" s="48" t="s">
        <v>633</v>
      </c>
      <c r="D5794" s="49" t="s">
        <v>634</v>
      </c>
      <c r="E5794" s="65">
        <v>0</v>
      </c>
      <c r="F5794" s="65">
        <v>0</v>
      </c>
      <c r="G5794" s="50">
        <v>0</v>
      </c>
      <c r="H5794" s="50">
        <v>1</v>
      </c>
      <c r="I5794" s="50">
        <f t="shared" si="277"/>
        <v>0</v>
      </c>
      <c r="J5794" s="50">
        <f t="shared" si="277"/>
        <v>1</v>
      </c>
    </row>
    <row r="5795" spans="3:10" ht="25.5">
      <c r="C5795" s="48" t="s">
        <v>5023</v>
      </c>
      <c r="D5795" s="49" t="s">
        <v>5190</v>
      </c>
      <c r="E5795" s="65">
        <v>0</v>
      </c>
      <c r="F5795" s="65">
        <v>0</v>
      </c>
      <c r="G5795" s="50">
        <v>380</v>
      </c>
      <c r="H5795" s="50">
        <v>243</v>
      </c>
      <c r="I5795" s="50">
        <f t="shared" si="277"/>
        <v>380</v>
      </c>
      <c r="J5795" s="50">
        <f t="shared" si="277"/>
        <v>243</v>
      </c>
    </row>
    <row r="5796" spans="3:10">
      <c r="C5796" s="48" t="s">
        <v>5024</v>
      </c>
      <c r="D5796" s="49" t="s">
        <v>5025</v>
      </c>
      <c r="E5796" s="65">
        <v>98</v>
      </c>
      <c r="F5796" s="65">
        <v>80</v>
      </c>
      <c r="G5796" s="50">
        <v>0</v>
      </c>
      <c r="H5796" s="50">
        <v>0</v>
      </c>
      <c r="I5796" s="50">
        <f t="shared" si="277"/>
        <v>98</v>
      </c>
      <c r="J5796" s="50">
        <f t="shared" si="277"/>
        <v>80</v>
      </c>
    </row>
    <row r="5797" spans="3:10">
      <c r="C5797" s="48" t="s">
        <v>4963</v>
      </c>
      <c r="D5797" s="49" t="s">
        <v>4964</v>
      </c>
      <c r="E5797" s="65">
        <v>241</v>
      </c>
      <c r="F5797" s="65">
        <v>213</v>
      </c>
      <c r="G5797" s="50">
        <v>1130</v>
      </c>
      <c r="H5797" s="50">
        <v>1045</v>
      </c>
      <c r="I5797" s="50">
        <f t="shared" si="277"/>
        <v>1371</v>
      </c>
      <c r="J5797" s="50">
        <f t="shared" si="277"/>
        <v>1258</v>
      </c>
    </row>
    <row r="5798" spans="3:10">
      <c r="C5798" s="48" t="s">
        <v>5026</v>
      </c>
      <c r="D5798" s="49" t="s">
        <v>5027</v>
      </c>
      <c r="E5798" s="65">
        <v>229</v>
      </c>
      <c r="F5798" s="65">
        <v>200</v>
      </c>
      <c r="G5798" s="50">
        <v>8</v>
      </c>
      <c r="H5798" s="50">
        <v>9</v>
      </c>
      <c r="I5798" s="50">
        <f t="shared" si="277"/>
        <v>237</v>
      </c>
      <c r="J5798" s="50">
        <f t="shared" si="277"/>
        <v>209</v>
      </c>
    </row>
    <row r="5799" spans="3:10">
      <c r="C5799" s="48" t="s">
        <v>5028</v>
      </c>
      <c r="D5799" s="49" t="s">
        <v>5029</v>
      </c>
      <c r="E5799" s="65">
        <v>229</v>
      </c>
      <c r="F5799" s="65">
        <v>200</v>
      </c>
      <c r="G5799" s="50">
        <v>0</v>
      </c>
      <c r="H5799" s="50">
        <v>0</v>
      </c>
      <c r="I5799" s="50">
        <f t="shared" si="277"/>
        <v>229</v>
      </c>
      <c r="J5799" s="50">
        <f t="shared" si="277"/>
        <v>200</v>
      </c>
    </row>
    <row r="5800" spans="3:10">
      <c r="C5800" s="48" t="s">
        <v>5030</v>
      </c>
      <c r="D5800" s="49" t="s">
        <v>5031</v>
      </c>
      <c r="E5800" s="65">
        <v>17221</v>
      </c>
      <c r="F5800" s="65">
        <v>16955</v>
      </c>
      <c r="G5800" s="50">
        <v>16330</v>
      </c>
      <c r="H5800" s="50">
        <v>15461</v>
      </c>
      <c r="I5800" s="50">
        <f t="shared" si="277"/>
        <v>33551</v>
      </c>
      <c r="J5800" s="50">
        <f t="shared" si="277"/>
        <v>32416</v>
      </c>
    </row>
    <row r="5801" spans="3:10">
      <c r="C5801" s="48" t="s">
        <v>5032</v>
      </c>
      <c r="D5801" s="49" t="s">
        <v>5033</v>
      </c>
      <c r="E5801" s="65">
        <v>13732</v>
      </c>
      <c r="F5801" s="65">
        <v>13129</v>
      </c>
      <c r="G5801" s="50">
        <v>26553</v>
      </c>
      <c r="H5801" s="50">
        <v>25100</v>
      </c>
      <c r="I5801" s="50">
        <f t="shared" si="277"/>
        <v>40285</v>
      </c>
      <c r="J5801" s="50">
        <f t="shared" si="277"/>
        <v>38229</v>
      </c>
    </row>
    <row r="5802" spans="3:10">
      <c r="C5802" s="48" t="s">
        <v>5034</v>
      </c>
      <c r="D5802" s="49" t="s">
        <v>5035</v>
      </c>
      <c r="E5802" s="65">
        <v>20518</v>
      </c>
      <c r="F5802" s="65">
        <v>19832</v>
      </c>
      <c r="G5802" s="50">
        <v>14610</v>
      </c>
      <c r="H5802" s="50">
        <v>13952</v>
      </c>
      <c r="I5802" s="50">
        <f t="shared" si="277"/>
        <v>35128</v>
      </c>
      <c r="J5802" s="50">
        <f t="shared" si="277"/>
        <v>33784</v>
      </c>
    </row>
    <row r="5803" spans="3:10">
      <c r="C5803" s="48" t="s">
        <v>5036</v>
      </c>
      <c r="D5803" s="49" t="s">
        <v>5037</v>
      </c>
      <c r="E5803" s="65">
        <v>23638</v>
      </c>
      <c r="F5803" s="65">
        <v>23199</v>
      </c>
      <c r="G5803" s="50">
        <v>55758</v>
      </c>
      <c r="H5803" s="50">
        <v>54228</v>
      </c>
      <c r="I5803" s="50">
        <f t="shared" si="277"/>
        <v>79396</v>
      </c>
      <c r="J5803" s="50">
        <f t="shared" si="277"/>
        <v>77427</v>
      </c>
    </row>
    <row r="5804" spans="3:10">
      <c r="C5804" s="48" t="s">
        <v>5038</v>
      </c>
      <c r="D5804" s="49" t="s">
        <v>5039</v>
      </c>
      <c r="E5804" s="65">
        <v>3157</v>
      </c>
      <c r="F5804" s="65">
        <v>3109</v>
      </c>
      <c r="G5804" s="50">
        <v>5380</v>
      </c>
      <c r="H5804" s="50">
        <v>4905</v>
      </c>
      <c r="I5804" s="50">
        <f t="shared" si="277"/>
        <v>8537</v>
      </c>
      <c r="J5804" s="50">
        <f t="shared" si="277"/>
        <v>8014</v>
      </c>
    </row>
    <row r="5805" spans="3:10">
      <c r="C5805" s="48" t="s">
        <v>5040</v>
      </c>
      <c r="D5805" s="49" t="s">
        <v>5041</v>
      </c>
      <c r="E5805" s="65">
        <v>10458</v>
      </c>
      <c r="F5805" s="65">
        <v>10117</v>
      </c>
      <c r="G5805" s="50">
        <v>8999</v>
      </c>
      <c r="H5805" s="50">
        <v>8281</v>
      </c>
      <c r="I5805" s="50">
        <f t="shared" si="277"/>
        <v>19457</v>
      </c>
      <c r="J5805" s="50">
        <f t="shared" si="277"/>
        <v>18398</v>
      </c>
    </row>
    <row r="5806" spans="3:10">
      <c r="C5806" s="48" t="s">
        <v>2047</v>
      </c>
      <c r="D5806" s="49" t="s">
        <v>2048</v>
      </c>
      <c r="E5806" s="65">
        <v>22519</v>
      </c>
      <c r="F5806" s="65">
        <v>21591</v>
      </c>
      <c r="G5806" s="50">
        <v>27636</v>
      </c>
      <c r="H5806" s="50">
        <v>26228</v>
      </c>
      <c r="I5806" s="50">
        <f t="shared" si="277"/>
        <v>50155</v>
      </c>
      <c r="J5806" s="50">
        <f t="shared" si="277"/>
        <v>47819</v>
      </c>
    </row>
    <row r="5807" spans="3:10">
      <c r="C5807" s="48" t="s">
        <v>2049</v>
      </c>
      <c r="D5807" s="49" t="s">
        <v>2050</v>
      </c>
      <c r="E5807" s="65">
        <v>9771</v>
      </c>
      <c r="F5807" s="65">
        <v>9399</v>
      </c>
      <c r="G5807" s="50">
        <v>26921</v>
      </c>
      <c r="H5807" s="50">
        <v>25477</v>
      </c>
      <c r="I5807" s="50">
        <f t="shared" si="277"/>
        <v>36692</v>
      </c>
      <c r="J5807" s="50">
        <f t="shared" si="277"/>
        <v>34876</v>
      </c>
    </row>
    <row r="5808" spans="3:10">
      <c r="C5808" s="48" t="s">
        <v>2051</v>
      </c>
      <c r="D5808" s="49" t="s">
        <v>2052</v>
      </c>
      <c r="E5808" s="65">
        <v>28752</v>
      </c>
      <c r="F5808" s="65">
        <v>27571</v>
      </c>
      <c r="G5808" s="50">
        <v>66221</v>
      </c>
      <c r="H5808" s="50">
        <v>64305</v>
      </c>
      <c r="I5808" s="50">
        <f t="shared" si="277"/>
        <v>94973</v>
      </c>
      <c r="J5808" s="50">
        <f t="shared" si="277"/>
        <v>91876</v>
      </c>
    </row>
    <row r="5809" spans="3:10">
      <c r="C5809" s="48" t="s">
        <v>2053</v>
      </c>
      <c r="D5809" s="49" t="s">
        <v>2054</v>
      </c>
      <c r="E5809" s="65">
        <v>13153</v>
      </c>
      <c r="F5809" s="65">
        <v>12655</v>
      </c>
      <c r="G5809" s="50">
        <v>28931</v>
      </c>
      <c r="H5809" s="50">
        <v>27541</v>
      </c>
      <c r="I5809" s="50">
        <f t="shared" si="277"/>
        <v>42084</v>
      </c>
      <c r="J5809" s="50">
        <f t="shared" si="277"/>
        <v>40196</v>
      </c>
    </row>
    <row r="5810" spans="3:10">
      <c r="C5810" s="48" t="s">
        <v>2055</v>
      </c>
      <c r="D5810" s="49" t="s">
        <v>2056</v>
      </c>
      <c r="E5810" s="65">
        <v>24348</v>
      </c>
      <c r="F5810" s="65">
        <v>23185</v>
      </c>
      <c r="G5810" s="50">
        <v>27910</v>
      </c>
      <c r="H5810" s="50">
        <v>26548</v>
      </c>
      <c r="I5810" s="50">
        <f t="shared" si="277"/>
        <v>52258</v>
      </c>
      <c r="J5810" s="50">
        <f t="shared" si="277"/>
        <v>49733</v>
      </c>
    </row>
    <row r="5811" spans="3:10">
      <c r="C5811" s="48" t="s">
        <v>5042</v>
      </c>
      <c r="D5811" s="49" t="s">
        <v>5043</v>
      </c>
      <c r="E5811" s="65">
        <v>31078</v>
      </c>
      <c r="F5811" s="65">
        <v>30137</v>
      </c>
      <c r="G5811" s="50">
        <v>62419</v>
      </c>
      <c r="H5811" s="50">
        <v>60289</v>
      </c>
      <c r="I5811" s="50">
        <f t="shared" si="277"/>
        <v>93497</v>
      </c>
      <c r="J5811" s="50">
        <f t="shared" si="277"/>
        <v>90426</v>
      </c>
    </row>
    <row r="5812" spans="3:10">
      <c r="C5812" s="48" t="s">
        <v>2057</v>
      </c>
      <c r="D5812" s="49" t="s">
        <v>2058</v>
      </c>
      <c r="E5812" s="65">
        <v>176</v>
      </c>
      <c r="F5812" s="65">
        <v>180</v>
      </c>
      <c r="G5812" s="50">
        <v>41605</v>
      </c>
      <c r="H5812" s="50">
        <v>40499</v>
      </c>
      <c r="I5812" s="50">
        <f t="shared" si="277"/>
        <v>41781</v>
      </c>
      <c r="J5812" s="50">
        <f t="shared" si="277"/>
        <v>40679</v>
      </c>
    </row>
    <row r="5813" spans="3:10">
      <c r="C5813" s="48" t="s">
        <v>2059</v>
      </c>
      <c r="D5813" s="49" t="s">
        <v>2060</v>
      </c>
      <c r="E5813" s="65">
        <v>125</v>
      </c>
      <c r="F5813" s="65">
        <v>136</v>
      </c>
      <c r="G5813" s="50">
        <v>10093</v>
      </c>
      <c r="H5813" s="50">
        <v>10100</v>
      </c>
      <c r="I5813" s="50">
        <f t="shared" si="277"/>
        <v>10218</v>
      </c>
      <c r="J5813" s="50">
        <f t="shared" si="277"/>
        <v>10236</v>
      </c>
    </row>
    <row r="5814" spans="3:10">
      <c r="C5814" s="48" t="s">
        <v>4234</v>
      </c>
      <c r="D5814" s="49" t="s">
        <v>4235</v>
      </c>
      <c r="E5814" s="65">
        <v>0</v>
      </c>
      <c r="F5814" s="65">
        <v>0</v>
      </c>
      <c r="G5814" s="50">
        <v>7</v>
      </c>
      <c r="H5814" s="50">
        <v>4</v>
      </c>
      <c r="I5814" s="50">
        <f t="shared" si="277"/>
        <v>7</v>
      </c>
      <c r="J5814" s="50">
        <f t="shared" si="277"/>
        <v>4</v>
      </c>
    </row>
    <row r="5815" spans="3:10">
      <c r="C5815" s="48" t="s">
        <v>4236</v>
      </c>
      <c r="D5815" s="49" t="s">
        <v>4237</v>
      </c>
      <c r="E5815" s="65">
        <v>310</v>
      </c>
      <c r="F5815" s="65">
        <v>316</v>
      </c>
      <c r="G5815" s="50">
        <v>262</v>
      </c>
      <c r="H5815" s="50">
        <v>253</v>
      </c>
      <c r="I5815" s="50">
        <f t="shared" si="277"/>
        <v>572</v>
      </c>
      <c r="J5815" s="50">
        <f t="shared" si="277"/>
        <v>569</v>
      </c>
    </row>
    <row r="5816" spans="3:10">
      <c r="C5816" s="48" t="s">
        <v>4238</v>
      </c>
      <c r="D5816" s="49" t="s">
        <v>4239</v>
      </c>
      <c r="E5816" s="65">
        <v>51</v>
      </c>
      <c r="F5816" s="65">
        <v>43</v>
      </c>
      <c r="G5816" s="50">
        <v>93</v>
      </c>
      <c r="H5816" s="50">
        <v>77</v>
      </c>
      <c r="I5816" s="50">
        <f t="shared" si="277"/>
        <v>144</v>
      </c>
      <c r="J5816" s="50">
        <f t="shared" si="277"/>
        <v>120</v>
      </c>
    </row>
    <row r="5817" spans="3:10">
      <c r="C5817" s="48" t="s">
        <v>4240</v>
      </c>
      <c r="D5817" s="49" t="s">
        <v>5192</v>
      </c>
      <c r="E5817" s="65">
        <v>326</v>
      </c>
      <c r="F5817" s="65">
        <v>332</v>
      </c>
      <c r="G5817" s="50">
        <v>242</v>
      </c>
      <c r="H5817" s="50">
        <v>233</v>
      </c>
      <c r="I5817" s="50">
        <f t="shared" si="277"/>
        <v>568</v>
      </c>
      <c r="J5817" s="50">
        <f t="shared" si="277"/>
        <v>565</v>
      </c>
    </row>
    <row r="5818" spans="3:10">
      <c r="C5818" s="48" t="s">
        <v>928</v>
      </c>
      <c r="D5818" s="49" t="s">
        <v>929</v>
      </c>
      <c r="E5818" s="65">
        <v>7556</v>
      </c>
      <c r="F5818" s="65">
        <v>7440</v>
      </c>
      <c r="G5818" s="50">
        <v>27365</v>
      </c>
      <c r="H5818" s="50">
        <v>26539</v>
      </c>
      <c r="I5818" s="50">
        <f t="shared" si="277"/>
        <v>34921</v>
      </c>
      <c r="J5818" s="50">
        <f t="shared" si="277"/>
        <v>33979</v>
      </c>
    </row>
    <row r="5819" spans="3:10">
      <c r="C5819" s="48" t="s">
        <v>5044</v>
      </c>
      <c r="D5819" s="49" t="s">
        <v>5045</v>
      </c>
      <c r="E5819" s="65">
        <v>562</v>
      </c>
      <c r="F5819" s="65">
        <v>520</v>
      </c>
      <c r="G5819" s="50">
        <v>27636</v>
      </c>
      <c r="H5819" s="50">
        <v>26225</v>
      </c>
      <c r="I5819" s="50">
        <f t="shared" si="277"/>
        <v>28198</v>
      </c>
      <c r="J5819" s="50">
        <f t="shared" si="277"/>
        <v>26745</v>
      </c>
    </row>
    <row r="5820" spans="3:10">
      <c r="C5820" s="48" t="s">
        <v>2061</v>
      </c>
      <c r="D5820" s="49" t="s">
        <v>2062</v>
      </c>
      <c r="E5820" s="65">
        <v>0</v>
      </c>
      <c r="F5820" s="65">
        <v>0</v>
      </c>
      <c r="G5820" s="50">
        <v>17</v>
      </c>
      <c r="H5820" s="50">
        <v>17</v>
      </c>
      <c r="I5820" s="50">
        <f t="shared" si="277"/>
        <v>17</v>
      </c>
      <c r="J5820" s="50">
        <f t="shared" si="277"/>
        <v>17</v>
      </c>
    </row>
    <row r="5821" spans="3:10">
      <c r="C5821" s="48" t="s">
        <v>2063</v>
      </c>
      <c r="D5821" s="49" t="s">
        <v>2064</v>
      </c>
      <c r="E5821" s="65">
        <v>147</v>
      </c>
      <c r="F5821" s="65">
        <v>149</v>
      </c>
      <c r="G5821" s="50">
        <v>21541</v>
      </c>
      <c r="H5821" s="50">
        <v>20907</v>
      </c>
      <c r="I5821" s="50">
        <f t="shared" si="277"/>
        <v>21688</v>
      </c>
      <c r="J5821" s="50">
        <f t="shared" si="277"/>
        <v>21056</v>
      </c>
    </row>
    <row r="5822" spans="3:10">
      <c r="C5822" s="48" t="s">
        <v>5046</v>
      </c>
      <c r="D5822" s="49" t="s">
        <v>5047</v>
      </c>
      <c r="E5822" s="65">
        <v>1694</v>
      </c>
      <c r="F5822" s="65">
        <v>1795</v>
      </c>
      <c r="G5822" s="50">
        <v>32598</v>
      </c>
      <c r="H5822" s="50">
        <v>31081</v>
      </c>
      <c r="I5822" s="50">
        <f t="shared" si="277"/>
        <v>34292</v>
      </c>
      <c r="J5822" s="50">
        <f t="shared" si="277"/>
        <v>32876</v>
      </c>
    </row>
    <row r="5823" spans="3:10">
      <c r="C5823" s="48" t="s">
        <v>5048</v>
      </c>
      <c r="D5823" s="49" t="s">
        <v>5049</v>
      </c>
      <c r="E5823" s="65">
        <v>7425</v>
      </c>
      <c r="F5823" s="65">
        <v>6988</v>
      </c>
      <c r="G5823" s="50">
        <v>9925</v>
      </c>
      <c r="H5823" s="50">
        <v>9211</v>
      </c>
      <c r="I5823" s="50">
        <f t="shared" si="277"/>
        <v>17350</v>
      </c>
      <c r="J5823" s="50">
        <f t="shared" si="277"/>
        <v>16199</v>
      </c>
    </row>
    <row r="5824" spans="3:10">
      <c r="C5824" s="48" t="s">
        <v>3782</v>
      </c>
      <c r="D5824" s="49" t="s">
        <v>3783</v>
      </c>
      <c r="E5824" s="65">
        <v>7428</v>
      </c>
      <c r="F5824" s="65">
        <v>6991</v>
      </c>
      <c r="G5824" s="50">
        <v>16238</v>
      </c>
      <c r="H5824" s="50">
        <v>15383</v>
      </c>
      <c r="I5824" s="50">
        <f t="shared" si="277"/>
        <v>23666</v>
      </c>
      <c r="J5824" s="50">
        <f t="shared" si="277"/>
        <v>22374</v>
      </c>
    </row>
    <row r="5825" spans="3:10">
      <c r="C5825" s="48" t="s">
        <v>5050</v>
      </c>
      <c r="D5825" s="49" t="s">
        <v>5051</v>
      </c>
      <c r="E5825" s="65">
        <v>0</v>
      </c>
      <c r="F5825" s="65">
        <v>0</v>
      </c>
      <c r="G5825" s="50">
        <v>1808</v>
      </c>
      <c r="H5825" s="50">
        <v>1736</v>
      </c>
      <c r="I5825" s="50">
        <f t="shared" si="277"/>
        <v>1808</v>
      </c>
      <c r="J5825" s="50">
        <f t="shared" si="277"/>
        <v>1736</v>
      </c>
    </row>
    <row r="5826" spans="3:10">
      <c r="C5826" s="48" t="s">
        <v>4965</v>
      </c>
      <c r="D5826" s="49" t="s">
        <v>4966</v>
      </c>
      <c r="E5826" s="65">
        <v>8204</v>
      </c>
      <c r="F5826" s="65">
        <v>8073</v>
      </c>
      <c r="G5826" s="50">
        <v>2194</v>
      </c>
      <c r="H5826" s="50">
        <v>2253</v>
      </c>
      <c r="I5826" s="50">
        <f t="shared" si="277"/>
        <v>10398</v>
      </c>
      <c r="J5826" s="50">
        <f t="shared" si="277"/>
        <v>10326</v>
      </c>
    </row>
    <row r="5827" spans="3:10">
      <c r="C5827" s="48" t="s">
        <v>4967</v>
      </c>
      <c r="D5827" s="49" t="s">
        <v>4968</v>
      </c>
      <c r="E5827" s="65">
        <v>13654</v>
      </c>
      <c r="F5827" s="65">
        <v>13043</v>
      </c>
      <c r="G5827" s="50">
        <v>49970</v>
      </c>
      <c r="H5827" s="50">
        <v>48745</v>
      </c>
      <c r="I5827" s="50">
        <f t="shared" si="277"/>
        <v>63624</v>
      </c>
      <c r="J5827" s="50">
        <f t="shared" si="277"/>
        <v>61788</v>
      </c>
    </row>
    <row r="5828" spans="3:10">
      <c r="C5828" s="48" t="s">
        <v>930</v>
      </c>
      <c r="D5828" s="49" t="s">
        <v>931</v>
      </c>
      <c r="E5828" s="65">
        <v>0</v>
      </c>
      <c r="F5828" s="65">
        <v>0</v>
      </c>
      <c r="G5828" s="50">
        <v>0</v>
      </c>
      <c r="H5828" s="50">
        <v>1</v>
      </c>
      <c r="I5828" s="50">
        <f t="shared" si="277"/>
        <v>0</v>
      </c>
      <c r="J5828" s="50">
        <f t="shared" si="277"/>
        <v>1</v>
      </c>
    </row>
    <row r="5829" spans="3:10">
      <c r="C5829" s="48" t="s">
        <v>5052</v>
      </c>
      <c r="D5829" s="49" t="s">
        <v>5195</v>
      </c>
      <c r="E5829" s="65">
        <v>9027</v>
      </c>
      <c r="F5829" s="65">
        <v>8689</v>
      </c>
      <c r="G5829" s="50">
        <v>4283</v>
      </c>
      <c r="H5829" s="50">
        <v>4121</v>
      </c>
      <c r="I5829" s="50">
        <f t="shared" si="277"/>
        <v>13310</v>
      </c>
      <c r="J5829" s="50">
        <f t="shared" si="277"/>
        <v>12810</v>
      </c>
    </row>
    <row r="5830" spans="3:10">
      <c r="C5830" s="48" t="s">
        <v>5053</v>
      </c>
      <c r="D5830" s="49" t="s">
        <v>5054</v>
      </c>
      <c r="E5830" s="65">
        <v>535</v>
      </c>
      <c r="F5830" s="65">
        <v>573</v>
      </c>
      <c r="G5830" s="50">
        <v>132</v>
      </c>
      <c r="H5830" s="50">
        <v>155</v>
      </c>
      <c r="I5830" s="50">
        <f t="shared" si="277"/>
        <v>667</v>
      </c>
      <c r="J5830" s="50">
        <f t="shared" si="277"/>
        <v>728</v>
      </c>
    </row>
    <row r="5831" spans="3:10">
      <c r="C5831" s="48" t="s">
        <v>5055</v>
      </c>
      <c r="D5831" s="49" t="s">
        <v>5056</v>
      </c>
      <c r="E5831" s="65">
        <v>27</v>
      </c>
      <c r="F5831" s="65">
        <v>33</v>
      </c>
      <c r="G5831" s="50">
        <v>108</v>
      </c>
      <c r="H5831" s="50">
        <v>128</v>
      </c>
      <c r="I5831" s="50">
        <f t="shared" si="277"/>
        <v>135</v>
      </c>
      <c r="J5831" s="50">
        <f t="shared" si="277"/>
        <v>161</v>
      </c>
    </row>
    <row r="5832" spans="3:10">
      <c r="C5832" s="48" t="s">
        <v>3784</v>
      </c>
      <c r="D5832" s="49" t="s">
        <v>3785</v>
      </c>
      <c r="E5832" s="65">
        <v>12</v>
      </c>
      <c r="F5832" s="65">
        <v>9</v>
      </c>
      <c r="G5832" s="50">
        <v>4428</v>
      </c>
      <c r="H5832" s="50">
        <v>4291</v>
      </c>
      <c r="I5832" s="50">
        <f t="shared" si="277"/>
        <v>4440</v>
      </c>
      <c r="J5832" s="50">
        <f t="shared" si="277"/>
        <v>4300</v>
      </c>
    </row>
    <row r="5833" spans="3:10">
      <c r="C5833" s="48" t="s">
        <v>5057</v>
      </c>
      <c r="D5833" s="49" t="s">
        <v>5058</v>
      </c>
      <c r="E5833" s="65">
        <v>110</v>
      </c>
      <c r="F5833" s="65">
        <v>93</v>
      </c>
      <c r="G5833" s="50">
        <v>7600</v>
      </c>
      <c r="H5833" s="50">
        <v>7460</v>
      </c>
      <c r="I5833" s="50">
        <f t="shared" si="277"/>
        <v>7710</v>
      </c>
      <c r="J5833" s="50">
        <f t="shared" si="277"/>
        <v>7553</v>
      </c>
    </row>
    <row r="5834" spans="3:10">
      <c r="C5834" s="48" t="s">
        <v>3115</v>
      </c>
      <c r="D5834" s="49" t="s">
        <v>3116</v>
      </c>
      <c r="E5834" s="65">
        <v>580</v>
      </c>
      <c r="F5834" s="65">
        <v>565</v>
      </c>
      <c r="G5834" s="50">
        <v>29035</v>
      </c>
      <c r="H5834" s="50">
        <v>28413</v>
      </c>
      <c r="I5834" s="50">
        <f t="shared" si="277"/>
        <v>29615</v>
      </c>
      <c r="J5834" s="50">
        <f t="shared" si="277"/>
        <v>28978</v>
      </c>
    </row>
    <row r="5835" spans="3:10">
      <c r="C5835" s="48" t="s">
        <v>3788</v>
      </c>
      <c r="D5835" s="49" t="s">
        <v>3789</v>
      </c>
      <c r="E5835" s="65">
        <v>98</v>
      </c>
      <c r="F5835" s="65">
        <v>75</v>
      </c>
      <c r="G5835" s="50">
        <v>7432</v>
      </c>
      <c r="H5835" s="50">
        <v>7361</v>
      </c>
      <c r="I5835" s="50">
        <f t="shared" si="277"/>
        <v>7530</v>
      </c>
      <c r="J5835" s="50">
        <f t="shared" si="277"/>
        <v>7436</v>
      </c>
    </row>
    <row r="5836" spans="3:10">
      <c r="C5836" s="48" t="s">
        <v>4241</v>
      </c>
      <c r="D5836" s="49" t="s">
        <v>4242</v>
      </c>
      <c r="E5836" s="65">
        <v>43</v>
      </c>
      <c r="F5836" s="65">
        <v>37</v>
      </c>
      <c r="G5836" s="50">
        <v>265</v>
      </c>
      <c r="H5836" s="50">
        <v>223</v>
      </c>
      <c r="I5836" s="50">
        <f t="shared" si="277"/>
        <v>308</v>
      </c>
      <c r="J5836" s="50">
        <f t="shared" si="277"/>
        <v>260</v>
      </c>
    </row>
    <row r="5837" spans="3:10">
      <c r="C5837" s="48" t="s">
        <v>635</v>
      </c>
      <c r="D5837" s="49" t="s">
        <v>636</v>
      </c>
      <c r="E5837" s="65">
        <v>0</v>
      </c>
      <c r="F5837" s="65">
        <v>0</v>
      </c>
      <c r="G5837" s="50">
        <v>5</v>
      </c>
      <c r="H5837" s="50">
        <v>4</v>
      </c>
      <c r="I5837" s="50">
        <f t="shared" si="277"/>
        <v>5</v>
      </c>
      <c r="J5837" s="50">
        <f t="shared" si="277"/>
        <v>4</v>
      </c>
    </row>
    <row r="5838" spans="3:10">
      <c r="C5838" s="48" t="s">
        <v>4245</v>
      </c>
      <c r="D5838" s="49" t="s">
        <v>4246</v>
      </c>
      <c r="E5838" s="65">
        <v>43</v>
      </c>
      <c r="F5838" s="65">
        <v>37</v>
      </c>
      <c r="G5838" s="50">
        <v>302</v>
      </c>
      <c r="H5838" s="50">
        <v>233</v>
      </c>
      <c r="I5838" s="50">
        <f t="shared" si="277"/>
        <v>345</v>
      </c>
      <c r="J5838" s="50">
        <f t="shared" si="277"/>
        <v>270</v>
      </c>
    </row>
    <row r="5839" spans="3:10">
      <c r="C5839" s="48" t="s">
        <v>637</v>
      </c>
      <c r="D5839" s="49" t="s">
        <v>638</v>
      </c>
      <c r="E5839" s="65">
        <v>3</v>
      </c>
      <c r="F5839" s="65">
        <v>4</v>
      </c>
      <c r="G5839" s="50">
        <v>0</v>
      </c>
      <c r="H5839" s="50">
        <v>0</v>
      </c>
      <c r="I5839" s="50">
        <f t="shared" si="277"/>
        <v>3</v>
      </c>
      <c r="J5839" s="50">
        <f t="shared" si="277"/>
        <v>4</v>
      </c>
    </row>
    <row r="5840" spans="3:10">
      <c r="C5840" s="48" t="s">
        <v>639</v>
      </c>
      <c r="D5840" s="49" t="s">
        <v>640</v>
      </c>
      <c r="E5840" s="65">
        <v>0</v>
      </c>
      <c r="F5840" s="65">
        <v>0</v>
      </c>
      <c r="G5840" s="50">
        <v>0</v>
      </c>
      <c r="H5840" s="50">
        <v>1</v>
      </c>
      <c r="I5840" s="50">
        <f t="shared" si="277"/>
        <v>0</v>
      </c>
      <c r="J5840" s="50">
        <f t="shared" si="277"/>
        <v>1</v>
      </c>
    </row>
    <row r="5841" spans="3:10">
      <c r="C5841" s="48" t="s">
        <v>647</v>
      </c>
      <c r="D5841" s="49" t="s">
        <v>648</v>
      </c>
      <c r="E5841" s="65">
        <v>141</v>
      </c>
      <c r="F5841" s="65">
        <v>129</v>
      </c>
      <c r="G5841" s="50">
        <v>305</v>
      </c>
      <c r="H5841" s="50">
        <v>299</v>
      </c>
      <c r="I5841" s="50">
        <f t="shared" si="277"/>
        <v>446</v>
      </c>
      <c r="J5841" s="50">
        <f t="shared" si="277"/>
        <v>428</v>
      </c>
    </row>
    <row r="5842" spans="3:10">
      <c r="C5842" s="48" t="s">
        <v>649</v>
      </c>
      <c r="D5842" s="49" t="s">
        <v>650</v>
      </c>
      <c r="E5842" s="65">
        <v>0</v>
      </c>
      <c r="F5842" s="65">
        <v>0</v>
      </c>
      <c r="G5842" s="50">
        <v>0</v>
      </c>
      <c r="H5842" s="50">
        <v>1</v>
      </c>
      <c r="I5842" s="50">
        <f t="shared" si="277"/>
        <v>0</v>
      </c>
      <c r="J5842" s="50">
        <f t="shared" si="277"/>
        <v>1</v>
      </c>
    </row>
    <row r="5843" spans="3:10">
      <c r="C5843" s="48" t="s">
        <v>653</v>
      </c>
      <c r="D5843" s="49" t="s">
        <v>654</v>
      </c>
      <c r="E5843" s="65">
        <v>0</v>
      </c>
      <c r="F5843" s="65">
        <v>0</v>
      </c>
      <c r="G5843" s="50">
        <v>21</v>
      </c>
      <c r="H5843" s="50">
        <v>21</v>
      </c>
      <c r="I5843" s="50">
        <f t="shared" si="277"/>
        <v>21</v>
      </c>
      <c r="J5843" s="50">
        <f t="shared" si="277"/>
        <v>21</v>
      </c>
    </row>
    <row r="5844" spans="3:10">
      <c r="C5844" s="48" t="s">
        <v>655</v>
      </c>
      <c r="D5844" s="49" t="s">
        <v>656</v>
      </c>
      <c r="E5844" s="65">
        <v>0</v>
      </c>
      <c r="F5844" s="65">
        <v>0</v>
      </c>
      <c r="G5844" s="50">
        <v>0</v>
      </c>
      <c r="H5844" s="50">
        <v>1</v>
      </c>
      <c r="I5844" s="50">
        <f t="shared" si="277"/>
        <v>0</v>
      </c>
      <c r="J5844" s="50">
        <f t="shared" si="277"/>
        <v>1</v>
      </c>
    </row>
    <row r="5845" spans="3:10">
      <c r="C5845" s="48" t="s">
        <v>657</v>
      </c>
      <c r="D5845" s="49" t="s">
        <v>658</v>
      </c>
      <c r="E5845" s="65">
        <v>0</v>
      </c>
      <c r="F5845" s="65">
        <v>0</v>
      </c>
      <c r="G5845" s="50">
        <v>11</v>
      </c>
      <c r="H5845" s="50">
        <v>12</v>
      </c>
      <c r="I5845" s="50">
        <f t="shared" si="277"/>
        <v>11</v>
      </c>
      <c r="J5845" s="50">
        <f t="shared" si="277"/>
        <v>12</v>
      </c>
    </row>
    <row r="5846" spans="3:10">
      <c r="C5846" s="48" t="s">
        <v>659</v>
      </c>
      <c r="D5846" s="49" t="s">
        <v>660</v>
      </c>
      <c r="E5846" s="65">
        <v>4</v>
      </c>
      <c r="F5846" s="65">
        <v>4</v>
      </c>
      <c r="G5846" s="50">
        <v>1259</v>
      </c>
      <c r="H5846" s="50">
        <v>1235</v>
      </c>
      <c r="I5846" s="50">
        <f t="shared" si="277"/>
        <v>1263</v>
      </c>
      <c r="J5846" s="50">
        <f t="shared" ref="J5846:J5876" si="278">SUM(F5846,H5846)</f>
        <v>1239</v>
      </c>
    </row>
    <row r="5847" spans="3:10">
      <c r="C5847" s="48" t="s">
        <v>661</v>
      </c>
      <c r="D5847" s="49" t="s">
        <v>662</v>
      </c>
      <c r="E5847" s="65">
        <v>0</v>
      </c>
      <c r="F5847" s="65">
        <v>0</v>
      </c>
      <c r="G5847" s="50">
        <v>892</v>
      </c>
      <c r="H5847" s="50">
        <v>891</v>
      </c>
      <c r="I5847" s="50">
        <f t="shared" ref="I5847:I5876" si="279">SUM(E5847,G5847)</f>
        <v>892</v>
      </c>
      <c r="J5847" s="50">
        <f t="shared" si="278"/>
        <v>891</v>
      </c>
    </row>
    <row r="5848" spans="3:10">
      <c r="C5848" s="48" t="s">
        <v>663</v>
      </c>
      <c r="D5848" s="49" t="s">
        <v>664</v>
      </c>
      <c r="E5848" s="65">
        <v>0</v>
      </c>
      <c r="F5848" s="65">
        <v>0</v>
      </c>
      <c r="G5848" s="50">
        <v>2</v>
      </c>
      <c r="H5848" s="50">
        <v>3</v>
      </c>
      <c r="I5848" s="50">
        <f t="shared" si="279"/>
        <v>2</v>
      </c>
      <c r="J5848" s="50">
        <f t="shared" si="278"/>
        <v>3</v>
      </c>
    </row>
    <row r="5849" spans="3:10">
      <c r="C5849" s="48" t="s">
        <v>665</v>
      </c>
      <c r="D5849" s="49" t="s">
        <v>666</v>
      </c>
      <c r="E5849" s="65">
        <v>1</v>
      </c>
      <c r="F5849" s="65">
        <v>1</v>
      </c>
      <c r="G5849" s="50">
        <v>0</v>
      </c>
      <c r="H5849" s="50">
        <v>0</v>
      </c>
      <c r="I5849" s="50">
        <f t="shared" si="279"/>
        <v>1</v>
      </c>
      <c r="J5849" s="50">
        <f t="shared" si="278"/>
        <v>1</v>
      </c>
    </row>
    <row r="5850" spans="3:10">
      <c r="C5850" s="48" t="s">
        <v>940</v>
      </c>
      <c r="D5850" s="49" t="s">
        <v>941</v>
      </c>
      <c r="E5850" s="65">
        <v>0</v>
      </c>
      <c r="F5850" s="65">
        <v>0</v>
      </c>
      <c r="G5850" s="50">
        <v>310</v>
      </c>
      <c r="H5850" s="50">
        <v>324</v>
      </c>
      <c r="I5850" s="50">
        <f t="shared" si="279"/>
        <v>310</v>
      </c>
      <c r="J5850" s="50">
        <f t="shared" si="278"/>
        <v>324</v>
      </c>
    </row>
    <row r="5851" spans="3:10">
      <c r="C5851" s="48" t="s">
        <v>669</v>
      </c>
      <c r="D5851" s="49" t="s">
        <v>670</v>
      </c>
      <c r="E5851" s="65">
        <v>2</v>
      </c>
      <c r="F5851" s="65">
        <v>1</v>
      </c>
      <c r="G5851" s="50">
        <v>772</v>
      </c>
      <c r="H5851" s="50">
        <v>761</v>
      </c>
      <c r="I5851" s="50">
        <f t="shared" si="279"/>
        <v>774</v>
      </c>
      <c r="J5851" s="50">
        <f t="shared" si="278"/>
        <v>762</v>
      </c>
    </row>
    <row r="5852" spans="3:10">
      <c r="C5852" s="48" t="s">
        <v>673</v>
      </c>
      <c r="D5852" s="49" t="s">
        <v>674</v>
      </c>
      <c r="E5852" s="65">
        <v>0</v>
      </c>
      <c r="F5852" s="65">
        <v>0</v>
      </c>
      <c r="G5852" s="50">
        <v>1</v>
      </c>
      <c r="H5852" s="50">
        <v>1</v>
      </c>
      <c r="I5852" s="50">
        <f t="shared" si="279"/>
        <v>1</v>
      </c>
      <c r="J5852" s="50">
        <f t="shared" si="278"/>
        <v>1</v>
      </c>
    </row>
    <row r="5853" spans="3:10">
      <c r="C5853" s="48" t="s">
        <v>675</v>
      </c>
      <c r="D5853" s="49" t="s">
        <v>676</v>
      </c>
      <c r="E5853" s="65">
        <v>0</v>
      </c>
      <c r="F5853" s="65">
        <v>0</v>
      </c>
      <c r="G5853" s="50">
        <v>13</v>
      </c>
      <c r="H5853" s="50">
        <v>1</v>
      </c>
      <c r="I5853" s="50">
        <f t="shared" si="279"/>
        <v>13</v>
      </c>
      <c r="J5853" s="50">
        <f t="shared" si="278"/>
        <v>1</v>
      </c>
    </row>
    <row r="5854" spans="3:10">
      <c r="C5854" s="48" t="s">
        <v>677</v>
      </c>
      <c r="D5854" s="49" t="s">
        <v>678</v>
      </c>
      <c r="E5854" s="65">
        <v>0</v>
      </c>
      <c r="F5854" s="65">
        <v>0</v>
      </c>
      <c r="G5854" s="50">
        <v>0</v>
      </c>
      <c r="H5854" s="50">
        <v>1</v>
      </c>
      <c r="I5854" s="50">
        <f t="shared" si="279"/>
        <v>0</v>
      </c>
      <c r="J5854" s="50">
        <f t="shared" si="278"/>
        <v>1</v>
      </c>
    </row>
    <row r="5855" spans="3:10">
      <c r="C5855" s="48" t="s">
        <v>679</v>
      </c>
      <c r="D5855" s="49" t="s">
        <v>680</v>
      </c>
      <c r="E5855" s="65">
        <v>0</v>
      </c>
      <c r="F5855" s="65">
        <v>0</v>
      </c>
      <c r="G5855" s="50">
        <v>9</v>
      </c>
      <c r="H5855" s="50">
        <v>11</v>
      </c>
      <c r="I5855" s="50">
        <f t="shared" si="279"/>
        <v>9</v>
      </c>
      <c r="J5855" s="50">
        <f t="shared" si="278"/>
        <v>11</v>
      </c>
    </row>
    <row r="5856" spans="3:10">
      <c r="C5856" s="48" t="s">
        <v>2075</v>
      </c>
      <c r="D5856" s="49" t="s">
        <v>2076</v>
      </c>
      <c r="E5856" s="65">
        <v>0</v>
      </c>
      <c r="F5856" s="65">
        <v>0</v>
      </c>
      <c r="G5856" s="50">
        <v>0</v>
      </c>
      <c r="H5856" s="50">
        <v>1</v>
      </c>
      <c r="I5856" s="50">
        <f t="shared" si="279"/>
        <v>0</v>
      </c>
      <c r="J5856" s="50">
        <f t="shared" si="278"/>
        <v>1</v>
      </c>
    </row>
    <row r="5857" spans="3:10">
      <c r="C5857" s="48" t="s">
        <v>685</v>
      </c>
      <c r="D5857" s="49" t="s">
        <v>686</v>
      </c>
      <c r="E5857" s="65">
        <v>0</v>
      </c>
      <c r="F5857" s="65">
        <v>0</v>
      </c>
      <c r="G5857" s="50">
        <v>0</v>
      </c>
      <c r="H5857" s="50">
        <v>1</v>
      </c>
      <c r="I5857" s="50">
        <f t="shared" si="279"/>
        <v>0</v>
      </c>
      <c r="J5857" s="50">
        <f t="shared" si="278"/>
        <v>1</v>
      </c>
    </row>
    <row r="5858" spans="3:10">
      <c r="C5858" s="48" t="s">
        <v>687</v>
      </c>
      <c r="D5858" s="49" t="s">
        <v>688</v>
      </c>
      <c r="E5858" s="65">
        <v>0</v>
      </c>
      <c r="F5858" s="65">
        <v>0</v>
      </c>
      <c r="G5858" s="50">
        <v>1</v>
      </c>
      <c r="H5858" s="50">
        <v>1</v>
      </c>
      <c r="I5858" s="50">
        <f t="shared" si="279"/>
        <v>1</v>
      </c>
      <c r="J5858" s="50">
        <f t="shared" si="278"/>
        <v>1</v>
      </c>
    </row>
    <row r="5859" spans="3:10">
      <c r="C5859" s="48" t="s">
        <v>689</v>
      </c>
      <c r="D5859" s="49" t="s">
        <v>690</v>
      </c>
      <c r="E5859" s="65">
        <v>0</v>
      </c>
      <c r="F5859" s="65">
        <v>0</v>
      </c>
      <c r="G5859" s="50">
        <v>9804</v>
      </c>
      <c r="H5859" s="50">
        <v>9657</v>
      </c>
      <c r="I5859" s="50">
        <f t="shared" si="279"/>
        <v>9804</v>
      </c>
      <c r="J5859" s="50">
        <f t="shared" si="278"/>
        <v>9657</v>
      </c>
    </row>
    <row r="5860" spans="3:10">
      <c r="C5860" s="48" t="s">
        <v>954</v>
      </c>
      <c r="D5860" s="49" t="s">
        <v>955</v>
      </c>
      <c r="E5860" s="65">
        <v>0</v>
      </c>
      <c r="F5860" s="65">
        <v>0</v>
      </c>
      <c r="G5860" s="50">
        <v>0</v>
      </c>
      <c r="H5860" s="50">
        <v>1</v>
      </c>
      <c r="I5860" s="50">
        <f t="shared" si="279"/>
        <v>0</v>
      </c>
      <c r="J5860" s="50">
        <f t="shared" si="278"/>
        <v>1</v>
      </c>
    </row>
    <row r="5861" spans="3:10">
      <c r="C5861" s="48" t="s">
        <v>4330</v>
      </c>
      <c r="D5861" s="49" t="s">
        <v>4331</v>
      </c>
      <c r="E5861" s="65">
        <v>21</v>
      </c>
      <c r="F5861" s="65">
        <v>23</v>
      </c>
      <c r="G5861" s="50">
        <v>137</v>
      </c>
      <c r="H5861" s="50">
        <v>107</v>
      </c>
      <c r="I5861" s="50">
        <f t="shared" si="279"/>
        <v>158</v>
      </c>
      <c r="J5861" s="50">
        <f t="shared" si="278"/>
        <v>130</v>
      </c>
    </row>
    <row r="5862" spans="3:10">
      <c r="C5862" s="48" t="s">
        <v>4332</v>
      </c>
      <c r="D5862" s="49" t="s">
        <v>4333</v>
      </c>
      <c r="E5862" s="65">
        <v>83</v>
      </c>
      <c r="F5862" s="65">
        <v>93</v>
      </c>
      <c r="G5862" s="50">
        <v>203</v>
      </c>
      <c r="H5862" s="50">
        <v>192</v>
      </c>
      <c r="I5862" s="50">
        <f t="shared" si="279"/>
        <v>286</v>
      </c>
      <c r="J5862" s="50">
        <f t="shared" si="278"/>
        <v>285</v>
      </c>
    </row>
    <row r="5863" spans="3:10">
      <c r="C5863" s="48" t="s">
        <v>4334</v>
      </c>
      <c r="D5863" s="49" t="s">
        <v>4335</v>
      </c>
      <c r="E5863" s="65">
        <v>13</v>
      </c>
      <c r="F5863" s="65">
        <v>15</v>
      </c>
      <c r="G5863" s="50">
        <v>17</v>
      </c>
      <c r="H5863" s="50">
        <v>16</v>
      </c>
      <c r="I5863" s="50">
        <f t="shared" si="279"/>
        <v>30</v>
      </c>
      <c r="J5863" s="50">
        <f t="shared" si="278"/>
        <v>31</v>
      </c>
    </row>
    <row r="5864" spans="3:10">
      <c r="C5864" s="48" t="s">
        <v>4336</v>
      </c>
      <c r="D5864" s="49" t="s">
        <v>4337</v>
      </c>
      <c r="E5864" s="65">
        <v>0</v>
      </c>
      <c r="F5864" s="65">
        <v>0</v>
      </c>
      <c r="G5864" s="50">
        <v>0</v>
      </c>
      <c r="H5864" s="50">
        <v>1</v>
      </c>
      <c r="I5864" s="50">
        <f t="shared" si="279"/>
        <v>0</v>
      </c>
      <c r="J5864" s="50">
        <f t="shared" si="278"/>
        <v>1</v>
      </c>
    </row>
    <row r="5865" spans="3:10">
      <c r="C5865" s="48" t="s">
        <v>4363</v>
      </c>
      <c r="D5865" s="49" t="s">
        <v>4364</v>
      </c>
      <c r="E5865" s="65">
        <v>36</v>
      </c>
      <c r="F5865" s="65">
        <v>32</v>
      </c>
      <c r="G5865" s="50">
        <v>122</v>
      </c>
      <c r="H5865" s="50">
        <v>120</v>
      </c>
      <c r="I5865" s="50">
        <f t="shared" si="279"/>
        <v>158</v>
      </c>
      <c r="J5865" s="50">
        <f t="shared" si="278"/>
        <v>152</v>
      </c>
    </row>
    <row r="5866" spans="3:10">
      <c r="C5866" s="48" t="s">
        <v>4365</v>
      </c>
      <c r="D5866" s="49" t="s">
        <v>4366</v>
      </c>
      <c r="E5866" s="65">
        <v>58</v>
      </c>
      <c r="F5866" s="65">
        <v>65</v>
      </c>
      <c r="G5866" s="50">
        <v>5</v>
      </c>
      <c r="H5866" s="50">
        <v>4</v>
      </c>
      <c r="I5866" s="50">
        <f t="shared" si="279"/>
        <v>63</v>
      </c>
      <c r="J5866" s="50">
        <f t="shared" si="278"/>
        <v>69</v>
      </c>
    </row>
    <row r="5867" spans="3:10">
      <c r="C5867" s="48">
        <v>600103</v>
      </c>
      <c r="D5867" s="49" t="s">
        <v>4778</v>
      </c>
      <c r="E5867" s="65">
        <v>8090</v>
      </c>
      <c r="F5867" s="65">
        <v>7964</v>
      </c>
      <c r="G5867" s="50">
        <v>96404</v>
      </c>
      <c r="H5867" s="50">
        <v>93541</v>
      </c>
      <c r="I5867" s="50">
        <f t="shared" si="279"/>
        <v>104494</v>
      </c>
      <c r="J5867" s="50">
        <f t="shared" si="278"/>
        <v>101505</v>
      </c>
    </row>
    <row r="5868" spans="3:10">
      <c r="C5868" s="48">
        <v>600112</v>
      </c>
      <c r="D5868" s="49" t="s">
        <v>4991</v>
      </c>
      <c r="E5868" s="65">
        <v>51641</v>
      </c>
      <c r="F5868" s="65">
        <v>50005</v>
      </c>
      <c r="G5868" s="50">
        <v>38076</v>
      </c>
      <c r="H5868" s="50">
        <v>36249</v>
      </c>
      <c r="I5868" s="50">
        <f t="shared" si="279"/>
        <v>89717</v>
      </c>
      <c r="J5868" s="50">
        <f t="shared" si="278"/>
        <v>86254</v>
      </c>
    </row>
    <row r="5869" spans="3:10">
      <c r="C5869" s="48">
        <v>600115</v>
      </c>
      <c r="D5869" s="49" t="s">
        <v>4992</v>
      </c>
      <c r="E5869" s="65">
        <v>20628</v>
      </c>
      <c r="F5869" s="65">
        <v>19945</v>
      </c>
      <c r="G5869" s="50">
        <v>14952</v>
      </c>
      <c r="H5869" s="50">
        <v>13879</v>
      </c>
      <c r="I5869" s="50">
        <f t="shared" si="279"/>
        <v>35580</v>
      </c>
      <c r="J5869" s="50">
        <f t="shared" si="278"/>
        <v>33824</v>
      </c>
    </row>
    <row r="5870" spans="3:10">
      <c r="C5870" s="48">
        <v>600116</v>
      </c>
      <c r="D5870" s="49" t="s">
        <v>4993</v>
      </c>
      <c r="E5870" s="65">
        <v>0</v>
      </c>
      <c r="F5870" s="65">
        <v>1</v>
      </c>
      <c r="G5870" s="50">
        <v>0</v>
      </c>
      <c r="H5870" s="50">
        <v>1</v>
      </c>
      <c r="I5870" s="50">
        <f t="shared" si="279"/>
        <v>0</v>
      </c>
      <c r="J5870" s="50">
        <f t="shared" si="278"/>
        <v>2</v>
      </c>
    </row>
    <row r="5871" spans="3:10">
      <c r="C5871" s="48">
        <v>600120</v>
      </c>
      <c r="D5871" s="49" t="s">
        <v>4995</v>
      </c>
      <c r="E5871" s="65">
        <v>51455</v>
      </c>
      <c r="F5871" s="65">
        <v>49821</v>
      </c>
      <c r="G5871" s="50">
        <v>46541</v>
      </c>
      <c r="H5871" s="50">
        <v>45573</v>
      </c>
      <c r="I5871" s="50">
        <f t="shared" si="279"/>
        <v>97996</v>
      </c>
      <c r="J5871" s="50">
        <f t="shared" si="278"/>
        <v>95394</v>
      </c>
    </row>
    <row r="5872" spans="3:10">
      <c r="C5872" s="48">
        <v>600122</v>
      </c>
      <c r="D5872" s="49" t="s">
        <v>4996</v>
      </c>
      <c r="E5872" s="65">
        <v>30888</v>
      </c>
      <c r="F5872" s="65">
        <v>29956</v>
      </c>
      <c r="G5872" s="50">
        <v>26697</v>
      </c>
      <c r="H5872" s="50">
        <v>26153</v>
      </c>
      <c r="I5872" s="50">
        <f t="shared" si="279"/>
        <v>57585</v>
      </c>
      <c r="J5872" s="50">
        <f t="shared" si="278"/>
        <v>56109</v>
      </c>
    </row>
    <row r="5873" spans="1:11">
      <c r="C5873" s="48">
        <v>600307</v>
      </c>
      <c r="D5873" s="49" t="s">
        <v>4132</v>
      </c>
      <c r="E5873" s="65">
        <v>51745</v>
      </c>
      <c r="F5873" s="65">
        <v>50116</v>
      </c>
      <c r="G5873" s="50">
        <v>72707</v>
      </c>
      <c r="H5873" s="50">
        <v>70448</v>
      </c>
      <c r="I5873" s="50">
        <f t="shared" si="279"/>
        <v>124452</v>
      </c>
      <c r="J5873" s="50">
        <f t="shared" si="278"/>
        <v>120564</v>
      </c>
    </row>
    <row r="5874" spans="1:11">
      <c r="C5874" s="48">
        <v>600312</v>
      </c>
      <c r="D5874" s="49" t="s">
        <v>5001</v>
      </c>
      <c r="E5874" s="65">
        <v>15862</v>
      </c>
      <c r="F5874" s="65">
        <v>15209</v>
      </c>
      <c r="G5874" s="50">
        <v>43661</v>
      </c>
      <c r="H5874" s="50">
        <v>42755</v>
      </c>
      <c r="I5874" s="50">
        <f t="shared" si="279"/>
        <v>59523</v>
      </c>
      <c r="J5874" s="50">
        <f t="shared" si="278"/>
        <v>57964</v>
      </c>
    </row>
    <row r="5875" spans="1:11">
      <c r="C5875" s="48">
        <v>600313</v>
      </c>
      <c r="D5875" s="49" t="s">
        <v>5002</v>
      </c>
      <c r="E5875" s="65">
        <v>15412</v>
      </c>
      <c r="F5875" s="65">
        <v>14808</v>
      </c>
      <c r="G5875" s="50">
        <v>13745</v>
      </c>
      <c r="H5875" s="50">
        <v>13288</v>
      </c>
      <c r="I5875" s="50">
        <f t="shared" si="279"/>
        <v>29157</v>
      </c>
      <c r="J5875" s="50">
        <f t="shared" si="278"/>
        <v>28096</v>
      </c>
    </row>
    <row r="5876" spans="1:11">
      <c r="C5876" s="48">
        <v>600349</v>
      </c>
      <c r="D5876" s="49" t="s">
        <v>5008</v>
      </c>
      <c r="E5876" s="65">
        <v>0</v>
      </c>
      <c r="F5876" s="65">
        <v>80</v>
      </c>
      <c r="G5876" s="50">
        <v>28116</v>
      </c>
      <c r="H5876" s="50">
        <v>33508</v>
      </c>
      <c r="I5876" s="50">
        <f t="shared" si="279"/>
        <v>28116</v>
      </c>
      <c r="J5876" s="50">
        <f t="shared" si="278"/>
        <v>33588</v>
      </c>
    </row>
    <row r="5877" spans="1:11" ht="14.25">
      <c r="B5877" s="45" t="s">
        <v>82</v>
      </c>
      <c r="D5877" s="72"/>
      <c r="E5877" s="73"/>
      <c r="F5877" s="73"/>
      <c r="G5877" s="73"/>
      <c r="H5877" s="73"/>
      <c r="I5877" s="73"/>
      <c r="J5877" s="73"/>
      <c r="K5877" s="71" t="s">
        <v>59</v>
      </c>
    </row>
    <row r="5878" spans="1:11">
      <c r="C5878" s="48" t="s">
        <v>10</v>
      </c>
      <c r="D5878" s="88" t="s">
        <v>7776</v>
      </c>
      <c r="E5878" s="65"/>
      <c r="F5878" s="65"/>
      <c r="G5878" s="50"/>
      <c r="H5878" s="50"/>
      <c r="I5878" s="50">
        <f t="shared" ref="I5878:J5885" si="280">SUM(E5878,G5878)</f>
        <v>0</v>
      </c>
      <c r="J5878" s="50">
        <f t="shared" si="280"/>
        <v>0</v>
      </c>
    </row>
    <row r="5879" spans="1:11">
      <c r="C5879" s="48" t="s">
        <v>11</v>
      </c>
      <c r="D5879" s="88" t="s">
        <v>7777</v>
      </c>
      <c r="E5879" s="65"/>
      <c r="F5879" s="65"/>
      <c r="G5879" s="50"/>
      <c r="H5879" s="50"/>
      <c r="I5879" s="50">
        <f t="shared" si="280"/>
        <v>0</v>
      </c>
      <c r="J5879" s="50">
        <f t="shared" si="280"/>
        <v>0</v>
      </c>
    </row>
    <row r="5880" spans="1:11">
      <c r="C5880" s="48" t="s">
        <v>12</v>
      </c>
      <c r="D5880" s="88" t="s">
        <v>7778</v>
      </c>
      <c r="E5880" s="65"/>
      <c r="F5880" s="65"/>
      <c r="G5880" s="50"/>
      <c r="H5880" s="50"/>
      <c r="I5880" s="50">
        <f t="shared" si="280"/>
        <v>0</v>
      </c>
      <c r="J5880" s="50">
        <f t="shared" si="280"/>
        <v>0</v>
      </c>
    </row>
    <row r="5881" spans="1:11">
      <c r="C5881" s="48" t="s">
        <v>13</v>
      </c>
      <c r="D5881" s="88" t="s">
        <v>7779</v>
      </c>
      <c r="E5881" s="65"/>
      <c r="F5881" s="65"/>
      <c r="G5881" s="50"/>
      <c r="H5881" s="50"/>
      <c r="I5881" s="50">
        <f t="shared" si="280"/>
        <v>0</v>
      </c>
      <c r="J5881" s="50">
        <f t="shared" si="280"/>
        <v>0</v>
      </c>
    </row>
    <row r="5882" spans="1:11">
      <c r="C5882" s="48" t="s">
        <v>14</v>
      </c>
      <c r="D5882" s="88" t="s">
        <v>7780</v>
      </c>
      <c r="E5882" s="65"/>
      <c r="F5882" s="65"/>
      <c r="G5882" s="50"/>
      <c r="H5882" s="50"/>
      <c r="I5882" s="50">
        <f t="shared" si="280"/>
        <v>0</v>
      </c>
      <c r="J5882" s="50">
        <f t="shared" si="280"/>
        <v>0</v>
      </c>
    </row>
    <row r="5883" spans="1:11">
      <c r="C5883" s="48" t="s">
        <v>15</v>
      </c>
      <c r="D5883" s="88" t="s">
        <v>7781</v>
      </c>
      <c r="E5883" s="65"/>
      <c r="F5883" s="65"/>
      <c r="G5883" s="50"/>
      <c r="H5883" s="50"/>
      <c r="I5883" s="50">
        <f t="shared" si="280"/>
        <v>0</v>
      </c>
      <c r="J5883" s="50">
        <f t="shared" si="280"/>
        <v>0</v>
      </c>
    </row>
    <row r="5884" spans="1:11">
      <c r="C5884" s="48" t="s">
        <v>16</v>
      </c>
      <c r="D5884" s="88" t="s">
        <v>7782</v>
      </c>
      <c r="E5884" s="65"/>
      <c r="F5884" s="65"/>
      <c r="G5884" s="50"/>
      <c r="H5884" s="50"/>
      <c r="I5884" s="50">
        <f t="shared" si="280"/>
        <v>0</v>
      </c>
      <c r="J5884" s="50">
        <f t="shared" si="280"/>
        <v>0</v>
      </c>
    </row>
    <row r="5885" spans="1:11">
      <c r="C5885" s="48" t="s">
        <v>17</v>
      </c>
      <c r="D5885" s="88" t="s">
        <v>7783</v>
      </c>
      <c r="E5885" s="65"/>
      <c r="F5885" s="65"/>
      <c r="G5885" s="50"/>
      <c r="H5885" s="50"/>
      <c r="I5885" s="50">
        <f t="shared" si="280"/>
        <v>0</v>
      </c>
      <c r="J5885" s="50">
        <f t="shared" si="280"/>
        <v>0</v>
      </c>
    </row>
    <row r="5886" spans="1:11">
      <c r="A5886" s="66" t="s">
        <v>5059</v>
      </c>
      <c r="C5886" s="75"/>
      <c r="E5886" s="76"/>
      <c r="F5886" s="76"/>
      <c r="G5886" s="77"/>
      <c r="H5886" s="77"/>
      <c r="I5886" s="77"/>
      <c r="J5886" s="77"/>
    </row>
    <row r="5887" spans="1:11" ht="14.25">
      <c r="B5887" s="43" t="s">
        <v>69</v>
      </c>
      <c r="C5887" s="44"/>
      <c r="D5887" s="43"/>
      <c r="E5887" s="60"/>
      <c r="F5887" s="60"/>
      <c r="G5887" s="60"/>
      <c r="H5887" s="60"/>
      <c r="I5887" s="60"/>
      <c r="J5887" s="60"/>
    </row>
    <row r="5888" spans="1:11">
      <c r="B5888" s="45" t="s">
        <v>37</v>
      </c>
      <c r="C5888" s="46"/>
      <c r="E5888" s="47">
        <f>SUM(E5889:E5897)</f>
        <v>19585</v>
      </c>
      <c r="F5888" s="47">
        <f t="shared" ref="F5888:J5888" si="281">SUM(F5889:F5897)</f>
        <v>18820</v>
      </c>
      <c r="G5888" s="47">
        <f t="shared" si="281"/>
        <v>4699</v>
      </c>
      <c r="H5888" s="47">
        <f t="shared" si="281"/>
        <v>4595</v>
      </c>
      <c r="I5888" s="47">
        <f t="shared" si="281"/>
        <v>24284</v>
      </c>
      <c r="J5888" s="47">
        <f t="shared" si="281"/>
        <v>23415</v>
      </c>
    </row>
    <row r="5889" spans="1:11">
      <c r="C5889" s="48" t="s">
        <v>105</v>
      </c>
      <c r="D5889" s="49" t="s">
        <v>7749</v>
      </c>
      <c r="E5889" s="50">
        <v>7773</v>
      </c>
      <c r="F5889" s="50">
        <v>8000</v>
      </c>
      <c r="G5889" s="50">
        <v>1439</v>
      </c>
      <c r="H5889" s="50">
        <v>1500</v>
      </c>
      <c r="I5889" s="50">
        <f>SUM(E5889,G5889)</f>
        <v>9212</v>
      </c>
      <c r="J5889" s="50">
        <f>SUM(F5889,H5889)</f>
        <v>9500</v>
      </c>
    </row>
    <row r="5890" spans="1:11">
      <c r="C5890" s="48" t="s">
        <v>106</v>
      </c>
      <c r="D5890" s="49" t="s">
        <v>7750</v>
      </c>
      <c r="E5890" s="50">
        <v>1956</v>
      </c>
      <c r="F5890" s="50">
        <v>1600</v>
      </c>
      <c r="G5890" s="50">
        <v>2263</v>
      </c>
      <c r="H5890" s="50">
        <v>2000</v>
      </c>
      <c r="I5890" s="50">
        <f t="shared" ref="I5890:J5897" si="282">SUM(E5890,G5890)</f>
        <v>4219</v>
      </c>
      <c r="J5890" s="50">
        <f t="shared" si="282"/>
        <v>3600</v>
      </c>
    </row>
    <row r="5891" spans="1:11">
      <c r="C5891" s="48" t="s">
        <v>107</v>
      </c>
      <c r="D5891" s="49" t="s">
        <v>7751</v>
      </c>
      <c r="E5891" s="50">
        <v>5346</v>
      </c>
      <c r="F5891" s="50">
        <v>4600</v>
      </c>
      <c r="G5891" s="50">
        <v>585</v>
      </c>
      <c r="H5891" s="50">
        <v>600</v>
      </c>
      <c r="I5891" s="50">
        <f t="shared" si="282"/>
        <v>5931</v>
      </c>
      <c r="J5891" s="50">
        <f t="shared" si="282"/>
        <v>5200</v>
      </c>
    </row>
    <row r="5892" spans="1:11">
      <c r="C5892" s="48" t="s">
        <v>108</v>
      </c>
      <c r="D5892" s="49" t="s">
        <v>7752</v>
      </c>
      <c r="E5892" s="50">
        <v>1101</v>
      </c>
      <c r="F5892" s="50">
        <v>1000</v>
      </c>
      <c r="G5892" s="50">
        <v>22</v>
      </c>
      <c r="H5892" s="50">
        <v>40</v>
      </c>
      <c r="I5892" s="50">
        <f t="shared" ref="I5892:I5893" si="283">SUM(E5892,G5892)</f>
        <v>1123</v>
      </c>
      <c r="J5892" s="50">
        <f t="shared" ref="J5892:J5893" si="284">SUM(F5892,H5892)</f>
        <v>1040</v>
      </c>
    </row>
    <row r="5893" spans="1:11">
      <c r="C5893" s="48" t="s">
        <v>109</v>
      </c>
      <c r="D5893" s="49" t="s">
        <v>7753</v>
      </c>
      <c r="E5893" s="50">
        <v>2909</v>
      </c>
      <c r="F5893" s="50">
        <v>3100</v>
      </c>
      <c r="G5893" s="50">
        <v>366</v>
      </c>
      <c r="H5893" s="50">
        <v>400</v>
      </c>
      <c r="I5893" s="50">
        <f t="shared" si="283"/>
        <v>3275</v>
      </c>
      <c r="J5893" s="50">
        <f t="shared" si="284"/>
        <v>3500</v>
      </c>
    </row>
    <row r="5894" spans="1:11">
      <c r="C5894" s="48" t="s">
        <v>110</v>
      </c>
      <c r="D5894" s="49" t="s">
        <v>7754</v>
      </c>
      <c r="E5894" s="50">
        <v>498</v>
      </c>
      <c r="F5894" s="50">
        <v>500</v>
      </c>
      <c r="G5894" s="50">
        <v>19</v>
      </c>
      <c r="H5894" s="50">
        <v>40</v>
      </c>
      <c r="I5894" s="50">
        <f t="shared" si="282"/>
        <v>517</v>
      </c>
      <c r="J5894" s="50">
        <f t="shared" si="282"/>
        <v>540</v>
      </c>
    </row>
    <row r="5895" spans="1:11">
      <c r="C5895" s="48" t="s">
        <v>111</v>
      </c>
      <c r="D5895" s="49" t="s">
        <v>7755</v>
      </c>
      <c r="E5895" s="50">
        <v>2</v>
      </c>
      <c r="F5895" s="50">
        <v>10</v>
      </c>
      <c r="G5895" s="50">
        <v>5</v>
      </c>
      <c r="H5895" s="50">
        <v>5</v>
      </c>
      <c r="I5895" s="50">
        <f t="shared" si="282"/>
        <v>7</v>
      </c>
      <c r="J5895" s="50">
        <f t="shared" si="282"/>
        <v>15</v>
      </c>
    </row>
    <row r="5896" spans="1:11" ht="41.25" customHeight="1">
      <c r="C5896" s="48">
        <v>140001</v>
      </c>
      <c r="D5896" s="49" t="s">
        <v>7763</v>
      </c>
      <c r="E5896" s="50">
        <v>0</v>
      </c>
      <c r="F5896" s="50">
        <v>5</v>
      </c>
      <c r="G5896" s="50">
        <v>0</v>
      </c>
      <c r="H5896" s="50">
        <v>5</v>
      </c>
      <c r="I5896" s="50">
        <f t="shared" si="282"/>
        <v>0</v>
      </c>
      <c r="J5896" s="50">
        <f t="shared" si="282"/>
        <v>10</v>
      </c>
    </row>
    <row r="5897" spans="1:11" s="51" customFormat="1" ht="56.25" customHeight="1">
      <c r="A5897" s="2"/>
      <c r="B5897" s="2"/>
      <c r="C5897" s="48">
        <v>140002</v>
      </c>
      <c r="D5897" s="49" t="s">
        <v>7764</v>
      </c>
      <c r="E5897" s="50">
        <v>0</v>
      </c>
      <c r="F5897" s="50">
        <v>5</v>
      </c>
      <c r="G5897" s="50">
        <v>0</v>
      </c>
      <c r="H5897" s="50">
        <v>5</v>
      </c>
      <c r="I5897" s="50">
        <f t="shared" si="282"/>
        <v>0</v>
      </c>
      <c r="J5897" s="50">
        <f t="shared" si="282"/>
        <v>10</v>
      </c>
    </row>
    <row r="5898" spans="1:11" s="51" customFormat="1">
      <c r="A5898" s="2"/>
      <c r="B5898" s="45" t="s">
        <v>81</v>
      </c>
      <c r="C5898" s="52"/>
      <c r="D5898" s="53"/>
      <c r="E5898" s="54"/>
      <c r="F5898" s="54"/>
      <c r="G5898" s="54"/>
      <c r="H5898" s="54"/>
      <c r="I5898" s="54"/>
      <c r="J5898" s="54"/>
      <c r="K5898" s="2" t="s">
        <v>21</v>
      </c>
    </row>
    <row r="5899" spans="1:11" s="51" customFormat="1">
      <c r="A5899" s="2"/>
      <c r="C5899" s="55" t="s">
        <v>77</v>
      </c>
      <c r="D5899" s="56" t="s">
        <v>7765</v>
      </c>
      <c r="E5899" s="57"/>
      <c r="F5899" s="57"/>
      <c r="G5899" s="57"/>
      <c r="H5899" s="57"/>
      <c r="I5899" s="50">
        <f t="shared" ref="I5899:J5902" si="285">SUM(E5899,G5899)</f>
        <v>0</v>
      </c>
      <c r="J5899" s="50">
        <f t="shared" si="285"/>
        <v>0</v>
      </c>
    </row>
    <row r="5900" spans="1:11" s="51" customFormat="1">
      <c r="A5900" s="2"/>
      <c r="C5900" s="55" t="s">
        <v>78</v>
      </c>
      <c r="D5900" s="56" t="s">
        <v>7766</v>
      </c>
      <c r="E5900" s="57"/>
      <c r="F5900" s="57"/>
      <c r="G5900" s="57"/>
      <c r="H5900" s="57"/>
      <c r="I5900" s="50">
        <f t="shared" si="285"/>
        <v>0</v>
      </c>
      <c r="J5900" s="50">
        <f t="shared" si="285"/>
        <v>0</v>
      </c>
    </row>
    <row r="5901" spans="1:11" s="51" customFormat="1">
      <c r="A5901" s="2"/>
      <c r="C5901" s="55" t="s">
        <v>79</v>
      </c>
      <c r="D5901" s="56" t="s">
        <v>7767</v>
      </c>
      <c r="E5901" s="50"/>
      <c r="F5901" s="50"/>
      <c r="G5901" s="50"/>
      <c r="H5901" s="50"/>
      <c r="I5901" s="50">
        <f t="shared" si="285"/>
        <v>0</v>
      </c>
      <c r="J5901" s="50">
        <f t="shared" si="285"/>
        <v>0</v>
      </c>
    </row>
    <row r="5902" spans="1:11" s="51" customFormat="1">
      <c r="A5902" s="2"/>
      <c r="C5902" s="55" t="s">
        <v>80</v>
      </c>
      <c r="D5902" s="56" t="s">
        <v>7768</v>
      </c>
      <c r="E5902" s="50"/>
      <c r="F5902" s="50"/>
      <c r="G5902" s="50"/>
      <c r="H5902" s="50"/>
      <c r="I5902" s="50">
        <f t="shared" si="285"/>
        <v>0</v>
      </c>
      <c r="J5902" s="50">
        <f t="shared" si="285"/>
        <v>0</v>
      </c>
    </row>
    <row r="5903" spans="1:11">
      <c r="E5903" s="59"/>
      <c r="F5903" s="59"/>
      <c r="G5903" s="59"/>
      <c r="H5903" s="59"/>
      <c r="I5903" s="59"/>
      <c r="J5903" s="59"/>
    </row>
    <row r="5904" spans="1:11" ht="14.25">
      <c r="B5904" s="43" t="s">
        <v>66</v>
      </c>
      <c r="C5904" s="44"/>
      <c r="D5904" s="43"/>
      <c r="E5904" s="60"/>
      <c r="F5904" s="60"/>
      <c r="G5904" s="60"/>
      <c r="H5904" s="60"/>
      <c r="I5904" s="60"/>
      <c r="J5904" s="60"/>
    </row>
    <row r="5905" spans="2:11">
      <c r="B5905" s="45" t="s">
        <v>36</v>
      </c>
      <c r="E5905" s="61">
        <f>E5906</f>
        <v>35780</v>
      </c>
      <c r="F5905" s="61">
        <f t="shared" ref="F5905:J5905" si="286">F5906</f>
        <v>39004</v>
      </c>
      <c r="G5905" s="61">
        <f t="shared" si="286"/>
        <v>212257</v>
      </c>
      <c r="H5905" s="61">
        <f t="shared" si="286"/>
        <v>226439</v>
      </c>
      <c r="I5905" s="61">
        <f t="shared" si="286"/>
        <v>248037</v>
      </c>
      <c r="J5905" s="61">
        <f t="shared" si="286"/>
        <v>265443</v>
      </c>
    </row>
    <row r="5906" spans="2:11" ht="14.25">
      <c r="B5906" s="69" t="s">
        <v>65</v>
      </c>
      <c r="C5906" s="70"/>
      <c r="E5906" s="61">
        <f>SUM(E5907:E6118)</f>
        <v>35780</v>
      </c>
      <c r="F5906" s="61">
        <f t="shared" ref="F5906:J5906" si="287">SUM(F5907:F6118)</f>
        <v>39004</v>
      </c>
      <c r="G5906" s="61">
        <f t="shared" si="287"/>
        <v>212257</v>
      </c>
      <c r="H5906" s="61">
        <f t="shared" si="287"/>
        <v>226439</v>
      </c>
      <c r="I5906" s="61">
        <f t="shared" si="287"/>
        <v>248037</v>
      </c>
      <c r="J5906" s="61">
        <f t="shared" si="287"/>
        <v>265443</v>
      </c>
      <c r="K5906" s="71" t="s">
        <v>9</v>
      </c>
    </row>
    <row r="5907" spans="2:11">
      <c r="C5907" s="48" t="s">
        <v>5060</v>
      </c>
      <c r="D5907" s="49" t="s">
        <v>5061</v>
      </c>
      <c r="E5907" s="65">
        <v>0</v>
      </c>
      <c r="F5907" s="65">
        <v>2</v>
      </c>
      <c r="G5907" s="50">
        <v>0</v>
      </c>
      <c r="H5907" s="50">
        <v>1</v>
      </c>
      <c r="I5907" s="50">
        <f t="shared" ref="I5907:J6034" si="288">SUM(E5907,G5907)</f>
        <v>0</v>
      </c>
      <c r="J5907" s="50">
        <f t="shared" si="288"/>
        <v>3</v>
      </c>
    </row>
    <row r="5908" spans="2:11">
      <c r="C5908" s="48" t="s">
        <v>3752</v>
      </c>
      <c r="D5908" s="49" t="s">
        <v>3753</v>
      </c>
      <c r="E5908" s="65">
        <v>0</v>
      </c>
      <c r="F5908" s="65">
        <v>5</v>
      </c>
      <c r="G5908" s="50">
        <v>2270</v>
      </c>
      <c r="H5908" s="50">
        <v>2300</v>
      </c>
      <c r="I5908" s="50">
        <f t="shared" si="288"/>
        <v>2270</v>
      </c>
      <c r="J5908" s="50">
        <f t="shared" si="288"/>
        <v>2305</v>
      </c>
    </row>
    <row r="5909" spans="2:11">
      <c r="C5909" s="48" t="s">
        <v>5062</v>
      </c>
      <c r="D5909" s="49" t="s">
        <v>5063</v>
      </c>
      <c r="E5909" s="65">
        <v>0</v>
      </c>
      <c r="F5909" s="65">
        <v>2</v>
      </c>
      <c r="G5909" s="50">
        <v>0</v>
      </c>
      <c r="H5909" s="50">
        <v>1</v>
      </c>
      <c r="I5909" s="50">
        <f t="shared" si="288"/>
        <v>0</v>
      </c>
      <c r="J5909" s="50">
        <f t="shared" si="288"/>
        <v>3</v>
      </c>
    </row>
    <row r="5910" spans="2:11">
      <c r="C5910" s="48" t="s">
        <v>5064</v>
      </c>
      <c r="D5910" s="49" t="s">
        <v>5065</v>
      </c>
      <c r="E5910" s="65">
        <v>1846</v>
      </c>
      <c r="F5910" s="65">
        <v>1900</v>
      </c>
      <c r="G5910" s="50">
        <v>858</v>
      </c>
      <c r="H5910" s="50">
        <v>800</v>
      </c>
      <c r="I5910" s="50">
        <f t="shared" si="288"/>
        <v>2704</v>
      </c>
      <c r="J5910" s="50">
        <f t="shared" si="288"/>
        <v>2700</v>
      </c>
    </row>
    <row r="5911" spans="2:11">
      <c r="C5911" s="48" t="s">
        <v>5066</v>
      </c>
      <c r="D5911" s="49" t="s">
        <v>5067</v>
      </c>
      <c r="E5911" s="65">
        <v>1620</v>
      </c>
      <c r="F5911" s="65">
        <v>1800</v>
      </c>
      <c r="G5911" s="50">
        <v>313</v>
      </c>
      <c r="H5911" s="50">
        <v>320</v>
      </c>
      <c r="I5911" s="50">
        <f t="shared" si="288"/>
        <v>1933</v>
      </c>
      <c r="J5911" s="50">
        <f t="shared" si="288"/>
        <v>2120</v>
      </c>
    </row>
    <row r="5912" spans="2:11">
      <c r="C5912" s="48" t="s">
        <v>5068</v>
      </c>
      <c r="D5912" s="49" t="s">
        <v>5069</v>
      </c>
      <c r="E5912" s="65">
        <v>108</v>
      </c>
      <c r="F5912" s="65">
        <v>130</v>
      </c>
      <c r="G5912" s="50">
        <v>113</v>
      </c>
      <c r="H5912" s="50">
        <v>140</v>
      </c>
      <c r="I5912" s="50">
        <f t="shared" si="288"/>
        <v>221</v>
      </c>
      <c r="J5912" s="50">
        <f t="shared" si="288"/>
        <v>270</v>
      </c>
    </row>
    <row r="5913" spans="2:11">
      <c r="C5913" s="48" t="s">
        <v>5070</v>
      </c>
      <c r="D5913" s="49" t="s">
        <v>5071</v>
      </c>
      <c r="E5913" s="65">
        <v>107</v>
      </c>
      <c r="F5913" s="65">
        <v>120</v>
      </c>
      <c r="G5913" s="50">
        <v>60</v>
      </c>
      <c r="H5913" s="50">
        <v>60</v>
      </c>
      <c r="I5913" s="50">
        <f t="shared" si="288"/>
        <v>167</v>
      </c>
      <c r="J5913" s="50">
        <f t="shared" si="288"/>
        <v>180</v>
      </c>
    </row>
    <row r="5914" spans="2:11">
      <c r="C5914" s="48" t="s">
        <v>5072</v>
      </c>
      <c r="D5914" s="49" t="s">
        <v>5073</v>
      </c>
      <c r="E5914" s="65">
        <v>0</v>
      </c>
      <c r="F5914" s="65">
        <v>5</v>
      </c>
      <c r="G5914" s="50">
        <v>0</v>
      </c>
      <c r="H5914" s="50">
        <v>5</v>
      </c>
      <c r="I5914" s="50">
        <f t="shared" si="288"/>
        <v>0</v>
      </c>
      <c r="J5914" s="50">
        <f t="shared" si="288"/>
        <v>10</v>
      </c>
    </row>
    <row r="5915" spans="2:11">
      <c r="C5915" s="48" t="s">
        <v>5074</v>
      </c>
      <c r="D5915" s="49" t="s">
        <v>5075</v>
      </c>
      <c r="E5915" s="65">
        <v>0</v>
      </c>
      <c r="F5915" s="65">
        <v>5</v>
      </c>
      <c r="G5915" s="50">
        <v>0</v>
      </c>
      <c r="H5915" s="50">
        <v>1</v>
      </c>
      <c r="I5915" s="50">
        <f t="shared" si="288"/>
        <v>0</v>
      </c>
      <c r="J5915" s="50">
        <f t="shared" si="288"/>
        <v>6</v>
      </c>
    </row>
    <row r="5916" spans="2:11">
      <c r="C5916" s="48" t="s">
        <v>5076</v>
      </c>
      <c r="D5916" s="49" t="s">
        <v>5077</v>
      </c>
      <c r="E5916" s="65">
        <v>33</v>
      </c>
      <c r="F5916" s="65">
        <v>70</v>
      </c>
      <c r="G5916" s="50">
        <v>128</v>
      </c>
      <c r="H5916" s="50">
        <v>120</v>
      </c>
      <c r="I5916" s="50">
        <f t="shared" si="288"/>
        <v>161</v>
      </c>
      <c r="J5916" s="50">
        <f t="shared" si="288"/>
        <v>190</v>
      </c>
    </row>
    <row r="5917" spans="2:11">
      <c r="C5917" s="48" t="s">
        <v>5078</v>
      </c>
      <c r="D5917" s="49" t="s">
        <v>5079</v>
      </c>
      <c r="E5917" s="65">
        <v>0</v>
      </c>
      <c r="F5917" s="65">
        <v>5</v>
      </c>
      <c r="G5917" s="50">
        <v>2331</v>
      </c>
      <c r="H5917" s="50">
        <v>2500</v>
      </c>
      <c r="I5917" s="50">
        <f t="shared" si="288"/>
        <v>2331</v>
      </c>
      <c r="J5917" s="50">
        <f t="shared" si="288"/>
        <v>2505</v>
      </c>
    </row>
    <row r="5918" spans="2:11">
      <c r="C5918" s="48" t="s">
        <v>5080</v>
      </c>
      <c r="D5918" s="49" t="s">
        <v>5081</v>
      </c>
      <c r="E5918" s="65">
        <v>0</v>
      </c>
      <c r="F5918" s="65">
        <v>5</v>
      </c>
      <c r="G5918" s="50">
        <v>0</v>
      </c>
      <c r="H5918" s="50">
        <v>50</v>
      </c>
      <c r="I5918" s="50">
        <f t="shared" si="288"/>
        <v>0</v>
      </c>
      <c r="J5918" s="50">
        <f t="shared" si="288"/>
        <v>55</v>
      </c>
    </row>
    <row r="5919" spans="2:11">
      <c r="C5919" s="48" t="s">
        <v>5082</v>
      </c>
      <c r="D5919" s="49" t="s">
        <v>5083</v>
      </c>
      <c r="E5919" s="65">
        <v>0</v>
      </c>
      <c r="F5919" s="65">
        <v>5</v>
      </c>
      <c r="G5919" s="50">
        <v>0</v>
      </c>
      <c r="H5919" s="50">
        <v>1</v>
      </c>
      <c r="I5919" s="50">
        <f t="shared" si="288"/>
        <v>0</v>
      </c>
      <c r="J5919" s="50">
        <f t="shared" si="288"/>
        <v>6</v>
      </c>
    </row>
    <row r="5920" spans="2:11">
      <c r="C5920" s="48" t="s">
        <v>5084</v>
      </c>
      <c r="D5920" s="49" t="s">
        <v>5085</v>
      </c>
      <c r="E5920" s="65">
        <v>0</v>
      </c>
      <c r="F5920" s="65">
        <v>1</v>
      </c>
      <c r="G5920" s="50">
        <v>0</v>
      </c>
      <c r="H5920" s="50">
        <v>0</v>
      </c>
      <c r="I5920" s="50">
        <f t="shared" si="288"/>
        <v>0</v>
      </c>
      <c r="J5920" s="50">
        <f t="shared" si="288"/>
        <v>1</v>
      </c>
    </row>
    <row r="5921" spans="3:10">
      <c r="C5921" s="48" t="s">
        <v>696</v>
      </c>
      <c r="D5921" s="49" t="s">
        <v>697</v>
      </c>
      <c r="E5921" s="65">
        <v>0</v>
      </c>
      <c r="F5921" s="65">
        <v>5</v>
      </c>
      <c r="G5921" s="50">
        <v>4291</v>
      </c>
      <c r="H5921" s="50">
        <v>4000</v>
      </c>
      <c r="I5921" s="50">
        <f t="shared" si="288"/>
        <v>4291</v>
      </c>
      <c r="J5921" s="50">
        <f t="shared" si="288"/>
        <v>4005</v>
      </c>
    </row>
    <row r="5922" spans="3:10">
      <c r="C5922" s="48">
        <v>260076</v>
      </c>
      <c r="D5922" s="49" t="s">
        <v>698</v>
      </c>
      <c r="E5922" s="65">
        <v>18</v>
      </c>
      <c r="F5922" s="65">
        <v>20</v>
      </c>
      <c r="G5922" s="50">
        <v>661</v>
      </c>
      <c r="H5922" s="50">
        <v>700</v>
      </c>
      <c r="I5922" s="50">
        <f t="shared" si="288"/>
        <v>679</v>
      </c>
      <c r="J5922" s="50">
        <f t="shared" si="288"/>
        <v>720</v>
      </c>
    </row>
    <row r="5923" spans="3:10">
      <c r="C5923" s="48">
        <v>310001</v>
      </c>
      <c r="D5923" s="49" t="s">
        <v>4130</v>
      </c>
      <c r="E5923" s="65">
        <v>298</v>
      </c>
      <c r="F5923" s="65">
        <v>400</v>
      </c>
      <c r="G5923" s="50">
        <v>18</v>
      </c>
      <c r="H5923" s="50">
        <v>20</v>
      </c>
      <c r="I5923" s="50">
        <f t="shared" si="288"/>
        <v>316</v>
      </c>
      <c r="J5923" s="50">
        <f t="shared" si="288"/>
        <v>420</v>
      </c>
    </row>
    <row r="5924" spans="3:10">
      <c r="C5924" s="48" t="s">
        <v>5086</v>
      </c>
      <c r="D5924" s="49" t="s">
        <v>5087</v>
      </c>
      <c r="E5924" s="65">
        <v>284</v>
      </c>
      <c r="F5924" s="65">
        <v>400</v>
      </c>
      <c r="G5924" s="50">
        <v>1</v>
      </c>
      <c r="H5924" s="50">
        <v>5</v>
      </c>
      <c r="I5924" s="50">
        <f t="shared" si="288"/>
        <v>285</v>
      </c>
      <c r="J5924" s="50">
        <f t="shared" si="288"/>
        <v>405</v>
      </c>
    </row>
    <row r="5925" spans="3:10">
      <c r="C5925" s="48" t="s">
        <v>5088</v>
      </c>
      <c r="D5925" s="49" t="s">
        <v>5089</v>
      </c>
      <c r="E5925" s="65">
        <v>284</v>
      </c>
      <c r="F5925" s="65">
        <v>400</v>
      </c>
      <c r="G5925" s="50">
        <v>1</v>
      </c>
      <c r="H5925" s="50">
        <v>5</v>
      </c>
      <c r="I5925" s="50">
        <f t="shared" si="288"/>
        <v>285</v>
      </c>
      <c r="J5925" s="50">
        <f t="shared" si="288"/>
        <v>405</v>
      </c>
    </row>
    <row r="5926" spans="3:10">
      <c r="C5926" s="48" t="s">
        <v>5090</v>
      </c>
      <c r="D5926" s="49" t="s">
        <v>5091</v>
      </c>
      <c r="E5926" s="65">
        <v>283</v>
      </c>
      <c r="F5926" s="65">
        <v>400</v>
      </c>
      <c r="G5926" s="50">
        <v>1</v>
      </c>
      <c r="H5926" s="50">
        <v>2</v>
      </c>
      <c r="I5926" s="50">
        <f t="shared" si="288"/>
        <v>284</v>
      </c>
      <c r="J5926" s="50">
        <f t="shared" si="288"/>
        <v>402</v>
      </c>
    </row>
    <row r="5927" spans="3:10">
      <c r="C5927" s="48" t="s">
        <v>5092</v>
      </c>
      <c r="D5927" s="49" t="s">
        <v>5093</v>
      </c>
      <c r="E5927" s="65">
        <v>277</v>
      </c>
      <c r="F5927" s="65">
        <v>350</v>
      </c>
      <c r="G5927" s="50">
        <v>1</v>
      </c>
      <c r="H5927" s="50">
        <v>2</v>
      </c>
      <c r="I5927" s="50">
        <f t="shared" si="288"/>
        <v>278</v>
      </c>
      <c r="J5927" s="50">
        <f t="shared" si="288"/>
        <v>352</v>
      </c>
    </row>
    <row r="5928" spans="3:10">
      <c r="C5928" s="48" t="s">
        <v>5094</v>
      </c>
      <c r="D5928" s="49" t="s">
        <v>5095</v>
      </c>
      <c r="E5928" s="65">
        <v>23</v>
      </c>
      <c r="F5928" s="65">
        <v>30</v>
      </c>
      <c r="G5928" s="50">
        <v>6</v>
      </c>
      <c r="H5928" s="50">
        <v>10</v>
      </c>
      <c r="I5928" s="50">
        <f t="shared" si="288"/>
        <v>29</v>
      </c>
      <c r="J5928" s="50">
        <f t="shared" si="288"/>
        <v>40</v>
      </c>
    </row>
    <row r="5929" spans="3:10">
      <c r="C5929" s="48">
        <v>310015</v>
      </c>
      <c r="D5929" s="49" t="s">
        <v>3091</v>
      </c>
      <c r="E5929" s="65">
        <v>300</v>
      </c>
      <c r="F5929" s="65">
        <v>300</v>
      </c>
      <c r="G5929" s="50">
        <v>18</v>
      </c>
      <c r="H5929" s="50">
        <v>20</v>
      </c>
      <c r="I5929" s="50">
        <f t="shared" si="288"/>
        <v>318</v>
      </c>
      <c r="J5929" s="50">
        <f t="shared" si="288"/>
        <v>320</v>
      </c>
    </row>
    <row r="5930" spans="3:10">
      <c r="C5930" s="48" t="s">
        <v>5096</v>
      </c>
      <c r="D5930" s="49" t="s">
        <v>5097</v>
      </c>
      <c r="E5930" s="65">
        <v>278</v>
      </c>
      <c r="F5930" s="65">
        <v>350</v>
      </c>
      <c r="G5930" s="50">
        <v>1</v>
      </c>
      <c r="H5930" s="50">
        <v>3</v>
      </c>
      <c r="I5930" s="50">
        <f t="shared" si="288"/>
        <v>279</v>
      </c>
      <c r="J5930" s="50">
        <f t="shared" si="288"/>
        <v>353</v>
      </c>
    </row>
    <row r="5931" spans="3:10">
      <c r="C5931" s="48">
        <v>600103</v>
      </c>
      <c r="D5931" s="49" t="s">
        <v>4778</v>
      </c>
      <c r="E5931" s="65">
        <v>0</v>
      </c>
      <c r="F5931" s="65">
        <v>1</v>
      </c>
      <c r="G5931" s="50">
        <v>22340</v>
      </c>
      <c r="H5931" s="50">
        <v>25000</v>
      </c>
      <c r="I5931" s="50">
        <f t="shared" si="288"/>
        <v>22340</v>
      </c>
      <c r="J5931" s="50">
        <f t="shared" si="288"/>
        <v>25001</v>
      </c>
    </row>
    <row r="5932" spans="3:10">
      <c r="C5932" s="48">
        <v>600349</v>
      </c>
      <c r="D5932" s="49" t="s">
        <v>5008</v>
      </c>
      <c r="E5932" s="65">
        <v>0</v>
      </c>
      <c r="F5932" s="65">
        <v>1</v>
      </c>
      <c r="G5932" s="50">
        <v>36346</v>
      </c>
      <c r="H5932" s="50">
        <v>40000</v>
      </c>
      <c r="I5932" s="50">
        <f t="shared" si="288"/>
        <v>36346</v>
      </c>
      <c r="J5932" s="50">
        <f t="shared" si="288"/>
        <v>40001</v>
      </c>
    </row>
    <row r="5933" spans="3:10">
      <c r="C5933" s="48" t="s">
        <v>5098</v>
      </c>
      <c r="D5933" s="49" t="s">
        <v>5099</v>
      </c>
      <c r="E5933" s="65">
        <v>1846</v>
      </c>
      <c r="F5933" s="65">
        <v>2000</v>
      </c>
      <c r="G5933" s="50">
        <v>860</v>
      </c>
      <c r="H5933" s="50">
        <v>850</v>
      </c>
      <c r="I5933" s="50">
        <f t="shared" si="288"/>
        <v>2706</v>
      </c>
      <c r="J5933" s="50">
        <f t="shared" si="288"/>
        <v>2850</v>
      </c>
    </row>
    <row r="5934" spans="3:10">
      <c r="C5934" s="48" t="s">
        <v>5100</v>
      </c>
      <c r="D5934" s="49" t="s">
        <v>5101</v>
      </c>
      <c r="E5934" s="65">
        <v>0</v>
      </c>
      <c r="F5934" s="65">
        <v>3</v>
      </c>
      <c r="G5934" s="50">
        <v>0</v>
      </c>
      <c r="H5934" s="50">
        <v>2</v>
      </c>
      <c r="I5934" s="50">
        <f t="shared" si="288"/>
        <v>0</v>
      </c>
      <c r="J5934" s="50">
        <f t="shared" si="288"/>
        <v>5</v>
      </c>
    </row>
    <row r="5935" spans="3:10">
      <c r="C5935" s="48" t="s">
        <v>5009</v>
      </c>
      <c r="D5935" s="49" t="s">
        <v>5102</v>
      </c>
      <c r="E5935" s="65">
        <v>0</v>
      </c>
      <c r="F5935" s="65">
        <v>1</v>
      </c>
      <c r="G5935" s="50">
        <v>0</v>
      </c>
      <c r="H5935" s="50">
        <v>1</v>
      </c>
      <c r="I5935" s="50">
        <f t="shared" si="288"/>
        <v>0</v>
      </c>
      <c r="J5935" s="50">
        <f t="shared" si="288"/>
        <v>2</v>
      </c>
    </row>
    <row r="5936" spans="3:10">
      <c r="C5936" s="48" t="s">
        <v>5103</v>
      </c>
      <c r="D5936" s="49" t="s">
        <v>5104</v>
      </c>
      <c r="E5936" s="65">
        <v>0</v>
      </c>
      <c r="F5936" s="65">
        <v>1</v>
      </c>
      <c r="G5936" s="50">
        <v>0</v>
      </c>
      <c r="H5936" s="50">
        <v>1</v>
      </c>
      <c r="I5936" s="50">
        <f t="shared" si="288"/>
        <v>0</v>
      </c>
      <c r="J5936" s="50">
        <f t="shared" si="288"/>
        <v>2</v>
      </c>
    </row>
    <row r="5937" spans="3:10">
      <c r="C5937" s="48" t="s">
        <v>5105</v>
      </c>
      <c r="D5937" s="49" t="s">
        <v>5106</v>
      </c>
      <c r="E5937" s="65">
        <v>0</v>
      </c>
      <c r="F5937" s="65">
        <v>1</v>
      </c>
      <c r="G5937" s="50">
        <v>0</v>
      </c>
      <c r="H5937" s="50">
        <v>1</v>
      </c>
      <c r="I5937" s="50">
        <f t="shared" si="288"/>
        <v>0</v>
      </c>
      <c r="J5937" s="50">
        <f t="shared" si="288"/>
        <v>2</v>
      </c>
    </row>
    <row r="5938" spans="3:10">
      <c r="C5938" s="48" t="s">
        <v>5010</v>
      </c>
      <c r="D5938" s="49" t="s">
        <v>5107</v>
      </c>
      <c r="E5938" s="65">
        <v>0</v>
      </c>
      <c r="F5938" s="65">
        <v>1</v>
      </c>
      <c r="G5938" s="50">
        <v>0</v>
      </c>
      <c r="H5938" s="50">
        <v>1</v>
      </c>
      <c r="I5938" s="50">
        <f t="shared" si="288"/>
        <v>0</v>
      </c>
      <c r="J5938" s="50">
        <f t="shared" si="288"/>
        <v>2</v>
      </c>
    </row>
    <row r="5939" spans="3:10">
      <c r="C5939" s="48" t="s">
        <v>5011</v>
      </c>
      <c r="D5939" s="49" t="s">
        <v>5108</v>
      </c>
      <c r="E5939" s="65">
        <v>965</v>
      </c>
      <c r="F5939" s="65">
        <v>1000</v>
      </c>
      <c r="G5939" s="50">
        <v>119</v>
      </c>
      <c r="H5939" s="50">
        <v>120</v>
      </c>
      <c r="I5939" s="50">
        <f t="shared" si="288"/>
        <v>1084</v>
      </c>
      <c r="J5939" s="50">
        <f t="shared" si="288"/>
        <v>1120</v>
      </c>
    </row>
    <row r="5940" spans="3:10">
      <c r="C5940" s="48" t="s">
        <v>5012</v>
      </c>
      <c r="D5940" s="49" t="s">
        <v>5109</v>
      </c>
      <c r="E5940" s="65">
        <v>0</v>
      </c>
      <c r="F5940" s="65">
        <v>1</v>
      </c>
      <c r="G5940" s="50">
        <v>0</v>
      </c>
      <c r="H5940" s="50">
        <v>1</v>
      </c>
      <c r="I5940" s="50">
        <f t="shared" si="288"/>
        <v>0</v>
      </c>
      <c r="J5940" s="50">
        <f t="shared" si="288"/>
        <v>2</v>
      </c>
    </row>
    <row r="5941" spans="3:10">
      <c r="C5941" s="48" t="s">
        <v>5013</v>
      </c>
      <c r="D5941" s="49" t="s">
        <v>5110</v>
      </c>
      <c r="E5941" s="65">
        <v>643</v>
      </c>
      <c r="F5941" s="65">
        <v>1000</v>
      </c>
      <c r="G5941" s="50">
        <v>191</v>
      </c>
      <c r="H5941" s="50">
        <v>200</v>
      </c>
      <c r="I5941" s="50">
        <f t="shared" si="288"/>
        <v>834</v>
      </c>
      <c r="J5941" s="50">
        <f t="shared" si="288"/>
        <v>1200</v>
      </c>
    </row>
    <row r="5942" spans="3:10">
      <c r="C5942" s="48" t="s">
        <v>5111</v>
      </c>
      <c r="D5942" s="49" t="s">
        <v>5112</v>
      </c>
      <c r="E5942" s="65">
        <v>0</v>
      </c>
      <c r="F5942" s="65">
        <v>1</v>
      </c>
      <c r="G5942" s="50">
        <v>0</v>
      </c>
      <c r="H5942" s="50">
        <v>1</v>
      </c>
      <c r="I5942" s="50">
        <f t="shared" si="288"/>
        <v>0</v>
      </c>
      <c r="J5942" s="50">
        <f t="shared" si="288"/>
        <v>2</v>
      </c>
    </row>
    <row r="5943" spans="3:10">
      <c r="C5943" s="48" t="s">
        <v>5113</v>
      </c>
      <c r="D5943" s="49" t="s">
        <v>5114</v>
      </c>
      <c r="E5943" s="65">
        <v>0</v>
      </c>
      <c r="F5943" s="65">
        <v>1</v>
      </c>
      <c r="G5943" s="50">
        <v>0</v>
      </c>
      <c r="H5943" s="50">
        <v>1</v>
      </c>
      <c r="I5943" s="50">
        <f t="shared" si="288"/>
        <v>0</v>
      </c>
      <c r="J5943" s="50">
        <f t="shared" si="288"/>
        <v>2</v>
      </c>
    </row>
    <row r="5944" spans="3:10">
      <c r="C5944" s="48" t="s">
        <v>5115</v>
      </c>
      <c r="D5944" s="49" t="s">
        <v>5116</v>
      </c>
      <c r="E5944" s="65">
        <v>12</v>
      </c>
      <c r="F5944" s="65">
        <v>15</v>
      </c>
      <c r="G5944" s="50">
        <v>10</v>
      </c>
      <c r="H5944" s="50">
        <v>10</v>
      </c>
      <c r="I5944" s="50">
        <f t="shared" si="288"/>
        <v>22</v>
      </c>
      <c r="J5944" s="50">
        <f t="shared" si="288"/>
        <v>25</v>
      </c>
    </row>
    <row r="5945" spans="3:10" ht="25.5">
      <c r="C5945" s="48" t="s">
        <v>3093</v>
      </c>
      <c r="D5945" s="49" t="s">
        <v>3094</v>
      </c>
      <c r="E5945" s="65">
        <v>0</v>
      </c>
      <c r="F5945" s="65">
        <v>1</v>
      </c>
      <c r="G5945" s="50">
        <v>0</v>
      </c>
      <c r="H5945" s="50">
        <v>1</v>
      </c>
      <c r="I5945" s="50">
        <f t="shared" si="288"/>
        <v>0</v>
      </c>
      <c r="J5945" s="50">
        <f t="shared" si="288"/>
        <v>2</v>
      </c>
    </row>
    <row r="5946" spans="3:10">
      <c r="C5946" s="48" t="s">
        <v>3095</v>
      </c>
      <c r="D5946" s="49" t="s">
        <v>3096</v>
      </c>
      <c r="E5946" s="65">
        <v>80</v>
      </c>
      <c r="F5946" s="65">
        <v>85</v>
      </c>
      <c r="G5946" s="50">
        <v>7</v>
      </c>
      <c r="H5946" s="50">
        <v>15</v>
      </c>
      <c r="I5946" s="50">
        <f t="shared" si="288"/>
        <v>87</v>
      </c>
      <c r="J5946" s="50">
        <f t="shared" si="288"/>
        <v>100</v>
      </c>
    </row>
    <row r="5947" spans="3:10">
      <c r="C5947" s="48" t="s">
        <v>5117</v>
      </c>
      <c r="D5947" s="49" t="s">
        <v>5118</v>
      </c>
      <c r="E5947" s="65">
        <v>108</v>
      </c>
      <c r="F5947" s="65">
        <v>100</v>
      </c>
      <c r="G5947" s="50">
        <v>61</v>
      </c>
      <c r="H5947" s="50">
        <v>70</v>
      </c>
      <c r="I5947" s="50">
        <f t="shared" si="288"/>
        <v>169</v>
      </c>
      <c r="J5947" s="50">
        <f t="shared" si="288"/>
        <v>170</v>
      </c>
    </row>
    <row r="5948" spans="3:10">
      <c r="C5948" s="48" t="s">
        <v>4133</v>
      </c>
      <c r="D5948" s="49" t="s">
        <v>4134</v>
      </c>
      <c r="E5948" s="65">
        <v>0</v>
      </c>
      <c r="F5948" s="65">
        <v>1</v>
      </c>
      <c r="G5948" s="50">
        <v>0</v>
      </c>
      <c r="H5948" s="50">
        <v>1</v>
      </c>
      <c r="I5948" s="50">
        <f t="shared" si="288"/>
        <v>0</v>
      </c>
      <c r="J5948" s="50">
        <f t="shared" si="288"/>
        <v>2</v>
      </c>
    </row>
    <row r="5949" spans="3:10">
      <c r="C5949" s="48" t="s">
        <v>4135</v>
      </c>
      <c r="D5949" s="49" t="s">
        <v>4136</v>
      </c>
      <c r="E5949" s="65">
        <v>0</v>
      </c>
      <c r="F5949" s="65">
        <v>1</v>
      </c>
      <c r="G5949" s="50">
        <v>0</v>
      </c>
      <c r="H5949" s="50">
        <v>1</v>
      </c>
      <c r="I5949" s="50">
        <f t="shared" si="288"/>
        <v>0</v>
      </c>
      <c r="J5949" s="50">
        <f t="shared" si="288"/>
        <v>2</v>
      </c>
    </row>
    <row r="5950" spans="3:10">
      <c r="C5950" s="48" t="s">
        <v>1903</v>
      </c>
      <c r="D5950" s="49" t="s">
        <v>1904</v>
      </c>
      <c r="E5950" s="65">
        <v>0</v>
      </c>
      <c r="F5950" s="65">
        <v>0</v>
      </c>
      <c r="G5950" s="50">
        <v>5</v>
      </c>
      <c r="H5950" s="50">
        <v>8</v>
      </c>
      <c r="I5950" s="50">
        <f t="shared" si="288"/>
        <v>5</v>
      </c>
      <c r="J5950" s="50">
        <f t="shared" si="288"/>
        <v>8</v>
      </c>
    </row>
    <row r="5951" spans="3:10">
      <c r="C5951" s="48" t="s">
        <v>527</v>
      </c>
      <c r="D5951" s="49" t="s">
        <v>528</v>
      </c>
      <c r="E5951" s="65">
        <v>0</v>
      </c>
      <c r="F5951" s="65">
        <v>2</v>
      </c>
      <c r="G5951" s="50">
        <v>2357</v>
      </c>
      <c r="H5951" s="50">
        <v>2500</v>
      </c>
      <c r="I5951" s="50">
        <f t="shared" si="288"/>
        <v>2357</v>
      </c>
      <c r="J5951" s="50">
        <f t="shared" si="288"/>
        <v>2502</v>
      </c>
    </row>
    <row r="5952" spans="3:10" ht="25.5">
      <c r="C5952" s="48" t="s">
        <v>5119</v>
      </c>
      <c r="D5952" s="49" t="s">
        <v>5120</v>
      </c>
      <c r="E5952" s="65">
        <v>787</v>
      </c>
      <c r="F5952" s="65">
        <v>800</v>
      </c>
      <c r="G5952" s="50">
        <v>408</v>
      </c>
      <c r="H5952" s="50">
        <v>400</v>
      </c>
      <c r="I5952" s="50">
        <f t="shared" si="288"/>
        <v>1195</v>
      </c>
      <c r="J5952" s="50">
        <f t="shared" si="288"/>
        <v>1200</v>
      </c>
    </row>
    <row r="5953" spans="3:10">
      <c r="C5953" s="48" t="s">
        <v>699</v>
      </c>
      <c r="D5953" s="49" t="s">
        <v>700</v>
      </c>
      <c r="E5953" s="65">
        <v>0</v>
      </c>
      <c r="F5953" s="65">
        <v>5</v>
      </c>
      <c r="G5953" s="50">
        <v>3323</v>
      </c>
      <c r="H5953" s="50">
        <v>3500</v>
      </c>
      <c r="I5953" s="50">
        <f t="shared" si="288"/>
        <v>3323</v>
      </c>
      <c r="J5953" s="50">
        <f t="shared" si="288"/>
        <v>3505</v>
      </c>
    </row>
    <row r="5954" spans="3:10">
      <c r="C5954" s="48" t="s">
        <v>531</v>
      </c>
      <c r="D5954" s="49" t="s">
        <v>532</v>
      </c>
      <c r="E5954" s="65">
        <v>0</v>
      </c>
      <c r="F5954" s="65">
        <v>5</v>
      </c>
      <c r="G5954" s="50">
        <v>3374</v>
      </c>
      <c r="H5954" s="50">
        <v>3500</v>
      </c>
      <c r="I5954" s="50">
        <f t="shared" si="288"/>
        <v>3374</v>
      </c>
      <c r="J5954" s="50">
        <f t="shared" si="288"/>
        <v>3505</v>
      </c>
    </row>
    <row r="5955" spans="3:10">
      <c r="C5955" s="48" t="s">
        <v>1471</v>
      </c>
      <c r="D5955" s="49" t="s">
        <v>1472</v>
      </c>
      <c r="E5955" s="65">
        <v>0</v>
      </c>
      <c r="F5955" s="65">
        <v>1</v>
      </c>
      <c r="G5955" s="50">
        <v>0</v>
      </c>
      <c r="H5955" s="50">
        <v>1</v>
      </c>
      <c r="I5955" s="50">
        <f t="shared" si="288"/>
        <v>0</v>
      </c>
      <c r="J5955" s="50">
        <f t="shared" si="288"/>
        <v>2</v>
      </c>
    </row>
    <row r="5956" spans="3:10">
      <c r="C5956" s="48" t="s">
        <v>533</v>
      </c>
      <c r="D5956" s="49" t="s">
        <v>534</v>
      </c>
      <c r="E5956" s="65">
        <v>0</v>
      </c>
      <c r="F5956" s="65">
        <v>1</v>
      </c>
      <c r="G5956" s="50">
        <v>0</v>
      </c>
      <c r="H5956" s="50">
        <v>10</v>
      </c>
      <c r="I5956" s="50">
        <f t="shared" si="288"/>
        <v>0</v>
      </c>
      <c r="J5956" s="50">
        <f t="shared" si="288"/>
        <v>11</v>
      </c>
    </row>
    <row r="5957" spans="3:10">
      <c r="C5957" s="48" t="s">
        <v>535</v>
      </c>
      <c r="D5957" s="49" t="s">
        <v>536</v>
      </c>
      <c r="E5957" s="65">
        <v>0</v>
      </c>
      <c r="F5957" s="65">
        <v>0</v>
      </c>
      <c r="G5957" s="50">
        <v>0</v>
      </c>
      <c r="H5957" s="50">
        <v>1</v>
      </c>
      <c r="I5957" s="50">
        <f t="shared" si="288"/>
        <v>0</v>
      </c>
      <c r="J5957" s="50">
        <f t="shared" si="288"/>
        <v>1</v>
      </c>
    </row>
    <row r="5958" spans="3:10">
      <c r="C5958" s="48" t="s">
        <v>705</v>
      </c>
      <c r="D5958" s="49" t="s">
        <v>706</v>
      </c>
      <c r="E5958" s="65">
        <v>0</v>
      </c>
      <c r="F5958" s="65">
        <v>1</v>
      </c>
      <c r="G5958" s="50">
        <v>1</v>
      </c>
      <c r="H5958" s="50">
        <v>1</v>
      </c>
      <c r="I5958" s="50">
        <f t="shared" si="288"/>
        <v>1</v>
      </c>
      <c r="J5958" s="50">
        <f t="shared" si="288"/>
        <v>2</v>
      </c>
    </row>
    <row r="5959" spans="3:10">
      <c r="C5959" s="48" t="s">
        <v>541</v>
      </c>
      <c r="D5959" s="49" t="s">
        <v>542</v>
      </c>
      <c r="E5959" s="65">
        <v>0</v>
      </c>
      <c r="F5959" s="65">
        <v>1</v>
      </c>
      <c r="G5959" s="50">
        <v>23</v>
      </c>
      <c r="H5959" s="50">
        <v>30</v>
      </c>
      <c r="I5959" s="50">
        <f t="shared" si="288"/>
        <v>23</v>
      </c>
      <c r="J5959" s="50">
        <f t="shared" si="288"/>
        <v>31</v>
      </c>
    </row>
    <row r="5960" spans="3:10">
      <c r="C5960" s="48" t="s">
        <v>543</v>
      </c>
      <c r="D5960" s="49" t="s">
        <v>544</v>
      </c>
      <c r="E5960" s="65">
        <v>0</v>
      </c>
      <c r="F5960" s="65">
        <v>1</v>
      </c>
      <c r="G5960" s="50">
        <v>6</v>
      </c>
      <c r="H5960" s="50">
        <v>10</v>
      </c>
      <c r="I5960" s="50">
        <f t="shared" si="288"/>
        <v>6</v>
      </c>
      <c r="J5960" s="50">
        <f t="shared" si="288"/>
        <v>11</v>
      </c>
    </row>
    <row r="5961" spans="3:10">
      <c r="C5961" s="48" t="s">
        <v>707</v>
      </c>
      <c r="D5961" s="49" t="s">
        <v>708</v>
      </c>
      <c r="E5961" s="65">
        <v>0</v>
      </c>
      <c r="F5961" s="65">
        <v>1</v>
      </c>
      <c r="G5961" s="50">
        <v>44</v>
      </c>
      <c r="H5961" s="50">
        <v>50</v>
      </c>
      <c r="I5961" s="50">
        <f t="shared" si="288"/>
        <v>44</v>
      </c>
      <c r="J5961" s="50">
        <f t="shared" si="288"/>
        <v>51</v>
      </c>
    </row>
    <row r="5962" spans="3:10">
      <c r="C5962" s="48" t="s">
        <v>29</v>
      </c>
      <c r="D5962" s="49" t="s">
        <v>5121</v>
      </c>
      <c r="E5962" s="65">
        <v>0</v>
      </c>
      <c r="F5962" s="65">
        <v>1</v>
      </c>
      <c r="G5962" s="50">
        <v>235</v>
      </c>
      <c r="H5962" s="50">
        <v>250</v>
      </c>
      <c r="I5962" s="50">
        <f t="shared" si="288"/>
        <v>235</v>
      </c>
      <c r="J5962" s="50">
        <f t="shared" si="288"/>
        <v>251</v>
      </c>
    </row>
    <row r="5963" spans="3:10">
      <c r="C5963" s="48" t="s">
        <v>709</v>
      </c>
      <c r="D5963" s="49" t="s">
        <v>710</v>
      </c>
      <c r="E5963" s="65">
        <v>0</v>
      </c>
      <c r="F5963" s="65">
        <v>1</v>
      </c>
      <c r="G5963" s="50">
        <v>0</v>
      </c>
      <c r="H5963" s="50">
        <v>1</v>
      </c>
      <c r="I5963" s="50">
        <f t="shared" si="288"/>
        <v>0</v>
      </c>
      <c r="J5963" s="50">
        <f t="shared" si="288"/>
        <v>2</v>
      </c>
    </row>
    <row r="5964" spans="3:10">
      <c r="C5964" s="48" t="s">
        <v>545</v>
      </c>
      <c r="D5964" s="49" t="s">
        <v>546</v>
      </c>
      <c r="E5964" s="65">
        <v>346</v>
      </c>
      <c r="F5964" s="65">
        <v>350</v>
      </c>
      <c r="G5964" s="50">
        <v>4354</v>
      </c>
      <c r="H5964" s="50">
        <v>4000</v>
      </c>
      <c r="I5964" s="50">
        <f t="shared" si="288"/>
        <v>4700</v>
      </c>
      <c r="J5964" s="50">
        <f t="shared" si="288"/>
        <v>4350</v>
      </c>
    </row>
    <row r="5965" spans="3:10">
      <c r="C5965" s="48" t="s">
        <v>547</v>
      </c>
      <c r="D5965" s="49" t="s">
        <v>548</v>
      </c>
      <c r="E5965" s="65">
        <v>0</v>
      </c>
      <c r="F5965" s="65">
        <v>1</v>
      </c>
      <c r="G5965" s="50">
        <v>1</v>
      </c>
      <c r="H5965" s="50">
        <v>5</v>
      </c>
      <c r="I5965" s="50">
        <f t="shared" si="288"/>
        <v>1</v>
      </c>
      <c r="J5965" s="50">
        <f t="shared" si="288"/>
        <v>6</v>
      </c>
    </row>
    <row r="5966" spans="3:10">
      <c r="C5966" s="48" t="s">
        <v>713</v>
      </c>
      <c r="D5966" s="49" t="s">
        <v>714</v>
      </c>
      <c r="E5966" s="65">
        <v>0</v>
      </c>
      <c r="F5966" s="65">
        <v>1</v>
      </c>
      <c r="G5966" s="50">
        <v>0</v>
      </c>
      <c r="H5966" s="50">
        <v>1</v>
      </c>
      <c r="I5966" s="50">
        <f t="shared" si="288"/>
        <v>0</v>
      </c>
      <c r="J5966" s="50">
        <f t="shared" si="288"/>
        <v>2</v>
      </c>
    </row>
    <row r="5967" spans="3:10">
      <c r="C5967" s="48" t="s">
        <v>715</v>
      </c>
      <c r="D5967" s="49" t="s">
        <v>716</v>
      </c>
      <c r="E5967" s="65">
        <v>0</v>
      </c>
      <c r="F5967" s="65">
        <v>1</v>
      </c>
      <c r="G5967" s="50">
        <v>0</v>
      </c>
      <c r="H5967" s="50">
        <v>1</v>
      </c>
      <c r="I5967" s="50">
        <f t="shared" si="288"/>
        <v>0</v>
      </c>
      <c r="J5967" s="50">
        <f t="shared" si="288"/>
        <v>2</v>
      </c>
    </row>
    <row r="5968" spans="3:10">
      <c r="C5968" s="48" t="s">
        <v>717</v>
      </c>
      <c r="D5968" s="49" t="s">
        <v>718</v>
      </c>
      <c r="E5968" s="65">
        <v>0</v>
      </c>
      <c r="F5968" s="65">
        <v>1</v>
      </c>
      <c r="G5968" s="50">
        <v>0</v>
      </c>
      <c r="H5968" s="50">
        <v>1</v>
      </c>
      <c r="I5968" s="50">
        <f t="shared" si="288"/>
        <v>0</v>
      </c>
      <c r="J5968" s="50">
        <f t="shared" si="288"/>
        <v>2</v>
      </c>
    </row>
    <row r="5969" spans="3:10">
      <c r="C5969" s="48" t="s">
        <v>3099</v>
      </c>
      <c r="D5969" s="49" t="s">
        <v>3100</v>
      </c>
      <c r="E5969" s="65">
        <v>0</v>
      </c>
      <c r="F5969" s="65">
        <v>1</v>
      </c>
      <c r="G5969" s="50">
        <v>0</v>
      </c>
      <c r="H5969" s="50">
        <v>1</v>
      </c>
      <c r="I5969" s="50">
        <f t="shared" si="288"/>
        <v>0</v>
      </c>
      <c r="J5969" s="50">
        <f t="shared" si="288"/>
        <v>2</v>
      </c>
    </row>
    <row r="5970" spans="3:10">
      <c r="C5970" s="48" t="s">
        <v>3101</v>
      </c>
      <c r="D5970" s="49" t="s">
        <v>3102</v>
      </c>
      <c r="E5970" s="65">
        <v>0</v>
      </c>
      <c r="F5970" s="65">
        <v>1</v>
      </c>
      <c r="G5970" s="50">
        <v>0</v>
      </c>
      <c r="H5970" s="50">
        <v>1</v>
      </c>
      <c r="I5970" s="50">
        <f t="shared" si="288"/>
        <v>0</v>
      </c>
      <c r="J5970" s="50">
        <f t="shared" si="288"/>
        <v>2</v>
      </c>
    </row>
    <row r="5971" spans="3:10">
      <c r="C5971" s="48" t="s">
        <v>5122</v>
      </c>
      <c r="D5971" s="49" t="s">
        <v>5123</v>
      </c>
      <c r="E5971" s="65">
        <v>0</v>
      </c>
      <c r="F5971" s="65">
        <v>1</v>
      </c>
      <c r="G5971" s="50">
        <v>0</v>
      </c>
      <c r="H5971" s="50">
        <v>1</v>
      </c>
      <c r="I5971" s="50">
        <f t="shared" si="288"/>
        <v>0</v>
      </c>
      <c r="J5971" s="50">
        <f t="shared" si="288"/>
        <v>2</v>
      </c>
    </row>
    <row r="5972" spans="3:10">
      <c r="C5972" s="48" t="s">
        <v>4151</v>
      </c>
      <c r="D5972" s="49" t="s">
        <v>4152</v>
      </c>
      <c r="E5972" s="65">
        <v>0</v>
      </c>
      <c r="F5972" s="65">
        <v>20</v>
      </c>
      <c r="G5972" s="50">
        <v>529</v>
      </c>
      <c r="H5972" s="50">
        <v>700</v>
      </c>
      <c r="I5972" s="50">
        <f t="shared" si="288"/>
        <v>529</v>
      </c>
      <c r="J5972" s="50">
        <f t="shared" si="288"/>
        <v>720</v>
      </c>
    </row>
    <row r="5973" spans="3:10">
      <c r="C5973" s="48" t="s">
        <v>5124</v>
      </c>
      <c r="D5973" s="49" t="s">
        <v>5125</v>
      </c>
      <c r="E5973" s="65">
        <v>0</v>
      </c>
      <c r="F5973" s="65">
        <v>1</v>
      </c>
      <c r="G5973" s="50">
        <v>0</v>
      </c>
      <c r="H5973" s="50">
        <v>1</v>
      </c>
      <c r="I5973" s="50">
        <f t="shared" si="288"/>
        <v>0</v>
      </c>
      <c r="J5973" s="50">
        <f t="shared" si="288"/>
        <v>2</v>
      </c>
    </row>
    <row r="5974" spans="3:10">
      <c r="C5974" s="48" t="s">
        <v>727</v>
      </c>
      <c r="D5974" s="49" t="s">
        <v>728</v>
      </c>
      <c r="E5974" s="65">
        <v>0</v>
      </c>
      <c r="F5974" s="65">
        <v>1</v>
      </c>
      <c r="G5974" s="50">
        <v>0</v>
      </c>
      <c r="H5974" s="50">
        <v>1</v>
      </c>
      <c r="I5974" s="50">
        <f t="shared" si="288"/>
        <v>0</v>
      </c>
      <c r="J5974" s="50">
        <f t="shared" si="288"/>
        <v>2</v>
      </c>
    </row>
    <row r="5975" spans="3:10">
      <c r="C5975" s="48" t="s">
        <v>549</v>
      </c>
      <c r="D5975" s="49" t="s">
        <v>550</v>
      </c>
      <c r="E5975" s="65">
        <v>0</v>
      </c>
      <c r="F5975" s="65">
        <v>0</v>
      </c>
      <c r="G5975" s="50">
        <v>11</v>
      </c>
      <c r="H5975" s="50">
        <v>15</v>
      </c>
      <c r="I5975" s="50">
        <f t="shared" si="288"/>
        <v>11</v>
      </c>
      <c r="J5975" s="50">
        <f t="shared" si="288"/>
        <v>15</v>
      </c>
    </row>
    <row r="5976" spans="3:10">
      <c r="C5976" s="48" t="s">
        <v>551</v>
      </c>
      <c r="D5976" s="49" t="s">
        <v>552</v>
      </c>
      <c r="E5976" s="65">
        <v>0</v>
      </c>
      <c r="F5976" s="65">
        <v>1</v>
      </c>
      <c r="G5976" s="50">
        <v>297</v>
      </c>
      <c r="H5976" s="50">
        <v>300</v>
      </c>
      <c r="I5976" s="50">
        <f t="shared" si="288"/>
        <v>297</v>
      </c>
      <c r="J5976" s="50">
        <f t="shared" si="288"/>
        <v>301</v>
      </c>
    </row>
    <row r="5977" spans="3:10">
      <c r="C5977" s="48" t="s">
        <v>5126</v>
      </c>
      <c r="D5977" s="49" t="s">
        <v>5127</v>
      </c>
      <c r="E5977" s="65">
        <v>0</v>
      </c>
      <c r="F5977" s="65">
        <v>0</v>
      </c>
      <c r="G5977" s="50">
        <v>0</v>
      </c>
      <c r="H5977" s="50">
        <v>1</v>
      </c>
      <c r="I5977" s="50">
        <f t="shared" si="288"/>
        <v>0</v>
      </c>
      <c r="J5977" s="50">
        <f t="shared" si="288"/>
        <v>1</v>
      </c>
    </row>
    <row r="5978" spans="3:10">
      <c r="C5978" s="48" t="s">
        <v>5128</v>
      </c>
      <c r="D5978" s="49" t="s">
        <v>5129</v>
      </c>
      <c r="E5978" s="65">
        <v>0</v>
      </c>
      <c r="F5978" s="65">
        <v>1</v>
      </c>
      <c r="G5978" s="50">
        <v>0</v>
      </c>
      <c r="H5978" s="50">
        <v>1</v>
      </c>
      <c r="I5978" s="50">
        <f t="shared" si="288"/>
        <v>0</v>
      </c>
      <c r="J5978" s="50">
        <f t="shared" si="288"/>
        <v>2</v>
      </c>
    </row>
    <row r="5979" spans="3:10">
      <c r="C5979" s="48" t="s">
        <v>272</v>
      </c>
      <c r="D5979" s="49" t="s">
        <v>273</v>
      </c>
      <c r="E5979" s="65">
        <v>0</v>
      </c>
      <c r="F5979" s="65">
        <v>0</v>
      </c>
      <c r="G5979" s="50">
        <v>0</v>
      </c>
      <c r="H5979" s="50">
        <v>1</v>
      </c>
      <c r="I5979" s="50">
        <f t="shared" si="288"/>
        <v>0</v>
      </c>
      <c r="J5979" s="50">
        <f t="shared" si="288"/>
        <v>1</v>
      </c>
    </row>
    <row r="5980" spans="3:10">
      <c r="C5980" s="48" t="s">
        <v>731</v>
      </c>
      <c r="D5980" s="49" t="s">
        <v>732</v>
      </c>
      <c r="E5980" s="65">
        <v>0</v>
      </c>
      <c r="F5980" s="65">
        <v>0</v>
      </c>
      <c r="G5980" s="50">
        <v>8</v>
      </c>
      <c r="H5980" s="50">
        <v>10</v>
      </c>
      <c r="I5980" s="50">
        <f t="shared" si="288"/>
        <v>8</v>
      </c>
      <c r="J5980" s="50">
        <f t="shared" si="288"/>
        <v>10</v>
      </c>
    </row>
    <row r="5981" spans="3:10">
      <c r="C5981" s="48" t="s">
        <v>577</v>
      </c>
      <c r="D5981" s="49" t="s">
        <v>578</v>
      </c>
      <c r="E5981" s="65">
        <v>0</v>
      </c>
      <c r="F5981" s="65">
        <v>0</v>
      </c>
      <c r="G5981" s="50">
        <v>168</v>
      </c>
      <c r="H5981" s="50">
        <v>190</v>
      </c>
      <c r="I5981" s="50">
        <f t="shared" si="288"/>
        <v>168</v>
      </c>
      <c r="J5981" s="50">
        <f t="shared" si="288"/>
        <v>190</v>
      </c>
    </row>
    <row r="5982" spans="3:10">
      <c r="C5982" s="48" t="s">
        <v>1909</v>
      </c>
      <c r="D5982" s="49" t="s">
        <v>1910</v>
      </c>
      <c r="E5982" s="65">
        <v>0</v>
      </c>
      <c r="F5982" s="65">
        <v>0</v>
      </c>
      <c r="G5982" s="50">
        <v>0</v>
      </c>
      <c r="H5982" s="50">
        <v>1</v>
      </c>
      <c r="I5982" s="50">
        <f t="shared" si="288"/>
        <v>0</v>
      </c>
      <c r="J5982" s="50">
        <f t="shared" si="288"/>
        <v>1</v>
      </c>
    </row>
    <row r="5983" spans="3:10">
      <c r="C5983" s="48" t="s">
        <v>2753</v>
      </c>
      <c r="D5983" s="49" t="s">
        <v>2754</v>
      </c>
      <c r="E5983" s="65">
        <v>0</v>
      </c>
      <c r="F5983" s="65">
        <v>0</v>
      </c>
      <c r="G5983" s="50">
        <v>0</v>
      </c>
      <c r="H5983" s="50">
        <v>1</v>
      </c>
      <c r="I5983" s="50">
        <f t="shared" si="288"/>
        <v>0</v>
      </c>
      <c r="J5983" s="50">
        <f t="shared" si="288"/>
        <v>1</v>
      </c>
    </row>
    <row r="5984" spans="3:10">
      <c r="C5984" s="48" t="s">
        <v>1913</v>
      </c>
      <c r="D5984" s="49" t="s">
        <v>1914</v>
      </c>
      <c r="E5984" s="65">
        <v>0</v>
      </c>
      <c r="F5984" s="65">
        <v>1</v>
      </c>
      <c r="G5984" s="50">
        <v>273</v>
      </c>
      <c r="H5984" s="50">
        <v>300</v>
      </c>
      <c r="I5984" s="50">
        <f t="shared" si="288"/>
        <v>273</v>
      </c>
      <c r="J5984" s="50">
        <f t="shared" si="288"/>
        <v>301</v>
      </c>
    </row>
    <row r="5985" spans="3:10">
      <c r="C5985" s="48" t="s">
        <v>2864</v>
      </c>
      <c r="D5985" s="49" t="s">
        <v>2865</v>
      </c>
      <c r="E5985" s="65">
        <v>0</v>
      </c>
      <c r="F5985" s="65">
        <v>0</v>
      </c>
      <c r="G5985" s="50">
        <v>1</v>
      </c>
      <c r="H5985" s="50">
        <v>5</v>
      </c>
      <c r="I5985" s="50">
        <f t="shared" si="288"/>
        <v>1</v>
      </c>
      <c r="J5985" s="50">
        <f t="shared" si="288"/>
        <v>5</v>
      </c>
    </row>
    <row r="5986" spans="3:10">
      <c r="C5986" s="48" t="s">
        <v>1127</v>
      </c>
      <c r="D5986" s="49" t="s">
        <v>1128</v>
      </c>
      <c r="E5986" s="65">
        <v>0</v>
      </c>
      <c r="F5986" s="65">
        <v>0</v>
      </c>
      <c r="G5986" s="50">
        <v>16</v>
      </c>
      <c r="H5986" s="50">
        <v>20</v>
      </c>
      <c r="I5986" s="50">
        <f t="shared" si="288"/>
        <v>16</v>
      </c>
      <c r="J5986" s="50">
        <f t="shared" si="288"/>
        <v>20</v>
      </c>
    </row>
    <row r="5987" spans="3:10">
      <c r="C5987" s="48" t="s">
        <v>1129</v>
      </c>
      <c r="D5987" s="49" t="s">
        <v>1130</v>
      </c>
      <c r="E5987" s="65">
        <v>0</v>
      </c>
      <c r="F5987" s="65">
        <v>0</v>
      </c>
      <c r="G5987" s="50">
        <v>0</v>
      </c>
      <c r="H5987" s="50">
        <v>1</v>
      </c>
      <c r="I5987" s="50">
        <f t="shared" si="288"/>
        <v>0</v>
      </c>
      <c r="J5987" s="50">
        <f t="shared" si="288"/>
        <v>1</v>
      </c>
    </row>
    <row r="5988" spans="3:10">
      <c r="C5988" s="48" t="s">
        <v>5130</v>
      </c>
      <c r="D5988" s="49" t="s">
        <v>5131</v>
      </c>
      <c r="E5988" s="65">
        <v>0</v>
      </c>
      <c r="F5988" s="65">
        <v>0</v>
      </c>
      <c r="G5988" s="50">
        <v>1</v>
      </c>
      <c r="H5988" s="50">
        <v>5</v>
      </c>
      <c r="I5988" s="50">
        <f t="shared" si="288"/>
        <v>1</v>
      </c>
      <c r="J5988" s="50">
        <f t="shared" si="288"/>
        <v>5</v>
      </c>
    </row>
    <row r="5989" spans="3:10">
      <c r="C5989" s="48" t="s">
        <v>755</v>
      </c>
      <c r="D5989" s="49" t="s">
        <v>756</v>
      </c>
      <c r="E5989" s="65">
        <v>0</v>
      </c>
      <c r="F5989" s="65">
        <v>0</v>
      </c>
      <c r="G5989" s="50">
        <v>0</v>
      </c>
      <c r="H5989" s="50">
        <v>1</v>
      </c>
      <c r="I5989" s="50">
        <f t="shared" si="288"/>
        <v>0</v>
      </c>
      <c r="J5989" s="50">
        <f t="shared" si="288"/>
        <v>1</v>
      </c>
    </row>
    <row r="5990" spans="3:10">
      <c r="C5990" s="48" t="s">
        <v>583</v>
      </c>
      <c r="D5990" s="49" t="s">
        <v>584</v>
      </c>
      <c r="E5990" s="65">
        <v>28</v>
      </c>
      <c r="F5990" s="65">
        <v>30</v>
      </c>
      <c r="G5990" s="50">
        <v>6330</v>
      </c>
      <c r="H5990" s="50">
        <v>6000</v>
      </c>
      <c r="I5990" s="50">
        <f t="shared" si="288"/>
        <v>6358</v>
      </c>
      <c r="J5990" s="50">
        <f t="shared" si="288"/>
        <v>6030</v>
      </c>
    </row>
    <row r="5991" spans="3:10">
      <c r="C5991" s="48" t="s">
        <v>1551</v>
      </c>
      <c r="D5991" s="49" t="s">
        <v>1552</v>
      </c>
      <c r="E5991" s="65">
        <v>0</v>
      </c>
      <c r="F5991" s="65">
        <v>0</v>
      </c>
      <c r="G5991" s="50">
        <v>0</v>
      </c>
      <c r="H5991" s="50">
        <v>1</v>
      </c>
      <c r="I5991" s="50">
        <f t="shared" si="288"/>
        <v>0</v>
      </c>
      <c r="J5991" s="50">
        <f t="shared" si="288"/>
        <v>1</v>
      </c>
    </row>
    <row r="5992" spans="3:10">
      <c r="C5992" s="48" t="s">
        <v>5132</v>
      </c>
      <c r="D5992" s="49" t="s">
        <v>5133</v>
      </c>
      <c r="E5992" s="65">
        <v>0</v>
      </c>
      <c r="F5992" s="65">
        <v>2</v>
      </c>
      <c r="G5992" s="50">
        <v>2</v>
      </c>
      <c r="H5992" s="50">
        <v>5</v>
      </c>
      <c r="I5992" s="50">
        <f t="shared" si="288"/>
        <v>2</v>
      </c>
      <c r="J5992" s="50">
        <f t="shared" si="288"/>
        <v>7</v>
      </c>
    </row>
    <row r="5993" spans="3:10">
      <c r="C5993" s="48" t="s">
        <v>5134</v>
      </c>
      <c r="D5993" s="49" t="s">
        <v>5135</v>
      </c>
      <c r="E5993" s="65">
        <v>109</v>
      </c>
      <c r="F5993" s="65">
        <v>120</v>
      </c>
      <c r="G5993" s="50">
        <v>121</v>
      </c>
      <c r="H5993" s="50">
        <v>120</v>
      </c>
      <c r="I5993" s="50">
        <f t="shared" si="288"/>
        <v>230</v>
      </c>
      <c r="J5993" s="50">
        <f t="shared" si="288"/>
        <v>240</v>
      </c>
    </row>
    <row r="5994" spans="3:10">
      <c r="C5994" s="48" t="s">
        <v>4524</v>
      </c>
      <c r="D5994" s="49" t="s">
        <v>4525</v>
      </c>
      <c r="E5994" s="65">
        <v>0</v>
      </c>
      <c r="F5994" s="65">
        <v>0</v>
      </c>
      <c r="G5994" s="50">
        <v>0</v>
      </c>
      <c r="H5994" s="50">
        <v>1</v>
      </c>
      <c r="I5994" s="50">
        <f t="shared" si="288"/>
        <v>0</v>
      </c>
      <c r="J5994" s="50">
        <f t="shared" si="288"/>
        <v>1</v>
      </c>
    </row>
    <row r="5995" spans="3:10">
      <c r="C5995" s="48" t="s">
        <v>4191</v>
      </c>
      <c r="D5995" s="49" t="s">
        <v>4192</v>
      </c>
      <c r="E5995" s="65">
        <v>0</v>
      </c>
      <c r="F5995" s="65">
        <v>0</v>
      </c>
      <c r="G5995" s="50">
        <v>1</v>
      </c>
      <c r="H5995" s="50">
        <v>5</v>
      </c>
      <c r="I5995" s="50">
        <f t="shared" si="288"/>
        <v>1</v>
      </c>
      <c r="J5995" s="50">
        <f t="shared" si="288"/>
        <v>5</v>
      </c>
    </row>
    <row r="5996" spans="3:10">
      <c r="C5996" s="48" t="s">
        <v>591</v>
      </c>
      <c r="D5996" s="49" t="s">
        <v>592</v>
      </c>
      <c r="E5996" s="65">
        <v>0</v>
      </c>
      <c r="F5996" s="65">
        <v>0</v>
      </c>
      <c r="G5996" s="50">
        <v>106</v>
      </c>
      <c r="H5996" s="50">
        <v>120</v>
      </c>
      <c r="I5996" s="50">
        <f t="shared" si="288"/>
        <v>106</v>
      </c>
      <c r="J5996" s="50">
        <f t="shared" si="288"/>
        <v>120</v>
      </c>
    </row>
    <row r="5997" spans="3:10">
      <c r="C5997" s="48" t="s">
        <v>759</v>
      </c>
      <c r="D5997" s="49" t="s">
        <v>760</v>
      </c>
      <c r="E5997" s="65">
        <v>0</v>
      </c>
      <c r="F5997" s="65">
        <v>0</v>
      </c>
      <c r="G5997" s="50">
        <v>11</v>
      </c>
      <c r="H5997" s="50">
        <v>15</v>
      </c>
      <c r="I5997" s="50">
        <f t="shared" si="288"/>
        <v>11</v>
      </c>
      <c r="J5997" s="50">
        <f t="shared" si="288"/>
        <v>15</v>
      </c>
    </row>
    <row r="5998" spans="3:10">
      <c r="C5998" s="48" t="s">
        <v>593</v>
      </c>
      <c r="D5998" s="49" t="s">
        <v>594</v>
      </c>
      <c r="E5998" s="65">
        <v>0</v>
      </c>
      <c r="F5998" s="65">
        <v>0</v>
      </c>
      <c r="G5998" s="50">
        <v>1854</v>
      </c>
      <c r="H5998" s="50">
        <v>2200</v>
      </c>
      <c r="I5998" s="50">
        <f t="shared" si="288"/>
        <v>1854</v>
      </c>
      <c r="J5998" s="50">
        <f t="shared" si="288"/>
        <v>2200</v>
      </c>
    </row>
    <row r="5999" spans="3:10">
      <c r="C5999" s="48" t="s">
        <v>595</v>
      </c>
      <c r="D5999" s="49" t="s">
        <v>596</v>
      </c>
      <c r="E5999" s="65">
        <v>0</v>
      </c>
      <c r="F5999" s="65">
        <v>0</v>
      </c>
      <c r="G5999" s="50">
        <v>147</v>
      </c>
      <c r="H5999" s="50">
        <v>250</v>
      </c>
      <c r="I5999" s="50">
        <f t="shared" si="288"/>
        <v>147</v>
      </c>
      <c r="J5999" s="50">
        <f t="shared" si="288"/>
        <v>250</v>
      </c>
    </row>
    <row r="6000" spans="3:10">
      <c r="C6000" s="48" t="s">
        <v>761</v>
      </c>
      <c r="D6000" s="49" t="s">
        <v>762</v>
      </c>
      <c r="E6000" s="65">
        <v>0</v>
      </c>
      <c r="F6000" s="65">
        <v>0</v>
      </c>
      <c r="G6000" s="50">
        <v>0</v>
      </c>
      <c r="H6000" s="50">
        <v>1</v>
      </c>
      <c r="I6000" s="50">
        <f t="shared" si="288"/>
        <v>0</v>
      </c>
      <c r="J6000" s="50">
        <f t="shared" si="288"/>
        <v>1</v>
      </c>
    </row>
    <row r="6001" spans="3:10">
      <c r="C6001" s="48" t="s">
        <v>597</v>
      </c>
      <c r="D6001" s="49" t="s">
        <v>598</v>
      </c>
      <c r="E6001" s="65">
        <v>0</v>
      </c>
      <c r="F6001" s="65">
        <v>0</v>
      </c>
      <c r="G6001" s="50">
        <v>0</v>
      </c>
      <c r="H6001" s="50">
        <v>1</v>
      </c>
      <c r="I6001" s="50">
        <f t="shared" si="288"/>
        <v>0</v>
      </c>
      <c r="J6001" s="50">
        <f t="shared" si="288"/>
        <v>1</v>
      </c>
    </row>
    <row r="6002" spans="3:10">
      <c r="C6002" s="48" t="s">
        <v>767</v>
      </c>
      <c r="D6002" s="49" t="s">
        <v>768</v>
      </c>
      <c r="E6002" s="65">
        <v>0</v>
      </c>
      <c r="F6002" s="65">
        <v>0</v>
      </c>
      <c r="G6002" s="50">
        <v>0</v>
      </c>
      <c r="H6002" s="50">
        <v>1</v>
      </c>
      <c r="I6002" s="50">
        <f t="shared" si="288"/>
        <v>0</v>
      </c>
      <c r="J6002" s="50">
        <f t="shared" si="288"/>
        <v>1</v>
      </c>
    </row>
    <row r="6003" spans="3:10">
      <c r="C6003" s="48" t="s">
        <v>769</v>
      </c>
      <c r="D6003" s="49" t="s">
        <v>770</v>
      </c>
      <c r="E6003" s="65">
        <v>0</v>
      </c>
      <c r="F6003" s="65">
        <v>0</v>
      </c>
      <c r="G6003" s="50">
        <v>0</v>
      </c>
      <c r="H6003" s="50">
        <v>1</v>
      </c>
      <c r="I6003" s="50">
        <f t="shared" si="288"/>
        <v>0</v>
      </c>
      <c r="J6003" s="50">
        <f t="shared" si="288"/>
        <v>1</v>
      </c>
    </row>
    <row r="6004" spans="3:10">
      <c r="C6004" s="48" t="s">
        <v>599</v>
      </c>
      <c r="D6004" s="49" t="s">
        <v>600</v>
      </c>
      <c r="E6004" s="65">
        <v>0</v>
      </c>
      <c r="F6004" s="65">
        <v>0</v>
      </c>
      <c r="G6004" s="50">
        <v>0</v>
      </c>
      <c r="H6004" s="50">
        <v>1</v>
      </c>
      <c r="I6004" s="50">
        <f t="shared" si="288"/>
        <v>0</v>
      </c>
      <c r="J6004" s="50">
        <f t="shared" si="288"/>
        <v>1</v>
      </c>
    </row>
    <row r="6005" spans="3:10">
      <c r="C6005" s="48" t="s">
        <v>601</v>
      </c>
      <c r="D6005" s="49" t="s">
        <v>602</v>
      </c>
      <c r="E6005" s="65">
        <v>0</v>
      </c>
      <c r="F6005" s="65">
        <v>0</v>
      </c>
      <c r="G6005" s="50">
        <v>700</v>
      </c>
      <c r="H6005" s="50">
        <v>700</v>
      </c>
      <c r="I6005" s="50">
        <f t="shared" si="288"/>
        <v>700</v>
      </c>
      <c r="J6005" s="50">
        <f t="shared" si="288"/>
        <v>700</v>
      </c>
    </row>
    <row r="6006" spans="3:10">
      <c r="C6006" s="48" t="s">
        <v>603</v>
      </c>
      <c r="D6006" s="49" t="s">
        <v>604</v>
      </c>
      <c r="E6006" s="65">
        <v>0</v>
      </c>
      <c r="F6006" s="65">
        <v>0</v>
      </c>
      <c r="G6006" s="50">
        <v>0</v>
      </c>
      <c r="H6006" s="50">
        <v>1</v>
      </c>
      <c r="I6006" s="50">
        <f t="shared" si="288"/>
        <v>0</v>
      </c>
      <c r="J6006" s="50">
        <f t="shared" si="288"/>
        <v>1</v>
      </c>
    </row>
    <row r="6007" spans="3:10">
      <c r="C6007" s="48" t="s">
        <v>605</v>
      </c>
      <c r="D6007" s="49" t="s">
        <v>606</v>
      </c>
      <c r="E6007" s="65">
        <v>0</v>
      </c>
      <c r="F6007" s="65">
        <v>0</v>
      </c>
      <c r="G6007" s="50">
        <v>265</v>
      </c>
      <c r="H6007" s="50">
        <v>280</v>
      </c>
      <c r="I6007" s="50">
        <f t="shared" si="288"/>
        <v>265</v>
      </c>
      <c r="J6007" s="50">
        <f t="shared" si="288"/>
        <v>280</v>
      </c>
    </row>
    <row r="6008" spans="3:10">
      <c r="C6008" s="48" t="s">
        <v>779</v>
      </c>
      <c r="D6008" s="49" t="s">
        <v>780</v>
      </c>
      <c r="E6008" s="65">
        <v>0</v>
      </c>
      <c r="F6008" s="65">
        <v>0</v>
      </c>
      <c r="G6008" s="50">
        <v>0</v>
      </c>
      <c r="H6008" s="50">
        <v>2</v>
      </c>
      <c r="I6008" s="50">
        <f t="shared" si="288"/>
        <v>0</v>
      </c>
      <c r="J6008" s="50">
        <f t="shared" si="288"/>
        <v>2</v>
      </c>
    </row>
    <row r="6009" spans="3:10">
      <c r="C6009" s="48" t="s">
        <v>2829</v>
      </c>
      <c r="D6009" s="49" t="s">
        <v>2830</v>
      </c>
      <c r="E6009" s="65">
        <v>0</v>
      </c>
      <c r="F6009" s="65">
        <v>0</v>
      </c>
      <c r="G6009" s="50">
        <v>0</v>
      </c>
      <c r="H6009" s="50">
        <v>2</v>
      </c>
      <c r="I6009" s="50">
        <f t="shared" si="288"/>
        <v>0</v>
      </c>
      <c r="J6009" s="50">
        <f t="shared" si="288"/>
        <v>2</v>
      </c>
    </row>
    <row r="6010" spans="3:10">
      <c r="C6010" s="48" t="s">
        <v>787</v>
      </c>
      <c r="D6010" s="49" t="s">
        <v>788</v>
      </c>
      <c r="E6010" s="65">
        <v>0</v>
      </c>
      <c r="F6010" s="65">
        <v>0</v>
      </c>
      <c r="G6010" s="50">
        <v>0</v>
      </c>
      <c r="H6010" s="50">
        <v>1</v>
      </c>
      <c r="I6010" s="50">
        <f t="shared" si="288"/>
        <v>0</v>
      </c>
      <c r="J6010" s="50">
        <f t="shared" si="288"/>
        <v>1</v>
      </c>
    </row>
    <row r="6011" spans="3:10">
      <c r="C6011" s="48" t="s">
        <v>3733</v>
      </c>
      <c r="D6011" s="49" t="s">
        <v>3734</v>
      </c>
      <c r="E6011" s="65">
        <v>0</v>
      </c>
      <c r="F6011" s="65">
        <v>0</v>
      </c>
      <c r="G6011" s="50">
        <v>0</v>
      </c>
      <c r="H6011" s="50">
        <v>1</v>
      </c>
      <c r="I6011" s="50">
        <f t="shared" si="288"/>
        <v>0</v>
      </c>
      <c r="J6011" s="50">
        <f t="shared" si="288"/>
        <v>1</v>
      </c>
    </row>
    <row r="6012" spans="3:10">
      <c r="C6012" s="48" t="s">
        <v>1437</v>
      </c>
      <c r="D6012" s="49" t="s">
        <v>1438</v>
      </c>
      <c r="E6012" s="65">
        <v>0</v>
      </c>
      <c r="F6012" s="65">
        <v>0</v>
      </c>
      <c r="G6012" s="50">
        <v>0</v>
      </c>
      <c r="H6012" s="50">
        <v>1</v>
      </c>
      <c r="I6012" s="50">
        <f t="shared" si="288"/>
        <v>0</v>
      </c>
      <c r="J6012" s="50">
        <f t="shared" si="288"/>
        <v>1</v>
      </c>
    </row>
    <row r="6013" spans="3:10">
      <c r="C6013" s="48" t="s">
        <v>789</v>
      </c>
      <c r="D6013" s="49" t="s">
        <v>1555</v>
      </c>
      <c r="E6013" s="65">
        <v>0</v>
      </c>
      <c r="F6013" s="65">
        <v>0</v>
      </c>
      <c r="G6013" s="50">
        <v>0</v>
      </c>
      <c r="H6013" s="50">
        <v>1</v>
      </c>
      <c r="I6013" s="50">
        <f t="shared" si="288"/>
        <v>0</v>
      </c>
      <c r="J6013" s="50">
        <f t="shared" si="288"/>
        <v>1</v>
      </c>
    </row>
    <row r="6014" spans="3:10">
      <c r="C6014" s="48" t="s">
        <v>797</v>
      </c>
      <c r="D6014" s="49" t="s">
        <v>798</v>
      </c>
      <c r="E6014" s="65">
        <v>0</v>
      </c>
      <c r="F6014" s="65">
        <v>0</v>
      </c>
      <c r="G6014" s="50">
        <v>0</v>
      </c>
      <c r="H6014" s="50">
        <v>1</v>
      </c>
      <c r="I6014" s="50">
        <f t="shared" si="288"/>
        <v>0</v>
      </c>
      <c r="J6014" s="50">
        <f t="shared" si="288"/>
        <v>1</v>
      </c>
    </row>
    <row r="6015" spans="3:10">
      <c r="C6015" s="48" t="s">
        <v>5136</v>
      </c>
      <c r="D6015" s="49" t="s">
        <v>5137</v>
      </c>
      <c r="E6015" s="65">
        <v>0</v>
      </c>
      <c r="F6015" s="65">
        <v>0</v>
      </c>
      <c r="G6015" s="50">
        <v>0</v>
      </c>
      <c r="H6015" s="50">
        <v>1</v>
      </c>
      <c r="I6015" s="50">
        <f t="shared" si="288"/>
        <v>0</v>
      </c>
      <c r="J6015" s="50">
        <f t="shared" si="288"/>
        <v>1</v>
      </c>
    </row>
    <row r="6016" spans="3:10">
      <c r="C6016" s="48" t="s">
        <v>4198</v>
      </c>
      <c r="D6016" s="49" t="s">
        <v>4199</v>
      </c>
      <c r="E6016" s="65">
        <v>0</v>
      </c>
      <c r="F6016" s="65">
        <v>0</v>
      </c>
      <c r="G6016" s="50">
        <v>0</v>
      </c>
      <c r="H6016" s="50">
        <v>1</v>
      </c>
      <c r="I6016" s="50">
        <f t="shared" si="288"/>
        <v>0</v>
      </c>
      <c r="J6016" s="50">
        <f t="shared" si="288"/>
        <v>1</v>
      </c>
    </row>
    <row r="6017" spans="3:10">
      <c r="C6017" s="48" t="s">
        <v>5021</v>
      </c>
      <c r="D6017" s="49" t="s">
        <v>5022</v>
      </c>
      <c r="E6017" s="65">
        <v>4</v>
      </c>
      <c r="F6017" s="65">
        <v>3</v>
      </c>
      <c r="G6017" s="50">
        <v>0</v>
      </c>
      <c r="H6017" s="50">
        <v>1</v>
      </c>
      <c r="I6017" s="50">
        <f t="shared" si="288"/>
        <v>4</v>
      </c>
      <c r="J6017" s="50">
        <f t="shared" si="288"/>
        <v>4</v>
      </c>
    </row>
    <row r="6018" spans="3:10">
      <c r="C6018" s="48" t="s">
        <v>3113</v>
      </c>
      <c r="D6018" s="49" t="s">
        <v>3114</v>
      </c>
      <c r="E6018" s="65">
        <v>18486</v>
      </c>
      <c r="F6018" s="65">
        <v>20000</v>
      </c>
      <c r="G6018" s="50">
        <v>5226</v>
      </c>
      <c r="H6018" s="50">
        <v>5000</v>
      </c>
      <c r="I6018" s="50">
        <f t="shared" si="288"/>
        <v>23712</v>
      </c>
      <c r="J6018" s="50">
        <f t="shared" si="288"/>
        <v>25000</v>
      </c>
    </row>
    <row r="6019" spans="3:10">
      <c r="C6019" s="48" t="s">
        <v>4202</v>
      </c>
      <c r="D6019" s="49" t="s">
        <v>4203</v>
      </c>
      <c r="E6019" s="65">
        <v>0</v>
      </c>
      <c r="F6019" s="65">
        <v>2</v>
      </c>
      <c r="G6019" s="50">
        <v>2260</v>
      </c>
      <c r="H6019" s="50">
        <v>2200</v>
      </c>
      <c r="I6019" s="50">
        <f t="shared" si="288"/>
        <v>2260</v>
      </c>
      <c r="J6019" s="50">
        <f t="shared" si="288"/>
        <v>2202</v>
      </c>
    </row>
    <row r="6020" spans="3:10">
      <c r="C6020" s="48" t="s">
        <v>4204</v>
      </c>
      <c r="D6020" s="49" t="s">
        <v>4205</v>
      </c>
      <c r="E6020" s="65">
        <v>280</v>
      </c>
      <c r="F6020" s="65">
        <v>300</v>
      </c>
      <c r="G6020" s="50">
        <v>1</v>
      </c>
      <c r="H6020" s="50">
        <v>2</v>
      </c>
      <c r="I6020" s="50">
        <f t="shared" si="288"/>
        <v>281</v>
      </c>
      <c r="J6020" s="50">
        <f t="shared" si="288"/>
        <v>302</v>
      </c>
    </row>
    <row r="6021" spans="3:10">
      <c r="C6021" s="48" t="s">
        <v>3774</v>
      </c>
      <c r="D6021" s="49" t="s">
        <v>3775</v>
      </c>
      <c r="E6021" s="65">
        <v>331</v>
      </c>
      <c r="F6021" s="65">
        <v>300</v>
      </c>
      <c r="G6021" s="50">
        <v>2277</v>
      </c>
      <c r="H6021" s="50">
        <v>2200</v>
      </c>
      <c r="I6021" s="50">
        <f t="shared" si="288"/>
        <v>2608</v>
      </c>
      <c r="J6021" s="50">
        <f t="shared" si="288"/>
        <v>2500</v>
      </c>
    </row>
    <row r="6022" spans="3:10">
      <c r="C6022" s="48" t="s">
        <v>4206</v>
      </c>
      <c r="D6022" s="49" t="s">
        <v>4207</v>
      </c>
      <c r="E6022" s="65">
        <v>0</v>
      </c>
      <c r="F6022" s="65">
        <v>5</v>
      </c>
      <c r="G6022" s="50">
        <v>0</v>
      </c>
      <c r="H6022" s="50">
        <v>1</v>
      </c>
      <c r="I6022" s="50">
        <f t="shared" si="288"/>
        <v>0</v>
      </c>
      <c r="J6022" s="50">
        <f t="shared" si="288"/>
        <v>6</v>
      </c>
    </row>
    <row r="6023" spans="3:10">
      <c r="C6023" s="48" t="s">
        <v>3776</v>
      </c>
      <c r="D6023" s="49" t="s">
        <v>3777</v>
      </c>
      <c r="E6023" s="65">
        <v>329</v>
      </c>
      <c r="F6023" s="65">
        <v>300</v>
      </c>
      <c r="G6023" s="50">
        <v>18</v>
      </c>
      <c r="H6023" s="50">
        <v>20</v>
      </c>
      <c r="I6023" s="50">
        <f t="shared" si="288"/>
        <v>347</v>
      </c>
      <c r="J6023" s="50">
        <f t="shared" si="288"/>
        <v>320</v>
      </c>
    </row>
    <row r="6024" spans="3:10">
      <c r="C6024" s="48" t="s">
        <v>5138</v>
      </c>
      <c r="D6024" s="49" t="s">
        <v>5139</v>
      </c>
      <c r="E6024" s="65">
        <v>22</v>
      </c>
      <c r="F6024" s="65">
        <v>50</v>
      </c>
      <c r="G6024" s="50">
        <v>2259</v>
      </c>
      <c r="H6024" s="50">
        <v>2500</v>
      </c>
      <c r="I6024" s="50">
        <f t="shared" si="288"/>
        <v>2281</v>
      </c>
      <c r="J6024" s="50">
        <f t="shared" si="288"/>
        <v>2550</v>
      </c>
    </row>
    <row r="6025" spans="3:10">
      <c r="C6025" s="48" t="s">
        <v>3737</v>
      </c>
      <c r="D6025" s="49" t="s">
        <v>3738</v>
      </c>
      <c r="E6025" s="65">
        <v>49</v>
      </c>
      <c r="F6025" s="65">
        <v>50</v>
      </c>
      <c r="G6025" s="50">
        <v>15</v>
      </c>
      <c r="H6025" s="50">
        <v>20</v>
      </c>
      <c r="I6025" s="50">
        <f t="shared" si="288"/>
        <v>64</v>
      </c>
      <c r="J6025" s="50">
        <f t="shared" si="288"/>
        <v>70</v>
      </c>
    </row>
    <row r="6026" spans="3:10">
      <c r="C6026" s="48" t="s">
        <v>4208</v>
      </c>
      <c r="D6026" s="49" t="s">
        <v>4209</v>
      </c>
      <c r="E6026" s="65">
        <v>21</v>
      </c>
      <c r="F6026" s="65">
        <v>50</v>
      </c>
      <c r="G6026" s="50">
        <v>7</v>
      </c>
      <c r="H6026" s="50">
        <v>10</v>
      </c>
      <c r="I6026" s="50">
        <f t="shared" si="288"/>
        <v>28</v>
      </c>
      <c r="J6026" s="50">
        <f t="shared" si="288"/>
        <v>60</v>
      </c>
    </row>
    <row r="6027" spans="3:10">
      <c r="C6027" s="48" t="s">
        <v>5140</v>
      </c>
      <c r="D6027" s="49" t="s">
        <v>5141</v>
      </c>
      <c r="E6027" s="65">
        <v>1</v>
      </c>
      <c r="F6027" s="65">
        <v>1</v>
      </c>
      <c r="G6027" s="50">
        <v>0</v>
      </c>
      <c r="H6027" s="50">
        <v>1</v>
      </c>
      <c r="I6027" s="50">
        <f t="shared" si="288"/>
        <v>1</v>
      </c>
      <c r="J6027" s="50">
        <f t="shared" si="288"/>
        <v>2</v>
      </c>
    </row>
    <row r="6028" spans="3:10">
      <c r="C6028" s="48" t="s">
        <v>924</v>
      </c>
      <c r="D6028" s="49" t="s">
        <v>925</v>
      </c>
      <c r="E6028" s="65">
        <v>0</v>
      </c>
      <c r="F6028" s="65">
        <v>1</v>
      </c>
      <c r="G6028" s="50">
        <v>0</v>
      </c>
      <c r="H6028" s="50">
        <v>1</v>
      </c>
      <c r="I6028" s="50">
        <f t="shared" si="288"/>
        <v>0</v>
      </c>
      <c r="J6028" s="50">
        <f t="shared" si="288"/>
        <v>2</v>
      </c>
    </row>
    <row r="6029" spans="3:10">
      <c r="C6029" s="48" t="s">
        <v>5142</v>
      </c>
      <c r="D6029" s="49" t="s">
        <v>5143</v>
      </c>
      <c r="E6029" s="65">
        <v>21</v>
      </c>
      <c r="F6029" s="65">
        <v>50</v>
      </c>
      <c r="G6029" s="50">
        <v>6</v>
      </c>
      <c r="H6029" s="50">
        <v>10</v>
      </c>
      <c r="I6029" s="50">
        <f t="shared" si="288"/>
        <v>27</v>
      </c>
      <c r="J6029" s="50">
        <f t="shared" si="288"/>
        <v>60</v>
      </c>
    </row>
    <row r="6030" spans="3:10">
      <c r="C6030" s="48" t="s">
        <v>5144</v>
      </c>
      <c r="D6030" s="49" t="s">
        <v>5145</v>
      </c>
      <c r="E6030" s="65">
        <v>21</v>
      </c>
      <c r="F6030" s="65">
        <v>50</v>
      </c>
      <c r="G6030" s="50">
        <v>6</v>
      </c>
      <c r="H6030" s="50">
        <v>10</v>
      </c>
      <c r="I6030" s="50">
        <f t="shared" si="288"/>
        <v>27</v>
      </c>
      <c r="J6030" s="50">
        <f t="shared" si="288"/>
        <v>60</v>
      </c>
    </row>
    <row r="6031" spans="3:10">
      <c r="C6031" s="48" t="s">
        <v>5146</v>
      </c>
      <c r="D6031" s="49" t="s">
        <v>5147</v>
      </c>
      <c r="E6031" s="65">
        <v>0</v>
      </c>
      <c r="F6031" s="65">
        <v>1</v>
      </c>
      <c r="G6031" s="50">
        <v>0</v>
      </c>
      <c r="H6031" s="50">
        <v>1</v>
      </c>
      <c r="I6031" s="50">
        <f t="shared" si="288"/>
        <v>0</v>
      </c>
      <c r="J6031" s="50">
        <f t="shared" si="288"/>
        <v>2</v>
      </c>
    </row>
    <row r="6032" spans="3:10">
      <c r="C6032" s="48" t="s">
        <v>5148</v>
      </c>
      <c r="D6032" s="49" t="s">
        <v>5149</v>
      </c>
      <c r="E6032" s="65">
        <v>0</v>
      </c>
      <c r="F6032" s="65">
        <v>1</v>
      </c>
      <c r="G6032" s="50">
        <v>0</v>
      </c>
      <c r="H6032" s="50">
        <v>1</v>
      </c>
      <c r="I6032" s="50">
        <f t="shared" si="288"/>
        <v>0</v>
      </c>
      <c r="J6032" s="50">
        <f t="shared" si="288"/>
        <v>2</v>
      </c>
    </row>
    <row r="6033" spans="3:10">
      <c r="C6033" s="48" t="s">
        <v>4210</v>
      </c>
      <c r="D6033" s="49" t="s">
        <v>4211</v>
      </c>
      <c r="E6033" s="65">
        <v>332</v>
      </c>
      <c r="F6033" s="65">
        <v>300</v>
      </c>
      <c r="G6033" s="50">
        <v>17</v>
      </c>
      <c r="H6033" s="50">
        <v>25</v>
      </c>
      <c r="I6033" s="50">
        <f t="shared" si="288"/>
        <v>349</v>
      </c>
      <c r="J6033" s="50">
        <f t="shared" si="288"/>
        <v>325</v>
      </c>
    </row>
    <row r="6034" spans="3:10">
      <c r="C6034" s="48" t="s">
        <v>2037</v>
      </c>
      <c r="D6034" s="49" t="s">
        <v>2038</v>
      </c>
      <c r="E6034" s="65">
        <v>0</v>
      </c>
      <c r="F6034" s="65">
        <v>1</v>
      </c>
      <c r="G6034" s="50">
        <v>0</v>
      </c>
      <c r="H6034" s="50">
        <v>1</v>
      </c>
      <c r="I6034" s="50">
        <f t="shared" si="288"/>
        <v>0</v>
      </c>
      <c r="J6034" s="50">
        <f t="shared" ref="J6034:J6097" si="289">SUM(F6034,H6034)</f>
        <v>2</v>
      </c>
    </row>
    <row r="6035" spans="3:10">
      <c r="C6035" s="48" t="s">
        <v>613</v>
      </c>
      <c r="D6035" s="49" t="s">
        <v>614</v>
      </c>
      <c r="E6035" s="65">
        <v>1</v>
      </c>
      <c r="F6035" s="65">
        <v>1</v>
      </c>
      <c r="G6035" s="50">
        <v>0</v>
      </c>
      <c r="H6035" s="50">
        <v>1</v>
      </c>
      <c r="I6035" s="50">
        <f t="shared" ref="I6035:J6098" si="290">SUM(E6035,G6035)</f>
        <v>1</v>
      </c>
      <c r="J6035" s="50">
        <f t="shared" si="289"/>
        <v>2</v>
      </c>
    </row>
    <row r="6036" spans="3:10">
      <c r="C6036" s="48" t="s">
        <v>617</v>
      </c>
      <c r="D6036" s="49" t="s">
        <v>618</v>
      </c>
      <c r="E6036" s="65">
        <v>131</v>
      </c>
      <c r="F6036" s="65">
        <v>150</v>
      </c>
      <c r="G6036" s="50">
        <v>4</v>
      </c>
      <c r="H6036" s="50">
        <v>10</v>
      </c>
      <c r="I6036" s="50">
        <f t="shared" si="290"/>
        <v>135</v>
      </c>
      <c r="J6036" s="50">
        <f t="shared" si="289"/>
        <v>160</v>
      </c>
    </row>
    <row r="6037" spans="3:10">
      <c r="C6037" s="48" t="s">
        <v>3739</v>
      </c>
      <c r="D6037" s="49" t="s">
        <v>3740</v>
      </c>
      <c r="E6037" s="65">
        <v>3</v>
      </c>
      <c r="F6037" s="65">
        <v>5</v>
      </c>
      <c r="G6037" s="50">
        <v>0</v>
      </c>
      <c r="H6037" s="50">
        <v>1</v>
      </c>
      <c r="I6037" s="50">
        <f t="shared" si="290"/>
        <v>3</v>
      </c>
      <c r="J6037" s="50">
        <f t="shared" si="289"/>
        <v>6</v>
      </c>
    </row>
    <row r="6038" spans="3:10">
      <c r="C6038" s="48" t="s">
        <v>3741</v>
      </c>
      <c r="D6038" s="49" t="s">
        <v>3742</v>
      </c>
      <c r="E6038" s="65">
        <v>4490</v>
      </c>
      <c r="F6038" s="65">
        <v>4500</v>
      </c>
      <c r="G6038" s="50">
        <v>939</v>
      </c>
      <c r="H6038" s="50">
        <v>800</v>
      </c>
      <c r="I6038" s="50">
        <f t="shared" si="290"/>
        <v>5429</v>
      </c>
      <c r="J6038" s="50">
        <f t="shared" si="289"/>
        <v>5300</v>
      </c>
    </row>
    <row r="6039" spans="3:10">
      <c r="C6039" s="48" t="s">
        <v>3743</v>
      </c>
      <c r="D6039" s="49" t="s">
        <v>3744</v>
      </c>
      <c r="E6039" s="65">
        <v>14</v>
      </c>
      <c r="F6039" s="65">
        <v>15</v>
      </c>
      <c r="G6039" s="50">
        <v>3</v>
      </c>
      <c r="H6039" s="50">
        <v>5</v>
      </c>
      <c r="I6039" s="50">
        <f t="shared" si="290"/>
        <v>17</v>
      </c>
      <c r="J6039" s="50">
        <f t="shared" si="289"/>
        <v>20</v>
      </c>
    </row>
    <row r="6040" spans="3:10">
      <c r="C6040" s="48" t="s">
        <v>623</v>
      </c>
      <c r="D6040" s="49" t="s">
        <v>624</v>
      </c>
      <c r="E6040" s="65">
        <v>3</v>
      </c>
      <c r="F6040" s="65">
        <v>15</v>
      </c>
      <c r="G6040" s="50">
        <v>0</v>
      </c>
      <c r="H6040" s="50">
        <v>1</v>
      </c>
      <c r="I6040" s="50">
        <f t="shared" si="290"/>
        <v>3</v>
      </c>
      <c r="J6040" s="50">
        <f t="shared" si="289"/>
        <v>16</v>
      </c>
    </row>
    <row r="6041" spans="3:10">
      <c r="C6041" s="48" t="s">
        <v>625</v>
      </c>
      <c r="D6041" s="49" t="s">
        <v>626</v>
      </c>
      <c r="E6041" s="65">
        <v>2</v>
      </c>
      <c r="F6041" s="65">
        <v>1</v>
      </c>
      <c r="G6041" s="50">
        <v>0</v>
      </c>
      <c r="H6041" s="50">
        <v>1</v>
      </c>
      <c r="I6041" s="50">
        <f t="shared" si="290"/>
        <v>2</v>
      </c>
      <c r="J6041" s="50">
        <f t="shared" si="289"/>
        <v>2</v>
      </c>
    </row>
    <row r="6042" spans="3:10">
      <c r="C6042" s="48" t="s">
        <v>3745</v>
      </c>
      <c r="D6042" s="49" t="s">
        <v>3746</v>
      </c>
      <c r="E6042" s="65">
        <v>55</v>
      </c>
      <c r="F6042" s="65">
        <v>60</v>
      </c>
      <c r="G6042" s="50">
        <v>1</v>
      </c>
      <c r="H6042" s="50">
        <v>2</v>
      </c>
      <c r="I6042" s="50">
        <f t="shared" si="290"/>
        <v>56</v>
      </c>
      <c r="J6042" s="50">
        <f t="shared" si="289"/>
        <v>62</v>
      </c>
    </row>
    <row r="6043" spans="3:10">
      <c r="C6043" s="48" t="s">
        <v>627</v>
      </c>
      <c r="D6043" s="49" t="s">
        <v>628</v>
      </c>
      <c r="E6043" s="65">
        <v>0</v>
      </c>
      <c r="F6043" s="65">
        <v>1</v>
      </c>
      <c r="G6043" s="50">
        <v>0</v>
      </c>
      <c r="H6043" s="50">
        <v>1</v>
      </c>
      <c r="I6043" s="50">
        <f t="shared" si="290"/>
        <v>0</v>
      </c>
      <c r="J6043" s="50">
        <f t="shared" si="289"/>
        <v>2</v>
      </c>
    </row>
    <row r="6044" spans="3:10">
      <c r="C6044" s="48" t="s">
        <v>5150</v>
      </c>
      <c r="D6044" s="49" t="s">
        <v>5151</v>
      </c>
      <c r="E6044" s="65">
        <v>0</v>
      </c>
      <c r="F6044" s="65">
        <v>1</v>
      </c>
      <c r="G6044" s="50">
        <v>0</v>
      </c>
      <c r="H6044" s="50">
        <v>1</v>
      </c>
      <c r="I6044" s="50">
        <f t="shared" si="290"/>
        <v>0</v>
      </c>
      <c r="J6044" s="50">
        <f t="shared" si="289"/>
        <v>2</v>
      </c>
    </row>
    <row r="6045" spans="3:10">
      <c r="C6045" s="48" t="s">
        <v>4961</v>
      </c>
      <c r="D6045" s="49" t="s">
        <v>4962</v>
      </c>
      <c r="E6045" s="65">
        <v>0</v>
      </c>
      <c r="F6045" s="65">
        <v>1</v>
      </c>
      <c r="G6045" s="50">
        <v>0</v>
      </c>
      <c r="H6045" s="50">
        <v>1</v>
      </c>
      <c r="I6045" s="50">
        <f t="shared" si="290"/>
        <v>0</v>
      </c>
      <c r="J6045" s="50">
        <f t="shared" si="289"/>
        <v>2</v>
      </c>
    </row>
    <row r="6046" spans="3:10">
      <c r="C6046" s="48" t="s">
        <v>5152</v>
      </c>
      <c r="D6046" s="49" t="s">
        <v>5185</v>
      </c>
      <c r="E6046" s="65">
        <v>0</v>
      </c>
      <c r="F6046" s="65">
        <v>1</v>
      </c>
      <c r="G6046" s="50">
        <v>0</v>
      </c>
      <c r="H6046" s="50">
        <v>1</v>
      </c>
      <c r="I6046" s="50">
        <f t="shared" si="290"/>
        <v>0</v>
      </c>
      <c r="J6046" s="50">
        <f t="shared" si="289"/>
        <v>2</v>
      </c>
    </row>
    <row r="6047" spans="3:10">
      <c r="C6047" s="48" t="s">
        <v>4228</v>
      </c>
      <c r="D6047" s="49" t="s">
        <v>4229</v>
      </c>
      <c r="E6047" s="65">
        <v>0</v>
      </c>
      <c r="F6047" s="65">
        <v>0</v>
      </c>
      <c r="G6047" s="50">
        <v>0</v>
      </c>
      <c r="H6047" s="50">
        <v>1</v>
      </c>
      <c r="I6047" s="50">
        <f t="shared" si="290"/>
        <v>0</v>
      </c>
      <c r="J6047" s="50">
        <f t="shared" si="289"/>
        <v>1</v>
      </c>
    </row>
    <row r="6048" spans="3:10">
      <c r="C6048" s="48" t="s">
        <v>926</v>
      </c>
      <c r="D6048" s="49" t="s">
        <v>927</v>
      </c>
      <c r="E6048" s="65">
        <v>0</v>
      </c>
      <c r="F6048" s="65">
        <v>0</v>
      </c>
      <c r="G6048" s="50">
        <v>34</v>
      </c>
      <c r="H6048" s="50">
        <v>40</v>
      </c>
      <c r="I6048" s="50">
        <f t="shared" si="290"/>
        <v>34</v>
      </c>
      <c r="J6048" s="50">
        <f t="shared" si="289"/>
        <v>40</v>
      </c>
    </row>
    <row r="6049" spans="3:10">
      <c r="C6049" s="48" t="s">
        <v>631</v>
      </c>
      <c r="D6049" s="49" t="s">
        <v>632</v>
      </c>
      <c r="E6049" s="65">
        <v>0</v>
      </c>
      <c r="F6049" s="65">
        <v>0</v>
      </c>
      <c r="G6049" s="50">
        <v>604</v>
      </c>
      <c r="H6049" s="50">
        <v>700</v>
      </c>
      <c r="I6049" s="50">
        <f t="shared" si="290"/>
        <v>604</v>
      </c>
      <c r="J6049" s="50">
        <f t="shared" si="289"/>
        <v>700</v>
      </c>
    </row>
    <row r="6050" spans="3:10">
      <c r="C6050" s="48" t="s">
        <v>633</v>
      </c>
      <c r="D6050" s="49" t="s">
        <v>634</v>
      </c>
      <c r="E6050" s="65">
        <v>0</v>
      </c>
      <c r="F6050" s="65">
        <v>0</v>
      </c>
      <c r="G6050" s="50">
        <v>7</v>
      </c>
      <c r="H6050" s="50">
        <v>10</v>
      </c>
      <c r="I6050" s="50">
        <f t="shared" si="290"/>
        <v>7</v>
      </c>
      <c r="J6050" s="50">
        <f t="shared" si="289"/>
        <v>10</v>
      </c>
    </row>
    <row r="6051" spans="3:10">
      <c r="C6051" s="48" t="s">
        <v>4230</v>
      </c>
      <c r="D6051" s="49" t="s">
        <v>4231</v>
      </c>
      <c r="E6051" s="65">
        <v>74</v>
      </c>
      <c r="F6051" s="65">
        <v>90</v>
      </c>
      <c r="G6051" s="50">
        <v>0</v>
      </c>
      <c r="H6051" s="50">
        <v>1</v>
      </c>
      <c r="I6051" s="50">
        <f t="shared" si="290"/>
        <v>74</v>
      </c>
      <c r="J6051" s="50">
        <f t="shared" si="289"/>
        <v>91</v>
      </c>
    </row>
    <row r="6052" spans="3:10">
      <c r="C6052" s="48" t="s">
        <v>3747</v>
      </c>
      <c r="D6052" s="49" t="s">
        <v>3748</v>
      </c>
      <c r="E6052" s="65">
        <v>0</v>
      </c>
      <c r="F6052" s="65">
        <v>0</v>
      </c>
      <c r="G6052" s="50">
        <v>0</v>
      </c>
      <c r="H6052" s="50">
        <v>1</v>
      </c>
      <c r="I6052" s="50">
        <f t="shared" si="290"/>
        <v>0</v>
      </c>
      <c r="J6052" s="50">
        <f t="shared" si="289"/>
        <v>1</v>
      </c>
    </row>
    <row r="6053" spans="3:10">
      <c r="C6053" s="48" t="s">
        <v>5153</v>
      </c>
      <c r="D6053" s="49" t="s">
        <v>5154</v>
      </c>
      <c r="E6053" s="65">
        <v>0</v>
      </c>
      <c r="F6053" s="65">
        <v>1</v>
      </c>
      <c r="G6053" s="50">
        <v>0</v>
      </c>
      <c r="H6053" s="50">
        <v>1</v>
      </c>
      <c r="I6053" s="50">
        <f t="shared" si="290"/>
        <v>0</v>
      </c>
      <c r="J6053" s="50">
        <f t="shared" si="289"/>
        <v>2</v>
      </c>
    </row>
    <row r="6054" spans="3:10" ht="25.5">
      <c r="C6054" s="48" t="s">
        <v>5023</v>
      </c>
      <c r="D6054" s="49" t="s">
        <v>5190</v>
      </c>
      <c r="E6054" s="65">
        <v>0</v>
      </c>
      <c r="F6054" s="65">
        <v>0</v>
      </c>
      <c r="G6054" s="50">
        <v>0</v>
      </c>
      <c r="H6054" s="50">
        <v>1</v>
      </c>
      <c r="I6054" s="50">
        <f t="shared" si="290"/>
        <v>0</v>
      </c>
      <c r="J6054" s="50">
        <f t="shared" si="289"/>
        <v>1</v>
      </c>
    </row>
    <row r="6055" spans="3:10" ht="25.5">
      <c r="C6055" s="48" t="s">
        <v>5155</v>
      </c>
      <c r="D6055" s="49" t="s">
        <v>5191</v>
      </c>
      <c r="E6055" s="65">
        <v>0</v>
      </c>
      <c r="F6055" s="65">
        <v>0</v>
      </c>
      <c r="G6055" s="50">
        <v>0</v>
      </c>
      <c r="H6055" s="50">
        <v>1</v>
      </c>
      <c r="I6055" s="50">
        <f t="shared" si="290"/>
        <v>0</v>
      </c>
      <c r="J6055" s="50">
        <f t="shared" si="289"/>
        <v>1</v>
      </c>
    </row>
    <row r="6056" spans="3:10">
      <c r="C6056" s="48" t="s">
        <v>5036</v>
      </c>
      <c r="D6056" s="49" t="s">
        <v>5037</v>
      </c>
      <c r="E6056" s="65">
        <v>0</v>
      </c>
      <c r="F6056" s="65">
        <v>0</v>
      </c>
      <c r="G6056" s="50">
        <v>0</v>
      </c>
      <c r="H6056" s="50">
        <v>1</v>
      </c>
      <c r="I6056" s="50">
        <f t="shared" si="290"/>
        <v>0</v>
      </c>
      <c r="J6056" s="50">
        <f t="shared" si="289"/>
        <v>1</v>
      </c>
    </row>
    <row r="6057" spans="3:10">
      <c r="C6057" s="48" t="s">
        <v>2057</v>
      </c>
      <c r="D6057" s="49" t="s">
        <v>2058</v>
      </c>
      <c r="E6057" s="65">
        <v>0</v>
      </c>
      <c r="F6057" s="65">
        <v>0</v>
      </c>
      <c r="G6057" s="50">
        <v>0</v>
      </c>
      <c r="H6057" s="50">
        <v>1</v>
      </c>
      <c r="I6057" s="50">
        <f t="shared" si="290"/>
        <v>0</v>
      </c>
      <c r="J6057" s="50">
        <f t="shared" si="289"/>
        <v>1</v>
      </c>
    </row>
    <row r="6058" spans="3:10">
      <c r="C6058" s="48" t="s">
        <v>2063</v>
      </c>
      <c r="D6058" s="49" t="s">
        <v>2064</v>
      </c>
      <c r="E6058" s="65">
        <v>0</v>
      </c>
      <c r="F6058" s="65">
        <v>0</v>
      </c>
      <c r="G6058" s="50">
        <v>0</v>
      </c>
      <c r="H6058" s="50">
        <v>1</v>
      </c>
      <c r="I6058" s="50">
        <f t="shared" si="290"/>
        <v>0</v>
      </c>
      <c r="J6058" s="50">
        <f t="shared" si="289"/>
        <v>1</v>
      </c>
    </row>
    <row r="6059" spans="3:10">
      <c r="C6059" s="48" t="s">
        <v>3782</v>
      </c>
      <c r="D6059" s="49" t="s">
        <v>3783</v>
      </c>
      <c r="E6059" s="65">
        <v>0</v>
      </c>
      <c r="F6059" s="65">
        <v>0</v>
      </c>
      <c r="G6059" s="50">
        <v>0</v>
      </c>
      <c r="H6059" s="50">
        <v>1</v>
      </c>
      <c r="I6059" s="50">
        <f t="shared" si="290"/>
        <v>0</v>
      </c>
      <c r="J6059" s="50">
        <f t="shared" si="289"/>
        <v>1</v>
      </c>
    </row>
    <row r="6060" spans="3:10">
      <c r="C6060" s="48" t="s">
        <v>930</v>
      </c>
      <c r="D6060" s="49" t="s">
        <v>931</v>
      </c>
      <c r="E6060" s="65">
        <v>0</v>
      </c>
      <c r="F6060" s="65">
        <v>0</v>
      </c>
      <c r="G6060" s="50">
        <v>720</v>
      </c>
      <c r="H6060" s="50">
        <v>1000</v>
      </c>
      <c r="I6060" s="50">
        <f t="shared" si="290"/>
        <v>720</v>
      </c>
      <c r="J6060" s="50">
        <f t="shared" si="289"/>
        <v>1000</v>
      </c>
    </row>
    <row r="6061" spans="3:10">
      <c r="C6061" s="48" t="s">
        <v>3784</v>
      </c>
      <c r="D6061" s="49" t="s">
        <v>3785</v>
      </c>
      <c r="E6061" s="65">
        <v>0</v>
      </c>
      <c r="F6061" s="65">
        <v>0</v>
      </c>
      <c r="G6061" s="50">
        <v>0</v>
      </c>
      <c r="H6061" s="50">
        <v>1</v>
      </c>
      <c r="I6061" s="50">
        <f t="shared" si="290"/>
        <v>0</v>
      </c>
      <c r="J6061" s="50">
        <f t="shared" si="289"/>
        <v>1</v>
      </c>
    </row>
    <row r="6062" spans="3:10">
      <c r="C6062" s="48" t="s">
        <v>4241</v>
      </c>
      <c r="D6062" s="49" t="s">
        <v>4242</v>
      </c>
      <c r="E6062" s="65">
        <v>329</v>
      </c>
      <c r="F6062" s="65">
        <v>300</v>
      </c>
      <c r="G6062" s="50">
        <v>18</v>
      </c>
      <c r="H6062" s="50">
        <v>20</v>
      </c>
      <c r="I6062" s="50">
        <f t="shared" si="290"/>
        <v>347</v>
      </c>
      <c r="J6062" s="50">
        <f t="shared" si="289"/>
        <v>320</v>
      </c>
    </row>
    <row r="6063" spans="3:10">
      <c r="C6063" s="48" t="s">
        <v>635</v>
      </c>
      <c r="D6063" s="49" t="s">
        <v>636</v>
      </c>
      <c r="E6063" s="65">
        <v>0</v>
      </c>
      <c r="F6063" s="65">
        <v>0</v>
      </c>
      <c r="G6063" s="50">
        <v>0</v>
      </c>
      <c r="H6063" s="50">
        <v>1</v>
      </c>
      <c r="I6063" s="50">
        <f t="shared" si="290"/>
        <v>0</v>
      </c>
      <c r="J6063" s="50">
        <f t="shared" si="289"/>
        <v>1</v>
      </c>
    </row>
    <row r="6064" spans="3:10">
      <c r="C6064" s="48" t="s">
        <v>5156</v>
      </c>
      <c r="D6064" s="49" t="s">
        <v>5157</v>
      </c>
      <c r="E6064" s="65">
        <v>1</v>
      </c>
      <c r="F6064" s="65">
        <v>1</v>
      </c>
      <c r="G6064" s="50">
        <v>0</v>
      </c>
      <c r="H6064" s="50">
        <v>1</v>
      </c>
      <c r="I6064" s="50">
        <f t="shared" si="290"/>
        <v>1</v>
      </c>
      <c r="J6064" s="50">
        <f t="shared" si="289"/>
        <v>2</v>
      </c>
    </row>
    <row r="6065" spans="3:10">
      <c r="C6065" s="48" t="s">
        <v>4243</v>
      </c>
      <c r="D6065" s="49" t="s">
        <v>4244</v>
      </c>
      <c r="E6065" s="65">
        <v>0</v>
      </c>
      <c r="F6065" s="65">
        <v>0</v>
      </c>
      <c r="G6065" s="50">
        <v>0</v>
      </c>
      <c r="H6065" s="50">
        <v>1</v>
      </c>
      <c r="I6065" s="50">
        <f t="shared" si="290"/>
        <v>0</v>
      </c>
      <c r="J6065" s="50">
        <f t="shared" si="289"/>
        <v>1</v>
      </c>
    </row>
    <row r="6066" spans="3:10">
      <c r="C6066" s="48" t="s">
        <v>4245</v>
      </c>
      <c r="D6066" s="49" t="s">
        <v>4246</v>
      </c>
      <c r="E6066" s="65">
        <v>44</v>
      </c>
      <c r="F6066" s="65">
        <v>60</v>
      </c>
      <c r="G6066" s="50">
        <v>0</v>
      </c>
      <c r="H6066" s="50">
        <v>1</v>
      </c>
      <c r="I6066" s="50">
        <f t="shared" si="290"/>
        <v>44</v>
      </c>
      <c r="J6066" s="50">
        <f t="shared" si="289"/>
        <v>61</v>
      </c>
    </row>
    <row r="6067" spans="3:10">
      <c r="C6067" s="48" t="s">
        <v>2065</v>
      </c>
      <c r="D6067" s="49" t="s">
        <v>2066</v>
      </c>
      <c r="E6067" s="65">
        <v>0</v>
      </c>
      <c r="F6067" s="65">
        <v>0</v>
      </c>
      <c r="G6067" s="50">
        <v>6</v>
      </c>
      <c r="H6067" s="50">
        <v>8</v>
      </c>
      <c r="I6067" s="50">
        <f t="shared" si="290"/>
        <v>6</v>
      </c>
      <c r="J6067" s="50">
        <f t="shared" si="289"/>
        <v>8</v>
      </c>
    </row>
    <row r="6068" spans="3:10">
      <c r="C6068" s="48" t="s">
        <v>2067</v>
      </c>
      <c r="D6068" s="49" t="s">
        <v>2068</v>
      </c>
      <c r="E6068" s="65">
        <v>0</v>
      </c>
      <c r="F6068" s="65">
        <v>0</v>
      </c>
      <c r="G6068" s="50">
        <v>3</v>
      </c>
      <c r="H6068" s="50">
        <v>5</v>
      </c>
      <c r="I6068" s="50">
        <f t="shared" si="290"/>
        <v>3</v>
      </c>
      <c r="J6068" s="50">
        <f t="shared" si="289"/>
        <v>5</v>
      </c>
    </row>
    <row r="6069" spans="3:10">
      <c r="C6069" s="48" t="s">
        <v>639</v>
      </c>
      <c r="D6069" s="49" t="s">
        <v>640</v>
      </c>
      <c r="E6069" s="65">
        <v>0</v>
      </c>
      <c r="F6069" s="65">
        <v>0</v>
      </c>
      <c r="G6069" s="50">
        <v>5</v>
      </c>
      <c r="H6069" s="50">
        <v>10</v>
      </c>
      <c r="I6069" s="50">
        <f t="shared" si="290"/>
        <v>5</v>
      </c>
      <c r="J6069" s="50">
        <f t="shared" si="289"/>
        <v>10</v>
      </c>
    </row>
    <row r="6070" spans="3:10">
      <c r="C6070" s="48" t="s">
        <v>641</v>
      </c>
      <c r="D6070" s="49" t="s">
        <v>642</v>
      </c>
      <c r="E6070" s="65">
        <v>0</v>
      </c>
      <c r="F6070" s="65">
        <v>0</v>
      </c>
      <c r="G6070" s="50">
        <v>2</v>
      </c>
      <c r="H6070" s="50">
        <v>5</v>
      </c>
      <c r="I6070" s="50">
        <f t="shared" si="290"/>
        <v>2</v>
      </c>
      <c r="J6070" s="50">
        <f t="shared" si="289"/>
        <v>5</v>
      </c>
    </row>
    <row r="6071" spans="3:10">
      <c r="C6071" s="48" t="s">
        <v>2069</v>
      </c>
      <c r="D6071" s="49" t="s">
        <v>2070</v>
      </c>
      <c r="E6071" s="65">
        <v>0</v>
      </c>
      <c r="F6071" s="65">
        <v>0</v>
      </c>
      <c r="G6071" s="50">
        <v>0</v>
      </c>
      <c r="H6071" s="50">
        <v>1</v>
      </c>
      <c r="I6071" s="50">
        <f t="shared" si="290"/>
        <v>0</v>
      </c>
      <c r="J6071" s="50">
        <f t="shared" si="289"/>
        <v>1</v>
      </c>
    </row>
    <row r="6072" spans="3:10">
      <c r="C6072" s="48" t="s">
        <v>647</v>
      </c>
      <c r="D6072" s="49" t="s">
        <v>648</v>
      </c>
      <c r="E6072" s="65">
        <v>0</v>
      </c>
      <c r="F6072" s="65">
        <v>0</v>
      </c>
      <c r="G6072" s="50">
        <v>1334</v>
      </c>
      <c r="H6072" s="50">
        <v>1400</v>
      </c>
      <c r="I6072" s="50">
        <f t="shared" si="290"/>
        <v>1334</v>
      </c>
      <c r="J6072" s="50">
        <f t="shared" si="289"/>
        <v>1400</v>
      </c>
    </row>
    <row r="6073" spans="3:10">
      <c r="C6073" s="48" t="s">
        <v>5158</v>
      </c>
      <c r="D6073" s="49" t="s">
        <v>5159</v>
      </c>
      <c r="E6073" s="65">
        <v>0</v>
      </c>
      <c r="F6073" s="65">
        <v>0</v>
      </c>
      <c r="G6073" s="50">
        <v>6</v>
      </c>
      <c r="H6073" s="50">
        <v>10</v>
      </c>
      <c r="I6073" s="50">
        <f t="shared" si="290"/>
        <v>6</v>
      </c>
      <c r="J6073" s="50">
        <f t="shared" si="289"/>
        <v>10</v>
      </c>
    </row>
    <row r="6074" spans="3:10">
      <c r="C6074" s="48" t="s">
        <v>3842</v>
      </c>
      <c r="D6074" s="49" t="s">
        <v>3843</v>
      </c>
      <c r="E6074" s="65">
        <v>0</v>
      </c>
      <c r="F6074" s="65">
        <v>0</v>
      </c>
      <c r="G6074" s="50">
        <v>5</v>
      </c>
      <c r="H6074" s="50">
        <v>10</v>
      </c>
      <c r="I6074" s="50">
        <f t="shared" si="290"/>
        <v>5</v>
      </c>
      <c r="J6074" s="50">
        <f t="shared" si="289"/>
        <v>10</v>
      </c>
    </row>
    <row r="6075" spans="3:10">
      <c r="C6075" s="48" t="s">
        <v>2846</v>
      </c>
      <c r="D6075" s="49" t="s">
        <v>2847</v>
      </c>
      <c r="E6075" s="65">
        <v>0</v>
      </c>
      <c r="F6075" s="65">
        <v>0</v>
      </c>
      <c r="G6075" s="50">
        <v>0</v>
      </c>
      <c r="H6075" s="50">
        <v>1</v>
      </c>
      <c r="I6075" s="50">
        <f t="shared" si="290"/>
        <v>0</v>
      </c>
      <c r="J6075" s="50">
        <f t="shared" si="289"/>
        <v>1</v>
      </c>
    </row>
    <row r="6076" spans="3:10">
      <c r="C6076" s="48" t="s">
        <v>649</v>
      </c>
      <c r="D6076" s="49" t="s">
        <v>650</v>
      </c>
      <c r="E6076" s="65">
        <v>0</v>
      </c>
      <c r="F6076" s="65">
        <v>0</v>
      </c>
      <c r="G6076" s="50">
        <v>69</v>
      </c>
      <c r="H6076" s="50">
        <v>100</v>
      </c>
      <c r="I6076" s="50">
        <f t="shared" si="290"/>
        <v>69</v>
      </c>
      <c r="J6076" s="50">
        <f t="shared" si="289"/>
        <v>100</v>
      </c>
    </row>
    <row r="6077" spans="3:10">
      <c r="C6077" s="48" t="s">
        <v>651</v>
      </c>
      <c r="D6077" s="49" t="s">
        <v>652</v>
      </c>
      <c r="E6077" s="65">
        <v>0</v>
      </c>
      <c r="F6077" s="65">
        <v>0</v>
      </c>
      <c r="G6077" s="50">
        <v>3</v>
      </c>
      <c r="H6077" s="50">
        <v>5</v>
      </c>
      <c r="I6077" s="50">
        <f t="shared" si="290"/>
        <v>3</v>
      </c>
      <c r="J6077" s="50">
        <f t="shared" si="289"/>
        <v>5</v>
      </c>
    </row>
    <row r="6078" spans="3:10">
      <c r="C6078" s="48" t="s">
        <v>653</v>
      </c>
      <c r="D6078" s="49" t="s">
        <v>654</v>
      </c>
      <c r="E6078" s="65">
        <v>0</v>
      </c>
      <c r="F6078" s="65">
        <v>0</v>
      </c>
      <c r="G6078" s="50">
        <v>15858</v>
      </c>
      <c r="H6078" s="50">
        <v>18000</v>
      </c>
      <c r="I6078" s="50">
        <f t="shared" si="290"/>
        <v>15858</v>
      </c>
      <c r="J6078" s="50">
        <f t="shared" si="289"/>
        <v>18000</v>
      </c>
    </row>
    <row r="6079" spans="3:10">
      <c r="C6079" s="48" t="s">
        <v>934</v>
      </c>
      <c r="D6079" s="49" t="s">
        <v>935</v>
      </c>
      <c r="E6079" s="65">
        <v>0</v>
      </c>
      <c r="F6079" s="65">
        <v>0</v>
      </c>
      <c r="G6079" s="50">
        <v>1433</v>
      </c>
      <c r="H6079" s="50">
        <v>1600</v>
      </c>
      <c r="I6079" s="50">
        <f t="shared" si="290"/>
        <v>1433</v>
      </c>
      <c r="J6079" s="50">
        <f t="shared" si="289"/>
        <v>1600</v>
      </c>
    </row>
    <row r="6080" spans="3:10">
      <c r="C6080" s="48" t="s">
        <v>936</v>
      </c>
      <c r="D6080" s="49" t="s">
        <v>937</v>
      </c>
      <c r="E6080" s="65">
        <v>0</v>
      </c>
      <c r="F6080" s="65">
        <v>0</v>
      </c>
      <c r="G6080" s="50">
        <v>0</v>
      </c>
      <c r="H6080" s="50">
        <v>1</v>
      </c>
      <c r="I6080" s="50">
        <f t="shared" si="290"/>
        <v>0</v>
      </c>
      <c r="J6080" s="50">
        <f t="shared" si="289"/>
        <v>1</v>
      </c>
    </row>
    <row r="6081" spans="3:10">
      <c r="C6081" s="48" t="s">
        <v>938</v>
      </c>
      <c r="D6081" s="49" t="s">
        <v>939</v>
      </c>
      <c r="E6081" s="65">
        <v>0</v>
      </c>
      <c r="F6081" s="65">
        <v>0</v>
      </c>
      <c r="G6081" s="50">
        <v>20</v>
      </c>
      <c r="H6081" s="50">
        <v>25</v>
      </c>
      <c r="I6081" s="50">
        <f t="shared" si="290"/>
        <v>20</v>
      </c>
      <c r="J6081" s="50">
        <f t="shared" si="289"/>
        <v>25</v>
      </c>
    </row>
    <row r="6082" spans="3:10">
      <c r="C6082" s="48" t="s">
        <v>655</v>
      </c>
      <c r="D6082" s="49" t="s">
        <v>656</v>
      </c>
      <c r="E6082" s="65">
        <v>0</v>
      </c>
      <c r="F6082" s="65">
        <v>0</v>
      </c>
      <c r="G6082" s="50">
        <v>20</v>
      </c>
      <c r="H6082" s="50">
        <v>25</v>
      </c>
      <c r="I6082" s="50">
        <f t="shared" si="290"/>
        <v>20</v>
      </c>
      <c r="J6082" s="50">
        <f t="shared" si="289"/>
        <v>25</v>
      </c>
    </row>
    <row r="6083" spans="3:10">
      <c r="C6083" s="48" t="s">
        <v>657</v>
      </c>
      <c r="D6083" s="49" t="s">
        <v>658</v>
      </c>
      <c r="E6083" s="65">
        <v>0</v>
      </c>
      <c r="F6083" s="65">
        <v>0</v>
      </c>
      <c r="G6083" s="50">
        <v>1307</v>
      </c>
      <c r="H6083" s="50">
        <v>1500</v>
      </c>
      <c r="I6083" s="50">
        <f t="shared" si="290"/>
        <v>1307</v>
      </c>
      <c r="J6083" s="50">
        <f t="shared" si="289"/>
        <v>1500</v>
      </c>
    </row>
    <row r="6084" spans="3:10">
      <c r="C6084" s="48" t="s">
        <v>659</v>
      </c>
      <c r="D6084" s="49" t="s">
        <v>660</v>
      </c>
      <c r="E6084" s="65">
        <v>1</v>
      </c>
      <c r="F6084" s="65">
        <v>1</v>
      </c>
      <c r="G6084" s="50">
        <v>34682</v>
      </c>
      <c r="H6084" s="50">
        <v>36000</v>
      </c>
      <c r="I6084" s="50">
        <f t="shared" si="290"/>
        <v>34683</v>
      </c>
      <c r="J6084" s="50">
        <f t="shared" si="289"/>
        <v>36001</v>
      </c>
    </row>
    <row r="6085" spans="3:10">
      <c r="C6085" s="48" t="s">
        <v>2071</v>
      </c>
      <c r="D6085" s="49" t="s">
        <v>2072</v>
      </c>
      <c r="E6085" s="65">
        <v>0</v>
      </c>
      <c r="F6085" s="65">
        <v>0</v>
      </c>
      <c r="G6085" s="50">
        <v>27</v>
      </c>
      <c r="H6085" s="50">
        <v>35</v>
      </c>
      <c r="I6085" s="50">
        <f t="shared" si="290"/>
        <v>27</v>
      </c>
      <c r="J6085" s="50">
        <f t="shared" si="289"/>
        <v>35</v>
      </c>
    </row>
    <row r="6086" spans="3:10">
      <c r="C6086" s="48" t="s">
        <v>661</v>
      </c>
      <c r="D6086" s="49" t="s">
        <v>662</v>
      </c>
      <c r="E6086" s="65">
        <v>0</v>
      </c>
      <c r="F6086" s="65">
        <v>0</v>
      </c>
      <c r="G6086" s="50">
        <v>2176</v>
      </c>
      <c r="H6086" s="50">
        <v>2300</v>
      </c>
      <c r="I6086" s="50">
        <f t="shared" si="290"/>
        <v>2176</v>
      </c>
      <c r="J6086" s="50">
        <f t="shared" si="289"/>
        <v>2300</v>
      </c>
    </row>
    <row r="6087" spans="3:10">
      <c r="C6087" s="48" t="s">
        <v>663</v>
      </c>
      <c r="D6087" s="49" t="s">
        <v>664</v>
      </c>
      <c r="E6087" s="65">
        <v>0</v>
      </c>
      <c r="F6087" s="65">
        <v>0</v>
      </c>
      <c r="G6087" s="50">
        <v>13</v>
      </c>
      <c r="H6087" s="50">
        <v>20</v>
      </c>
      <c r="I6087" s="50">
        <f t="shared" si="290"/>
        <v>13</v>
      </c>
      <c r="J6087" s="50">
        <f t="shared" si="289"/>
        <v>20</v>
      </c>
    </row>
    <row r="6088" spans="3:10">
      <c r="C6088" s="48" t="s">
        <v>665</v>
      </c>
      <c r="D6088" s="49" t="s">
        <v>666</v>
      </c>
      <c r="E6088" s="65">
        <v>0</v>
      </c>
      <c r="F6088" s="65">
        <v>0</v>
      </c>
      <c r="G6088" s="50">
        <v>0</v>
      </c>
      <c r="H6088" s="50">
        <v>1</v>
      </c>
      <c r="I6088" s="50">
        <f t="shared" si="290"/>
        <v>0</v>
      </c>
      <c r="J6088" s="50">
        <f t="shared" si="289"/>
        <v>1</v>
      </c>
    </row>
    <row r="6089" spans="3:10">
      <c r="C6089" s="48" t="s">
        <v>940</v>
      </c>
      <c r="D6089" s="49" t="s">
        <v>941</v>
      </c>
      <c r="E6089" s="65">
        <v>0</v>
      </c>
      <c r="F6089" s="65">
        <v>0</v>
      </c>
      <c r="G6089" s="50">
        <v>776</v>
      </c>
      <c r="H6089" s="50">
        <v>800</v>
      </c>
      <c r="I6089" s="50">
        <f t="shared" si="290"/>
        <v>776</v>
      </c>
      <c r="J6089" s="50">
        <f t="shared" si="289"/>
        <v>800</v>
      </c>
    </row>
    <row r="6090" spans="3:10">
      <c r="C6090" s="48" t="s">
        <v>667</v>
      </c>
      <c r="D6090" s="49" t="s">
        <v>668</v>
      </c>
      <c r="E6090" s="65">
        <v>0</v>
      </c>
      <c r="F6090" s="65">
        <v>0</v>
      </c>
      <c r="G6090" s="50">
        <v>0</v>
      </c>
      <c r="H6090" s="50">
        <v>1</v>
      </c>
      <c r="I6090" s="50">
        <f t="shared" si="290"/>
        <v>0</v>
      </c>
      <c r="J6090" s="50">
        <f t="shared" si="289"/>
        <v>1</v>
      </c>
    </row>
    <row r="6091" spans="3:10">
      <c r="C6091" s="48" t="s">
        <v>2073</v>
      </c>
      <c r="D6091" s="49" t="s">
        <v>2074</v>
      </c>
      <c r="E6091" s="65">
        <v>0</v>
      </c>
      <c r="F6091" s="65">
        <v>0</v>
      </c>
      <c r="G6091" s="50">
        <v>4</v>
      </c>
      <c r="H6091" s="50">
        <v>5</v>
      </c>
      <c r="I6091" s="50">
        <f t="shared" si="290"/>
        <v>4</v>
      </c>
      <c r="J6091" s="50">
        <f t="shared" si="289"/>
        <v>5</v>
      </c>
    </row>
    <row r="6092" spans="3:10">
      <c r="C6092" s="48" t="s">
        <v>669</v>
      </c>
      <c r="D6092" s="49" t="s">
        <v>670</v>
      </c>
      <c r="E6092" s="65">
        <v>2</v>
      </c>
      <c r="F6092" s="65">
        <v>5</v>
      </c>
      <c r="G6092" s="50">
        <v>11744</v>
      </c>
      <c r="H6092" s="50">
        <v>12000</v>
      </c>
      <c r="I6092" s="50">
        <f t="shared" si="290"/>
        <v>11746</v>
      </c>
      <c r="J6092" s="50">
        <f t="shared" si="289"/>
        <v>12005</v>
      </c>
    </row>
    <row r="6093" spans="3:10">
      <c r="C6093" s="48" t="s">
        <v>671</v>
      </c>
      <c r="D6093" s="49" t="s">
        <v>672</v>
      </c>
      <c r="E6093" s="65">
        <v>0</v>
      </c>
      <c r="F6093" s="65">
        <v>0</v>
      </c>
      <c r="G6093" s="50">
        <v>0</v>
      </c>
      <c r="H6093" s="50">
        <v>1</v>
      </c>
      <c r="I6093" s="50">
        <f t="shared" si="290"/>
        <v>0</v>
      </c>
      <c r="J6093" s="50">
        <f t="shared" si="289"/>
        <v>1</v>
      </c>
    </row>
    <row r="6094" spans="3:10">
      <c r="C6094" s="48" t="s">
        <v>942</v>
      </c>
      <c r="D6094" s="49" t="s">
        <v>943</v>
      </c>
      <c r="E6094" s="65">
        <v>0</v>
      </c>
      <c r="F6094" s="65">
        <v>0</v>
      </c>
      <c r="G6094" s="50">
        <v>2</v>
      </c>
      <c r="H6094" s="50">
        <v>5</v>
      </c>
      <c r="I6094" s="50">
        <f t="shared" si="290"/>
        <v>2</v>
      </c>
      <c r="J6094" s="50">
        <f t="shared" si="289"/>
        <v>5</v>
      </c>
    </row>
    <row r="6095" spans="3:10">
      <c r="C6095" s="48" t="s">
        <v>944</v>
      </c>
      <c r="D6095" s="49" t="s">
        <v>945</v>
      </c>
      <c r="E6095" s="65">
        <v>0</v>
      </c>
      <c r="F6095" s="65">
        <v>0</v>
      </c>
      <c r="G6095" s="50">
        <v>0</v>
      </c>
      <c r="H6095" s="50">
        <v>1</v>
      </c>
      <c r="I6095" s="50">
        <f t="shared" si="290"/>
        <v>0</v>
      </c>
      <c r="J6095" s="50">
        <f t="shared" si="289"/>
        <v>1</v>
      </c>
    </row>
    <row r="6096" spans="3:10">
      <c r="C6096" s="48" t="s">
        <v>673</v>
      </c>
      <c r="D6096" s="49" t="s">
        <v>674</v>
      </c>
      <c r="E6096" s="65">
        <v>0</v>
      </c>
      <c r="F6096" s="65">
        <v>0</v>
      </c>
      <c r="G6096" s="50">
        <v>3</v>
      </c>
      <c r="H6096" s="50">
        <v>5</v>
      </c>
      <c r="I6096" s="50">
        <f t="shared" si="290"/>
        <v>3</v>
      </c>
      <c r="J6096" s="50">
        <f t="shared" si="289"/>
        <v>5</v>
      </c>
    </row>
    <row r="6097" spans="3:10">
      <c r="C6097" s="48" t="s">
        <v>675</v>
      </c>
      <c r="D6097" s="49" t="s">
        <v>676</v>
      </c>
      <c r="E6097" s="65">
        <v>0</v>
      </c>
      <c r="F6097" s="65">
        <v>0</v>
      </c>
      <c r="G6097" s="50">
        <v>82</v>
      </c>
      <c r="H6097" s="50">
        <v>100</v>
      </c>
      <c r="I6097" s="50">
        <f t="shared" si="290"/>
        <v>82</v>
      </c>
      <c r="J6097" s="50">
        <f t="shared" si="289"/>
        <v>100</v>
      </c>
    </row>
    <row r="6098" spans="3:10">
      <c r="C6098" s="48" t="s">
        <v>677</v>
      </c>
      <c r="D6098" s="49" t="s">
        <v>678</v>
      </c>
      <c r="E6098" s="65">
        <v>0</v>
      </c>
      <c r="F6098" s="65">
        <v>0</v>
      </c>
      <c r="G6098" s="50">
        <v>0</v>
      </c>
      <c r="H6098" s="50">
        <v>1</v>
      </c>
      <c r="I6098" s="50">
        <f t="shared" si="290"/>
        <v>0</v>
      </c>
      <c r="J6098" s="50">
        <f t="shared" si="290"/>
        <v>1</v>
      </c>
    </row>
    <row r="6099" spans="3:10">
      <c r="C6099" s="48" t="s">
        <v>679</v>
      </c>
      <c r="D6099" s="49" t="s">
        <v>680</v>
      </c>
      <c r="E6099" s="65">
        <v>0</v>
      </c>
      <c r="F6099" s="65">
        <v>0</v>
      </c>
      <c r="G6099" s="50">
        <v>1257</v>
      </c>
      <c r="H6099" s="50">
        <v>1300</v>
      </c>
      <c r="I6099" s="50">
        <f t="shared" ref="I6099:J6118" si="291">SUM(E6099,G6099)</f>
        <v>1257</v>
      </c>
      <c r="J6099" s="50">
        <f t="shared" si="291"/>
        <v>1300</v>
      </c>
    </row>
    <row r="6100" spans="3:10">
      <c r="C6100" s="48" t="s">
        <v>681</v>
      </c>
      <c r="D6100" s="49" t="s">
        <v>682</v>
      </c>
      <c r="E6100" s="65">
        <v>0</v>
      </c>
      <c r="F6100" s="65">
        <v>0</v>
      </c>
      <c r="G6100" s="50">
        <v>2</v>
      </c>
      <c r="H6100" s="50">
        <v>5</v>
      </c>
      <c r="I6100" s="50">
        <f t="shared" si="291"/>
        <v>2</v>
      </c>
      <c r="J6100" s="50">
        <f t="shared" si="291"/>
        <v>5</v>
      </c>
    </row>
    <row r="6101" spans="3:10">
      <c r="C6101" s="48" t="s">
        <v>683</v>
      </c>
      <c r="D6101" s="49" t="s">
        <v>684</v>
      </c>
      <c r="E6101" s="65">
        <v>0</v>
      </c>
      <c r="F6101" s="65">
        <v>0</v>
      </c>
      <c r="G6101" s="50">
        <v>0</v>
      </c>
      <c r="H6101" s="50">
        <v>1</v>
      </c>
      <c r="I6101" s="50">
        <f t="shared" si="291"/>
        <v>0</v>
      </c>
      <c r="J6101" s="50">
        <f t="shared" si="291"/>
        <v>1</v>
      </c>
    </row>
    <row r="6102" spans="3:10">
      <c r="C6102" s="48" t="s">
        <v>2075</v>
      </c>
      <c r="D6102" s="49" t="s">
        <v>2076</v>
      </c>
      <c r="E6102" s="65">
        <v>0</v>
      </c>
      <c r="F6102" s="65">
        <v>0</v>
      </c>
      <c r="G6102" s="50">
        <v>0</v>
      </c>
      <c r="H6102" s="50">
        <v>1</v>
      </c>
      <c r="I6102" s="50">
        <f t="shared" si="291"/>
        <v>0</v>
      </c>
      <c r="J6102" s="50">
        <f t="shared" si="291"/>
        <v>1</v>
      </c>
    </row>
    <row r="6103" spans="3:10">
      <c r="C6103" s="48" t="s">
        <v>685</v>
      </c>
      <c r="D6103" s="49" t="s">
        <v>686</v>
      </c>
      <c r="E6103" s="65">
        <v>0</v>
      </c>
      <c r="F6103" s="65">
        <v>0</v>
      </c>
      <c r="G6103" s="50">
        <v>4</v>
      </c>
      <c r="H6103" s="50">
        <v>5</v>
      </c>
      <c r="I6103" s="50">
        <f t="shared" si="291"/>
        <v>4</v>
      </c>
      <c r="J6103" s="50">
        <f t="shared" si="291"/>
        <v>5</v>
      </c>
    </row>
    <row r="6104" spans="3:10">
      <c r="C6104" s="48" t="s">
        <v>687</v>
      </c>
      <c r="D6104" s="49" t="s">
        <v>688</v>
      </c>
      <c r="E6104" s="65">
        <v>0</v>
      </c>
      <c r="F6104" s="65">
        <v>0</v>
      </c>
      <c r="G6104" s="50">
        <v>0</v>
      </c>
      <c r="H6104" s="50">
        <v>5</v>
      </c>
      <c r="I6104" s="50">
        <f t="shared" si="291"/>
        <v>0</v>
      </c>
      <c r="J6104" s="50">
        <f t="shared" si="291"/>
        <v>5</v>
      </c>
    </row>
    <row r="6105" spans="3:10">
      <c r="C6105" s="48" t="s">
        <v>689</v>
      </c>
      <c r="D6105" s="49" t="s">
        <v>690</v>
      </c>
      <c r="E6105" s="65">
        <v>0</v>
      </c>
      <c r="F6105" s="65">
        <v>1</v>
      </c>
      <c r="G6105" s="50">
        <v>30350</v>
      </c>
      <c r="H6105" s="50">
        <v>33000</v>
      </c>
      <c r="I6105" s="50">
        <f t="shared" si="291"/>
        <v>30350</v>
      </c>
      <c r="J6105" s="50">
        <f t="shared" si="291"/>
        <v>33001</v>
      </c>
    </row>
    <row r="6106" spans="3:10">
      <c r="C6106" s="48" t="s">
        <v>3117</v>
      </c>
      <c r="D6106" s="49" t="s">
        <v>3118</v>
      </c>
      <c r="E6106" s="65">
        <v>0</v>
      </c>
      <c r="F6106" s="65">
        <v>0</v>
      </c>
      <c r="G6106" s="50">
        <v>0</v>
      </c>
      <c r="H6106" s="50">
        <v>1</v>
      </c>
      <c r="I6106" s="50">
        <f t="shared" si="291"/>
        <v>0</v>
      </c>
      <c r="J6106" s="50">
        <f t="shared" si="291"/>
        <v>1</v>
      </c>
    </row>
    <row r="6107" spans="3:10">
      <c r="C6107" s="48" t="s">
        <v>946</v>
      </c>
      <c r="D6107" s="49" t="s">
        <v>947</v>
      </c>
      <c r="E6107" s="65">
        <v>0</v>
      </c>
      <c r="F6107" s="65">
        <v>0</v>
      </c>
      <c r="G6107" s="50">
        <v>0</v>
      </c>
      <c r="H6107" s="50">
        <v>1</v>
      </c>
      <c r="I6107" s="50">
        <f t="shared" si="291"/>
        <v>0</v>
      </c>
      <c r="J6107" s="50">
        <f t="shared" si="291"/>
        <v>1</v>
      </c>
    </row>
    <row r="6108" spans="3:10">
      <c r="C6108" s="48" t="s">
        <v>948</v>
      </c>
      <c r="D6108" s="49" t="s">
        <v>949</v>
      </c>
      <c r="E6108" s="65">
        <v>0</v>
      </c>
      <c r="F6108" s="65">
        <v>0</v>
      </c>
      <c r="G6108" s="50">
        <v>0</v>
      </c>
      <c r="H6108" s="50">
        <v>1</v>
      </c>
      <c r="I6108" s="50">
        <f t="shared" si="291"/>
        <v>0</v>
      </c>
      <c r="J6108" s="50">
        <f t="shared" si="291"/>
        <v>1</v>
      </c>
    </row>
    <row r="6109" spans="3:10">
      <c r="C6109" s="48" t="s">
        <v>4249</v>
      </c>
      <c r="D6109" s="49" t="s">
        <v>4250</v>
      </c>
      <c r="E6109" s="65">
        <v>0</v>
      </c>
      <c r="F6109" s="65">
        <v>0</v>
      </c>
      <c r="G6109" s="50">
        <v>2</v>
      </c>
      <c r="H6109" s="50">
        <v>1</v>
      </c>
      <c r="I6109" s="50">
        <f t="shared" si="291"/>
        <v>2</v>
      </c>
      <c r="J6109" s="50">
        <f t="shared" si="291"/>
        <v>1</v>
      </c>
    </row>
    <row r="6110" spans="3:10">
      <c r="C6110" s="48" t="s">
        <v>3790</v>
      </c>
      <c r="D6110" s="49" t="s">
        <v>3791</v>
      </c>
      <c r="E6110" s="65">
        <v>0</v>
      </c>
      <c r="F6110" s="65">
        <v>0</v>
      </c>
      <c r="G6110" s="50">
        <v>0</v>
      </c>
      <c r="H6110" s="50">
        <v>1</v>
      </c>
      <c r="I6110" s="50">
        <f t="shared" si="291"/>
        <v>0</v>
      </c>
      <c r="J6110" s="50">
        <f t="shared" si="291"/>
        <v>1</v>
      </c>
    </row>
    <row r="6111" spans="3:10">
      <c r="C6111" s="48" t="s">
        <v>4253</v>
      </c>
      <c r="D6111" s="49" t="s">
        <v>4254</v>
      </c>
      <c r="E6111" s="65">
        <v>0</v>
      </c>
      <c r="F6111" s="65">
        <v>0</v>
      </c>
      <c r="G6111" s="50">
        <v>1</v>
      </c>
      <c r="H6111" s="50">
        <v>5</v>
      </c>
      <c r="I6111" s="50">
        <f t="shared" si="291"/>
        <v>1</v>
      </c>
      <c r="J6111" s="50">
        <f t="shared" si="291"/>
        <v>5</v>
      </c>
    </row>
    <row r="6112" spans="3:10">
      <c r="C6112" s="48" t="s">
        <v>952</v>
      </c>
      <c r="D6112" s="49" t="s">
        <v>953</v>
      </c>
      <c r="E6112" s="65">
        <v>0</v>
      </c>
      <c r="F6112" s="65">
        <v>0</v>
      </c>
      <c r="G6112" s="50">
        <v>0</v>
      </c>
      <c r="H6112" s="50">
        <v>1</v>
      </c>
      <c r="I6112" s="50">
        <f t="shared" si="291"/>
        <v>0</v>
      </c>
      <c r="J6112" s="50">
        <f t="shared" si="291"/>
        <v>1</v>
      </c>
    </row>
    <row r="6113" spans="1:11">
      <c r="C6113" s="48" t="s">
        <v>954</v>
      </c>
      <c r="D6113" s="49" t="s">
        <v>955</v>
      </c>
      <c r="E6113" s="65">
        <v>0</v>
      </c>
      <c r="F6113" s="65">
        <v>0</v>
      </c>
      <c r="G6113" s="50">
        <v>625</v>
      </c>
      <c r="H6113" s="50">
        <v>600</v>
      </c>
      <c r="I6113" s="50">
        <f t="shared" si="291"/>
        <v>625</v>
      </c>
      <c r="J6113" s="50">
        <f t="shared" si="291"/>
        <v>600</v>
      </c>
    </row>
    <row r="6114" spans="1:11" ht="25.5">
      <c r="C6114" s="48" t="s">
        <v>2850</v>
      </c>
      <c r="D6114" s="49" t="s">
        <v>2851</v>
      </c>
      <c r="E6114" s="65">
        <v>0</v>
      </c>
      <c r="F6114" s="65">
        <v>0</v>
      </c>
      <c r="G6114" s="50">
        <v>0</v>
      </c>
      <c r="H6114" s="50">
        <v>1</v>
      </c>
      <c r="I6114" s="50">
        <f t="shared" si="291"/>
        <v>0</v>
      </c>
      <c r="J6114" s="50">
        <f t="shared" si="291"/>
        <v>1</v>
      </c>
    </row>
    <row r="6115" spans="1:11">
      <c r="C6115" s="48" t="s">
        <v>5160</v>
      </c>
      <c r="D6115" s="49" t="s">
        <v>5161</v>
      </c>
      <c r="E6115" s="65">
        <v>0</v>
      </c>
      <c r="F6115" s="65">
        <v>0</v>
      </c>
      <c r="G6115" s="50">
        <v>0</v>
      </c>
      <c r="H6115" s="50">
        <v>1</v>
      </c>
      <c r="I6115" s="50">
        <f t="shared" si="291"/>
        <v>0</v>
      </c>
      <c r="J6115" s="50">
        <f t="shared" si="291"/>
        <v>1</v>
      </c>
    </row>
    <row r="6116" spans="1:11">
      <c r="C6116" s="48" t="s">
        <v>5162</v>
      </c>
      <c r="D6116" s="49" t="s">
        <v>5163</v>
      </c>
      <c r="E6116" s="65">
        <v>50</v>
      </c>
      <c r="F6116" s="65">
        <v>50</v>
      </c>
      <c r="G6116" s="50">
        <v>17</v>
      </c>
      <c r="H6116" s="50">
        <v>15</v>
      </c>
      <c r="I6116" s="50">
        <f t="shared" si="291"/>
        <v>67</v>
      </c>
      <c r="J6116" s="50">
        <f t="shared" si="291"/>
        <v>65</v>
      </c>
    </row>
    <row r="6117" spans="1:11">
      <c r="C6117" s="48" t="s">
        <v>4295</v>
      </c>
      <c r="D6117" s="49" t="s">
        <v>4296</v>
      </c>
      <c r="E6117" s="65">
        <v>0</v>
      </c>
      <c r="F6117" s="65">
        <v>0</v>
      </c>
      <c r="G6117" s="50">
        <v>16</v>
      </c>
      <c r="H6117" s="50">
        <v>10</v>
      </c>
      <c r="I6117" s="50">
        <f t="shared" si="291"/>
        <v>16</v>
      </c>
      <c r="J6117" s="50">
        <f t="shared" si="291"/>
        <v>10</v>
      </c>
    </row>
    <row r="6118" spans="1:11">
      <c r="C6118" s="48" t="s">
        <v>956</v>
      </c>
      <c r="D6118" s="49" t="s">
        <v>957</v>
      </c>
      <c r="E6118" s="65">
        <v>0</v>
      </c>
      <c r="F6118" s="65">
        <v>0</v>
      </c>
      <c r="G6118" s="50">
        <v>3</v>
      </c>
      <c r="H6118" s="50">
        <v>5</v>
      </c>
      <c r="I6118" s="50">
        <f t="shared" si="291"/>
        <v>3</v>
      </c>
      <c r="J6118" s="50">
        <f t="shared" si="291"/>
        <v>5</v>
      </c>
    </row>
    <row r="6119" spans="1:11" ht="14.25">
      <c r="B6119" s="45" t="s">
        <v>82</v>
      </c>
      <c r="D6119" s="72"/>
      <c r="E6119" s="73"/>
      <c r="F6119" s="73"/>
      <c r="G6119" s="73"/>
      <c r="H6119" s="73"/>
      <c r="I6119" s="73"/>
      <c r="J6119" s="73"/>
      <c r="K6119" s="71" t="s">
        <v>59</v>
      </c>
    </row>
    <row r="6120" spans="1:11">
      <c r="C6120" s="48" t="s">
        <v>10</v>
      </c>
      <c r="D6120" s="88" t="s">
        <v>7776</v>
      </c>
      <c r="E6120" s="65"/>
      <c r="F6120" s="65"/>
      <c r="G6120" s="50"/>
      <c r="H6120" s="50"/>
      <c r="I6120" s="50">
        <f t="shared" ref="I6120:J6127" si="292">SUM(E6120,G6120)</f>
        <v>0</v>
      </c>
      <c r="J6120" s="50">
        <f t="shared" si="292"/>
        <v>0</v>
      </c>
    </row>
    <row r="6121" spans="1:11">
      <c r="C6121" s="48" t="s">
        <v>11</v>
      </c>
      <c r="D6121" s="88" t="s">
        <v>7777</v>
      </c>
      <c r="E6121" s="65"/>
      <c r="F6121" s="65"/>
      <c r="G6121" s="50"/>
      <c r="H6121" s="50"/>
      <c r="I6121" s="50">
        <f t="shared" si="292"/>
        <v>0</v>
      </c>
      <c r="J6121" s="50">
        <f t="shared" si="292"/>
        <v>0</v>
      </c>
    </row>
    <row r="6122" spans="1:11">
      <c r="C6122" s="48" t="s">
        <v>12</v>
      </c>
      <c r="D6122" s="88" t="s">
        <v>7778</v>
      </c>
      <c r="E6122" s="65"/>
      <c r="F6122" s="65"/>
      <c r="G6122" s="50"/>
      <c r="H6122" s="50"/>
      <c r="I6122" s="50">
        <f t="shared" si="292"/>
        <v>0</v>
      </c>
      <c r="J6122" s="50">
        <f t="shared" si="292"/>
        <v>0</v>
      </c>
    </row>
    <row r="6123" spans="1:11">
      <c r="C6123" s="48" t="s">
        <v>13</v>
      </c>
      <c r="D6123" s="88" t="s">
        <v>7779</v>
      </c>
      <c r="E6123" s="65"/>
      <c r="F6123" s="65"/>
      <c r="G6123" s="50"/>
      <c r="H6123" s="50"/>
      <c r="I6123" s="50">
        <f t="shared" si="292"/>
        <v>0</v>
      </c>
      <c r="J6123" s="50">
        <f t="shared" si="292"/>
        <v>0</v>
      </c>
    </row>
    <row r="6124" spans="1:11">
      <c r="C6124" s="48" t="s">
        <v>14</v>
      </c>
      <c r="D6124" s="88" t="s">
        <v>7780</v>
      </c>
      <c r="E6124" s="65"/>
      <c r="F6124" s="65"/>
      <c r="G6124" s="50"/>
      <c r="H6124" s="50"/>
      <c r="I6124" s="50">
        <f t="shared" si="292"/>
        <v>0</v>
      </c>
      <c r="J6124" s="50">
        <f t="shared" si="292"/>
        <v>0</v>
      </c>
    </row>
    <row r="6125" spans="1:11">
      <c r="C6125" s="48" t="s">
        <v>15</v>
      </c>
      <c r="D6125" s="88" t="s">
        <v>7781</v>
      </c>
      <c r="E6125" s="65"/>
      <c r="F6125" s="65"/>
      <c r="G6125" s="50"/>
      <c r="H6125" s="50"/>
      <c r="I6125" s="50">
        <f t="shared" si="292"/>
        <v>0</v>
      </c>
      <c r="J6125" s="50">
        <f t="shared" si="292"/>
        <v>0</v>
      </c>
    </row>
    <row r="6126" spans="1:11">
      <c r="C6126" s="48" t="s">
        <v>16</v>
      </c>
      <c r="D6126" s="88" t="s">
        <v>7782</v>
      </c>
      <c r="E6126" s="65"/>
      <c r="F6126" s="65"/>
      <c r="G6126" s="50"/>
      <c r="H6126" s="50"/>
      <c r="I6126" s="50">
        <f t="shared" si="292"/>
        <v>0</v>
      </c>
      <c r="J6126" s="50">
        <f t="shared" si="292"/>
        <v>0</v>
      </c>
    </row>
    <row r="6127" spans="1:11">
      <c r="C6127" s="48" t="s">
        <v>17</v>
      </c>
      <c r="D6127" s="88" t="s">
        <v>7783</v>
      </c>
      <c r="E6127" s="65"/>
      <c r="F6127" s="65"/>
      <c r="G6127" s="50"/>
      <c r="H6127" s="50"/>
      <c r="I6127" s="50">
        <f t="shared" si="292"/>
        <v>0</v>
      </c>
      <c r="J6127" s="50">
        <f t="shared" si="292"/>
        <v>0</v>
      </c>
    </row>
    <row r="6128" spans="1:11">
      <c r="A6128" s="66" t="s">
        <v>5164</v>
      </c>
      <c r="C6128" s="75"/>
      <c r="E6128" s="76"/>
      <c r="F6128" s="76"/>
      <c r="G6128" s="77"/>
      <c r="H6128" s="77"/>
      <c r="I6128" s="77"/>
      <c r="J6128" s="77"/>
    </row>
    <row r="6129" spans="1:11" ht="14.25">
      <c r="B6129" s="43" t="s">
        <v>69</v>
      </c>
      <c r="C6129" s="44"/>
      <c r="D6129" s="43"/>
      <c r="E6129" s="60"/>
      <c r="F6129" s="60"/>
      <c r="G6129" s="60"/>
      <c r="H6129" s="60"/>
      <c r="I6129" s="60"/>
      <c r="J6129" s="60"/>
    </row>
    <row r="6130" spans="1:11">
      <c r="B6130" s="45" t="s">
        <v>37</v>
      </c>
      <c r="C6130" s="46"/>
      <c r="E6130" s="47">
        <f>SUM(E6131:E6142)</f>
        <v>17899</v>
      </c>
      <c r="F6130" s="47">
        <f t="shared" ref="F6130:J6130" si="293">SUM(F6131:F6142)</f>
        <v>19316</v>
      </c>
      <c r="G6130" s="47">
        <f t="shared" si="293"/>
        <v>27143</v>
      </c>
      <c r="H6130" s="47">
        <f t="shared" si="293"/>
        <v>28062</v>
      </c>
      <c r="I6130" s="47">
        <f t="shared" si="293"/>
        <v>45042</v>
      </c>
      <c r="J6130" s="47">
        <f t="shared" si="293"/>
        <v>47378</v>
      </c>
    </row>
    <row r="6131" spans="1:11">
      <c r="C6131" s="48" t="s">
        <v>105</v>
      </c>
      <c r="D6131" s="49" t="s">
        <v>7749</v>
      </c>
      <c r="E6131" s="50">
        <v>591</v>
      </c>
      <c r="F6131" s="50">
        <v>650</v>
      </c>
      <c r="G6131" s="50">
        <v>167</v>
      </c>
      <c r="H6131" s="50">
        <v>200</v>
      </c>
      <c r="I6131" s="50">
        <f>SUM(E6131,G6131)</f>
        <v>758</v>
      </c>
      <c r="J6131" s="50">
        <f>SUM(F6131,H6131)</f>
        <v>850</v>
      </c>
    </row>
    <row r="6132" spans="1:11">
      <c r="C6132" s="48" t="s">
        <v>106</v>
      </c>
      <c r="D6132" s="49" t="s">
        <v>7750</v>
      </c>
      <c r="E6132" s="50">
        <v>869</v>
      </c>
      <c r="F6132" s="50">
        <v>800</v>
      </c>
      <c r="G6132" s="50">
        <v>4</v>
      </c>
      <c r="H6132" s="50">
        <v>30</v>
      </c>
      <c r="I6132" s="50">
        <f t="shared" ref="I6132:J6142" si="294">SUM(E6132,G6132)</f>
        <v>873</v>
      </c>
      <c r="J6132" s="50">
        <f t="shared" si="294"/>
        <v>830</v>
      </c>
    </row>
    <row r="6133" spans="1:11">
      <c r="C6133" s="48" t="s">
        <v>107</v>
      </c>
      <c r="D6133" s="49" t="s">
        <v>7751</v>
      </c>
      <c r="E6133" s="50">
        <v>2</v>
      </c>
      <c r="F6133" s="50">
        <v>5</v>
      </c>
      <c r="G6133" s="50">
        <v>3</v>
      </c>
      <c r="H6133" s="50">
        <v>5</v>
      </c>
      <c r="I6133" s="50">
        <f t="shared" ref="I6133:I6136" si="295">SUM(E6133,G6133)</f>
        <v>5</v>
      </c>
      <c r="J6133" s="50">
        <f t="shared" ref="J6133:J6136" si="296">SUM(F6133,H6133)</f>
        <v>10</v>
      </c>
    </row>
    <row r="6134" spans="1:11">
      <c r="C6134" s="48" t="s">
        <v>108</v>
      </c>
      <c r="D6134" s="49" t="s">
        <v>7752</v>
      </c>
      <c r="E6134" s="50">
        <v>0</v>
      </c>
      <c r="F6134" s="50">
        <v>5</v>
      </c>
      <c r="G6134" s="50">
        <v>0</v>
      </c>
      <c r="H6134" s="50">
        <v>4</v>
      </c>
      <c r="I6134" s="50">
        <f t="shared" si="295"/>
        <v>0</v>
      </c>
      <c r="J6134" s="50">
        <f t="shared" si="296"/>
        <v>9</v>
      </c>
    </row>
    <row r="6135" spans="1:11">
      <c r="C6135" s="48" t="s">
        <v>109</v>
      </c>
      <c r="D6135" s="49" t="s">
        <v>7753</v>
      </c>
      <c r="E6135" s="50">
        <v>0</v>
      </c>
      <c r="F6135" s="50">
        <v>5</v>
      </c>
      <c r="G6135" s="50">
        <v>12</v>
      </c>
      <c r="H6135" s="50">
        <v>10</v>
      </c>
      <c r="I6135" s="50">
        <f t="shared" si="295"/>
        <v>12</v>
      </c>
      <c r="J6135" s="50">
        <f t="shared" si="296"/>
        <v>15</v>
      </c>
    </row>
    <row r="6136" spans="1:11">
      <c r="C6136" s="48" t="s">
        <v>110</v>
      </c>
      <c r="D6136" s="49" t="s">
        <v>7754</v>
      </c>
      <c r="E6136" s="50">
        <v>0</v>
      </c>
      <c r="F6136" s="50">
        <v>1</v>
      </c>
      <c r="G6136" s="50">
        <v>2</v>
      </c>
      <c r="H6136" s="50">
        <v>3</v>
      </c>
      <c r="I6136" s="50">
        <f t="shared" si="295"/>
        <v>2</v>
      </c>
      <c r="J6136" s="50">
        <f t="shared" si="296"/>
        <v>4</v>
      </c>
    </row>
    <row r="6137" spans="1:11">
      <c r="C6137" s="48" t="s">
        <v>5165</v>
      </c>
      <c r="D6137" s="49" t="s">
        <v>7757</v>
      </c>
      <c r="E6137" s="50">
        <v>6587</v>
      </c>
      <c r="F6137" s="50">
        <v>7400</v>
      </c>
      <c r="G6137" s="50">
        <v>1782</v>
      </c>
      <c r="H6137" s="50">
        <v>2000</v>
      </c>
      <c r="I6137" s="50">
        <f t="shared" ref="I6137" si="297">SUM(E6137,G6137)</f>
        <v>8369</v>
      </c>
      <c r="J6137" s="50">
        <f t="shared" ref="J6137" si="298">SUM(F6137,H6137)</f>
        <v>9400</v>
      </c>
    </row>
    <row r="6138" spans="1:11">
      <c r="C6138" s="48" t="s">
        <v>5166</v>
      </c>
      <c r="D6138" s="49" t="s">
        <v>7758</v>
      </c>
      <c r="E6138" s="50">
        <v>1421</v>
      </c>
      <c r="F6138" s="50">
        <v>1500</v>
      </c>
      <c r="G6138" s="50">
        <v>111</v>
      </c>
      <c r="H6138" s="50">
        <v>150</v>
      </c>
      <c r="I6138" s="50">
        <f t="shared" si="294"/>
        <v>1532</v>
      </c>
      <c r="J6138" s="50">
        <f t="shared" si="294"/>
        <v>1650</v>
      </c>
    </row>
    <row r="6139" spans="1:11">
      <c r="C6139" s="48" t="s">
        <v>5167</v>
      </c>
      <c r="D6139" s="49" t="s">
        <v>7759</v>
      </c>
      <c r="E6139" s="50">
        <v>123</v>
      </c>
      <c r="F6139" s="50">
        <v>400</v>
      </c>
      <c r="G6139" s="50">
        <v>4</v>
      </c>
      <c r="H6139" s="50">
        <v>10</v>
      </c>
      <c r="I6139" s="50">
        <f t="shared" si="294"/>
        <v>127</v>
      </c>
      <c r="J6139" s="50">
        <f t="shared" si="294"/>
        <v>410</v>
      </c>
    </row>
    <row r="6140" spans="1:11">
      <c r="C6140" s="48" t="s">
        <v>5168</v>
      </c>
      <c r="D6140" s="49" t="s">
        <v>7760</v>
      </c>
      <c r="E6140" s="50">
        <v>1423</v>
      </c>
      <c r="F6140" s="50">
        <v>1400</v>
      </c>
      <c r="G6140" s="50">
        <v>3476</v>
      </c>
      <c r="H6140" s="50">
        <v>4000</v>
      </c>
      <c r="I6140" s="50">
        <f t="shared" si="294"/>
        <v>4899</v>
      </c>
      <c r="J6140" s="50">
        <f t="shared" si="294"/>
        <v>5400</v>
      </c>
    </row>
    <row r="6141" spans="1:11">
      <c r="C6141" s="48" t="s">
        <v>5169</v>
      </c>
      <c r="D6141" s="49" t="s">
        <v>7761</v>
      </c>
      <c r="E6141" s="50">
        <v>6799</v>
      </c>
      <c r="F6141" s="50">
        <v>7000</v>
      </c>
      <c r="G6141" s="50">
        <v>21434</v>
      </c>
      <c r="H6141" s="50">
        <v>21500</v>
      </c>
      <c r="I6141" s="50">
        <f t="shared" si="294"/>
        <v>28233</v>
      </c>
      <c r="J6141" s="50">
        <f t="shared" si="294"/>
        <v>28500</v>
      </c>
    </row>
    <row r="6142" spans="1:11" s="51" customFormat="1">
      <c r="A6142" s="2"/>
      <c r="B6142" s="2"/>
      <c r="C6142" s="48" t="s">
        <v>5170</v>
      </c>
      <c r="D6142" s="49" t="s">
        <v>7762</v>
      </c>
      <c r="E6142" s="50">
        <v>84</v>
      </c>
      <c r="F6142" s="50">
        <v>150</v>
      </c>
      <c r="G6142" s="50">
        <v>148</v>
      </c>
      <c r="H6142" s="50">
        <v>150</v>
      </c>
      <c r="I6142" s="50">
        <f t="shared" si="294"/>
        <v>232</v>
      </c>
      <c r="J6142" s="50">
        <f t="shared" si="294"/>
        <v>300</v>
      </c>
    </row>
    <row r="6143" spans="1:11" s="51" customFormat="1">
      <c r="A6143" s="2"/>
      <c r="B6143" s="45" t="s">
        <v>81</v>
      </c>
      <c r="C6143" s="52"/>
      <c r="D6143" s="53"/>
      <c r="E6143" s="54"/>
      <c r="F6143" s="54"/>
      <c r="G6143" s="54"/>
      <c r="H6143" s="54"/>
      <c r="I6143" s="54"/>
      <c r="J6143" s="54"/>
      <c r="K6143" s="2" t="s">
        <v>21</v>
      </c>
    </row>
    <row r="6144" spans="1:11" s="51" customFormat="1">
      <c r="A6144" s="2"/>
      <c r="C6144" s="55" t="s">
        <v>77</v>
      </c>
      <c r="D6144" s="56" t="s">
        <v>7765</v>
      </c>
      <c r="E6144" s="57"/>
      <c r="F6144" s="57"/>
      <c r="G6144" s="57"/>
      <c r="H6144" s="57"/>
      <c r="I6144" s="50">
        <f t="shared" ref="I6144:J6147" si="299">SUM(E6144,G6144)</f>
        <v>0</v>
      </c>
      <c r="J6144" s="50">
        <f t="shared" si="299"/>
        <v>0</v>
      </c>
    </row>
    <row r="6145" spans="1:11" s="51" customFormat="1">
      <c r="A6145" s="2"/>
      <c r="C6145" s="55" t="s">
        <v>78</v>
      </c>
      <c r="D6145" s="56" t="s">
        <v>7766</v>
      </c>
      <c r="E6145" s="57"/>
      <c r="F6145" s="57"/>
      <c r="G6145" s="57"/>
      <c r="H6145" s="57"/>
      <c r="I6145" s="50">
        <f t="shared" si="299"/>
        <v>0</v>
      </c>
      <c r="J6145" s="50">
        <f t="shared" si="299"/>
        <v>0</v>
      </c>
    </row>
    <row r="6146" spans="1:11" s="51" customFormat="1">
      <c r="A6146" s="2"/>
      <c r="C6146" s="55" t="s">
        <v>79</v>
      </c>
      <c r="D6146" s="56" t="s">
        <v>7767</v>
      </c>
      <c r="E6146" s="50"/>
      <c r="F6146" s="50"/>
      <c r="G6146" s="50"/>
      <c r="H6146" s="50"/>
      <c r="I6146" s="50">
        <f t="shared" si="299"/>
        <v>0</v>
      </c>
      <c r="J6146" s="50">
        <f t="shared" si="299"/>
        <v>0</v>
      </c>
    </row>
    <row r="6147" spans="1:11" s="51" customFormat="1">
      <c r="A6147" s="2"/>
      <c r="C6147" s="55" t="s">
        <v>80</v>
      </c>
      <c r="D6147" s="56" t="s">
        <v>7768</v>
      </c>
      <c r="E6147" s="50"/>
      <c r="F6147" s="50"/>
      <c r="G6147" s="50"/>
      <c r="H6147" s="50"/>
      <c r="I6147" s="50">
        <f t="shared" si="299"/>
        <v>0</v>
      </c>
      <c r="J6147" s="50">
        <f t="shared" si="299"/>
        <v>0</v>
      </c>
    </row>
    <row r="6148" spans="1:11">
      <c r="E6148" s="59"/>
      <c r="F6148" s="59"/>
      <c r="G6148" s="59"/>
      <c r="H6148" s="59"/>
      <c r="I6148" s="59"/>
      <c r="J6148" s="59"/>
    </row>
    <row r="6149" spans="1:11" ht="14.25">
      <c r="B6149" s="43" t="s">
        <v>66</v>
      </c>
      <c r="C6149" s="44"/>
      <c r="D6149" s="43"/>
      <c r="E6149" s="60"/>
      <c r="F6149" s="60"/>
      <c r="G6149" s="60"/>
      <c r="H6149" s="60"/>
      <c r="I6149" s="60"/>
      <c r="J6149" s="60"/>
    </row>
    <row r="6150" spans="1:11">
      <c r="B6150" s="45" t="s">
        <v>36</v>
      </c>
      <c r="E6150" s="61">
        <f>E6151</f>
        <v>18514</v>
      </c>
      <c r="F6150" s="61">
        <f t="shared" ref="F6150:J6150" si="300">F6151</f>
        <v>19241</v>
      </c>
      <c r="G6150" s="61">
        <f t="shared" si="300"/>
        <v>93427</v>
      </c>
      <c r="H6150" s="61">
        <f t="shared" si="300"/>
        <v>99238</v>
      </c>
      <c r="I6150" s="61">
        <f t="shared" si="300"/>
        <v>111941</v>
      </c>
      <c r="J6150" s="61">
        <f t="shared" si="300"/>
        <v>118479</v>
      </c>
    </row>
    <row r="6151" spans="1:11" ht="14.25">
      <c r="B6151" s="69" t="s">
        <v>65</v>
      </c>
      <c r="C6151" s="70"/>
      <c r="E6151" s="61">
        <f>SUM(E6152:E6309)</f>
        <v>18514</v>
      </c>
      <c r="F6151" s="61">
        <f t="shared" ref="F6151:J6151" si="301">SUM(F6152:F6309)</f>
        <v>19241</v>
      </c>
      <c r="G6151" s="61">
        <f t="shared" si="301"/>
        <v>93427</v>
      </c>
      <c r="H6151" s="61">
        <f t="shared" si="301"/>
        <v>99238</v>
      </c>
      <c r="I6151" s="61">
        <f t="shared" si="301"/>
        <v>111941</v>
      </c>
      <c r="J6151" s="61">
        <f t="shared" si="301"/>
        <v>118479</v>
      </c>
      <c r="K6151" s="71" t="s">
        <v>9</v>
      </c>
    </row>
    <row r="6152" spans="1:11">
      <c r="C6152" s="48" t="s">
        <v>5171</v>
      </c>
      <c r="D6152" s="49" t="s">
        <v>5172</v>
      </c>
      <c r="E6152" s="65">
        <v>0</v>
      </c>
      <c r="F6152" s="65">
        <v>0</v>
      </c>
      <c r="G6152" s="50">
        <v>0</v>
      </c>
      <c r="H6152" s="50">
        <v>5</v>
      </c>
      <c r="I6152" s="50">
        <f t="shared" ref="I6152:J6279" si="302">SUM(E6152,G6152)</f>
        <v>0</v>
      </c>
      <c r="J6152" s="50">
        <f t="shared" si="302"/>
        <v>5</v>
      </c>
    </row>
    <row r="6153" spans="1:11">
      <c r="C6153" s="48" t="s">
        <v>3752</v>
      </c>
      <c r="D6153" s="49" t="s">
        <v>3753</v>
      </c>
      <c r="E6153" s="65">
        <v>0</v>
      </c>
      <c r="F6153" s="65">
        <v>2</v>
      </c>
      <c r="G6153" s="50">
        <v>1</v>
      </c>
      <c r="H6153" s="50">
        <v>4</v>
      </c>
      <c r="I6153" s="50">
        <f t="shared" si="302"/>
        <v>1</v>
      </c>
      <c r="J6153" s="50">
        <f t="shared" si="302"/>
        <v>6</v>
      </c>
    </row>
    <row r="6154" spans="1:11">
      <c r="C6154" s="48" t="s">
        <v>5062</v>
      </c>
      <c r="D6154" s="49" t="s">
        <v>5063</v>
      </c>
      <c r="E6154" s="65">
        <v>0</v>
      </c>
      <c r="F6154" s="65">
        <v>2</v>
      </c>
      <c r="G6154" s="50">
        <v>0</v>
      </c>
      <c r="H6154" s="50">
        <v>2</v>
      </c>
      <c r="I6154" s="50">
        <f t="shared" si="302"/>
        <v>0</v>
      </c>
      <c r="J6154" s="50">
        <f t="shared" si="302"/>
        <v>4</v>
      </c>
    </row>
    <row r="6155" spans="1:11">
      <c r="C6155" s="48" t="s">
        <v>5082</v>
      </c>
      <c r="D6155" s="49" t="s">
        <v>5083</v>
      </c>
      <c r="E6155" s="65">
        <v>0</v>
      </c>
      <c r="F6155" s="65">
        <v>2</v>
      </c>
      <c r="G6155" s="50">
        <v>0</v>
      </c>
      <c r="H6155" s="50">
        <v>2</v>
      </c>
      <c r="I6155" s="50">
        <f t="shared" si="302"/>
        <v>0</v>
      </c>
      <c r="J6155" s="50">
        <f t="shared" si="302"/>
        <v>4</v>
      </c>
    </row>
    <row r="6156" spans="1:11">
      <c r="C6156" s="48" t="s">
        <v>5173</v>
      </c>
      <c r="D6156" s="49" t="s">
        <v>5174</v>
      </c>
      <c r="E6156" s="65">
        <v>1</v>
      </c>
      <c r="F6156" s="65">
        <v>10</v>
      </c>
      <c r="G6156" s="50">
        <v>0</v>
      </c>
      <c r="H6156" s="50">
        <v>10</v>
      </c>
      <c r="I6156" s="50">
        <f t="shared" si="302"/>
        <v>1</v>
      </c>
      <c r="J6156" s="50">
        <f t="shared" si="302"/>
        <v>20</v>
      </c>
    </row>
    <row r="6157" spans="1:11">
      <c r="C6157" s="48" t="s">
        <v>5084</v>
      </c>
      <c r="D6157" s="49" t="s">
        <v>5085</v>
      </c>
      <c r="E6157" s="65">
        <v>92</v>
      </c>
      <c r="F6157" s="65">
        <v>90</v>
      </c>
      <c r="G6157" s="50">
        <v>9</v>
      </c>
      <c r="H6157" s="50">
        <v>30</v>
      </c>
      <c r="I6157" s="50">
        <f t="shared" si="302"/>
        <v>101</v>
      </c>
      <c r="J6157" s="50">
        <f t="shared" si="302"/>
        <v>120</v>
      </c>
    </row>
    <row r="6158" spans="1:11">
      <c r="C6158" s="48" t="s">
        <v>5175</v>
      </c>
      <c r="D6158" s="49" t="s">
        <v>5176</v>
      </c>
      <c r="E6158" s="65">
        <v>0</v>
      </c>
      <c r="F6158" s="65">
        <v>15</v>
      </c>
      <c r="G6158" s="50">
        <v>0</v>
      </c>
      <c r="H6158" s="50">
        <v>30</v>
      </c>
      <c r="I6158" s="50">
        <f t="shared" si="302"/>
        <v>0</v>
      </c>
      <c r="J6158" s="50">
        <f t="shared" si="302"/>
        <v>45</v>
      </c>
    </row>
    <row r="6159" spans="1:11">
      <c r="C6159" s="48" t="s">
        <v>5177</v>
      </c>
      <c r="D6159" s="49" t="s">
        <v>5178</v>
      </c>
      <c r="E6159" s="65">
        <v>0</v>
      </c>
      <c r="F6159" s="65">
        <v>5</v>
      </c>
      <c r="G6159" s="50">
        <v>0</v>
      </c>
      <c r="H6159" s="50">
        <v>5</v>
      </c>
      <c r="I6159" s="50">
        <f t="shared" si="302"/>
        <v>0</v>
      </c>
      <c r="J6159" s="50">
        <f t="shared" si="302"/>
        <v>10</v>
      </c>
    </row>
    <row r="6160" spans="1:11">
      <c r="C6160" s="48" t="s">
        <v>5179</v>
      </c>
      <c r="D6160" s="49" t="s">
        <v>5180</v>
      </c>
      <c r="E6160" s="65">
        <v>0</v>
      </c>
      <c r="F6160" s="65">
        <v>5</v>
      </c>
      <c r="G6160" s="50">
        <v>706</v>
      </c>
      <c r="H6160" s="50">
        <v>800</v>
      </c>
      <c r="I6160" s="50">
        <f t="shared" si="302"/>
        <v>706</v>
      </c>
      <c r="J6160" s="50">
        <f t="shared" si="302"/>
        <v>805</v>
      </c>
    </row>
    <row r="6161" spans="3:10">
      <c r="C6161" s="48" t="s">
        <v>696</v>
      </c>
      <c r="D6161" s="49" t="s">
        <v>697</v>
      </c>
      <c r="E6161" s="65">
        <v>0</v>
      </c>
      <c r="F6161" s="65">
        <v>10</v>
      </c>
      <c r="G6161" s="50">
        <v>93</v>
      </c>
      <c r="H6161" s="50">
        <v>100</v>
      </c>
      <c r="I6161" s="50">
        <f t="shared" si="302"/>
        <v>93</v>
      </c>
      <c r="J6161" s="50">
        <f t="shared" si="302"/>
        <v>110</v>
      </c>
    </row>
    <row r="6162" spans="3:10" ht="25.5">
      <c r="C6162" s="48" t="s">
        <v>3756</v>
      </c>
      <c r="D6162" s="49" t="s">
        <v>3757</v>
      </c>
      <c r="E6162" s="65">
        <v>0</v>
      </c>
      <c r="F6162" s="65">
        <v>15</v>
      </c>
      <c r="G6162" s="50">
        <v>0</v>
      </c>
      <c r="H6162" s="50">
        <v>15</v>
      </c>
      <c r="I6162" s="50">
        <f t="shared" si="302"/>
        <v>0</v>
      </c>
      <c r="J6162" s="50">
        <f t="shared" si="302"/>
        <v>30</v>
      </c>
    </row>
    <row r="6163" spans="3:10">
      <c r="C6163" s="48" t="s">
        <v>5181</v>
      </c>
      <c r="D6163" s="49" t="s">
        <v>5182</v>
      </c>
      <c r="E6163" s="65">
        <v>0</v>
      </c>
      <c r="F6163" s="65">
        <v>0</v>
      </c>
      <c r="G6163" s="50">
        <v>0</v>
      </c>
      <c r="H6163" s="50">
        <v>5</v>
      </c>
      <c r="I6163" s="50">
        <f t="shared" si="302"/>
        <v>0</v>
      </c>
      <c r="J6163" s="50">
        <f t="shared" si="302"/>
        <v>5</v>
      </c>
    </row>
    <row r="6164" spans="3:10">
      <c r="C6164" s="48" t="s">
        <v>4775</v>
      </c>
      <c r="D6164" s="49" t="s">
        <v>4776</v>
      </c>
      <c r="E6164" s="65">
        <v>0</v>
      </c>
      <c r="F6164" s="65">
        <v>0</v>
      </c>
      <c r="G6164" s="50">
        <v>0</v>
      </c>
      <c r="H6164" s="50">
        <v>3</v>
      </c>
      <c r="I6164" s="50">
        <f t="shared" si="302"/>
        <v>0</v>
      </c>
      <c r="J6164" s="50">
        <f t="shared" si="302"/>
        <v>3</v>
      </c>
    </row>
    <row r="6165" spans="3:10">
      <c r="C6165" s="48">
        <v>260076</v>
      </c>
      <c r="D6165" s="49" t="s">
        <v>698</v>
      </c>
      <c r="E6165" s="65">
        <v>7</v>
      </c>
      <c r="F6165" s="65">
        <v>11</v>
      </c>
      <c r="G6165" s="50">
        <v>172</v>
      </c>
      <c r="H6165" s="50">
        <v>160</v>
      </c>
      <c r="I6165" s="50">
        <f t="shared" si="302"/>
        <v>179</v>
      </c>
      <c r="J6165" s="50">
        <f t="shared" si="302"/>
        <v>171</v>
      </c>
    </row>
    <row r="6166" spans="3:10">
      <c r="C6166" s="48">
        <v>310001</v>
      </c>
      <c r="D6166" s="49" t="s">
        <v>4130</v>
      </c>
      <c r="E6166" s="65">
        <v>959</v>
      </c>
      <c r="F6166" s="65">
        <v>1000</v>
      </c>
      <c r="G6166" s="50">
        <v>81</v>
      </c>
      <c r="H6166" s="50">
        <v>110</v>
      </c>
      <c r="I6166" s="50">
        <f t="shared" si="302"/>
        <v>1040</v>
      </c>
      <c r="J6166" s="50">
        <f t="shared" si="302"/>
        <v>1110</v>
      </c>
    </row>
    <row r="6167" spans="3:10">
      <c r="C6167" s="48" t="s">
        <v>5086</v>
      </c>
      <c r="D6167" s="49" t="s">
        <v>5087</v>
      </c>
      <c r="E6167" s="65">
        <v>182</v>
      </c>
      <c r="F6167" s="65">
        <v>165</v>
      </c>
      <c r="G6167" s="50">
        <v>139</v>
      </c>
      <c r="H6167" s="50">
        <v>155</v>
      </c>
      <c r="I6167" s="50">
        <f t="shared" si="302"/>
        <v>321</v>
      </c>
      <c r="J6167" s="50">
        <f t="shared" si="302"/>
        <v>320</v>
      </c>
    </row>
    <row r="6168" spans="3:10">
      <c r="C6168" s="48" t="s">
        <v>5088</v>
      </c>
      <c r="D6168" s="49" t="s">
        <v>5089</v>
      </c>
      <c r="E6168" s="65">
        <v>137</v>
      </c>
      <c r="F6168" s="65">
        <v>150</v>
      </c>
      <c r="G6168" s="50">
        <v>140</v>
      </c>
      <c r="H6168" s="50">
        <v>150</v>
      </c>
      <c r="I6168" s="50">
        <f t="shared" si="302"/>
        <v>277</v>
      </c>
      <c r="J6168" s="50">
        <f t="shared" si="302"/>
        <v>300</v>
      </c>
    </row>
    <row r="6169" spans="3:10">
      <c r="C6169" s="48" t="s">
        <v>5090</v>
      </c>
      <c r="D6169" s="49" t="s">
        <v>5091</v>
      </c>
      <c r="E6169" s="65">
        <v>3</v>
      </c>
      <c r="F6169" s="65">
        <v>5</v>
      </c>
      <c r="G6169" s="50">
        <v>41</v>
      </c>
      <c r="H6169" s="50">
        <v>60</v>
      </c>
      <c r="I6169" s="50">
        <f t="shared" si="302"/>
        <v>44</v>
      </c>
      <c r="J6169" s="50">
        <f t="shared" si="302"/>
        <v>65</v>
      </c>
    </row>
    <row r="6170" spans="3:10">
      <c r="C6170" s="48" t="s">
        <v>5092</v>
      </c>
      <c r="D6170" s="49" t="s">
        <v>5093</v>
      </c>
      <c r="E6170" s="65">
        <v>3</v>
      </c>
      <c r="F6170" s="65">
        <v>5</v>
      </c>
      <c r="G6170" s="50">
        <v>42</v>
      </c>
      <c r="H6170" s="50">
        <v>60</v>
      </c>
      <c r="I6170" s="50">
        <f t="shared" si="302"/>
        <v>45</v>
      </c>
      <c r="J6170" s="50">
        <f t="shared" si="302"/>
        <v>65</v>
      </c>
    </row>
    <row r="6171" spans="3:10">
      <c r="C6171" s="48" t="s">
        <v>5094</v>
      </c>
      <c r="D6171" s="49" t="s">
        <v>5095</v>
      </c>
      <c r="E6171" s="65">
        <v>2</v>
      </c>
      <c r="F6171" s="65">
        <v>5</v>
      </c>
      <c r="G6171" s="50">
        <v>42</v>
      </c>
      <c r="H6171" s="50">
        <v>50</v>
      </c>
      <c r="I6171" s="50">
        <f t="shared" si="302"/>
        <v>44</v>
      </c>
      <c r="J6171" s="50">
        <f t="shared" si="302"/>
        <v>55</v>
      </c>
    </row>
    <row r="6172" spans="3:10">
      <c r="C6172" s="48">
        <v>310015</v>
      </c>
      <c r="D6172" s="49" t="s">
        <v>3091</v>
      </c>
      <c r="E6172" s="65">
        <v>1009</v>
      </c>
      <c r="F6172" s="65">
        <v>1000</v>
      </c>
      <c r="G6172" s="50">
        <v>163</v>
      </c>
      <c r="H6172" s="50">
        <v>170</v>
      </c>
      <c r="I6172" s="50">
        <f t="shared" si="302"/>
        <v>1172</v>
      </c>
      <c r="J6172" s="50">
        <f t="shared" si="302"/>
        <v>1170</v>
      </c>
    </row>
    <row r="6173" spans="3:10">
      <c r="C6173" s="48" t="s">
        <v>5096</v>
      </c>
      <c r="D6173" s="49" t="s">
        <v>5097</v>
      </c>
      <c r="E6173" s="65">
        <v>184</v>
      </c>
      <c r="F6173" s="65">
        <v>180</v>
      </c>
      <c r="G6173" s="50">
        <v>157</v>
      </c>
      <c r="H6173" s="50">
        <v>160</v>
      </c>
      <c r="I6173" s="50">
        <f t="shared" si="302"/>
        <v>341</v>
      </c>
      <c r="J6173" s="50">
        <f t="shared" si="302"/>
        <v>340</v>
      </c>
    </row>
    <row r="6174" spans="3:10">
      <c r="C6174" s="48" t="s">
        <v>5183</v>
      </c>
      <c r="D6174" s="49" t="s">
        <v>5184</v>
      </c>
      <c r="E6174" s="65">
        <v>1</v>
      </c>
      <c r="F6174" s="65">
        <v>3</v>
      </c>
      <c r="G6174" s="50">
        <v>0</v>
      </c>
      <c r="H6174" s="50">
        <v>5</v>
      </c>
      <c r="I6174" s="50">
        <f t="shared" si="302"/>
        <v>1</v>
      </c>
      <c r="J6174" s="50">
        <f t="shared" si="302"/>
        <v>8</v>
      </c>
    </row>
    <row r="6175" spans="3:10">
      <c r="C6175" s="48">
        <v>600169</v>
      </c>
      <c r="D6175" s="49" t="s">
        <v>4998</v>
      </c>
      <c r="E6175" s="65">
        <v>0</v>
      </c>
      <c r="F6175" s="65">
        <v>0</v>
      </c>
      <c r="G6175" s="50">
        <v>1520</v>
      </c>
      <c r="H6175" s="50">
        <v>1450</v>
      </c>
      <c r="I6175" s="50">
        <f t="shared" si="302"/>
        <v>1520</v>
      </c>
      <c r="J6175" s="50">
        <f t="shared" si="302"/>
        <v>1450</v>
      </c>
    </row>
    <row r="6176" spans="3:10">
      <c r="C6176" s="48" t="s">
        <v>5098</v>
      </c>
      <c r="D6176" s="49" t="s">
        <v>5099</v>
      </c>
      <c r="E6176" s="65">
        <v>0</v>
      </c>
      <c r="F6176" s="65">
        <v>0</v>
      </c>
      <c r="G6176" s="50">
        <v>0</v>
      </c>
      <c r="H6176" s="50">
        <v>4</v>
      </c>
      <c r="I6176" s="50">
        <f t="shared" si="302"/>
        <v>0</v>
      </c>
      <c r="J6176" s="50">
        <f t="shared" si="302"/>
        <v>4</v>
      </c>
    </row>
    <row r="6177" spans="3:10">
      <c r="C6177" s="48" t="s">
        <v>3095</v>
      </c>
      <c r="D6177" s="49" t="s">
        <v>3096</v>
      </c>
      <c r="E6177" s="65">
        <v>0</v>
      </c>
      <c r="F6177" s="65">
        <v>0</v>
      </c>
      <c r="G6177" s="50">
        <v>0</v>
      </c>
      <c r="H6177" s="50">
        <v>4</v>
      </c>
      <c r="I6177" s="50">
        <f t="shared" si="302"/>
        <v>0</v>
      </c>
      <c r="J6177" s="50">
        <f t="shared" si="302"/>
        <v>4</v>
      </c>
    </row>
    <row r="6178" spans="3:10">
      <c r="C6178" s="48" t="s">
        <v>527</v>
      </c>
      <c r="D6178" s="49" t="s">
        <v>528</v>
      </c>
      <c r="E6178" s="65">
        <v>0</v>
      </c>
      <c r="F6178" s="65">
        <v>0</v>
      </c>
      <c r="G6178" s="50">
        <v>0</v>
      </c>
      <c r="H6178" s="50">
        <v>5</v>
      </c>
      <c r="I6178" s="50">
        <f t="shared" si="302"/>
        <v>0</v>
      </c>
      <c r="J6178" s="50">
        <f t="shared" si="302"/>
        <v>5</v>
      </c>
    </row>
    <row r="6179" spans="3:10">
      <c r="C6179" s="48" t="s">
        <v>699</v>
      </c>
      <c r="D6179" s="49" t="s">
        <v>700</v>
      </c>
      <c r="E6179" s="65">
        <v>0</v>
      </c>
      <c r="F6179" s="65">
        <v>0</v>
      </c>
      <c r="G6179" s="50">
        <v>0</v>
      </c>
      <c r="H6179" s="50">
        <v>5</v>
      </c>
      <c r="I6179" s="50">
        <f t="shared" si="302"/>
        <v>0</v>
      </c>
      <c r="J6179" s="50">
        <f t="shared" si="302"/>
        <v>5</v>
      </c>
    </row>
    <row r="6180" spans="3:10">
      <c r="C6180" s="48" t="s">
        <v>531</v>
      </c>
      <c r="D6180" s="49" t="s">
        <v>532</v>
      </c>
      <c r="E6180" s="65">
        <v>0</v>
      </c>
      <c r="F6180" s="65">
        <v>0</v>
      </c>
      <c r="G6180" s="50">
        <v>806</v>
      </c>
      <c r="H6180" s="50">
        <v>750</v>
      </c>
      <c r="I6180" s="50">
        <f t="shared" si="302"/>
        <v>806</v>
      </c>
      <c r="J6180" s="50">
        <f t="shared" si="302"/>
        <v>750</v>
      </c>
    </row>
    <row r="6181" spans="3:10">
      <c r="C6181" s="48" t="s">
        <v>1471</v>
      </c>
      <c r="D6181" s="49" t="s">
        <v>1472</v>
      </c>
      <c r="E6181" s="65">
        <v>0</v>
      </c>
      <c r="F6181" s="65">
        <v>0</v>
      </c>
      <c r="G6181" s="50">
        <v>0</v>
      </c>
      <c r="H6181" s="50">
        <v>10</v>
      </c>
      <c r="I6181" s="50">
        <f t="shared" si="302"/>
        <v>0</v>
      </c>
      <c r="J6181" s="50">
        <f t="shared" si="302"/>
        <v>10</v>
      </c>
    </row>
    <row r="6182" spans="3:10">
      <c r="C6182" s="48" t="s">
        <v>533</v>
      </c>
      <c r="D6182" s="49" t="s">
        <v>534</v>
      </c>
      <c r="E6182" s="65">
        <v>0</v>
      </c>
      <c r="F6182" s="65">
        <v>0</v>
      </c>
      <c r="G6182" s="50">
        <v>1</v>
      </c>
      <c r="H6182" s="50">
        <v>4</v>
      </c>
      <c r="I6182" s="50">
        <f t="shared" si="302"/>
        <v>1</v>
      </c>
      <c r="J6182" s="50">
        <f t="shared" si="302"/>
        <v>4</v>
      </c>
    </row>
    <row r="6183" spans="3:10">
      <c r="C6183" s="48" t="s">
        <v>1905</v>
      </c>
      <c r="D6183" s="49" t="s">
        <v>1906</v>
      </c>
      <c r="E6183" s="65">
        <v>0</v>
      </c>
      <c r="F6183" s="65">
        <v>0</v>
      </c>
      <c r="G6183" s="50">
        <v>0</v>
      </c>
      <c r="H6183" s="50">
        <v>3</v>
      </c>
      <c r="I6183" s="50">
        <f t="shared" si="302"/>
        <v>0</v>
      </c>
      <c r="J6183" s="50">
        <f t="shared" si="302"/>
        <v>3</v>
      </c>
    </row>
    <row r="6184" spans="3:10">
      <c r="C6184" s="48" t="s">
        <v>541</v>
      </c>
      <c r="D6184" s="49" t="s">
        <v>542</v>
      </c>
      <c r="E6184" s="65">
        <v>0</v>
      </c>
      <c r="F6184" s="65">
        <v>0</v>
      </c>
      <c r="G6184" s="50">
        <v>3</v>
      </c>
      <c r="H6184" s="50">
        <v>10</v>
      </c>
      <c r="I6184" s="50">
        <f t="shared" si="302"/>
        <v>3</v>
      </c>
      <c r="J6184" s="50">
        <f t="shared" si="302"/>
        <v>10</v>
      </c>
    </row>
    <row r="6185" spans="3:10">
      <c r="C6185" s="48" t="s">
        <v>543</v>
      </c>
      <c r="D6185" s="49" t="s">
        <v>544</v>
      </c>
      <c r="E6185" s="65">
        <v>0</v>
      </c>
      <c r="F6185" s="65">
        <v>0</v>
      </c>
      <c r="G6185" s="50">
        <v>0</v>
      </c>
      <c r="H6185" s="50">
        <v>3</v>
      </c>
      <c r="I6185" s="50">
        <f t="shared" si="302"/>
        <v>0</v>
      </c>
      <c r="J6185" s="50">
        <f t="shared" si="302"/>
        <v>3</v>
      </c>
    </row>
    <row r="6186" spans="3:10">
      <c r="C6186" s="48" t="s">
        <v>545</v>
      </c>
      <c r="D6186" s="49" t="s">
        <v>546</v>
      </c>
      <c r="E6186" s="65">
        <v>324</v>
      </c>
      <c r="F6186" s="65">
        <v>320</v>
      </c>
      <c r="G6186" s="50">
        <v>3341</v>
      </c>
      <c r="H6186" s="50">
        <v>3700</v>
      </c>
      <c r="I6186" s="50">
        <f t="shared" si="302"/>
        <v>3665</v>
      </c>
      <c r="J6186" s="50">
        <f t="shared" si="302"/>
        <v>4020</v>
      </c>
    </row>
    <row r="6187" spans="3:10">
      <c r="C6187" s="48" t="s">
        <v>547</v>
      </c>
      <c r="D6187" s="49" t="s">
        <v>548</v>
      </c>
      <c r="E6187" s="65">
        <v>0</v>
      </c>
      <c r="F6187" s="65">
        <v>0</v>
      </c>
      <c r="G6187" s="50">
        <v>0</v>
      </c>
      <c r="H6187" s="50">
        <v>2</v>
      </c>
      <c r="I6187" s="50">
        <f t="shared" si="302"/>
        <v>0</v>
      </c>
      <c r="J6187" s="50">
        <f t="shared" si="302"/>
        <v>2</v>
      </c>
    </row>
    <row r="6188" spans="3:10">
      <c r="C6188" s="48" t="s">
        <v>551</v>
      </c>
      <c r="D6188" s="49" t="s">
        <v>552</v>
      </c>
      <c r="E6188" s="65">
        <v>1</v>
      </c>
      <c r="F6188" s="65">
        <v>2</v>
      </c>
      <c r="G6188" s="50">
        <v>359</v>
      </c>
      <c r="H6188" s="50">
        <v>330</v>
      </c>
      <c r="I6188" s="50">
        <f t="shared" si="302"/>
        <v>360</v>
      </c>
      <c r="J6188" s="50">
        <f t="shared" si="302"/>
        <v>332</v>
      </c>
    </row>
    <row r="6189" spans="3:10">
      <c r="C6189" s="48" t="s">
        <v>3598</v>
      </c>
      <c r="D6189" s="49" t="s">
        <v>3599</v>
      </c>
      <c r="E6189" s="65">
        <v>0</v>
      </c>
      <c r="F6189" s="65">
        <v>0</v>
      </c>
      <c r="G6189" s="50">
        <v>0</v>
      </c>
      <c r="H6189" s="50">
        <v>3</v>
      </c>
      <c r="I6189" s="50">
        <f t="shared" si="302"/>
        <v>0</v>
      </c>
      <c r="J6189" s="50">
        <f t="shared" si="302"/>
        <v>3</v>
      </c>
    </row>
    <row r="6190" spans="3:10">
      <c r="C6190" s="48" t="s">
        <v>731</v>
      </c>
      <c r="D6190" s="49" t="s">
        <v>732</v>
      </c>
      <c r="E6190" s="65">
        <v>0</v>
      </c>
      <c r="F6190" s="65">
        <v>0</v>
      </c>
      <c r="G6190" s="50">
        <v>0</v>
      </c>
      <c r="H6190" s="50">
        <v>2</v>
      </c>
      <c r="I6190" s="50">
        <f t="shared" si="302"/>
        <v>0</v>
      </c>
      <c r="J6190" s="50">
        <f t="shared" si="302"/>
        <v>2</v>
      </c>
    </row>
    <row r="6191" spans="3:10">
      <c r="C6191" s="48" t="s">
        <v>2698</v>
      </c>
      <c r="D6191" s="49" t="s">
        <v>2699</v>
      </c>
      <c r="E6191" s="65">
        <v>0</v>
      </c>
      <c r="F6191" s="65">
        <v>0</v>
      </c>
      <c r="G6191" s="50">
        <v>0</v>
      </c>
      <c r="H6191" s="50">
        <v>1</v>
      </c>
      <c r="I6191" s="50">
        <f t="shared" si="302"/>
        <v>0</v>
      </c>
      <c r="J6191" s="50">
        <f t="shared" si="302"/>
        <v>1</v>
      </c>
    </row>
    <row r="6192" spans="3:10">
      <c r="C6192" s="48" t="s">
        <v>577</v>
      </c>
      <c r="D6192" s="49" t="s">
        <v>578</v>
      </c>
      <c r="E6192" s="65">
        <v>0</v>
      </c>
      <c r="F6192" s="65">
        <v>0</v>
      </c>
      <c r="G6192" s="50">
        <v>98</v>
      </c>
      <c r="H6192" s="50">
        <v>110</v>
      </c>
      <c r="I6192" s="50">
        <f t="shared" si="302"/>
        <v>98</v>
      </c>
      <c r="J6192" s="50">
        <f t="shared" si="302"/>
        <v>110</v>
      </c>
    </row>
    <row r="6193" spans="3:10">
      <c r="C6193" s="48" t="s">
        <v>449</v>
      </c>
      <c r="D6193" s="49" t="s">
        <v>450</v>
      </c>
      <c r="E6193" s="65">
        <v>0</v>
      </c>
      <c r="F6193" s="65">
        <v>0</v>
      </c>
      <c r="G6193" s="50">
        <v>0</v>
      </c>
      <c r="H6193" s="50">
        <v>2</v>
      </c>
      <c r="I6193" s="50">
        <f t="shared" si="302"/>
        <v>0</v>
      </c>
      <c r="J6193" s="50">
        <f t="shared" si="302"/>
        <v>2</v>
      </c>
    </row>
    <row r="6194" spans="3:10">
      <c r="C6194" s="48" t="s">
        <v>1913</v>
      </c>
      <c r="D6194" s="49" t="s">
        <v>1914</v>
      </c>
      <c r="E6194" s="65">
        <v>0</v>
      </c>
      <c r="F6194" s="65">
        <v>0</v>
      </c>
      <c r="G6194" s="50">
        <v>1</v>
      </c>
      <c r="H6194" s="50">
        <v>3</v>
      </c>
      <c r="I6194" s="50">
        <f t="shared" si="302"/>
        <v>1</v>
      </c>
      <c r="J6194" s="50">
        <f t="shared" si="302"/>
        <v>3</v>
      </c>
    </row>
    <row r="6195" spans="3:10">
      <c r="C6195" s="48" t="s">
        <v>1973</v>
      </c>
      <c r="D6195" s="49" t="s">
        <v>1974</v>
      </c>
      <c r="E6195" s="65">
        <v>0</v>
      </c>
      <c r="F6195" s="65">
        <v>0</v>
      </c>
      <c r="G6195" s="50">
        <v>0</v>
      </c>
      <c r="H6195" s="50">
        <v>2</v>
      </c>
      <c r="I6195" s="50">
        <f t="shared" si="302"/>
        <v>0</v>
      </c>
      <c r="J6195" s="50">
        <f t="shared" si="302"/>
        <v>2</v>
      </c>
    </row>
    <row r="6196" spans="3:10">
      <c r="C6196" s="48" t="s">
        <v>751</v>
      </c>
      <c r="D6196" s="49" t="s">
        <v>752</v>
      </c>
      <c r="E6196" s="65">
        <v>0</v>
      </c>
      <c r="F6196" s="65">
        <v>0</v>
      </c>
      <c r="G6196" s="50">
        <v>0</v>
      </c>
      <c r="H6196" s="50">
        <v>1</v>
      </c>
      <c r="I6196" s="50">
        <f t="shared" si="302"/>
        <v>0</v>
      </c>
      <c r="J6196" s="50">
        <f t="shared" si="302"/>
        <v>1</v>
      </c>
    </row>
    <row r="6197" spans="3:10">
      <c r="C6197" s="48" t="s">
        <v>583</v>
      </c>
      <c r="D6197" s="49" t="s">
        <v>584</v>
      </c>
      <c r="E6197" s="65">
        <v>1</v>
      </c>
      <c r="F6197" s="65">
        <v>3</v>
      </c>
      <c r="G6197" s="50">
        <v>1241</v>
      </c>
      <c r="H6197" s="50">
        <v>1400</v>
      </c>
      <c r="I6197" s="50">
        <f t="shared" si="302"/>
        <v>1242</v>
      </c>
      <c r="J6197" s="50">
        <f t="shared" si="302"/>
        <v>1403</v>
      </c>
    </row>
    <row r="6198" spans="3:10">
      <c r="C6198" s="48" t="s">
        <v>3414</v>
      </c>
      <c r="D6198" s="49" t="s">
        <v>3415</v>
      </c>
      <c r="E6198" s="65">
        <v>0</v>
      </c>
      <c r="F6198" s="65">
        <v>0</v>
      </c>
      <c r="G6198" s="50">
        <v>0</v>
      </c>
      <c r="H6198" s="50">
        <v>3</v>
      </c>
      <c r="I6198" s="50">
        <f t="shared" si="302"/>
        <v>0</v>
      </c>
      <c r="J6198" s="50">
        <f t="shared" si="302"/>
        <v>3</v>
      </c>
    </row>
    <row r="6199" spans="3:10">
      <c r="C6199" s="48" t="s">
        <v>591</v>
      </c>
      <c r="D6199" s="49" t="s">
        <v>592</v>
      </c>
      <c r="E6199" s="65">
        <v>0</v>
      </c>
      <c r="F6199" s="65">
        <v>0</v>
      </c>
      <c r="G6199" s="50">
        <v>0</v>
      </c>
      <c r="H6199" s="50">
        <v>4</v>
      </c>
      <c r="I6199" s="50">
        <f t="shared" si="302"/>
        <v>0</v>
      </c>
      <c r="J6199" s="50">
        <f t="shared" si="302"/>
        <v>4</v>
      </c>
    </row>
    <row r="6200" spans="3:10">
      <c r="C6200" s="48" t="s">
        <v>759</v>
      </c>
      <c r="D6200" s="49" t="s">
        <v>760</v>
      </c>
      <c r="E6200" s="65">
        <v>0</v>
      </c>
      <c r="F6200" s="65">
        <v>0</v>
      </c>
      <c r="G6200" s="50">
        <v>0</v>
      </c>
      <c r="H6200" s="50">
        <v>2</v>
      </c>
      <c r="I6200" s="50">
        <f t="shared" si="302"/>
        <v>0</v>
      </c>
      <c r="J6200" s="50">
        <f t="shared" si="302"/>
        <v>2</v>
      </c>
    </row>
    <row r="6201" spans="3:10">
      <c r="C6201" s="48" t="s">
        <v>593</v>
      </c>
      <c r="D6201" s="49" t="s">
        <v>594</v>
      </c>
      <c r="E6201" s="65">
        <v>0</v>
      </c>
      <c r="F6201" s="65">
        <v>0</v>
      </c>
      <c r="G6201" s="50">
        <v>0</v>
      </c>
      <c r="H6201" s="50">
        <v>15</v>
      </c>
      <c r="I6201" s="50">
        <f t="shared" si="302"/>
        <v>0</v>
      </c>
      <c r="J6201" s="50">
        <f t="shared" si="302"/>
        <v>15</v>
      </c>
    </row>
    <row r="6202" spans="3:10">
      <c r="C6202" s="48" t="s">
        <v>595</v>
      </c>
      <c r="D6202" s="49" t="s">
        <v>596</v>
      </c>
      <c r="E6202" s="65">
        <v>1</v>
      </c>
      <c r="F6202" s="65">
        <v>2</v>
      </c>
      <c r="G6202" s="50">
        <v>22</v>
      </c>
      <c r="H6202" s="50">
        <v>40</v>
      </c>
      <c r="I6202" s="50">
        <f t="shared" si="302"/>
        <v>23</v>
      </c>
      <c r="J6202" s="50">
        <f t="shared" si="302"/>
        <v>42</v>
      </c>
    </row>
    <row r="6203" spans="3:10">
      <c r="C6203" s="48" t="s">
        <v>601</v>
      </c>
      <c r="D6203" s="49" t="s">
        <v>602</v>
      </c>
      <c r="E6203" s="65">
        <v>0</v>
      </c>
      <c r="F6203" s="65">
        <v>0</v>
      </c>
      <c r="G6203" s="50">
        <v>0</v>
      </c>
      <c r="H6203" s="50">
        <v>10</v>
      </c>
      <c r="I6203" s="50">
        <f t="shared" si="302"/>
        <v>0</v>
      </c>
      <c r="J6203" s="50">
        <f t="shared" si="302"/>
        <v>10</v>
      </c>
    </row>
    <row r="6204" spans="3:10">
      <c r="C6204" s="48" t="s">
        <v>603</v>
      </c>
      <c r="D6204" s="49" t="s">
        <v>604</v>
      </c>
      <c r="E6204" s="65">
        <v>0</v>
      </c>
      <c r="F6204" s="65">
        <v>0</v>
      </c>
      <c r="G6204" s="50">
        <v>0</v>
      </c>
      <c r="H6204" s="50">
        <v>2</v>
      </c>
      <c r="I6204" s="50">
        <f t="shared" si="302"/>
        <v>0</v>
      </c>
      <c r="J6204" s="50">
        <f t="shared" si="302"/>
        <v>2</v>
      </c>
    </row>
    <row r="6205" spans="3:10">
      <c r="C6205" s="48" t="s">
        <v>779</v>
      </c>
      <c r="D6205" s="49" t="s">
        <v>780</v>
      </c>
      <c r="E6205" s="65">
        <v>0</v>
      </c>
      <c r="F6205" s="65">
        <v>0</v>
      </c>
      <c r="G6205" s="50">
        <v>1</v>
      </c>
      <c r="H6205" s="50">
        <v>5</v>
      </c>
      <c r="I6205" s="50">
        <f t="shared" si="302"/>
        <v>1</v>
      </c>
      <c r="J6205" s="50">
        <f t="shared" si="302"/>
        <v>5</v>
      </c>
    </row>
    <row r="6206" spans="3:10">
      <c r="C6206" s="48" t="s">
        <v>2035</v>
      </c>
      <c r="D6206" s="49" t="s">
        <v>2036</v>
      </c>
      <c r="E6206" s="65">
        <v>0</v>
      </c>
      <c r="F6206" s="65">
        <v>0</v>
      </c>
      <c r="G6206" s="50">
        <v>0</v>
      </c>
      <c r="H6206" s="50">
        <v>5</v>
      </c>
      <c r="I6206" s="50">
        <f t="shared" si="302"/>
        <v>0</v>
      </c>
      <c r="J6206" s="50">
        <f t="shared" si="302"/>
        <v>5</v>
      </c>
    </row>
    <row r="6207" spans="3:10">
      <c r="C6207" s="48" t="s">
        <v>2829</v>
      </c>
      <c r="D6207" s="49" t="s">
        <v>2830</v>
      </c>
      <c r="E6207" s="65">
        <v>0</v>
      </c>
      <c r="F6207" s="65">
        <v>0</v>
      </c>
      <c r="G6207" s="50">
        <v>0</v>
      </c>
      <c r="H6207" s="50">
        <v>5</v>
      </c>
      <c r="I6207" s="50">
        <f t="shared" si="302"/>
        <v>0</v>
      </c>
      <c r="J6207" s="50">
        <f t="shared" si="302"/>
        <v>5</v>
      </c>
    </row>
    <row r="6208" spans="3:10">
      <c r="C6208" s="48" t="s">
        <v>787</v>
      </c>
      <c r="D6208" s="49" t="s">
        <v>788</v>
      </c>
      <c r="E6208" s="65">
        <v>0</v>
      </c>
      <c r="F6208" s="65">
        <v>0</v>
      </c>
      <c r="G6208" s="50">
        <v>0</v>
      </c>
      <c r="H6208" s="50">
        <v>5</v>
      </c>
      <c r="I6208" s="50">
        <f t="shared" si="302"/>
        <v>0</v>
      </c>
      <c r="J6208" s="50">
        <f t="shared" si="302"/>
        <v>5</v>
      </c>
    </row>
    <row r="6209" spans="3:10">
      <c r="C6209" s="48" t="s">
        <v>3733</v>
      </c>
      <c r="D6209" s="49" t="s">
        <v>3734</v>
      </c>
      <c r="E6209" s="65">
        <v>216</v>
      </c>
      <c r="F6209" s="65">
        <v>230</v>
      </c>
      <c r="G6209" s="50">
        <v>206</v>
      </c>
      <c r="H6209" s="50">
        <v>250</v>
      </c>
      <c r="I6209" s="50">
        <f t="shared" si="302"/>
        <v>422</v>
      </c>
      <c r="J6209" s="50">
        <f t="shared" si="302"/>
        <v>480</v>
      </c>
    </row>
    <row r="6210" spans="3:10">
      <c r="C6210" s="48" t="s">
        <v>1437</v>
      </c>
      <c r="D6210" s="49" t="s">
        <v>1438</v>
      </c>
      <c r="E6210" s="65">
        <v>0</v>
      </c>
      <c r="F6210" s="65">
        <v>0</v>
      </c>
      <c r="G6210" s="50">
        <v>1</v>
      </c>
      <c r="H6210" s="50">
        <v>2</v>
      </c>
      <c r="I6210" s="50">
        <f t="shared" si="302"/>
        <v>1</v>
      </c>
      <c r="J6210" s="50">
        <f t="shared" si="302"/>
        <v>2</v>
      </c>
    </row>
    <row r="6211" spans="3:10">
      <c r="C6211" s="48" t="s">
        <v>611</v>
      </c>
      <c r="D6211" s="49" t="s">
        <v>612</v>
      </c>
      <c r="E6211" s="65">
        <v>0</v>
      </c>
      <c r="F6211" s="65">
        <v>0</v>
      </c>
      <c r="G6211" s="50">
        <v>3</v>
      </c>
      <c r="H6211" s="50">
        <v>7</v>
      </c>
      <c r="I6211" s="50">
        <f t="shared" si="302"/>
        <v>3</v>
      </c>
      <c r="J6211" s="50">
        <f t="shared" si="302"/>
        <v>7</v>
      </c>
    </row>
    <row r="6212" spans="3:10">
      <c r="C6212" s="48" t="s">
        <v>3483</v>
      </c>
      <c r="D6212" s="49" t="s">
        <v>3484</v>
      </c>
      <c r="E6212" s="65">
        <v>4</v>
      </c>
      <c r="F6212" s="65">
        <v>5</v>
      </c>
      <c r="G6212" s="50">
        <v>3</v>
      </c>
      <c r="H6212" s="50">
        <v>5</v>
      </c>
      <c r="I6212" s="50">
        <f t="shared" si="302"/>
        <v>7</v>
      </c>
      <c r="J6212" s="50">
        <f t="shared" si="302"/>
        <v>10</v>
      </c>
    </row>
    <row r="6213" spans="3:10">
      <c r="C6213" s="48" t="s">
        <v>5017</v>
      </c>
      <c r="D6213" s="49" t="s">
        <v>5018</v>
      </c>
      <c r="E6213" s="65">
        <v>0</v>
      </c>
      <c r="F6213" s="65">
        <v>0</v>
      </c>
      <c r="G6213" s="50">
        <v>1516</v>
      </c>
      <c r="H6213" s="50">
        <v>1400</v>
      </c>
      <c r="I6213" s="50">
        <f t="shared" si="302"/>
        <v>1516</v>
      </c>
      <c r="J6213" s="50">
        <f t="shared" si="302"/>
        <v>1400</v>
      </c>
    </row>
    <row r="6214" spans="3:10">
      <c r="C6214" s="48" t="s">
        <v>5019</v>
      </c>
      <c r="D6214" s="49" t="s">
        <v>5020</v>
      </c>
      <c r="E6214" s="65">
        <v>0</v>
      </c>
      <c r="F6214" s="65">
        <v>0</v>
      </c>
      <c r="G6214" s="50">
        <v>0</v>
      </c>
      <c r="H6214" s="50">
        <v>3</v>
      </c>
      <c r="I6214" s="50">
        <f t="shared" si="302"/>
        <v>0</v>
      </c>
      <c r="J6214" s="50">
        <f t="shared" si="302"/>
        <v>3</v>
      </c>
    </row>
    <row r="6215" spans="3:10">
      <c r="C6215" s="48" t="s">
        <v>4198</v>
      </c>
      <c r="D6215" s="49" t="s">
        <v>4199</v>
      </c>
      <c r="E6215" s="65">
        <v>1306</v>
      </c>
      <c r="F6215" s="65">
        <v>1250</v>
      </c>
      <c r="G6215" s="50">
        <v>346</v>
      </c>
      <c r="H6215" s="50">
        <v>450</v>
      </c>
      <c r="I6215" s="50">
        <f t="shared" si="302"/>
        <v>1652</v>
      </c>
      <c r="J6215" s="50">
        <f t="shared" si="302"/>
        <v>1700</v>
      </c>
    </row>
    <row r="6216" spans="3:10">
      <c r="C6216" s="48" t="s">
        <v>1556</v>
      </c>
      <c r="D6216" s="49" t="s">
        <v>1557</v>
      </c>
      <c r="E6216" s="65">
        <v>0</v>
      </c>
      <c r="F6216" s="65">
        <v>0</v>
      </c>
      <c r="G6216" s="50">
        <v>0</v>
      </c>
      <c r="H6216" s="50">
        <v>25</v>
      </c>
      <c r="I6216" s="50">
        <f t="shared" si="302"/>
        <v>0</v>
      </c>
      <c r="J6216" s="50">
        <f t="shared" si="302"/>
        <v>25</v>
      </c>
    </row>
    <row r="6217" spans="3:10">
      <c r="C6217" s="48" t="s">
        <v>5021</v>
      </c>
      <c r="D6217" s="49" t="s">
        <v>5022</v>
      </c>
      <c r="E6217" s="65">
        <v>21</v>
      </c>
      <c r="F6217" s="65">
        <v>12</v>
      </c>
      <c r="G6217" s="50">
        <v>4</v>
      </c>
      <c r="H6217" s="50">
        <v>10</v>
      </c>
      <c r="I6217" s="50">
        <f t="shared" si="302"/>
        <v>25</v>
      </c>
      <c r="J6217" s="50">
        <f t="shared" si="302"/>
        <v>22</v>
      </c>
    </row>
    <row r="6218" spans="3:10">
      <c r="C6218" s="48" t="s">
        <v>4204</v>
      </c>
      <c r="D6218" s="49" t="s">
        <v>4205</v>
      </c>
      <c r="E6218" s="65">
        <v>3</v>
      </c>
      <c r="F6218" s="65">
        <v>3</v>
      </c>
      <c r="G6218" s="50">
        <v>43</v>
      </c>
      <c r="H6218" s="50">
        <v>47</v>
      </c>
      <c r="I6218" s="50">
        <f t="shared" si="302"/>
        <v>46</v>
      </c>
      <c r="J6218" s="50">
        <f t="shared" si="302"/>
        <v>50</v>
      </c>
    </row>
    <row r="6219" spans="3:10">
      <c r="C6219" s="48" t="s">
        <v>3774</v>
      </c>
      <c r="D6219" s="49" t="s">
        <v>3775</v>
      </c>
      <c r="E6219" s="65">
        <v>3</v>
      </c>
      <c r="F6219" s="65">
        <v>2</v>
      </c>
      <c r="G6219" s="50">
        <v>43</v>
      </c>
      <c r="H6219" s="50">
        <v>55</v>
      </c>
      <c r="I6219" s="50">
        <f t="shared" si="302"/>
        <v>46</v>
      </c>
      <c r="J6219" s="50">
        <f t="shared" si="302"/>
        <v>57</v>
      </c>
    </row>
    <row r="6220" spans="3:10">
      <c r="C6220" s="48" t="s">
        <v>4206</v>
      </c>
      <c r="D6220" s="49" t="s">
        <v>4207</v>
      </c>
      <c r="E6220" s="65">
        <v>0</v>
      </c>
      <c r="F6220" s="65">
        <v>0</v>
      </c>
      <c r="G6220" s="50">
        <v>15</v>
      </c>
      <c r="H6220" s="50">
        <v>25</v>
      </c>
      <c r="I6220" s="50">
        <f t="shared" si="302"/>
        <v>15</v>
      </c>
      <c r="J6220" s="50">
        <f t="shared" si="302"/>
        <v>25</v>
      </c>
    </row>
    <row r="6221" spans="3:10">
      <c r="C6221" s="48" t="s">
        <v>3776</v>
      </c>
      <c r="D6221" s="49" t="s">
        <v>3777</v>
      </c>
      <c r="E6221" s="65">
        <v>819</v>
      </c>
      <c r="F6221" s="65">
        <v>800</v>
      </c>
      <c r="G6221" s="50">
        <v>59</v>
      </c>
      <c r="H6221" s="50">
        <v>80</v>
      </c>
      <c r="I6221" s="50">
        <f t="shared" si="302"/>
        <v>878</v>
      </c>
      <c r="J6221" s="50">
        <f t="shared" si="302"/>
        <v>880</v>
      </c>
    </row>
    <row r="6222" spans="3:10">
      <c r="C6222" s="48" t="s">
        <v>3485</v>
      </c>
      <c r="D6222" s="49" t="s">
        <v>3486</v>
      </c>
      <c r="E6222" s="65">
        <v>0</v>
      </c>
      <c r="F6222" s="65">
        <v>3</v>
      </c>
      <c r="G6222" s="50">
        <v>0</v>
      </c>
      <c r="H6222" s="50">
        <v>5</v>
      </c>
      <c r="I6222" s="50">
        <f t="shared" si="302"/>
        <v>0</v>
      </c>
      <c r="J6222" s="50">
        <f t="shared" si="302"/>
        <v>8</v>
      </c>
    </row>
    <row r="6223" spans="3:10">
      <c r="C6223" s="48" t="s">
        <v>5138</v>
      </c>
      <c r="D6223" s="49" t="s">
        <v>5139</v>
      </c>
      <c r="E6223" s="65">
        <v>2</v>
      </c>
      <c r="F6223" s="65">
        <v>0</v>
      </c>
      <c r="G6223" s="50">
        <v>160</v>
      </c>
      <c r="H6223" s="50">
        <v>175</v>
      </c>
      <c r="I6223" s="50">
        <f t="shared" si="302"/>
        <v>162</v>
      </c>
      <c r="J6223" s="50">
        <f t="shared" si="302"/>
        <v>175</v>
      </c>
    </row>
    <row r="6224" spans="3:10">
      <c r="C6224" s="48" t="s">
        <v>3737</v>
      </c>
      <c r="D6224" s="49" t="s">
        <v>3738</v>
      </c>
      <c r="E6224" s="65">
        <v>377</v>
      </c>
      <c r="F6224" s="65">
        <v>350</v>
      </c>
      <c r="G6224" s="50">
        <v>230</v>
      </c>
      <c r="H6224" s="50">
        <v>300</v>
      </c>
      <c r="I6224" s="50">
        <f t="shared" si="302"/>
        <v>607</v>
      </c>
      <c r="J6224" s="50">
        <f t="shared" si="302"/>
        <v>650</v>
      </c>
    </row>
    <row r="6225" spans="3:10">
      <c r="C6225" s="48" t="s">
        <v>4208</v>
      </c>
      <c r="D6225" s="49" t="s">
        <v>4209</v>
      </c>
      <c r="E6225" s="65">
        <v>80</v>
      </c>
      <c r="F6225" s="65">
        <v>70</v>
      </c>
      <c r="G6225" s="50">
        <v>5</v>
      </c>
      <c r="H6225" s="50">
        <v>10</v>
      </c>
      <c r="I6225" s="50">
        <f t="shared" si="302"/>
        <v>85</v>
      </c>
      <c r="J6225" s="50">
        <f t="shared" si="302"/>
        <v>80</v>
      </c>
    </row>
    <row r="6226" spans="3:10">
      <c r="C6226" s="48" t="s">
        <v>5140</v>
      </c>
      <c r="D6226" s="49" t="s">
        <v>5141</v>
      </c>
      <c r="E6226" s="65">
        <v>0</v>
      </c>
      <c r="F6226" s="65">
        <v>0</v>
      </c>
      <c r="G6226" s="50">
        <v>0</v>
      </c>
      <c r="H6226" s="50">
        <v>2</v>
      </c>
      <c r="I6226" s="50">
        <f t="shared" si="302"/>
        <v>0</v>
      </c>
      <c r="J6226" s="50">
        <f t="shared" si="302"/>
        <v>2</v>
      </c>
    </row>
    <row r="6227" spans="3:10">
      <c r="C6227" s="48" t="s">
        <v>5142</v>
      </c>
      <c r="D6227" s="49" t="s">
        <v>5143</v>
      </c>
      <c r="E6227" s="65">
        <v>2</v>
      </c>
      <c r="F6227" s="65">
        <v>5</v>
      </c>
      <c r="G6227" s="50">
        <v>44</v>
      </c>
      <c r="H6227" s="50">
        <v>55</v>
      </c>
      <c r="I6227" s="50">
        <f t="shared" si="302"/>
        <v>46</v>
      </c>
      <c r="J6227" s="50">
        <f t="shared" si="302"/>
        <v>60</v>
      </c>
    </row>
    <row r="6228" spans="3:10">
      <c r="C6228" s="48" t="s">
        <v>5144</v>
      </c>
      <c r="D6228" s="49" t="s">
        <v>5145</v>
      </c>
      <c r="E6228" s="65">
        <v>2</v>
      </c>
      <c r="F6228" s="65">
        <v>5</v>
      </c>
      <c r="G6228" s="50">
        <v>44</v>
      </c>
      <c r="H6228" s="50">
        <v>50</v>
      </c>
      <c r="I6228" s="50">
        <f t="shared" si="302"/>
        <v>46</v>
      </c>
      <c r="J6228" s="50">
        <f t="shared" si="302"/>
        <v>55</v>
      </c>
    </row>
    <row r="6229" spans="3:10">
      <c r="C6229" s="48" t="s">
        <v>5146</v>
      </c>
      <c r="D6229" s="49" t="s">
        <v>5147</v>
      </c>
      <c r="E6229" s="65">
        <v>127</v>
      </c>
      <c r="F6229" s="65">
        <v>120</v>
      </c>
      <c r="G6229" s="50">
        <v>411</v>
      </c>
      <c r="H6229" s="50">
        <v>420</v>
      </c>
      <c r="I6229" s="50">
        <f t="shared" si="302"/>
        <v>538</v>
      </c>
      <c r="J6229" s="50">
        <f t="shared" si="302"/>
        <v>540</v>
      </c>
    </row>
    <row r="6230" spans="3:10">
      <c r="C6230" s="48" t="s">
        <v>5148</v>
      </c>
      <c r="D6230" s="49" t="s">
        <v>5149</v>
      </c>
      <c r="E6230" s="65">
        <v>80</v>
      </c>
      <c r="F6230" s="65">
        <v>80</v>
      </c>
      <c r="G6230" s="50">
        <v>19</v>
      </c>
      <c r="H6230" s="50">
        <v>30</v>
      </c>
      <c r="I6230" s="50">
        <f t="shared" si="302"/>
        <v>99</v>
      </c>
      <c r="J6230" s="50">
        <f t="shared" si="302"/>
        <v>110</v>
      </c>
    </row>
    <row r="6231" spans="3:10">
      <c r="C6231" s="48" t="s">
        <v>4210</v>
      </c>
      <c r="D6231" s="49" t="s">
        <v>4211</v>
      </c>
      <c r="E6231" s="65">
        <v>1369</v>
      </c>
      <c r="F6231" s="65">
        <v>1300</v>
      </c>
      <c r="G6231" s="50">
        <v>553</v>
      </c>
      <c r="H6231" s="50">
        <v>800</v>
      </c>
      <c r="I6231" s="50">
        <f t="shared" si="302"/>
        <v>1922</v>
      </c>
      <c r="J6231" s="50">
        <f t="shared" si="302"/>
        <v>2100</v>
      </c>
    </row>
    <row r="6232" spans="3:10">
      <c r="C6232" s="48" t="s">
        <v>2037</v>
      </c>
      <c r="D6232" s="49" t="s">
        <v>2038</v>
      </c>
      <c r="E6232" s="65">
        <v>0</v>
      </c>
      <c r="F6232" s="65">
        <v>5</v>
      </c>
      <c r="G6232" s="50">
        <v>8</v>
      </c>
      <c r="H6232" s="50">
        <v>15</v>
      </c>
      <c r="I6232" s="50">
        <f t="shared" si="302"/>
        <v>8</v>
      </c>
      <c r="J6232" s="50">
        <f t="shared" si="302"/>
        <v>20</v>
      </c>
    </row>
    <row r="6233" spans="3:10">
      <c r="C6233" s="48" t="s">
        <v>613</v>
      </c>
      <c r="D6233" s="49" t="s">
        <v>614</v>
      </c>
      <c r="E6233" s="65">
        <v>159</v>
      </c>
      <c r="F6233" s="65">
        <v>150</v>
      </c>
      <c r="G6233" s="50">
        <v>804</v>
      </c>
      <c r="H6233" s="50">
        <v>820</v>
      </c>
      <c r="I6233" s="50">
        <f t="shared" si="302"/>
        <v>963</v>
      </c>
      <c r="J6233" s="50">
        <f t="shared" si="302"/>
        <v>970</v>
      </c>
    </row>
    <row r="6234" spans="3:10">
      <c r="C6234" s="48" t="s">
        <v>4222</v>
      </c>
      <c r="D6234" s="49" t="s">
        <v>4223</v>
      </c>
      <c r="E6234" s="65">
        <v>0</v>
      </c>
      <c r="F6234" s="65">
        <v>0</v>
      </c>
      <c r="G6234" s="50">
        <v>0</v>
      </c>
      <c r="H6234" s="50">
        <v>4</v>
      </c>
      <c r="I6234" s="50">
        <f t="shared" si="302"/>
        <v>0</v>
      </c>
      <c r="J6234" s="50">
        <f t="shared" si="302"/>
        <v>4</v>
      </c>
    </row>
    <row r="6235" spans="3:10">
      <c r="C6235" s="48" t="s">
        <v>617</v>
      </c>
      <c r="D6235" s="49" t="s">
        <v>618</v>
      </c>
      <c r="E6235" s="65">
        <v>597</v>
      </c>
      <c r="F6235" s="65">
        <v>600</v>
      </c>
      <c r="G6235" s="50">
        <v>203</v>
      </c>
      <c r="H6235" s="50">
        <v>300</v>
      </c>
      <c r="I6235" s="50">
        <f t="shared" si="302"/>
        <v>800</v>
      </c>
      <c r="J6235" s="50">
        <f t="shared" si="302"/>
        <v>900</v>
      </c>
    </row>
    <row r="6236" spans="3:10">
      <c r="C6236" s="48" t="s">
        <v>619</v>
      </c>
      <c r="D6236" s="49" t="s">
        <v>620</v>
      </c>
      <c r="E6236" s="65">
        <v>0</v>
      </c>
      <c r="F6236" s="65">
        <v>0</v>
      </c>
      <c r="G6236" s="50">
        <v>0</v>
      </c>
      <c r="H6236" s="50">
        <v>3</v>
      </c>
      <c r="I6236" s="50">
        <f t="shared" si="302"/>
        <v>0</v>
      </c>
      <c r="J6236" s="50">
        <f t="shared" si="302"/>
        <v>3</v>
      </c>
    </row>
    <row r="6237" spans="3:10">
      <c r="C6237" s="48" t="s">
        <v>3739</v>
      </c>
      <c r="D6237" s="49" t="s">
        <v>3740</v>
      </c>
      <c r="E6237" s="65">
        <v>0</v>
      </c>
      <c r="F6237" s="65">
        <v>0</v>
      </c>
      <c r="G6237" s="50">
        <v>0</v>
      </c>
      <c r="H6237" s="50">
        <v>4</v>
      </c>
      <c r="I6237" s="50">
        <f t="shared" si="302"/>
        <v>0</v>
      </c>
      <c r="J6237" s="50">
        <f t="shared" si="302"/>
        <v>4</v>
      </c>
    </row>
    <row r="6238" spans="3:10">
      <c r="C6238" s="48" t="s">
        <v>3741</v>
      </c>
      <c r="D6238" s="49" t="s">
        <v>3742</v>
      </c>
      <c r="E6238" s="65">
        <v>0</v>
      </c>
      <c r="F6238" s="65">
        <v>0</v>
      </c>
      <c r="G6238" s="50">
        <v>0</v>
      </c>
      <c r="H6238" s="50">
        <v>4</v>
      </c>
      <c r="I6238" s="50">
        <f t="shared" si="302"/>
        <v>0</v>
      </c>
      <c r="J6238" s="50">
        <f t="shared" si="302"/>
        <v>4</v>
      </c>
    </row>
    <row r="6239" spans="3:10">
      <c r="C6239" s="48" t="s">
        <v>3743</v>
      </c>
      <c r="D6239" s="49" t="s">
        <v>3744</v>
      </c>
      <c r="E6239" s="65">
        <v>33</v>
      </c>
      <c r="F6239" s="65">
        <v>40</v>
      </c>
      <c r="G6239" s="50">
        <v>0</v>
      </c>
      <c r="H6239" s="50">
        <v>4</v>
      </c>
      <c r="I6239" s="50">
        <f t="shared" si="302"/>
        <v>33</v>
      </c>
      <c r="J6239" s="50">
        <f t="shared" si="302"/>
        <v>44</v>
      </c>
    </row>
    <row r="6240" spans="3:10">
      <c r="C6240" s="48" t="s">
        <v>623</v>
      </c>
      <c r="D6240" s="49" t="s">
        <v>624</v>
      </c>
      <c r="E6240" s="65">
        <v>652</v>
      </c>
      <c r="F6240" s="65">
        <v>650</v>
      </c>
      <c r="G6240" s="50">
        <v>253</v>
      </c>
      <c r="H6240" s="50">
        <v>300</v>
      </c>
      <c r="I6240" s="50">
        <f t="shared" si="302"/>
        <v>905</v>
      </c>
      <c r="J6240" s="50">
        <f t="shared" si="302"/>
        <v>950</v>
      </c>
    </row>
    <row r="6241" spans="3:10">
      <c r="C6241" s="48" t="s">
        <v>625</v>
      </c>
      <c r="D6241" s="49" t="s">
        <v>626</v>
      </c>
      <c r="E6241" s="65">
        <v>0</v>
      </c>
      <c r="F6241" s="65">
        <v>2</v>
      </c>
      <c r="G6241" s="50">
        <v>387</v>
      </c>
      <c r="H6241" s="50">
        <v>400</v>
      </c>
      <c r="I6241" s="50">
        <f t="shared" si="302"/>
        <v>387</v>
      </c>
      <c r="J6241" s="50">
        <f t="shared" si="302"/>
        <v>402</v>
      </c>
    </row>
    <row r="6242" spans="3:10">
      <c r="C6242" s="48" t="s">
        <v>3745</v>
      </c>
      <c r="D6242" s="49" t="s">
        <v>3746</v>
      </c>
      <c r="E6242" s="65">
        <v>0</v>
      </c>
      <c r="F6242" s="65">
        <v>5</v>
      </c>
      <c r="G6242" s="50">
        <v>3</v>
      </c>
      <c r="H6242" s="50">
        <v>5</v>
      </c>
      <c r="I6242" s="50">
        <f t="shared" si="302"/>
        <v>3</v>
      </c>
      <c r="J6242" s="50">
        <f t="shared" si="302"/>
        <v>10</v>
      </c>
    </row>
    <row r="6243" spans="3:10">
      <c r="C6243" s="48" t="s">
        <v>627</v>
      </c>
      <c r="D6243" s="49" t="s">
        <v>628</v>
      </c>
      <c r="E6243" s="65">
        <v>11</v>
      </c>
      <c r="F6243" s="65">
        <v>15</v>
      </c>
      <c r="G6243" s="50">
        <v>0</v>
      </c>
      <c r="H6243" s="50">
        <v>30</v>
      </c>
      <c r="I6243" s="50">
        <f t="shared" si="302"/>
        <v>11</v>
      </c>
      <c r="J6243" s="50">
        <f t="shared" si="302"/>
        <v>45</v>
      </c>
    </row>
    <row r="6244" spans="3:10">
      <c r="C6244" s="48" t="s">
        <v>5150</v>
      </c>
      <c r="D6244" s="49" t="s">
        <v>5151</v>
      </c>
      <c r="E6244" s="65">
        <v>12</v>
      </c>
      <c r="F6244" s="65">
        <v>15</v>
      </c>
      <c r="G6244" s="50">
        <v>5</v>
      </c>
      <c r="H6244" s="50">
        <v>10</v>
      </c>
      <c r="I6244" s="50">
        <f t="shared" si="302"/>
        <v>17</v>
      </c>
      <c r="J6244" s="50">
        <f t="shared" si="302"/>
        <v>25</v>
      </c>
    </row>
    <row r="6245" spans="3:10">
      <c r="C6245" s="48" t="s">
        <v>4961</v>
      </c>
      <c r="D6245" s="49" t="s">
        <v>4962</v>
      </c>
      <c r="E6245" s="65">
        <v>4</v>
      </c>
      <c r="F6245" s="65">
        <v>10</v>
      </c>
      <c r="G6245" s="50">
        <v>3</v>
      </c>
      <c r="H6245" s="50">
        <v>10</v>
      </c>
      <c r="I6245" s="50">
        <f t="shared" si="302"/>
        <v>7</v>
      </c>
      <c r="J6245" s="50">
        <f t="shared" si="302"/>
        <v>20</v>
      </c>
    </row>
    <row r="6246" spans="3:10">
      <c r="C6246" s="48" t="s">
        <v>5152</v>
      </c>
      <c r="D6246" s="49" t="s">
        <v>5185</v>
      </c>
      <c r="E6246" s="65">
        <v>2</v>
      </c>
      <c r="F6246" s="65">
        <v>5</v>
      </c>
      <c r="G6246" s="50">
        <v>0</v>
      </c>
      <c r="H6246" s="50">
        <v>5</v>
      </c>
      <c r="I6246" s="50">
        <f t="shared" si="302"/>
        <v>2</v>
      </c>
      <c r="J6246" s="50">
        <f t="shared" si="302"/>
        <v>10</v>
      </c>
    </row>
    <row r="6247" spans="3:10">
      <c r="C6247" s="48" t="s">
        <v>4228</v>
      </c>
      <c r="D6247" s="49" t="s">
        <v>4229</v>
      </c>
      <c r="E6247" s="65">
        <v>104</v>
      </c>
      <c r="F6247" s="65">
        <v>110</v>
      </c>
      <c r="G6247" s="50">
        <v>58</v>
      </c>
      <c r="H6247" s="50">
        <v>60</v>
      </c>
      <c r="I6247" s="50">
        <f t="shared" si="302"/>
        <v>162</v>
      </c>
      <c r="J6247" s="50">
        <f t="shared" si="302"/>
        <v>170</v>
      </c>
    </row>
    <row r="6248" spans="3:10">
      <c r="C6248" s="48" t="s">
        <v>629</v>
      </c>
      <c r="D6248" s="49" t="s">
        <v>630</v>
      </c>
      <c r="E6248" s="65">
        <v>0</v>
      </c>
      <c r="F6248" s="65">
        <v>10</v>
      </c>
      <c r="G6248" s="50">
        <v>163</v>
      </c>
      <c r="H6248" s="50">
        <v>150</v>
      </c>
      <c r="I6248" s="50">
        <f t="shared" si="302"/>
        <v>163</v>
      </c>
      <c r="J6248" s="50">
        <f t="shared" si="302"/>
        <v>160</v>
      </c>
    </row>
    <row r="6249" spans="3:10">
      <c r="C6249" s="48" t="s">
        <v>926</v>
      </c>
      <c r="D6249" s="49" t="s">
        <v>927</v>
      </c>
      <c r="E6249" s="65">
        <v>0</v>
      </c>
      <c r="F6249" s="65">
        <v>0</v>
      </c>
      <c r="G6249" s="50">
        <v>1</v>
      </c>
      <c r="H6249" s="50">
        <v>3</v>
      </c>
      <c r="I6249" s="50">
        <f t="shared" si="302"/>
        <v>1</v>
      </c>
      <c r="J6249" s="50">
        <f t="shared" si="302"/>
        <v>3</v>
      </c>
    </row>
    <row r="6250" spans="3:10">
      <c r="C6250" s="48" t="s">
        <v>631</v>
      </c>
      <c r="D6250" s="49" t="s">
        <v>632</v>
      </c>
      <c r="E6250" s="65">
        <v>0</v>
      </c>
      <c r="F6250" s="65">
        <v>0</v>
      </c>
      <c r="G6250" s="50">
        <v>0</v>
      </c>
      <c r="H6250" s="50">
        <v>4</v>
      </c>
      <c r="I6250" s="50">
        <f t="shared" si="302"/>
        <v>0</v>
      </c>
      <c r="J6250" s="50">
        <f t="shared" si="302"/>
        <v>4</v>
      </c>
    </row>
    <row r="6251" spans="3:10">
      <c r="C6251" s="48" t="s">
        <v>5186</v>
      </c>
      <c r="D6251" s="49" t="s">
        <v>5187</v>
      </c>
      <c r="E6251" s="65">
        <v>313</v>
      </c>
      <c r="F6251" s="65">
        <v>350</v>
      </c>
      <c r="G6251" s="50">
        <v>0</v>
      </c>
      <c r="H6251" s="50">
        <v>30</v>
      </c>
      <c r="I6251" s="50">
        <f t="shared" si="302"/>
        <v>313</v>
      </c>
      <c r="J6251" s="50">
        <f t="shared" si="302"/>
        <v>380</v>
      </c>
    </row>
    <row r="6252" spans="3:10">
      <c r="C6252" s="48" t="s">
        <v>4230</v>
      </c>
      <c r="D6252" s="49" t="s">
        <v>4231</v>
      </c>
      <c r="E6252" s="65">
        <v>683</v>
      </c>
      <c r="F6252" s="65">
        <v>700</v>
      </c>
      <c r="G6252" s="50">
        <v>98</v>
      </c>
      <c r="H6252" s="50">
        <v>150</v>
      </c>
      <c r="I6252" s="50">
        <f t="shared" si="302"/>
        <v>781</v>
      </c>
      <c r="J6252" s="50">
        <f t="shared" si="302"/>
        <v>850</v>
      </c>
    </row>
    <row r="6253" spans="3:10">
      <c r="C6253" s="48" t="s">
        <v>3747</v>
      </c>
      <c r="D6253" s="49" t="s">
        <v>3748</v>
      </c>
      <c r="E6253" s="65">
        <v>11</v>
      </c>
      <c r="F6253" s="65">
        <v>10</v>
      </c>
      <c r="G6253" s="50">
        <v>5</v>
      </c>
      <c r="H6253" s="50">
        <v>10</v>
      </c>
      <c r="I6253" s="50">
        <f t="shared" si="302"/>
        <v>16</v>
      </c>
      <c r="J6253" s="50">
        <f t="shared" si="302"/>
        <v>20</v>
      </c>
    </row>
    <row r="6254" spans="3:10">
      <c r="C6254" s="48" t="s">
        <v>5188</v>
      </c>
      <c r="D6254" s="49" t="s">
        <v>5189</v>
      </c>
      <c r="E6254" s="65">
        <v>0</v>
      </c>
      <c r="F6254" s="65">
        <v>0</v>
      </c>
      <c r="G6254" s="50">
        <v>44</v>
      </c>
      <c r="H6254" s="50">
        <v>60</v>
      </c>
      <c r="I6254" s="50">
        <f t="shared" si="302"/>
        <v>44</v>
      </c>
      <c r="J6254" s="50">
        <f t="shared" si="302"/>
        <v>60</v>
      </c>
    </row>
    <row r="6255" spans="3:10">
      <c r="C6255" s="48" t="s">
        <v>5153</v>
      </c>
      <c r="D6255" s="49" t="s">
        <v>5154</v>
      </c>
      <c r="E6255" s="65">
        <v>3</v>
      </c>
      <c r="F6255" s="65">
        <v>5</v>
      </c>
      <c r="G6255" s="50">
        <v>1</v>
      </c>
      <c r="H6255" s="50">
        <v>5</v>
      </c>
      <c r="I6255" s="50">
        <f t="shared" si="302"/>
        <v>4</v>
      </c>
      <c r="J6255" s="50">
        <f t="shared" si="302"/>
        <v>10</v>
      </c>
    </row>
    <row r="6256" spans="3:10" ht="25.5">
      <c r="C6256" s="48" t="s">
        <v>5023</v>
      </c>
      <c r="D6256" s="49" t="s">
        <v>5190</v>
      </c>
      <c r="E6256" s="65">
        <v>0</v>
      </c>
      <c r="F6256" s="65">
        <v>0</v>
      </c>
      <c r="G6256" s="50">
        <v>0</v>
      </c>
      <c r="H6256" s="50">
        <v>5</v>
      </c>
      <c r="I6256" s="50">
        <f t="shared" si="302"/>
        <v>0</v>
      </c>
      <c r="J6256" s="50">
        <f t="shared" si="302"/>
        <v>5</v>
      </c>
    </row>
    <row r="6257" spans="3:10" ht="25.5">
      <c r="C6257" s="48" t="s">
        <v>5155</v>
      </c>
      <c r="D6257" s="49" t="s">
        <v>5191</v>
      </c>
      <c r="E6257" s="65">
        <v>0</v>
      </c>
      <c r="F6257" s="65">
        <v>5</v>
      </c>
      <c r="G6257" s="50">
        <v>1</v>
      </c>
      <c r="H6257" s="50">
        <v>5</v>
      </c>
      <c r="I6257" s="50">
        <f t="shared" si="302"/>
        <v>1</v>
      </c>
      <c r="J6257" s="50">
        <f t="shared" si="302"/>
        <v>10</v>
      </c>
    </row>
    <row r="6258" spans="3:10">
      <c r="C6258" s="48" t="s">
        <v>5024</v>
      </c>
      <c r="D6258" s="49" t="s">
        <v>5025</v>
      </c>
      <c r="E6258" s="65">
        <v>1</v>
      </c>
      <c r="F6258" s="65">
        <v>0</v>
      </c>
      <c r="G6258" s="50">
        <v>0</v>
      </c>
      <c r="H6258" s="50">
        <v>5</v>
      </c>
      <c r="I6258" s="50">
        <f t="shared" si="302"/>
        <v>1</v>
      </c>
      <c r="J6258" s="50">
        <f t="shared" si="302"/>
        <v>5</v>
      </c>
    </row>
    <row r="6259" spans="3:10">
      <c r="C6259" s="48" t="s">
        <v>4240</v>
      </c>
      <c r="D6259" s="49" t="s">
        <v>5192</v>
      </c>
      <c r="E6259" s="65">
        <v>2</v>
      </c>
      <c r="F6259" s="65">
        <v>5</v>
      </c>
      <c r="G6259" s="50">
        <v>0</v>
      </c>
      <c r="H6259" s="50">
        <v>0</v>
      </c>
      <c r="I6259" s="50">
        <f t="shared" si="302"/>
        <v>2</v>
      </c>
      <c r="J6259" s="50">
        <f t="shared" si="302"/>
        <v>5</v>
      </c>
    </row>
    <row r="6260" spans="3:10">
      <c r="C6260" s="48" t="s">
        <v>2061</v>
      </c>
      <c r="D6260" s="49" t="s">
        <v>2062</v>
      </c>
      <c r="E6260" s="65">
        <v>2</v>
      </c>
      <c r="F6260" s="65">
        <v>5</v>
      </c>
      <c r="G6260" s="50">
        <v>2</v>
      </c>
      <c r="H6260" s="50">
        <v>5</v>
      </c>
      <c r="I6260" s="50">
        <f t="shared" si="302"/>
        <v>4</v>
      </c>
      <c r="J6260" s="50">
        <f t="shared" si="302"/>
        <v>10</v>
      </c>
    </row>
    <row r="6261" spans="3:10">
      <c r="C6261" s="48" t="s">
        <v>3780</v>
      </c>
      <c r="D6261" s="49" t="s">
        <v>3781</v>
      </c>
      <c r="E6261" s="65">
        <v>3</v>
      </c>
      <c r="F6261" s="65">
        <v>5</v>
      </c>
      <c r="G6261" s="50">
        <v>0</v>
      </c>
      <c r="H6261" s="50">
        <v>5</v>
      </c>
      <c r="I6261" s="50">
        <f t="shared" si="302"/>
        <v>3</v>
      </c>
      <c r="J6261" s="50">
        <f t="shared" si="302"/>
        <v>10</v>
      </c>
    </row>
    <row r="6262" spans="3:10">
      <c r="C6262" s="48" t="s">
        <v>5193</v>
      </c>
      <c r="D6262" s="49" t="s">
        <v>5194</v>
      </c>
      <c r="E6262" s="65">
        <v>5</v>
      </c>
      <c r="F6262" s="65">
        <v>5</v>
      </c>
      <c r="G6262" s="50">
        <v>0</v>
      </c>
      <c r="H6262" s="50">
        <v>5</v>
      </c>
      <c r="I6262" s="50">
        <f t="shared" si="302"/>
        <v>5</v>
      </c>
      <c r="J6262" s="50">
        <f t="shared" si="302"/>
        <v>10</v>
      </c>
    </row>
    <row r="6263" spans="3:10">
      <c r="C6263" s="48" t="s">
        <v>5048</v>
      </c>
      <c r="D6263" s="49" t="s">
        <v>5049</v>
      </c>
      <c r="E6263" s="65">
        <v>11</v>
      </c>
      <c r="F6263" s="65">
        <v>15</v>
      </c>
      <c r="G6263" s="50">
        <v>1497</v>
      </c>
      <c r="H6263" s="50">
        <v>1550</v>
      </c>
      <c r="I6263" s="50">
        <f t="shared" si="302"/>
        <v>1508</v>
      </c>
      <c r="J6263" s="50">
        <f t="shared" si="302"/>
        <v>1565</v>
      </c>
    </row>
    <row r="6264" spans="3:10">
      <c r="C6264" s="48" t="s">
        <v>4967</v>
      </c>
      <c r="D6264" s="49" t="s">
        <v>4968</v>
      </c>
      <c r="E6264" s="65">
        <v>0</v>
      </c>
      <c r="F6264" s="65">
        <v>0</v>
      </c>
      <c r="G6264" s="50">
        <v>0</v>
      </c>
      <c r="H6264" s="50">
        <v>4</v>
      </c>
      <c r="I6264" s="50">
        <f t="shared" si="302"/>
        <v>0</v>
      </c>
      <c r="J6264" s="50">
        <f t="shared" si="302"/>
        <v>4</v>
      </c>
    </row>
    <row r="6265" spans="3:10">
      <c r="C6265" s="48" t="s">
        <v>5052</v>
      </c>
      <c r="D6265" s="49" t="s">
        <v>5195</v>
      </c>
      <c r="E6265" s="65">
        <v>0</v>
      </c>
      <c r="F6265" s="65">
        <v>0</v>
      </c>
      <c r="G6265" s="50">
        <v>0</v>
      </c>
      <c r="H6265" s="50">
        <v>4</v>
      </c>
      <c r="I6265" s="50">
        <f t="shared" si="302"/>
        <v>0</v>
      </c>
      <c r="J6265" s="50">
        <f t="shared" si="302"/>
        <v>4</v>
      </c>
    </row>
    <row r="6266" spans="3:10">
      <c r="C6266" s="48" t="s">
        <v>3784</v>
      </c>
      <c r="D6266" s="49" t="s">
        <v>3785</v>
      </c>
      <c r="E6266" s="65">
        <v>1</v>
      </c>
      <c r="F6266" s="65">
        <v>5</v>
      </c>
      <c r="G6266" s="50">
        <v>2</v>
      </c>
      <c r="H6266" s="50">
        <v>10</v>
      </c>
      <c r="I6266" s="50">
        <f t="shared" si="302"/>
        <v>3</v>
      </c>
      <c r="J6266" s="50">
        <f t="shared" si="302"/>
        <v>15</v>
      </c>
    </row>
    <row r="6267" spans="3:10">
      <c r="C6267" s="48" t="s">
        <v>3786</v>
      </c>
      <c r="D6267" s="49" t="s">
        <v>3787</v>
      </c>
      <c r="E6267" s="65">
        <v>7</v>
      </c>
      <c r="F6267" s="65">
        <v>10</v>
      </c>
      <c r="G6267" s="50">
        <v>1</v>
      </c>
      <c r="H6267" s="50">
        <v>10</v>
      </c>
      <c r="I6267" s="50">
        <f t="shared" si="302"/>
        <v>8</v>
      </c>
      <c r="J6267" s="50">
        <f t="shared" si="302"/>
        <v>20</v>
      </c>
    </row>
    <row r="6268" spans="3:10">
      <c r="C6268" s="48" t="s">
        <v>3115</v>
      </c>
      <c r="D6268" s="49" t="s">
        <v>3116</v>
      </c>
      <c r="E6268" s="65">
        <v>0</v>
      </c>
      <c r="F6268" s="65">
        <v>0</v>
      </c>
      <c r="G6268" s="50">
        <v>12</v>
      </c>
      <c r="H6268" s="50">
        <v>25</v>
      </c>
      <c r="I6268" s="50">
        <f t="shared" si="302"/>
        <v>12</v>
      </c>
      <c r="J6268" s="50">
        <f t="shared" si="302"/>
        <v>25</v>
      </c>
    </row>
    <row r="6269" spans="3:10">
      <c r="C6269" s="48" t="s">
        <v>932</v>
      </c>
      <c r="D6269" s="49" t="s">
        <v>933</v>
      </c>
      <c r="E6269" s="65">
        <v>0</v>
      </c>
      <c r="F6269" s="65">
        <v>0</v>
      </c>
      <c r="G6269" s="50">
        <v>0</v>
      </c>
      <c r="H6269" s="50">
        <v>10</v>
      </c>
      <c r="I6269" s="50">
        <f t="shared" si="302"/>
        <v>0</v>
      </c>
      <c r="J6269" s="50">
        <f t="shared" si="302"/>
        <v>10</v>
      </c>
    </row>
    <row r="6270" spans="3:10">
      <c r="C6270" s="48" t="s">
        <v>4241</v>
      </c>
      <c r="D6270" s="49" t="s">
        <v>4242</v>
      </c>
      <c r="E6270" s="65">
        <v>538</v>
      </c>
      <c r="F6270" s="65">
        <v>650</v>
      </c>
      <c r="G6270" s="50">
        <v>267</v>
      </c>
      <c r="H6270" s="50">
        <v>350</v>
      </c>
      <c r="I6270" s="50">
        <f t="shared" si="302"/>
        <v>805</v>
      </c>
      <c r="J6270" s="50">
        <f t="shared" si="302"/>
        <v>1000</v>
      </c>
    </row>
    <row r="6271" spans="3:10">
      <c r="C6271" s="48" t="s">
        <v>635</v>
      </c>
      <c r="D6271" s="49" t="s">
        <v>636</v>
      </c>
      <c r="E6271" s="65">
        <v>25</v>
      </c>
      <c r="F6271" s="65">
        <v>40</v>
      </c>
      <c r="G6271" s="50">
        <v>19</v>
      </c>
      <c r="H6271" s="50">
        <v>35</v>
      </c>
      <c r="I6271" s="50">
        <f t="shared" si="302"/>
        <v>44</v>
      </c>
      <c r="J6271" s="50">
        <f t="shared" si="302"/>
        <v>75</v>
      </c>
    </row>
    <row r="6272" spans="3:10">
      <c r="C6272" s="48" t="s">
        <v>5196</v>
      </c>
      <c r="D6272" s="49" t="s">
        <v>5197</v>
      </c>
      <c r="E6272" s="65">
        <v>25</v>
      </c>
      <c r="F6272" s="65">
        <v>35</v>
      </c>
      <c r="G6272" s="50">
        <v>5</v>
      </c>
      <c r="H6272" s="50">
        <v>10</v>
      </c>
      <c r="I6272" s="50">
        <f t="shared" si="302"/>
        <v>30</v>
      </c>
      <c r="J6272" s="50">
        <f t="shared" si="302"/>
        <v>45</v>
      </c>
    </row>
    <row r="6273" spans="3:10">
      <c r="C6273" s="48" t="s">
        <v>5198</v>
      </c>
      <c r="D6273" s="49" t="s">
        <v>5199</v>
      </c>
      <c r="E6273" s="65">
        <v>3</v>
      </c>
      <c r="F6273" s="65">
        <v>6</v>
      </c>
      <c r="G6273" s="50">
        <v>0</v>
      </c>
      <c r="H6273" s="50">
        <v>5</v>
      </c>
      <c r="I6273" s="50">
        <f t="shared" si="302"/>
        <v>3</v>
      </c>
      <c r="J6273" s="50">
        <f t="shared" si="302"/>
        <v>11</v>
      </c>
    </row>
    <row r="6274" spans="3:10">
      <c r="C6274" s="48" t="s">
        <v>5156</v>
      </c>
      <c r="D6274" s="49" t="s">
        <v>5157</v>
      </c>
      <c r="E6274" s="65">
        <v>19</v>
      </c>
      <c r="F6274" s="65">
        <v>25</v>
      </c>
      <c r="G6274" s="50">
        <v>1</v>
      </c>
      <c r="H6274" s="50">
        <v>10</v>
      </c>
      <c r="I6274" s="50">
        <f t="shared" si="302"/>
        <v>20</v>
      </c>
      <c r="J6274" s="50">
        <f t="shared" si="302"/>
        <v>35</v>
      </c>
    </row>
    <row r="6275" spans="3:10">
      <c r="C6275" s="48" t="s">
        <v>5200</v>
      </c>
      <c r="D6275" s="49" t="s">
        <v>5201</v>
      </c>
      <c r="E6275" s="65">
        <v>0</v>
      </c>
      <c r="F6275" s="65">
        <v>5</v>
      </c>
      <c r="G6275" s="50">
        <v>170</v>
      </c>
      <c r="H6275" s="50">
        <v>450</v>
      </c>
      <c r="I6275" s="50">
        <f t="shared" si="302"/>
        <v>170</v>
      </c>
      <c r="J6275" s="50">
        <f t="shared" si="302"/>
        <v>455</v>
      </c>
    </row>
    <row r="6276" spans="3:10">
      <c r="C6276" s="48" t="s">
        <v>4243</v>
      </c>
      <c r="D6276" s="49" t="s">
        <v>4244</v>
      </c>
      <c r="E6276" s="65">
        <v>130</v>
      </c>
      <c r="F6276" s="65">
        <v>125</v>
      </c>
      <c r="G6276" s="50">
        <v>7</v>
      </c>
      <c r="H6276" s="50">
        <v>26</v>
      </c>
      <c r="I6276" s="50">
        <f t="shared" si="302"/>
        <v>137</v>
      </c>
      <c r="J6276" s="50">
        <f t="shared" si="302"/>
        <v>151</v>
      </c>
    </row>
    <row r="6277" spans="3:10">
      <c r="C6277" s="48" t="s">
        <v>4245</v>
      </c>
      <c r="D6277" s="49" t="s">
        <v>4246</v>
      </c>
      <c r="E6277" s="65">
        <v>131</v>
      </c>
      <c r="F6277" s="65">
        <v>150</v>
      </c>
      <c r="G6277" s="50">
        <v>0</v>
      </c>
      <c r="H6277" s="50">
        <v>20</v>
      </c>
      <c r="I6277" s="50">
        <f t="shared" si="302"/>
        <v>131</v>
      </c>
      <c r="J6277" s="50">
        <f t="shared" si="302"/>
        <v>170</v>
      </c>
    </row>
    <row r="6278" spans="3:10">
      <c r="C6278" s="48" t="s">
        <v>2067</v>
      </c>
      <c r="D6278" s="49" t="s">
        <v>2068</v>
      </c>
      <c r="E6278" s="65">
        <v>0</v>
      </c>
      <c r="F6278" s="65">
        <v>0</v>
      </c>
      <c r="G6278" s="50">
        <v>1</v>
      </c>
      <c r="H6278" s="50">
        <v>4</v>
      </c>
      <c r="I6278" s="50">
        <f t="shared" si="302"/>
        <v>1</v>
      </c>
      <c r="J6278" s="50">
        <f t="shared" si="302"/>
        <v>4</v>
      </c>
    </row>
    <row r="6279" spans="3:10">
      <c r="C6279" s="48" t="s">
        <v>637</v>
      </c>
      <c r="D6279" s="49" t="s">
        <v>638</v>
      </c>
      <c r="E6279" s="65">
        <v>0</v>
      </c>
      <c r="F6279" s="65">
        <v>0</v>
      </c>
      <c r="G6279" s="50">
        <v>61</v>
      </c>
      <c r="H6279" s="50">
        <v>75</v>
      </c>
      <c r="I6279" s="50">
        <f t="shared" si="302"/>
        <v>61</v>
      </c>
      <c r="J6279" s="50">
        <f t="shared" ref="J6279:J6309" si="303">SUM(F6279,H6279)</f>
        <v>75</v>
      </c>
    </row>
    <row r="6280" spans="3:10">
      <c r="C6280" s="48" t="s">
        <v>639</v>
      </c>
      <c r="D6280" s="49" t="s">
        <v>640</v>
      </c>
      <c r="E6280" s="65">
        <v>0</v>
      </c>
      <c r="F6280" s="65">
        <v>0</v>
      </c>
      <c r="G6280" s="50">
        <v>0</v>
      </c>
      <c r="H6280" s="50">
        <v>20</v>
      </c>
      <c r="I6280" s="50">
        <f t="shared" ref="I6280:I6309" si="304">SUM(E6280,G6280)</f>
        <v>0</v>
      </c>
      <c r="J6280" s="50">
        <f t="shared" si="303"/>
        <v>20</v>
      </c>
    </row>
    <row r="6281" spans="3:10">
      <c r="C6281" s="48" t="s">
        <v>643</v>
      </c>
      <c r="D6281" s="49" t="s">
        <v>644</v>
      </c>
      <c r="E6281" s="65">
        <v>0</v>
      </c>
      <c r="F6281" s="65">
        <v>0</v>
      </c>
      <c r="G6281" s="50">
        <v>9</v>
      </c>
      <c r="H6281" s="50">
        <v>10</v>
      </c>
      <c r="I6281" s="50">
        <f t="shared" si="304"/>
        <v>9</v>
      </c>
      <c r="J6281" s="50">
        <f t="shared" si="303"/>
        <v>10</v>
      </c>
    </row>
    <row r="6282" spans="3:10">
      <c r="C6282" s="48" t="s">
        <v>2069</v>
      </c>
      <c r="D6282" s="49" t="s">
        <v>2070</v>
      </c>
      <c r="E6282" s="65">
        <v>0</v>
      </c>
      <c r="F6282" s="65">
        <v>3</v>
      </c>
      <c r="G6282" s="50">
        <v>2</v>
      </c>
      <c r="H6282" s="50">
        <v>10</v>
      </c>
      <c r="I6282" s="50">
        <f t="shared" si="304"/>
        <v>2</v>
      </c>
      <c r="J6282" s="50">
        <f t="shared" si="303"/>
        <v>13</v>
      </c>
    </row>
    <row r="6283" spans="3:10">
      <c r="C6283" s="48" t="s">
        <v>647</v>
      </c>
      <c r="D6283" s="49" t="s">
        <v>648</v>
      </c>
      <c r="E6283" s="65">
        <v>2183</v>
      </c>
      <c r="F6283" s="65">
        <v>2200</v>
      </c>
      <c r="G6283" s="50">
        <v>2758</v>
      </c>
      <c r="H6283" s="50">
        <v>2700</v>
      </c>
      <c r="I6283" s="50">
        <f t="shared" si="304"/>
        <v>4941</v>
      </c>
      <c r="J6283" s="50">
        <f t="shared" si="303"/>
        <v>4900</v>
      </c>
    </row>
    <row r="6284" spans="3:10">
      <c r="C6284" s="48" t="s">
        <v>653</v>
      </c>
      <c r="D6284" s="49" t="s">
        <v>654</v>
      </c>
      <c r="E6284" s="65">
        <v>0</v>
      </c>
      <c r="F6284" s="65">
        <v>0</v>
      </c>
      <c r="G6284" s="50">
        <v>132</v>
      </c>
      <c r="H6284" s="50">
        <v>120</v>
      </c>
      <c r="I6284" s="50">
        <f t="shared" si="304"/>
        <v>132</v>
      </c>
      <c r="J6284" s="50">
        <f t="shared" si="303"/>
        <v>120</v>
      </c>
    </row>
    <row r="6285" spans="3:10">
      <c r="C6285" s="48" t="s">
        <v>936</v>
      </c>
      <c r="D6285" s="49" t="s">
        <v>937</v>
      </c>
      <c r="E6285" s="65">
        <v>0</v>
      </c>
      <c r="F6285" s="65">
        <v>0</v>
      </c>
      <c r="G6285" s="50">
        <v>0</v>
      </c>
      <c r="H6285" s="50">
        <v>5</v>
      </c>
      <c r="I6285" s="50">
        <f t="shared" si="304"/>
        <v>0</v>
      </c>
      <c r="J6285" s="50">
        <f t="shared" si="303"/>
        <v>5</v>
      </c>
    </row>
    <row r="6286" spans="3:10">
      <c r="C6286" s="48" t="s">
        <v>938</v>
      </c>
      <c r="D6286" s="49" t="s">
        <v>939</v>
      </c>
      <c r="E6286" s="65">
        <v>0</v>
      </c>
      <c r="F6286" s="65">
        <v>0</v>
      </c>
      <c r="G6286" s="50">
        <v>0</v>
      </c>
      <c r="H6286" s="50">
        <v>5</v>
      </c>
      <c r="I6286" s="50">
        <f t="shared" si="304"/>
        <v>0</v>
      </c>
      <c r="J6286" s="50">
        <f t="shared" si="303"/>
        <v>5</v>
      </c>
    </row>
    <row r="6287" spans="3:10">
      <c r="C6287" s="48" t="s">
        <v>655</v>
      </c>
      <c r="D6287" s="49" t="s">
        <v>656</v>
      </c>
      <c r="E6287" s="65">
        <v>0</v>
      </c>
      <c r="F6287" s="65">
        <v>0</v>
      </c>
      <c r="G6287" s="50">
        <v>0</v>
      </c>
      <c r="H6287" s="50">
        <v>5</v>
      </c>
      <c r="I6287" s="50">
        <f t="shared" si="304"/>
        <v>0</v>
      </c>
      <c r="J6287" s="50">
        <f t="shared" si="303"/>
        <v>5</v>
      </c>
    </row>
    <row r="6288" spans="3:10">
      <c r="C6288" s="48" t="s">
        <v>657</v>
      </c>
      <c r="D6288" s="49" t="s">
        <v>658</v>
      </c>
      <c r="E6288" s="65">
        <v>0</v>
      </c>
      <c r="F6288" s="65">
        <v>10</v>
      </c>
      <c r="G6288" s="50">
        <v>3257</v>
      </c>
      <c r="H6288" s="50">
        <v>4000</v>
      </c>
      <c r="I6288" s="50">
        <f t="shared" si="304"/>
        <v>3257</v>
      </c>
      <c r="J6288" s="50">
        <f t="shared" si="303"/>
        <v>4010</v>
      </c>
    </row>
    <row r="6289" spans="3:10">
      <c r="C6289" s="48" t="s">
        <v>659</v>
      </c>
      <c r="D6289" s="49" t="s">
        <v>660</v>
      </c>
      <c r="E6289" s="65">
        <v>4</v>
      </c>
      <c r="F6289" s="65">
        <v>5</v>
      </c>
      <c r="G6289" s="50">
        <v>1992</v>
      </c>
      <c r="H6289" s="50">
        <v>2100</v>
      </c>
      <c r="I6289" s="50">
        <f t="shared" si="304"/>
        <v>1996</v>
      </c>
      <c r="J6289" s="50">
        <f t="shared" si="303"/>
        <v>2105</v>
      </c>
    </row>
    <row r="6290" spans="3:10">
      <c r="C6290" s="48" t="s">
        <v>661</v>
      </c>
      <c r="D6290" s="49" t="s">
        <v>662</v>
      </c>
      <c r="E6290" s="65">
        <v>0</v>
      </c>
      <c r="F6290" s="65">
        <v>0</v>
      </c>
      <c r="G6290" s="50">
        <v>1436</v>
      </c>
      <c r="H6290" s="50">
        <v>2200</v>
      </c>
      <c r="I6290" s="50">
        <f t="shared" si="304"/>
        <v>1436</v>
      </c>
      <c r="J6290" s="50">
        <f t="shared" si="303"/>
        <v>2200</v>
      </c>
    </row>
    <row r="6291" spans="3:10">
      <c r="C6291" s="48" t="s">
        <v>663</v>
      </c>
      <c r="D6291" s="49" t="s">
        <v>664</v>
      </c>
      <c r="E6291" s="65">
        <v>0</v>
      </c>
      <c r="F6291" s="65">
        <v>0</v>
      </c>
      <c r="G6291" s="50">
        <v>9</v>
      </c>
      <c r="H6291" s="50">
        <v>35</v>
      </c>
      <c r="I6291" s="50">
        <f t="shared" si="304"/>
        <v>9</v>
      </c>
      <c r="J6291" s="50">
        <f t="shared" si="303"/>
        <v>35</v>
      </c>
    </row>
    <row r="6292" spans="3:10">
      <c r="C6292" s="48" t="s">
        <v>940</v>
      </c>
      <c r="D6292" s="49" t="s">
        <v>941</v>
      </c>
      <c r="E6292" s="65">
        <v>0</v>
      </c>
      <c r="F6292" s="65">
        <v>5</v>
      </c>
      <c r="G6292" s="50">
        <v>167</v>
      </c>
      <c r="H6292" s="50">
        <v>250</v>
      </c>
      <c r="I6292" s="50">
        <f t="shared" si="304"/>
        <v>167</v>
      </c>
      <c r="J6292" s="50">
        <f t="shared" si="303"/>
        <v>255</v>
      </c>
    </row>
    <row r="6293" spans="3:10">
      <c r="C6293" s="48" t="s">
        <v>2073</v>
      </c>
      <c r="D6293" s="49" t="s">
        <v>2074</v>
      </c>
      <c r="E6293" s="65">
        <v>0</v>
      </c>
      <c r="F6293" s="65">
        <v>0</v>
      </c>
      <c r="G6293" s="50">
        <v>0</v>
      </c>
      <c r="H6293" s="50">
        <v>10</v>
      </c>
      <c r="I6293" s="50">
        <f t="shared" si="304"/>
        <v>0</v>
      </c>
      <c r="J6293" s="50">
        <f t="shared" si="303"/>
        <v>10</v>
      </c>
    </row>
    <row r="6294" spans="3:10">
      <c r="C6294" s="48" t="s">
        <v>669</v>
      </c>
      <c r="D6294" s="49" t="s">
        <v>670</v>
      </c>
      <c r="E6294" s="65">
        <v>0</v>
      </c>
      <c r="F6294" s="65">
        <v>0</v>
      </c>
      <c r="G6294" s="50">
        <v>189</v>
      </c>
      <c r="H6294" s="50">
        <v>210</v>
      </c>
      <c r="I6294" s="50">
        <f t="shared" si="304"/>
        <v>189</v>
      </c>
      <c r="J6294" s="50">
        <f t="shared" si="303"/>
        <v>210</v>
      </c>
    </row>
    <row r="6295" spans="3:10">
      <c r="C6295" s="48" t="s">
        <v>944</v>
      </c>
      <c r="D6295" s="49" t="s">
        <v>945</v>
      </c>
      <c r="E6295" s="65">
        <v>0</v>
      </c>
      <c r="F6295" s="65">
        <v>0</v>
      </c>
      <c r="G6295" s="50">
        <v>1</v>
      </c>
      <c r="H6295" s="50">
        <v>3</v>
      </c>
      <c r="I6295" s="50">
        <f t="shared" si="304"/>
        <v>1</v>
      </c>
      <c r="J6295" s="50">
        <f t="shared" si="303"/>
        <v>3</v>
      </c>
    </row>
    <row r="6296" spans="3:10">
      <c r="C6296" s="48" t="s">
        <v>673</v>
      </c>
      <c r="D6296" s="49" t="s">
        <v>674</v>
      </c>
      <c r="E6296" s="65">
        <v>0</v>
      </c>
      <c r="F6296" s="65">
        <v>3</v>
      </c>
      <c r="G6296" s="50">
        <v>2</v>
      </c>
      <c r="H6296" s="50">
        <v>10</v>
      </c>
      <c r="I6296" s="50">
        <f t="shared" si="304"/>
        <v>2</v>
      </c>
      <c r="J6296" s="50">
        <f t="shared" si="303"/>
        <v>13</v>
      </c>
    </row>
    <row r="6297" spans="3:10">
      <c r="C6297" s="48" t="s">
        <v>675</v>
      </c>
      <c r="D6297" s="49" t="s">
        <v>676</v>
      </c>
      <c r="E6297" s="65">
        <v>0</v>
      </c>
      <c r="F6297" s="65">
        <v>0</v>
      </c>
      <c r="G6297" s="50">
        <v>55</v>
      </c>
      <c r="H6297" s="50">
        <v>77</v>
      </c>
      <c r="I6297" s="50">
        <f t="shared" si="304"/>
        <v>55</v>
      </c>
      <c r="J6297" s="50">
        <f t="shared" si="303"/>
        <v>77</v>
      </c>
    </row>
    <row r="6298" spans="3:10">
      <c r="C6298" s="48" t="s">
        <v>677</v>
      </c>
      <c r="D6298" s="49" t="s">
        <v>678</v>
      </c>
      <c r="E6298" s="65">
        <v>0</v>
      </c>
      <c r="F6298" s="65">
        <v>0</v>
      </c>
      <c r="G6298" s="50">
        <v>0</v>
      </c>
      <c r="H6298" s="50">
        <v>5</v>
      </c>
      <c r="I6298" s="50">
        <f t="shared" si="304"/>
        <v>0</v>
      </c>
      <c r="J6298" s="50">
        <f t="shared" si="303"/>
        <v>5</v>
      </c>
    </row>
    <row r="6299" spans="3:10">
      <c r="C6299" s="48" t="s">
        <v>679</v>
      </c>
      <c r="D6299" s="49" t="s">
        <v>680</v>
      </c>
      <c r="E6299" s="65">
        <v>0</v>
      </c>
      <c r="F6299" s="65">
        <v>0</v>
      </c>
      <c r="G6299" s="50">
        <v>64</v>
      </c>
      <c r="H6299" s="50">
        <v>100</v>
      </c>
      <c r="I6299" s="50">
        <f t="shared" si="304"/>
        <v>64</v>
      </c>
      <c r="J6299" s="50">
        <f t="shared" si="303"/>
        <v>100</v>
      </c>
    </row>
    <row r="6300" spans="3:10">
      <c r="C6300" s="48" t="s">
        <v>681</v>
      </c>
      <c r="D6300" s="49" t="s">
        <v>682</v>
      </c>
      <c r="E6300" s="65">
        <v>0</v>
      </c>
      <c r="F6300" s="65">
        <v>0</v>
      </c>
      <c r="G6300" s="50">
        <v>14</v>
      </c>
      <c r="H6300" s="50">
        <v>21</v>
      </c>
      <c r="I6300" s="50">
        <f t="shared" si="304"/>
        <v>14</v>
      </c>
      <c r="J6300" s="50">
        <f t="shared" si="303"/>
        <v>21</v>
      </c>
    </row>
    <row r="6301" spans="3:10">
      <c r="C6301" s="48" t="s">
        <v>683</v>
      </c>
      <c r="D6301" s="49" t="s">
        <v>684</v>
      </c>
      <c r="E6301" s="65">
        <v>0</v>
      </c>
      <c r="F6301" s="65">
        <v>0</v>
      </c>
      <c r="G6301" s="50">
        <v>0</v>
      </c>
      <c r="H6301" s="50">
        <v>3</v>
      </c>
      <c r="I6301" s="50">
        <f t="shared" si="304"/>
        <v>0</v>
      </c>
      <c r="J6301" s="50">
        <f t="shared" si="303"/>
        <v>3</v>
      </c>
    </row>
    <row r="6302" spans="3:10">
      <c r="C6302" s="48" t="s">
        <v>2075</v>
      </c>
      <c r="D6302" s="49" t="s">
        <v>2076</v>
      </c>
      <c r="E6302" s="65">
        <v>0</v>
      </c>
      <c r="F6302" s="65">
        <v>0</v>
      </c>
      <c r="G6302" s="50">
        <v>0</v>
      </c>
      <c r="H6302" s="50">
        <v>3</v>
      </c>
      <c r="I6302" s="50">
        <f t="shared" si="304"/>
        <v>0</v>
      </c>
      <c r="J6302" s="50">
        <f t="shared" si="303"/>
        <v>3</v>
      </c>
    </row>
    <row r="6303" spans="3:10">
      <c r="C6303" s="48" t="s">
        <v>685</v>
      </c>
      <c r="D6303" s="49" t="s">
        <v>686</v>
      </c>
      <c r="E6303" s="65">
        <v>0</v>
      </c>
      <c r="F6303" s="65">
        <v>0</v>
      </c>
      <c r="G6303" s="50">
        <v>12</v>
      </c>
      <c r="H6303" s="50">
        <v>10</v>
      </c>
      <c r="I6303" s="50">
        <f t="shared" si="304"/>
        <v>12</v>
      </c>
      <c r="J6303" s="50">
        <f t="shared" si="303"/>
        <v>10</v>
      </c>
    </row>
    <row r="6304" spans="3:10">
      <c r="C6304" s="48" t="s">
        <v>687</v>
      </c>
      <c r="D6304" s="49" t="s">
        <v>688</v>
      </c>
      <c r="E6304" s="65">
        <v>0</v>
      </c>
      <c r="F6304" s="65">
        <v>0</v>
      </c>
      <c r="G6304" s="50">
        <v>77</v>
      </c>
      <c r="H6304" s="50">
        <v>100</v>
      </c>
      <c r="I6304" s="50">
        <f t="shared" si="304"/>
        <v>77</v>
      </c>
      <c r="J6304" s="50">
        <f t="shared" si="303"/>
        <v>100</v>
      </c>
    </row>
    <row r="6305" spans="1:11">
      <c r="C6305" s="48" t="s">
        <v>689</v>
      </c>
      <c r="D6305" s="49" t="s">
        <v>690</v>
      </c>
      <c r="E6305" s="65">
        <v>5522</v>
      </c>
      <c r="F6305" s="65">
        <v>6000</v>
      </c>
      <c r="G6305" s="50">
        <v>66283</v>
      </c>
      <c r="H6305" s="50">
        <v>68000</v>
      </c>
      <c r="I6305" s="50">
        <f t="shared" si="304"/>
        <v>71805</v>
      </c>
      <c r="J6305" s="50">
        <f t="shared" si="303"/>
        <v>74000</v>
      </c>
    </row>
    <row r="6306" spans="1:11">
      <c r="C6306" s="48" t="s">
        <v>948</v>
      </c>
      <c r="D6306" s="49" t="s">
        <v>949</v>
      </c>
      <c r="E6306" s="65">
        <v>0</v>
      </c>
      <c r="F6306" s="65">
        <v>0</v>
      </c>
      <c r="G6306" s="50">
        <v>0</v>
      </c>
      <c r="H6306" s="50">
        <v>4</v>
      </c>
      <c r="I6306" s="50">
        <f t="shared" si="304"/>
        <v>0</v>
      </c>
      <c r="J6306" s="50">
        <f t="shared" si="303"/>
        <v>4</v>
      </c>
    </row>
    <row r="6307" spans="1:11" ht="25.5">
      <c r="C6307" s="48" t="s">
        <v>2848</v>
      </c>
      <c r="D6307" s="49" t="s">
        <v>2849</v>
      </c>
      <c r="E6307" s="65">
        <v>0</v>
      </c>
      <c r="F6307" s="65">
        <v>0</v>
      </c>
      <c r="G6307" s="50">
        <v>1</v>
      </c>
      <c r="H6307" s="50">
        <v>5</v>
      </c>
      <c r="I6307" s="50">
        <f t="shared" si="304"/>
        <v>1</v>
      </c>
      <c r="J6307" s="50">
        <f t="shared" si="303"/>
        <v>5</v>
      </c>
    </row>
    <row r="6308" spans="1:11">
      <c r="C6308" s="48" t="s">
        <v>5162</v>
      </c>
      <c r="D6308" s="49" t="s">
        <v>5163</v>
      </c>
      <c r="E6308" s="65">
        <v>0</v>
      </c>
      <c r="F6308" s="65">
        <v>0</v>
      </c>
      <c r="G6308" s="50">
        <v>1</v>
      </c>
      <c r="H6308" s="50">
        <v>5</v>
      </c>
      <c r="I6308" s="50">
        <f t="shared" si="304"/>
        <v>1</v>
      </c>
      <c r="J6308" s="50">
        <f t="shared" si="303"/>
        <v>5</v>
      </c>
    </row>
    <row r="6309" spans="1:11">
      <c r="C6309" s="48" t="s">
        <v>693</v>
      </c>
      <c r="D6309" s="49" t="s">
        <v>4301</v>
      </c>
      <c r="E6309" s="65">
        <v>0</v>
      </c>
      <c r="F6309" s="65">
        <v>0</v>
      </c>
      <c r="G6309" s="50">
        <v>0</v>
      </c>
      <c r="H6309" s="50">
        <v>1</v>
      </c>
      <c r="I6309" s="50">
        <f t="shared" si="304"/>
        <v>0</v>
      </c>
      <c r="J6309" s="50">
        <f t="shared" si="303"/>
        <v>1</v>
      </c>
    </row>
    <row r="6310" spans="1:11" ht="14.25">
      <c r="B6310" s="45" t="s">
        <v>82</v>
      </c>
      <c r="D6310" s="72"/>
      <c r="E6310" s="73"/>
      <c r="F6310" s="73"/>
      <c r="G6310" s="73"/>
      <c r="H6310" s="73"/>
      <c r="I6310" s="73"/>
      <c r="J6310" s="73"/>
      <c r="K6310" s="71" t="s">
        <v>59</v>
      </c>
    </row>
    <row r="6311" spans="1:11">
      <c r="C6311" s="48" t="s">
        <v>10</v>
      </c>
      <c r="D6311" s="74" t="s">
        <v>7776</v>
      </c>
      <c r="E6311" s="65"/>
      <c r="F6311" s="65"/>
      <c r="G6311" s="50"/>
      <c r="H6311" s="50"/>
      <c r="I6311" s="50">
        <f t="shared" ref="I6311:J6318" si="305">SUM(E6311,G6311)</f>
        <v>0</v>
      </c>
      <c r="J6311" s="50">
        <f t="shared" si="305"/>
        <v>0</v>
      </c>
    </row>
    <row r="6312" spans="1:11">
      <c r="C6312" s="48" t="s">
        <v>11</v>
      </c>
      <c r="D6312" s="74" t="s">
        <v>7777</v>
      </c>
      <c r="E6312" s="65"/>
      <c r="F6312" s="65"/>
      <c r="G6312" s="50"/>
      <c r="H6312" s="50"/>
      <c r="I6312" s="50">
        <f t="shared" si="305"/>
        <v>0</v>
      </c>
      <c r="J6312" s="50">
        <f t="shared" si="305"/>
        <v>0</v>
      </c>
    </row>
    <row r="6313" spans="1:11">
      <c r="C6313" s="48" t="s">
        <v>12</v>
      </c>
      <c r="D6313" s="74" t="s">
        <v>7778</v>
      </c>
      <c r="E6313" s="65"/>
      <c r="F6313" s="65"/>
      <c r="G6313" s="50"/>
      <c r="H6313" s="50"/>
      <c r="I6313" s="50">
        <f t="shared" si="305"/>
        <v>0</v>
      </c>
      <c r="J6313" s="50">
        <f t="shared" si="305"/>
        <v>0</v>
      </c>
    </row>
    <row r="6314" spans="1:11">
      <c r="C6314" s="48" t="s">
        <v>13</v>
      </c>
      <c r="D6314" s="74" t="s">
        <v>7779</v>
      </c>
      <c r="E6314" s="65"/>
      <c r="F6314" s="65"/>
      <c r="G6314" s="50"/>
      <c r="H6314" s="50"/>
      <c r="I6314" s="50">
        <f t="shared" si="305"/>
        <v>0</v>
      </c>
      <c r="J6314" s="50">
        <f t="shared" si="305"/>
        <v>0</v>
      </c>
    </row>
    <row r="6315" spans="1:11">
      <c r="C6315" s="48" t="s">
        <v>14</v>
      </c>
      <c r="D6315" s="74" t="s">
        <v>7780</v>
      </c>
      <c r="E6315" s="65"/>
      <c r="F6315" s="65"/>
      <c r="G6315" s="50"/>
      <c r="H6315" s="50"/>
      <c r="I6315" s="50">
        <f t="shared" si="305"/>
        <v>0</v>
      </c>
      <c r="J6315" s="50">
        <f t="shared" si="305"/>
        <v>0</v>
      </c>
    </row>
    <row r="6316" spans="1:11">
      <c r="C6316" s="48" t="s">
        <v>15</v>
      </c>
      <c r="D6316" s="74" t="s">
        <v>7781</v>
      </c>
      <c r="E6316" s="65"/>
      <c r="F6316" s="65"/>
      <c r="G6316" s="50"/>
      <c r="H6316" s="50"/>
      <c r="I6316" s="50">
        <f t="shared" si="305"/>
        <v>0</v>
      </c>
      <c r="J6316" s="50">
        <f t="shared" si="305"/>
        <v>0</v>
      </c>
    </row>
    <row r="6317" spans="1:11">
      <c r="C6317" s="48" t="s">
        <v>16</v>
      </c>
      <c r="D6317" s="74" t="s">
        <v>7782</v>
      </c>
      <c r="E6317" s="65"/>
      <c r="F6317" s="65"/>
      <c r="G6317" s="50"/>
      <c r="H6317" s="50"/>
      <c r="I6317" s="50">
        <f t="shared" si="305"/>
        <v>0</v>
      </c>
      <c r="J6317" s="50">
        <f t="shared" si="305"/>
        <v>0</v>
      </c>
    </row>
    <row r="6318" spans="1:11">
      <c r="C6318" s="48" t="s">
        <v>17</v>
      </c>
      <c r="D6318" s="74" t="s">
        <v>7783</v>
      </c>
      <c r="E6318" s="65"/>
      <c r="F6318" s="65"/>
      <c r="G6318" s="50"/>
      <c r="H6318" s="50"/>
      <c r="I6318" s="50">
        <f t="shared" si="305"/>
        <v>0</v>
      </c>
      <c r="J6318" s="50">
        <f t="shared" si="305"/>
        <v>0</v>
      </c>
    </row>
    <row r="6319" spans="1:11">
      <c r="A6319" s="66" t="s">
        <v>5202</v>
      </c>
      <c r="C6319" s="75"/>
      <c r="E6319" s="76"/>
      <c r="F6319" s="76"/>
      <c r="G6319" s="77"/>
      <c r="H6319" s="77"/>
      <c r="I6319" s="77"/>
      <c r="J6319" s="77"/>
    </row>
    <row r="6320" spans="1:11" ht="14.25">
      <c r="B6320" s="43" t="s">
        <v>69</v>
      </c>
      <c r="C6320" s="44"/>
      <c r="D6320" s="43"/>
      <c r="E6320" s="60"/>
      <c r="F6320" s="60"/>
      <c r="G6320" s="60"/>
      <c r="H6320" s="60"/>
      <c r="I6320" s="60"/>
      <c r="J6320" s="60"/>
    </row>
    <row r="6321" spans="2:11">
      <c r="B6321" s="45" t="s">
        <v>37</v>
      </c>
      <c r="C6321" s="46"/>
      <c r="E6321" s="47"/>
      <c r="F6321" s="47"/>
      <c r="G6321" s="47"/>
      <c r="H6321" s="47"/>
      <c r="I6321" s="47"/>
      <c r="J6321" s="47"/>
    </row>
    <row r="6322" spans="2:11">
      <c r="C6322" s="48"/>
      <c r="D6322" s="49"/>
      <c r="E6322" s="50"/>
      <c r="F6322" s="50"/>
      <c r="G6322" s="50"/>
      <c r="H6322" s="50"/>
      <c r="I6322" s="50">
        <f>SUM(E6322,G6322)</f>
        <v>0</v>
      </c>
      <c r="J6322" s="50">
        <f>SUM(F6322,H6322)</f>
        <v>0</v>
      </c>
    </row>
    <row r="6323" spans="2:11">
      <c r="C6323" s="48"/>
      <c r="D6323" s="49"/>
      <c r="E6323" s="50"/>
      <c r="F6323" s="50"/>
      <c r="G6323" s="50"/>
      <c r="H6323" s="50"/>
      <c r="I6323" s="50">
        <f t="shared" ref="I6323:J6328" si="306">SUM(E6323,G6323)</f>
        <v>0</v>
      </c>
      <c r="J6323" s="50">
        <f t="shared" si="306"/>
        <v>0</v>
      </c>
    </row>
    <row r="6324" spans="2:11">
      <c r="C6324" s="48"/>
      <c r="D6324" s="49"/>
      <c r="E6324" s="50"/>
      <c r="F6324" s="50"/>
      <c r="G6324" s="50"/>
      <c r="H6324" s="50"/>
      <c r="I6324" s="50">
        <f t="shared" si="306"/>
        <v>0</v>
      </c>
      <c r="J6324" s="50">
        <f t="shared" si="306"/>
        <v>0</v>
      </c>
    </row>
    <row r="6325" spans="2:11">
      <c r="C6325" s="48"/>
      <c r="D6325" s="49"/>
      <c r="E6325" s="50"/>
      <c r="F6325" s="50"/>
      <c r="G6325" s="50"/>
      <c r="H6325" s="50"/>
      <c r="I6325" s="50">
        <f t="shared" si="306"/>
        <v>0</v>
      </c>
      <c r="J6325" s="50">
        <f t="shared" si="306"/>
        <v>0</v>
      </c>
    </row>
    <row r="6326" spans="2:11">
      <c r="C6326" s="48"/>
      <c r="D6326" s="49"/>
      <c r="E6326" s="50"/>
      <c r="F6326" s="50"/>
      <c r="G6326" s="50"/>
      <c r="H6326" s="50"/>
      <c r="I6326" s="50">
        <f t="shared" si="306"/>
        <v>0</v>
      </c>
      <c r="J6326" s="50">
        <f t="shared" si="306"/>
        <v>0</v>
      </c>
    </row>
    <row r="6327" spans="2:11">
      <c r="C6327" s="48"/>
      <c r="D6327" s="49"/>
      <c r="E6327" s="50"/>
      <c r="F6327" s="50"/>
      <c r="G6327" s="50"/>
      <c r="H6327" s="50"/>
      <c r="I6327" s="50">
        <f t="shared" si="306"/>
        <v>0</v>
      </c>
      <c r="J6327" s="50">
        <f t="shared" si="306"/>
        <v>0</v>
      </c>
    </row>
    <row r="6328" spans="2:11" s="51" customFormat="1">
      <c r="C6328" s="48"/>
      <c r="D6328" s="49"/>
      <c r="E6328" s="50"/>
      <c r="F6328" s="50"/>
      <c r="G6328" s="50"/>
      <c r="H6328" s="50"/>
      <c r="I6328" s="50">
        <f t="shared" si="306"/>
        <v>0</v>
      </c>
      <c r="J6328" s="50">
        <f t="shared" si="306"/>
        <v>0</v>
      </c>
    </row>
    <row r="6329" spans="2:11" s="51" customFormat="1">
      <c r="B6329" s="45" t="s">
        <v>81</v>
      </c>
      <c r="C6329" s="52"/>
      <c r="D6329" s="53"/>
      <c r="E6329" s="54"/>
      <c r="F6329" s="54"/>
      <c r="G6329" s="54"/>
      <c r="H6329" s="54"/>
      <c r="I6329" s="54"/>
      <c r="J6329" s="54"/>
      <c r="K6329" s="2" t="s">
        <v>21</v>
      </c>
    </row>
    <row r="6330" spans="2:11" s="51" customFormat="1">
      <c r="C6330" s="55" t="s">
        <v>77</v>
      </c>
      <c r="D6330" s="56" t="s">
        <v>7765</v>
      </c>
      <c r="E6330" s="57"/>
      <c r="F6330" s="57"/>
      <c r="G6330" s="57"/>
      <c r="H6330" s="57"/>
      <c r="I6330" s="50">
        <f t="shared" ref="I6330:J6333" si="307">SUM(E6330,G6330)</f>
        <v>0</v>
      </c>
      <c r="J6330" s="50">
        <f t="shared" si="307"/>
        <v>0</v>
      </c>
    </row>
    <row r="6331" spans="2:11" s="51" customFormat="1">
      <c r="C6331" s="55" t="s">
        <v>78</v>
      </c>
      <c r="D6331" s="56" t="s">
        <v>7766</v>
      </c>
      <c r="E6331" s="57"/>
      <c r="F6331" s="57"/>
      <c r="G6331" s="57"/>
      <c r="H6331" s="57"/>
      <c r="I6331" s="50">
        <f t="shared" si="307"/>
        <v>0</v>
      </c>
      <c r="J6331" s="50">
        <f t="shared" si="307"/>
        <v>0</v>
      </c>
    </row>
    <row r="6332" spans="2:11" s="51" customFormat="1">
      <c r="C6332" s="55" t="s">
        <v>79</v>
      </c>
      <c r="D6332" s="56" t="s">
        <v>7767</v>
      </c>
      <c r="E6332" s="50"/>
      <c r="F6332" s="50"/>
      <c r="G6332" s="50"/>
      <c r="H6332" s="50"/>
      <c r="I6332" s="50">
        <f t="shared" si="307"/>
        <v>0</v>
      </c>
      <c r="J6332" s="50">
        <f t="shared" si="307"/>
        <v>0</v>
      </c>
    </row>
    <row r="6333" spans="2:11" s="51" customFormat="1">
      <c r="C6333" s="55" t="s">
        <v>80</v>
      </c>
      <c r="D6333" s="56" t="s">
        <v>7768</v>
      </c>
      <c r="E6333" s="50"/>
      <c r="F6333" s="50"/>
      <c r="G6333" s="50"/>
      <c r="H6333" s="50"/>
      <c r="I6333" s="50">
        <f t="shared" si="307"/>
        <v>0</v>
      </c>
      <c r="J6333" s="50">
        <f t="shared" si="307"/>
        <v>0</v>
      </c>
    </row>
    <row r="6334" spans="2:11">
      <c r="E6334" s="59"/>
      <c r="F6334" s="59"/>
      <c r="G6334" s="59"/>
      <c r="H6334" s="59"/>
      <c r="I6334" s="59"/>
      <c r="J6334" s="59"/>
    </row>
    <row r="6335" spans="2:11" ht="14.25">
      <c r="B6335" s="43" t="s">
        <v>66</v>
      </c>
      <c r="C6335" s="44"/>
      <c r="D6335" s="43"/>
      <c r="E6335" s="60"/>
      <c r="F6335" s="60"/>
      <c r="G6335" s="60"/>
      <c r="H6335" s="60"/>
      <c r="I6335" s="60"/>
      <c r="J6335" s="60"/>
    </row>
    <row r="6336" spans="2:11">
      <c r="B6336" s="45" t="s">
        <v>36</v>
      </c>
      <c r="E6336" s="61">
        <f>E6337</f>
        <v>48</v>
      </c>
      <c r="F6336" s="61">
        <f t="shared" ref="F6336:J6336" si="308">F6337</f>
        <v>50</v>
      </c>
      <c r="G6336" s="61">
        <f t="shared" si="308"/>
        <v>363</v>
      </c>
      <c r="H6336" s="61">
        <f t="shared" si="308"/>
        <v>370</v>
      </c>
      <c r="I6336" s="61">
        <f t="shared" si="308"/>
        <v>411</v>
      </c>
      <c r="J6336" s="61">
        <f t="shared" si="308"/>
        <v>420</v>
      </c>
    </row>
    <row r="6337" spans="1:11" ht="14.25">
      <c r="B6337" s="69" t="s">
        <v>65</v>
      </c>
      <c r="C6337" s="70"/>
      <c r="E6337" s="61">
        <f>E6338</f>
        <v>48</v>
      </c>
      <c r="F6337" s="61">
        <f t="shared" ref="F6337:J6337" si="309">F6338</f>
        <v>50</v>
      </c>
      <c r="G6337" s="61">
        <f t="shared" si="309"/>
        <v>363</v>
      </c>
      <c r="H6337" s="61">
        <f t="shared" si="309"/>
        <v>370</v>
      </c>
      <c r="I6337" s="61">
        <f t="shared" si="309"/>
        <v>411</v>
      </c>
      <c r="J6337" s="61">
        <f t="shared" si="309"/>
        <v>420</v>
      </c>
      <c r="K6337" s="71" t="s">
        <v>9</v>
      </c>
    </row>
    <row r="6338" spans="1:11">
      <c r="C6338" s="48">
        <v>260102</v>
      </c>
      <c r="D6338" s="49" t="s">
        <v>5203</v>
      </c>
      <c r="E6338" s="65">
        <v>48</v>
      </c>
      <c r="F6338" s="65">
        <v>50</v>
      </c>
      <c r="G6338" s="50">
        <v>363</v>
      </c>
      <c r="H6338" s="50">
        <v>370</v>
      </c>
      <c r="I6338" s="50">
        <f t="shared" ref="I6338:J6338" si="310">SUM(E6338,G6338)</f>
        <v>411</v>
      </c>
      <c r="J6338" s="50">
        <f t="shared" si="310"/>
        <v>420</v>
      </c>
    </row>
    <row r="6339" spans="1:11">
      <c r="A6339" s="66" t="s">
        <v>5204</v>
      </c>
      <c r="C6339" s="75"/>
      <c r="D6339" s="93"/>
      <c r="E6339" s="76"/>
      <c r="F6339" s="76"/>
      <c r="G6339" s="77"/>
      <c r="H6339" s="77"/>
      <c r="I6339" s="77"/>
      <c r="J6339" s="77"/>
    </row>
    <row r="6340" spans="1:11" ht="14.25">
      <c r="B6340" s="43" t="s">
        <v>69</v>
      </c>
      <c r="C6340" s="44"/>
      <c r="D6340" s="43"/>
      <c r="E6340" s="60"/>
      <c r="F6340" s="60"/>
      <c r="G6340" s="60"/>
      <c r="H6340" s="60"/>
      <c r="I6340" s="60"/>
      <c r="J6340" s="60"/>
    </row>
    <row r="6341" spans="1:11">
      <c r="B6341" s="45" t="s">
        <v>37</v>
      </c>
      <c r="C6341" s="46"/>
      <c r="E6341" s="47">
        <f>SUM(E6342:E6347)</f>
        <v>3103</v>
      </c>
      <c r="F6341" s="47">
        <f t="shared" ref="F6341:J6341" si="311">SUM(F6342:F6347)</f>
        <v>3200</v>
      </c>
      <c r="G6341" s="47">
        <f t="shared" si="311"/>
        <v>186</v>
      </c>
      <c r="H6341" s="47">
        <f t="shared" si="311"/>
        <v>325</v>
      </c>
      <c r="I6341" s="47">
        <f t="shared" si="311"/>
        <v>3289</v>
      </c>
      <c r="J6341" s="47">
        <f t="shared" si="311"/>
        <v>3525</v>
      </c>
    </row>
    <row r="6342" spans="1:11">
      <c r="C6342" s="48" t="s">
        <v>105</v>
      </c>
      <c r="D6342" s="49" t="s">
        <v>7749</v>
      </c>
      <c r="E6342" s="50">
        <v>1197</v>
      </c>
      <c r="F6342" s="50">
        <v>1200</v>
      </c>
      <c r="G6342" s="50">
        <v>121</v>
      </c>
      <c r="H6342" s="50">
        <v>120</v>
      </c>
      <c r="I6342" s="50">
        <v>1318</v>
      </c>
      <c r="J6342" s="50">
        <v>1320</v>
      </c>
    </row>
    <row r="6343" spans="1:11">
      <c r="C6343" s="48" t="s">
        <v>106</v>
      </c>
      <c r="D6343" s="49" t="s">
        <v>7750</v>
      </c>
      <c r="E6343" s="50">
        <v>364</v>
      </c>
      <c r="F6343" s="50">
        <v>400</v>
      </c>
      <c r="G6343" s="50">
        <v>11</v>
      </c>
      <c r="H6343" s="50">
        <v>5</v>
      </c>
      <c r="I6343" s="50">
        <v>375</v>
      </c>
      <c r="J6343" s="50">
        <v>405</v>
      </c>
    </row>
    <row r="6344" spans="1:11">
      <c r="C6344" s="48" t="s">
        <v>107</v>
      </c>
      <c r="D6344" s="49" t="s">
        <v>7751</v>
      </c>
      <c r="E6344" s="50">
        <v>804</v>
      </c>
      <c r="F6344" s="50">
        <v>800</v>
      </c>
      <c r="G6344" s="50">
        <v>35</v>
      </c>
      <c r="H6344" s="50">
        <v>50</v>
      </c>
      <c r="I6344" s="50">
        <v>839</v>
      </c>
      <c r="J6344" s="50">
        <v>850</v>
      </c>
    </row>
    <row r="6345" spans="1:11">
      <c r="C6345" s="48" t="s">
        <v>108</v>
      </c>
      <c r="D6345" s="49" t="s">
        <v>7752</v>
      </c>
      <c r="E6345" s="50">
        <v>221</v>
      </c>
      <c r="F6345" s="50">
        <v>200</v>
      </c>
      <c r="G6345" s="50">
        <v>4</v>
      </c>
      <c r="H6345" s="50">
        <v>50</v>
      </c>
      <c r="I6345" s="50">
        <v>225</v>
      </c>
      <c r="J6345" s="50">
        <v>250</v>
      </c>
    </row>
    <row r="6346" spans="1:11">
      <c r="C6346" s="48" t="s">
        <v>109</v>
      </c>
      <c r="D6346" s="49" t="s">
        <v>7753</v>
      </c>
      <c r="E6346" s="50">
        <v>373</v>
      </c>
      <c r="F6346" s="50">
        <v>500</v>
      </c>
      <c r="G6346" s="50">
        <v>11</v>
      </c>
      <c r="H6346" s="50">
        <v>50</v>
      </c>
      <c r="I6346" s="50">
        <v>384</v>
      </c>
      <c r="J6346" s="50">
        <v>550</v>
      </c>
    </row>
    <row r="6347" spans="1:11">
      <c r="C6347" s="48" t="s">
        <v>110</v>
      </c>
      <c r="D6347" s="49" t="s">
        <v>7754</v>
      </c>
      <c r="E6347" s="50">
        <v>144</v>
      </c>
      <c r="F6347" s="50">
        <v>100</v>
      </c>
      <c r="G6347" s="50">
        <v>4</v>
      </c>
      <c r="H6347" s="50">
        <v>50</v>
      </c>
      <c r="I6347" s="50">
        <v>148</v>
      </c>
      <c r="J6347" s="50">
        <v>150</v>
      </c>
    </row>
    <row r="6348" spans="1:11" s="51" customFormat="1">
      <c r="B6348" s="45" t="s">
        <v>81</v>
      </c>
      <c r="C6348" s="52"/>
      <c r="D6348" s="53"/>
      <c r="E6348" s="54"/>
      <c r="F6348" s="54"/>
      <c r="G6348" s="54"/>
      <c r="H6348" s="54"/>
      <c r="I6348" s="54"/>
      <c r="J6348" s="54"/>
      <c r="K6348" s="2" t="s">
        <v>21</v>
      </c>
    </row>
    <row r="6349" spans="1:11" s="51" customFormat="1">
      <c r="C6349" s="55" t="s">
        <v>77</v>
      </c>
      <c r="D6349" s="56" t="s">
        <v>7765</v>
      </c>
      <c r="E6349" s="57"/>
      <c r="F6349" s="57"/>
      <c r="G6349" s="57"/>
      <c r="H6349" s="57"/>
      <c r="I6349" s="50">
        <f t="shared" ref="I6349:J6352" si="312">SUM(E6349,G6349)</f>
        <v>0</v>
      </c>
      <c r="J6349" s="50">
        <f t="shared" si="312"/>
        <v>0</v>
      </c>
    </row>
    <row r="6350" spans="1:11" s="51" customFormat="1">
      <c r="C6350" s="55" t="s">
        <v>78</v>
      </c>
      <c r="D6350" s="56" t="s">
        <v>7766</v>
      </c>
      <c r="E6350" s="57"/>
      <c r="F6350" s="57"/>
      <c r="G6350" s="57"/>
      <c r="H6350" s="57"/>
      <c r="I6350" s="50">
        <f t="shared" si="312"/>
        <v>0</v>
      </c>
      <c r="J6350" s="50">
        <f t="shared" si="312"/>
        <v>0</v>
      </c>
    </row>
    <row r="6351" spans="1:11" s="51" customFormat="1">
      <c r="C6351" s="55" t="s">
        <v>79</v>
      </c>
      <c r="D6351" s="56" t="s">
        <v>7767</v>
      </c>
      <c r="E6351" s="50"/>
      <c r="F6351" s="50"/>
      <c r="G6351" s="50"/>
      <c r="H6351" s="50"/>
      <c r="I6351" s="50">
        <f t="shared" si="312"/>
        <v>0</v>
      </c>
      <c r="J6351" s="50">
        <f t="shared" si="312"/>
        <v>0</v>
      </c>
    </row>
    <row r="6352" spans="1:11" s="51" customFormat="1">
      <c r="C6352" s="55" t="s">
        <v>80</v>
      </c>
      <c r="D6352" s="56" t="s">
        <v>7768</v>
      </c>
      <c r="E6352" s="50"/>
      <c r="F6352" s="50"/>
      <c r="G6352" s="50"/>
      <c r="H6352" s="50"/>
      <c r="I6352" s="50">
        <f t="shared" si="312"/>
        <v>0</v>
      </c>
      <c r="J6352" s="50">
        <f t="shared" si="312"/>
        <v>0</v>
      </c>
    </row>
    <row r="6353" spans="2:11">
      <c r="E6353" s="59"/>
      <c r="F6353" s="59"/>
      <c r="G6353" s="59"/>
      <c r="H6353" s="59"/>
      <c r="I6353" s="59"/>
      <c r="J6353" s="59"/>
    </row>
    <row r="6354" spans="2:11" ht="14.25">
      <c r="B6354" s="43" t="s">
        <v>66</v>
      </c>
      <c r="C6354" s="44"/>
      <c r="D6354" s="43"/>
      <c r="E6354" s="60"/>
      <c r="F6354" s="60"/>
      <c r="G6354" s="60"/>
      <c r="H6354" s="60"/>
      <c r="I6354" s="60"/>
      <c r="J6354" s="60"/>
    </row>
    <row r="6355" spans="2:11">
      <c r="B6355" s="45" t="s">
        <v>36</v>
      </c>
      <c r="E6355" s="61">
        <f>E6356</f>
        <v>3480</v>
      </c>
      <c r="F6355" s="61">
        <f t="shared" ref="F6355:J6355" si="313">F6356</f>
        <v>4197</v>
      </c>
      <c r="G6355" s="61">
        <f t="shared" si="313"/>
        <v>191</v>
      </c>
      <c r="H6355" s="61">
        <f t="shared" si="313"/>
        <v>265</v>
      </c>
      <c r="I6355" s="61">
        <f t="shared" si="313"/>
        <v>3671</v>
      </c>
      <c r="J6355" s="61">
        <f t="shared" si="313"/>
        <v>4462</v>
      </c>
    </row>
    <row r="6356" spans="2:11" ht="14.25">
      <c r="B6356" s="69" t="s">
        <v>65</v>
      </c>
      <c r="C6356" s="70"/>
      <c r="E6356" s="61">
        <f>SUM(E6357:E6390)</f>
        <v>3480</v>
      </c>
      <c r="F6356" s="61">
        <f t="shared" ref="F6356:J6356" si="314">SUM(F6357:F6390)</f>
        <v>4197</v>
      </c>
      <c r="G6356" s="61">
        <f t="shared" si="314"/>
        <v>191</v>
      </c>
      <c r="H6356" s="61">
        <f t="shared" si="314"/>
        <v>265</v>
      </c>
      <c r="I6356" s="61">
        <f t="shared" si="314"/>
        <v>3671</v>
      </c>
      <c r="J6356" s="61">
        <f t="shared" si="314"/>
        <v>4462</v>
      </c>
      <c r="K6356" s="71" t="s">
        <v>9</v>
      </c>
    </row>
    <row r="6357" spans="2:11">
      <c r="C6357" s="48" t="s">
        <v>5205</v>
      </c>
      <c r="D6357" s="49" t="s">
        <v>5206</v>
      </c>
      <c r="E6357" s="65">
        <v>0</v>
      </c>
      <c r="F6357" s="65">
        <v>5</v>
      </c>
      <c r="G6357" s="50">
        <v>0</v>
      </c>
      <c r="H6357" s="50">
        <v>1</v>
      </c>
      <c r="I6357" s="50">
        <f t="shared" ref="I6357:J6390" si="315">SUM(E6357,G6357)</f>
        <v>0</v>
      </c>
      <c r="J6357" s="50">
        <f t="shared" si="315"/>
        <v>6</v>
      </c>
    </row>
    <row r="6358" spans="2:11">
      <c r="C6358" s="48" t="s">
        <v>5207</v>
      </c>
      <c r="D6358" s="49" t="s">
        <v>5208</v>
      </c>
      <c r="E6358" s="65">
        <v>0</v>
      </c>
      <c r="F6358" s="65">
        <v>1</v>
      </c>
      <c r="G6358" s="50">
        <v>0</v>
      </c>
      <c r="H6358" s="50">
        <v>1</v>
      </c>
      <c r="I6358" s="50">
        <f t="shared" si="315"/>
        <v>0</v>
      </c>
      <c r="J6358" s="50">
        <f t="shared" si="315"/>
        <v>2</v>
      </c>
    </row>
    <row r="6359" spans="2:11">
      <c r="C6359" s="48" t="s">
        <v>5209</v>
      </c>
      <c r="D6359" s="49" t="s">
        <v>5210</v>
      </c>
      <c r="E6359" s="65">
        <v>39</v>
      </c>
      <c r="F6359" s="65">
        <v>200</v>
      </c>
      <c r="G6359" s="50">
        <v>0</v>
      </c>
      <c r="H6359" s="50">
        <v>10</v>
      </c>
      <c r="I6359" s="50">
        <f t="shared" si="315"/>
        <v>39</v>
      </c>
      <c r="J6359" s="50">
        <f t="shared" si="315"/>
        <v>210</v>
      </c>
    </row>
    <row r="6360" spans="2:11">
      <c r="C6360" s="48" t="s">
        <v>5211</v>
      </c>
      <c r="D6360" s="49" t="s">
        <v>5212</v>
      </c>
      <c r="E6360" s="65">
        <v>224</v>
      </c>
      <c r="F6360" s="65">
        <v>200</v>
      </c>
      <c r="G6360" s="50">
        <v>0</v>
      </c>
      <c r="H6360" s="50">
        <v>5</v>
      </c>
      <c r="I6360" s="50">
        <f t="shared" si="315"/>
        <v>224</v>
      </c>
      <c r="J6360" s="50">
        <f t="shared" si="315"/>
        <v>205</v>
      </c>
    </row>
    <row r="6361" spans="2:11">
      <c r="C6361" s="48" t="s">
        <v>545</v>
      </c>
      <c r="D6361" s="49" t="s">
        <v>546</v>
      </c>
      <c r="E6361" s="65">
        <v>1</v>
      </c>
      <c r="F6361" s="65">
        <v>800</v>
      </c>
      <c r="G6361" s="50">
        <v>0</v>
      </c>
      <c r="H6361" s="50">
        <v>1</v>
      </c>
      <c r="I6361" s="50">
        <f t="shared" si="315"/>
        <v>1</v>
      </c>
      <c r="J6361" s="50">
        <f t="shared" si="315"/>
        <v>801</v>
      </c>
    </row>
    <row r="6362" spans="2:11">
      <c r="C6362" s="48" t="s">
        <v>5213</v>
      </c>
      <c r="D6362" s="49" t="s">
        <v>5214</v>
      </c>
      <c r="E6362" s="65">
        <v>0</v>
      </c>
      <c r="F6362" s="65">
        <v>2</v>
      </c>
      <c r="G6362" s="50">
        <v>0</v>
      </c>
      <c r="H6362" s="50">
        <v>1</v>
      </c>
      <c r="I6362" s="50">
        <f t="shared" si="315"/>
        <v>0</v>
      </c>
      <c r="J6362" s="50">
        <f t="shared" si="315"/>
        <v>3</v>
      </c>
    </row>
    <row r="6363" spans="2:11">
      <c r="C6363" s="48" t="s">
        <v>5215</v>
      </c>
      <c r="D6363" s="49" t="s">
        <v>5216</v>
      </c>
      <c r="E6363" s="65">
        <v>47</v>
      </c>
      <c r="F6363" s="65">
        <v>50</v>
      </c>
      <c r="G6363" s="50">
        <v>0</v>
      </c>
      <c r="H6363" s="50">
        <v>2</v>
      </c>
      <c r="I6363" s="50">
        <f t="shared" si="315"/>
        <v>47</v>
      </c>
      <c r="J6363" s="50">
        <f t="shared" si="315"/>
        <v>52</v>
      </c>
    </row>
    <row r="6364" spans="2:11">
      <c r="C6364" s="48" t="s">
        <v>2094</v>
      </c>
      <c r="D6364" s="49" t="s">
        <v>2095</v>
      </c>
      <c r="E6364" s="65">
        <v>0</v>
      </c>
      <c r="F6364" s="65">
        <v>5</v>
      </c>
      <c r="G6364" s="50">
        <v>0</v>
      </c>
      <c r="H6364" s="50">
        <v>0</v>
      </c>
      <c r="I6364" s="50">
        <f t="shared" si="315"/>
        <v>0</v>
      </c>
      <c r="J6364" s="50">
        <f t="shared" si="315"/>
        <v>5</v>
      </c>
    </row>
    <row r="6365" spans="2:11">
      <c r="C6365" s="48" t="s">
        <v>5217</v>
      </c>
      <c r="D6365" s="49" t="s">
        <v>5218</v>
      </c>
      <c r="E6365" s="65">
        <v>1091</v>
      </c>
      <c r="F6365" s="65">
        <v>950</v>
      </c>
      <c r="G6365" s="50">
        <v>39</v>
      </c>
      <c r="H6365" s="50">
        <v>30</v>
      </c>
      <c r="I6365" s="50">
        <f t="shared" si="315"/>
        <v>1130</v>
      </c>
      <c r="J6365" s="50">
        <f t="shared" si="315"/>
        <v>980</v>
      </c>
    </row>
    <row r="6366" spans="2:11">
      <c r="C6366" s="48" t="s">
        <v>5219</v>
      </c>
      <c r="D6366" s="49" t="s">
        <v>5220</v>
      </c>
      <c r="E6366" s="65">
        <v>7</v>
      </c>
      <c r="F6366" s="65">
        <v>10</v>
      </c>
      <c r="G6366" s="50">
        <v>0</v>
      </c>
      <c r="H6366" s="50">
        <v>1</v>
      </c>
      <c r="I6366" s="50">
        <f t="shared" si="315"/>
        <v>7</v>
      </c>
      <c r="J6366" s="50">
        <f t="shared" si="315"/>
        <v>11</v>
      </c>
    </row>
    <row r="6367" spans="2:11">
      <c r="C6367" s="48" t="s">
        <v>5221</v>
      </c>
      <c r="D6367" s="49" t="s">
        <v>5222</v>
      </c>
      <c r="E6367" s="65">
        <v>8</v>
      </c>
      <c r="F6367" s="65">
        <v>15</v>
      </c>
      <c r="G6367" s="50">
        <v>1</v>
      </c>
      <c r="H6367" s="50">
        <v>2</v>
      </c>
      <c r="I6367" s="50">
        <f t="shared" si="315"/>
        <v>9</v>
      </c>
      <c r="J6367" s="50">
        <f t="shared" si="315"/>
        <v>17</v>
      </c>
    </row>
    <row r="6368" spans="2:11">
      <c r="C6368" s="48" t="s">
        <v>5223</v>
      </c>
      <c r="D6368" s="49" t="s">
        <v>5224</v>
      </c>
      <c r="E6368" s="65">
        <v>2</v>
      </c>
      <c r="F6368" s="65">
        <v>2</v>
      </c>
      <c r="G6368" s="50">
        <v>0</v>
      </c>
      <c r="H6368" s="50">
        <v>2</v>
      </c>
      <c r="I6368" s="50">
        <f t="shared" si="315"/>
        <v>2</v>
      </c>
      <c r="J6368" s="50">
        <f t="shared" si="315"/>
        <v>4</v>
      </c>
    </row>
    <row r="6369" spans="3:10">
      <c r="C6369" s="48" t="s">
        <v>5225</v>
      </c>
      <c r="D6369" s="49" t="s">
        <v>5226</v>
      </c>
      <c r="E6369" s="65">
        <v>0</v>
      </c>
      <c r="F6369" s="65">
        <v>2</v>
      </c>
      <c r="G6369" s="50">
        <v>0</v>
      </c>
      <c r="H6369" s="50">
        <v>2</v>
      </c>
      <c r="I6369" s="50">
        <f t="shared" si="315"/>
        <v>0</v>
      </c>
      <c r="J6369" s="50">
        <f t="shared" si="315"/>
        <v>4</v>
      </c>
    </row>
    <row r="6370" spans="3:10">
      <c r="C6370" s="48" t="s">
        <v>5227</v>
      </c>
      <c r="D6370" s="49" t="s">
        <v>5228</v>
      </c>
      <c r="E6370" s="65">
        <v>0</v>
      </c>
      <c r="F6370" s="65">
        <v>1</v>
      </c>
      <c r="G6370" s="50">
        <v>0</v>
      </c>
      <c r="H6370" s="50">
        <v>1</v>
      </c>
      <c r="I6370" s="50">
        <f t="shared" si="315"/>
        <v>0</v>
      </c>
      <c r="J6370" s="50">
        <f t="shared" si="315"/>
        <v>2</v>
      </c>
    </row>
    <row r="6371" spans="3:10">
      <c r="C6371" s="48" t="s">
        <v>5229</v>
      </c>
      <c r="D6371" s="49" t="s">
        <v>5230</v>
      </c>
      <c r="E6371" s="65">
        <v>25</v>
      </c>
      <c r="F6371" s="65">
        <v>20</v>
      </c>
      <c r="G6371" s="50">
        <v>1</v>
      </c>
      <c r="H6371" s="50">
        <v>1</v>
      </c>
      <c r="I6371" s="50">
        <f t="shared" si="315"/>
        <v>26</v>
      </c>
      <c r="J6371" s="50">
        <f t="shared" si="315"/>
        <v>21</v>
      </c>
    </row>
    <row r="6372" spans="3:10">
      <c r="C6372" s="48" t="s">
        <v>5231</v>
      </c>
      <c r="D6372" s="49" t="s">
        <v>5232</v>
      </c>
      <c r="E6372" s="65">
        <v>98</v>
      </c>
      <c r="F6372" s="65">
        <v>90</v>
      </c>
      <c r="G6372" s="50">
        <v>0</v>
      </c>
      <c r="H6372" s="50">
        <v>1</v>
      </c>
      <c r="I6372" s="50">
        <f t="shared" si="315"/>
        <v>98</v>
      </c>
      <c r="J6372" s="50">
        <f t="shared" si="315"/>
        <v>91</v>
      </c>
    </row>
    <row r="6373" spans="3:10">
      <c r="C6373" s="48" t="s">
        <v>5233</v>
      </c>
      <c r="D6373" s="49" t="s">
        <v>5234</v>
      </c>
      <c r="E6373" s="65">
        <v>0</v>
      </c>
      <c r="F6373" s="65">
        <v>3</v>
      </c>
      <c r="G6373" s="50">
        <v>0</v>
      </c>
      <c r="H6373" s="50">
        <v>3</v>
      </c>
      <c r="I6373" s="50">
        <f t="shared" si="315"/>
        <v>0</v>
      </c>
      <c r="J6373" s="50">
        <f t="shared" si="315"/>
        <v>6</v>
      </c>
    </row>
    <row r="6374" spans="3:10">
      <c r="C6374" s="48" t="s">
        <v>5235</v>
      </c>
      <c r="D6374" s="49" t="s">
        <v>5236</v>
      </c>
      <c r="E6374" s="65"/>
      <c r="F6374" s="65">
        <v>5</v>
      </c>
      <c r="G6374" s="50"/>
      <c r="H6374" s="50">
        <v>5</v>
      </c>
      <c r="I6374" s="50">
        <f t="shared" si="315"/>
        <v>0</v>
      </c>
      <c r="J6374" s="50">
        <f t="shared" si="315"/>
        <v>10</v>
      </c>
    </row>
    <row r="6375" spans="3:10">
      <c r="C6375" s="48" t="s">
        <v>5237</v>
      </c>
      <c r="D6375" s="49" t="s">
        <v>5238</v>
      </c>
      <c r="E6375" s="65">
        <v>74</v>
      </c>
      <c r="F6375" s="65">
        <v>60</v>
      </c>
      <c r="G6375" s="50">
        <v>1</v>
      </c>
      <c r="H6375" s="50">
        <v>5</v>
      </c>
      <c r="I6375" s="50">
        <f t="shared" si="315"/>
        <v>75</v>
      </c>
      <c r="J6375" s="50">
        <f t="shared" si="315"/>
        <v>65</v>
      </c>
    </row>
    <row r="6376" spans="3:10">
      <c r="C6376" s="48" t="s">
        <v>5239</v>
      </c>
      <c r="D6376" s="49" t="s">
        <v>5240</v>
      </c>
      <c r="E6376" s="65">
        <v>232</v>
      </c>
      <c r="F6376" s="65">
        <v>200</v>
      </c>
      <c r="G6376" s="50">
        <v>0</v>
      </c>
      <c r="H6376" s="50">
        <v>5</v>
      </c>
      <c r="I6376" s="50">
        <f t="shared" si="315"/>
        <v>232</v>
      </c>
      <c r="J6376" s="50">
        <f t="shared" si="315"/>
        <v>205</v>
      </c>
    </row>
    <row r="6377" spans="3:10" ht="25.5">
      <c r="C6377" s="48" t="s">
        <v>5241</v>
      </c>
      <c r="D6377" s="49" t="s">
        <v>5242</v>
      </c>
      <c r="E6377" s="65">
        <v>0</v>
      </c>
      <c r="F6377" s="65">
        <v>3</v>
      </c>
      <c r="G6377" s="50">
        <v>0</v>
      </c>
      <c r="H6377" s="50">
        <v>1</v>
      </c>
      <c r="I6377" s="50">
        <f t="shared" si="315"/>
        <v>0</v>
      </c>
      <c r="J6377" s="50">
        <f t="shared" si="315"/>
        <v>4</v>
      </c>
    </row>
    <row r="6378" spans="3:10" ht="25.5">
      <c r="C6378" s="48" t="s">
        <v>5243</v>
      </c>
      <c r="D6378" s="49" t="s">
        <v>5244</v>
      </c>
      <c r="E6378" s="65">
        <v>9</v>
      </c>
      <c r="F6378" s="65">
        <v>10</v>
      </c>
      <c r="G6378" s="50">
        <v>0</v>
      </c>
      <c r="H6378" s="50">
        <v>1</v>
      </c>
      <c r="I6378" s="50">
        <f t="shared" si="315"/>
        <v>9</v>
      </c>
      <c r="J6378" s="50">
        <f t="shared" si="315"/>
        <v>11</v>
      </c>
    </row>
    <row r="6379" spans="3:10">
      <c r="C6379" s="48" t="s">
        <v>5245</v>
      </c>
      <c r="D6379" s="49" t="s">
        <v>5246</v>
      </c>
      <c r="E6379" s="65">
        <v>85</v>
      </c>
      <c r="F6379" s="65">
        <v>80</v>
      </c>
      <c r="G6379" s="50">
        <v>0</v>
      </c>
      <c r="H6379" s="50">
        <v>1</v>
      </c>
      <c r="I6379" s="50">
        <f t="shared" si="315"/>
        <v>85</v>
      </c>
      <c r="J6379" s="50">
        <f t="shared" si="315"/>
        <v>81</v>
      </c>
    </row>
    <row r="6380" spans="3:10">
      <c r="C6380" s="48" t="s">
        <v>5247</v>
      </c>
      <c r="D6380" s="49" t="s">
        <v>5248</v>
      </c>
      <c r="E6380" s="65">
        <v>827</v>
      </c>
      <c r="F6380" s="65">
        <v>800</v>
      </c>
      <c r="G6380" s="50">
        <v>36</v>
      </c>
      <c r="H6380" s="50">
        <v>40</v>
      </c>
      <c r="I6380" s="50">
        <f t="shared" si="315"/>
        <v>863</v>
      </c>
      <c r="J6380" s="50">
        <f t="shared" si="315"/>
        <v>840</v>
      </c>
    </row>
    <row r="6381" spans="3:10">
      <c r="C6381" s="48" t="s">
        <v>5249</v>
      </c>
      <c r="D6381" s="49" t="s">
        <v>5250</v>
      </c>
      <c r="E6381" s="65">
        <v>0</v>
      </c>
      <c r="F6381" s="65">
        <v>1</v>
      </c>
      <c r="G6381" s="50">
        <v>0</v>
      </c>
      <c r="H6381" s="50">
        <v>1</v>
      </c>
      <c r="I6381" s="50">
        <f t="shared" si="315"/>
        <v>0</v>
      </c>
      <c r="J6381" s="50">
        <f t="shared" si="315"/>
        <v>2</v>
      </c>
    </row>
    <row r="6382" spans="3:10">
      <c r="C6382" s="48" t="s">
        <v>5251</v>
      </c>
      <c r="D6382" s="49" t="s">
        <v>5252</v>
      </c>
      <c r="E6382" s="65">
        <v>152</v>
      </c>
      <c r="F6382" s="65">
        <v>150</v>
      </c>
      <c r="G6382" s="50">
        <v>5</v>
      </c>
      <c r="H6382" s="50">
        <v>10</v>
      </c>
      <c r="I6382" s="50">
        <f t="shared" si="315"/>
        <v>157</v>
      </c>
      <c r="J6382" s="50">
        <f t="shared" si="315"/>
        <v>160</v>
      </c>
    </row>
    <row r="6383" spans="3:10">
      <c r="C6383" s="48" t="s">
        <v>5253</v>
      </c>
      <c r="D6383" s="49" t="s">
        <v>5254</v>
      </c>
      <c r="E6383" s="65">
        <v>8</v>
      </c>
      <c r="F6383" s="65">
        <v>1</v>
      </c>
      <c r="G6383" s="50">
        <v>2</v>
      </c>
      <c r="H6383" s="50">
        <v>1</v>
      </c>
      <c r="I6383" s="50">
        <f t="shared" si="315"/>
        <v>10</v>
      </c>
      <c r="J6383" s="50">
        <f t="shared" si="315"/>
        <v>2</v>
      </c>
    </row>
    <row r="6384" spans="3:10">
      <c r="C6384" s="48" t="s">
        <v>5255</v>
      </c>
      <c r="D6384" s="49" t="s">
        <v>5256</v>
      </c>
      <c r="E6384" s="65">
        <v>0</v>
      </c>
      <c r="F6384" s="65">
        <v>1</v>
      </c>
      <c r="G6384" s="50">
        <v>0</v>
      </c>
      <c r="H6384" s="50">
        <v>1</v>
      </c>
      <c r="I6384" s="50">
        <f t="shared" si="315"/>
        <v>0</v>
      </c>
      <c r="J6384" s="50">
        <f t="shared" si="315"/>
        <v>2</v>
      </c>
    </row>
    <row r="6385" spans="1:11">
      <c r="C6385" s="48" t="s">
        <v>3471</v>
      </c>
      <c r="D6385" s="49" t="s">
        <v>3472</v>
      </c>
      <c r="E6385" s="65">
        <v>1</v>
      </c>
      <c r="F6385" s="65">
        <v>10</v>
      </c>
      <c r="G6385" s="50">
        <v>101</v>
      </c>
      <c r="H6385" s="50">
        <v>100</v>
      </c>
      <c r="I6385" s="50">
        <f t="shared" si="315"/>
        <v>102</v>
      </c>
      <c r="J6385" s="50">
        <f t="shared" si="315"/>
        <v>110</v>
      </c>
    </row>
    <row r="6386" spans="1:11">
      <c r="C6386" s="48" t="s">
        <v>5257</v>
      </c>
      <c r="D6386" s="49" t="s">
        <v>5258</v>
      </c>
      <c r="E6386" s="65">
        <v>241</v>
      </c>
      <c r="F6386" s="65">
        <v>200</v>
      </c>
      <c r="G6386" s="50">
        <v>1</v>
      </c>
      <c r="H6386" s="50">
        <v>5</v>
      </c>
      <c r="I6386" s="50">
        <f t="shared" si="315"/>
        <v>242</v>
      </c>
      <c r="J6386" s="50">
        <f t="shared" si="315"/>
        <v>205</v>
      </c>
    </row>
    <row r="6387" spans="1:11">
      <c r="C6387" s="48" t="s">
        <v>5259</v>
      </c>
      <c r="D6387" s="49" t="s">
        <v>5260</v>
      </c>
      <c r="E6387" s="65">
        <v>309</v>
      </c>
      <c r="F6387" s="65">
        <v>320</v>
      </c>
      <c r="G6387" s="50">
        <v>4</v>
      </c>
      <c r="H6387" s="50">
        <v>10</v>
      </c>
      <c r="I6387" s="50">
        <f t="shared" si="315"/>
        <v>313</v>
      </c>
      <c r="J6387" s="50">
        <f t="shared" si="315"/>
        <v>330</v>
      </c>
    </row>
    <row r="6388" spans="1:11">
      <c r="C6388" s="48" t="s">
        <v>5261</v>
      </c>
      <c r="D6388" s="49" t="s">
        <v>5262</v>
      </c>
      <c r="E6388" s="65">
        <v>0</v>
      </c>
      <c r="F6388" s="65">
        <v>0</v>
      </c>
      <c r="G6388" s="50">
        <v>0</v>
      </c>
      <c r="H6388" s="50">
        <v>5</v>
      </c>
      <c r="I6388" s="50">
        <f t="shared" si="315"/>
        <v>0</v>
      </c>
      <c r="J6388" s="50">
        <f t="shared" si="315"/>
        <v>5</v>
      </c>
    </row>
    <row r="6389" spans="1:11">
      <c r="C6389" s="48" t="s">
        <v>5263</v>
      </c>
      <c r="D6389" s="49" t="s">
        <v>5264</v>
      </c>
      <c r="E6389" s="65">
        <v>0</v>
      </c>
      <c r="F6389" s="65">
        <v>0</v>
      </c>
      <c r="G6389" s="50">
        <v>0</v>
      </c>
      <c r="H6389" s="50">
        <v>5</v>
      </c>
      <c r="I6389" s="50">
        <f t="shared" si="315"/>
        <v>0</v>
      </c>
      <c r="J6389" s="50">
        <f t="shared" si="315"/>
        <v>5</v>
      </c>
    </row>
    <row r="6390" spans="1:11">
      <c r="C6390" s="48" t="s">
        <v>5265</v>
      </c>
      <c r="D6390" s="49" t="s">
        <v>5266</v>
      </c>
      <c r="E6390" s="65">
        <v>0</v>
      </c>
      <c r="F6390" s="65">
        <v>0</v>
      </c>
      <c r="G6390" s="50">
        <v>0</v>
      </c>
      <c r="H6390" s="50">
        <v>5</v>
      </c>
      <c r="I6390" s="50">
        <f t="shared" si="315"/>
        <v>0</v>
      </c>
      <c r="J6390" s="50">
        <f t="shared" si="315"/>
        <v>5</v>
      </c>
    </row>
    <row r="6391" spans="1:11" ht="14.25">
      <c r="B6391" s="45" t="s">
        <v>82</v>
      </c>
      <c r="D6391" s="72"/>
      <c r="E6391" s="73"/>
      <c r="F6391" s="73"/>
      <c r="G6391" s="73"/>
      <c r="H6391" s="73"/>
      <c r="I6391" s="73"/>
      <c r="J6391" s="73"/>
      <c r="K6391" s="71" t="s">
        <v>59</v>
      </c>
    </row>
    <row r="6392" spans="1:11">
      <c r="C6392" s="48" t="s">
        <v>10</v>
      </c>
      <c r="D6392" s="88" t="s">
        <v>7776</v>
      </c>
      <c r="E6392" s="65"/>
      <c r="F6392" s="65"/>
      <c r="G6392" s="50"/>
      <c r="H6392" s="50"/>
      <c r="I6392" s="50">
        <f t="shared" ref="I6392:J6399" si="316">SUM(E6392,G6392)</f>
        <v>0</v>
      </c>
      <c r="J6392" s="50">
        <f t="shared" si="316"/>
        <v>0</v>
      </c>
    </row>
    <row r="6393" spans="1:11">
      <c r="C6393" s="48" t="s">
        <v>11</v>
      </c>
      <c r="D6393" s="88" t="s">
        <v>7777</v>
      </c>
      <c r="E6393" s="65"/>
      <c r="F6393" s="65"/>
      <c r="G6393" s="50"/>
      <c r="H6393" s="50"/>
      <c r="I6393" s="50">
        <f t="shared" si="316"/>
        <v>0</v>
      </c>
      <c r="J6393" s="50">
        <f t="shared" si="316"/>
        <v>0</v>
      </c>
    </row>
    <row r="6394" spans="1:11">
      <c r="C6394" s="48" t="s">
        <v>12</v>
      </c>
      <c r="D6394" s="88" t="s">
        <v>7778</v>
      </c>
      <c r="E6394" s="65"/>
      <c r="F6394" s="65"/>
      <c r="G6394" s="50"/>
      <c r="H6394" s="50"/>
      <c r="I6394" s="50">
        <f t="shared" si="316"/>
        <v>0</v>
      </c>
      <c r="J6394" s="50">
        <f t="shared" si="316"/>
        <v>0</v>
      </c>
    </row>
    <row r="6395" spans="1:11">
      <c r="C6395" s="48" t="s">
        <v>13</v>
      </c>
      <c r="D6395" s="88" t="s">
        <v>7779</v>
      </c>
      <c r="E6395" s="65"/>
      <c r="F6395" s="65"/>
      <c r="G6395" s="50"/>
      <c r="H6395" s="50"/>
      <c r="I6395" s="50">
        <f t="shared" si="316"/>
        <v>0</v>
      </c>
      <c r="J6395" s="50">
        <f t="shared" si="316"/>
        <v>0</v>
      </c>
    </row>
    <row r="6396" spans="1:11">
      <c r="C6396" s="48" t="s">
        <v>14</v>
      </c>
      <c r="D6396" s="88" t="s">
        <v>7780</v>
      </c>
      <c r="E6396" s="65"/>
      <c r="F6396" s="65"/>
      <c r="G6396" s="50"/>
      <c r="H6396" s="50"/>
      <c r="I6396" s="50">
        <f t="shared" si="316"/>
        <v>0</v>
      </c>
      <c r="J6396" s="50">
        <f t="shared" si="316"/>
        <v>0</v>
      </c>
    </row>
    <row r="6397" spans="1:11">
      <c r="C6397" s="48" t="s">
        <v>15</v>
      </c>
      <c r="D6397" s="88" t="s">
        <v>7781</v>
      </c>
      <c r="E6397" s="65"/>
      <c r="F6397" s="65"/>
      <c r="G6397" s="50"/>
      <c r="H6397" s="50"/>
      <c r="I6397" s="50">
        <f t="shared" si="316"/>
        <v>0</v>
      </c>
      <c r="J6397" s="50">
        <f t="shared" si="316"/>
        <v>0</v>
      </c>
    </row>
    <row r="6398" spans="1:11">
      <c r="C6398" s="48" t="s">
        <v>16</v>
      </c>
      <c r="D6398" s="88" t="s">
        <v>7782</v>
      </c>
      <c r="E6398" s="65"/>
      <c r="F6398" s="65"/>
      <c r="G6398" s="50"/>
      <c r="H6398" s="50"/>
      <c r="I6398" s="50">
        <f t="shared" si="316"/>
        <v>0</v>
      </c>
      <c r="J6398" s="50">
        <f t="shared" si="316"/>
        <v>0</v>
      </c>
    </row>
    <row r="6399" spans="1:11">
      <c r="C6399" s="48" t="s">
        <v>17</v>
      </c>
      <c r="D6399" s="88" t="s">
        <v>7783</v>
      </c>
      <c r="E6399" s="65"/>
      <c r="F6399" s="65"/>
      <c r="G6399" s="50"/>
      <c r="H6399" s="50"/>
      <c r="I6399" s="50">
        <f t="shared" si="316"/>
        <v>0</v>
      </c>
      <c r="J6399" s="50">
        <f t="shared" si="316"/>
        <v>0</v>
      </c>
    </row>
    <row r="6400" spans="1:11">
      <c r="A6400" s="66" t="s">
        <v>5267</v>
      </c>
      <c r="C6400" s="75"/>
      <c r="D6400" s="93"/>
      <c r="E6400" s="76"/>
      <c r="F6400" s="76"/>
      <c r="G6400" s="77"/>
      <c r="H6400" s="77"/>
      <c r="I6400" s="77"/>
      <c r="J6400" s="77"/>
    </row>
    <row r="6401" spans="1:11" ht="14.25">
      <c r="B6401" s="43" t="s">
        <v>69</v>
      </c>
      <c r="C6401" s="44"/>
      <c r="D6401" s="43"/>
      <c r="E6401" s="60"/>
      <c r="F6401" s="60"/>
      <c r="G6401" s="60"/>
      <c r="H6401" s="60"/>
      <c r="I6401" s="60"/>
      <c r="J6401" s="60"/>
    </row>
    <row r="6402" spans="1:11">
      <c r="B6402" s="45" t="s">
        <v>37</v>
      </c>
      <c r="C6402" s="46"/>
      <c r="E6402" s="47">
        <f>E6403+E6404+E6405+E6406+E6407+E6408+E6409+E6410+E6411+E6413+E6414+E6415+E6416</f>
        <v>5193</v>
      </c>
      <c r="F6402" s="47">
        <f t="shared" ref="F6402:J6402" si="317">F6403+F6404+F6405+F6406+F6407+F6408+F6409+F6410+F6411+F6413+F6414+F6415+F6416</f>
        <v>72706</v>
      </c>
      <c r="G6402" s="47">
        <f t="shared" si="317"/>
        <v>18</v>
      </c>
      <c r="H6402" s="47">
        <f t="shared" si="317"/>
        <v>26</v>
      </c>
      <c r="I6402" s="47">
        <f t="shared" si="317"/>
        <v>5211</v>
      </c>
      <c r="J6402" s="47">
        <f t="shared" si="317"/>
        <v>72732</v>
      </c>
    </row>
    <row r="6403" spans="1:11">
      <c r="C6403" s="48" t="s">
        <v>105</v>
      </c>
      <c r="D6403" s="49" t="s">
        <v>7749</v>
      </c>
      <c r="E6403" s="50">
        <v>179</v>
      </c>
      <c r="F6403" s="50">
        <v>131</v>
      </c>
      <c r="G6403" s="50">
        <v>4</v>
      </c>
      <c r="H6403" s="50">
        <v>6</v>
      </c>
      <c r="I6403" s="50">
        <f>SUM(E6403,G6403)</f>
        <v>183</v>
      </c>
      <c r="J6403" s="50">
        <f>SUM(F6403,H6403)</f>
        <v>137</v>
      </c>
    </row>
    <row r="6404" spans="1:11">
      <c r="C6404" s="48" t="s">
        <v>106</v>
      </c>
      <c r="D6404" s="49" t="s">
        <v>7750</v>
      </c>
      <c r="E6404" s="50">
        <v>7</v>
      </c>
      <c r="F6404" s="50">
        <v>7</v>
      </c>
      <c r="G6404" s="50">
        <v>2</v>
      </c>
      <c r="H6404" s="50">
        <v>3</v>
      </c>
      <c r="I6404" s="50">
        <f t="shared" ref="I6404:J6411" si="318">SUM(E6404,G6404)</f>
        <v>9</v>
      </c>
      <c r="J6404" s="50">
        <f t="shared" si="318"/>
        <v>10</v>
      </c>
    </row>
    <row r="6405" spans="1:11">
      <c r="C6405" s="48" t="s">
        <v>107</v>
      </c>
      <c r="D6405" s="49" t="s">
        <v>7751</v>
      </c>
      <c r="E6405" s="50">
        <v>160</v>
      </c>
      <c r="F6405" s="50">
        <v>176</v>
      </c>
      <c r="G6405" s="50">
        <v>9</v>
      </c>
      <c r="H6405" s="50">
        <v>11</v>
      </c>
      <c r="I6405" s="50">
        <f t="shared" si="318"/>
        <v>169</v>
      </c>
      <c r="J6405" s="50">
        <f t="shared" si="318"/>
        <v>187</v>
      </c>
    </row>
    <row r="6406" spans="1:11">
      <c r="C6406" s="48" t="s">
        <v>108</v>
      </c>
      <c r="D6406" s="49" t="s">
        <v>7752</v>
      </c>
      <c r="E6406" s="50">
        <v>0</v>
      </c>
      <c r="F6406" s="50">
        <v>0</v>
      </c>
      <c r="G6406" s="50">
        <v>1</v>
      </c>
      <c r="H6406" s="50">
        <v>2</v>
      </c>
      <c r="I6406" s="50">
        <f t="shared" ref="I6406:I6407" si="319">SUM(E6406,G6406)</f>
        <v>1</v>
      </c>
      <c r="J6406" s="50">
        <f t="shared" ref="J6406:J6407" si="320">SUM(F6406,H6406)</f>
        <v>2</v>
      </c>
    </row>
    <row r="6407" spans="1:11">
      <c r="C6407" s="48" t="s">
        <v>109</v>
      </c>
      <c r="D6407" s="49" t="s">
        <v>7753</v>
      </c>
      <c r="E6407" s="50">
        <v>2</v>
      </c>
      <c r="F6407" s="50">
        <v>2</v>
      </c>
      <c r="G6407" s="50">
        <v>0</v>
      </c>
      <c r="H6407" s="50">
        <v>0</v>
      </c>
      <c r="I6407" s="50">
        <f t="shared" si="319"/>
        <v>2</v>
      </c>
      <c r="J6407" s="50">
        <f t="shared" si="320"/>
        <v>2</v>
      </c>
    </row>
    <row r="6408" spans="1:11">
      <c r="C6408" s="48" t="s">
        <v>110</v>
      </c>
      <c r="D6408" s="49" t="s">
        <v>7754</v>
      </c>
      <c r="E6408" s="50">
        <v>0</v>
      </c>
      <c r="F6408" s="50">
        <v>1</v>
      </c>
      <c r="G6408" s="50">
        <v>0</v>
      </c>
      <c r="H6408" s="50">
        <v>0</v>
      </c>
      <c r="I6408" s="50">
        <f t="shared" si="318"/>
        <v>0</v>
      </c>
      <c r="J6408" s="50">
        <f t="shared" si="318"/>
        <v>1</v>
      </c>
    </row>
    <row r="6409" spans="1:11">
      <c r="C6409" s="48" t="s">
        <v>111</v>
      </c>
      <c r="D6409" s="49" t="s">
        <v>7755</v>
      </c>
      <c r="E6409" s="50">
        <v>169</v>
      </c>
      <c r="F6409" s="50">
        <v>167</v>
      </c>
      <c r="G6409" s="50">
        <v>1</v>
      </c>
      <c r="H6409" s="50">
        <v>2</v>
      </c>
      <c r="I6409" s="50">
        <f t="shared" si="318"/>
        <v>170</v>
      </c>
      <c r="J6409" s="50">
        <f t="shared" si="318"/>
        <v>169</v>
      </c>
    </row>
    <row r="6410" spans="1:11" ht="36" customHeight="1">
      <c r="C6410" s="48">
        <v>140001</v>
      </c>
      <c r="D6410" s="49" t="s">
        <v>7763</v>
      </c>
      <c r="E6410" s="50">
        <v>0</v>
      </c>
      <c r="F6410" s="50">
        <v>1</v>
      </c>
      <c r="G6410" s="50">
        <v>0</v>
      </c>
      <c r="H6410" s="50">
        <v>0</v>
      </c>
      <c r="I6410" s="50">
        <f t="shared" si="318"/>
        <v>0</v>
      </c>
      <c r="J6410" s="50">
        <f t="shared" si="318"/>
        <v>1</v>
      </c>
    </row>
    <row r="6411" spans="1:11" s="51" customFormat="1" ht="36" customHeight="1">
      <c r="A6411" s="2"/>
      <c r="B6411" s="2"/>
      <c r="C6411" s="48">
        <v>140002</v>
      </c>
      <c r="D6411" s="49" t="s">
        <v>7764</v>
      </c>
      <c r="E6411" s="50">
        <v>0</v>
      </c>
      <c r="F6411" s="50">
        <v>1</v>
      </c>
      <c r="G6411" s="50">
        <v>0</v>
      </c>
      <c r="H6411" s="50">
        <v>0</v>
      </c>
      <c r="I6411" s="50">
        <f t="shared" si="318"/>
        <v>0</v>
      </c>
      <c r="J6411" s="50">
        <f t="shared" si="318"/>
        <v>1</v>
      </c>
    </row>
    <row r="6412" spans="1:11" s="51" customFormat="1">
      <c r="A6412" s="2"/>
      <c r="B6412" s="45" t="s">
        <v>81</v>
      </c>
      <c r="C6412" s="52"/>
      <c r="D6412" s="53"/>
      <c r="E6412" s="54">
        <f>E6413+E6414+E6415+E6416</f>
        <v>4676</v>
      </c>
      <c r="F6412" s="54">
        <f t="shared" ref="F6412:J6412" si="321">F6413+F6414+F6415+F6416</f>
        <v>72220</v>
      </c>
      <c r="G6412" s="54">
        <f t="shared" si="321"/>
        <v>1</v>
      </c>
      <c r="H6412" s="54">
        <f t="shared" si="321"/>
        <v>2</v>
      </c>
      <c r="I6412" s="54">
        <f t="shared" si="321"/>
        <v>4677</v>
      </c>
      <c r="J6412" s="54">
        <f t="shared" si="321"/>
        <v>72222</v>
      </c>
      <c r="K6412" s="2" t="s">
        <v>21</v>
      </c>
    </row>
    <row r="6413" spans="1:11" s="51" customFormat="1">
      <c r="A6413" s="2"/>
      <c r="C6413" s="55" t="s">
        <v>77</v>
      </c>
      <c r="D6413" s="56" t="s">
        <v>7765</v>
      </c>
      <c r="E6413" s="57">
        <v>560</v>
      </c>
      <c r="F6413" s="57">
        <v>23170</v>
      </c>
      <c r="G6413" s="57">
        <v>0</v>
      </c>
      <c r="H6413" s="57">
        <v>0</v>
      </c>
      <c r="I6413" s="50">
        <f t="shared" ref="I6413:J6416" si="322">SUM(E6413,G6413)</f>
        <v>560</v>
      </c>
      <c r="J6413" s="50">
        <f t="shared" si="322"/>
        <v>23170</v>
      </c>
    </row>
    <row r="6414" spans="1:11" s="51" customFormat="1">
      <c r="A6414" s="2"/>
      <c r="C6414" s="55" t="s">
        <v>78</v>
      </c>
      <c r="D6414" s="56" t="s">
        <v>7766</v>
      </c>
      <c r="E6414" s="57">
        <v>3592</v>
      </c>
      <c r="F6414" s="57">
        <v>43260</v>
      </c>
      <c r="G6414" s="57">
        <v>0</v>
      </c>
      <c r="H6414" s="57">
        <v>0</v>
      </c>
      <c r="I6414" s="50">
        <f t="shared" si="322"/>
        <v>3592</v>
      </c>
      <c r="J6414" s="50">
        <f t="shared" si="322"/>
        <v>43260</v>
      </c>
    </row>
    <row r="6415" spans="1:11" s="51" customFormat="1">
      <c r="A6415" s="2"/>
      <c r="C6415" s="55" t="s">
        <v>79</v>
      </c>
      <c r="D6415" s="56" t="s">
        <v>7767</v>
      </c>
      <c r="E6415" s="50">
        <v>524</v>
      </c>
      <c r="F6415" s="50">
        <v>5790</v>
      </c>
      <c r="G6415" s="50">
        <v>1</v>
      </c>
      <c r="H6415" s="50">
        <v>2</v>
      </c>
      <c r="I6415" s="50">
        <f t="shared" si="322"/>
        <v>525</v>
      </c>
      <c r="J6415" s="50">
        <f t="shared" si="322"/>
        <v>5792</v>
      </c>
    </row>
    <row r="6416" spans="1:11" s="51" customFormat="1">
      <c r="A6416" s="2"/>
      <c r="C6416" s="55" t="s">
        <v>80</v>
      </c>
      <c r="D6416" s="56" t="s">
        <v>7768</v>
      </c>
      <c r="E6416" s="50"/>
      <c r="F6416" s="50"/>
      <c r="G6416" s="50"/>
      <c r="H6416" s="50"/>
      <c r="I6416" s="50">
        <f t="shared" si="322"/>
        <v>0</v>
      </c>
      <c r="J6416" s="50">
        <f t="shared" si="322"/>
        <v>0</v>
      </c>
    </row>
    <row r="6417" spans="2:11">
      <c r="E6417" s="59"/>
      <c r="F6417" s="59"/>
      <c r="G6417" s="59"/>
      <c r="H6417" s="59"/>
      <c r="I6417" s="59"/>
      <c r="J6417" s="59"/>
    </row>
    <row r="6418" spans="2:11" ht="14.25">
      <c r="B6418" s="43" t="s">
        <v>66</v>
      </c>
      <c r="C6418" s="44"/>
      <c r="D6418" s="43"/>
      <c r="E6418" s="60"/>
      <c r="F6418" s="60"/>
      <c r="G6418" s="60"/>
      <c r="H6418" s="60"/>
      <c r="I6418" s="60"/>
      <c r="J6418" s="60"/>
    </row>
    <row r="6419" spans="2:11">
      <c r="B6419" s="45" t="s">
        <v>36</v>
      </c>
      <c r="E6419" s="61">
        <f>E6420</f>
        <v>1571</v>
      </c>
      <c r="F6419" s="61">
        <f>F6420</f>
        <v>3859</v>
      </c>
      <c r="G6419" s="61">
        <f t="shared" ref="G6419:J6419" si="323">G6420</f>
        <v>4165</v>
      </c>
      <c r="H6419" s="61">
        <f t="shared" si="323"/>
        <v>4125</v>
      </c>
      <c r="I6419" s="61">
        <f t="shared" si="323"/>
        <v>5736</v>
      </c>
      <c r="J6419" s="61">
        <f t="shared" si="323"/>
        <v>7984</v>
      </c>
    </row>
    <row r="6420" spans="2:11" ht="14.25">
      <c r="B6420" s="69" t="s">
        <v>65</v>
      </c>
      <c r="C6420" s="70"/>
      <c r="E6420" s="61">
        <f>SUM(E6421:E6510)</f>
        <v>1571</v>
      </c>
      <c r="F6420" s="61">
        <f>SUM(F6421:F6510)</f>
        <v>3859</v>
      </c>
      <c r="G6420" s="61">
        <f t="shared" ref="G6420:J6420" si="324">SUM(G6421:G6510)</f>
        <v>4165</v>
      </c>
      <c r="H6420" s="61">
        <f t="shared" si="324"/>
        <v>4125</v>
      </c>
      <c r="I6420" s="61">
        <f t="shared" si="324"/>
        <v>5736</v>
      </c>
      <c r="J6420" s="61">
        <f t="shared" si="324"/>
        <v>7984</v>
      </c>
      <c r="K6420" s="71" t="s">
        <v>9</v>
      </c>
    </row>
    <row r="6421" spans="2:11">
      <c r="C6421" s="48" t="s">
        <v>527</v>
      </c>
      <c r="D6421" s="49" t="s">
        <v>528</v>
      </c>
      <c r="E6421" s="65">
        <v>65</v>
      </c>
      <c r="F6421" s="65">
        <v>64</v>
      </c>
      <c r="G6421" s="50">
        <v>99</v>
      </c>
      <c r="H6421" s="50">
        <v>102</v>
      </c>
      <c r="I6421" s="50">
        <f t="shared" ref="I6421:J6509" si="325">SUM(E6421,G6421)</f>
        <v>164</v>
      </c>
      <c r="J6421" s="50">
        <f t="shared" si="325"/>
        <v>166</v>
      </c>
    </row>
    <row r="6422" spans="2:11">
      <c r="C6422" s="48" t="s">
        <v>3765</v>
      </c>
      <c r="D6422" s="49" t="s">
        <v>3766</v>
      </c>
      <c r="E6422" s="65">
        <v>0</v>
      </c>
      <c r="F6422" s="65">
        <v>0</v>
      </c>
      <c r="G6422" s="50">
        <v>22</v>
      </c>
      <c r="H6422" s="50">
        <v>24</v>
      </c>
      <c r="I6422" s="50">
        <f t="shared" si="325"/>
        <v>22</v>
      </c>
      <c r="J6422" s="50">
        <f t="shared" si="325"/>
        <v>24</v>
      </c>
    </row>
    <row r="6423" spans="2:11">
      <c r="C6423" s="48" t="s">
        <v>116</v>
      </c>
      <c r="D6423" s="49" t="s">
        <v>117</v>
      </c>
      <c r="E6423" s="65">
        <v>8</v>
      </c>
      <c r="F6423" s="65">
        <v>8</v>
      </c>
      <c r="G6423" s="50">
        <v>5</v>
      </c>
      <c r="H6423" s="50">
        <v>4</v>
      </c>
      <c r="I6423" s="50">
        <f t="shared" si="325"/>
        <v>13</v>
      </c>
      <c r="J6423" s="50">
        <f t="shared" si="325"/>
        <v>12</v>
      </c>
    </row>
    <row r="6424" spans="2:11">
      <c r="C6424" s="48" t="s">
        <v>553</v>
      </c>
      <c r="D6424" s="49" t="s">
        <v>554</v>
      </c>
      <c r="E6424" s="65">
        <v>0</v>
      </c>
      <c r="F6424" s="65">
        <v>0</v>
      </c>
      <c r="G6424" s="50">
        <v>0</v>
      </c>
      <c r="H6424" s="50">
        <v>1</v>
      </c>
      <c r="I6424" s="50">
        <f t="shared" si="325"/>
        <v>0</v>
      </c>
      <c r="J6424" s="50">
        <f t="shared" si="325"/>
        <v>1</v>
      </c>
    </row>
    <row r="6425" spans="2:11">
      <c r="C6425" s="48" t="s">
        <v>122</v>
      </c>
      <c r="D6425" s="49" t="s">
        <v>123</v>
      </c>
      <c r="E6425" s="65">
        <v>4</v>
      </c>
      <c r="F6425" s="65">
        <v>3</v>
      </c>
      <c r="G6425" s="50">
        <v>1</v>
      </c>
      <c r="H6425" s="50">
        <v>2</v>
      </c>
      <c r="I6425" s="50">
        <f t="shared" si="325"/>
        <v>5</v>
      </c>
      <c r="J6425" s="50">
        <f t="shared" si="325"/>
        <v>5</v>
      </c>
    </row>
    <row r="6426" spans="2:11">
      <c r="C6426" s="48" t="s">
        <v>124</v>
      </c>
      <c r="D6426" s="49" t="s">
        <v>125</v>
      </c>
      <c r="E6426" s="65">
        <v>0</v>
      </c>
      <c r="F6426" s="65">
        <v>0</v>
      </c>
      <c r="G6426" s="50">
        <v>0</v>
      </c>
      <c r="H6426" s="50">
        <v>1</v>
      </c>
      <c r="I6426" s="50">
        <f t="shared" si="325"/>
        <v>0</v>
      </c>
      <c r="J6426" s="50">
        <f t="shared" si="325"/>
        <v>1</v>
      </c>
    </row>
    <row r="6427" spans="2:11">
      <c r="C6427" s="48" t="s">
        <v>2090</v>
      </c>
      <c r="D6427" s="49" t="s">
        <v>2091</v>
      </c>
      <c r="E6427" s="65">
        <v>16</v>
      </c>
      <c r="F6427" s="65">
        <v>16</v>
      </c>
      <c r="G6427" s="50">
        <v>20</v>
      </c>
      <c r="H6427" s="50">
        <v>20</v>
      </c>
      <c r="I6427" s="50">
        <f t="shared" si="325"/>
        <v>36</v>
      </c>
      <c r="J6427" s="50">
        <f t="shared" si="325"/>
        <v>36</v>
      </c>
    </row>
    <row r="6428" spans="2:11">
      <c r="C6428" s="48" t="s">
        <v>2094</v>
      </c>
      <c r="D6428" s="49" t="s">
        <v>2095</v>
      </c>
      <c r="E6428" s="65">
        <v>7</v>
      </c>
      <c r="F6428" s="65">
        <v>1</v>
      </c>
      <c r="G6428" s="50">
        <v>0</v>
      </c>
      <c r="H6428" s="50">
        <v>0</v>
      </c>
      <c r="I6428" s="50">
        <f t="shared" si="325"/>
        <v>7</v>
      </c>
      <c r="J6428" s="50">
        <f t="shared" si="325"/>
        <v>1</v>
      </c>
    </row>
    <row r="6429" spans="2:11">
      <c r="C6429" s="48" t="s">
        <v>3432</v>
      </c>
      <c r="D6429" s="49" t="s">
        <v>3433</v>
      </c>
      <c r="E6429" s="65">
        <v>0</v>
      </c>
      <c r="F6429" s="65">
        <v>1</v>
      </c>
      <c r="G6429" s="50">
        <v>0</v>
      </c>
      <c r="H6429" s="50">
        <v>0</v>
      </c>
      <c r="I6429" s="50">
        <f t="shared" si="325"/>
        <v>0</v>
      </c>
      <c r="J6429" s="50">
        <f t="shared" si="325"/>
        <v>1</v>
      </c>
    </row>
    <row r="6430" spans="2:11">
      <c r="C6430" s="48" t="s">
        <v>2096</v>
      </c>
      <c r="D6430" s="49" t="s">
        <v>2097</v>
      </c>
      <c r="E6430" s="65">
        <v>1</v>
      </c>
      <c r="F6430" s="65">
        <v>2</v>
      </c>
      <c r="G6430" s="50">
        <v>18</v>
      </c>
      <c r="H6430" s="50">
        <v>22</v>
      </c>
      <c r="I6430" s="50">
        <f t="shared" si="325"/>
        <v>19</v>
      </c>
      <c r="J6430" s="50">
        <f t="shared" si="325"/>
        <v>24</v>
      </c>
    </row>
    <row r="6431" spans="2:11">
      <c r="C6431" s="48" t="s">
        <v>2098</v>
      </c>
      <c r="D6431" s="49" t="s">
        <v>2099</v>
      </c>
      <c r="E6431" s="65">
        <v>0</v>
      </c>
      <c r="F6431" s="65">
        <v>0</v>
      </c>
      <c r="G6431" s="50">
        <v>2</v>
      </c>
      <c r="H6431" s="50">
        <v>3</v>
      </c>
      <c r="I6431" s="50">
        <f t="shared" si="325"/>
        <v>2</v>
      </c>
      <c r="J6431" s="50">
        <f t="shared" si="325"/>
        <v>3</v>
      </c>
    </row>
    <row r="6432" spans="2:11">
      <c r="C6432" s="48" t="s">
        <v>190</v>
      </c>
      <c r="D6432" s="49" t="s">
        <v>191</v>
      </c>
      <c r="E6432" s="65">
        <v>5</v>
      </c>
      <c r="F6432" s="65">
        <v>4</v>
      </c>
      <c r="G6432" s="50">
        <v>52</v>
      </c>
      <c r="H6432" s="50">
        <v>52</v>
      </c>
      <c r="I6432" s="50">
        <f t="shared" si="325"/>
        <v>57</v>
      </c>
      <c r="J6432" s="50">
        <f t="shared" si="325"/>
        <v>56</v>
      </c>
    </row>
    <row r="6433" spans="3:10">
      <c r="C6433" s="48" t="s">
        <v>210</v>
      </c>
      <c r="D6433" s="49" t="s">
        <v>211</v>
      </c>
      <c r="E6433" s="65">
        <v>45</v>
      </c>
      <c r="F6433" s="65">
        <v>47</v>
      </c>
      <c r="G6433" s="50">
        <v>62</v>
      </c>
      <c r="H6433" s="50">
        <v>63</v>
      </c>
      <c r="I6433" s="50">
        <f t="shared" si="325"/>
        <v>107</v>
      </c>
      <c r="J6433" s="50">
        <f t="shared" si="325"/>
        <v>110</v>
      </c>
    </row>
    <row r="6434" spans="3:10">
      <c r="C6434" s="48" t="s">
        <v>5268</v>
      </c>
      <c r="D6434" s="49" t="s">
        <v>5269</v>
      </c>
      <c r="E6434" s="65">
        <v>13</v>
      </c>
      <c r="F6434" s="65">
        <v>11</v>
      </c>
      <c r="G6434" s="50">
        <v>20</v>
      </c>
      <c r="H6434" s="50">
        <v>22</v>
      </c>
      <c r="I6434" s="50">
        <f t="shared" si="325"/>
        <v>33</v>
      </c>
      <c r="J6434" s="50">
        <f t="shared" si="325"/>
        <v>33</v>
      </c>
    </row>
    <row r="6435" spans="3:10">
      <c r="C6435" s="48" t="s">
        <v>5270</v>
      </c>
      <c r="D6435" s="49" t="s">
        <v>5271</v>
      </c>
      <c r="E6435" s="65">
        <v>33</v>
      </c>
      <c r="F6435" s="65">
        <v>31</v>
      </c>
      <c r="G6435" s="50">
        <v>49</v>
      </c>
      <c r="H6435" s="50">
        <v>44</v>
      </c>
      <c r="I6435" s="50">
        <f t="shared" si="325"/>
        <v>82</v>
      </c>
      <c r="J6435" s="50">
        <f t="shared" si="325"/>
        <v>75</v>
      </c>
    </row>
    <row r="6436" spans="3:10">
      <c r="C6436" s="48" t="s">
        <v>5272</v>
      </c>
      <c r="D6436" s="49" t="s">
        <v>5273</v>
      </c>
      <c r="E6436" s="65">
        <v>0</v>
      </c>
      <c r="F6436" s="65">
        <v>1</v>
      </c>
      <c r="G6436" s="50">
        <v>0</v>
      </c>
      <c r="H6436" s="50">
        <v>0</v>
      </c>
      <c r="I6436" s="50">
        <f t="shared" si="325"/>
        <v>0</v>
      </c>
      <c r="J6436" s="50">
        <f t="shared" si="325"/>
        <v>1</v>
      </c>
    </row>
    <row r="6437" spans="3:10">
      <c r="C6437" s="48" t="s">
        <v>5274</v>
      </c>
      <c r="D6437" s="49" t="s">
        <v>5275</v>
      </c>
      <c r="E6437" s="65">
        <v>0</v>
      </c>
      <c r="F6437" s="65">
        <v>0</v>
      </c>
      <c r="G6437" s="50">
        <v>0</v>
      </c>
      <c r="H6437" s="50">
        <v>1</v>
      </c>
      <c r="I6437" s="50">
        <f t="shared" si="325"/>
        <v>0</v>
      </c>
      <c r="J6437" s="50">
        <f t="shared" si="325"/>
        <v>1</v>
      </c>
    </row>
    <row r="6438" spans="3:10">
      <c r="C6438" s="48" t="s">
        <v>5276</v>
      </c>
      <c r="D6438" s="49" t="s">
        <v>5277</v>
      </c>
      <c r="E6438" s="65">
        <v>0</v>
      </c>
      <c r="F6438" s="65">
        <v>0</v>
      </c>
      <c r="G6438" s="50">
        <v>0</v>
      </c>
      <c r="H6438" s="50">
        <v>1</v>
      </c>
      <c r="I6438" s="50">
        <f t="shared" si="325"/>
        <v>0</v>
      </c>
      <c r="J6438" s="50">
        <f t="shared" si="325"/>
        <v>1</v>
      </c>
    </row>
    <row r="6439" spans="3:10">
      <c r="C6439" s="48" t="s">
        <v>5278</v>
      </c>
      <c r="D6439" s="49" t="s">
        <v>5279</v>
      </c>
      <c r="E6439" s="65">
        <v>0</v>
      </c>
      <c r="F6439" s="65">
        <v>0</v>
      </c>
      <c r="G6439" s="50">
        <v>0</v>
      </c>
      <c r="H6439" s="50">
        <v>1</v>
      </c>
      <c r="I6439" s="50">
        <f t="shared" si="325"/>
        <v>0</v>
      </c>
      <c r="J6439" s="50">
        <f t="shared" si="325"/>
        <v>1</v>
      </c>
    </row>
    <row r="6440" spans="3:10">
      <c r="C6440" s="48" t="s">
        <v>5280</v>
      </c>
      <c r="D6440" s="49" t="s">
        <v>5281</v>
      </c>
      <c r="E6440" s="65">
        <v>0</v>
      </c>
      <c r="F6440" s="65">
        <v>0</v>
      </c>
      <c r="G6440" s="50">
        <v>0</v>
      </c>
      <c r="H6440" s="50">
        <v>1</v>
      </c>
      <c r="I6440" s="50">
        <f t="shared" si="325"/>
        <v>0</v>
      </c>
      <c r="J6440" s="50">
        <f t="shared" si="325"/>
        <v>1</v>
      </c>
    </row>
    <row r="6441" spans="3:10">
      <c r="C6441" s="48" t="s">
        <v>10</v>
      </c>
      <c r="D6441" s="49" t="s">
        <v>7776</v>
      </c>
      <c r="E6441" s="65">
        <v>244</v>
      </c>
      <c r="F6441" s="65">
        <v>235</v>
      </c>
      <c r="G6441" s="50">
        <v>9</v>
      </c>
      <c r="H6441" s="50">
        <v>10</v>
      </c>
      <c r="I6441" s="50">
        <f t="shared" si="325"/>
        <v>253</v>
      </c>
      <c r="J6441" s="50">
        <f t="shared" si="325"/>
        <v>245</v>
      </c>
    </row>
    <row r="6442" spans="3:10">
      <c r="C6442" s="48" t="s">
        <v>411</v>
      </c>
      <c r="D6442" s="49" t="s">
        <v>412</v>
      </c>
      <c r="E6442" s="65">
        <v>0</v>
      </c>
      <c r="F6442" s="65">
        <v>1</v>
      </c>
      <c r="G6442" s="50">
        <v>0</v>
      </c>
      <c r="H6442" s="50">
        <v>0</v>
      </c>
      <c r="I6442" s="50">
        <f t="shared" si="325"/>
        <v>0</v>
      </c>
      <c r="J6442" s="50">
        <f t="shared" si="325"/>
        <v>1</v>
      </c>
    </row>
    <row r="6443" spans="3:10">
      <c r="C6443" s="48" t="s">
        <v>3586</v>
      </c>
      <c r="D6443" s="49" t="s">
        <v>3587</v>
      </c>
      <c r="E6443" s="65">
        <v>0</v>
      </c>
      <c r="F6443" s="65">
        <v>0</v>
      </c>
      <c r="G6443" s="50">
        <v>49</v>
      </c>
      <c r="H6443" s="50">
        <v>43</v>
      </c>
      <c r="I6443" s="50">
        <f t="shared" si="325"/>
        <v>49</v>
      </c>
      <c r="J6443" s="50">
        <f t="shared" si="325"/>
        <v>43</v>
      </c>
    </row>
    <row r="6444" spans="3:10">
      <c r="C6444" s="48" t="s">
        <v>3588</v>
      </c>
      <c r="D6444" s="49" t="s">
        <v>3589</v>
      </c>
      <c r="E6444" s="65">
        <v>0</v>
      </c>
      <c r="F6444" s="65">
        <v>0</v>
      </c>
      <c r="G6444" s="50">
        <v>0</v>
      </c>
      <c r="H6444" s="50">
        <v>1</v>
      </c>
      <c r="I6444" s="50">
        <f t="shared" si="325"/>
        <v>0</v>
      </c>
      <c r="J6444" s="50">
        <f t="shared" si="325"/>
        <v>1</v>
      </c>
    </row>
    <row r="6445" spans="3:10">
      <c r="C6445" s="48" t="s">
        <v>3590</v>
      </c>
      <c r="D6445" s="49" t="s">
        <v>3591</v>
      </c>
      <c r="E6445" s="65">
        <v>0</v>
      </c>
      <c r="F6445" s="65">
        <v>0</v>
      </c>
      <c r="G6445" s="50">
        <v>0</v>
      </c>
      <c r="H6445" s="50">
        <v>1</v>
      </c>
      <c r="I6445" s="50">
        <f t="shared" si="325"/>
        <v>0</v>
      </c>
      <c r="J6445" s="50">
        <f t="shared" si="325"/>
        <v>1</v>
      </c>
    </row>
    <row r="6446" spans="3:10">
      <c r="C6446" s="48" t="s">
        <v>3713</v>
      </c>
      <c r="D6446" s="49" t="s">
        <v>3714</v>
      </c>
      <c r="E6446" s="65">
        <v>0</v>
      </c>
      <c r="F6446" s="65">
        <v>0</v>
      </c>
      <c r="G6446" s="50">
        <v>0</v>
      </c>
      <c r="H6446" s="50">
        <v>1</v>
      </c>
      <c r="I6446" s="50">
        <f t="shared" si="325"/>
        <v>0</v>
      </c>
      <c r="J6446" s="50">
        <f t="shared" si="325"/>
        <v>1</v>
      </c>
    </row>
    <row r="6447" spans="3:10">
      <c r="C6447" s="48" t="s">
        <v>3594</v>
      </c>
      <c r="D6447" s="49" t="s">
        <v>3595</v>
      </c>
      <c r="E6447" s="65">
        <v>0</v>
      </c>
      <c r="F6447" s="65">
        <v>0</v>
      </c>
      <c r="G6447" s="50">
        <v>0</v>
      </c>
      <c r="H6447" s="50">
        <v>1</v>
      </c>
      <c r="I6447" s="50">
        <f t="shared" si="325"/>
        <v>0</v>
      </c>
      <c r="J6447" s="50">
        <f t="shared" si="325"/>
        <v>1</v>
      </c>
    </row>
    <row r="6448" spans="3:10">
      <c r="C6448" s="48" t="s">
        <v>3715</v>
      </c>
      <c r="D6448" s="49" t="s">
        <v>3716</v>
      </c>
      <c r="E6448" s="65">
        <v>0</v>
      </c>
      <c r="F6448" s="65">
        <v>0</v>
      </c>
      <c r="G6448" s="50">
        <v>0</v>
      </c>
      <c r="H6448" s="50">
        <v>1</v>
      </c>
      <c r="I6448" s="50">
        <f t="shared" si="325"/>
        <v>0</v>
      </c>
      <c r="J6448" s="50">
        <f t="shared" si="325"/>
        <v>1</v>
      </c>
    </row>
    <row r="6449" spans="3:10">
      <c r="C6449" s="48" t="s">
        <v>3717</v>
      </c>
      <c r="D6449" s="49" t="s">
        <v>3718</v>
      </c>
      <c r="E6449" s="65">
        <v>0</v>
      </c>
      <c r="F6449" s="65">
        <v>0</v>
      </c>
      <c r="G6449" s="50">
        <v>0</v>
      </c>
      <c r="H6449" s="50">
        <v>1</v>
      </c>
      <c r="I6449" s="50">
        <f t="shared" si="325"/>
        <v>0</v>
      </c>
      <c r="J6449" s="50">
        <f t="shared" si="325"/>
        <v>1</v>
      </c>
    </row>
    <row r="6450" spans="3:10">
      <c r="C6450" s="48" t="s">
        <v>3719</v>
      </c>
      <c r="D6450" s="49" t="s">
        <v>3720</v>
      </c>
      <c r="E6450" s="65">
        <v>0</v>
      </c>
      <c r="F6450" s="65">
        <v>0</v>
      </c>
      <c r="G6450" s="50">
        <v>0</v>
      </c>
      <c r="H6450" s="50">
        <v>1</v>
      </c>
      <c r="I6450" s="50">
        <f t="shared" si="325"/>
        <v>0</v>
      </c>
      <c r="J6450" s="50">
        <f t="shared" si="325"/>
        <v>1</v>
      </c>
    </row>
    <row r="6451" spans="3:10">
      <c r="C6451" s="48" t="s">
        <v>3596</v>
      </c>
      <c r="D6451" s="49" t="s">
        <v>3597</v>
      </c>
      <c r="E6451" s="65">
        <v>0</v>
      </c>
      <c r="F6451" s="65">
        <v>0</v>
      </c>
      <c r="G6451" s="50">
        <v>0</v>
      </c>
      <c r="H6451" s="50">
        <v>1</v>
      </c>
      <c r="I6451" s="50">
        <f t="shared" si="325"/>
        <v>0</v>
      </c>
      <c r="J6451" s="50">
        <f t="shared" si="325"/>
        <v>1</v>
      </c>
    </row>
    <row r="6452" spans="3:10">
      <c r="C6452" s="48" t="s">
        <v>3598</v>
      </c>
      <c r="D6452" s="49" t="s">
        <v>3599</v>
      </c>
      <c r="E6452" s="65">
        <v>0</v>
      </c>
      <c r="F6452" s="65">
        <v>0</v>
      </c>
      <c r="G6452" s="50">
        <v>0</v>
      </c>
      <c r="H6452" s="50">
        <v>1</v>
      </c>
      <c r="I6452" s="50">
        <f t="shared" si="325"/>
        <v>0</v>
      </c>
      <c r="J6452" s="50">
        <f t="shared" si="325"/>
        <v>1</v>
      </c>
    </row>
    <row r="6453" spans="3:10">
      <c r="C6453" s="48" t="s">
        <v>3600</v>
      </c>
      <c r="D6453" s="49" t="s">
        <v>3601</v>
      </c>
      <c r="E6453" s="65">
        <v>0</v>
      </c>
      <c r="F6453" s="65">
        <v>0</v>
      </c>
      <c r="G6453" s="50">
        <v>0</v>
      </c>
      <c r="H6453" s="50">
        <v>1</v>
      </c>
      <c r="I6453" s="50">
        <f t="shared" si="325"/>
        <v>0</v>
      </c>
      <c r="J6453" s="50">
        <f t="shared" si="325"/>
        <v>1</v>
      </c>
    </row>
    <row r="6454" spans="3:10">
      <c r="C6454" s="48" t="s">
        <v>3602</v>
      </c>
      <c r="D6454" s="49" t="s">
        <v>3603</v>
      </c>
      <c r="E6454" s="65">
        <v>0</v>
      </c>
      <c r="F6454" s="65">
        <v>0</v>
      </c>
      <c r="G6454" s="50">
        <v>0</v>
      </c>
      <c r="H6454" s="50">
        <v>1</v>
      </c>
      <c r="I6454" s="50">
        <f t="shared" si="325"/>
        <v>0</v>
      </c>
      <c r="J6454" s="50">
        <f t="shared" si="325"/>
        <v>1</v>
      </c>
    </row>
    <row r="6455" spans="3:10">
      <c r="C6455" s="48" t="s">
        <v>3604</v>
      </c>
      <c r="D6455" s="49" t="s">
        <v>3605</v>
      </c>
      <c r="E6455" s="65">
        <v>0</v>
      </c>
      <c r="F6455" s="65">
        <v>0</v>
      </c>
      <c r="G6455" s="50">
        <v>0</v>
      </c>
      <c r="H6455" s="50">
        <v>1</v>
      </c>
      <c r="I6455" s="50">
        <f t="shared" si="325"/>
        <v>0</v>
      </c>
      <c r="J6455" s="50">
        <f t="shared" si="325"/>
        <v>1</v>
      </c>
    </row>
    <row r="6456" spans="3:10">
      <c r="C6456" s="48" t="s">
        <v>5282</v>
      </c>
      <c r="D6456" s="49" t="s">
        <v>5283</v>
      </c>
      <c r="E6456" s="65">
        <v>0</v>
      </c>
      <c r="F6456" s="65">
        <v>0</v>
      </c>
      <c r="G6456" s="50">
        <v>23</v>
      </c>
      <c r="H6456" s="50">
        <v>23</v>
      </c>
      <c r="I6456" s="50">
        <f t="shared" si="325"/>
        <v>23</v>
      </c>
      <c r="J6456" s="50">
        <f t="shared" si="325"/>
        <v>23</v>
      </c>
    </row>
    <row r="6457" spans="3:10">
      <c r="C6457" s="48" t="s">
        <v>3656</v>
      </c>
      <c r="D6457" s="49" t="s">
        <v>3657</v>
      </c>
      <c r="E6457" s="65">
        <v>0</v>
      </c>
      <c r="F6457" s="65">
        <v>0</v>
      </c>
      <c r="G6457" s="50">
        <v>54</v>
      </c>
      <c r="H6457" s="50">
        <v>52</v>
      </c>
      <c r="I6457" s="50">
        <f t="shared" si="325"/>
        <v>54</v>
      </c>
      <c r="J6457" s="50">
        <f t="shared" si="325"/>
        <v>52</v>
      </c>
    </row>
    <row r="6458" spans="3:10">
      <c r="C6458" s="48" t="s">
        <v>3666</v>
      </c>
      <c r="D6458" s="49" t="s">
        <v>3667</v>
      </c>
      <c r="E6458" s="65">
        <v>1</v>
      </c>
      <c r="F6458" s="65">
        <v>0</v>
      </c>
      <c r="G6458" s="50">
        <v>205</v>
      </c>
      <c r="H6458" s="50">
        <v>238</v>
      </c>
      <c r="I6458" s="50">
        <f t="shared" si="325"/>
        <v>206</v>
      </c>
      <c r="J6458" s="50">
        <f t="shared" si="325"/>
        <v>238</v>
      </c>
    </row>
    <row r="6459" spans="3:10">
      <c r="C6459" s="48" t="s">
        <v>3668</v>
      </c>
      <c r="D6459" s="49" t="s">
        <v>3669</v>
      </c>
      <c r="E6459" s="65">
        <v>0</v>
      </c>
      <c r="F6459" s="65">
        <v>0</v>
      </c>
      <c r="G6459" s="50">
        <v>46</v>
      </c>
      <c r="H6459" s="50">
        <v>47</v>
      </c>
      <c r="I6459" s="50">
        <f t="shared" si="325"/>
        <v>46</v>
      </c>
      <c r="J6459" s="50">
        <f t="shared" si="325"/>
        <v>47</v>
      </c>
    </row>
    <row r="6460" spans="3:10">
      <c r="C6460" s="48" t="s">
        <v>3670</v>
      </c>
      <c r="D6460" s="49" t="s">
        <v>3671</v>
      </c>
      <c r="E6460" s="65">
        <v>0</v>
      </c>
      <c r="F6460" s="65">
        <v>0</v>
      </c>
      <c r="G6460" s="50">
        <v>62</v>
      </c>
      <c r="H6460" s="50">
        <v>62</v>
      </c>
      <c r="I6460" s="50">
        <f t="shared" si="325"/>
        <v>62</v>
      </c>
      <c r="J6460" s="50">
        <f t="shared" si="325"/>
        <v>62</v>
      </c>
    </row>
    <row r="6461" spans="3:10">
      <c r="C6461" s="48" t="s">
        <v>3672</v>
      </c>
      <c r="D6461" s="49" t="s">
        <v>3673</v>
      </c>
      <c r="E6461" s="65">
        <v>0</v>
      </c>
      <c r="F6461" s="65">
        <v>0</v>
      </c>
      <c r="G6461" s="50">
        <v>23</v>
      </c>
      <c r="H6461" s="50">
        <v>22</v>
      </c>
      <c r="I6461" s="50">
        <f t="shared" si="325"/>
        <v>23</v>
      </c>
      <c r="J6461" s="50">
        <f t="shared" si="325"/>
        <v>22</v>
      </c>
    </row>
    <row r="6462" spans="3:10">
      <c r="C6462" s="48" t="s">
        <v>5284</v>
      </c>
      <c r="D6462" s="49" t="s">
        <v>5285</v>
      </c>
      <c r="E6462" s="65">
        <v>0</v>
      </c>
      <c r="F6462" s="65">
        <v>0</v>
      </c>
      <c r="G6462" s="50">
        <v>13</v>
      </c>
      <c r="H6462" s="50">
        <v>16</v>
      </c>
      <c r="I6462" s="50">
        <f t="shared" si="325"/>
        <v>13</v>
      </c>
      <c r="J6462" s="50">
        <f t="shared" si="325"/>
        <v>16</v>
      </c>
    </row>
    <row r="6463" spans="3:10">
      <c r="C6463" s="48" t="s">
        <v>2150</v>
      </c>
      <c r="D6463" s="49" t="s">
        <v>2151</v>
      </c>
      <c r="E6463" s="65">
        <v>0</v>
      </c>
      <c r="F6463" s="65">
        <v>0</v>
      </c>
      <c r="G6463" s="50">
        <v>0</v>
      </c>
      <c r="H6463" s="50">
        <v>1</v>
      </c>
      <c r="I6463" s="50">
        <f t="shared" si="325"/>
        <v>0</v>
      </c>
      <c r="J6463" s="50">
        <f t="shared" si="325"/>
        <v>1</v>
      </c>
    </row>
    <row r="6464" spans="3:10">
      <c r="C6464" s="48" t="s">
        <v>2678</v>
      </c>
      <c r="D6464" s="49" t="s">
        <v>2679</v>
      </c>
      <c r="E6464" s="65">
        <v>23</v>
      </c>
      <c r="F6464" s="65">
        <v>27</v>
      </c>
      <c r="G6464" s="50">
        <v>4</v>
      </c>
      <c r="H6464" s="50">
        <v>6</v>
      </c>
      <c r="I6464" s="50">
        <f t="shared" si="325"/>
        <v>27</v>
      </c>
      <c r="J6464" s="50">
        <f t="shared" si="325"/>
        <v>33</v>
      </c>
    </row>
    <row r="6465" spans="3:10">
      <c r="C6465" s="48" t="s">
        <v>3674</v>
      </c>
      <c r="D6465" s="49" t="s">
        <v>3675</v>
      </c>
      <c r="E6465" s="65">
        <v>0</v>
      </c>
      <c r="F6465" s="65">
        <v>0</v>
      </c>
      <c r="G6465" s="50">
        <v>1</v>
      </c>
      <c r="H6465" s="50">
        <v>2</v>
      </c>
      <c r="I6465" s="50">
        <f t="shared" si="325"/>
        <v>1</v>
      </c>
      <c r="J6465" s="50">
        <f t="shared" si="325"/>
        <v>2</v>
      </c>
    </row>
    <row r="6466" spans="3:10">
      <c r="C6466" s="48" t="s">
        <v>5286</v>
      </c>
      <c r="D6466" s="49" t="s">
        <v>5287</v>
      </c>
      <c r="E6466" s="65">
        <v>0</v>
      </c>
      <c r="F6466" s="65">
        <v>0</v>
      </c>
      <c r="G6466" s="50">
        <v>0</v>
      </c>
      <c r="H6466" s="50">
        <v>1</v>
      </c>
      <c r="I6466" s="50">
        <f t="shared" si="325"/>
        <v>0</v>
      </c>
      <c r="J6466" s="50">
        <f t="shared" si="325"/>
        <v>1</v>
      </c>
    </row>
    <row r="6467" spans="3:10">
      <c r="C6467" s="48" t="s">
        <v>5288</v>
      </c>
      <c r="D6467" s="49" t="s">
        <v>5289</v>
      </c>
      <c r="E6467" s="65">
        <v>0</v>
      </c>
      <c r="F6467" s="65">
        <v>0</v>
      </c>
      <c r="G6467" s="50">
        <v>0</v>
      </c>
      <c r="H6467" s="50">
        <v>1</v>
      </c>
      <c r="I6467" s="50">
        <f t="shared" si="325"/>
        <v>0</v>
      </c>
      <c r="J6467" s="50">
        <f t="shared" si="325"/>
        <v>1</v>
      </c>
    </row>
    <row r="6468" spans="3:10">
      <c r="C6468" s="48" t="s">
        <v>2860</v>
      </c>
      <c r="D6468" s="49" t="s">
        <v>2861</v>
      </c>
      <c r="E6468" s="65">
        <v>0</v>
      </c>
      <c r="F6468" s="65">
        <v>0</v>
      </c>
      <c r="G6468" s="50">
        <v>84</v>
      </c>
      <c r="H6468" s="50">
        <v>80</v>
      </c>
      <c r="I6468" s="50">
        <f t="shared" si="325"/>
        <v>84</v>
      </c>
      <c r="J6468" s="50">
        <f t="shared" si="325"/>
        <v>80</v>
      </c>
    </row>
    <row r="6469" spans="3:10">
      <c r="C6469" s="48" t="s">
        <v>2692</v>
      </c>
      <c r="D6469" s="49" t="s">
        <v>2693</v>
      </c>
      <c r="E6469" s="65">
        <v>3</v>
      </c>
      <c r="F6469" s="65">
        <v>4</v>
      </c>
      <c r="G6469" s="50">
        <v>24</v>
      </c>
      <c r="H6469" s="50">
        <v>26</v>
      </c>
      <c r="I6469" s="50">
        <f t="shared" si="325"/>
        <v>27</v>
      </c>
      <c r="J6469" s="50">
        <f t="shared" si="325"/>
        <v>30</v>
      </c>
    </row>
    <row r="6470" spans="3:10" ht="25.5">
      <c r="C6470" s="48" t="s">
        <v>2694</v>
      </c>
      <c r="D6470" s="49" t="s">
        <v>2695</v>
      </c>
      <c r="E6470" s="65">
        <v>0</v>
      </c>
      <c r="F6470" s="65">
        <v>0</v>
      </c>
      <c r="G6470" s="50">
        <v>52</v>
      </c>
      <c r="H6470" s="50">
        <v>54</v>
      </c>
      <c r="I6470" s="50">
        <f t="shared" si="325"/>
        <v>52</v>
      </c>
      <c r="J6470" s="50">
        <f t="shared" si="325"/>
        <v>54</v>
      </c>
    </row>
    <row r="6471" spans="3:10">
      <c r="C6471" s="48" t="s">
        <v>2282</v>
      </c>
      <c r="D6471" s="49" t="s">
        <v>2283</v>
      </c>
      <c r="E6471" s="65">
        <v>0</v>
      </c>
      <c r="F6471" s="65">
        <v>0</v>
      </c>
      <c r="G6471" s="50">
        <v>0</v>
      </c>
      <c r="H6471" s="50">
        <v>1</v>
      </c>
      <c r="I6471" s="50">
        <f t="shared" si="325"/>
        <v>0</v>
      </c>
      <c r="J6471" s="50">
        <f t="shared" si="325"/>
        <v>1</v>
      </c>
    </row>
    <row r="6472" spans="3:10">
      <c r="C6472" s="48" t="s">
        <v>2698</v>
      </c>
      <c r="D6472" s="49" t="s">
        <v>2699</v>
      </c>
      <c r="E6472" s="65">
        <v>29</v>
      </c>
      <c r="F6472" s="65">
        <v>24</v>
      </c>
      <c r="G6472" s="50">
        <v>720</v>
      </c>
      <c r="H6472" s="50">
        <v>648</v>
      </c>
      <c r="I6472" s="50">
        <f t="shared" si="325"/>
        <v>749</v>
      </c>
      <c r="J6472" s="50">
        <f t="shared" si="325"/>
        <v>672</v>
      </c>
    </row>
    <row r="6473" spans="3:10">
      <c r="C6473" s="48" t="s">
        <v>2702</v>
      </c>
      <c r="D6473" s="49" t="s">
        <v>2703</v>
      </c>
      <c r="E6473" s="65">
        <v>1</v>
      </c>
      <c r="F6473" s="65">
        <v>2</v>
      </c>
      <c r="G6473" s="50">
        <v>0</v>
      </c>
      <c r="H6473" s="50">
        <v>0</v>
      </c>
      <c r="I6473" s="50">
        <f t="shared" si="325"/>
        <v>1</v>
      </c>
      <c r="J6473" s="50">
        <f t="shared" si="325"/>
        <v>2</v>
      </c>
    </row>
    <row r="6474" spans="3:10">
      <c r="C6474" s="48" t="s">
        <v>2310</v>
      </c>
      <c r="D6474" s="49" t="s">
        <v>2311</v>
      </c>
      <c r="E6474" s="65">
        <v>0</v>
      </c>
      <c r="F6474" s="65">
        <v>0</v>
      </c>
      <c r="G6474" s="50">
        <v>17</v>
      </c>
      <c r="H6474" s="50">
        <v>19</v>
      </c>
      <c r="I6474" s="50">
        <f t="shared" si="325"/>
        <v>17</v>
      </c>
      <c r="J6474" s="50">
        <f t="shared" si="325"/>
        <v>19</v>
      </c>
    </row>
    <row r="6475" spans="3:10">
      <c r="C6475" s="48" t="s">
        <v>2717</v>
      </c>
      <c r="D6475" s="49" t="s">
        <v>2718</v>
      </c>
      <c r="E6475" s="65">
        <v>0</v>
      </c>
      <c r="F6475" s="65">
        <v>0</v>
      </c>
      <c r="G6475" s="50">
        <v>65</v>
      </c>
      <c r="H6475" s="50">
        <v>56</v>
      </c>
      <c r="I6475" s="50">
        <f t="shared" si="325"/>
        <v>65</v>
      </c>
      <c r="J6475" s="50">
        <f t="shared" si="325"/>
        <v>56</v>
      </c>
    </row>
    <row r="6476" spans="3:10">
      <c r="C6476" s="48" t="s">
        <v>2719</v>
      </c>
      <c r="D6476" s="49" t="s">
        <v>2720</v>
      </c>
      <c r="E6476" s="65">
        <v>0</v>
      </c>
      <c r="F6476" s="65">
        <v>0</v>
      </c>
      <c r="G6476" s="50">
        <v>9</v>
      </c>
      <c r="H6476" s="50">
        <v>6</v>
      </c>
      <c r="I6476" s="50">
        <f t="shared" si="325"/>
        <v>9</v>
      </c>
      <c r="J6476" s="50">
        <f t="shared" si="325"/>
        <v>6</v>
      </c>
    </row>
    <row r="6477" spans="3:10">
      <c r="C6477" s="48" t="s">
        <v>2723</v>
      </c>
      <c r="D6477" s="49" t="s">
        <v>2724</v>
      </c>
      <c r="E6477" s="65">
        <v>0</v>
      </c>
      <c r="F6477" s="65">
        <v>0</v>
      </c>
      <c r="G6477" s="50">
        <v>0</v>
      </c>
      <c r="H6477" s="50">
        <v>1</v>
      </c>
      <c r="I6477" s="50">
        <f t="shared" si="325"/>
        <v>0</v>
      </c>
      <c r="J6477" s="50">
        <f t="shared" si="325"/>
        <v>1</v>
      </c>
    </row>
    <row r="6478" spans="3:10">
      <c r="C6478" s="48" t="s">
        <v>2741</v>
      </c>
      <c r="D6478" s="49" t="s">
        <v>2742</v>
      </c>
      <c r="E6478" s="65">
        <v>10</v>
      </c>
      <c r="F6478" s="65">
        <v>90</v>
      </c>
      <c r="G6478" s="50">
        <v>0</v>
      </c>
      <c r="H6478" s="50">
        <v>6</v>
      </c>
      <c r="I6478" s="50">
        <f t="shared" si="325"/>
        <v>10</v>
      </c>
      <c r="J6478" s="50">
        <f t="shared" si="325"/>
        <v>96</v>
      </c>
    </row>
    <row r="6479" spans="3:10">
      <c r="C6479" s="48" t="s">
        <v>2747</v>
      </c>
      <c r="D6479" s="49" t="s">
        <v>2748</v>
      </c>
      <c r="E6479" s="65">
        <v>409</v>
      </c>
      <c r="F6479" s="65">
        <v>402</v>
      </c>
      <c r="G6479" s="50">
        <v>9</v>
      </c>
      <c r="H6479" s="50">
        <v>11</v>
      </c>
      <c r="I6479" s="50">
        <f t="shared" si="325"/>
        <v>418</v>
      </c>
      <c r="J6479" s="50">
        <f t="shared" si="325"/>
        <v>413</v>
      </c>
    </row>
    <row r="6480" spans="3:10">
      <c r="C6480" s="48" t="s">
        <v>1531</v>
      </c>
      <c r="D6480" s="49" t="s">
        <v>1532</v>
      </c>
      <c r="E6480" s="65">
        <v>0</v>
      </c>
      <c r="F6480" s="65">
        <v>0</v>
      </c>
      <c r="G6480" s="50">
        <v>0</v>
      </c>
      <c r="H6480" s="50">
        <v>1</v>
      </c>
      <c r="I6480" s="50">
        <f t="shared" si="325"/>
        <v>0</v>
      </c>
      <c r="J6480" s="50">
        <f t="shared" si="325"/>
        <v>1</v>
      </c>
    </row>
    <row r="6481" spans="3:10">
      <c r="C6481" s="48" t="s">
        <v>5290</v>
      </c>
      <c r="D6481" s="49" t="s">
        <v>5291</v>
      </c>
      <c r="E6481" s="65">
        <v>0</v>
      </c>
      <c r="F6481" s="65">
        <v>0</v>
      </c>
      <c r="G6481" s="50">
        <v>5</v>
      </c>
      <c r="H6481" s="50">
        <v>6</v>
      </c>
      <c r="I6481" s="50">
        <f t="shared" si="325"/>
        <v>5</v>
      </c>
      <c r="J6481" s="50">
        <f t="shared" si="325"/>
        <v>6</v>
      </c>
    </row>
    <row r="6482" spans="3:10">
      <c r="C6482" s="48" t="s">
        <v>4865</v>
      </c>
      <c r="D6482" s="49" t="s">
        <v>4866</v>
      </c>
      <c r="E6482" s="65">
        <v>0</v>
      </c>
      <c r="F6482" s="65">
        <v>0</v>
      </c>
      <c r="G6482" s="50">
        <v>0</v>
      </c>
      <c r="H6482" s="50">
        <v>1</v>
      </c>
      <c r="I6482" s="50">
        <f t="shared" si="325"/>
        <v>0</v>
      </c>
      <c r="J6482" s="50">
        <f t="shared" si="325"/>
        <v>1</v>
      </c>
    </row>
    <row r="6483" spans="3:10">
      <c r="C6483" s="48" t="s">
        <v>5292</v>
      </c>
      <c r="D6483" s="49" t="s">
        <v>5293</v>
      </c>
      <c r="E6483" s="65">
        <v>0</v>
      </c>
      <c r="F6483" s="65">
        <v>0</v>
      </c>
      <c r="G6483" s="50">
        <v>1</v>
      </c>
      <c r="H6483" s="50">
        <v>2</v>
      </c>
      <c r="I6483" s="50">
        <f t="shared" si="325"/>
        <v>1</v>
      </c>
      <c r="J6483" s="50">
        <f t="shared" si="325"/>
        <v>2</v>
      </c>
    </row>
    <row r="6484" spans="3:10" ht="25.5">
      <c r="C6484" s="48" t="s">
        <v>5294</v>
      </c>
      <c r="D6484" s="49" t="s">
        <v>5295</v>
      </c>
      <c r="E6484" s="65">
        <v>0</v>
      </c>
      <c r="F6484" s="65">
        <v>0</v>
      </c>
      <c r="G6484" s="50">
        <v>45</v>
      </c>
      <c r="H6484" s="50">
        <v>48</v>
      </c>
      <c r="I6484" s="50">
        <f t="shared" si="325"/>
        <v>45</v>
      </c>
      <c r="J6484" s="50">
        <f t="shared" si="325"/>
        <v>48</v>
      </c>
    </row>
    <row r="6485" spans="3:10" ht="25.5">
      <c r="C6485" s="48" t="s">
        <v>5296</v>
      </c>
      <c r="D6485" s="49" t="s">
        <v>5297</v>
      </c>
      <c r="E6485" s="65">
        <v>0</v>
      </c>
      <c r="F6485" s="65">
        <v>0</v>
      </c>
      <c r="G6485" s="50">
        <v>0</v>
      </c>
      <c r="H6485" s="50">
        <v>1</v>
      </c>
      <c r="I6485" s="50">
        <f t="shared" si="325"/>
        <v>0</v>
      </c>
      <c r="J6485" s="50">
        <f t="shared" si="325"/>
        <v>1</v>
      </c>
    </row>
    <row r="6486" spans="3:10">
      <c r="C6486" s="48" t="s">
        <v>5298</v>
      </c>
      <c r="D6486" s="49" t="s">
        <v>5299</v>
      </c>
      <c r="E6486" s="65">
        <v>1</v>
      </c>
      <c r="F6486" s="65">
        <v>2</v>
      </c>
      <c r="G6486" s="50">
        <v>221</v>
      </c>
      <c r="H6486" s="50">
        <v>218</v>
      </c>
      <c r="I6486" s="50">
        <f t="shared" si="325"/>
        <v>222</v>
      </c>
      <c r="J6486" s="50">
        <f t="shared" si="325"/>
        <v>220</v>
      </c>
    </row>
    <row r="6487" spans="3:10" ht="25.5">
      <c r="C6487" s="48" t="s">
        <v>5300</v>
      </c>
      <c r="D6487" s="49" t="s">
        <v>5301</v>
      </c>
      <c r="E6487" s="65">
        <v>0</v>
      </c>
      <c r="F6487" s="65">
        <v>0</v>
      </c>
      <c r="G6487" s="50">
        <v>0</v>
      </c>
      <c r="H6487" s="50">
        <v>1</v>
      </c>
      <c r="I6487" s="50">
        <f t="shared" si="325"/>
        <v>0</v>
      </c>
      <c r="J6487" s="50">
        <f t="shared" si="325"/>
        <v>1</v>
      </c>
    </row>
    <row r="6488" spans="3:10">
      <c r="C6488" s="48" t="s">
        <v>5302</v>
      </c>
      <c r="D6488" s="49" t="s">
        <v>5303</v>
      </c>
      <c r="E6488" s="65">
        <v>0</v>
      </c>
      <c r="F6488" s="65">
        <v>0</v>
      </c>
      <c r="G6488" s="50">
        <v>8</v>
      </c>
      <c r="H6488" s="50">
        <v>6</v>
      </c>
      <c r="I6488" s="50">
        <f t="shared" si="325"/>
        <v>8</v>
      </c>
      <c r="J6488" s="50">
        <f t="shared" si="325"/>
        <v>6</v>
      </c>
    </row>
    <row r="6489" spans="3:10">
      <c r="C6489" s="48" t="s">
        <v>5304</v>
      </c>
      <c r="D6489" s="49" t="s">
        <v>5305</v>
      </c>
      <c r="E6489" s="65">
        <v>14</v>
      </c>
      <c r="F6489" s="65">
        <v>15</v>
      </c>
      <c r="G6489" s="50">
        <v>138</v>
      </c>
      <c r="H6489" s="50">
        <v>140</v>
      </c>
      <c r="I6489" s="50">
        <f t="shared" si="325"/>
        <v>152</v>
      </c>
      <c r="J6489" s="50">
        <f t="shared" si="325"/>
        <v>155</v>
      </c>
    </row>
    <row r="6490" spans="3:10">
      <c r="C6490" s="48" t="s">
        <v>5306</v>
      </c>
      <c r="D6490" s="49" t="s">
        <v>5307</v>
      </c>
      <c r="E6490" s="65">
        <v>2</v>
      </c>
      <c r="F6490" s="65">
        <v>3</v>
      </c>
      <c r="G6490" s="50">
        <v>3</v>
      </c>
      <c r="H6490" s="50">
        <v>4</v>
      </c>
      <c r="I6490" s="50">
        <f t="shared" si="325"/>
        <v>5</v>
      </c>
      <c r="J6490" s="50">
        <f t="shared" si="325"/>
        <v>7</v>
      </c>
    </row>
    <row r="6491" spans="3:10">
      <c r="C6491" s="48" t="s">
        <v>5308</v>
      </c>
      <c r="D6491" s="49" t="s">
        <v>5309</v>
      </c>
      <c r="E6491" s="65">
        <v>9</v>
      </c>
      <c r="F6491" s="65">
        <v>11</v>
      </c>
      <c r="G6491" s="50">
        <v>17</v>
      </c>
      <c r="H6491" s="50">
        <v>18</v>
      </c>
      <c r="I6491" s="50">
        <f t="shared" si="325"/>
        <v>26</v>
      </c>
      <c r="J6491" s="50">
        <f t="shared" si="325"/>
        <v>29</v>
      </c>
    </row>
    <row r="6492" spans="3:10" ht="25.5">
      <c r="C6492" s="48" t="s">
        <v>5310</v>
      </c>
      <c r="D6492" s="49" t="s">
        <v>5311</v>
      </c>
      <c r="E6492" s="65">
        <v>0</v>
      </c>
      <c r="F6492" s="65">
        <v>0</v>
      </c>
      <c r="G6492" s="50">
        <v>11</v>
      </c>
      <c r="H6492" s="50">
        <v>14</v>
      </c>
      <c r="I6492" s="50">
        <f t="shared" si="325"/>
        <v>11</v>
      </c>
      <c r="J6492" s="50">
        <f t="shared" si="325"/>
        <v>14</v>
      </c>
    </row>
    <row r="6493" spans="3:10">
      <c r="C6493" s="48" t="s">
        <v>5312</v>
      </c>
      <c r="D6493" s="49" t="s">
        <v>5313</v>
      </c>
      <c r="E6493" s="65">
        <v>0</v>
      </c>
      <c r="F6493" s="65">
        <v>0</v>
      </c>
      <c r="G6493" s="50">
        <v>53</v>
      </c>
      <c r="H6493" s="50">
        <v>50</v>
      </c>
      <c r="I6493" s="50">
        <f t="shared" si="325"/>
        <v>53</v>
      </c>
      <c r="J6493" s="50">
        <f t="shared" si="325"/>
        <v>50</v>
      </c>
    </row>
    <row r="6494" spans="3:10" ht="25.5">
      <c r="C6494" s="48" t="s">
        <v>5314</v>
      </c>
      <c r="D6494" s="49" t="s">
        <v>5315</v>
      </c>
      <c r="E6494" s="65">
        <v>0</v>
      </c>
      <c r="F6494" s="65">
        <v>0</v>
      </c>
      <c r="G6494" s="50">
        <v>12</v>
      </c>
      <c r="H6494" s="50">
        <v>14</v>
      </c>
      <c r="I6494" s="50">
        <f t="shared" si="325"/>
        <v>12</v>
      </c>
      <c r="J6494" s="50">
        <f t="shared" si="325"/>
        <v>14</v>
      </c>
    </row>
    <row r="6495" spans="3:10" ht="25.5">
      <c r="C6495" s="48" t="s">
        <v>5316</v>
      </c>
      <c r="D6495" s="49" t="s">
        <v>5317</v>
      </c>
      <c r="E6495" s="65">
        <v>0</v>
      </c>
      <c r="F6495" s="65">
        <v>0</v>
      </c>
      <c r="G6495" s="50">
        <v>4</v>
      </c>
      <c r="H6495" s="50">
        <v>4</v>
      </c>
      <c r="I6495" s="50">
        <f t="shared" si="325"/>
        <v>4</v>
      </c>
      <c r="J6495" s="50">
        <f t="shared" si="325"/>
        <v>4</v>
      </c>
    </row>
    <row r="6496" spans="3:10" ht="25.5">
      <c r="C6496" s="48" t="s">
        <v>5318</v>
      </c>
      <c r="D6496" s="49" t="s">
        <v>5319</v>
      </c>
      <c r="E6496" s="65">
        <v>0</v>
      </c>
      <c r="F6496" s="65">
        <v>0</v>
      </c>
      <c r="G6496" s="50">
        <v>77</v>
      </c>
      <c r="H6496" s="50">
        <v>84</v>
      </c>
      <c r="I6496" s="50">
        <f t="shared" si="325"/>
        <v>77</v>
      </c>
      <c r="J6496" s="50">
        <f t="shared" si="325"/>
        <v>84</v>
      </c>
    </row>
    <row r="6497" spans="2:11" ht="25.5">
      <c r="C6497" s="48" t="s">
        <v>5320</v>
      </c>
      <c r="D6497" s="49" t="s">
        <v>5321</v>
      </c>
      <c r="E6497" s="65">
        <v>0</v>
      </c>
      <c r="F6497" s="65">
        <v>0</v>
      </c>
      <c r="G6497" s="50">
        <v>107</v>
      </c>
      <c r="H6497" s="50">
        <v>118</v>
      </c>
      <c r="I6497" s="50">
        <f t="shared" si="325"/>
        <v>107</v>
      </c>
      <c r="J6497" s="50">
        <f t="shared" si="325"/>
        <v>118</v>
      </c>
    </row>
    <row r="6498" spans="2:11" ht="25.5">
      <c r="C6498" s="48" t="s">
        <v>5322</v>
      </c>
      <c r="D6498" s="49" t="s">
        <v>5323</v>
      </c>
      <c r="E6498" s="65">
        <v>0</v>
      </c>
      <c r="F6498" s="65">
        <v>1</v>
      </c>
      <c r="G6498" s="50">
        <v>0</v>
      </c>
      <c r="H6498" s="50">
        <v>0</v>
      </c>
      <c r="I6498" s="50">
        <f t="shared" si="325"/>
        <v>0</v>
      </c>
      <c r="J6498" s="50">
        <f t="shared" si="325"/>
        <v>1</v>
      </c>
    </row>
    <row r="6499" spans="2:11" ht="25.5">
      <c r="C6499" s="48" t="s">
        <v>5324</v>
      </c>
      <c r="D6499" s="49" t="s">
        <v>5325</v>
      </c>
      <c r="E6499" s="65">
        <v>0</v>
      </c>
      <c r="F6499" s="65">
        <v>1</v>
      </c>
      <c r="G6499" s="50">
        <v>0</v>
      </c>
      <c r="H6499" s="50">
        <v>0</v>
      </c>
      <c r="I6499" s="50">
        <f t="shared" si="325"/>
        <v>0</v>
      </c>
      <c r="J6499" s="50">
        <f t="shared" si="325"/>
        <v>1</v>
      </c>
    </row>
    <row r="6500" spans="2:11" ht="25.5">
      <c r="C6500" s="48" t="s">
        <v>5326</v>
      </c>
      <c r="D6500" s="49" t="s">
        <v>5327</v>
      </c>
      <c r="E6500" s="65">
        <v>0</v>
      </c>
      <c r="F6500" s="65">
        <v>1</v>
      </c>
      <c r="G6500" s="50">
        <v>0</v>
      </c>
      <c r="H6500" s="50">
        <v>0</v>
      </c>
      <c r="I6500" s="50">
        <f t="shared" si="325"/>
        <v>0</v>
      </c>
      <c r="J6500" s="50">
        <f t="shared" si="325"/>
        <v>1</v>
      </c>
    </row>
    <row r="6501" spans="2:11" ht="25.5">
      <c r="C6501" s="48" t="s">
        <v>5328</v>
      </c>
      <c r="D6501" s="49" t="s">
        <v>5329</v>
      </c>
      <c r="E6501" s="65">
        <v>0</v>
      </c>
      <c r="F6501" s="65">
        <v>1</v>
      </c>
      <c r="G6501" s="50">
        <v>0</v>
      </c>
      <c r="H6501" s="50">
        <v>0</v>
      </c>
      <c r="I6501" s="50">
        <f t="shared" si="325"/>
        <v>0</v>
      </c>
      <c r="J6501" s="50">
        <f t="shared" si="325"/>
        <v>1</v>
      </c>
    </row>
    <row r="6502" spans="2:11">
      <c r="C6502" s="48" t="s">
        <v>5330</v>
      </c>
      <c r="D6502" s="49" t="s">
        <v>5331</v>
      </c>
      <c r="E6502" s="65">
        <v>9</v>
      </c>
      <c r="F6502" s="65">
        <v>11</v>
      </c>
      <c r="G6502" s="50">
        <v>2</v>
      </c>
      <c r="H6502" s="50">
        <v>2</v>
      </c>
      <c r="I6502" s="50">
        <f t="shared" si="325"/>
        <v>11</v>
      </c>
      <c r="J6502" s="50">
        <f t="shared" si="325"/>
        <v>13</v>
      </c>
    </row>
    <row r="6503" spans="2:11">
      <c r="C6503" s="48" t="s">
        <v>4103</v>
      </c>
      <c r="D6503" s="49" t="s">
        <v>4104</v>
      </c>
      <c r="E6503" s="65">
        <v>0</v>
      </c>
      <c r="F6503" s="65">
        <v>0</v>
      </c>
      <c r="G6503" s="50">
        <v>0</v>
      </c>
      <c r="H6503" s="50">
        <v>1</v>
      </c>
      <c r="I6503" s="50">
        <f t="shared" si="325"/>
        <v>0</v>
      </c>
      <c r="J6503" s="50">
        <f t="shared" si="325"/>
        <v>1</v>
      </c>
    </row>
    <row r="6504" spans="2:11">
      <c r="C6504" s="48" t="s">
        <v>3686</v>
      </c>
      <c r="D6504" s="49" t="s">
        <v>3687</v>
      </c>
      <c r="E6504" s="65">
        <v>0</v>
      </c>
      <c r="F6504" s="65">
        <v>0</v>
      </c>
      <c r="G6504" s="50">
        <v>19</v>
      </c>
      <c r="H6504" s="50">
        <v>19</v>
      </c>
      <c r="I6504" s="50">
        <f t="shared" si="325"/>
        <v>19</v>
      </c>
      <c r="J6504" s="50">
        <f t="shared" si="325"/>
        <v>19</v>
      </c>
    </row>
    <row r="6505" spans="2:11">
      <c r="C6505" s="48" t="s">
        <v>5332</v>
      </c>
      <c r="D6505" s="49" t="s">
        <v>5333</v>
      </c>
      <c r="E6505" s="65">
        <v>0</v>
      </c>
      <c r="F6505" s="65">
        <v>0</v>
      </c>
      <c r="G6505" s="50">
        <v>0</v>
      </c>
      <c r="H6505" s="50">
        <v>1</v>
      </c>
      <c r="I6505" s="50">
        <f t="shared" si="325"/>
        <v>0</v>
      </c>
      <c r="J6505" s="50">
        <f t="shared" si="325"/>
        <v>1</v>
      </c>
    </row>
    <row r="6506" spans="2:11">
      <c r="C6506" s="48" t="s">
        <v>769</v>
      </c>
      <c r="D6506" s="49" t="s">
        <v>770</v>
      </c>
      <c r="E6506" s="65">
        <v>0</v>
      </c>
      <c r="F6506" s="65">
        <v>1</v>
      </c>
      <c r="G6506" s="50">
        <v>0</v>
      </c>
      <c r="H6506" s="50">
        <v>0</v>
      </c>
      <c r="I6506" s="50">
        <f t="shared" si="325"/>
        <v>0</v>
      </c>
      <c r="J6506" s="50">
        <f t="shared" si="325"/>
        <v>1</v>
      </c>
    </row>
    <row r="6507" spans="2:11">
      <c r="C6507" s="48" t="s">
        <v>865</v>
      </c>
      <c r="D6507" s="49" t="s">
        <v>866</v>
      </c>
      <c r="E6507" s="65">
        <v>550</v>
      </c>
      <c r="F6507" s="65">
        <v>538</v>
      </c>
      <c r="G6507" s="50">
        <v>1623</v>
      </c>
      <c r="H6507" s="50">
        <v>1562</v>
      </c>
      <c r="I6507" s="50">
        <f t="shared" si="325"/>
        <v>2173</v>
      </c>
      <c r="J6507" s="50">
        <f t="shared" si="325"/>
        <v>2100</v>
      </c>
    </row>
    <row r="6508" spans="2:11">
      <c r="C6508" s="48" t="s">
        <v>867</v>
      </c>
      <c r="D6508" s="49" t="s">
        <v>868</v>
      </c>
      <c r="E6508" s="65">
        <v>0</v>
      </c>
      <c r="F6508" s="65">
        <v>0</v>
      </c>
      <c r="G6508" s="50">
        <v>0</v>
      </c>
      <c r="H6508" s="50">
        <v>1</v>
      </c>
      <c r="I6508" s="50">
        <f t="shared" si="325"/>
        <v>0</v>
      </c>
      <c r="J6508" s="50">
        <f t="shared" si="325"/>
        <v>1</v>
      </c>
    </row>
    <row r="6509" spans="2:11">
      <c r="C6509" s="48" t="s">
        <v>875</v>
      </c>
      <c r="D6509" s="49" t="s">
        <v>876</v>
      </c>
      <c r="E6509" s="65">
        <v>0</v>
      </c>
      <c r="F6509" s="65">
        <v>0</v>
      </c>
      <c r="G6509" s="50">
        <v>0</v>
      </c>
      <c r="H6509" s="50">
        <v>1</v>
      </c>
      <c r="I6509" s="50">
        <f t="shared" si="325"/>
        <v>0</v>
      </c>
      <c r="J6509" s="50">
        <f t="shared" si="325"/>
        <v>1</v>
      </c>
    </row>
    <row r="6510" spans="2:11" ht="14.25">
      <c r="B6510" s="45" t="s">
        <v>82</v>
      </c>
      <c r="D6510" s="72"/>
      <c r="E6510" s="87">
        <f>E6511+E6512+E6513+E6514+E6515+E6516+E6517+E6518</f>
        <v>69</v>
      </c>
      <c r="F6510" s="87">
        <f t="shared" ref="F6510:J6510" si="326">F6511+F6512+F6513+F6514+F6515+F6516+F6517+F6518</f>
        <v>2300</v>
      </c>
      <c r="G6510" s="87">
        <f t="shared" si="326"/>
        <v>0</v>
      </c>
      <c r="H6510" s="87">
        <f t="shared" si="326"/>
        <v>0</v>
      </c>
      <c r="I6510" s="87">
        <f t="shared" si="326"/>
        <v>69</v>
      </c>
      <c r="J6510" s="87">
        <f t="shared" si="326"/>
        <v>2300</v>
      </c>
      <c r="K6510" s="71" t="s">
        <v>59</v>
      </c>
    </row>
    <row r="6511" spans="2:11">
      <c r="C6511" s="48" t="s">
        <v>10</v>
      </c>
      <c r="D6511" s="88" t="s">
        <v>7776</v>
      </c>
      <c r="E6511" s="65">
        <v>55</v>
      </c>
      <c r="F6511" s="65">
        <v>1150</v>
      </c>
      <c r="G6511" s="50">
        <v>0</v>
      </c>
      <c r="H6511" s="50">
        <v>0</v>
      </c>
      <c r="I6511" s="50">
        <f t="shared" ref="I6511:J6518" si="327">SUM(E6511,G6511)</f>
        <v>55</v>
      </c>
      <c r="J6511" s="50">
        <f t="shared" si="327"/>
        <v>1150</v>
      </c>
    </row>
    <row r="6512" spans="2:11">
      <c r="C6512" s="48" t="s">
        <v>11</v>
      </c>
      <c r="D6512" s="88" t="s">
        <v>7777</v>
      </c>
      <c r="E6512" s="65">
        <v>14</v>
      </c>
      <c r="F6512" s="65">
        <v>1150</v>
      </c>
      <c r="G6512" s="50">
        <v>0</v>
      </c>
      <c r="H6512" s="50">
        <v>0</v>
      </c>
      <c r="I6512" s="50">
        <f t="shared" si="327"/>
        <v>14</v>
      </c>
      <c r="J6512" s="50">
        <f t="shared" si="327"/>
        <v>1150</v>
      </c>
    </row>
    <row r="6513" spans="1:10">
      <c r="C6513" s="48" t="s">
        <v>12</v>
      </c>
      <c r="D6513" s="88" t="s">
        <v>7778</v>
      </c>
      <c r="E6513" s="65">
        <v>0</v>
      </c>
      <c r="F6513" s="65"/>
      <c r="G6513" s="50"/>
      <c r="H6513" s="50"/>
      <c r="I6513" s="50">
        <f t="shared" si="327"/>
        <v>0</v>
      </c>
      <c r="J6513" s="50">
        <f t="shared" si="327"/>
        <v>0</v>
      </c>
    </row>
    <row r="6514" spans="1:10">
      <c r="C6514" s="48" t="s">
        <v>13</v>
      </c>
      <c r="D6514" s="88" t="s">
        <v>7779</v>
      </c>
      <c r="E6514" s="65">
        <v>0</v>
      </c>
      <c r="F6514" s="65"/>
      <c r="G6514" s="50"/>
      <c r="H6514" s="50"/>
      <c r="I6514" s="50">
        <f t="shared" si="327"/>
        <v>0</v>
      </c>
      <c r="J6514" s="50">
        <f t="shared" si="327"/>
        <v>0</v>
      </c>
    </row>
    <row r="6515" spans="1:10">
      <c r="C6515" s="48" t="s">
        <v>14</v>
      </c>
      <c r="D6515" s="88" t="s">
        <v>7780</v>
      </c>
      <c r="E6515" s="65">
        <v>0</v>
      </c>
      <c r="F6515" s="65"/>
      <c r="G6515" s="50"/>
      <c r="H6515" s="50"/>
      <c r="I6515" s="50">
        <f t="shared" si="327"/>
        <v>0</v>
      </c>
      <c r="J6515" s="50">
        <f t="shared" si="327"/>
        <v>0</v>
      </c>
    </row>
    <row r="6516" spans="1:10">
      <c r="C6516" s="48" t="s">
        <v>15</v>
      </c>
      <c r="D6516" s="88" t="s">
        <v>7781</v>
      </c>
      <c r="E6516" s="65">
        <v>0</v>
      </c>
      <c r="F6516" s="65"/>
      <c r="G6516" s="50"/>
      <c r="H6516" s="50"/>
      <c r="I6516" s="50">
        <f t="shared" si="327"/>
        <v>0</v>
      </c>
      <c r="J6516" s="50">
        <f t="shared" si="327"/>
        <v>0</v>
      </c>
    </row>
    <row r="6517" spans="1:10">
      <c r="C6517" s="48" t="s">
        <v>16</v>
      </c>
      <c r="D6517" s="88" t="s">
        <v>7782</v>
      </c>
      <c r="E6517" s="65">
        <v>0</v>
      </c>
      <c r="F6517" s="65"/>
      <c r="G6517" s="50"/>
      <c r="H6517" s="50"/>
      <c r="I6517" s="50">
        <f t="shared" si="327"/>
        <v>0</v>
      </c>
      <c r="J6517" s="50">
        <f t="shared" si="327"/>
        <v>0</v>
      </c>
    </row>
    <row r="6518" spans="1:10">
      <c r="C6518" s="48" t="s">
        <v>17</v>
      </c>
      <c r="D6518" s="88" t="s">
        <v>7783</v>
      </c>
      <c r="E6518" s="65">
        <v>0</v>
      </c>
      <c r="F6518" s="65"/>
      <c r="G6518" s="50"/>
      <c r="H6518" s="50"/>
      <c r="I6518" s="50">
        <f t="shared" si="327"/>
        <v>0</v>
      </c>
      <c r="J6518" s="50">
        <f t="shared" si="327"/>
        <v>0</v>
      </c>
    </row>
    <row r="6519" spans="1:10">
      <c r="A6519" s="66" t="s">
        <v>5334</v>
      </c>
      <c r="C6519" s="75"/>
      <c r="D6519" s="93"/>
      <c r="E6519" s="76"/>
      <c r="F6519" s="76"/>
      <c r="G6519" s="77"/>
      <c r="H6519" s="77"/>
      <c r="I6519" s="77"/>
      <c r="J6519" s="77"/>
    </row>
    <row r="6520" spans="1:10" ht="14.25">
      <c r="B6520" s="43" t="s">
        <v>69</v>
      </c>
      <c r="C6520" s="44"/>
      <c r="D6520" s="43"/>
      <c r="E6520" s="60"/>
      <c r="F6520" s="60"/>
      <c r="G6520" s="60"/>
      <c r="H6520" s="60"/>
      <c r="I6520" s="60"/>
      <c r="J6520" s="60"/>
    </row>
    <row r="6521" spans="1:10">
      <c r="B6521" s="45" t="s">
        <v>37</v>
      </c>
      <c r="C6521" s="46"/>
      <c r="E6521" s="47">
        <f>SUM(E6522:E6528)</f>
        <v>75187</v>
      </c>
      <c r="F6521" s="47">
        <f t="shared" ref="F6521:J6521" si="328">SUM(F6522:F6528)</f>
        <v>75360</v>
      </c>
      <c r="G6521" s="47">
        <f t="shared" si="328"/>
        <v>19615</v>
      </c>
      <c r="H6521" s="47">
        <f t="shared" si="328"/>
        <v>19590</v>
      </c>
      <c r="I6521" s="47">
        <f t="shared" si="328"/>
        <v>94802</v>
      </c>
      <c r="J6521" s="47">
        <f t="shared" si="328"/>
        <v>94950</v>
      </c>
    </row>
    <row r="6522" spans="1:10">
      <c r="C6522" s="48" t="s">
        <v>105</v>
      </c>
      <c r="D6522" s="49" t="s">
        <v>7749</v>
      </c>
      <c r="E6522" s="50">
        <v>63460</v>
      </c>
      <c r="F6522" s="50">
        <v>63397</v>
      </c>
      <c r="G6522" s="50">
        <v>10032</v>
      </c>
      <c r="H6522" s="50">
        <v>10047</v>
      </c>
      <c r="I6522" s="50">
        <f>SUM(E6522,G6522)</f>
        <v>73492</v>
      </c>
      <c r="J6522" s="50">
        <f>SUM(F6522,H6522)</f>
        <v>73444</v>
      </c>
    </row>
    <row r="6523" spans="1:10">
      <c r="C6523" s="48" t="s">
        <v>106</v>
      </c>
      <c r="D6523" s="49" t="s">
        <v>7750</v>
      </c>
      <c r="E6523" s="50">
        <v>1274</v>
      </c>
      <c r="F6523" s="50">
        <v>1203</v>
      </c>
      <c r="G6523" s="50">
        <v>87</v>
      </c>
      <c r="H6523" s="50">
        <v>87</v>
      </c>
      <c r="I6523" s="50">
        <f t="shared" ref="I6523:J6528" si="329">SUM(E6523,G6523)</f>
        <v>1361</v>
      </c>
      <c r="J6523" s="50">
        <f t="shared" si="329"/>
        <v>1290</v>
      </c>
    </row>
    <row r="6524" spans="1:10">
      <c r="C6524" s="48" t="s">
        <v>107</v>
      </c>
      <c r="D6524" s="49" t="s">
        <v>7751</v>
      </c>
      <c r="E6524" s="50">
        <v>4961</v>
      </c>
      <c r="F6524" s="50">
        <v>5281</v>
      </c>
      <c r="G6524" s="50">
        <v>282</v>
      </c>
      <c r="H6524" s="50">
        <v>275</v>
      </c>
      <c r="I6524" s="50">
        <f t="shared" si="329"/>
        <v>5243</v>
      </c>
      <c r="J6524" s="50">
        <f t="shared" si="329"/>
        <v>5556</v>
      </c>
    </row>
    <row r="6525" spans="1:10">
      <c r="C6525" s="48" t="s">
        <v>108</v>
      </c>
      <c r="D6525" s="49" t="s">
        <v>7752</v>
      </c>
      <c r="E6525" s="50">
        <v>116</v>
      </c>
      <c r="F6525" s="50">
        <v>107</v>
      </c>
      <c r="G6525" s="50">
        <v>0</v>
      </c>
      <c r="H6525" s="50">
        <v>0</v>
      </c>
      <c r="I6525" s="50">
        <f t="shared" si="329"/>
        <v>116</v>
      </c>
      <c r="J6525" s="50">
        <f t="shared" si="329"/>
        <v>107</v>
      </c>
    </row>
    <row r="6526" spans="1:10">
      <c r="C6526" s="48" t="s">
        <v>109</v>
      </c>
      <c r="D6526" s="49" t="s">
        <v>7753</v>
      </c>
      <c r="E6526" s="50">
        <v>2842</v>
      </c>
      <c r="F6526" s="50">
        <v>2864</v>
      </c>
      <c r="G6526" s="50">
        <v>161</v>
      </c>
      <c r="H6526" s="50">
        <v>152</v>
      </c>
      <c r="I6526" s="50">
        <f t="shared" si="329"/>
        <v>3003</v>
      </c>
      <c r="J6526" s="50">
        <f t="shared" si="329"/>
        <v>3016</v>
      </c>
    </row>
    <row r="6527" spans="1:10">
      <c r="C6527" s="48" t="s">
        <v>110</v>
      </c>
      <c r="D6527" s="49" t="s">
        <v>7754</v>
      </c>
      <c r="E6527" s="50">
        <v>24</v>
      </c>
      <c r="F6527" s="50">
        <v>24</v>
      </c>
      <c r="G6527" s="50">
        <v>0</v>
      </c>
      <c r="H6527" s="50">
        <v>0</v>
      </c>
      <c r="I6527" s="50">
        <f t="shared" si="329"/>
        <v>24</v>
      </c>
      <c r="J6527" s="50">
        <f t="shared" si="329"/>
        <v>24</v>
      </c>
    </row>
    <row r="6528" spans="1:10" s="51" customFormat="1">
      <c r="A6528" s="2"/>
      <c r="B6528" s="2"/>
      <c r="C6528" s="48" t="s">
        <v>111</v>
      </c>
      <c r="D6528" s="49" t="s">
        <v>7755</v>
      </c>
      <c r="E6528" s="50">
        <v>2510</v>
      </c>
      <c r="F6528" s="50">
        <v>2484</v>
      </c>
      <c r="G6528" s="50">
        <v>9053</v>
      </c>
      <c r="H6528" s="50">
        <v>9029</v>
      </c>
      <c r="I6528" s="50">
        <f t="shared" si="329"/>
        <v>11563</v>
      </c>
      <c r="J6528" s="50">
        <f t="shared" si="329"/>
        <v>11513</v>
      </c>
    </row>
    <row r="6529" spans="1:11" s="51" customFormat="1">
      <c r="A6529" s="2"/>
      <c r="B6529" s="45" t="s">
        <v>81</v>
      </c>
      <c r="C6529" s="52"/>
      <c r="D6529" s="53"/>
      <c r="E6529" s="54"/>
      <c r="F6529" s="54"/>
      <c r="G6529" s="54"/>
      <c r="H6529" s="54"/>
      <c r="I6529" s="54"/>
      <c r="J6529" s="54"/>
      <c r="K6529" s="2" t="s">
        <v>21</v>
      </c>
    </row>
    <row r="6530" spans="1:11" s="51" customFormat="1">
      <c r="A6530" s="2"/>
      <c r="C6530" s="55" t="s">
        <v>77</v>
      </c>
      <c r="D6530" s="56" t="s">
        <v>7765</v>
      </c>
      <c r="E6530" s="57"/>
      <c r="F6530" s="57"/>
      <c r="G6530" s="57"/>
      <c r="H6530" s="57"/>
      <c r="I6530" s="50">
        <f t="shared" ref="I6530:J6533" si="330">SUM(E6530,G6530)</f>
        <v>0</v>
      </c>
      <c r="J6530" s="50">
        <f t="shared" si="330"/>
        <v>0</v>
      </c>
    </row>
    <row r="6531" spans="1:11" s="51" customFormat="1">
      <c r="A6531" s="2"/>
      <c r="C6531" s="55" t="s">
        <v>78</v>
      </c>
      <c r="D6531" s="56" t="s">
        <v>7766</v>
      </c>
      <c r="E6531" s="57"/>
      <c r="F6531" s="57"/>
      <c r="G6531" s="57"/>
      <c r="H6531" s="57"/>
      <c r="I6531" s="50">
        <f t="shared" si="330"/>
        <v>0</v>
      </c>
      <c r="J6531" s="50">
        <f t="shared" si="330"/>
        <v>0</v>
      </c>
    </row>
    <row r="6532" spans="1:11" s="51" customFormat="1">
      <c r="A6532" s="2"/>
      <c r="C6532" s="55" t="s">
        <v>79</v>
      </c>
      <c r="D6532" s="56" t="s">
        <v>7767</v>
      </c>
      <c r="E6532" s="50"/>
      <c r="F6532" s="50"/>
      <c r="G6532" s="50"/>
      <c r="H6532" s="50"/>
      <c r="I6532" s="50">
        <f t="shared" si="330"/>
        <v>0</v>
      </c>
      <c r="J6532" s="50">
        <f t="shared" si="330"/>
        <v>0</v>
      </c>
    </row>
    <row r="6533" spans="1:11" s="51" customFormat="1">
      <c r="A6533" s="2"/>
      <c r="C6533" s="55" t="s">
        <v>80</v>
      </c>
      <c r="D6533" s="56" t="s">
        <v>7768</v>
      </c>
      <c r="E6533" s="50"/>
      <c r="F6533" s="50"/>
      <c r="G6533" s="50"/>
      <c r="H6533" s="50"/>
      <c r="I6533" s="50">
        <f t="shared" si="330"/>
        <v>0</v>
      </c>
      <c r="J6533" s="50">
        <f t="shared" si="330"/>
        <v>0</v>
      </c>
    </row>
    <row r="6534" spans="1:11">
      <c r="E6534" s="59"/>
      <c r="F6534" s="59"/>
      <c r="G6534" s="59"/>
      <c r="H6534" s="59"/>
      <c r="I6534" s="59"/>
      <c r="J6534" s="59"/>
    </row>
    <row r="6535" spans="1:11" ht="14.25">
      <c r="B6535" s="43" t="s">
        <v>66</v>
      </c>
      <c r="C6535" s="44"/>
      <c r="D6535" s="43"/>
      <c r="E6535" s="60"/>
      <c r="F6535" s="60"/>
      <c r="G6535" s="60"/>
      <c r="H6535" s="60"/>
      <c r="I6535" s="60"/>
      <c r="J6535" s="60"/>
    </row>
    <row r="6536" spans="1:11">
      <c r="B6536" s="45" t="s">
        <v>36</v>
      </c>
      <c r="E6536" s="61">
        <f>E6537+E7316</f>
        <v>171320</v>
      </c>
      <c r="F6536" s="61">
        <f t="shared" ref="F6536:J6536" si="331">F6537+F7316</f>
        <v>171710</v>
      </c>
      <c r="G6536" s="61">
        <f t="shared" si="331"/>
        <v>275408</v>
      </c>
      <c r="H6536" s="61">
        <f t="shared" si="331"/>
        <v>281464</v>
      </c>
      <c r="I6536" s="61">
        <f t="shared" si="331"/>
        <v>446728</v>
      </c>
      <c r="J6536" s="61">
        <f t="shared" si="331"/>
        <v>453174</v>
      </c>
    </row>
    <row r="6537" spans="1:11">
      <c r="B6537" s="45" t="s">
        <v>34</v>
      </c>
      <c r="E6537" s="62">
        <f>SUM(E6538:E7315)</f>
        <v>0</v>
      </c>
      <c r="F6537" s="62">
        <f t="shared" ref="F6537:J6537" si="332">SUM(F6538:F7315)</f>
        <v>0</v>
      </c>
      <c r="G6537" s="62">
        <f t="shared" si="332"/>
        <v>7391</v>
      </c>
      <c r="H6537" s="62">
        <f t="shared" si="332"/>
        <v>7829</v>
      </c>
      <c r="I6537" s="62">
        <f t="shared" si="332"/>
        <v>7391</v>
      </c>
      <c r="J6537" s="62">
        <f t="shared" si="332"/>
        <v>7829</v>
      </c>
    </row>
    <row r="6538" spans="1:11" ht="14.25" customHeight="1">
      <c r="C6538" s="63" t="s">
        <v>3122</v>
      </c>
      <c r="D6538" s="64" t="s">
        <v>3123</v>
      </c>
      <c r="E6538" s="65"/>
      <c r="F6538" s="65"/>
      <c r="G6538" s="50">
        <v>23</v>
      </c>
      <c r="H6538" s="50">
        <v>25</v>
      </c>
      <c r="I6538" s="50">
        <f t="shared" ref="I6538:J6665" si="333">SUM(E6538,G6538)</f>
        <v>23</v>
      </c>
      <c r="J6538" s="50">
        <f t="shared" si="333"/>
        <v>25</v>
      </c>
    </row>
    <row r="6539" spans="1:11" ht="14.25" customHeight="1">
      <c r="C6539" s="63" t="s">
        <v>3124</v>
      </c>
      <c r="D6539" s="64" t="s">
        <v>3125</v>
      </c>
      <c r="E6539" s="65"/>
      <c r="F6539" s="65"/>
      <c r="G6539" s="50">
        <v>14</v>
      </c>
      <c r="H6539" s="50">
        <v>16</v>
      </c>
      <c r="I6539" s="50">
        <f t="shared" si="333"/>
        <v>14</v>
      </c>
      <c r="J6539" s="50">
        <f t="shared" si="333"/>
        <v>16</v>
      </c>
    </row>
    <row r="6540" spans="1:11" ht="14.25" customHeight="1">
      <c r="C6540" s="63" t="s">
        <v>498</v>
      </c>
      <c r="D6540" s="64" t="s">
        <v>499</v>
      </c>
      <c r="E6540" s="65"/>
      <c r="F6540" s="65"/>
      <c r="G6540" s="50">
        <v>33</v>
      </c>
      <c r="H6540" s="50">
        <v>35</v>
      </c>
      <c r="I6540" s="50">
        <f t="shared" si="333"/>
        <v>33</v>
      </c>
      <c r="J6540" s="50">
        <f t="shared" si="333"/>
        <v>35</v>
      </c>
    </row>
    <row r="6541" spans="1:11" ht="14.25" customHeight="1">
      <c r="C6541" s="63" t="s">
        <v>961</v>
      </c>
      <c r="D6541" s="64" t="s">
        <v>962</v>
      </c>
      <c r="E6541" s="65"/>
      <c r="F6541" s="65"/>
      <c r="G6541" s="50">
        <v>28</v>
      </c>
      <c r="H6541" s="50">
        <v>27</v>
      </c>
      <c r="I6541" s="50">
        <f t="shared" si="333"/>
        <v>28</v>
      </c>
      <c r="J6541" s="50">
        <f t="shared" si="333"/>
        <v>27</v>
      </c>
    </row>
    <row r="6542" spans="1:11" ht="14.25" customHeight="1">
      <c r="C6542" s="63" t="s">
        <v>112</v>
      </c>
      <c r="D6542" s="64" t="s">
        <v>113</v>
      </c>
      <c r="E6542" s="65"/>
      <c r="F6542" s="65"/>
      <c r="G6542" s="50">
        <v>7</v>
      </c>
      <c r="H6542" s="50">
        <v>7</v>
      </c>
      <c r="I6542" s="50">
        <f t="shared" si="333"/>
        <v>7</v>
      </c>
      <c r="J6542" s="50">
        <f t="shared" si="333"/>
        <v>7</v>
      </c>
    </row>
    <row r="6543" spans="1:11" ht="14.25" customHeight="1">
      <c r="C6543" s="63" t="s">
        <v>963</v>
      </c>
      <c r="D6543" s="64" t="s">
        <v>964</v>
      </c>
      <c r="E6543" s="65"/>
      <c r="F6543" s="65"/>
      <c r="G6543" s="50">
        <v>1</v>
      </c>
      <c r="H6543" s="50">
        <v>4</v>
      </c>
      <c r="I6543" s="50">
        <f t="shared" si="333"/>
        <v>1</v>
      </c>
      <c r="J6543" s="50">
        <f t="shared" si="333"/>
        <v>4</v>
      </c>
    </row>
    <row r="6544" spans="1:11" ht="14.25" customHeight="1">
      <c r="C6544" s="63" t="s">
        <v>965</v>
      </c>
      <c r="D6544" s="64" t="s">
        <v>966</v>
      </c>
      <c r="E6544" s="65"/>
      <c r="F6544" s="65"/>
      <c r="G6544" s="50">
        <v>0</v>
      </c>
      <c r="H6544" s="50">
        <v>1</v>
      </c>
      <c r="I6544" s="50">
        <f t="shared" si="333"/>
        <v>0</v>
      </c>
      <c r="J6544" s="50">
        <f t="shared" si="333"/>
        <v>1</v>
      </c>
    </row>
    <row r="6545" spans="3:10" ht="14.25" customHeight="1">
      <c r="C6545" s="63" t="s">
        <v>967</v>
      </c>
      <c r="D6545" s="64" t="s">
        <v>968</v>
      </c>
      <c r="E6545" s="65"/>
      <c r="F6545" s="65"/>
      <c r="G6545" s="50">
        <v>1</v>
      </c>
      <c r="H6545" s="50">
        <v>1</v>
      </c>
      <c r="I6545" s="50">
        <f t="shared" si="333"/>
        <v>1</v>
      </c>
      <c r="J6545" s="50">
        <f t="shared" si="333"/>
        <v>1</v>
      </c>
    </row>
    <row r="6546" spans="3:10" ht="14.25" customHeight="1">
      <c r="C6546" s="63" t="s">
        <v>969</v>
      </c>
      <c r="D6546" s="64" t="s">
        <v>970</v>
      </c>
      <c r="E6546" s="65"/>
      <c r="F6546" s="65"/>
      <c r="G6546" s="50">
        <v>0</v>
      </c>
      <c r="H6546" s="50">
        <v>1</v>
      </c>
      <c r="I6546" s="50">
        <f t="shared" si="333"/>
        <v>0</v>
      </c>
      <c r="J6546" s="50">
        <f t="shared" si="333"/>
        <v>1</v>
      </c>
    </row>
    <row r="6547" spans="3:10" ht="14.25" customHeight="1">
      <c r="C6547" s="63" t="s">
        <v>971</v>
      </c>
      <c r="D6547" s="64" t="s">
        <v>972</v>
      </c>
      <c r="E6547" s="65"/>
      <c r="F6547" s="65"/>
      <c r="G6547" s="50">
        <v>0</v>
      </c>
      <c r="H6547" s="50">
        <v>1</v>
      </c>
      <c r="I6547" s="50">
        <f t="shared" si="333"/>
        <v>0</v>
      </c>
      <c r="J6547" s="50">
        <f t="shared" si="333"/>
        <v>1</v>
      </c>
    </row>
    <row r="6548" spans="3:10" ht="14.25" customHeight="1">
      <c r="C6548" s="63" t="s">
        <v>973</v>
      </c>
      <c r="D6548" s="64" t="s">
        <v>974</v>
      </c>
      <c r="E6548" s="65"/>
      <c r="F6548" s="65"/>
      <c r="G6548" s="50">
        <v>0</v>
      </c>
      <c r="H6548" s="50">
        <v>1</v>
      </c>
      <c r="I6548" s="50">
        <f t="shared" si="333"/>
        <v>0</v>
      </c>
      <c r="J6548" s="50">
        <f t="shared" si="333"/>
        <v>1</v>
      </c>
    </row>
    <row r="6549" spans="3:10" ht="14.25" customHeight="1">
      <c r="C6549" s="63" t="s">
        <v>114</v>
      </c>
      <c r="D6549" s="64" t="s">
        <v>115</v>
      </c>
      <c r="E6549" s="65"/>
      <c r="F6549" s="65"/>
      <c r="G6549" s="50">
        <v>0</v>
      </c>
      <c r="H6549" s="50">
        <v>1</v>
      </c>
      <c r="I6549" s="50">
        <f t="shared" si="333"/>
        <v>0</v>
      </c>
      <c r="J6549" s="50">
        <f t="shared" si="333"/>
        <v>1</v>
      </c>
    </row>
    <row r="6550" spans="3:10" ht="14.25" customHeight="1">
      <c r="C6550" s="63" t="s">
        <v>4153</v>
      </c>
      <c r="D6550" s="64" t="s">
        <v>4154</v>
      </c>
      <c r="E6550" s="65"/>
      <c r="F6550" s="65"/>
      <c r="G6550" s="50">
        <v>0</v>
      </c>
      <c r="H6550" s="50">
        <v>1</v>
      </c>
      <c r="I6550" s="50">
        <f t="shared" si="333"/>
        <v>0</v>
      </c>
      <c r="J6550" s="50">
        <f t="shared" si="333"/>
        <v>1</v>
      </c>
    </row>
    <row r="6551" spans="3:10" ht="14.25" customHeight="1">
      <c r="C6551" s="63" t="s">
        <v>979</v>
      </c>
      <c r="D6551" s="64" t="s">
        <v>980</v>
      </c>
      <c r="E6551" s="65"/>
      <c r="F6551" s="65"/>
      <c r="G6551" s="50">
        <v>2</v>
      </c>
      <c r="H6551" s="50">
        <v>3</v>
      </c>
      <c r="I6551" s="50">
        <f t="shared" si="333"/>
        <v>2</v>
      </c>
      <c r="J6551" s="50">
        <f t="shared" si="333"/>
        <v>3</v>
      </c>
    </row>
    <row r="6552" spans="3:10" ht="14.25" customHeight="1">
      <c r="C6552" s="63" t="s">
        <v>124</v>
      </c>
      <c r="D6552" s="64" t="s">
        <v>125</v>
      </c>
      <c r="E6552" s="65"/>
      <c r="F6552" s="65"/>
      <c r="G6552" s="50">
        <v>0</v>
      </c>
      <c r="H6552" s="50">
        <v>1</v>
      </c>
      <c r="I6552" s="50">
        <f t="shared" si="333"/>
        <v>0</v>
      </c>
      <c r="J6552" s="50">
        <f t="shared" si="333"/>
        <v>1</v>
      </c>
    </row>
    <row r="6553" spans="3:10" ht="14.25" customHeight="1">
      <c r="C6553" s="63" t="s">
        <v>126</v>
      </c>
      <c r="D6553" s="64" t="s">
        <v>127</v>
      </c>
      <c r="E6553" s="65"/>
      <c r="F6553" s="65"/>
      <c r="G6553" s="50">
        <v>1</v>
      </c>
      <c r="H6553" s="50">
        <v>1</v>
      </c>
      <c r="I6553" s="50">
        <f t="shared" si="333"/>
        <v>1</v>
      </c>
      <c r="J6553" s="50">
        <f t="shared" si="333"/>
        <v>1</v>
      </c>
    </row>
    <row r="6554" spans="3:10" ht="14.25" customHeight="1">
      <c r="C6554" s="63" t="s">
        <v>128</v>
      </c>
      <c r="D6554" s="64" t="s">
        <v>129</v>
      </c>
      <c r="E6554" s="65"/>
      <c r="F6554" s="65"/>
      <c r="G6554" s="50">
        <v>5</v>
      </c>
      <c r="H6554" s="50">
        <v>7</v>
      </c>
      <c r="I6554" s="50">
        <f t="shared" si="333"/>
        <v>5</v>
      </c>
      <c r="J6554" s="50">
        <f t="shared" si="333"/>
        <v>7</v>
      </c>
    </row>
    <row r="6555" spans="3:10" ht="14.25" customHeight="1">
      <c r="C6555" s="63" t="s">
        <v>5335</v>
      </c>
      <c r="D6555" s="64" t="s">
        <v>5336</v>
      </c>
      <c r="E6555" s="65"/>
      <c r="F6555" s="65"/>
      <c r="G6555" s="50">
        <v>0</v>
      </c>
      <c r="H6555" s="50">
        <v>1</v>
      </c>
      <c r="I6555" s="50">
        <f t="shared" si="333"/>
        <v>0</v>
      </c>
      <c r="J6555" s="50">
        <f t="shared" si="333"/>
        <v>1</v>
      </c>
    </row>
    <row r="6556" spans="3:10" ht="14.25" customHeight="1">
      <c r="C6556" s="63" t="s">
        <v>5126</v>
      </c>
      <c r="D6556" s="64" t="s">
        <v>5127</v>
      </c>
      <c r="E6556" s="65"/>
      <c r="F6556" s="65"/>
      <c r="G6556" s="50">
        <v>11</v>
      </c>
      <c r="H6556" s="50">
        <v>13</v>
      </c>
      <c r="I6556" s="50">
        <f t="shared" si="333"/>
        <v>11</v>
      </c>
      <c r="J6556" s="50">
        <f t="shared" si="333"/>
        <v>13</v>
      </c>
    </row>
    <row r="6557" spans="3:10" ht="14.25" customHeight="1">
      <c r="C6557" s="63" t="s">
        <v>2662</v>
      </c>
      <c r="D6557" s="64" t="s">
        <v>2663</v>
      </c>
      <c r="E6557" s="65"/>
      <c r="F6557" s="65"/>
      <c r="G6557" s="50">
        <v>0</v>
      </c>
      <c r="H6557" s="50">
        <v>1</v>
      </c>
      <c r="I6557" s="50">
        <f t="shared" si="333"/>
        <v>0</v>
      </c>
      <c r="J6557" s="50">
        <f t="shared" si="333"/>
        <v>1</v>
      </c>
    </row>
    <row r="6558" spans="3:10" ht="14.25" customHeight="1">
      <c r="C6558" s="63" t="s">
        <v>500</v>
      </c>
      <c r="D6558" s="64" t="s">
        <v>501</v>
      </c>
      <c r="E6558" s="65"/>
      <c r="F6558" s="65"/>
      <c r="G6558" s="50">
        <v>0</v>
      </c>
      <c r="H6558" s="50">
        <v>1</v>
      </c>
      <c r="I6558" s="50">
        <f t="shared" si="333"/>
        <v>0</v>
      </c>
      <c r="J6558" s="50">
        <f t="shared" si="333"/>
        <v>1</v>
      </c>
    </row>
    <row r="6559" spans="3:10" ht="14.25" customHeight="1">
      <c r="C6559" s="63" t="s">
        <v>985</v>
      </c>
      <c r="D6559" s="64" t="s">
        <v>986</v>
      </c>
      <c r="E6559" s="65"/>
      <c r="F6559" s="65"/>
      <c r="G6559" s="50">
        <v>1</v>
      </c>
      <c r="H6559" s="50">
        <v>1</v>
      </c>
      <c r="I6559" s="50">
        <f t="shared" si="333"/>
        <v>1</v>
      </c>
      <c r="J6559" s="50">
        <f t="shared" si="333"/>
        <v>1</v>
      </c>
    </row>
    <row r="6560" spans="3:10" ht="14.25" customHeight="1">
      <c r="C6560" s="63" t="s">
        <v>1587</v>
      </c>
      <c r="D6560" s="64" t="s">
        <v>1588</v>
      </c>
      <c r="E6560" s="65"/>
      <c r="F6560" s="65"/>
      <c r="G6560" s="50">
        <v>0</v>
      </c>
      <c r="H6560" s="50">
        <v>1</v>
      </c>
      <c r="I6560" s="50">
        <f t="shared" si="333"/>
        <v>0</v>
      </c>
      <c r="J6560" s="50">
        <f t="shared" si="333"/>
        <v>1</v>
      </c>
    </row>
    <row r="6561" spans="3:10" ht="14.25" customHeight="1">
      <c r="C6561" s="63" t="s">
        <v>130</v>
      </c>
      <c r="D6561" s="64" t="s">
        <v>131</v>
      </c>
      <c r="E6561" s="65"/>
      <c r="F6561" s="65"/>
      <c r="G6561" s="50">
        <v>0</v>
      </c>
      <c r="H6561" s="50">
        <v>1</v>
      </c>
      <c r="I6561" s="50">
        <f t="shared" si="333"/>
        <v>0</v>
      </c>
      <c r="J6561" s="50">
        <f t="shared" si="333"/>
        <v>1</v>
      </c>
    </row>
    <row r="6562" spans="3:10" ht="14.25" customHeight="1">
      <c r="C6562" s="63" t="s">
        <v>134</v>
      </c>
      <c r="D6562" s="64" t="s">
        <v>135</v>
      </c>
      <c r="E6562" s="65"/>
      <c r="F6562" s="65"/>
      <c r="G6562" s="50">
        <v>0</v>
      </c>
      <c r="H6562" s="50">
        <v>1</v>
      </c>
      <c r="I6562" s="50">
        <f t="shared" si="333"/>
        <v>0</v>
      </c>
      <c r="J6562" s="50">
        <f t="shared" si="333"/>
        <v>1</v>
      </c>
    </row>
    <row r="6563" spans="3:10" ht="14.25" customHeight="1">
      <c r="C6563" s="63" t="s">
        <v>136</v>
      </c>
      <c r="D6563" s="64" t="s">
        <v>137</v>
      </c>
      <c r="E6563" s="65"/>
      <c r="F6563" s="65"/>
      <c r="G6563" s="50">
        <v>0</v>
      </c>
      <c r="H6563" s="50">
        <v>1</v>
      </c>
      <c r="I6563" s="50">
        <f t="shared" si="333"/>
        <v>0</v>
      </c>
      <c r="J6563" s="50">
        <f t="shared" si="333"/>
        <v>1</v>
      </c>
    </row>
    <row r="6564" spans="3:10" ht="14.25" customHeight="1">
      <c r="C6564" s="63" t="s">
        <v>987</v>
      </c>
      <c r="D6564" s="64" t="s">
        <v>988</v>
      </c>
      <c r="E6564" s="65"/>
      <c r="F6564" s="65"/>
      <c r="G6564" s="50">
        <v>0</v>
      </c>
      <c r="H6564" s="50">
        <v>1</v>
      </c>
      <c r="I6564" s="50">
        <f t="shared" si="333"/>
        <v>0</v>
      </c>
      <c r="J6564" s="50">
        <f t="shared" si="333"/>
        <v>1</v>
      </c>
    </row>
    <row r="6565" spans="3:10" ht="14.25" customHeight="1">
      <c r="C6565" s="63" t="s">
        <v>993</v>
      </c>
      <c r="D6565" s="64" t="s">
        <v>994</v>
      </c>
      <c r="E6565" s="65"/>
      <c r="F6565" s="65"/>
      <c r="G6565" s="50">
        <v>5</v>
      </c>
      <c r="H6565" s="50">
        <v>7</v>
      </c>
      <c r="I6565" s="50">
        <f t="shared" si="333"/>
        <v>5</v>
      </c>
      <c r="J6565" s="50">
        <f t="shared" si="333"/>
        <v>7</v>
      </c>
    </row>
    <row r="6566" spans="3:10" ht="14.25" customHeight="1">
      <c r="C6566" s="63" t="s">
        <v>3432</v>
      </c>
      <c r="D6566" s="64" t="s">
        <v>3433</v>
      </c>
      <c r="E6566" s="65"/>
      <c r="F6566" s="65"/>
      <c r="G6566" s="50">
        <v>0</v>
      </c>
      <c r="H6566" s="50">
        <v>1</v>
      </c>
      <c r="I6566" s="50">
        <f t="shared" si="333"/>
        <v>0</v>
      </c>
      <c r="J6566" s="50">
        <f t="shared" si="333"/>
        <v>1</v>
      </c>
    </row>
    <row r="6567" spans="3:10" ht="14.25" customHeight="1">
      <c r="C6567" s="63" t="s">
        <v>2098</v>
      </c>
      <c r="D6567" s="64" t="s">
        <v>2099</v>
      </c>
      <c r="E6567" s="65"/>
      <c r="F6567" s="65"/>
      <c r="G6567" s="50">
        <v>14</v>
      </c>
      <c r="H6567" s="50">
        <v>1</v>
      </c>
      <c r="I6567" s="50">
        <f t="shared" si="333"/>
        <v>14</v>
      </c>
      <c r="J6567" s="50">
        <f t="shared" si="333"/>
        <v>1</v>
      </c>
    </row>
    <row r="6568" spans="3:10" ht="14.25" customHeight="1">
      <c r="C6568" s="63" t="s">
        <v>1589</v>
      </c>
      <c r="D6568" s="64" t="s">
        <v>1590</v>
      </c>
      <c r="E6568" s="65"/>
      <c r="F6568" s="65"/>
      <c r="G6568" s="50">
        <v>9</v>
      </c>
      <c r="H6568" s="50">
        <v>9</v>
      </c>
      <c r="I6568" s="50">
        <f t="shared" si="333"/>
        <v>9</v>
      </c>
      <c r="J6568" s="50">
        <f t="shared" si="333"/>
        <v>9</v>
      </c>
    </row>
    <row r="6569" spans="3:10" ht="14.25" customHeight="1">
      <c r="C6569" s="63" t="s">
        <v>999</v>
      </c>
      <c r="D6569" s="64" t="s">
        <v>1000</v>
      </c>
      <c r="E6569" s="65"/>
      <c r="F6569" s="65"/>
      <c r="G6569" s="50">
        <v>3</v>
      </c>
      <c r="H6569" s="50">
        <v>4</v>
      </c>
      <c r="I6569" s="50">
        <f t="shared" si="333"/>
        <v>3</v>
      </c>
      <c r="J6569" s="50">
        <f t="shared" si="333"/>
        <v>4</v>
      </c>
    </row>
    <row r="6570" spans="3:10" ht="14.25" customHeight="1">
      <c r="C6570" s="63" t="s">
        <v>1591</v>
      </c>
      <c r="D6570" s="64" t="s">
        <v>1592</v>
      </c>
      <c r="E6570" s="65"/>
      <c r="F6570" s="65"/>
      <c r="G6570" s="50">
        <v>2</v>
      </c>
      <c r="H6570" s="50">
        <v>3</v>
      </c>
      <c r="I6570" s="50">
        <f t="shared" si="333"/>
        <v>2</v>
      </c>
      <c r="J6570" s="50">
        <f t="shared" si="333"/>
        <v>3</v>
      </c>
    </row>
    <row r="6571" spans="3:10" ht="14.25" customHeight="1">
      <c r="C6571" s="63" t="s">
        <v>1001</v>
      </c>
      <c r="D6571" s="64" t="s">
        <v>1002</v>
      </c>
      <c r="E6571" s="65"/>
      <c r="F6571" s="65"/>
      <c r="G6571" s="50">
        <v>2</v>
      </c>
      <c r="H6571" s="50">
        <v>3</v>
      </c>
      <c r="I6571" s="50">
        <f t="shared" si="333"/>
        <v>2</v>
      </c>
      <c r="J6571" s="50">
        <f t="shared" si="333"/>
        <v>3</v>
      </c>
    </row>
    <row r="6572" spans="3:10" ht="14.25" customHeight="1">
      <c r="C6572" s="63" t="s">
        <v>1005</v>
      </c>
      <c r="D6572" s="64" t="s">
        <v>1006</v>
      </c>
      <c r="E6572" s="65"/>
      <c r="F6572" s="65"/>
      <c r="G6572" s="50">
        <v>0</v>
      </c>
      <c r="H6572" s="50">
        <v>1</v>
      </c>
      <c r="I6572" s="50">
        <f t="shared" si="333"/>
        <v>0</v>
      </c>
      <c r="J6572" s="50">
        <f t="shared" si="333"/>
        <v>1</v>
      </c>
    </row>
    <row r="6573" spans="3:10" ht="14.25" customHeight="1">
      <c r="C6573" s="63" t="s">
        <v>1007</v>
      </c>
      <c r="D6573" s="64" t="s">
        <v>1008</v>
      </c>
      <c r="E6573" s="65"/>
      <c r="F6573" s="65"/>
      <c r="G6573" s="50">
        <v>0</v>
      </c>
      <c r="H6573" s="50">
        <v>1</v>
      </c>
      <c r="I6573" s="50">
        <f t="shared" si="333"/>
        <v>0</v>
      </c>
      <c r="J6573" s="50">
        <f t="shared" si="333"/>
        <v>1</v>
      </c>
    </row>
    <row r="6574" spans="3:10" ht="14.25" customHeight="1">
      <c r="C6574" s="63" t="s">
        <v>1013</v>
      </c>
      <c r="D6574" s="64" t="s">
        <v>1014</v>
      </c>
      <c r="E6574" s="65"/>
      <c r="F6574" s="65"/>
      <c r="G6574" s="50">
        <v>1</v>
      </c>
      <c r="H6574" s="50">
        <v>1</v>
      </c>
      <c r="I6574" s="50">
        <f t="shared" si="333"/>
        <v>1</v>
      </c>
      <c r="J6574" s="50">
        <f t="shared" si="333"/>
        <v>1</v>
      </c>
    </row>
    <row r="6575" spans="3:10" ht="14.25" customHeight="1">
      <c r="C6575" s="63" t="s">
        <v>1485</v>
      </c>
      <c r="D6575" s="64" t="s">
        <v>1486</v>
      </c>
      <c r="E6575" s="65"/>
      <c r="F6575" s="65"/>
      <c r="G6575" s="50">
        <v>0</v>
      </c>
      <c r="H6575" s="50">
        <v>1</v>
      </c>
      <c r="I6575" s="50">
        <f t="shared" si="333"/>
        <v>0</v>
      </c>
      <c r="J6575" s="50">
        <f t="shared" si="333"/>
        <v>1</v>
      </c>
    </row>
    <row r="6576" spans="3:10" ht="14.25" customHeight="1">
      <c r="C6576" s="63" t="s">
        <v>1019</v>
      </c>
      <c r="D6576" s="64" t="s">
        <v>1020</v>
      </c>
      <c r="E6576" s="65"/>
      <c r="F6576" s="65"/>
      <c r="G6576" s="50">
        <v>0</v>
      </c>
      <c r="H6576" s="50">
        <v>1</v>
      </c>
      <c r="I6576" s="50">
        <f t="shared" si="333"/>
        <v>0</v>
      </c>
      <c r="J6576" s="50">
        <f t="shared" si="333"/>
        <v>1</v>
      </c>
    </row>
    <row r="6577" spans="3:10" ht="14.25" customHeight="1">
      <c r="C6577" s="63" t="s">
        <v>1021</v>
      </c>
      <c r="D6577" s="64" t="s">
        <v>1022</v>
      </c>
      <c r="E6577" s="65"/>
      <c r="F6577" s="65"/>
      <c r="G6577" s="50">
        <v>0</v>
      </c>
      <c r="H6577" s="50">
        <v>1</v>
      </c>
      <c r="I6577" s="50">
        <f t="shared" si="333"/>
        <v>0</v>
      </c>
      <c r="J6577" s="50">
        <f t="shared" si="333"/>
        <v>1</v>
      </c>
    </row>
    <row r="6578" spans="3:10" ht="14.25" customHeight="1">
      <c r="C6578" s="63" t="s">
        <v>1023</v>
      </c>
      <c r="D6578" s="64" t="s">
        <v>1024</v>
      </c>
      <c r="E6578" s="65"/>
      <c r="F6578" s="65"/>
      <c r="G6578" s="50">
        <v>0</v>
      </c>
      <c r="H6578" s="50">
        <v>1</v>
      </c>
      <c r="I6578" s="50">
        <f t="shared" si="333"/>
        <v>0</v>
      </c>
      <c r="J6578" s="50">
        <f t="shared" si="333"/>
        <v>1</v>
      </c>
    </row>
    <row r="6579" spans="3:10" ht="14.25" customHeight="1">
      <c r="C6579" s="63" t="s">
        <v>142</v>
      </c>
      <c r="D6579" s="64" t="s">
        <v>143</v>
      </c>
      <c r="E6579" s="65"/>
      <c r="F6579" s="65"/>
      <c r="G6579" s="50">
        <v>0</v>
      </c>
      <c r="H6579" s="50">
        <v>1</v>
      </c>
      <c r="I6579" s="50">
        <f t="shared" si="333"/>
        <v>0</v>
      </c>
      <c r="J6579" s="50">
        <f t="shared" si="333"/>
        <v>1</v>
      </c>
    </row>
    <row r="6580" spans="3:10" ht="14.25" customHeight="1">
      <c r="C6580" s="63" t="s">
        <v>1487</v>
      </c>
      <c r="D6580" s="64" t="s">
        <v>1488</v>
      </c>
      <c r="E6580" s="65"/>
      <c r="F6580" s="65"/>
      <c r="G6580" s="50">
        <v>0</v>
      </c>
      <c r="H6580" s="50">
        <v>1</v>
      </c>
      <c r="I6580" s="50">
        <f t="shared" si="333"/>
        <v>0</v>
      </c>
      <c r="J6580" s="50">
        <f t="shared" si="333"/>
        <v>1</v>
      </c>
    </row>
    <row r="6581" spans="3:10" ht="14.25" customHeight="1">
      <c r="C6581" s="63" t="s">
        <v>146</v>
      </c>
      <c r="D6581" s="64" t="s">
        <v>147</v>
      </c>
      <c r="E6581" s="65"/>
      <c r="F6581" s="65"/>
      <c r="G6581" s="50">
        <v>0</v>
      </c>
      <c r="H6581" s="50">
        <v>1</v>
      </c>
      <c r="I6581" s="50">
        <f t="shared" si="333"/>
        <v>0</v>
      </c>
      <c r="J6581" s="50">
        <f t="shared" si="333"/>
        <v>1</v>
      </c>
    </row>
    <row r="6582" spans="3:10" ht="14.25" customHeight="1">
      <c r="C6582" s="63" t="s">
        <v>148</v>
      </c>
      <c r="D6582" s="64" t="s">
        <v>149</v>
      </c>
      <c r="E6582" s="65"/>
      <c r="F6582" s="65"/>
      <c r="G6582" s="50">
        <v>0</v>
      </c>
      <c r="H6582" s="50">
        <v>1</v>
      </c>
      <c r="I6582" s="50">
        <f t="shared" si="333"/>
        <v>0</v>
      </c>
      <c r="J6582" s="50">
        <f t="shared" si="333"/>
        <v>1</v>
      </c>
    </row>
    <row r="6583" spans="3:10" ht="14.25" customHeight="1">
      <c r="C6583" s="63" t="s">
        <v>150</v>
      </c>
      <c r="D6583" s="64" t="s">
        <v>151</v>
      </c>
      <c r="E6583" s="65"/>
      <c r="F6583" s="65"/>
      <c r="G6583" s="50">
        <v>0</v>
      </c>
      <c r="H6583" s="50">
        <v>1</v>
      </c>
      <c r="I6583" s="50">
        <f t="shared" si="333"/>
        <v>0</v>
      </c>
      <c r="J6583" s="50">
        <f t="shared" si="333"/>
        <v>1</v>
      </c>
    </row>
    <row r="6584" spans="3:10" ht="14.25" customHeight="1">
      <c r="C6584" s="63" t="s">
        <v>1035</v>
      </c>
      <c r="D6584" s="64" t="s">
        <v>1036</v>
      </c>
      <c r="E6584" s="65"/>
      <c r="F6584" s="65"/>
      <c r="G6584" s="50">
        <v>0</v>
      </c>
      <c r="H6584" s="50">
        <v>1</v>
      </c>
      <c r="I6584" s="50">
        <f t="shared" si="333"/>
        <v>0</v>
      </c>
      <c r="J6584" s="50">
        <f t="shared" si="333"/>
        <v>1</v>
      </c>
    </row>
    <row r="6585" spans="3:10" ht="14.25" customHeight="1">
      <c r="C6585" s="63" t="s">
        <v>156</v>
      </c>
      <c r="D6585" s="64" t="s">
        <v>157</v>
      </c>
      <c r="E6585" s="65"/>
      <c r="F6585" s="65"/>
      <c r="G6585" s="50">
        <v>2</v>
      </c>
      <c r="H6585" s="50">
        <v>1</v>
      </c>
      <c r="I6585" s="50">
        <f t="shared" si="333"/>
        <v>2</v>
      </c>
      <c r="J6585" s="50">
        <f t="shared" si="333"/>
        <v>1</v>
      </c>
    </row>
    <row r="6586" spans="3:10" ht="14.25" customHeight="1">
      <c r="C6586" s="63" t="s">
        <v>2102</v>
      </c>
      <c r="D6586" s="64" t="s">
        <v>2103</v>
      </c>
      <c r="E6586" s="65"/>
      <c r="F6586" s="65"/>
      <c r="G6586" s="50">
        <v>2</v>
      </c>
      <c r="H6586" s="50">
        <v>3</v>
      </c>
      <c r="I6586" s="50">
        <f t="shared" si="333"/>
        <v>2</v>
      </c>
      <c r="J6586" s="50">
        <f t="shared" si="333"/>
        <v>3</v>
      </c>
    </row>
    <row r="6587" spans="3:10" ht="14.25" customHeight="1">
      <c r="C6587" s="63" t="s">
        <v>3130</v>
      </c>
      <c r="D6587" s="64" t="s">
        <v>3131</v>
      </c>
      <c r="E6587" s="65"/>
      <c r="F6587" s="65"/>
      <c r="G6587" s="50">
        <v>0</v>
      </c>
      <c r="H6587" s="50">
        <v>1</v>
      </c>
      <c r="I6587" s="50">
        <f t="shared" si="333"/>
        <v>0</v>
      </c>
      <c r="J6587" s="50">
        <f t="shared" si="333"/>
        <v>1</v>
      </c>
    </row>
    <row r="6588" spans="3:10" ht="14.25" customHeight="1">
      <c r="C6588" s="63" t="s">
        <v>3134</v>
      </c>
      <c r="D6588" s="64" t="s">
        <v>3135</v>
      </c>
      <c r="E6588" s="65"/>
      <c r="F6588" s="65"/>
      <c r="G6588" s="50">
        <v>0</v>
      </c>
      <c r="H6588" s="50">
        <v>1</v>
      </c>
      <c r="I6588" s="50">
        <f t="shared" si="333"/>
        <v>0</v>
      </c>
      <c r="J6588" s="50">
        <f t="shared" si="333"/>
        <v>1</v>
      </c>
    </row>
    <row r="6589" spans="3:10" ht="14.25" customHeight="1">
      <c r="C6589" s="63" t="s">
        <v>158</v>
      </c>
      <c r="D6589" s="64" t="s">
        <v>159</v>
      </c>
      <c r="E6589" s="65"/>
      <c r="F6589" s="65"/>
      <c r="G6589" s="50">
        <v>466</v>
      </c>
      <c r="H6589" s="50">
        <v>475</v>
      </c>
      <c r="I6589" s="50">
        <f t="shared" si="333"/>
        <v>466</v>
      </c>
      <c r="J6589" s="50">
        <f t="shared" si="333"/>
        <v>475</v>
      </c>
    </row>
    <row r="6590" spans="3:10" ht="14.25" customHeight="1">
      <c r="C6590" s="63" t="s">
        <v>5337</v>
      </c>
      <c r="D6590" s="64" t="s">
        <v>5338</v>
      </c>
      <c r="E6590" s="65"/>
      <c r="F6590" s="65"/>
      <c r="G6590" s="50">
        <v>3</v>
      </c>
      <c r="H6590" s="50">
        <v>4</v>
      </c>
      <c r="I6590" s="50">
        <f t="shared" si="333"/>
        <v>3</v>
      </c>
      <c r="J6590" s="50">
        <f t="shared" si="333"/>
        <v>4</v>
      </c>
    </row>
    <row r="6591" spans="3:10" ht="14.25" customHeight="1">
      <c r="C6591" s="63" t="s">
        <v>160</v>
      </c>
      <c r="D6591" s="64" t="s">
        <v>161</v>
      </c>
      <c r="E6591" s="65"/>
      <c r="F6591" s="65"/>
      <c r="G6591" s="50">
        <v>5</v>
      </c>
      <c r="H6591" s="50">
        <v>4</v>
      </c>
      <c r="I6591" s="50">
        <f t="shared" si="333"/>
        <v>5</v>
      </c>
      <c r="J6591" s="50">
        <f t="shared" si="333"/>
        <v>4</v>
      </c>
    </row>
    <row r="6592" spans="3:10" ht="14.25" customHeight="1">
      <c r="C6592" s="63" t="s">
        <v>164</v>
      </c>
      <c r="D6592" s="64" t="s">
        <v>165</v>
      </c>
      <c r="E6592" s="65"/>
      <c r="F6592" s="65"/>
      <c r="G6592" s="50">
        <v>10</v>
      </c>
      <c r="H6592" s="50">
        <v>9</v>
      </c>
      <c r="I6592" s="50">
        <f t="shared" si="333"/>
        <v>10</v>
      </c>
      <c r="J6592" s="50">
        <f t="shared" si="333"/>
        <v>9</v>
      </c>
    </row>
    <row r="6593" spans="3:10" ht="14.25" customHeight="1">
      <c r="C6593" s="63" t="s">
        <v>166</v>
      </c>
      <c r="D6593" s="64" t="s">
        <v>167</v>
      </c>
      <c r="E6593" s="65"/>
      <c r="F6593" s="65"/>
      <c r="G6593" s="50">
        <v>10</v>
      </c>
      <c r="H6593" s="50">
        <v>9</v>
      </c>
      <c r="I6593" s="50">
        <f t="shared" si="333"/>
        <v>10</v>
      </c>
      <c r="J6593" s="50">
        <f t="shared" si="333"/>
        <v>9</v>
      </c>
    </row>
    <row r="6594" spans="3:10" ht="14.25" customHeight="1">
      <c r="C6594" s="63" t="s">
        <v>2104</v>
      </c>
      <c r="D6594" s="64" t="s">
        <v>2105</v>
      </c>
      <c r="E6594" s="65"/>
      <c r="F6594" s="65"/>
      <c r="G6594" s="50">
        <v>1</v>
      </c>
      <c r="H6594" s="50">
        <v>1</v>
      </c>
      <c r="I6594" s="50">
        <f t="shared" si="333"/>
        <v>1</v>
      </c>
      <c r="J6594" s="50">
        <f t="shared" si="333"/>
        <v>1</v>
      </c>
    </row>
    <row r="6595" spans="3:10" ht="14.25" customHeight="1">
      <c r="C6595" s="63" t="s">
        <v>168</v>
      </c>
      <c r="D6595" s="64" t="s">
        <v>169</v>
      </c>
      <c r="E6595" s="65"/>
      <c r="F6595" s="65"/>
      <c r="G6595" s="50">
        <v>65</v>
      </c>
      <c r="H6595" s="50">
        <v>68</v>
      </c>
      <c r="I6595" s="50">
        <f t="shared" si="333"/>
        <v>65</v>
      </c>
      <c r="J6595" s="50">
        <f t="shared" si="333"/>
        <v>68</v>
      </c>
    </row>
    <row r="6596" spans="3:10" ht="14.25" customHeight="1">
      <c r="C6596" s="63" t="s">
        <v>170</v>
      </c>
      <c r="D6596" s="64" t="s">
        <v>171</v>
      </c>
      <c r="E6596" s="65"/>
      <c r="F6596" s="65"/>
      <c r="G6596" s="50">
        <v>7</v>
      </c>
      <c r="H6596" s="50">
        <v>7</v>
      </c>
      <c r="I6596" s="50">
        <f t="shared" si="333"/>
        <v>7</v>
      </c>
      <c r="J6596" s="50">
        <f t="shared" si="333"/>
        <v>7</v>
      </c>
    </row>
    <row r="6597" spans="3:10" ht="14.25" customHeight="1">
      <c r="C6597" s="63" t="s">
        <v>5339</v>
      </c>
      <c r="D6597" s="64" t="s">
        <v>5340</v>
      </c>
      <c r="E6597" s="65"/>
      <c r="F6597" s="65"/>
      <c r="G6597" s="50">
        <v>0</v>
      </c>
      <c r="H6597" s="50">
        <v>1</v>
      </c>
      <c r="I6597" s="50">
        <f t="shared" si="333"/>
        <v>0</v>
      </c>
      <c r="J6597" s="50">
        <f t="shared" si="333"/>
        <v>1</v>
      </c>
    </row>
    <row r="6598" spans="3:10" ht="14.25" customHeight="1">
      <c r="C6598" s="63" t="s">
        <v>174</v>
      </c>
      <c r="D6598" s="64" t="s">
        <v>175</v>
      </c>
      <c r="E6598" s="65"/>
      <c r="F6598" s="65"/>
      <c r="G6598" s="50">
        <v>60</v>
      </c>
      <c r="H6598" s="50">
        <v>55</v>
      </c>
      <c r="I6598" s="50">
        <f t="shared" si="333"/>
        <v>60</v>
      </c>
      <c r="J6598" s="50">
        <f t="shared" si="333"/>
        <v>55</v>
      </c>
    </row>
    <row r="6599" spans="3:10" ht="14.25" customHeight="1">
      <c r="C6599" s="63" t="s">
        <v>176</v>
      </c>
      <c r="D6599" s="64" t="s">
        <v>177</v>
      </c>
      <c r="E6599" s="65"/>
      <c r="F6599" s="65"/>
      <c r="G6599" s="50">
        <v>10</v>
      </c>
      <c r="H6599" s="50">
        <v>11</v>
      </c>
      <c r="I6599" s="50">
        <f t="shared" si="333"/>
        <v>10</v>
      </c>
      <c r="J6599" s="50">
        <f t="shared" si="333"/>
        <v>11</v>
      </c>
    </row>
    <row r="6600" spans="3:10" ht="14.25" customHeight="1">
      <c r="C6600" s="63" t="s">
        <v>178</v>
      </c>
      <c r="D6600" s="64" t="s">
        <v>179</v>
      </c>
      <c r="E6600" s="65"/>
      <c r="F6600" s="65"/>
      <c r="G6600" s="50">
        <v>10</v>
      </c>
      <c r="H6600" s="50">
        <v>5</v>
      </c>
      <c r="I6600" s="50">
        <f t="shared" si="333"/>
        <v>10</v>
      </c>
      <c r="J6600" s="50">
        <f t="shared" si="333"/>
        <v>5</v>
      </c>
    </row>
    <row r="6601" spans="3:10" ht="14.25" customHeight="1">
      <c r="C6601" s="63" t="s">
        <v>180</v>
      </c>
      <c r="D6601" s="64" t="s">
        <v>181</v>
      </c>
      <c r="E6601" s="65"/>
      <c r="F6601" s="65"/>
      <c r="G6601" s="50">
        <v>17</v>
      </c>
      <c r="H6601" s="50">
        <v>19</v>
      </c>
      <c r="I6601" s="50">
        <f t="shared" si="333"/>
        <v>17</v>
      </c>
      <c r="J6601" s="50">
        <f t="shared" si="333"/>
        <v>19</v>
      </c>
    </row>
    <row r="6602" spans="3:10" ht="14.25" customHeight="1">
      <c r="C6602" s="63" t="s">
        <v>5341</v>
      </c>
      <c r="D6602" s="64" t="s">
        <v>5342</v>
      </c>
      <c r="E6602" s="65"/>
      <c r="F6602" s="65"/>
      <c r="G6602" s="50">
        <v>2</v>
      </c>
      <c r="H6602" s="50">
        <v>3</v>
      </c>
      <c r="I6602" s="50">
        <f t="shared" si="333"/>
        <v>2</v>
      </c>
      <c r="J6602" s="50">
        <f t="shared" si="333"/>
        <v>3</v>
      </c>
    </row>
    <row r="6603" spans="3:10" ht="14.25" customHeight="1">
      <c r="C6603" s="63" t="s">
        <v>182</v>
      </c>
      <c r="D6603" s="64" t="s">
        <v>183</v>
      </c>
      <c r="E6603" s="65"/>
      <c r="F6603" s="65"/>
      <c r="G6603" s="50">
        <v>248</v>
      </c>
      <c r="H6603" s="50">
        <v>253</v>
      </c>
      <c r="I6603" s="50">
        <f t="shared" si="333"/>
        <v>248</v>
      </c>
      <c r="J6603" s="50">
        <f t="shared" si="333"/>
        <v>253</v>
      </c>
    </row>
    <row r="6604" spans="3:10" ht="14.25" customHeight="1">
      <c r="C6604" s="63" t="s">
        <v>5343</v>
      </c>
      <c r="D6604" s="64" t="s">
        <v>5344</v>
      </c>
      <c r="E6604" s="65"/>
      <c r="F6604" s="65"/>
      <c r="G6604" s="50">
        <v>0</v>
      </c>
      <c r="H6604" s="50">
        <v>1</v>
      </c>
      <c r="I6604" s="50">
        <f t="shared" si="333"/>
        <v>0</v>
      </c>
      <c r="J6604" s="50">
        <f t="shared" si="333"/>
        <v>1</v>
      </c>
    </row>
    <row r="6605" spans="3:10" ht="14.25" customHeight="1">
      <c r="C6605" s="63" t="s">
        <v>186</v>
      </c>
      <c r="D6605" s="64" t="s">
        <v>187</v>
      </c>
      <c r="E6605" s="65"/>
      <c r="F6605" s="65"/>
      <c r="G6605" s="50">
        <v>38</v>
      </c>
      <c r="H6605" s="50">
        <v>35</v>
      </c>
      <c r="I6605" s="50">
        <f t="shared" si="333"/>
        <v>38</v>
      </c>
      <c r="J6605" s="50">
        <f t="shared" si="333"/>
        <v>35</v>
      </c>
    </row>
    <row r="6606" spans="3:10" ht="14.25" customHeight="1">
      <c r="C6606" s="63" t="s">
        <v>190</v>
      </c>
      <c r="D6606" s="64" t="s">
        <v>191</v>
      </c>
      <c r="E6606" s="65"/>
      <c r="F6606" s="65"/>
      <c r="G6606" s="50">
        <v>100</v>
      </c>
      <c r="H6606" s="50">
        <v>105</v>
      </c>
      <c r="I6606" s="50">
        <f t="shared" si="333"/>
        <v>100</v>
      </c>
      <c r="J6606" s="50">
        <f t="shared" si="333"/>
        <v>105</v>
      </c>
    </row>
    <row r="6607" spans="3:10" ht="14.25" customHeight="1">
      <c r="C6607" s="63" t="s">
        <v>192</v>
      </c>
      <c r="D6607" s="64" t="s">
        <v>193</v>
      </c>
      <c r="E6607" s="65"/>
      <c r="F6607" s="65"/>
      <c r="G6607" s="50">
        <v>329</v>
      </c>
      <c r="H6607" s="50">
        <v>335</v>
      </c>
      <c r="I6607" s="50">
        <f t="shared" si="333"/>
        <v>329</v>
      </c>
      <c r="J6607" s="50">
        <f t="shared" si="333"/>
        <v>335</v>
      </c>
    </row>
    <row r="6608" spans="3:10" ht="14.25" customHeight="1">
      <c r="C6608" s="63" t="s">
        <v>194</v>
      </c>
      <c r="D6608" s="64" t="s">
        <v>195</v>
      </c>
      <c r="E6608" s="65"/>
      <c r="F6608" s="65"/>
      <c r="G6608" s="50">
        <v>15</v>
      </c>
      <c r="H6608" s="50">
        <v>17</v>
      </c>
      <c r="I6608" s="50">
        <f t="shared" si="333"/>
        <v>15</v>
      </c>
      <c r="J6608" s="50">
        <f t="shared" si="333"/>
        <v>17</v>
      </c>
    </row>
    <row r="6609" spans="3:10" ht="14.25" customHeight="1">
      <c r="C6609" s="63" t="s">
        <v>196</v>
      </c>
      <c r="D6609" s="64" t="s">
        <v>197</v>
      </c>
      <c r="E6609" s="65"/>
      <c r="F6609" s="65"/>
      <c r="G6609" s="50">
        <v>9</v>
      </c>
      <c r="H6609" s="50">
        <v>8</v>
      </c>
      <c r="I6609" s="50">
        <f t="shared" si="333"/>
        <v>9</v>
      </c>
      <c r="J6609" s="50">
        <f t="shared" si="333"/>
        <v>8</v>
      </c>
    </row>
    <row r="6610" spans="3:10" ht="14.25" customHeight="1">
      <c r="C6610" s="63" t="s">
        <v>198</v>
      </c>
      <c r="D6610" s="64" t="s">
        <v>199</v>
      </c>
      <c r="E6610" s="65"/>
      <c r="F6610" s="65"/>
      <c r="G6610" s="50">
        <v>22</v>
      </c>
      <c r="H6610" s="50">
        <v>21</v>
      </c>
      <c r="I6610" s="50">
        <f t="shared" si="333"/>
        <v>22</v>
      </c>
      <c r="J6610" s="50">
        <f t="shared" si="333"/>
        <v>21</v>
      </c>
    </row>
    <row r="6611" spans="3:10" ht="14.25" customHeight="1">
      <c r="C6611" s="63" t="s">
        <v>200</v>
      </c>
      <c r="D6611" s="64" t="s">
        <v>201</v>
      </c>
      <c r="E6611" s="65"/>
      <c r="F6611" s="65"/>
      <c r="G6611" s="50">
        <v>1</v>
      </c>
      <c r="H6611" s="50">
        <v>1</v>
      </c>
      <c r="I6611" s="50">
        <f t="shared" si="333"/>
        <v>1</v>
      </c>
      <c r="J6611" s="50">
        <f t="shared" si="333"/>
        <v>1</v>
      </c>
    </row>
    <row r="6612" spans="3:10" ht="14.25" customHeight="1">
      <c r="C6612" s="63" t="s">
        <v>5345</v>
      </c>
      <c r="D6612" s="64" t="s">
        <v>5346</v>
      </c>
      <c r="E6612" s="65"/>
      <c r="F6612" s="65"/>
      <c r="G6612" s="50">
        <v>0</v>
      </c>
      <c r="H6612" s="50">
        <v>1</v>
      </c>
      <c r="I6612" s="50">
        <f t="shared" si="333"/>
        <v>0</v>
      </c>
      <c r="J6612" s="50">
        <f t="shared" si="333"/>
        <v>1</v>
      </c>
    </row>
    <row r="6613" spans="3:10" ht="14.25" customHeight="1">
      <c r="C6613" s="63" t="s">
        <v>202</v>
      </c>
      <c r="D6613" s="64" t="s">
        <v>203</v>
      </c>
      <c r="E6613" s="65"/>
      <c r="F6613" s="65"/>
      <c r="G6613" s="50">
        <v>3</v>
      </c>
      <c r="H6613" s="50">
        <v>4</v>
      </c>
      <c r="I6613" s="50">
        <f t="shared" si="333"/>
        <v>3</v>
      </c>
      <c r="J6613" s="50">
        <f t="shared" si="333"/>
        <v>4</v>
      </c>
    </row>
    <row r="6614" spans="3:10" ht="14.25" customHeight="1">
      <c r="C6614" s="63" t="s">
        <v>204</v>
      </c>
      <c r="D6614" s="64" t="s">
        <v>205</v>
      </c>
      <c r="E6614" s="65"/>
      <c r="F6614" s="65"/>
      <c r="G6614" s="50">
        <v>1</v>
      </c>
      <c r="H6614" s="50">
        <v>1</v>
      </c>
      <c r="I6614" s="50">
        <f t="shared" si="333"/>
        <v>1</v>
      </c>
      <c r="J6614" s="50">
        <f t="shared" si="333"/>
        <v>1</v>
      </c>
    </row>
    <row r="6615" spans="3:10" ht="14.25" customHeight="1">
      <c r="C6615" s="63" t="s">
        <v>208</v>
      </c>
      <c r="D6615" s="64" t="s">
        <v>209</v>
      </c>
      <c r="E6615" s="65"/>
      <c r="F6615" s="65"/>
      <c r="G6615" s="50">
        <v>20</v>
      </c>
      <c r="H6615" s="50">
        <v>21</v>
      </c>
      <c r="I6615" s="50">
        <f t="shared" si="333"/>
        <v>20</v>
      </c>
      <c r="J6615" s="50">
        <f t="shared" si="333"/>
        <v>21</v>
      </c>
    </row>
    <row r="6616" spans="3:10" ht="14.25" customHeight="1">
      <c r="C6616" s="63" t="s">
        <v>212</v>
      </c>
      <c r="D6616" s="64" t="s">
        <v>213</v>
      </c>
      <c r="E6616" s="65"/>
      <c r="F6616" s="65"/>
      <c r="G6616" s="50">
        <v>13</v>
      </c>
      <c r="H6616" s="50">
        <v>13</v>
      </c>
      <c r="I6616" s="50">
        <f t="shared" si="333"/>
        <v>13</v>
      </c>
      <c r="J6616" s="50">
        <f t="shared" si="333"/>
        <v>13</v>
      </c>
    </row>
    <row r="6617" spans="3:10" ht="14.25" customHeight="1">
      <c r="C6617" s="63" t="s">
        <v>214</v>
      </c>
      <c r="D6617" s="64" t="s">
        <v>215</v>
      </c>
      <c r="E6617" s="65"/>
      <c r="F6617" s="65"/>
      <c r="G6617" s="50">
        <v>2</v>
      </c>
      <c r="H6617" s="50">
        <v>3</v>
      </c>
      <c r="I6617" s="50">
        <f t="shared" si="333"/>
        <v>2</v>
      </c>
      <c r="J6617" s="50">
        <f t="shared" si="333"/>
        <v>3</v>
      </c>
    </row>
    <row r="6618" spans="3:10" ht="14.25" customHeight="1">
      <c r="C6618" s="63" t="s">
        <v>216</v>
      </c>
      <c r="D6618" s="64" t="s">
        <v>217</v>
      </c>
      <c r="E6618" s="65"/>
      <c r="F6618" s="65"/>
      <c r="G6618" s="50">
        <v>7</v>
      </c>
      <c r="H6618" s="50">
        <v>3</v>
      </c>
      <c r="I6618" s="50">
        <f t="shared" si="333"/>
        <v>7</v>
      </c>
      <c r="J6618" s="50">
        <f t="shared" si="333"/>
        <v>3</v>
      </c>
    </row>
    <row r="6619" spans="3:10" ht="14.25" customHeight="1">
      <c r="C6619" s="63" t="s">
        <v>218</v>
      </c>
      <c r="D6619" s="64" t="s">
        <v>219</v>
      </c>
      <c r="E6619" s="65"/>
      <c r="F6619" s="65"/>
      <c r="G6619" s="50">
        <v>2</v>
      </c>
      <c r="H6619" s="50">
        <v>1</v>
      </c>
      <c r="I6619" s="50">
        <f t="shared" si="333"/>
        <v>2</v>
      </c>
      <c r="J6619" s="50">
        <f t="shared" si="333"/>
        <v>1</v>
      </c>
    </row>
    <row r="6620" spans="3:10" ht="14.25" customHeight="1">
      <c r="C6620" s="63" t="s">
        <v>220</v>
      </c>
      <c r="D6620" s="64" t="s">
        <v>221</v>
      </c>
      <c r="E6620" s="65"/>
      <c r="F6620" s="65"/>
      <c r="G6620" s="50">
        <v>8</v>
      </c>
      <c r="H6620" s="50">
        <v>3</v>
      </c>
      <c r="I6620" s="50">
        <f t="shared" si="333"/>
        <v>8</v>
      </c>
      <c r="J6620" s="50">
        <f t="shared" si="333"/>
        <v>3</v>
      </c>
    </row>
    <row r="6621" spans="3:10" ht="14.25" customHeight="1">
      <c r="C6621" s="63" t="s">
        <v>5347</v>
      </c>
      <c r="D6621" s="64" t="s">
        <v>5348</v>
      </c>
      <c r="E6621" s="65"/>
      <c r="F6621" s="65"/>
      <c r="G6621" s="50">
        <v>3</v>
      </c>
      <c r="H6621" s="50">
        <v>3</v>
      </c>
      <c r="I6621" s="50">
        <f t="shared" si="333"/>
        <v>3</v>
      </c>
      <c r="J6621" s="50">
        <f t="shared" si="333"/>
        <v>3</v>
      </c>
    </row>
    <row r="6622" spans="3:10" ht="14.25" customHeight="1">
      <c r="C6622" s="63" t="s">
        <v>5349</v>
      </c>
      <c r="D6622" s="64" t="s">
        <v>5350</v>
      </c>
      <c r="E6622" s="65"/>
      <c r="F6622" s="65"/>
      <c r="G6622" s="50">
        <v>0</v>
      </c>
      <c r="H6622" s="50">
        <v>1</v>
      </c>
      <c r="I6622" s="50">
        <f t="shared" si="333"/>
        <v>0</v>
      </c>
      <c r="J6622" s="50">
        <f t="shared" si="333"/>
        <v>1</v>
      </c>
    </row>
    <row r="6623" spans="3:10" ht="14.25" customHeight="1">
      <c r="C6623" s="63" t="s">
        <v>222</v>
      </c>
      <c r="D6623" s="64" t="s">
        <v>223</v>
      </c>
      <c r="E6623" s="65"/>
      <c r="F6623" s="65"/>
      <c r="G6623" s="50">
        <v>1</v>
      </c>
      <c r="H6623" s="50">
        <v>1</v>
      </c>
      <c r="I6623" s="50">
        <f t="shared" si="333"/>
        <v>1</v>
      </c>
      <c r="J6623" s="50">
        <f t="shared" si="333"/>
        <v>1</v>
      </c>
    </row>
    <row r="6624" spans="3:10" ht="14.25" customHeight="1">
      <c r="C6624" s="63" t="s">
        <v>226</v>
      </c>
      <c r="D6624" s="64" t="s">
        <v>227</v>
      </c>
      <c r="E6624" s="65"/>
      <c r="F6624" s="65"/>
      <c r="G6624" s="50">
        <v>0</v>
      </c>
      <c r="H6624" s="50">
        <v>1</v>
      </c>
      <c r="I6624" s="50">
        <f t="shared" si="333"/>
        <v>0</v>
      </c>
      <c r="J6624" s="50">
        <f t="shared" si="333"/>
        <v>1</v>
      </c>
    </row>
    <row r="6625" spans="3:10" ht="14.25" customHeight="1">
      <c r="C6625" s="63" t="s">
        <v>5270</v>
      </c>
      <c r="D6625" s="64" t="s">
        <v>5271</v>
      </c>
      <c r="E6625" s="65"/>
      <c r="F6625" s="65"/>
      <c r="G6625" s="50">
        <v>0</v>
      </c>
      <c r="H6625" s="50">
        <v>1</v>
      </c>
      <c r="I6625" s="50">
        <f t="shared" si="333"/>
        <v>0</v>
      </c>
      <c r="J6625" s="50">
        <f t="shared" si="333"/>
        <v>1</v>
      </c>
    </row>
    <row r="6626" spans="3:10" ht="14.25" customHeight="1">
      <c r="C6626" s="63" t="s">
        <v>230</v>
      </c>
      <c r="D6626" s="64" t="s">
        <v>231</v>
      </c>
      <c r="E6626" s="65"/>
      <c r="F6626" s="65"/>
      <c r="G6626" s="50">
        <v>181</v>
      </c>
      <c r="H6626" s="50">
        <v>179</v>
      </c>
      <c r="I6626" s="50">
        <f t="shared" si="333"/>
        <v>181</v>
      </c>
      <c r="J6626" s="50">
        <f t="shared" si="333"/>
        <v>179</v>
      </c>
    </row>
    <row r="6627" spans="3:10" ht="14.25" customHeight="1">
      <c r="C6627" s="63" t="s">
        <v>232</v>
      </c>
      <c r="D6627" s="64" t="s">
        <v>233</v>
      </c>
      <c r="E6627" s="65"/>
      <c r="F6627" s="65"/>
      <c r="G6627" s="50">
        <v>154</v>
      </c>
      <c r="H6627" s="50">
        <v>153</v>
      </c>
      <c r="I6627" s="50">
        <f t="shared" si="333"/>
        <v>154</v>
      </c>
      <c r="J6627" s="50">
        <f t="shared" si="333"/>
        <v>153</v>
      </c>
    </row>
    <row r="6628" spans="3:10" ht="14.25" customHeight="1">
      <c r="C6628" s="63" t="s">
        <v>234</v>
      </c>
      <c r="D6628" s="64" t="s">
        <v>235</v>
      </c>
      <c r="E6628" s="65"/>
      <c r="F6628" s="65"/>
      <c r="G6628" s="50">
        <v>0</v>
      </c>
      <c r="H6628" s="50">
        <v>1</v>
      </c>
      <c r="I6628" s="50">
        <f t="shared" si="333"/>
        <v>0</v>
      </c>
      <c r="J6628" s="50">
        <f t="shared" si="333"/>
        <v>1</v>
      </c>
    </row>
    <row r="6629" spans="3:10" ht="14.25" customHeight="1">
      <c r="C6629" s="63" t="s">
        <v>236</v>
      </c>
      <c r="D6629" s="64" t="s">
        <v>237</v>
      </c>
      <c r="E6629" s="65"/>
      <c r="F6629" s="65"/>
      <c r="G6629" s="50">
        <v>17</v>
      </c>
      <c r="H6629" s="50">
        <v>20</v>
      </c>
      <c r="I6629" s="50">
        <f t="shared" si="333"/>
        <v>17</v>
      </c>
      <c r="J6629" s="50">
        <f t="shared" si="333"/>
        <v>20</v>
      </c>
    </row>
    <row r="6630" spans="3:10" ht="14.25" customHeight="1">
      <c r="C6630" s="63" t="s">
        <v>238</v>
      </c>
      <c r="D6630" s="64" t="s">
        <v>239</v>
      </c>
      <c r="E6630" s="65"/>
      <c r="F6630" s="65"/>
      <c r="G6630" s="50">
        <v>51</v>
      </c>
      <c r="H6630" s="50">
        <v>56</v>
      </c>
      <c r="I6630" s="50">
        <f t="shared" si="333"/>
        <v>51</v>
      </c>
      <c r="J6630" s="50">
        <f t="shared" si="333"/>
        <v>56</v>
      </c>
    </row>
    <row r="6631" spans="3:10" ht="14.25" customHeight="1">
      <c r="C6631" s="63" t="s">
        <v>240</v>
      </c>
      <c r="D6631" s="64" t="s">
        <v>241</v>
      </c>
      <c r="E6631" s="65"/>
      <c r="F6631" s="65"/>
      <c r="G6631" s="50">
        <v>21</v>
      </c>
      <c r="H6631" s="50">
        <v>23</v>
      </c>
      <c r="I6631" s="50">
        <f t="shared" si="333"/>
        <v>21</v>
      </c>
      <c r="J6631" s="50">
        <f t="shared" si="333"/>
        <v>23</v>
      </c>
    </row>
    <row r="6632" spans="3:10" ht="14.25" customHeight="1">
      <c r="C6632" s="63" t="s">
        <v>244</v>
      </c>
      <c r="D6632" s="64" t="s">
        <v>245</v>
      </c>
      <c r="E6632" s="65"/>
      <c r="F6632" s="65"/>
      <c r="G6632" s="50">
        <v>7</v>
      </c>
      <c r="H6632" s="50">
        <v>7</v>
      </c>
      <c r="I6632" s="50">
        <f t="shared" si="333"/>
        <v>7</v>
      </c>
      <c r="J6632" s="50">
        <f t="shared" si="333"/>
        <v>7</v>
      </c>
    </row>
    <row r="6633" spans="3:10" ht="14.25" customHeight="1">
      <c r="C6633" s="63" t="s">
        <v>246</v>
      </c>
      <c r="D6633" s="64" t="s">
        <v>247</v>
      </c>
      <c r="E6633" s="65"/>
      <c r="F6633" s="65"/>
      <c r="G6633" s="50">
        <v>2</v>
      </c>
      <c r="H6633" s="50">
        <v>3</v>
      </c>
      <c r="I6633" s="50">
        <f t="shared" si="333"/>
        <v>2</v>
      </c>
      <c r="J6633" s="50">
        <f t="shared" si="333"/>
        <v>3</v>
      </c>
    </row>
    <row r="6634" spans="3:10" ht="14.25" customHeight="1">
      <c r="C6634" s="63" t="s">
        <v>5351</v>
      </c>
      <c r="D6634" s="64" t="s">
        <v>5352</v>
      </c>
      <c r="E6634" s="65"/>
      <c r="F6634" s="65"/>
      <c r="G6634" s="50">
        <v>0</v>
      </c>
      <c r="H6634" s="50">
        <v>1</v>
      </c>
      <c r="I6634" s="50">
        <f t="shared" si="333"/>
        <v>0</v>
      </c>
      <c r="J6634" s="50">
        <f t="shared" si="333"/>
        <v>1</v>
      </c>
    </row>
    <row r="6635" spans="3:10" ht="14.25" customHeight="1">
      <c r="C6635" s="63" t="s">
        <v>248</v>
      </c>
      <c r="D6635" s="64" t="s">
        <v>249</v>
      </c>
      <c r="E6635" s="65"/>
      <c r="F6635" s="65"/>
      <c r="G6635" s="50">
        <v>0</v>
      </c>
      <c r="H6635" s="50">
        <v>1</v>
      </c>
      <c r="I6635" s="50">
        <f t="shared" si="333"/>
        <v>0</v>
      </c>
      <c r="J6635" s="50">
        <f t="shared" si="333"/>
        <v>1</v>
      </c>
    </row>
    <row r="6636" spans="3:10" ht="14.25" customHeight="1">
      <c r="C6636" s="63" t="s">
        <v>250</v>
      </c>
      <c r="D6636" s="64" t="s">
        <v>251</v>
      </c>
      <c r="E6636" s="65"/>
      <c r="F6636" s="65"/>
      <c r="G6636" s="50">
        <v>0</v>
      </c>
      <c r="H6636" s="50">
        <v>1</v>
      </c>
      <c r="I6636" s="50">
        <f t="shared" si="333"/>
        <v>0</v>
      </c>
      <c r="J6636" s="50">
        <f t="shared" si="333"/>
        <v>1</v>
      </c>
    </row>
    <row r="6637" spans="3:10" ht="14.25" customHeight="1">
      <c r="C6637" s="63" t="s">
        <v>252</v>
      </c>
      <c r="D6637" s="64" t="s">
        <v>253</v>
      </c>
      <c r="E6637" s="65"/>
      <c r="F6637" s="65"/>
      <c r="G6637" s="50">
        <v>2</v>
      </c>
      <c r="H6637" s="50">
        <v>1</v>
      </c>
      <c r="I6637" s="50">
        <f t="shared" si="333"/>
        <v>2</v>
      </c>
      <c r="J6637" s="50">
        <f t="shared" si="333"/>
        <v>1</v>
      </c>
    </row>
    <row r="6638" spans="3:10" ht="14.25" customHeight="1">
      <c r="C6638" s="63" t="s">
        <v>4159</v>
      </c>
      <c r="D6638" s="64" t="s">
        <v>4160</v>
      </c>
      <c r="E6638" s="65"/>
      <c r="F6638" s="65"/>
      <c r="G6638" s="50">
        <v>14</v>
      </c>
      <c r="H6638" s="50">
        <v>1</v>
      </c>
      <c r="I6638" s="50">
        <f t="shared" si="333"/>
        <v>14</v>
      </c>
      <c r="J6638" s="50">
        <f t="shared" si="333"/>
        <v>1</v>
      </c>
    </row>
    <row r="6639" spans="3:10" ht="14.25" customHeight="1">
      <c r="C6639" s="63" t="s">
        <v>5353</v>
      </c>
      <c r="D6639" s="64" t="s">
        <v>5354</v>
      </c>
      <c r="E6639" s="65"/>
      <c r="F6639" s="65"/>
      <c r="G6639" s="50">
        <v>0</v>
      </c>
      <c r="H6639" s="50">
        <v>1</v>
      </c>
      <c r="I6639" s="50">
        <f t="shared" si="333"/>
        <v>0</v>
      </c>
      <c r="J6639" s="50">
        <f t="shared" si="333"/>
        <v>1</v>
      </c>
    </row>
    <row r="6640" spans="3:10" ht="14.25" customHeight="1">
      <c r="C6640" s="63" t="s">
        <v>5355</v>
      </c>
      <c r="D6640" s="64" t="s">
        <v>5356</v>
      </c>
      <c r="E6640" s="65"/>
      <c r="F6640" s="65"/>
      <c r="G6640" s="50">
        <v>0</v>
      </c>
      <c r="H6640" s="50">
        <v>1</v>
      </c>
      <c r="I6640" s="50">
        <f t="shared" si="333"/>
        <v>0</v>
      </c>
      <c r="J6640" s="50">
        <f t="shared" si="333"/>
        <v>1</v>
      </c>
    </row>
    <row r="6641" spans="3:10" ht="14.25" customHeight="1">
      <c r="C6641" s="63" t="s">
        <v>5357</v>
      </c>
      <c r="D6641" s="64" t="s">
        <v>5358</v>
      </c>
      <c r="E6641" s="65"/>
      <c r="F6641" s="65"/>
      <c r="G6641" s="50">
        <v>0</v>
      </c>
      <c r="H6641" s="50">
        <v>1</v>
      </c>
      <c r="I6641" s="50">
        <f t="shared" si="333"/>
        <v>0</v>
      </c>
      <c r="J6641" s="50">
        <f t="shared" si="333"/>
        <v>1</v>
      </c>
    </row>
    <row r="6642" spans="3:10" ht="14.25" customHeight="1">
      <c r="C6642" s="63" t="s">
        <v>256</v>
      </c>
      <c r="D6642" s="64" t="s">
        <v>257</v>
      </c>
      <c r="E6642" s="65"/>
      <c r="F6642" s="65"/>
      <c r="G6642" s="50">
        <v>4</v>
      </c>
      <c r="H6642" s="50">
        <v>4</v>
      </c>
      <c r="I6642" s="50">
        <f t="shared" si="333"/>
        <v>4</v>
      </c>
      <c r="J6642" s="50">
        <f t="shared" si="333"/>
        <v>4</v>
      </c>
    </row>
    <row r="6643" spans="3:10" ht="14.25" customHeight="1">
      <c r="C6643" s="63" t="s">
        <v>262</v>
      </c>
      <c r="D6643" s="64" t="s">
        <v>263</v>
      </c>
      <c r="E6643" s="65"/>
      <c r="F6643" s="65"/>
      <c r="G6643" s="50">
        <v>2</v>
      </c>
      <c r="H6643" s="50">
        <v>3</v>
      </c>
      <c r="I6643" s="50">
        <f t="shared" si="333"/>
        <v>2</v>
      </c>
      <c r="J6643" s="50">
        <f t="shared" si="333"/>
        <v>3</v>
      </c>
    </row>
    <row r="6644" spans="3:10" ht="14.25" customHeight="1">
      <c r="C6644" s="63" t="s">
        <v>270</v>
      </c>
      <c r="D6644" s="64" t="s">
        <v>271</v>
      </c>
      <c r="E6644" s="65"/>
      <c r="F6644" s="65"/>
      <c r="G6644" s="50">
        <v>0</v>
      </c>
      <c r="H6644" s="50">
        <v>1</v>
      </c>
      <c r="I6644" s="50">
        <f t="shared" si="333"/>
        <v>0</v>
      </c>
      <c r="J6644" s="50">
        <f t="shared" si="333"/>
        <v>1</v>
      </c>
    </row>
    <row r="6645" spans="3:10" ht="14.25" customHeight="1">
      <c r="C6645" s="63" t="s">
        <v>5359</v>
      </c>
      <c r="D6645" s="64" t="s">
        <v>5360</v>
      </c>
      <c r="E6645" s="65"/>
      <c r="F6645" s="65"/>
      <c r="G6645" s="50">
        <v>1</v>
      </c>
      <c r="H6645" s="50">
        <v>1</v>
      </c>
      <c r="I6645" s="50">
        <f t="shared" si="333"/>
        <v>1</v>
      </c>
      <c r="J6645" s="50">
        <f t="shared" si="333"/>
        <v>1</v>
      </c>
    </row>
    <row r="6646" spans="3:10" ht="14.25" customHeight="1">
      <c r="C6646" s="63" t="s">
        <v>276</v>
      </c>
      <c r="D6646" s="64" t="s">
        <v>277</v>
      </c>
      <c r="E6646" s="65"/>
      <c r="F6646" s="65"/>
      <c r="G6646" s="50">
        <v>1</v>
      </c>
      <c r="H6646" s="50">
        <v>1</v>
      </c>
      <c r="I6646" s="50">
        <f t="shared" si="333"/>
        <v>1</v>
      </c>
      <c r="J6646" s="50">
        <f t="shared" si="333"/>
        <v>1</v>
      </c>
    </row>
    <row r="6647" spans="3:10" ht="14.25" customHeight="1">
      <c r="C6647" s="63" t="s">
        <v>278</v>
      </c>
      <c r="D6647" s="64" t="s">
        <v>279</v>
      </c>
      <c r="E6647" s="65"/>
      <c r="F6647" s="65"/>
      <c r="G6647" s="50">
        <v>0</v>
      </c>
      <c r="H6647" s="50">
        <v>1</v>
      </c>
      <c r="I6647" s="50">
        <f t="shared" si="333"/>
        <v>0</v>
      </c>
      <c r="J6647" s="50">
        <f t="shared" si="333"/>
        <v>1</v>
      </c>
    </row>
    <row r="6648" spans="3:10" ht="14.25" customHeight="1">
      <c r="C6648" s="63" t="s">
        <v>282</v>
      </c>
      <c r="D6648" s="64" t="s">
        <v>283</v>
      </c>
      <c r="E6648" s="65"/>
      <c r="F6648" s="65"/>
      <c r="G6648" s="50">
        <v>0</v>
      </c>
      <c r="H6648" s="50">
        <v>1</v>
      </c>
      <c r="I6648" s="50">
        <f t="shared" si="333"/>
        <v>0</v>
      </c>
      <c r="J6648" s="50">
        <f t="shared" si="333"/>
        <v>1</v>
      </c>
    </row>
    <row r="6649" spans="3:10" ht="14.25" customHeight="1">
      <c r="C6649" s="63" t="s">
        <v>284</v>
      </c>
      <c r="D6649" s="64" t="s">
        <v>285</v>
      </c>
      <c r="E6649" s="65"/>
      <c r="F6649" s="65"/>
      <c r="G6649" s="50">
        <v>27</v>
      </c>
      <c r="H6649" s="50">
        <v>1</v>
      </c>
      <c r="I6649" s="50">
        <f t="shared" si="333"/>
        <v>27</v>
      </c>
      <c r="J6649" s="50">
        <f t="shared" si="333"/>
        <v>1</v>
      </c>
    </row>
    <row r="6650" spans="3:10" ht="14.25" customHeight="1">
      <c r="C6650" s="63" t="s">
        <v>286</v>
      </c>
      <c r="D6650" s="64" t="s">
        <v>287</v>
      </c>
      <c r="E6650" s="65"/>
      <c r="F6650" s="65"/>
      <c r="G6650" s="50">
        <v>1</v>
      </c>
      <c r="H6650" s="50">
        <v>1</v>
      </c>
      <c r="I6650" s="50">
        <f t="shared" si="333"/>
        <v>1</v>
      </c>
      <c r="J6650" s="50">
        <f t="shared" si="333"/>
        <v>1</v>
      </c>
    </row>
    <row r="6651" spans="3:10" ht="14.25" customHeight="1">
      <c r="C6651" s="63" t="s">
        <v>290</v>
      </c>
      <c r="D6651" s="64" t="s">
        <v>291</v>
      </c>
      <c r="E6651" s="65"/>
      <c r="F6651" s="65"/>
      <c r="G6651" s="50">
        <v>0</v>
      </c>
      <c r="H6651" s="50">
        <v>1</v>
      </c>
      <c r="I6651" s="50">
        <f t="shared" si="333"/>
        <v>0</v>
      </c>
      <c r="J6651" s="50">
        <f t="shared" si="333"/>
        <v>1</v>
      </c>
    </row>
    <row r="6652" spans="3:10" ht="14.25" customHeight="1">
      <c r="C6652" s="63" t="s">
        <v>292</v>
      </c>
      <c r="D6652" s="64" t="s">
        <v>293</v>
      </c>
      <c r="E6652" s="65"/>
      <c r="F6652" s="65"/>
      <c r="G6652" s="50">
        <v>55</v>
      </c>
      <c r="H6652" s="50">
        <v>56</v>
      </c>
      <c r="I6652" s="50">
        <f t="shared" si="333"/>
        <v>55</v>
      </c>
      <c r="J6652" s="50">
        <f t="shared" si="333"/>
        <v>56</v>
      </c>
    </row>
    <row r="6653" spans="3:10" ht="14.25" customHeight="1">
      <c r="C6653" s="63" t="s">
        <v>294</v>
      </c>
      <c r="D6653" s="64" t="s">
        <v>295</v>
      </c>
      <c r="E6653" s="65"/>
      <c r="F6653" s="65"/>
      <c r="G6653" s="50">
        <v>43</v>
      </c>
      <c r="H6653" s="50">
        <v>41</v>
      </c>
      <c r="I6653" s="50">
        <f t="shared" si="333"/>
        <v>43</v>
      </c>
      <c r="J6653" s="50">
        <f t="shared" si="333"/>
        <v>41</v>
      </c>
    </row>
    <row r="6654" spans="3:10" ht="14.25" customHeight="1">
      <c r="C6654" s="63" t="s">
        <v>296</v>
      </c>
      <c r="D6654" s="64" t="s">
        <v>297</v>
      </c>
      <c r="E6654" s="65"/>
      <c r="F6654" s="65"/>
      <c r="G6654" s="50">
        <v>382</v>
      </c>
      <c r="H6654" s="50">
        <v>381</v>
      </c>
      <c r="I6654" s="50">
        <f t="shared" si="333"/>
        <v>382</v>
      </c>
      <c r="J6654" s="50">
        <f t="shared" si="333"/>
        <v>381</v>
      </c>
    </row>
    <row r="6655" spans="3:10" ht="14.25" customHeight="1">
      <c r="C6655" s="63" t="s">
        <v>298</v>
      </c>
      <c r="D6655" s="64" t="s">
        <v>299</v>
      </c>
      <c r="E6655" s="65"/>
      <c r="F6655" s="65"/>
      <c r="G6655" s="50">
        <v>106</v>
      </c>
      <c r="H6655" s="50">
        <v>104</v>
      </c>
      <c r="I6655" s="50">
        <f t="shared" si="333"/>
        <v>106</v>
      </c>
      <c r="J6655" s="50">
        <f t="shared" si="333"/>
        <v>104</v>
      </c>
    </row>
    <row r="6656" spans="3:10" ht="14.25" customHeight="1">
      <c r="C6656" s="63" t="s">
        <v>300</v>
      </c>
      <c r="D6656" s="64" t="s">
        <v>301</v>
      </c>
      <c r="E6656" s="65"/>
      <c r="F6656" s="65"/>
      <c r="G6656" s="50">
        <v>0</v>
      </c>
      <c r="H6656" s="50">
        <v>1</v>
      </c>
      <c r="I6656" s="50">
        <f t="shared" si="333"/>
        <v>0</v>
      </c>
      <c r="J6656" s="50">
        <f t="shared" si="333"/>
        <v>1</v>
      </c>
    </row>
    <row r="6657" spans="3:10" ht="14.25" customHeight="1">
      <c r="C6657" s="63" t="s">
        <v>302</v>
      </c>
      <c r="D6657" s="64" t="s">
        <v>303</v>
      </c>
      <c r="E6657" s="65"/>
      <c r="F6657" s="65"/>
      <c r="G6657" s="50">
        <v>1</v>
      </c>
      <c r="H6657" s="50">
        <v>1</v>
      </c>
      <c r="I6657" s="50">
        <f t="shared" si="333"/>
        <v>1</v>
      </c>
      <c r="J6657" s="50">
        <f t="shared" si="333"/>
        <v>1</v>
      </c>
    </row>
    <row r="6658" spans="3:10" ht="14.25" customHeight="1">
      <c r="C6658" s="63" t="s">
        <v>304</v>
      </c>
      <c r="D6658" s="64" t="s">
        <v>305</v>
      </c>
      <c r="E6658" s="65"/>
      <c r="F6658" s="65"/>
      <c r="G6658" s="50">
        <v>0</v>
      </c>
      <c r="H6658" s="50">
        <v>1</v>
      </c>
      <c r="I6658" s="50">
        <f t="shared" si="333"/>
        <v>0</v>
      </c>
      <c r="J6658" s="50">
        <f t="shared" si="333"/>
        <v>1</v>
      </c>
    </row>
    <row r="6659" spans="3:10" ht="14.25" customHeight="1">
      <c r="C6659" s="63" t="s">
        <v>306</v>
      </c>
      <c r="D6659" s="64" t="s">
        <v>307</v>
      </c>
      <c r="E6659" s="65"/>
      <c r="F6659" s="65"/>
      <c r="G6659" s="50">
        <v>2</v>
      </c>
      <c r="H6659" s="50">
        <v>3</v>
      </c>
      <c r="I6659" s="50">
        <f t="shared" si="333"/>
        <v>2</v>
      </c>
      <c r="J6659" s="50">
        <f t="shared" si="333"/>
        <v>3</v>
      </c>
    </row>
    <row r="6660" spans="3:10" ht="14.25" customHeight="1">
      <c r="C6660" s="63" t="s">
        <v>308</v>
      </c>
      <c r="D6660" s="64" t="s">
        <v>309</v>
      </c>
      <c r="E6660" s="65"/>
      <c r="F6660" s="65"/>
      <c r="G6660" s="50">
        <v>0</v>
      </c>
      <c r="H6660" s="50">
        <v>1</v>
      </c>
      <c r="I6660" s="50">
        <f t="shared" si="333"/>
        <v>0</v>
      </c>
      <c r="J6660" s="50">
        <f t="shared" si="333"/>
        <v>1</v>
      </c>
    </row>
    <row r="6661" spans="3:10" ht="14.25" customHeight="1">
      <c r="C6661" s="63" t="s">
        <v>561</v>
      </c>
      <c r="D6661" s="64" t="s">
        <v>562</v>
      </c>
      <c r="E6661" s="65"/>
      <c r="F6661" s="65"/>
      <c r="G6661" s="50">
        <v>2</v>
      </c>
      <c r="H6661" s="50">
        <v>1</v>
      </c>
      <c r="I6661" s="50">
        <f t="shared" si="333"/>
        <v>2</v>
      </c>
      <c r="J6661" s="50">
        <f t="shared" si="333"/>
        <v>1</v>
      </c>
    </row>
    <row r="6662" spans="3:10" ht="14.25" customHeight="1">
      <c r="C6662" s="63" t="s">
        <v>310</v>
      </c>
      <c r="D6662" s="64" t="s">
        <v>311</v>
      </c>
      <c r="E6662" s="65"/>
      <c r="F6662" s="65"/>
      <c r="G6662" s="50">
        <v>0</v>
      </c>
      <c r="H6662" s="50">
        <v>1</v>
      </c>
      <c r="I6662" s="50">
        <f t="shared" si="333"/>
        <v>0</v>
      </c>
      <c r="J6662" s="50">
        <f t="shared" si="333"/>
        <v>1</v>
      </c>
    </row>
    <row r="6663" spans="3:10" ht="14.25" customHeight="1">
      <c r="C6663" s="63" t="s">
        <v>312</v>
      </c>
      <c r="D6663" s="64" t="s">
        <v>313</v>
      </c>
      <c r="E6663" s="65"/>
      <c r="F6663" s="65"/>
      <c r="G6663" s="50">
        <v>2</v>
      </c>
      <c r="H6663" s="50">
        <v>3</v>
      </c>
      <c r="I6663" s="50">
        <f t="shared" si="333"/>
        <v>2</v>
      </c>
      <c r="J6663" s="50">
        <f t="shared" si="333"/>
        <v>3</v>
      </c>
    </row>
    <row r="6664" spans="3:10" ht="14.25" customHeight="1">
      <c r="C6664" s="63" t="s">
        <v>314</v>
      </c>
      <c r="D6664" s="64" t="s">
        <v>315</v>
      </c>
      <c r="E6664" s="65"/>
      <c r="F6664" s="65"/>
      <c r="G6664" s="50">
        <v>0</v>
      </c>
      <c r="H6664" s="50">
        <v>1</v>
      </c>
      <c r="I6664" s="50">
        <f t="shared" si="333"/>
        <v>0</v>
      </c>
      <c r="J6664" s="50">
        <f t="shared" si="333"/>
        <v>1</v>
      </c>
    </row>
    <row r="6665" spans="3:10" ht="14.25" customHeight="1">
      <c r="C6665" s="63" t="s">
        <v>316</v>
      </c>
      <c r="D6665" s="64" t="s">
        <v>317</v>
      </c>
      <c r="E6665" s="65"/>
      <c r="F6665" s="65"/>
      <c r="G6665" s="50">
        <v>0</v>
      </c>
      <c r="H6665" s="50">
        <v>1</v>
      </c>
      <c r="I6665" s="50">
        <f t="shared" si="333"/>
        <v>0</v>
      </c>
      <c r="J6665" s="50">
        <f t="shared" ref="J6665:J6728" si="334">SUM(F6665,H6665)</f>
        <v>1</v>
      </c>
    </row>
    <row r="6666" spans="3:10" ht="14.25" customHeight="1">
      <c r="C6666" s="63" t="s">
        <v>318</v>
      </c>
      <c r="D6666" s="64" t="s">
        <v>319</v>
      </c>
      <c r="E6666" s="65"/>
      <c r="F6666" s="65"/>
      <c r="G6666" s="50">
        <v>0</v>
      </c>
      <c r="H6666" s="50">
        <v>1</v>
      </c>
      <c r="I6666" s="50">
        <f t="shared" ref="I6666:J6729" si="335">SUM(E6666,G6666)</f>
        <v>0</v>
      </c>
      <c r="J6666" s="50">
        <f t="shared" si="334"/>
        <v>1</v>
      </c>
    </row>
    <row r="6667" spans="3:10" ht="14.25" customHeight="1">
      <c r="C6667" s="63" t="s">
        <v>320</v>
      </c>
      <c r="D6667" s="64" t="s">
        <v>321</v>
      </c>
      <c r="E6667" s="65"/>
      <c r="F6667" s="65"/>
      <c r="G6667" s="50">
        <v>29</v>
      </c>
      <c r="H6667" s="50">
        <v>28</v>
      </c>
      <c r="I6667" s="50">
        <f t="shared" si="335"/>
        <v>29</v>
      </c>
      <c r="J6667" s="50">
        <f t="shared" si="334"/>
        <v>28</v>
      </c>
    </row>
    <row r="6668" spans="3:10" ht="14.25" customHeight="1">
      <c r="C6668" s="63" t="s">
        <v>322</v>
      </c>
      <c r="D6668" s="64" t="s">
        <v>323</v>
      </c>
      <c r="E6668" s="65"/>
      <c r="F6668" s="65"/>
      <c r="G6668" s="50">
        <v>1</v>
      </c>
      <c r="H6668" s="50">
        <v>1</v>
      </c>
      <c r="I6668" s="50">
        <f t="shared" si="335"/>
        <v>1</v>
      </c>
      <c r="J6668" s="50">
        <f t="shared" si="334"/>
        <v>1</v>
      </c>
    </row>
    <row r="6669" spans="3:10" ht="14.25" customHeight="1">
      <c r="C6669" s="63" t="s">
        <v>326</v>
      </c>
      <c r="D6669" s="64" t="s">
        <v>327</v>
      </c>
      <c r="E6669" s="65"/>
      <c r="F6669" s="65"/>
      <c r="G6669" s="50">
        <v>20</v>
      </c>
      <c r="H6669" s="50">
        <v>16</v>
      </c>
      <c r="I6669" s="50">
        <f t="shared" si="335"/>
        <v>20</v>
      </c>
      <c r="J6669" s="50">
        <f t="shared" si="334"/>
        <v>16</v>
      </c>
    </row>
    <row r="6670" spans="3:10" ht="14.25" customHeight="1">
      <c r="C6670" s="63" t="s">
        <v>502</v>
      </c>
      <c r="D6670" s="64" t="s">
        <v>503</v>
      </c>
      <c r="E6670" s="65"/>
      <c r="F6670" s="65"/>
      <c r="G6670" s="50">
        <v>0</v>
      </c>
      <c r="H6670" s="50">
        <v>1</v>
      </c>
      <c r="I6670" s="50">
        <f t="shared" si="335"/>
        <v>0</v>
      </c>
      <c r="J6670" s="50">
        <f t="shared" si="334"/>
        <v>1</v>
      </c>
    </row>
    <row r="6671" spans="3:10" ht="14.25" customHeight="1">
      <c r="C6671" s="63" t="s">
        <v>328</v>
      </c>
      <c r="D6671" s="64" t="s">
        <v>329</v>
      </c>
      <c r="E6671" s="65"/>
      <c r="F6671" s="65"/>
      <c r="G6671" s="50">
        <v>64</v>
      </c>
      <c r="H6671" s="50">
        <v>63</v>
      </c>
      <c r="I6671" s="50">
        <f t="shared" si="335"/>
        <v>64</v>
      </c>
      <c r="J6671" s="50">
        <f t="shared" si="334"/>
        <v>63</v>
      </c>
    </row>
    <row r="6672" spans="3:10" ht="14.25" customHeight="1">
      <c r="C6672" s="63" t="s">
        <v>330</v>
      </c>
      <c r="D6672" s="64" t="s">
        <v>331</v>
      </c>
      <c r="E6672" s="65"/>
      <c r="F6672" s="65"/>
      <c r="G6672" s="50">
        <v>4</v>
      </c>
      <c r="H6672" s="50">
        <v>4</v>
      </c>
      <c r="I6672" s="50">
        <f t="shared" si="335"/>
        <v>4</v>
      </c>
      <c r="J6672" s="50">
        <f t="shared" si="334"/>
        <v>4</v>
      </c>
    </row>
    <row r="6673" spans="3:10" ht="14.25" customHeight="1">
      <c r="C6673" s="63" t="s">
        <v>332</v>
      </c>
      <c r="D6673" s="64" t="s">
        <v>333</v>
      </c>
      <c r="E6673" s="65"/>
      <c r="F6673" s="65"/>
      <c r="G6673" s="50">
        <v>8</v>
      </c>
      <c r="H6673" s="50">
        <v>7</v>
      </c>
      <c r="I6673" s="50">
        <f t="shared" si="335"/>
        <v>8</v>
      </c>
      <c r="J6673" s="50">
        <f t="shared" si="334"/>
        <v>7</v>
      </c>
    </row>
    <row r="6674" spans="3:10" ht="14.25" customHeight="1">
      <c r="C6674" s="63" t="s">
        <v>334</v>
      </c>
      <c r="D6674" s="64" t="s">
        <v>335</v>
      </c>
      <c r="E6674" s="65"/>
      <c r="F6674" s="65"/>
      <c r="G6674" s="50">
        <v>25</v>
      </c>
      <c r="H6674" s="50">
        <v>25</v>
      </c>
      <c r="I6674" s="50">
        <f t="shared" si="335"/>
        <v>25</v>
      </c>
      <c r="J6674" s="50">
        <f t="shared" si="334"/>
        <v>25</v>
      </c>
    </row>
    <row r="6675" spans="3:10" ht="14.25" customHeight="1">
      <c r="C6675" s="63" t="s">
        <v>336</v>
      </c>
      <c r="D6675" s="64" t="s">
        <v>337</v>
      </c>
      <c r="E6675" s="65"/>
      <c r="F6675" s="65"/>
      <c r="G6675" s="50">
        <v>1</v>
      </c>
      <c r="H6675" s="50">
        <v>1</v>
      </c>
      <c r="I6675" s="50">
        <f t="shared" si="335"/>
        <v>1</v>
      </c>
      <c r="J6675" s="50">
        <f t="shared" si="334"/>
        <v>1</v>
      </c>
    </row>
    <row r="6676" spans="3:10" ht="14.25" customHeight="1">
      <c r="C6676" s="63" t="s">
        <v>338</v>
      </c>
      <c r="D6676" s="64" t="s">
        <v>339</v>
      </c>
      <c r="E6676" s="65"/>
      <c r="F6676" s="65"/>
      <c r="G6676" s="50">
        <v>15</v>
      </c>
      <c r="H6676" s="50">
        <v>16</v>
      </c>
      <c r="I6676" s="50">
        <f t="shared" si="335"/>
        <v>15</v>
      </c>
      <c r="J6676" s="50">
        <f t="shared" si="334"/>
        <v>16</v>
      </c>
    </row>
    <row r="6677" spans="3:10" ht="14.25" customHeight="1">
      <c r="C6677" s="63" t="s">
        <v>340</v>
      </c>
      <c r="D6677" s="64" t="s">
        <v>341</v>
      </c>
      <c r="E6677" s="65"/>
      <c r="F6677" s="65"/>
      <c r="G6677" s="50">
        <v>8</v>
      </c>
      <c r="H6677" s="50">
        <v>8</v>
      </c>
      <c r="I6677" s="50">
        <f t="shared" si="335"/>
        <v>8</v>
      </c>
      <c r="J6677" s="50">
        <f t="shared" si="334"/>
        <v>8</v>
      </c>
    </row>
    <row r="6678" spans="3:10" ht="14.25" customHeight="1">
      <c r="C6678" s="63" t="s">
        <v>2110</v>
      </c>
      <c r="D6678" s="64" t="s">
        <v>2111</v>
      </c>
      <c r="E6678" s="65"/>
      <c r="F6678" s="65"/>
      <c r="G6678" s="50">
        <v>27</v>
      </c>
      <c r="H6678" s="50">
        <v>24</v>
      </c>
      <c r="I6678" s="50">
        <f t="shared" si="335"/>
        <v>27</v>
      </c>
      <c r="J6678" s="50">
        <f t="shared" si="334"/>
        <v>24</v>
      </c>
    </row>
    <row r="6679" spans="3:10" ht="14.25" customHeight="1">
      <c r="C6679" s="63" t="s">
        <v>2112</v>
      </c>
      <c r="D6679" s="64" t="s">
        <v>2113</v>
      </c>
      <c r="E6679" s="65"/>
      <c r="F6679" s="65"/>
      <c r="G6679" s="50">
        <v>1</v>
      </c>
      <c r="H6679" s="50">
        <v>1</v>
      </c>
      <c r="I6679" s="50">
        <f t="shared" si="335"/>
        <v>1</v>
      </c>
      <c r="J6679" s="50">
        <f t="shared" si="334"/>
        <v>1</v>
      </c>
    </row>
    <row r="6680" spans="3:10" ht="14.25" customHeight="1">
      <c r="C6680" s="63" t="s">
        <v>2120</v>
      </c>
      <c r="D6680" s="64" t="s">
        <v>2121</v>
      </c>
      <c r="E6680" s="65"/>
      <c r="F6680" s="65"/>
      <c r="G6680" s="50">
        <v>1</v>
      </c>
      <c r="H6680" s="50">
        <v>1</v>
      </c>
      <c r="I6680" s="50">
        <f t="shared" si="335"/>
        <v>1</v>
      </c>
      <c r="J6680" s="50">
        <f t="shared" si="334"/>
        <v>1</v>
      </c>
    </row>
    <row r="6681" spans="3:10" ht="14.25" customHeight="1">
      <c r="C6681" s="63" t="s">
        <v>2670</v>
      </c>
      <c r="D6681" s="64" t="s">
        <v>2671</v>
      </c>
      <c r="E6681" s="65"/>
      <c r="F6681" s="65"/>
      <c r="G6681" s="50">
        <v>3</v>
      </c>
      <c r="H6681" s="50">
        <v>1</v>
      </c>
      <c r="I6681" s="50">
        <f t="shared" si="335"/>
        <v>3</v>
      </c>
      <c r="J6681" s="50">
        <f t="shared" si="334"/>
        <v>1</v>
      </c>
    </row>
    <row r="6682" spans="3:10" ht="14.25" customHeight="1">
      <c r="C6682" s="63" t="s">
        <v>2122</v>
      </c>
      <c r="D6682" s="64" t="s">
        <v>2123</v>
      </c>
      <c r="E6682" s="65"/>
      <c r="F6682" s="65"/>
      <c r="G6682" s="50">
        <v>0</v>
      </c>
      <c r="H6682" s="50">
        <v>1</v>
      </c>
      <c r="I6682" s="50">
        <f t="shared" si="335"/>
        <v>0</v>
      </c>
      <c r="J6682" s="50">
        <f t="shared" si="334"/>
        <v>1</v>
      </c>
    </row>
    <row r="6683" spans="3:10" ht="14.25" customHeight="1">
      <c r="C6683" s="63" t="s">
        <v>2124</v>
      </c>
      <c r="D6683" s="64" t="s">
        <v>2125</v>
      </c>
      <c r="E6683" s="65"/>
      <c r="F6683" s="65"/>
      <c r="G6683" s="50">
        <v>2</v>
      </c>
      <c r="H6683" s="50">
        <v>1</v>
      </c>
      <c r="I6683" s="50">
        <f t="shared" si="335"/>
        <v>2</v>
      </c>
      <c r="J6683" s="50">
        <f t="shared" si="334"/>
        <v>1</v>
      </c>
    </row>
    <row r="6684" spans="3:10" ht="14.25" customHeight="1">
      <c r="C6684" s="63" t="s">
        <v>2128</v>
      </c>
      <c r="D6684" s="64" t="s">
        <v>2129</v>
      </c>
      <c r="E6684" s="65"/>
      <c r="F6684" s="65"/>
      <c r="G6684" s="50">
        <v>0</v>
      </c>
      <c r="H6684" s="50">
        <v>1</v>
      </c>
      <c r="I6684" s="50">
        <f t="shared" si="335"/>
        <v>0</v>
      </c>
      <c r="J6684" s="50">
        <f t="shared" si="334"/>
        <v>1</v>
      </c>
    </row>
    <row r="6685" spans="3:10" ht="14.25" customHeight="1">
      <c r="C6685" s="63" t="s">
        <v>2138</v>
      </c>
      <c r="D6685" s="64" t="s">
        <v>2139</v>
      </c>
      <c r="E6685" s="65"/>
      <c r="F6685" s="65"/>
      <c r="G6685" s="50">
        <v>0</v>
      </c>
      <c r="H6685" s="50">
        <v>1</v>
      </c>
      <c r="I6685" s="50">
        <f t="shared" si="335"/>
        <v>0</v>
      </c>
      <c r="J6685" s="50">
        <f t="shared" si="334"/>
        <v>1</v>
      </c>
    </row>
    <row r="6686" spans="3:10" ht="14.25" customHeight="1">
      <c r="C6686" s="63" t="s">
        <v>344</v>
      </c>
      <c r="D6686" s="64" t="s">
        <v>345</v>
      </c>
      <c r="E6686" s="65"/>
      <c r="F6686" s="65"/>
      <c r="G6686" s="50">
        <v>0</v>
      </c>
      <c r="H6686" s="50">
        <v>1</v>
      </c>
      <c r="I6686" s="50">
        <f t="shared" si="335"/>
        <v>0</v>
      </c>
      <c r="J6686" s="50">
        <f t="shared" si="334"/>
        <v>1</v>
      </c>
    </row>
    <row r="6687" spans="3:10" ht="14.25" customHeight="1">
      <c r="C6687" s="63" t="s">
        <v>346</v>
      </c>
      <c r="D6687" s="64" t="s">
        <v>347</v>
      </c>
      <c r="E6687" s="65"/>
      <c r="F6687" s="65"/>
      <c r="G6687" s="50">
        <v>21</v>
      </c>
      <c r="H6687" s="50">
        <v>23</v>
      </c>
      <c r="I6687" s="50">
        <f t="shared" si="335"/>
        <v>21</v>
      </c>
      <c r="J6687" s="50">
        <f t="shared" si="334"/>
        <v>23</v>
      </c>
    </row>
    <row r="6688" spans="3:10" ht="14.25" customHeight="1">
      <c r="C6688" s="63" t="s">
        <v>506</v>
      </c>
      <c r="D6688" s="64" t="s">
        <v>507</v>
      </c>
      <c r="E6688" s="65"/>
      <c r="F6688" s="65"/>
      <c r="G6688" s="50">
        <v>1</v>
      </c>
      <c r="H6688" s="50">
        <v>1</v>
      </c>
      <c r="I6688" s="50">
        <f t="shared" si="335"/>
        <v>1</v>
      </c>
      <c r="J6688" s="50">
        <f t="shared" si="334"/>
        <v>1</v>
      </c>
    </row>
    <row r="6689" spans="3:10" ht="14.25" customHeight="1">
      <c r="C6689" s="63" t="s">
        <v>1037</v>
      </c>
      <c r="D6689" s="64" t="s">
        <v>1038</v>
      </c>
      <c r="E6689" s="65"/>
      <c r="F6689" s="65"/>
      <c r="G6689" s="50">
        <v>0</v>
      </c>
      <c r="H6689" s="50">
        <v>1</v>
      </c>
      <c r="I6689" s="50">
        <f t="shared" si="335"/>
        <v>0</v>
      </c>
      <c r="J6689" s="50">
        <f t="shared" si="334"/>
        <v>1</v>
      </c>
    </row>
    <row r="6690" spans="3:10" ht="14.25" customHeight="1">
      <c r="C6690" s="63" t="s">
        <v>1039</v>
      </c>
      <c r="D6690" s="64" t="s">
        <v>1040</v>
      </c>
      <c r="E6690" s="65"/>
      <c r="F6690" s="65"/>
      <c r="G6690" s="50">
        <v>0</v>
      </c>
      <c r="H6690" s="50">
        <v>1</v>
      </c>
      <c r="I6690" s="50">
        <f t="shared" si="335"/>
        <v>0</v>
      </c>
      <c r="J6690" s="50">
        <f t="shared" si="334"/>
        <v>1</v>
      </c>
    </row>
    <row r="6691" spans="3:10" ht="14.25" customHeight="1">
      <c r="C6691" s="63" t="s">
        <v>1043</v>
      </c>
      <c r="D6691" s="64" t="s">
        <v>1044</v>
      </c>
      <c r="E6691" s="65"/>
      <c r="F6691" s="65"/>
      <c r="G6691" s="50">
        <v>0</v>
      </c>
      <c r="H6691" s="50">
        <v>1</v>
      </c>
      <c r="I6691" s="50">
        <f t="shared" si="335"/>
        <v>0</v>
      </c>
      <c r="J6691" s="50">
        <f t="shared" si="334"/>
        <v>1</v>
      </c>
    </row>
    <row r="6692" spans="3:10" ht="14.25" customHeight="1">
      <c r="C6692" s="63" t="s">
        <v>1799</v>
      </c>
      <c r="D6692" s="64" t="s">
        <v>1800</v>
      </c>
      <c r="E6692" s="65"/>
      <c r="F6692" s="65"/>
      <c r="G6692" s="50">
        <v>1</v>
      </c>
      <c r="H6692" s="50">
        <v>1</v>
      </c>
      <c r="I6692" s="50">
        <f t="shared" si="335"/>
        <v>1</v>
      </c>
      <c r="J6692" s="50">
        <f t="shared" si="334"/>
        <v>1</v>
      </c>
    </row>
    <row r="6693" spans="3:10" ht="14.25" customHeight="1">
      <c r="C6693" s="63" t="s">
        <v>348</v>
      </c>
      <c r="D6693" s="64" t="s">
        <v>349</v>
      </c>
      <c r="E6693" s="65"/>
      <c r="F6693" s="65"/>
      <c r="G6693" s="50">
        <v>1</v>
      </c>
      <c r="H6693" s="50">
        <v>1</v>
      </c>
      <c r="I6693" s="50">
        <f t="shared" si="335"/>
        <v>1</v>
      </c>
      <c r="J6693" s="50">
        <f t="shared" si="334"/>
        <v>1</v>
      </c>
    </row>
    <row r="6694" spans="3:10" ht="14.25" customHeight="1">
      <c r="C6694" s="63" t="s">
        <v>508</v>
      </c>
      <c r="D6694" s="64" t="s">
        <v>509</v>
      </c>
      <c r="E6694" s="65"/>
      <c r="F6694" s="65"/>
      <c r="G6694" s="50">
        <v>3</v>
      </c>
      <c r="H6694" s="50">
        <v>4</v>
      </c>
      <c r="I6694" s="50">
        <f t="shared" si="335"/>
        <v>3</v>
      </c>
      <c r="J6694" s="50">
        <f t="shared" si="334"/>
        <v>4</v>
      </c>
    </row>
    <row r="6695" spans="3:10" ht="14.25" customHeight="1">
      <c r="C6695" s="63" t="s">
        <v>1045</v>
      </c>
      <c r="D6695" s="64" t="s">
        <v>1046</v>
      </c>
      <c r="E6695" s="65"/>
      <c r="F6695" s="65"/>
      <c r="G6695" s="50">
        <v>1</v>
      </c>
      <c r="H6695" s="50">
        <v>1</v>
      </c>
      <c r="I6695" s="50">
        <f t="shared" si="335"/>
        <v>1</v>
      </c>
      <c r="J6695" s="50">
        <f t="shared" si="334"/>
        <v>1</v>
      </c>
    </row>
    <row r="6696" spans="3:10" ht="14.25" customHeight="1">
      <c r="C6696" s="63" t="s">
        <v>1419</v>
      </c>
      <c r="D6696" s="64" t="s">
        <v>1420</v>
      </c>
      <c r="E6696" s="65"/>
      <c r="F6696" s="65"/>
      <c r="G6696" s="50">
        <v>1</v>
      </c>
      <c r="H6696" s="50">
        <v>1</v>
      </c>
      <c r="I6696" s="50">
        <f t="shared" si="335"/>
        <v>1</v>
      </c>
      <c r="J6696" s="50">
        <f t="shared" si="334"/>
        <v>1</v>
      </c>
    </row>
    <row r="6697" spans="3:10" ht="14.25" customHeight="1">
      <c r="C6697" s="63" t="s">
        <v>510</v>
      </c>
      <c r="D6697" s="64" t="s">
        <v>511</v>
      </c>
      <c r="E6697" s="65"/>
      <c r="F6697" s="65"/>
      <c r="G6697" s="50">
        <v>0</v>
      </c>
      <c r="H6697" s="50">
        <v>1</v>
      </c>
      <c r="I6697" s="50">
        <f t="shared" si="335"/>
        <v>0</v>
      </c>
      <c r="J6697" s="50">
        <f t="shared" si="334"/>
        <v>1</v>
      </c>
    </row>
    <row r="6698" spans="3:10" ht="14.25" customHeight="1">
      <c r="C6698" s="63" t="s">
        <v>1801</v>
      </c>
      <c r="D6698" s="64" t="s">
        <v>1802</v>
      </c>
      <c r="E6698" s="65"/>
      <c r="F6698" s="65"/>
      <c r="G6698" s="50">
        <v>0</v>
      </c>
      <c r="H6698" s="50">
        <v>1</v>
      </c>
      <c r="I6698" s="50">
        <f t="shared" si="335"/>
        <v>0</v>
      </c>
      <c r="J6698" s="50">
        <f t="shared" si="334"/>
        <v>1</v>
      </c>
    </row>
    <row r="6699" spans="3:10" ht="14.25" customHeight="1">
      <c r="C6699" s="63" t="s">
        <v>350</v>
      </c>
      <c r="D6699" s="64" t="s">
        <v>351</v>
      </c>
      <c r="E6699" s="65"/>
      <c r="F6699" s="65"/>
      <c r="G6699" s="50">
        <v>13</v>
      </c>
      <c r="H6699" s="50">
        <v>15</v>
      </c>
      <c r="I6699" s="50">
        <f t="shared" si="335"/>
        <v>13</v>
      </c>
      <c r="J6699" s="50">
        <f t="shared" si="334"/>
        <v>15</v>
      </c>
    </row>
    <row r="6700" spans="3:10" ht="14.25" customHeight="1">
      <c r="C6700" s="63" t="s">
        <v>352</v>
      </c>
      <c r="D6700" s="64" t="s">
        <v>353</v>
      </c>
      <c r="E6700" s="65"/>
      <c r="F6700" s="65"/>
      <c r="G6700" s="50">
        <v>8</v>
      </c>
      <c r="H6700" s="50">
        <v>7</v>
      </c>
      <c r="I6700" s="50">
        <f t="shared" si="335"/>
        <v>8</v>
      </c>
      <c r="J6700" s="50">
        <f t="shared" si="334"/>
        <v>7</v>
      </c>
    </row>
    <row r="6701" spans="3:10" ht="14.25" customHeight="1">
      <c r="C6701" s="63" t="s">
        <v>1047</v>
      </c>
      <c r="D6701" s="64" t="s">
        <v>1048</v>
      </c>
      <c r="E6701" s="65"/>
      <c r="F6701" s="65"/>
      <c r="G6701" s="50">
        <v>3</v>
      </c>
      <c r="H6701" s="50">
        <v>4</v>
      </c>
      <c r="I6701" s="50">
        <f t="shared" si="335"/>
        <v>3</v>
      </c>
      <c r="J6701" s="50">
        <f t="shared" si="334"/>
        <v>4</v>
      </c>
    </row>
    <row r="6702" spans="3:10" ht="14.25" customHeight="1">
      <c r="C6702" s="63" t="s">
        <v>1049</v>
      </c>
      <c r="D6702" s="64" t="s">
        <v>1050</v>
      </c>
      <c r="E6702" s="65"/>
      <c r="F6702" s="65"/>
      <c r="G6702" s="50">
        <v>0</v>
      </c>
      <c r="H6702" s="50">
        <v>1</v>
      </c>
      <c r="I6702" s="50">
        <f t="shared" si="335"/>
        <v>0</v>
      </c>
      <c r="J6702" s="50">
        <f t="shared" si="334"/>
        <v>1</v>
      </c>
    </row>
    <row r="6703" spans="3:10" ht="14.25" customHeight="1">
      <c r="C6703" s="63" t="s">
        <v>1051</v>
      </c>
      <c r="D6703" s="64" t="s">
        <v>1052</v>
      </c>
      <c r="E6703" s="65"/>
      <c r="F6703" s="65"/>
      <c r="G6703" s="50">
        <v>0</v>
      </c>
      <c r="H6703" s="50">
        <v>1</v>
      </c>
      <c r="I6703" s="50">
        <f t="shared" si="335"/>
        <v>0</v>
      </c>
      <c r="J6703" s="50">
        <f t="shared" si="334"/>
        <v>1</v>
      </c>
    </row>
    <row r="6704" spans="3:10" ht="14.25" customHeight="1">
      <c r="C6704" s="63" t="s">
        <v>5361</v>
      </c>
      <c r="D6704" s="64" t="s">
        <v>5362</v>
      </c>
      <c r="E6704" s="65"/>
      <c r="F6704" s="65"/>
      <c r="G6704" s="50">
        <v>2</v>
      </c>
      <c r="H6704" s="50">
        <v>3</v>
      </c>
      <c r="I6704" s="50">
        <f t="shared" si="335"/>
        <v>2</v>
      </c>
      <c r="J6704" s="50">
        <f t="shared" si="334"/>
        <v>3</v>
      </c>
    </row>
    <row r="6705" spans="3:10" ht="14.25" customHeight="1">
      <c r="C6705" s="63" t="s">
        <v>356</v>
      </c>
      <c r="D6705" s="64" t="s">
        <v>357</v>
      </c>
      <c r="E6705" s="65"/>
      <c r="F6705" s="65"/>
      <c r="G6705" s="50">
        <v>39</v>
      </c>
      <c r="H6705" s="50">
        <v>45</v>
      </c>
      <c r="I6705" s="50">
        <f t="shared" si="335"/>
        <v>39</v>
      </c>
      <c r="J6705" s="50">
        <f t="shared" si="334"/>
        <v>45</v>
      </c>
    </row>
    <row r="6706" spans="3:10" ht="14.25" customHeight="1">
      <c r="C6706" s="63" t="s">
        <v>358</v>
      </c>
      <c r="D6706" s="64" t="s">
        <v>359</v>
      </c>
      <c r="E6706" s="65"/>
      <c r="F6706" s="65"/>
      <c r="G6706" s="50">
        <v>34</v>
      </c>
      <c r="H6706" s="50">
        <v>32</v>
      </c>
      <c r="I6706" s="50">
        <f t="shared" si="335"/>
        <v>34</v>
      </c>
      <c r="J6706" s="50">
        <f t="shared" si="334"/>
        <v>32</v>
      </c>
    </row>
    <row r="6707" spans="3:10" ht="14.25" customHeight="1">
      <c r="C6707" s="63" t="s">
        <v>360</v>
      </c>
      <c r="D6707" s="64" t="s">
        <v>361</v>
      </c>
      <c r="E6707" s="65"/>
      <c r="F6707" s="65"/>
      <c r="G6707" s="50">
        <v>4</v>
      </c>
      <c r="H6707" s="50">
        <v>5</v>
      </c>
      <c r="I6707" s="50">
        <f t="shared" si="335"/>
        <v>4</v>
      </c>
      <c r="J6707" s="50">
        <f t="shared" si="334"/>
        <v>5</v>
      </c>
    </row>
    <row r="6708" spans="3:10" ht="14.25" customHeight="1">
      <c r="C6708" s="63" t="s">
        <v>362</v>
      </c>
      <c r="D6708" s="64" t="s">
        <v>363</v>
      </c>
      <c r="E6708" s="65"/>
      <c r="F6708" s="65"/>
      <c r="G6708" s="50">
        <v>17</v>
      </c>
      <c r="H6708" s="50">
        <v>16</v>
      </c>
      <c r="I6708" s="50">
        <f t="shared" si="335"/>
        <v>17</v>
      </c>
      <c r="J6708" s="50">
        <f t="shared" si="334"/>
        <v>16</v>
      </c>
    </row>
    <row r="6709" spans="3:10" ht="14.25" customHeight="1">
      <c r="C6709" s="63" t="s">
        <v>364</v>
      </c>
      <c r="D6709" s="64" t="s">
        <v>365</v>
      </c>
      <c r="E6709" s="65"/>
      <c r="F6709" s="65"/>
      <c r="G6709" s="50">
        <v>15</v>
      </c>
      <c r="H6709" s="50">
        <v>16</v>
      </c>
      <c r="I6709" s="50">
        <f t="shared" si="335"/>
        <v>15</v>
      </c>
      <c r="J6709" s="50">
        <f t="shared" si="334"/>
        <v>16</v>
      </c>
    </row>
    <row r="6710" spans="3:10" ht="14.25" customHeight="1">
      <c r="C6710" s="63" t="s">
        <v>5363</v>
      </c>
      <c r="D6710" s="64" t="s">
        <v>5364</v>
      </c>
      <c r="E6710" s="65"/>
      <c r="F6710" s="65"/>
      <c r="G6710" s="50">
        <v>0</v>
      </c>
      <c r="H6710" s="50">
        <v>1</v>
      </c>
      <c r="I6710" s="50">
        <f t="shared" si="335"/>
        <v>0</v>
      </c>
      <c r="J6710" s="50">
        <f t="shared" si="334"/>
        <v>1</v>
      </c>
    </row>
    <row r="6711" spans="3:10" ht="14.25" customHeight="1">
      <c r="C6711" s="63" t="s">
        <v>366</v>
      </c>
      <c r="D6711" s="64" t="s">
        <v>367</v>
      </c>
      <c r="E6711" s="65"/>
      <c r="F6711" s="65"/>
      <c r="G6711" s="50">
        <v>4</v>
      </c>
      <c r="H6711" s="50">
        <v>3</v>
      </c>
      <c r="I6711" s="50">
        <f t="shared" si="335"/>
        <v>4</v>
      </c>
      <c r="J6711" s="50">
        <f t="shared" si="334"/>
        <v>3</v>
      </c>
    </row>
    <row r="6712" spans="3:10" ht="14.25" customHeight="1">
      <c r="C6712" s="63" t="s">
        <v>368</v>
      </c>
      <c r="D6712" s="64" t="s">
        <v>369</v>
      </c>
      <c r="E6712" s="65"/>
      <c r="F6712" s="65"/>
      <c r="G6712" s="50">
        <v>0</v>
      </c>
      <c r="H6712" s="50">
        <v>1</v>
      </c>
      <c r="I6712" s="50">
        <f t="shared" si="335"/>
        <v>0</v>
      </c>
      <c r="J6712" s="50">
        <f t="shared" si="334"/>
        <v>1</v>
      </c>
    </row>
    <row r="6713" spans="3:10" ht="14.25" customHeight="1">
      <c r="C6713" s="63" t="s">
        <v>370</v>
      </c>
      <c r="D6713" s="64" t="s">
        <v>371</v>
      </c>
      <c r="E6713" s="65"/>
      <c r="F6713" s="65"/>
      <c r="G6713" s="50">
        <v>1</v>
      </c>
      <c r="H6713" s="50">
        <v>1</v>
      </c>
      <c r="I6713" s="50">
        <f t="shared" si="335"/>
        <v>1</v>
      </c>
      <c r="J6713" s="50">
        <f t="shared" si="334"/>
        <v>1</v>
      </c>
    </row>
    <row r="6714" spans="3:10" ht="14.25" customHeight="1">
      <c r="C6714" s="63" t="s">
        <v>372</v>
      </c>
      <c r="D6714" s="64" t="s">
        <v>373</v>
      </c>
      <c r="E6714" s="65"/>
      <c r="F6714" s="65"/>
      <c r="G6714" s="50">
        <v>11</v>
      </c>
      <c r="H6714" s="50">
        <v>9</v>
      </c>
      <c r="I6714" s="50">
        <f t="shared" si="335"/>
        <v>11</v>
      </c>
      <c r="J6714" s="50">
        <f t="shared" si="334"/>
        <v>9</v>
      </c>
    </row>
    <row r="6715" spans="3:10" ht="14.25" customHeight="1">
      <c r="C6715" s="63" t="s">
        <v>374</v>
      </c>
      <c r="D6715" s="64" t="s">
        <v>375</v>
      </c>
      <c r="E6715" s="65"/>
      <c r="F6715" s="65"/>
      <c r="G6715" s="50">
        <v>19</v>
      </c>
      <c r="H6715" s="50">
        <v>19</v>
      </c>
      <c r="I6715" s="50">
        <f t="shared" si="335"/>
        <v>19</v>
      </c>
      <c r="J6715" s="50">
        <f t="shared" si="334"/>
        <v>19</v>
      </c>
    </row>
    <row r="6716" spans="3:10" ht="14.25" customHeight="1">
      <c r="C6716" s="63" t="s">
        <v>376</v>
      </c>
      <c r="D6716" s="64" t="s">
        <v>377</v>
      </c>
      <c r="E6716" s="65"/>
      <c r="F6716" s="65"/>
      <c r="G6716" s="50">
        <v>0</v>
      </c>
      <c r="H6716" s="50">
        <v>1</v>
      </c>
      <c r="I6716" s="50">
        <f t="shared" si="335"/>
        <v>0</v>
      </c>
      <c r="J6716" s="50">
        <f t="shared" si="334"/>
        <v>1</v>
      </c>
    </row>
    <row r="6717" spans="3:10" ht="14.25" customHeight="1">
      <c r="C6717" s="63" t="s">
        <v>378</v>
      </c>
      <c r="D6717" s="64" t="s">
        <v>379</v>
      </c>
      <c r="E6717" s="65"/>
      <c r="F6717" s="65"/>
      <c r="G6717" s="50">
        <v>0</v>
      </c>
      <c r="H6717" s="50">
        <v>1</v>
      </c>
      <c r="I6717" s="50">
        <f t="shared" si="335"/>
        <v>0</v>
      </c>
      <c r="J6717" s="50">
        <f t="shared" si="334"/>
        <v>1</v>
      </c>
    </row>
    <row r="6718" spans="3:10" ht="14.25" customHeight="1">
      <c r="C6718" s="63" t="s">
        <v>380</v>
      </c>
      <c r="D6718" s="64" t="s">
        <v>381</v>
      </c>
      <c r="E6718" s="65"/>
      <c r="F6718" s="65"/>
      <c r="G6718" s="50">
        <v>0</v>
      </c>
      <c r="H6718" s="50">
        <v>1</v>
      </c>
      <c r="I6718" s="50">
        <f t="shared" si="335"/>
        <v>0</v>
      </c>
      <c r="J6718" s="50">
        <f t="shared" si="334"/>
        <v>1</v>
      </c>
    </row>
    <row r="6719" spans="3:10" ht="14.25" customHeight="1">
      <c r="C6719" s="63" t="s">
        <v>5365</v>
      </c>
      <c r="D6719" s="64" t="s">
        <v>5366</v>
      </c>
      <c r="E6719" s="65"/>
      <c r="F6719" s="65"/>
      <c r="G6719" s="50">
        <v>0</v>
      </c>
      <c r="H6719" s="50">
        <v>1</v>
      </c>
      <c r="I6719" s="50">
        <f t="shared" si="335"/>
        <v>0</v>
      </c>
      <c r="J6719" s="50">
        <f t="shared" si="334"/>
        <v>1</v>
      </c>
    </row>
    <row r="6720" spans="3:10" ht="14.25" customHeight="1">
      <c r="C6720" s="63" t="s">
        <v>384</v>
      </c>
      <c r="D6720" s="64" t="s">
        <v>385</v>
      </c>
      <c r="E6720" s="65"/>
      <c r="F6720" s="65"/>
      <c r="G6720" s="50">
        <v>11</v>
      </c>
      <c r="H6720" s="50">
        <v>12</v>
      </c>
      <c r="I6720" s="50">
        <f t="shared" si="335"/>
        <v>11</v>
      </c>
      <c r="J6720" s="50">
        <f t="shared" si="334"/>
        <v>12</v>
      </c>
    </row>
    <row r="6721" spans="3:10" ht="14.25" customHeight="1">
      <c r="C6721" s="63" t="s">
        <v>388</v>
      </c>
      <c r="D6721" s="64" t="s">
        <v>389</v>
      </c>
      <c r="E6721" s="65"/>
      <c r="F6721" s="65"/>
      <c r="G6721" s="50">
        <v>0</v>
      </c>
      <c r="H6721" s="50">
        <v>1</v>
      </c>
      <c r="I6721" s="50">
        <f t="shared" si="335"/>
        <v>0</v>
      </c>
      <c r="J6721" s="50">
        <f t="shared" si="334"/>
        <v>1</v>
      </c>
    </row>
    <row r="6722" spans="3:10" ht="14.25" customHeight="1">
      <c r="C6722" s="63" t="s">
        <v>390</v>
      </c>
      <c r="D6722" s="64" t="s">
        <v>391</v>
      </c>
      <c r="E6722" s="65"/>
      <c r="F6722" s="65"/>
      <c r="G6722" s="50">
        <v>1</v>
      </c>
      <c r="H6722" s="50">
        <v>1</v>
      </c>
      <c r="I6722" s="50">
        <f t="shared" si="335"/>
        <v>1</v>
      </c>
      <c r="J6722" s="50">
        <f t="shared" si="334"/>
        <v>1</v>
      </c>
    </row>
    <row r="6723" spans="3:10" ht="24.75" customHeight="1">
      <c r="C6723" s="63" t="s">
        <v>17</v>
      </c>
      <c r="D6723" s="64" t="s">
        <v>7783</v>
      </c>
      <c r="E6723" s="65"/>
      <c r="F6723" s="65"/>
      <c r="G6723" s="50">
        <v>0</v>
      </c>
      <c r="H6723" s="50">
        <v>1</v>
      </c>
      <c r="I6723" s="50">
        <f t="shared" si="335"/>
        <v>0</v>
      </c>
      <c r="J6723" s="50">
        <f t="shared" si="334"/>
        <v>1</v>
      </c>
    </row>
    <row r="6724" spans="3:10" ht="14.25" customHeight="1">
      <c r="C6724" s="63" t="s">
        <v>5367</v>
      </c>
      <c r="D6724" s="64" t="s">
        <v>5368</v>
      </c>
      <c r="E6724" s="65"/>
      <c r="F6724" s="65"/>
      <c r="G6724" s="50">
        <v>0</v>
      </c>
      <c r="H6724" s="50">
        <v>1</v>
      </c>
      <c r="I6724" s="50">
        <f t="shared" si="335"/>
        <v>0</v>
      </c>
      <c r="J6724" s="50">
        <f t="shared" si="334"/>
        <v>1</v>
      </c>
    </row>
    <row r="6725" spans="3:10" ht="14.25" customHeight="1">
      <c r="C6725" s="63" t="s">
        <v>392</v>
      </c>
      <c r="D6725" s="64" t="s">
        <v>393</v>
      </c>
      <c r="E6725" s="65"/>
      <c r="F6725" s="65"/>
      <c r="G6725" s="50">
        <v>0</v>
      </c>
      <c r="H6725" s="50">
        <v>1</v>
      </c>
      <c r="I6725" s="50">
        <f t="shared" si="335"/>
        <v>0</v>
      </c>
      <c r="J6725" s="50">
        <f t="shared" si="334"/>
        <v>1</v>
      </c>
    </row>
    <row r="6726" spans="3:10" ht="14.25" customHeight="1">
      <c r="C6726" s="63" t="s">
        <v>5369</v>
      </c>
      <c r="D6726" s="64" t="s">
        <v>5370</v>
      </c>
      <c r="E6726" s="65"/>
      <c r="F6726" s="65"/>
      <c r="G6726" s="50">
        <v>0</v>
      </c>
      <c r="H6726" s="50">
        <v>1</v>
      </c>
      <c r="I6726" s="50">
        <f t="shared" si="335"/>
        <v>0</v>
      </c>
      <c r="J6726" s="50">
        <f t="shared" si="334"/>
        <v>1</v>
      </c>
    </row>
    <row r="6727" spans="3:10" ht="14.25" customHeight="1">
      <c r="C6727" s="63" t="s">
        <v>5371</v>
      </c>
      <c r="D6727" s="64" t="s">
        <v>5372</v>
      </c>
      <c r="E6727" s="65"/>
      <c r="F6727" s="65"/>
      <c r="G6727" s="50">
        <v>0</v>
      </c>
      <c r="H6727" s="50">
        <v>1</v>
      </c>
      <c r="I6727" s="50">
        <f t="shared" si="335"/>
        <v>0</v>
      </c>
      <c r="J6727" s="50">
        <f t="shared" si="334"/>
        <v>1</v>
      </c>
    </row>
    <row r="6728" spans="3:10" ht="14.25" customHeight="1">
      <c r="C6728" s="63" t="s">
        <v>396</v>
      </c>
      <c r="D6728" s="64" t="s">
        <v>397</v>
      </c>
      <c r="E6728" s="65"/>
      <c r="F6728" s="65"/>
      <c r="G6728" s="50">
        <v>2</v>
      </c>
      <c r="H6728" s="50">
        <v>1</v>
      </c>
      <c r="I6728" s="50">
        <f t="shared" si="335"/>
        <v>2</v>
      </c>
      <c r="J6728" s="50">
        <f t="shared" si="334"/>
        <v>1</v>
      </c>
    </row>
    <row r="6729" spans="3:10" ht="14.25" customHeight="1">
      <c r="C6729" s="63" t="s">
        <v>400</v>
      </c>
      <c r="D6729" s="64" t="s">
        <v>401</v>
      </c>
      <c r="E6729" s="65"/>
      <c r="F6729" s="65"/>
      <c r="G6729" s="50">
        <v>0</v>
      </c>
      <c r="H6729" s="50">
        <v>1</v>
      </c>
      <c r="I6729" s="50">
        <f t="shared" si="335"/>
        <v>0</v>
      </c>
      <c r="J6729" s="50">
        <f t="shared" si="335"/>
        <v>1</v>
      </c>
    </row>
    <row r="6730" spans="3:10" ht="14.25" customHeight="1">
      <c r="C6730" s="63" t="s">
        <v>402</v>
      </c>
      <c r="D6730" s="64" t="s">
        <v>403</v>
      </c>
      <c r="E6730" s="65"/>
      <c r="F6730" s="65"/>
      <c r="G6730" s="50">
        <v>0</v>
      </c>
      <c r="H6730" s="50">
        <v>1</v>
      </c>
      <c r="I6730" s="50">
        <f t="shared" ref="I6730:J6793" si="336">SUM(E6730,G6730)</f>
        <v>0</v>
      </c>
      <c r="J6730" s="50">
        <f t="shared" si="336"/>
        <v>1</v>
      </c>
    </row>
    <row r="6731" spans="3:10" ht="14.25" customHeight="1">
      <c r="C6731" s="63" t="s">
        <v>404</v>
      </c>
      <c r="D6731" s="64" t="s">
        <v>5373</v>
      </c>
      <c r="E6731" s="65"/>
      <c r="F6731" s="65"/>
      <c r="G6731" s="50">
        <v>0</v>
      </c>
      <c r="H6731" s="50">
        <v>1</v>
      </c>
      <c r="I6731" s="50">
        <f t="shared" si="336"/>
        <v>0</v>
      </c>
      <c r="J6731" s="50">
        <f t="shared" si="336"/>
        <v>1</v>
      </c>
    </row>
    <row r="6732" spans="3:10" ht="14.25" customHeight="1">
      <c r="C6732" s="63" t="s">
        <v>405</v>
      </c>
      <c r="D6732" s="64" t="s">
        <v>406</v>
      </c>
      <c r="E6732" s="65"/>
      <c r="F6732" s="65"/>
      <c r="G6732" s="50">
        <v>0</v>
      </c>
      <c r="H6732" s="50">
        <v>1</v>
      </c>
      <c r="I6732" s="50">
        <f t="shared" si="336"/>
        <v>0</v>
      </c>
      <c r="J6732" s="50">
        <f t="shared" si="336"/>
        <v>1</v>
      </c>
    </row>
    <row r="6733" spans="3:10" ht="14.25" customHeight="1">
      <c r="C6733" s="63" t="s">
        <v>411</v>
      </c>
      <c r="D6733" s="64" t="s">
        <v>412</v>
      </c>
      <c r="E6733" s="65"/>
      <c r="F6733" s="65"/>
      <c r="G6733" s="50">
        <v>0</v>
      </c>
      <c r="H6733" s="50">
        <v>1</v>
      </c>
      <c r="I6733" s="50">
        <f t="shared" si="336"/>
        <v>0</v>
      </c>
      <c r="J6733" s="50">
        <f t="shared" si="336"/>
        <v>1</v>
      </c>
    </row>
    <row r="6734" spans="3:10" ht="14.25" customHeight="1">
      <c r="C6734" s="63" t="s">
        <v>3492</v>
      </c>
      <c r="D6734" s="64" t="s">
        <v>3493</v>
      </c>
      <c r="E6734" s="65"/>
      <c r="F6734" s="65"/>
      <c r="G6734" s="50">
        <v>0</v>
      </c>
      <c r="H6734" s="50">
        <v>1</v>
      </c>
      <c r="I6734" s="50">
        <f t="shared" si="336"/>
        <v>0</v>
      </c>
      <c r="J6734" s="50">
        <f t="shared" si="336"/>
        <v>1</v>
      </c>
    </row>
    <row r="6735" spans="3:10" ht="14.25" customHeight="1">
      <c r="C6735" s="63" t="s">
        <v>3697</v>
      </c>
      <c r="D6735" s="64" t="s">
        <v>3698</v>
      </c>
      <c r="E6735" s="65"/>
      <c r="F6735" s="65"/>
      <c r="G6735" s="50">
        <v>0</v>
      </c>
      <c r="H6735" s="50">
        <v>1</v>
      </c>
      <c r="I6735" s="50">
        <f t="shared" si="336"/>
        <v>0</v>
      </c>
      <c r="J6735" s="50">
        <f t="shared" si="336"/>
        <v>1</v>
      </c>
    </row>
    <row r="6736" spans="3:10" ht="14.25" customHeight="1">
      <c r="C6736" s="63" t="s">
        <v>3494</v>
      </c>
      <c r="D6736" s="64" t="s">
        <v>3495</v>
      </c>
      <c r="E6736" s="65"/>
      <c r="F6736" s="65"/>
      <c r="G6736" s="50">
        <v>1</v>
      </c>
      <c r="H6736" s="50">
        <v>1</v>
      </c>
      <c r="I6736" s="50">
        <f t="shared" si="336"/>
        <v>1</v>
      </c>
      <c r="J6736" s="50">
        <f t="shared" si="336"/>
        <v>1</v>
      </c>
    </row>
    <row r="6737" spans="3:10" ht="14.25" customHeight="1">
      <c r="C6737" s="63" t="s">
        <v>3496</v>
      </c>
      <c r="D6737" s="64" t="s">
        <v>3497</v>
      </c>
      <c r="E6737" s="65"/>
      <c r="F6737" s="65"/>
      <c r="G6737" s="50">
        <v>0</v>
      </c>
      <c r="H6737" s="50">
        <v>1</v>
      </c>
      <c r="I6737" s="50">
        <f t="shared" si="336"/>
        <v>0</v>
      </c>
      <c r="J6737" s="50">
        <f t="shared" si="336"/>
        <v>1</v>
      </c>
    </row>
    <row r="6738" spans="3:10" ht="14.25" customHeight="1">
      <c r="C6738" s="63" t="s">
        <v>3502</v>
      </c>
      <c r="D6738" s="64" t="s">
        <v>3503</v>
      </c>
      <c r="E6738" s="65"/>
      <c r="F6738" s="65"/>
      <c r="G6738" s="50">
        <v>0</v>
      </c>
      <c r="H6738" s="50">
        <v>1</v>
      </c>
      <c r="I6738" s="50">
        <f t="shared" si="336"/>
        <v>0</v>
      </c>
      <c r="J6738" s="50">
        <f t="shared" si="336"/>
        <v>1</v>
      </c>
    </row>
    <row r="6739" spans="3:10" ht="14.25" customHeight="1">
      <c r="C6739" s="63" t="s">
        <v>3506</v>
      </c>
      <c r="D6739" s="64" t="s">
        <v>3507</v>
      </c>
      <c r="E6739" s="65"/>
      <c r="F6739" s="65"/>
      <c r="G6739" s="50">
        <v>4</v>
      </c>
      <c r="H6739" s="50">
        <v>4</v>
      </c>
      <c r="I6739" s="50">
        <f t="shared" si="336"/>
        <v>4</v>
      </c>
      <c r="J6739" s="50">
        <f t="shared" si="336"/>
        <v>4</v>
      </c>
    </row>
    <row r="6740" spans="3:10" ht="14.25" customHeight="1">
      <c r="C6740" s="63" t="s">
        <v>2140</v>
      </c>
      <c r="D6740" s="64" t="s">
        <v>2141</v>
      </c>
      <c r="E6740" s="65"/>
      <c r="F6740" s="65"/>
      <c r="G6740" s="50">
        <v>2</v>
      </c>
      <c r="H6740" s="50">
        <v>1</v>
      </c>
      <c r="I6740" s="50">
        <f t="shared" si="336"/>
        <v>2</v>
      </c>
      <c r="J6740" s="50">
        <f t="shared" si="336"/>
        <v>1</v>
      </c>
    </row>
    <row r="6741" spans="3:10" ht="14.25" customHeight="1">
      <c r="C6741" s="63" t="s">
        <v>3508</v>
      </c>
      <c r="D6741" s="64" t="s">
        <v>3509</v>
      </c>
      <c r="E6741" s="65"/>
      <c r="F6741" s="65"/>
      <c r="G6741" s="50">
        <v>1</v>
      </c>
      <c r="H6741" s="50">
        <v>1</v>
      </c>
      <c r="I6741" s="50">
        <f t="shared" si="336"/>
        <v>1</v>
      </c>
      <c r="J6741" s="50">
        <f t="shared" si="336"/>
        <v>1</v>
      </c>
    </row>
    <row r="6742" spans="3:10" ht="14.25" customHeight="1">
      <c r="C6742" s="63" t="s">
        <v>5374</v>
      </c>
      <c r="D6742" s="64" t="s">
        <v>5375</v>
      </c>
      <c r="E6742" s="65"/>
      <c r="F6742" s="65"/>
      <c r="G6742" s="50">
        <v>0</v>
      </c>
      <c r="H6742" s="50">
        <v>1</v>
      </c>
      <c r="I6742" s="50">
        <f t="shared" si="336"/>
        <v>0</v>
      </c>
      <c r="J6742" s="50">
        <f t="shared" si="336"/>
        <v>1</v>
      </c>
    </row>
    <row r="6743" spans="3:10" ht="14.25" customHeight="1">
      <c r="C6743" s="63" t="s">
        <v>3510</v>
      </c>
      <c r="D6743" s="64" t="s">
        <v>3511</v>
      </c>
      <c r="E6743" s="65"/>
      <c r="F6743" s="65"/>
      <c r="G6743" s="50">
        <v>1</v>
      </c>
      <c r="H6743" s="50">
        <v>1</v>
      </c>
      <c r="I6743" s="50">
        <f t="shared" si="336"/>
        <v>1</v>
      </c>
      <c r="J6743" s="50">
        <f t="shared" si="336"/>
        <v>1</v>
      </c>
    </row>
    <row r="6744" spans="3:10" ht="14.25" customHeight="1">
      <c r="C6744" s="63" t="s">
        <v>3512</v>
      </c>
      <c r="D6744" s="64" t="s">
        <v>3513</v>
      </c>
      <c r="E6744" s="65"/>
      <c r="F6744" s="65"/>
      <c r="G6744" s="50">
        <v>0</v>
      </c>
      <c r="H6744" s="50">
        <v>1</v>
      </c>
      <c r="I6744" s="50">
        <f t="shared" si="336"/>
        <v>0</v>
      </c>
      <c r="J6744" s="50">
        <f t="shared" si="336"/>
        <v>1</v>
      </c>
    </row>
    <row r="6745" spans="3:10" ht="14.25" customHeight="1">
      <c r="C6745" s="63" t="s">
        <v>3514</v>
      </c>
      <c r="D6745" s="64" t="s">
        <v>3515</v>
      </c>
      <c r="E6745" s="65"/>
      <c r="F6745" s="65"/>
      <c r="G6745" s="50">
        <v>2</v>
      </c>
      <c r="H6745" s="50">
        <v>3</v>
      </c>
      <c r="I6745" s="50">
        <f t="shared" si="336"/>
        <v>2</v>
      </c>
      <c r="J6745" s="50">
        <f t="shared" si="336"/>
        <v>3</v>
      </c>
    </row>
    <row r="6746" spans="3:10" ht="14.25" customHeight="1">
      <c r="C6746" s="63" t="s">
        <v>3516</v>
      </c>
      <c r="D6746" s="64" t="s">
        <v>3517</v>
      </c>
      <c r="E6746" s="65"/>
      <c r="F6746" s="65"/>
      <c r="G6746" s="50">
        <v>7</v>
      </c>
      <c r="H6746" s="50">
        <v>4</v>
      </c>
      <c r="I6746" s="50">
        <f t="shared" si="336"/>
        <v>7</v>
      </c>
      <c r="J6746" s="50">
        <f t="shared" si="336"/>
        <v>4</v>
      </c>
    </row>
    <row r="6747" spans="3:10" ht="14.25" customHeight="1">
      <c r="C6747" s="63" t="s">
        <v>3701</v>
      </c>
      <c r="D6747" s="64" t="s">
        <v>3702</v>
      </c>
      <c r="E6747" s="65"/>
      <c r="F6747" s="65"/>
      <c r="G6747" s="50">
        <v>1</v>
      </c>
      <c r="H6747" s="50">
        <v>1</v>
      </c>
      <c r="I6747" s="50">
        <f t="shared" si="336"/>
        <v>1</v>
      </c>
      <c r="J6747" s="50">
        <f t="shared" si="336"/>
        <v>1</v>
      </c>
    </row>
    <row r="6748" spans="3:10" ht="14.25" customHeight="1">
      <c r="C6748" s="63" t="s">
        <v>3703</v>
      </c>
      <c r="D6748" s="64" t="s">
        <v>3704</v>
      </c>
      <c r="E6748" s="65"/>
      <c r="F6748" s="65"/>
      <c r="G6748" s="50">
        <v>1</v>
      </c>
      <c r="H6748" s="50">
        <v>1</v>
      </c>
      <c r="I6748" s="50">
        <f t="shared" si="336"/>
        <v>1</v>
      </c>
      <c r="J6748" s="50">
        <f t="shared" si="336"/>
        <v>1</v>
      </c>
    </row>
    <row r="6749" spans="3:10" ht="14.25" customHeight="1">
      <c r="C6749" s="63" t="s">
        <v>3518</v>
      </c>
      <c r="D6749" s="64" t="s">
        <v>3519</v>
      </c>
      <c r="E6749" s="65"/>
      <c r="F6749" s="65"/>
      <c r="G6749" s="50">
        <v>5</v>
      </c>
      <c r="H6749" s="50">
        <v>5</v>
      </c>
      <c r="I6749" s="50">
        <f t="shared" si="336"/>
        <v>5</v>
      </c>
      <c r="J6749" s="50">
        <f t="shared" si="336"/>
        <v>5</v>
      </c>
    </row>
    <row r="6750" spans="3:10" ht="14.25" customHeight="1">
      <c r="C6750" s="63" t="s">
        <v>3520</v>
      </c>
      <c r="D6750" s="64" t="s">
        <v>3521</v>
      </c>
      <c r="E6750" s="65"/>
      <c r="F6750" s="65"/>
      <c r="G6750" s="50">
        <v>2</v>
      </c>
      <c r="H6750" s="50">
        <v>3</v>
      </c>
      <c r="I6750" s="50">
        <f t="shared" si="336"/>
        <v>2</v>
      </c>
      <c r="J6750" s="50">
        <f t="shared" si="336"/>
        <v>3</v>
      </c>
    </row>
    <row r="6751" spans="3:10" ht="14.25" customHeight="1">
      <c r="C6751" s="63" t="s">
        <v>3522</v>
      </c>
      <c r="D6751" s="64" t="s">
        <v>3523</v>
      </c>
      <c r="E6751" s="65"/>
      <c r="F6751" s="65"/>
      <c r="G6751" s="50">
        <v>2</v>
      </c>
      <c r="H6751" s="50">
        <v>3</v>
      </c>
      <c r="I6751" s="50">
        <f t="shared" si="336"/>
        <v>2</v>
      </c>
      <c r="J6751" s="50">
        <f t="shared" si="336"/>
        <v>3</v>
      </c>
    </row>
    <row r="6752" spans="3:10" ht="14.25" customHeight="1">
      <c r="C6752" s="63" t="s">
        <v>3524</v>
      </c>
      <c r="D6752" s="64" t="s">
        <v>3525</v>
      </c>
      <c r="E6752" s="65"/>
      <c r="F6752" s="65"/>
      <c r="G6752" s="50">
        <v>0</v>
      </c>
      <c r="H6752" s="50">
        <v>1</v>
      </c>
      <c r="I6752" s="50">
        <f t="shared" si="336"/>
        <v>0</v>
      </c>
      <c r="J6752" s="50">
        <f t="shared" si="336"/>
        <v>1</v>
      </c>
    </row>
    <row r="6753" spans="3:10" ht="14.25" customHeight="1">
      <c r="C6753" s="63" t="s">
        <v>3526</v>
      </c>
      <c r="D6753" s="64" t="s">
        <v>3527</v>
      </c>
      <c r="E6753" s="65"/>
      <c r="F6753" s="65"/>
      <c r="G6753" s="50">
        <v>0</v>
      </c>
      <c r="H6753" s="50">
        <v>1</v>
      </c>
      <c r="I6753" s="50">
        <f t="shared" si="336"/>
        <v>0</v>
      </c>
      <c r="J6753" s="50">
        <f t="shared" si="336"/>
        <v>1</v>
      </c>
    </row>
    <row r="6754" spans="3:10" ht="14.25" customHeight="1">
      <c r="C6754" s="63" t="s">
        <v>3530</v>
      </c>
      <c r="D6754" s="64" t="s">
        <v>3531</v>
      </c>
      <c r="E6754" s="65"/>
      <c r="F6754" s="65"/>
      <c r="G6754" s="50">
        <v>2</v>
      </c>
      <c r="H6754" s="50">
        <v>1</v>
      </c>
      <c r="I6754" s="50">
        <f t="shared" si="336"/>
        <v>2</v>
      </c>
      <c r="J6754" s="50">
        <f t="shared" si="336"/>
        <v>1</v>
      </c>
    </row>
    <row r="6755" spans="3:10" ht="14.25" customHeight="1">
      <c r="C6755" s="63" t="s">
        <v>5376</v>
      </c>
      <c r="D6755" s="64" t="s">
        <v>5377</v>
      </c>
      <c r="E6755" s="65"/>
      <c r="F6755" s="65"/>
      <c r="G6755" s="50">
        <v>0</v>
      </c>
      <c r="H6755" s="50">
        <v>1</v>
      </c>
      <c r="I6755" s="50">
        <f t="shared" si="336"/>
        <v>0</v>
      </c>
      <c r="J6755" s="50">
        <f t="shared" si="336"/>
        <v>1</v>
      </c>
    </row>
    <row r="6756" spans="3:10" ht="14.25" customHeight="1">
      <c r="C6756" s="63" t="s">
        <v>3532</v>
      </c>
      <c r="D6756" s="64" t="s">
        <v>3533</v>
      </c>
      <c r="E6756" s="65"/>
      <c r="F6756" s="65"/>
      <c r="G6756" s="50">
        <v>0</v>
      </c>
      <c r="H6756" s="50">
        <v>1</v>
      </c>
      <c r="I6756" s="50">
        <f t="shared" si="336"/>
        <v>0</v>
      </c>
      <c r="J6756" s="50">
        <f t="shared" si="336"/>
        <v>1</v>
      </c>
    </row>
    <row r="6757" spans="3:10" ht="14.25" customHeight="1">
      <c r="C6757" s="63" t="s">
        <v>3705</v>
      </c>
      <c r="D6757" s="64" t="s">
        <v>3706</v>
      </c>
      <c r="E6757" s="65"/>
      <c r="F6757" s="65"/>
      <c r="G6757" s="50">
        <v>1</v>
      </c>
      <c r="H6757" s="50">
        <v>1</v>
      </c>
      <c r="I6757" s="50">
        <f t="shared" si="336"/>
        <v>1</v>
      </c>
      <c r="J6757" s="50">
        <f t="shared" si="336"/>
        <v>1</v>
      </c>
    </row>
    <row r="6758" spans="3:10" ht="14.25" customHeight="1">
      <c r="C6758" s="63" t="s">
        <v>3544</v>
      </c>
      <c r="D6758" s="64" t="s">
        <v>3545</v>
      </c>
      <c r="E6758" s="65"/>
      <c r="F6758" s="65"/>
      <c r="G6758" s="50">
        <v>3</v>
      </c>
      <c r="H6758" s="50">
        <v>4</v>
      </c>
      <c r="I6758" s="50">
        <f t="shared" si="336"/>
        <v>3</v>
      </c>
      <c r="J6758" s="50">
        <f t="shared" si="336"/>
        <v>4</v>
      </c>
    </row>
    <row r="6759" spans="3:10" ht="14.25" customHeight="1">
      <c r="C6759" s="63" t="s">
        <v>3550</v>
      </c>
      <c r="D6759" s="64" t="s">
        <v>3551</v>
      </c>
      <c r="E6759" s="65"/>
      <c r="F6759" s="65"/>
      <c r="G6759" s="50">
        <v>20</v>
      </c>
      <c r="H6759" s="50">
        <v>20</v>
      </c>
      <c r="I6759" s="50">
        <f t="shared" si="336"/>
        <v>20</v>
      </c>
      <c r="J6759" s="50">
        <f t="shared" si="336"/>
        <v>20</v>
      </c>
    </row>
    <row r="6760" spans="3:10" ht="14.25" customHeight="1">
      <c r="C6760" s="63" t="s">
        <v>3554</v>
      </c>
      <c r="D6760" s="64" t="s">
        <v>3555</v>
      </c>
      <c r="E6760" s="65"/>
      <c r="F6760" s="65"/>
      <c r="G6760" s="50">
        <v>0</v>
      </c>
      <c r="H6760" s="50">
        <v>1</v>
      </c>
      <c r="I6760" s="50">
        <f t="shared" si="336"/>
        <v>0</v>
      </c>
      <c r="J6760" s="50">
        <f t="shared" si="336"/>
        <v>1</v>
      </c>
    </row>
    <row r="6761" spans="3:10" ht="14.25" customHeight="1">
      <c r="C6761" s="63" t="s">
        <v>3707</v>
      </c>
      <c r="D6761" s="64" t="s">
        <v>3708</v>
      </c>
      <c r="E6761" s="65"/>
      <c r="F6761" s="65"/>
      <c r="G6761" s="50">
        <v>2</v>
      </c>
      <c r="H6761" s="50">
        <v>1</v>
      </c>
      <c r="I6761" s="50">
        <f t="shared" si="336"/>
        <v>2</v>
      </c>
      <c r="J6761" s="50">
        <f t="shared" si="336"/>
        <v>1</v>
      </c>
    </row>
    <row r="6762" spans="3:10" ht="14.25" customHeight="1">
      <c r="C6762" s="63" t="s">
        <v>5378</v>
      </c>
      <c r="D6762" s="64" t="s">
        <v>5379</v>
      </c>
      <c r="E6762" s="65"/>
      <c r="F6762" s="65"/>
      <c r="G6762" s="50">
        <v>0</v>
      </c>
      <c r="H6762" s="50">
        <v>1</v>
      </c>
      <c r="I6762" s="50">
        <f t="shared" si="336"/>
        <v>0</v>
      </c>
      <c r="J6762" s="50">
        <f t="shared" si="336"/>
        <v>1</v>
      </c>
    </row>
    <row r="6763" spans="3:10" ht="14.25" customHeight="1">
      <c r="C6763" s="63" t="s">
        <v>5380</v>
      </c>
      <c r="D6763" s="64" t="s">
        <v>5381</v>
      </c>
      <c r="E6763" s="65"/>
      <c r="F6763" s="65"/>
      <c r="G6763" s="50">
        <v>0</v>
      </c>
      <c r="H6763" s="50">
        <v>1</v>
      </c>
      <c r="I6763" s="50">
        <f t="shared" si="336"/>
        <v>0</v>
      </c>
      <c r="J6763" s="50">
        <f t="shared" si="336"/>
        <v>1</v>
      </c>
    </row>
    <row r="6764" spans="3:10" ht="14.25" customHeight="1">
      <c r="C6764" s="63" t="s">
        <v>3558</v>
      </c>
      <c r="D6764" s="64" t="s">
        <v>3559</v>
      </c>
      <c r="E6764" s="65"/>
      <c r="F6764" s="65"/>
      <c r="G6764" s="50">
        <v>4</v>
      </c>
      <c r="H6764" s="50">
        <v>5</v>
      </c>
      <c r="I6764" s="50">
        <f t="shared" si="336"/>
        <v>4</v>
      </c>
      <c r="J6764" s="50">
        <f t="shared" si="336"/>
        <v>5</v>
      </c>
    </row>
    <row r="6765" spans="3:10" ht="14.25" customHeight="1">
      <c r="C6765" s="63" t="s">
        <v>3562</v>
      </c>
      <c r="D6765" s="64" t="s">
        <v>3563</v>
      </c>
      <c r="E6765" s="65"/>
      <c r="F6765" s="65"/>
      <c r="G6765" s="50">
        <v>5</v>
      </c>
      <c r="H6765" s="50">
        <v>7</v>
      </c>
      <c r="I6765" s="50">
        <f t="shared" si="336"/>
        <v>5</v>
      </c>
      <c r="J6765" s="50">
        <f t="shared" si="336"/>
        <v>7</v>
      </c>
    </row>
    <row r="6766" spans="3:10" ht="14.25" customHeight="1">
      <c r="C6766" s="63" t="s">
        <v>3566</v>
      </c>
      <c r="D6766" s="64" t="s">
        <v>3567</v>
      </c>
      <c r="E6766" s="65"/>
      <c r="F6766" s="65"/>
      <c r="G6766" s="50">
        <v>2</v>
      </c>
      <c r="H6766" s="50">
        <v>3</v>
      </c>
      <c r="I6766" s="50">
        <f t="shared" si="336"/>
        <v>2</v>
      </c>
      <c r="J6766" s="50">
        <f t="shared" si="336"/>
        <v>3</v>
      </c>
    </row>
    <row r="6767" spans="3:10" ht="14.25" customHeight="1">
      <c r="C6767" s="63" t="s">
        <v>5382</v>
      </c>
      <c r="D6767" s="64" t="s">
        <v>5383</v>
      </c>
      <c r="E6767" s="65"/>
      <c r="F6767" s="65"/>
      <c r="G6767" s="50">
        <v>1</v>
      </c>
      <c r="H6767" s="50">
        <v>1</v>
      </c>
      <c r="I6767" s="50">
        <f t="shared" si="336"/>
        <v>1</v>
      </c>
      <c r="J6767" s="50">
        <f t="shared" si="336"/>
        <v>1</v>
      </c>
    </row>
    <row r="6768" spans="3:10" ht="14.25" customHeight="1">
      <c r="C6768" s="63" t="s">
        <v>5384</v>
      </c>
      <c r="D6768" s="64" t="s">
        <v>5385</v>
      </c>
      <c r="E6768" s="65"/>
      <c r="F6768" s="65"/>
      <c r="G6768" s="50">
        <v>2</v>
      </c>
      <c r="H6768" s="50">
        <v>3</v>
      </c>
      <c r="I6768" s="50">
        <f t="shared" si="336"/>
        <v>2</v>
      </c>
      <c r="J6768" s="50">
        <f t="shared" si="336"/>
        <v>3</v>
      </c>
    </row>
    <row r="6769" spans="3:10" ht="14.25" customHeight="1">
      <c r="C6769" s="63" t="s">
        <v>3568</v>
      </c>
      <c r="D6769" s="64" t="s">
        <v>3569</v>
      </c>
      <c r="E6769" s="65"/>
      <c r="F6769" s="65"/>
      <c r="G6769" s="50">
        <v>7</v>
      </c>
      <c r="H6769" s="50">
        <v>7</v>
      </c>
      <c r="I6769" s="50">
        <f t="shared" si="336"/>
        <v>7</v>
      </c>
      <c r="J6769" s="50">
        <f t="shared" si="336"/>
        <v>7</v>
      </c>
    </row>
    <row r="6770" spans="3:10" ht="14.25" customHeight="1">
      <c r="C6770" s="63" t="s">
        <v>3580</v>
      </c>
      <c r="D6770" s="64" t="s">
        <v>3581</v>
      </c>
      <c r="E6770" s="65"/>
      <c r="F6770" s="65"/>
      <c r="G6770" s="50">
        <v>7</v>
      </c>
      <c r="H6770" s="50">
        <v>5</v>
      </c>
      <c r="I6770" s="50">
        <f t="shared" si="336"/>
        <v>7</v>
      </c>
      <c r="J6770" s="50">
        <f t="shared" si="336"/>
        <v>5</v>
      </c>
    </row>
    <row r="6771" spans="3:10" ht="14.25" customHeight="1">
      <c r="C6771" s="63" t="s">
        <v>3582</v>
      </c>
      <c r="D6771" s="64" t="s">
        <v>3583</v>
      </c>
      <c r="E6771" s="65"/>
      <c r="F6771" s="65"/>
      <c r="G6771" s="50">
        <v>2</v>
      </c>
      <c r="H6771" s="50">
        <v>3</v>
      </c>
      <c r="I6771" s="50">
        <f t="shared" si="336"/>
        <v>2</v>
      </c>
      <c r="J6771" s="50">
        <f t="shared" si="336"/>
        <v>3</v>
      </c>
    </row>
    <row r="6772" spans="3:10" ht="14.25" customHeight="1">
      <c r="C6772" s="63" t="s">
        <v>3711</v>
      </c>
      <c r="D6772" s="64" t="s">
        <v>3712</v>
      </c>
      <c r="E6772" s="65"/>
      <c r="F6772" s="65"/>
      <c r="G6772" s="50">
        <v>1</v>
      </c>
      <c r="H6772" s="50">
        <v>1</v>
      </c>
      <c r="I6772" s="50">
        <f t="shared" si="336"/>
        <v>1</v>
      </c>
      <c r="J6772" s="50">
        <f t="shared" si="336"/>
        <v>1</v>
      </c>
    </row>
    <row r="6773" spans="3:10" ht="14.25" customHeight="1">
      <c r="C6773" s="63" t="s">
        <v>3586</v>
      </c>
      <c r="D6773" s="64" t="s">
        <v>3587</v>
      </c>
      <c r="E6773" s="65"/>
      <c r="F6773" s="65"/>
      <c r="G6773" s="50">
        <v>0</v>
      </c>
      <c r="H6773" s="50">
        <v>1</v>
      </c>
      <c r="I6773" s="50">
        <f t="shared" si="336"/>
        <v>0</v>
      </c>
      <c r="J6773" s="50">
        <f t="shared" si="336"/>
        <v>1</v>
      </c>
    </row>
    <row r="6774" spans="3:10" ht="14.25" customHeight="1">
      <c r="C6774" s="63" t="s">
        <v>3588</v>
      </c>
      <c r="D6774" s="64" t="s">
        <v>3589</v>
      </c>
      <c r="E6774" s="65"/>
      <c r="F6774" s="65"/>
      <c r="G6774" s="50">
        <v>0</v>
      </c>
      <c r="H6774" s="50">
        <v>1</v>
      </c>
      <c r="I6774" s="50">
        <f t="shared" si="336"/>
        <v>0</v>
      </c>
      <c r="J6774" s="50">
        <f t="shared" si="336"/>
        <v>1</v>
      </c>
    </row>
    <row r="6775" spans="3:10" ht="14.25" customHeight="1">
      <c r="C6775" s="63" t="s">
        <v>3592</v>
      </c>
      <c r="D6775" s="64" t="s">
        <v>3593</v>
      </c>
      <c r="E6775" s="65"/>
      <c r="F6775" s="65"/>
      <c r="G6775" s="50">
        <v>4</v>
      </c>
      <c r="H6775" s="50">
        <v>5</v>
      </c>
      <c r="I6775" s="50">
        <f t="shared" si="336"/>
        <v>4</v>
      </c>
      <c r="J6775" s="50">
        <f t="shared" si="336"/>
        <v>5</v>
      </c>
    </row>
    <row r="6776" spans="3:10" ht="14.25" customHeight="1">
      <c r="C6776" s="63" t="s">
        <v>3713</v>
      </c>
      <c r="D6776" s="64" t="s">
        <v>3714</v>
      </c>
      <c r="E6776" s="65"/>
      <c r="F6776" s="65"/>
      <c r="G6776" s="50">
        <v>2</v>
      </c>
      <c r="H6776" s="50">
        <v>1</v>
      </c>
      <c r="I6776" s="50">
        <f t="shared" si="336"/>
        <v>2</v>
      </c>
      <c r="J6776" s="50">
        <f t="shared" si="336"/>
        <v>1</v>
      </c>
    </row>
    <row r="6777" spans="3:10" ht="14.25" customHeight="1">
      <c r="C6777" s="63" t="s">
        <v>3594</v>
      </c>
      <c r="D6777" s="64" t="s">
        <v>3595</v>
      </c>
      <c r="E6777" s="65"/>
      <c r="F6777" s="65"/>
      <c r="G6777" s="50">
        <v>22</v>
      </c>
      <c r="H6777" s="50">
        <v>25</v>
      </c>
      <c r="I6777" s="50">
        <f t="shared" si="336"/>
        <v>22</v>
      </c>
      <c r="J6777" s="50">
        <f t="shared" si="336"/>
        <v>25</v>
      </c>
    </row>
    <row r="6778" spans="3:10" ht="14.25" customHeight="1">
      <c r="C6778" s="63" t="s">
        <v>3715</v>
      </c>
      <c r="D6778" s="64" t="s">
        <v>3716</v>
      </c>
      <c r="E6778" s="65"/>
      <c r="F6778" s="65"/>
      <c r="G6778" s="50">
        <v>12</v>
      </c>
      <c r="H6778" s="50">
        <v>13</v>
      </c>
      <c r="I6778" s="50">
        <f t="shared" si="336"/>
        <v>12</v>
      </c>
      <c r="J6778" s="50">
        <f t="shared" si="336"/>
        <v>13</v>
      </c>
    </row>
    <row r="6779" spans="3:10" ht="14.25" customHeight="1">
      <c r="C6779" s="63" t="s">
        <v>3717</v>
      </c>
      <c r="D6779" s="64" t="s">
        <v>3718</v>
      </c>
      <c r="E6779" s="65"/>
      <c r="F6779" s="65"/>
      <c r="G6779" s="50">
        <v>12</v>
      </c>
      <c r="H6779" s="50">
        <v>15</v>
      </c>
      <c r="I6779" s="50">
        <f t="shared" si="336"/>
        <v>12</v>
      </c>
      <c r="J6779" s="50">
        <f t="shared" si="336"/>
        <v>15</v>
      </c>
    </row>
    <row r="6780" spans="3:10" ht="14.25" customHeight="1">
      <c r="C6780" s="63" t="s">
        <v>3596</v>
      </c>
      <c r="D6780" s="64" t="s">
        <v>3597</v>
      </c>
      <c r="E6780" s="65"/>
      <c r="F6780" s="65"/>
      <c r="G6780" s="50">
        <v>13</v>
      </c>
      <c r="H6780" s="50">
        <v>15</v>
      </c>
      <c r="I6780" s="50">
        <f t="shared" si="336"/>
        <v>13</v>
      </c>
      <c r="J6780" s="50">
        <f t="shared" si="336"/>
        <v>15</v>
      </c>
    </row>
    <row r="6781" spans="3:10" ht="14.25" customHeight="1">
      <c r="C6781" s="63" t="s">
        <v>3598</v>
      </c>
      <c r="D6781" s="64" t="s">
        <v>3599</v>
      </c>
      <c r="E6781" s="65"/>
      <c r="F6781" s="65"/>
      <c r="G6781" s="50">
        <v>31</v>
      </c>
      <c r="H6781" s="50">
        <v>36</v>
      </c>
      <c r="I6781" s="50">
        <f t="shared" si="336"/>
        <v>31</v>
      </c>
      <c r="J6781" s="50">
        <f t="shared" si="336"/>
        <v>36</v>
      </c>
    </row>
    <row r="6782" spans="3:10" ht="14.25" customHeight="1">
      <c r="C6782" s="63" t="s">
        <v>3600</v>
      </c>
      <c r="D6782" s="64" t="s">
        <v>3601</v>
      </c>
      <c r="E6782" s="65"/>
      <c r="F6782" s="65"/>
      <c r="G6782" s="50">
        <v>12</v>
      </c>
      <c r="H6782" s="50">
        <v>13</v>
      </c>
      <c r="I6782" s="50">
        <f t="shared" si="336"/>
        <v>12</v>
      </c>
      <c r="J6782" s="50">
        <f t="shared" si="336"/>
        <v>13</v>
      </c>
    </row>
    <row r="6783" spans="3:10" ht="14.25" customHeight="1">
      <c r="C6783" s="63" t="s">
        <v>3604</v>
      </c>
      <c r="D6783" s="64" t="s">
        <v>3605</v>
      </c>
      <c r="E6783" s="65"/>
      <c r="F6783" s="65"/>
      <c r="G6783" s="50">
        <v>4</v>
      </c>
      <c r="H6783" s="50">
        <v>5</v>
      </c>
      <c r="I6783" s="50">
        <f t="shared" si="336"/>
        <v>4</v>
      </c>
      <c r="J6783" s="50">
        <f t="shared" si="336"/>
        <v>5</v>
      </c>
    </row>
    <row r="6784" spans="3:10" ht="14.25" customHeight="1">
      <c r="C6784" s="63" t="s">
        <v>3606</v>
      </c>
      <c r="D6784" s="64" t="s">
        <v>3607</v>
      </c>
      <c r="E6784" s="65"/>
      <c r="F6784" s="65"/>
      <c r="G6784" s="50">
        <v>17</v>
      </c>
      <c r="H6784" s="50">
        <v>17</v>
      </c>
      <c r="I6784" s="50">
        <f t="shared" si="336"/>
        <v>17</v>
      </c>
      <c r="J6784" s="50">
        <f t="shared" si="336"/>
        <v>17</v>
      </c>
    </row>
    <row r="6785" spans="3:10" ht="14.25" customHeight="1">
      <c r="C6785" s="63" t="s">
        <v>3608</v>
      </c>
      <c r="D6785" s="64" t="s">
        <v>3609</v>
      </c>
      <c r="E6785" s="65"/>
      <c r="F6785" s="65"/>
      <c r="G6785" s="50">
        <v>2</v>
      </c>
      <c r="H6785" s="50">
        <v>3</v>
      </c>
      <c r="I6785" s="50">
        <f t="shared" si="336"/>
        <v>2</v>
      </c>
      <c r="J6785" s="50">
        <f t="shared" si="336"/>
        <v>3</v>
      </c>
    </row>
    <row r="6786" spans="3:10" ht="14.25" customHeight="1">
      <c r="C6786" s="63" t="s">
        <v>5386</v>
      </c>
      <c r="D6786" s="64" t="s">
        <v>5387</v>
      </c>
      <c r="E6786" s="65"/>
      <c r="F6786" s="65"/>
      <c r="G6786" s="50">
        <v>1</v>
      </c>
      <c r="H6786" s="50">
        <v>1</v>
      </c>
      <c r="I6786" s="50">
        <f t="shared" si="336"/>
        <v>1</v>
      </c>
      <c r="J6786" s="50">
        <f t="shared" si="336"/>
        <v>1</v>
      </c>
    </row>
    <row r="6787" spans="3:10" ht="14.25" customHeight="1">
      <c r="C6787" s="63" t="s">
        <v>5388</v>
      </c>
      <c r="D6787" s="64" t="s">
        <v>5389</v>
      </c>
      <c r="E6787" s="65"/>
      <c r="F6787" s="65"/>
      <c r="G6787" s="50">
        <v>0</v>
      </c>
      <c r="H6787" s="50">
        <v>1</v>
      </c>
      <c r="I6787" s="50">
        <f t="shared" si="336"/>
        <v>0</v>
      </c>
      <c r="J6787" s="50">
        <f t="shared" si="336"/>
        <v>1</v>
      </c>
    </row>
    <row r="6788" spans="3:10" ht="14.25" customHeight="1">
      <c r="C6788" s="63" t="s">
        <v>5390</v>
      </c>
      <c r="D6788" s="64" t="s">
        <v>5391</v>
      </c>
      <c r="E6788" s="65"/>
      <c r="F6788" s="65"/>
      <c r="G6788" s="50">
        <v>0</v>
      </c>
      <c r="H6788" s="50">
        <v>1</v>
      </c>
      <c r="I6788" s="50">
        <f t="shared" si="336"/>
        <v>0</v>
      </c>
      <c r="J6788" s="50">
        <f t="shared" si="336"/>
        <v>1</v>
      </c>
    </row>
    <row r="6789" spans="3:10" ht="14.25" customHeight="1">
      <c r="C6789" s="63" t="s">
        <v>5392</v>
      </c>
      <c r="D6789" s="64" t="s">
        <v>5393</v>
      </c>
      <c r="E6789" s="65"/>
      <c r="F6789" s="65"/>
      <c r="G6789" s="50">
        <v>1</v>
      </c>
      <c r="H6789" s="50">
        <v>1</v>
      </c>
      <c r="I6789" s="50">
        <f t="shared" si="336"/>
        <v>1</v>
      </c>
      <c r="J6789" s="50">
        <f t="shared" si="336"/>
        <v>1</v>
      </c>
    </row>
    <row r="6790" spans="3:10" ht="14.25" customHeight="1">
      <c r="C6790" s="63" t="s">
        <v>3610</v>
      </c>
      <c r="D6790" s="64" t="s">
        <v>3611</v>
      </c>
      <c r="E6790" s="65"/>
      <c r="F6790" s="65"/>
      <c r="G6790" s="50">
        <v>1</v>
      </c>
      <c r="H6790" s="50">
        <v>1</v>
      </c>
      <c r="I6790" s="50">
        <f t="shared" si="336"/>
        <v>1</v>
      </c>
      <c r="J6790" s="50">
        <f t="shared" si="336"/>
        <v>1</v>
      </c>
    </row>
    <row r="6791" spans="3:10" ht="14.25" customHeight="1">
      <c r="C6791" s="63" t="s">
        <v>3612</v>
      </c>
      <c r="D6791" s="64" t="s">
        <v>3613</v>
      </c>
      <c r="E6791" s="65"/>
      <c r="F6791" s="65"/>
      <c r="G6791" s="50">
        <v>0</v>
      </c>
      <c r="H6791" s="50">
        <v>1</v>
      </c>
      <c r="I6791" s="50">
        <f t="shared" si="336"/>
        <v>0</v>
      </c>
      <c r="J6791" s="50">
        <f t="shared" si="336"/>
        <v>1</v>
      </c>
    </row>
    <row r="6792" spans="3:10" ht="14.25" customHeight="1">
      <c r="C6792" s="63" t="s">
        <v>3614</v>
      </c>
      <c r="D6792" s="64" t="s">
        <v>3615</v>
      </c>
      <c r="E6792" s="65"/>
      <c r="F6792" s="65"/>
      <c r="G6792" s="50">
        <v>1</v>
      </c>
      <c r="H6792" s="50">
        <v>1</v>
      </c>
      <c r="I6792" s="50">
        <f t="shared" si="336"/>
        <v>1</v>
      </c>
      <c r="J6792" s="50">
        <f t="shared" si="336"/>
        <v>1</v>
      </c>
    </row>
    <row r="6793" spans="3:10" ht="14.25" customHeight="1">
      <c r="C6793" s="63" t="s">
        <v>5394</v>
      </c>
      <c r="D6793" s="64" t="s">
        <v>5395</v>
      </c>
      <c r="E6793" s="65"/>
      <c r="F6793" s="65"/>
      <c r="G6793" s="50">
        <v>4</v>
      </c>
      <c r="H6793" s="50">
        <v>5</v>
      </c>
      <c r="I6793" s="50">
        <f t="shared" si="336"/>
        <v>4</v>
      </c>
      <c r="J6793" s="50">
        <f t="shared" si="336"/>
        <v>5</v>
      </c>
    </row>
    <row r="6794" spans="3:10" ht="14.25" customHeight="1">
      <c r="C6794" s="63" t="s">
        <v>3148</v>
      </c>
      <c r="D6794" s="64" t="s">
        <v>3149</v>
      </c>
      <c r="E6794" s="65"/>
      <c r="F6794" s="65"/>
      <c r="G6794" s="50">
        <v>3</v>
      </c>
      <c r="H6794" s="50">
        <v>4</v>
      </c>
      <c r="I6794" s="50">
        <f t="shared" ref="I6794:J6857" si="337">SUM(E6794,G6794)</f>
        <v>3</v>
      </c>
      <c r="J6794" s="50">
        <f t="shared" si="337"/>
        <v>4</v>
      </c>
    </row>
    <row r="6795" spans="3:10" ht="14.25" customHeight="1">
      <c r="C6795" s="63" t="s">
        <v>5396</v>
      </c>
      <c r="D6795" s="64" t="s">
        <v>5397</v>
      </c>
      <c r="E6795" s="65"/>
      <c r="F6795" s="65"/>
      <c r="G6795" s="50">
        <v>0</v>
      </c>
      <c r="H6795" s="50">
        <v>1</v>
      </c>
      <c r="I6795" s="50">
        <f t="shared" si="337"/>
        <v>0</v>
      </c>
      <c r="J6795" s="50">
        <f t="shared" si="337"/>
        <v>1</v>
      </c>
    </row>
    <row r="6796" spans="3:10" ht="14.25" customHeight="1">
      <c r="C6796" s="63" t="s">
        <v>5398</v>
      </c>
      <c r="D6796" s="64" t="s">
        <v>5399</v>
      </c>
      <c r="E6796" s="65"/>
      <c r="F6796" s="65"/>
      <c r="G6796" s="50">
        <v>0</v>
      </c>
      <c r="H6796" s="50">
        <v>1</v>
      </c>
      <c r="I6796" s="50">
        <f t="shared" si="337"/>
        <v>0</v>
      </c>
      <c r="J6796" s="50">
        <f t="shared" si="337"/>
        <v>1</v>
      </c>
    </row>
    <row r="6797" spans="3:10" ht="14.25" customHeight="1">
      <c r="C6797" s="63" t="s">
        <v>1593</v>
      </c>
      <c r="D6797" s="64" t="s">
        <v>1594</v>
      </c>
      <c r="E6797" s="65"/>
      <c r="F6797" s="65"/>
      <c r="G6797" s="50">
        <v>1</v>
      </c>
      <c r="H6797" s="50">
        <v>1</v>
      </c>
      <c r="I6797" s="50">
        <f t="shared" si="337"/>
        <v>1</v>
      </c>
      <c r="J6797" s="50">
        <f t="shared" si="337"/>
        <v>1</v>
      </c>
    </row>
    <row r="6798" spans="3:10" ht="14.25" customHeight="1">
      <c r="C6798" s="63" t="s">
        <v>5400</v>
      </c>
      <c r="D6798" s="64" t="s">
        <v>5401</v>
      </c>
      <c r="E6798" s="65"/>
      <c r="F6798" s="65"/>
      <c r="G6798" s="50">
        <v>0</v>
      </c>
      <c r="H6798" s="50">
        <v>1</v>
      </c>
      <c r="I6798" s="50">
        <f t="shared" si="337"/>
        <v>0</v>
      </c>
      <c r="J6798" s="50">
        <f t="shared" si="337"/>
        <v>1</v>
      </c>
    </row>
    <row r="6799" spans="3:10" ht="14.25" customHeight="1">
      <c r="C6799" s="63" t="s">
        <v>3616</v>
      </c>
      <c r="D6799" s="64" t="s">
        <v>3617</v>
      </c>
      <c r="E6799" s="65"/>
      <c r="F6799" s="65"/>
      <c r="G6799" s="50">
        <v>1</v>
      </c>
      <c r="H6799" s="50">
        <v>1</v>
      </c>
      <c r="I6799" s="50">
        <f t="shared" si="337"/>
        <v>1</v>
      </c>
      <c r="J6799" s="50">
        <f t="shared" si="337"/>
        <v>1</v>
      </c>
    </row>
    <row r="6800" spans="3:10" ht="14.25" customHeight="1">
      <c r="C6800" s="63" t="s">
        <v>3618</v>
      </c>
      <c r="D6800" s="64" t="s">
        <v>3619</v>
      </c>
      <c r="E6800" s="65"/>
      <c r="F6800" s="65"/>
      <c r="G6800" s="50">
        <v>1</v>
      </c>
      <c r="H6800" s="50">
        <v>1</v>
      </c>
      <c r="I6800" s="50">
        <f t="shared" si="337"/>
        <v>1</v>
      </c>
      <c r="J6800" s="50">
        <f t="shared" si="337"/>
        <v>1</v>
      </c>
    </row>
    <row r="6801" spans="3:10" ht="14.25" customHeight="1">
      <c r="C6801" s="63" t="s">
        <v>3620</v>
      </c>
      <c r="D6801" s="64" t="s">
        <v>3621</v>
      </c>
      <c r="E6801" s="65"/>
      <c r="F6801" s="65"/>
      <c r="G6801" s="50">
        <v>0</v>
      </c>
      <c r="H6801" s="50">
        <v>1</v>
      </c>
      <c r="I6801" s="50">
        <f t="shared" si="337"/>
        <v>0</v>
      </c>
      <c r="J6801" s="50">
        <f t="shared" si="337"/>
        <v>1</v>
      </c>
    </row>
    <row r="6802" spans="3:10" ht="14.25" customHeight="1">
      <c r="C6802" s="63" t="s">
        <v>2142</v>
      </c>
      <c r="D6802" s="64" t="s">
        <v>2143</v>
      </c>
      <c r="E6802" s="65"/>
      <c r="F6802" s="65"/>
      <c r="G6802" s="50">
        <v>1</v>
      </c>
      <c r="H6802" s="50">
        <v>1</v>
      </c>
      <c r="I6802" s="50">
        <f t="shared" si="337"/>
        <v>1</v>
      </c>
      <c r="J6802" s="50">
        <f t="shared" si="337"/>
        <v>1</v>
      </c>
    </row>
    <row r="6803" spans="3:10" ht="14.25" customHeight="1">
      <c r="C6803" s="63" t="s">
        <v>2146</v>
      </c>
      <c r="D6803" s="64" t="s">
        <v>2147</v>
      </c>
      <c r="E6803" s="65"/>
      <c r="F6803" s="65"/>
      <c r="G6803" s="50">
        <v>1</v>
      </c>
      <c r="H6803" s="50">
        <v>3</v>
      </c>
      <c r="I6803" s="50">
        <f t="shared" si="337"/>
        <v>1</v>
      </c>
      <c r="J6803" s="50">
        <f t="shared" si="337"/>
        <v>3</v>
      </c>
    </row>
    <row r="6804" spans="3:10" ht="14.25" customHeight="1">
      <c r="C6804" s="63" t="s">
        <v>3622</v>
      </c>
      <c r="D6804" s="64" t="s">
        <v>3623</v>
      </c>
      <c r="E6804" s="65"/>
      <c r="F6804" s="65"/>
      <c r="G6804" s="50">
        <v>0</v>
      </c>
      <c r="H6804" s="50">
        <v>1</v>
      </c>
      <c r="I6804" s="50">
        <f t="shared" si="337"/>
        <v>0</v>
      </c>
      <c r="J6804" s="50">
        <f t="shared" si="337"/>
        <v>1</v>
      </c>
    </row>
    <row r="6805" spans="3:10" ht="14.25" customHeight="1">
      <c r="C6805" s="63" t="s">
        <v>3626</v>
      </c>
      <c r="D6805" s="64" t="s">
        <v>3627</v>
      </c>
      <c r="E6805" s="65"/>
      <c r="F6805" s="65"/>
      <c r="G6805" s="50">
        <v>5</v>
      </c>
      <c r="H6805" s="50">
        <v>5</v>
      </c>
      <c r="I6805" s="50">
        <f t="shared" si="337"/>
        <v>5</v>
      </c>
      <c r="J6805" s="50">
        <f t="shared" si="337"/>
        <v>5</v>
      </c>
    </row>
    <row r="6806" spans="3:10" ht="14.25" customHeight="1">
      <c r="C6806" s="63" t="s">
        <v>1059</v>
      </c>
      <c r="D6806" s="64" t="s">
        <v>1060</v>
      </c>
      <c r="E6806" s="65"/>
      <c r="F6806" s="65"/>
      <c r="G6806" s="50">
        <v>0</v>
      </c>
      <c r="H6806" s="50">
        <v>1</v>
      </c>
      <c r="I6806" s="50">
        <f t="shared" si="337"/>
        <v>0</v>
      </c>
      <c r="J6806" s="50">
        <f t="shared" si="337"/>
        <v>1</v>
      </c>
    </row>
    <row r="6807" spans="3:10" ht="14.25" customHeight="1">
      <c r="C6807" s="63" t="s">
        <v>3630</v>
      </c>
      <c r="D6807" s="64" t="s">
        <v>3631</v>
      </c>
      <c r="E6807" s="65"/>
      <c r="F6807" s="65"/>
      <c r="G6807" s="50">
        <v>0</v>
      </c>
      <c r="H6807" s="50">
        <v>1</v>
      </c>
      <c r="I6807" s="50">
        <f t="shared" si="337"/>
        <v>0</v>
      </c>
      <c r="J6807" s="50">
        <f t="shared" si="337"/>
        <v>1</v>
      </c>
    </row>
    <row r="6808" spans="3:10" ht="14.25" customHeight="1">
      <c r="C6808" s="63" t="s">
        <v>3632</v>
      </c>
      <c r="D6808" s="64" t="s">
        <v>3633</v>
      </c>
      <c r="E6808" s="65"/>
      <c r="F6808" s="65"/>
      <c r="G6808" s="50">
        <v>0</v>
      </c>
      <c r="H6808" s="50">
        <v>1</v>
      </c>
      <c r="I6808" s="50">
        <f t="shared" si="337"/>
        <v>0</v>
      </c>
      <c r="J6808" s="50">
        <f t="shared" si="337"/>
        <v>1</v>
      </c>
    </row>
    <row r="6809" spans="3:10" ht="14.25" customHeight="1">
      <c r="C6809" s="63" t="s">
        <v>3636</v>
      </c>
      <c r="D6809" s="64" t="s">
        <v>3637</v>
      </c>
      <c r="E6809" s="65"/>
      <c r="F6809" s="65"/>
      <c r="G6809" s="50">
        <v>0</v>
      </c>
      <c r="H6809" s="50">
        <v>1</v>
      </c>
      <c r="I6809" s="50">
        <f t="shared" si="337"/>
        <v>0</v>
      </c>
      <c r="J6809" s="50">
        <f t="shared" si="337"/>
        <v>1</v>
      </c>
    </row>
    <row r="6810" spans="3:10" ht="14.25" customHeight="1">
      <c r="C6810" s="63" t="s">
        <v>3638</v>
      </c>
      <c r="D6810" s="64" t="s">
        <v>3639</v>
      </c>
      <c r="E6810" s="65"/>
      <c r="F6810" s="65"/>
      <c r="G6810" s="50">
        <v>0</v>
      </c>
      <c r="H6810" s="50">
        <v>1</v>
      </c>
      <c r="I6810" s="50">
        <f t="shared" si="337"/>
        <v>0</v>
      </c>
      <c r="J6810" s="50">
        <f t="shared" si="337"/>
        <v>1</v>
      </c>
    </row>
    <row r="6811" spans="3:10" ht="14.25" customHeight="1">
      <c r="C6811" s="63" t="s">
        <v>3640</v>
      </c>
      <c r="D6811" s="64" t="s">
        <v>3641</v>
      </c>
      <c r="E6811" s="65"/>
      <c r="F6811" s="65"/>
      <c r="G6811" s="50">
        <v>1</v>
      </c>
      <c r="H6811" s="50">
        <v>1</v>
      </c>
      <c r="I6811" s="50">
        <f t="shared" si="337"/>
        <v>1</v>
      </c>
      <c r="J6811" s="50">
        <f t="shared" si="337"/>
        <v>1</v>
      </c>
    </row>
    <row r="6812" spans="3:10" ht="14.25" customHeight="1">
      <c r="C6812" s="63" t="s">
        <v>3642</v>
      </c>
      <c r="D6812" s="64" t="s">
        <v>3643</v>
      </c>
      <c r="E6812" s="65"/>
      <c r="F6812" s="65"/>
      <c r="G6812" s="50">
        <v>1</v>
      </c>
      <c r="H6812" s="50">
        <v>1</v>
      </c>
      <c r="I6812" s="50">
        <f t="shared" si="337"/>
        <v>1</v>
      </c>
      <c r="J6812" s="50">
        <f t="shared" si="337"/>
        <v>1</v>
      </c>
    </row>
    <row r="6813" spans="3:10" ht="14.25" customHeight="1">
      <c r="C6813" s="63" t="s">
        <v>3644</v>
      </c>
      <c r="D6813" s="64" t="s">
        <v>3645</v>
      </c>
      <c r="E6813" s="65"/>
      <c r="F6813" s="65"/>
      <c r="G6813" s="50">
        <v>2</v>
      </c>
      <c r="H6813" s="50">
        <v>3</v>
      </c>
      <c r="I6813" s="50">
        <f t="shared" si="337"/>
        <v>2</v>
      </c>
      <c r="J6813" s="50">
        <f t="shared" si="337"/>
        <v>3</v>
      </c>
    </row>
    <row r="6814" spans="3:10" ht="14.25" customHeight="1">
      <c r="C6814" s="63" t="s">
        <v>3646</v>
      </c>
      <c r="D6814" s="64" t="s">
        <v>3647</v>
      </c>
      <c r="E6814" s="65"/>
      <c r="F6814" s="65"/>
      <c r="G6814" s="50">
        <v>0</v>
      </c>
      <c r="H6814" s="50">
        <v>1</v>
      </c>
      <c r="I6814" s="50">
        <f t="shared" si="337"/>
        <v>0</v>
      </c>
      <c r="J6814" s="50">
        <f t="shared" si="337"/>
        <v>1</v>
      </c>
    </row>
    <row r="6815" spans="3:10" ht="14.25" customHeight="1">
      <c r="C6815" s="63" t="s">
        <v>2148</v>
      </c>
      <c r="D6815" s="64" t="s">
        <v>2149</v>
      </c>
      <c r="E6815" s="65"/>
      <c r="F6815" s="65"/>
      <c r="G6815" s="50">
        <v>1</v>
      </c>
      <c r="H6815" s="50">
        <v>1</v>
      </c>
      <c r="I6815" s="50">
        <f t="shared" si="337"/>
        <v>1</v>
      </c>
      <c r="J6815" s="50">
        <f t="shared" si="337"/>
        <v>1</v>
      </c>
    </row>
    <row r="6816" spans="3:10" ht="14.25" customHeight="1">
      <c r="C6816" s="63" t="s">
        <v>3652</v>
      </c>
      <c r="D6816" s="64" t="s">
        <v>3653</v>
      </c>
      <c r="E6816" s="65"/>
      <c r="F6816" s="65"/>
      <c r="G6816" s="50">
        <v>0</v>
      </c>
      <c r="H6816" s="50">
        <v>1</v>
      </c>
      <c r="I6816" s="50">
        <f t="shared" si="337"/>
        <v>0</v>
      </c>
      <c r="J6816" s="50">
        <f t="shared" si="337"/>
        <v>1</v>
      </c>
    </row>
    <row r="6817" spans="3:10" ht="14.25" customHeight="1">
      <c r="C6817" s="63" t="s">
        <v>731</v>
      </c>
      <c r="D6817" s="64" t="s">
        <v>732</v>
      </c>
      <c r="E6817" s="65"/>
      <c r="F6817" s="65"/>
      <c r="G6817" s="50">
        <v>1403</v>
      </c>
      <c r="H6817" s="50">
        <v>1397</v>
      </c>
      <c r="I6817" s="50">
        <f t="shared" si="337"/>
        <v>1403</v>
      </c>
      <c r="J6817" s="50">
        <f t="shared" si="337"/>
        <v>1397</v>
      </c>
    </row>
    <row r="6818" spans="3:10" ht="14.25" customHeight="1">
      <c r="C6818" s="63" t="s">
        <v>3656</v>
      </c>
      <c r="D6818" s="64" t="s">
        <v>3657</v>
      </c>
      <c r="E6818" s="65"/>
      <c r="F6818" s="65"/>
      <c r="G6818" s="50">
        <v>0</v>
      </c>
      <c r="H6818" s="50">
        <v>1</v>
      </c>
      <c r="I6818" s="50">
        <f t="shared" si="337"/>
        <v>0</v>
      </c>
      <c r="J6818" s="50">
        <f t="shared" si="337"/>
        <v>1</v>
      </c>
    </row>
    <row r="6819" spans="3:10" ht="14.25" customHeight="1">
      <c r="C6819" s="63" t="s">
        <v>3658</v>
      </c>
      <c r="D6819" s="64" t="s">
        <v>3659</v>
      </c>
      <c r="E6819" s="65"/>
      <c r="F6819" s="65"/>
      <c r="G6819" s="50">
        <v>0</v>
      </c>
      <c r="H6819" s="50">
        <v>1</v>
      </c>
      <c r="I6819" s="50">
        <f t="shared" si="337"/>
        <v>0</v>
      </c>
      <c r="J6819" s="50">
        <f t="shared" si="337"/>
        <v>1</v>
      </c>
    </row>
    <row r="6820" spans="3:10" ht="14.25" customHeight="1">
      <c r="C6820" s="63" t="s">
        <v>3660</v>
      </c>
      <c r="D6820" s="64" t="s">
        <v>3661</v>
      </c>
      <c r="E6820" s="65"/>
      <c r="F6820" s="65"/>
      <c r="G6820" s="50">
        <v>0</v>
      </c>
      <c r="H6820" s="50">
        <v>1</v>
      </c>
      <c r="I6820" s="50">
        <f t="shared" si="337"/>
        <v>0</v>
      </c>
      <c r="J6820" s="50">
        <f t="shared" si="337"/>
        <v>1</v>
      </c>
    </row>
    <row r="6821" spans="3:10" ht="14.25" customHeight="1">
      <c r="C6821" s="63" t="s">
        <v>3664</v>
      </c>
      <c r="D6821" s="64" t="s">
        <v>3665</v>
      </c>
      <c r="E6821" s="65"/>
      <c r="F6821" s="65"/>
      <c r="G6821" s="50">
        <v>0</v>
      </c>
      <c r="H6821" s="50">
        <v>1</v>
      </c>
      <c r="I6821" s="50">
        <f t="shared" si="337"/>
        <v>0</v>
      </c>
      <c r="J6821" s="50">
        <f t="shared" si="337"/>
        <v>1</v>
      </c>
    </row>
    <row r="6822" spans="3:10" ht="14.25" customHeight="1">
      <c r="C6822" s="63" t="s">
        <v>5286</v>
      </c>
      <c r="D6822" s="64" t="s">
        <v>5287</v>
      </c>
      <c r="E6822" s="65"/>
      <c r="F6822" s="65"/>
      <c r="G6822" s="50">
        <v>0</v>
      </c>
      <c r="H6822" s="50">
        <v>1</v>
      </c>
      <c r="I6822" s="50">
        <f t="shared" si="337"/>
        <v>0</v>
      </c>
      <c r="J6822" s="50">
        <f t="shared" si="337"/>
        <v>1</v>
      </c>
    </row>
    <row r="6823" spans="3:10" ht="14.25" customHeight="1">
      <c r="C6823" s="63" t="s">
        <v>5288</v>
      </c>
      <c r="D6823" s="64" t="s">
        <v>5289</v>
      </c>
      <c r="E6823" s="65"/>
      <c r="F6823" s="65"/>
      <c r="G6823" s="50">
        <v>0</v>
      </c>
      <c r="H6823" s="50">
        <v>1</v>
      </c>
      <c r="I6823" s="50">
        <f t="shared" si="337"/>
        <v>0</v>
      </c>
      <c r="J6823" s="50">
        <f t="shared" si="337"/>
        <v>1</v>
      </c>
    </row>
    <row r="6824" spans="3:10" ht="14.25" customHeight="1">
      <c r="C6824" s="63" t="s">
        <v>4612</v>
      </c>
      <c r="D6824" s="64" t="s">
        <v>4613</v>
      </c>
      <c r="E6824" s="65"/>
      <c r="F6824" s="65"/>
      <c r="G6824" s="50">
        <v>0</v>
      </c>
      <c r="H6824" s="50">
        <v>1</v>
      </c>
      <c r="I6824" s="50">
        <f t="shared" si="337"/>
        <v>0</v>
      </c>
      <c r="J6824" s="50">
        <f t="shared" si="337"/>
        <v>1</v>
      </c>
    </row>
    <row r="6825" spans="3:10" ht="14.25" customHeight="1">
      <c r="C6825" s="63" t="s">
        <v>4620</v>
      </c>
      <c r="D6825" s="64" t="s">
        <v>4621</v>
      </c>
      <c r="E6825" s="65"/>
      <c r="F6825" s="65"/>
      <c r="G6825" s="50">
        <v>0</v>
      </c>
      <c r="H6825" s="50">
        <v>1</v>
      </c>
      <c r="I6825" s="50">
        <f t="shared" si="337"/>
        <v>0</v>
      </c>
      <c r="J6825" s="50">
        <f t="shared" si="337"/>
        <v>1</v>
      </c>
    </row>
    <row r="6826" spans="3:10" ht="14.25" customHeight="1">
      <c r="C6826" s="63" t="s">
        <v>2154</v>
      </c>
      <c r="D6826" s="64" t="s">
        <v>2155</v>
      </c>
      <c r="E6826" s="65"/>
      <c r="F6826" s="65"/>
      <c r="G6826" s="50">
        <v>0</v>
      </c>
      <c r="H6826" s="50">
        <v>1</v>
      </c>
      <c r="I6826" s="50">
        <f t="shared" si="337"/>
        <v>0</v>
      </c>
      <c r="J6826" s="50">
        <f t="shared" si="337"/>
        <v>1</v>
      </c>
    </row>
    <row r="6827" spans="3:10" ht="14.25" customHeight="1">
      <c r="C6827" s="63" t="s">
        <v>2156</v>
      </c>
      <c r="D6827" s="64" t="s">
        <v>2157</v>
      </c>
      <c r="E6827" s="65"/>
      <c r="F6827" s="65"/>
      <c r="G6827" s="50">
        <v>9</v>
      </c>
      <c r="H6827" s="50">
        <v>3</v>
      </c>
      <c r="I6827" s="50">
        <f t="shared" si="337"/>
        <v>9</v>
      </c>
      <c r="J6827" s="50">
        <f t="shared" si="337"/>
        <v>3</v>
      </c>
    </row>
    <row r="6828" spans="3:10" ht="14.25" customHeight="1">
      <c r="C6828" s="63" t="s">
        <v>2158</v>
      </c>
      <c r="D6828" s="64" t="s">
        <v>2159</v>
      </c>
      <c r="E6828" s="65"/>
      <c r="F6828" s="65"/>
      <c r="G6828" s="50">
        <v>10</v>
      </c>
      <c r="H6828" s="50">
        <v>1</v>
      </c>
      <c r="I6828" s="50">
        <f t="shared" si="337"/>
        <v>10</v>
      </c>
      <c r="J6828" s="50">
        <f t="shared" si="337"/>
        <v>1</v>
      </c>
    </row>
    <row r="6829" spans="3:10" ht="14.25" customHeight="1">
      <c r="C6829" s="63" t="s">
        <v>2162</v>
      </c>
      <c r="D6829" s="64" t="s">
        <v>2163</v>
      </c>
      <c r="E6829" s="65"/>
      <c r="F6829" s="65"/>
      <c r="G6829" s="50">
        <v>2</v>
      </c>
      <c r="H6829" s="50">
        <v>1</v>
      </c>
      <c r="I6829" s="50">
        <f t="shared" si="337"/>
        <v>2</v>
      </c>
      <c r="J6829" s="50">
        <f t="shared" si="337"/>
        <v>1</v>
      </c>
    </row>
    <row r="6830" spans="3:10" ht="14.25" customHeight="1">
      <c r="C6830" s="63" t="s">
        <v>4652</v>
      </c>
      <c r="D6830" s="64" t="s">
        <v>4653</v>
      </c>
      <c r="E6830" s="65"/>
      <c r="F6830" s="65"/>
      <c r="G6830" s="50">
        <v>0</v>
      </c>
      <c r="H6830" s="50">
        <v>1</v>
      </c>
      <c r="I6830" s="50">
        <f t="shared" si="337"/>
        <v>0</v>
      </c>
      <c r="J6830" s="50">
        <f t="shared" si="337"/>
        <v>1</v>
      </c>
    </row>
    <row r="6831" spans="3:10" ht="14.25" customHeight="1">
      <c r="C6831" s="63" t="s">
        <v>2688</v>
      </c>
      <c r="D6831" s="64" t="s">
        <v>2689</v>
      </c>
      <c r="E6831" s="65"/>
      <c r="F6831" s="65"/>
      <c r="G6831" s="50">
        <v>0</v>
      </c>
      <c r="H6831" s="50">
        <v>1</v>
      </c>
      <c r="I6831" s="50">
        <f t="shared" si="337"/>
        <v>0</v>
      </c>
      <c r="J6831" s="50">
        <f t="shared" si="337"/>
        <v>1</v>
      </c>
    </row>
    <row r="6832" spans="3:10" ht="14.25" customHeight="1">
      <c r="C6832" s="63" t="s">
        <v>4670</v>
      </c>
      <c r="D6832" s="64" t="s">
        <v>4671</v>
      </c>
      <c r="E6832" s="65"/>
      <c r="F6832" s="65"/>
      <c r="G6832" s="50">
        <v>0</v>
      </c>
      <c r="H6832" s="50">
        <v>1</v>
      </c>
      <c r="I6832" s="50">
        <f t="shared" si="337"/>
        <v>0</v>
      </c>
      <c r="J6832" s="50">
        <f t="shared" si="337"/>
        <v>1</v>
      </c>
    </row>
    <row r="6833" spans="3:10" ht="14.25" customHeight="1">
      <c r="C6833" s="63" t="s">
        <v>4672</v>
      </c>
      <c r="D6833" s="64" t="s">
        <v>4673</v>
      </c>
      <c r="E6833" s="65"/>
      <c r="F6833" s="65"/>
      <c r="G6833" s="50">
        <v>2</v>
      </c>
      <c r="H6833" s="50">
        <v>3</v>
      </c>
      <c r="I6833" s="50">
        <f t="shared" si="337"/>
        <v>2</v>
      </c>
      <c r="J6833" s="50">
        <f t="shared" si="337"/>
        <v>3</v>
      </c>
    </row>
    <row r="6834" spans="3:10" ht="14.25" customHeight="1">
      <c r="C6834" s="63" t="s">
        <v>4674</v>
      </c>
      <c r="D6834" s="64" t="s">
        <v>4675</v>
      </c>
      <c r="E6834" s="65"/>
      <c r="F6834" s="65"/>
      <c r="G6834" s="50">
        <v>2</v>
      </c>
      <c r="H6834" s="50">
        <v>1</v>
      </c>
      <c r="I6834" s="50">
        <f t="shared" si="337"/>
        <v>2</v>
      </c>
      <c r="J6834" s="50">
        <f t="shared" si="337"/>
        <v>1</v>
      </c>
    </row>
    <row r="6835" spans="3:10" ht="14.25" customHeight="1">
      <c r="C6835" s="63" t="s">
        <v>417</v>
      </c>
      <c r="D6835" s="64" t="s">
        <v>418</v>
      </c>
      <c r="E6835" s="65"/>
      <c r="F6835" s="65"/>
      <c r="G6835" s="50">
        <v>9</v>
      </c>
      <c r="H6835" s="50">
        <v>8</v>
      </c>
      <c r="I6835" s="50">
        <f t="shared" si="337"/>
        <v>9</v>
      </c>
      <c r="J6835" s="50">
        <f t="shared" si="337"/>
        <v>8</v>
      </c>
    </row>
    <row r="6836" spans="3:10" ht="14.25" customHeight="1">
      <c r="C6836" s="63" t="s">
        <v>4680</v>
      </c>
      <c r="D6836" s="64" t="s">
        <v>4681</v>
      </c>
      <c r="E6836" s="65"/>
      <c r="F6836" s="65"/>
      <c r="G6836" s="50">
        <v>0</v>
      </c>
      <c r="H6836" s="50">
        <v>1</v>
      </c>
      <c r="I6836" s="50">
        <f t="shared" si="337"/>
        <v>0</v>
      </c>
      <c r="J6836" s="50">
        <f t="shared" si="337"/>
        <v>1</v>
      </c>
    </row>
    <row r="6837" spans="3:10" ht="14.25" customHeight="1">
      <c r="C6837" s="63" t="s">
        <v>419</v>
      </c>
      <c r="D6837" s="64" t="s">
        <v>420</v>
      </c>
      <c r="E6837" s="65"/>
      <c r="F6837" s="65"/>
      <c r="G6837" s="50">
        <v>0</v>
      </c>
      <c r="H6837" s="50">
        <v>1</v>
      </c>
      <c r="I6837" s="50">
        <f t="shared" si="337"/>
        <v>0</v>
      </c>
      <c r="J6837" s="50">
        <f t="shared" si="337"/>
        <v>1</v>
      </c>
    </row>
    <row r="6838" spans="3:10" ht="14.25" customHeight="1">
      <c r="C6838" s="63" t="s">
        <v>4684</v>
      </c>
      <c r="D6838" s="64" t="s">
        <v>4685</v>
      </c>
      <c r="E6838" s="65"/>
      <c r="F6838" s="65"/>
      <c r="G6838" s="50">
        <v>0</v>
      </c>
      <c r="H6838" s="50">
        <v>1</v>
      </c>
      <c r="I6838" s="50">
        <f t="shared" si="337"/>
        <v>0</v>
      </c>
      <c r="J6838" s="50">
        <f t="shared" si="337"/>
        <v>1</v>
      </c>
    </row>
    <row r="6839" spans="3:10" ht="14.25" customHeight="1">
      <c r="C6839" s="63" t="s">
        <v>421</v>
      </c>
      <c r="D6839" s="64" t="s">
        <v>422</v>
      </c>
      <c r="E6839" s="65"/>
      <c r="F6839" s="65"/>
      <c r="G6839" s="50">
        <v>1</v>
      </c>
      <c r="H6839" s="50">
        <v>1</v>
      </c>
      <c r="I6839" s="50">
        <f t="shared" si="337"/>
        <v>1</v>
      </c>
      <c r="J6839" s="50">
        <f t="shared" si="337"/>
        <v>1</v>
      </c>
    </row>
    <row r="6840" spans="3:10" ht="14.25" customHeight="1">
      <c r="C6840" s="63" t="s">
        <v>4706</v>
      </c>
      <c r="D6840" s="64" t="s">
        <v>4707</v>
      </c>
      <c r="E6840" s="65"/>
      <c r="F6840" s="65"/>
      <c r="G6840" s="50">
        <v>0</v>
      </c>
      <c r="H6840" s="50">
        <v>1</v>
      </c>
      <c r="I6840" s="50">
        <f t="shared" si="337"/>
        <v>0</v>
      </c>
      <c r="J6840" s="50">
        <f t="shared" si="337"/>
        <v>1</v>
      </c>
    </row>
    <row r="6841" spans="3:10" ht="14.25" customHeight="1">
      <c r="C6841" s="63" t="s">
        <v>4708</v>
      </c>
      <c r="D6841" s="64" t="s">
        <v>4709</v>
      </c>
      <c r="E6841" s="65"/>
      <c r="F6841" s="65"/>
      <c r="G6841" s="50">
        <v>2</v>
      </c>
      <c r="H6841" s="50">
        <v>1</v>
      </c>
      <c r="I6841" s="50">
        <f t="shared" si="337"/>
        <v>2</v>
      </c>
      <c r="J6841" s="50">
        <f t="shared" si="337"/>
        <v>1</v>
      </c>
    </row>
    <row r="6842" spans="3:10" ht="14.25" customHeight="1">
      <c r="C6842" s="63" t="s">
        <v>423</v>
      </c>
      <c r="D6842" s="64" t="s">
        <v>424</v>
      </c>
      <c r="E6842" s="65"/>
      <c r="F6842" s="65"/>
      <c r="G6842" s="50">
        <v>4</v>
      </c>
      <c r="H6842" s="50">
        <v>4</v>
      </c>
      <c r="I6842" s="50">
        <f t="shared" si="337"/>
        <v>4</v>
      </c>
      <c r="J6842" s="50">
        <f t="shared" si="337"/>
        <v>4</v>
      </c>
    </row>
    <row r="6843" spans="3:10" ht="14.25" customHeight="1">
      <c r="C6843" s="63" t="s">
        <v>4710</v>
      </c>
      <c r="D6843" s="64" t="s">
        <v>4711</v>
      </c>
      <c r="E6843" s="65"/>
      <c r="F6843" s="65"/>
      <c r="G6843" s="50">
        <v>2</v>
      </c>
      <c r="H6843" s="50">
        <v>3</v>
      </c>
      <c r="I6843" s="50">
        <f t="shared" si="337"/>
        <v>2</v>
      </c>
      <c r="J6843" s="50">
        <f t="shared" si="337"/>
        <v>3</v>
      </c>
    </row>
    <row r="6844" spans="3:10" ht="14.25" customHeight="1">
      <c r="C6844" s="63" t="s">
        <v>4712</v>
      </c>
      <c r="D6844" s="64" t="s">
        <v>4713</v>
      </c>
      <c r="E6844" s="65"/>
      <c r="F6844" s="65"/>
      <c r="G6844" s="50">
        <v>0</v>
      </c>
      <c r="H6844" s="50">
        <v>1</v>
      </c>
      <c r="I6844" s="50">
        <f t="shared" si="337"/>
        <v>0</v>
      </c>
      <c r="J6844" s="50">
        <f t="shared" si="337"/>
        <v>1</v>
      </c>
    </row>
    <row r="6845" spans="3:10" ht="14.25" customHeight="1">
      <c r="C6845" s="63" t="s">
        <v>4714</v>
      </c>
      <c r="D6845" s="64" t="s">
        <v>4715</v>
      </c>
      <c r="E6845" s="65"/>
      <c r="F6845" s="65"/>
      <c r="G6845" s="50">
        <v>0</v>
      </c>
      <c r="H6845" s="50">
        <v>1</v>
      </c>
      <c r="I6845" s="50">
        <f t="shared" si="337"/>
        <v>0</v>
      </c>
      <c r="J6845" s="50">
        <f t="shared" si="337"/>
        <v>1</v>
      </c>
    </row>
    <row r="6846" spans="3:10" ht="14.25" customHeight="1">
      <c r="C6846" s="63" t="s">
        <v>4718</v>
      </c>
      <c r="D6846" s="64" t="s">
        <v>4719</v>
      </c>
      <c r="E6846" s="65"/>
      <c r="F6846" s="65"/>
      <c r="G6846" s="50">
        <v>1</v>
      </c>
      <c r="H6846" s="50">
        <v>1</v>
      </c>
      <c r="I6846" s="50">
        <f t="shared" si="337"/>
        <v>1</v>
      </c>
      <c r="J6846" s="50">
        <f t="shared" si="337"/>
        <v>1</v>
      </c>
    </row>
    <row r="6847" spans="3:10" ht="14.25" customHeight="1">
      <c r="C6847" s="63" t="s">
        <v>425</v>
      </c>
      <c r="D6847" s="64" t="s">
        <v>426</v>
      </c>
      <c r="E6847" s="65"/>
      <c r="F6847" s="65"/>
      <c r="G6847" s="50">
        <v>0</v>
      </c>
      <c r="H6847" s="50">
        <v>1</v>
      </c>
      <c r="I6847" s="50">
        <f t="shared" si="337"/>
        <v>0</v>
      </c>
      <c r="J6847" s="50">
        <f t="shared" si="337"/>
        <v>1</v>
      </c>
    </row>
    <row r="6848" spans="3:10" ht="14.25" customHeight="1">
      <c r="C6848" s="63" t="s">
        <v>4720</v>
      </c>
      <c r="D6848" s="64" t="s">
        <v>4721</v>
      </c>
      <c r="E6848" s="65"/>
      <c r="F6848" s="65"/>
      <c r="G6848" s="50">
        <v>0</v>
      </c>
      <c r="H6848" s="50">
        <v>1</v>
      </c>
      <c r="I6848" s="50">
        <f t="shared" si="337"/>
        <v>0</v>
      </c>
      <c r="J6848" s="50">
        <f t="shared" si="337"/>
        <v>1</v>
      </c>
    </row>
    <row r="6849" spans="3:10" ht="14.25" customHeight="1">
      <c r="C6849" s="63" t="s">
        <v>4722</v>
      </c>
      <c r="D6849" s="64" t="s">
        <v>4723</v>
      </c>
      <c r="E6849" s="65"/>
      <c r="F6849" s="65"/>
      <c r="G6849" s="50">
        <v>1</v>
      </c>
      <c r="H6849" s="50">
        <v>1</v>
      </c>
      <c r="I6849" s="50">
        <f t="shared" si="337"/>
        <v>1</v>
      </c>
      <c r="J6849" s="50">
        <f t="shared" si="337"/>
        <v>1</v>
      </c>
    </row>
    <row r="6850" spans="3:10" ht="14.25" customHeight="1">
      <c r="C6850" s="63" t="s">
        <v>4724</v>
      </c>
      <c r="D6850" s="64" t="s">
        <v>4725</v>
      </c>
      <c r="E6850" s="65"/>
      <c r="F6850" s="65"/>
      <c r="G6850" s="50">
        <v>1</v>
      </c>
      <c r="H6850" s="50">
        <v>1</v>
      </c>
      <c r="I6850" s="50">
        <f t="shared" si="337"/>
        <v>1</v>
      </c>
      <c r="J6850" s="50">
        <f t="shared" si="337"/>
        <v>1</v>
      </c>
    </row>
    <row r="6851" spans="3:10" ht="14.25" customHeight="1">
      <c r="C6851" s="63" t="s">
        <v>427</v>
      </c>
      <c r="D6851" s="64" t="s">
        <v>428</v>
      </c>
      <c r="E6851" s="65"/>
      <c r="F6851" s="65"/>
      <c r="G6851" s="50">
        <v>2</v>
      </c>
      <c r="H6851" s="50">
        <v>3</v>
      </c>
      <c r="I6851" s="50">
        <f t="shared" si="337"/>
        <v>2</v>
      </c>
      <c r="J6851" s="50">
        <f t="shared" si="337"/>
        <v>3</v>
      </c>
    </row>
    <row r="6852" spans="3:10" ht="14.25" customHeight="1">
      <c r="C6852" s="63" t="s">
        <v>2168</v>
      </c>
      <c r="D6852" s="64" t="s">
        <v>2169</v>
      </c>
      <c r="E6852" s="65"/>
      <c r="F6852" s="65"/>
      <c r="G6852" s="50">
        <v>1</v>
      </c>
      <c r="H6852" s="50">
        <v>15</v>
      </c>
      <c r="I6852" s="50">
        <f t="shared" si="337"/>
        <v>1</v>
      </c>
      <c r="J6852" s="50">
        <f t="shared" si="337"/>
        <v>15</v>
      </c>
    </row>
    <row r="6853" spans="3:10" ht="14.25" customHeight="1">
      <c r="C6853" s="63" t="s">
        <v>429</v>
      </c>
      <c r="D6853" s="64" t="s">
        <v>430</v>
      </c>
      <c r="E6853" s="65"/>
      <c r="F6853" s="65"/>
      <c r="G6853" s="50">
        <v>27</v>
      </c>
      <c r="H6853" s="50">
        <v>32</v>
      </c>
      <c r="I6853" s="50">
        <f t="shared" si="337"/>
        <v>27</v>
      </c>
      <c r="J6853" s="50">
        <f t="shared" si="337"/>
        <v>32</v>
      </c>
    </row>
    <row r="6854" spans="3:10" ht="14.25" customHeight="1">
      <c r="C6854" s="63" t="s">
        <v>2172</v>
      </c>
      <c r="D6854" s="64" t="s">
        <v>2173</v>
      </c>
      <c r="E6854" s="65"/>
      <c r="F6854" s="65"/>
      <c r="G6854" s="50">
        <v>1</v>
      </c>
      <c r="H6854" s="50">
        <v>1</v>
      </c>
      <c r="I6854" s="50">
        <f t="shared" si="337"/>
        <v>1</v>
      </c>
      <c r="J6854" s="50">
        <f t="shared" si="337"/>
        <v>1</v>
      </c>
    </row>
    <row r="6855" spans="3:10" ht="14.25" customHeight="1">
      <c r="C6855" s="63" t="s">
        <v>2178</v>
      </c>
      <c r="D6855" s="64" t="s">
        <v>2179</v>
      </c>
      <c r="E6855" s="65"/>
      <c r="F6855" s="65"/>
      <c r="G6855" s="50">
        <v>4</v>
      </c>
      <c r="H6855" s="50">
        <v>4</v>
      </c>
      <c r="I6855" s="50">
        <f t="shared" si="337"/>
        <v>4</v>
      </c>
      <c r="J6855" s="50">
        <f t="shared" si="337"/>
        <v>4</v>
      </c>
    </row>
    <row r="6856" spans="3:10" ht="14.25" customHeight="1">
      <c r="C6856" s="63" t="s">
        <v>431</v>
      </c>
      <c r="D6856" s="64" t="s">
        <v>432</v>
      </c>
      <c r="E6856" s="65"/>
      <c r="F6856" s="65"/>
      <c r="G6856" s="50">
        <v>2</v>
      </c>
      <c r="H6856" s="50">
        <v>1</v>
      </c>
      <c r="I6856" s="50">
        <f t="shared" si="337"/>
        <v>2</v>
      </c>
      <c r="J6856" s="50">
        <f t="shared" si="337"/>
        <v>1</v>
      </c>
    </row>
    <row r="6857" spans="3:10" ht="14.25" customHeight="1">
      <c r="C6857" s="63" t="s">
        <v>2184</v>
      </c>
      <c r="D6857" s="64" t="s">
        <v>2185</v>
      </c>
      <c r="E6857" s="65"/>
      <c r="F6857" s="65"/>
      <c r="G6857" s="50">
        <v>1</v>
      </c>
      <c r="H6857" s="50">
        <v>1</v>
      </c>
      <c r="I6857" s="50">
        <f t="shared" si="337"/>
        <v>1</v>
      </c>
      <c r="J6857" s="50">
        <f t="shared" si="337"/>
        <v>1</v>
      </c>
    </row>
    <row r="6858" spans="3:10" ht="14.25" customHeight="1">
      <c r="C6858" s="63" t="s">
        <v>2186</v>
      </c>
      <c r="D6858" s="64" t="s">
        <v>2187</v>
      </c>
      <c r="E6858" s="65"/>
      <c r="F6858" s="65"/>
      <c r="G6858" s="50">
        <v>1</v>
      </c>
      <c r="H6858" s="50">
        <v>5</v>
      </c>
      <c r="I6858" s="50">
        <f t="shared" ref="I6858:J6921" si="338">SUM(E6858,G6858)</f>
        <v>1</v>
      </c>
      <c r="J6858" s="50">
        <f t="shared" si="338"/>
        <v>5</v>
      </c>
    </row>
    <row r="6859" spans="3:10" ht="14.25" customHeight="1">
      <c r="C6859" s="63" t="s">
        <v>2188</v>
      </c>
      <c r="D6859" s="64" t="s">
        <v>2189</v>
      </c>
      <c r="E6859" s="65"/>
      <c r="F6859" s="65"/>
      <c r="G6859" s="50">
        <v>1</v>
      </c>
      <c r="H6859" s="50">
        <v>17</v>
      </c>
      <c r="I6859" s="50">
        <f t="shared" si="338"/>
        <v>1</v>
      </c>
      <c r="J6859" s="50">
        <f t="shared" si="338"/>
        <v>17</v>
      </c>
    </row>
    <row r="6860" spans="3:10" ht="14.25" customHeight="1">
      <c r="C6860" s="63" t="s">
        <v>2192</v>
      </c>
      <c r="D6860" s="64" t="s">
        <v>2193</v>
      </c>
      <c r="E6860" s="65"/>
      <c r="F6860" s="65"/>
      <c r="G6860" s="50">
        <v>0</v>
      </c>
      <c r="H6860" s="50">
        <v>1</v>
      </c>
      <c r="I6860" s="50">
        <f t="shared" si="338"/>
        <v>0</v>
      </c>
      <c r="J6860" s="50">
        <f t="shared" si="338"/>
        <v>1</v>
      </c>
    </row>
    <row r="6861" spans="3:10" ht="14.25" customHeight="1">
      <c r="C6861" s="63" t="s">
        <v>2194</v>
      </c>
      <c r="D6861" s="64" t="s">
        <v>2195</v>
      </c>
      <c r="E6861" s="65"/>
      <c r="F6861" s="65"/>
      <c r="G6861" s="50">
        <v>1</v>
      </c>
      <c r="H6861" s="50">
        <v>33</v>
      </c>
      <c r="I6861" s="50">
        <f t="shared" si="338"/>
        <v>1</v>
      </c>
      <c r="J6861" s="50">
        <f t="shared" si="338"/>
        <v>33</v>
      </c>
    </row>
    <row r="6862" spans="3:10" ht="14.25" customHeight="1">
      <c r="C6862" s="63" t="s">
        <v>433</v>
      </c>
      <c r="D6862" s="64" t="s">
        <v>434</v>
      </c>
      <c r="E6862" s="65"/>
      <c r="F6862" s="65"/>
      <c r="G6862" s="50">
        <v>50</v>
      </c>
      <c r="H6862" s="50">
        <v>59</v>
      </c>
      <c r="I6862" s="50">
        <f t="shared" si="338"/>
        <v>50</v>
      </c>
      <c r="J6862" s="50">
        <f t="shared" si="338"/>
        <v>59</v>
      </c>
    </row>
    <row r="6863" spans="3:10" ht="14.25" customHeight="1">
      <c r="C6863" s="63" t="s">
        <v>2196</v>
      </c>
      <c r="D6863" s="64" t="s">
        <v>2197</v>
      </c>
      <c r="E6863" s="65"/>
      <c r="F6863" s="65"/>
      <c r="G6863" s="50">
        <v>1</v>
      </c>
      <c r="H6863" s="50">
        <v>1</v>
      </c>
      <c r="I6863" s="50">
        <f t="shared" si="338"/>
        <v>1</v>
      </c>
      <c r="J6863" s="50">
        <f t="shared" si="338"/>
        <v>1</v>
      </c>
    </row>
    <row r="6864" spans="3:10" ht="14.25" customHeight="1">
      <c r="C6864" s="63" t="s">
        <v>2198</v>
      </c>
      <c r="D6864" s="64" t="s">
        <v>2199</v>
      </c>
      <c r="E6864" s="65"/>
      <c r="F6864" s="65"/>
      <c r="G6864" s="50">
        <v>1</v>
      </c>
      <c r="H6864" s="50">
        <v>1</v>
      </c>
      <c r="I6864" s="50">
        <f t="shared" si="338"/>
        <v>1</v>
      </c>
      <c r="J6864" s="50">
        <f t="shared" si="338"/>
        <v>1</v>
      </c>
    </row>
    <row r="6865" spans="3:10" ht="14.25" customHeight="1">
      <c r="C6865" s="63" t="s">
        <v>2200</v>
      </c>
      <c r="D6865" s="64" t="s">
        <v>2201</v>
      </c>
      <c r="E6865" s="65"/>
      <c r="F6865" s="65"/>
      <c r="G6865" s="50">
        <v>12</v>
      </c>
      <c r="H6865" s="50">
        <v>13</v>
      </c>
      <c r="I6865" s="50">
        <f t="shared" si="338"/>
        <v>12</v>
      </c>
      <c r="J6865" s="50">
        <f t="shared" si="338"/>
        <v>13</v>
      </c>
    </row>
    <row r="6866" spans="3:10" ht="14.25" customHeight="1">
      <c r="C6866" s="63" t="s">
        <v>2204</v>
      </c>
      <c r="D6866" s="64" t="s">
        <v>2205</v>
      </c>
      <c r="E6866" s="65"/>
      <c r="F6866" s="65"/>
      <c r="G6866" s="50">
        <v>4</v>
      </c>
      <c r="H6866" s="50">
        <v>5</v>
      </c>
      <c r="I6866" s="50">
        <f t="shared" si="338"/>
        <v>4</v>
      </c>
      <c r="J6866" s="50">
        <f t="shared" si="338"/>
        <v>5</v>
      </c>
    </row>
    <row r="6867" spans="3:10" ht="14.25" customHeight="1">
      <c r="C6867" s="63" t="s">
        <v>2690</v>
      </c>
      <c r="D6867" s="64" t="s">
        <v>2691</v>
      </c>
      <c r="E6867" s="65"/>
      <c r="F6867" s="65"/>
      <c r="G6867" s="50">
        <v>1</v>
      </c>
      <c r="H6867" s="50">
        <v>1</v>
      </c>
      <c r="I6867" s="50">
        <f t="shared" si="338"/>
        <v>1</v>
      </c>
      <c r="J6867" s="50">
        <f t="shared" si="338"/>
        <v>1</v>
      </c>
    </row>
    <row r="6868" spans="3:10" ht="14.25" customHeight="1">
      <c r="C6868" s="63" t="s">
        <v>2206</v>
      </c>
      <c r="D6868" s="64" t="s">
        <v>5402</v>
      </c>
      <c r="E6868" s="65"/>
      <c r="F6868" s="65"/>
      <c r="G6868" s="50">
        <v>3</v>
      </c>
      <c r="H6868" s="50">
        <v>4</v>
      </c>
      <c r="I6868" s="50">
        <f t="shared" si="338"/>
        <v>3</v>
      </c>
      <c r="J6868" s="50">
        <f t="shared" si="338"/>
        <v>4</v>
      </c>
    </row>
    <row r="6869" spans="3:10" ht="14.25" customHeight="1">
      <c r="C6869" s="63" t="s">
        <v>2207</v>
      </c>
      <c r="D6869" s="64" t="s">
        <v>5403</v>
      </c>
      <c r="E6869" s="65"/>
      <c r="F6869" s="65"/>
      <c r="G6869" s="50">
        <v>2</v>
      </c>
      <c r="H6869" s="50">
        <v>1</v>
      </c>
      <c r="I6869" s="50">
        <f t="shared" si="338"/>
        <v>2</v>
      </c>
      <c r="J6869" s="50">
        <f t="shared" si="338"/>
        <v>1</v>
      </c>
    </row>
    <row r="6870" spans="3:10" ht="14.25" customHeight="1">
      <c r="C6870" s="63" t="s">
        <v>2210</v>
      </c>
      <c r="D6870" s="64" t="s">
        <v>2211</v>
      </c>
      <c r="E6870" s="65"/>
      <c r="F6870" s="65"/>
      <c r="G6870" s="50">
        <v>4</v>
      </c>
      <c r="H6870" s="50">
        <v>5</v>
      </c>
      <c r="I6870" s="50">
        <f t="shared" si="338"/>
        <v>4</v>
      </c>
      <c r="J6870" s="50">
        <f t="shared" si="338"/>
        <v>5</v>
      </c>
    </row>
    <row r="6871" spans="3:10" ht="14.25" customHeight="1">
      <c r="C6871" s="63" t="s">
        <v>2212</v>
      </c>
      <c r="D6871" s="64" t="s">
        <v>2213</v>
      </c>
      <c r="E6871" s="65"/>
      <c r="F6871" s="65"/>
      <c r="G6871" s="50">
        <v>1</v>
      </c>
      <c r="H6871" s="50">
        <v>1</v>
      </c>
      <c r="I6871" s="50">
        <f t="shared" si="338"/>
        <v>1</v>
      </c>
      <c r="J6871" s="50">
        <f t="shared" si="338"/>
        <v>1</v>
      </c>
    </row>
    <row r="6872" spans="3:10" ht="14.25" customHeight="1">
      <c r="C6872" s="63" t="s">
        <v>2214</v>
      </c>
      <c r="D6872" s="64" t="s">
        <v>2215</v>
      </c>
      <c r="E6872" s="65"/>
      <c r="F6872" s="65"/>
      <c r="G6872" s="50">
        <v>1</v>
      </c>
      <c r="H6872" s="50">
        <v>1</v>
      </c>
      <c r="I6872" s="50">
        <f t="shared" si="338"/>
        <v>1</v>
      </c>
      <c r="J6872" s="50">
        <f t="shared" si="338"/>
        <v>1</v>
      </c>
    </row>
    <row r="6873" spans="3:10" ht="14.25" customHeight="1">
      <c r="C6873" s="63" t="s">
        <v>2218</v>
      </c>
      <c r="D6873" s="64" t="s">
        <v>2219</v>
      </c>
      <c r="E6873" s="65"/>
      <c r="F6873" s="65"/>
      <c r="G6873" s="50">
        <v>2</v>
      </c>
      <c r="H6873" s="50">
        <v>8</v>
      </c>
      <c r="I6873" s="50">
        <f t="shared" si="338"/>
        <v>2</v>
      </c>
      <c r="J6873" s="50">
        <f t="shared" si="338"/>
        <v>8</v>
      </c>
    </row>
    <row r="6874" spans="3:10" ht="14.25" customHeight="1">
      <c r="C6874" s="63" t="s">
        <v>435</v>
      </c>
      <c r="D6874" s="64" t="s">
        <v>436</v>
      </c>
      <c r="E6874" s="65"/>
      <c r="F6874" s="65"/>
      <c r="G6874" s="50">
        <v>3</v>
      </c>
      <c r="H6874" s="50">
        <v>4</v>
      </c>
      <c r="I6874" s="50">
        <f t="shared" si="338"/>
        <v>3</v>
      </c>
      <c r="J6874" s="50">
        <f t="shared" si="338"/>
        <v>4</v>
      </c>
    </row>
    <row r="6875" spans="3:10" ht="14.25" customHeight="1">
      <c r="C6875" s="63" t="s">
        <v>2692</v>
      </c>
      <c r="D6875" s="64" t="s">
        <v>2693</v>
      </c>
      <c r="E6875" s="65"/>
      <c r="F6875" s="65"/>
      <c r="G6875" s="50">
        <v>0</v>
      </c>
      <c r="H6875" s="50">
        <v>1</v>
      </c>
      <c r="I6875" s="50">
        <f t="shared" si="338"/>
        <v>0</v>
      </c>
      <c r="J6875" s="50">
        <f t="shared" si="338"/>
        <v>1</v>
      </c>
    </row>
    <row r="6876" spans="3:10" ht="14.25" customHeight="1">
      <c r="C6876" s="63" t="s">
        <v>2222</v>
      </c>
      <c r="D6876" s="64" t="s">
        <v>2223</v>
      </c>
      <c r="E6876" s="65"/>
      <c r="F6876" s="65"/>
      <c r="G6876" s="50">
        <v>2</v>
      </c>
      <c r="H6876" s="50">
        <v>1</v>
      </c>
      <c r="I6876" s="50">
        <f t="shared" si="338"/>
        <v>2</v>
      </c>
      <c r="J6876" s="50">
        <f t="shared" si="338"/>
        <v>1</v>
      </c>
    </row>
    <row r="6877" spans="3:10" ht="14.25" customHeight="1">
      <c r="C6877" s="63" t="s">
        <v>2224</v>
      </c>
      <c r="D6877" s="64" t="s">
        <v>2225</v>
      </c>
      <c r="E6877" s="65"/>
      <c r="F6877" s="65"/>
      <c r="G6877" s="50">
        <v>2</v>
      </c>
      <c r="H6877" s="50">
        <v>4</v>
      </c>
      <c r="I6877" s="50">
        <f t="shared" si="338"/>
        <v>2</v>
      </c>
      <c r="J6877" s="50">
        <f t="shared" si="338"/>
        <v>4</v>
      </c>
    </row>
    <row r="6878" spans="3:10" ht="14.25" customHeight="1">
      <c r="C6878" s="63" t="s">
        <v>2226</v>
      </c>
      <c r="D6878" s="64" t="s">
        <v>2227</v>
      </c>
      <c r="E6878" s="65"/>
      <c r="F6878" s="65"/>
      <c r="G6878" s="50">
        <v>0</v>
      </c>
      <c r="H6878" s="50">
        <v>1</v>
      </c>
      <c r="I6878" s="50">
        <f t="shared" si="338"/>
        <v>0</v>
      </c>
      <c r="J6878" s="50">
        <f t="shared" si="338"/>
        <v>1</v>
      </c>
    </row>
    <row r="6879" spans="3:10" ht="14.25" customHeight="1">
      <c r="C6879" s="63" t="s">
        <v>437</v>
      </c>
      <c r="D6879" s="64" t="s">
        <v>438</v>
      </c>
      <c r="E6879" s="65"/>
      <c r="F6879" s="65"/>
      <c r="G6879" s="50">
        <v>1</v>
      </c>
      <c r="H6879" s="50">
        <v>1</v>
      </c>
      <c r="I6879" s="50">
        <f t="shared" si="338"/>
        <v>1</v>
      </c>
      <c r="J6879" s="50">
        <f t="shared" si="338"/>
        <v>1</v>
      </c>
    </row>
    <row r="6880" spans="3:10" ht="14.25" customHeight="1">
      <c r="C6880" s="63" t="s">
        <v>2242</v>
      </c>
      <c r="D6880" s="64" t="s">
        <v>2243</v>
      </c>
      <c r="E6880" s="65"/>
      <c r="F6880" s="65"/>
      <c r="G6880" s="50">
        <v>4</v>
      </c>
      <c r="H6880" s="50">
        <v>4</v>
      </c>
      <c r="I6880" s="50">
        <f t="shared" si="338"/>
        <v>4</v>
      </c>
      <c r="J6880" s="50">
        <f t="shared" si="338"/>
        <v>4</v>
      </c>
    </row>
    <row r="6881" spans="3:10" ht="14.25" customHeight="1">
      <c r="C6881" s="63" t="s">
        <v>439</v>
      </c>
      <c r="D6881" s="64" t="s">
        <v>440</v>
      </c>
      <c r="E6881" s="65"/>
      <c r="F6881" s="65"/>
      <c r="G6881" s="50">
        <v>5</v>
      </c>
      <c r="H6881" s="50">
        <v>4</v>
      </c>
      <c r="I6881" s="50">
        <f t="shared" si="338"/>
        <v>5</v>
      </c>
      <c r="J6881" s="50">
        <f t="shared" si="338"/>
        <v>4</v>
      </c>
    </row>
    <row r="6882" spans="3:10" ht="14.25" customHeight="1">
      <c r="C6882" s="63" t="s">
        <v>2246</v>
      </c>
      <c r="D6882" s="64" t="s">
        <v>2247</v>
      </c>
      <c r="E6882" s="65"/>
      <c r="F6882" s="65"/>
      <c r="G6882" s="50">
        <v>5</v>
      </c>
      <c r="H6882" s="50">
        <v>4</v>
      </c>
      <c r="I6882" s="50">
        <f t="shared" si="338"/>
        <v>5</v>
      </c>
      <c r="J6882" s="50">
        <f t="shared" si="338"/>
        <v>4</v>
      </c>
    </row>
    <row r="6883" spans="3:10" ht="14.25" customHeight="1">
      <c r="C6883" s="63" t="s">
        <v>2248</v>
      </c>
      <c r="D6883" s="64" t="s">
        <v>2249</v>
      </c>
      <c r="E6883" s="65"/>
      <c r="F6883" s="65"/>
      <c r="G6883" s="50">
        <v>5</v>
      </c>
      <c r="H6883" s="50">
        <v>5</v>
      </c>
      <c r="I6883" s="50">
        <f t="shared" si="338"/>
        <v>5</v>
      </c>
      <c r="J6883" s="50">
        <f t="shared" si="338"/>
        <v>5</v>
      </c>
    </row>
    <row r="6884" spans="3:10" ht="14.25" customHeight="1">
      <c r="C6884" s="63" t="s">
        <v>2252</v>
      </c>
      <c r="D6884" s="64" t="s">
        <v>2253</v>
      </c>
      <c r="E6884" s="65"/>
      <c r="F6884" s="65"/>
      <c r="G6884" s="50">
        <v>0</v>
      </c>
      <c r="H6884" s="50">
        <v>1</v>
      </c>
      <c r="I6884" s="50">
        <f t="shared" si="338"/>
        <v>0</v>
      </c>
      <c r="J6884" s="50">
        <f t="shared" si="338"/>
        <v>1</v>
      </c>
    </row>
    <row r="6885" spans="3:10" ht="14.25" customHeight="1">
      <c r="C6885" s="63" t="s">
        <v>2256</v>
      </c>
      <c r="D6885" s="64" t="s">
        <v>2257</v>
      </c>
      <c r="E6885" s="65"/>
      <c r="F6885" s="65"/>
      <c r="G6885" s="50">
        <v>1</v>
      </c>
      <c r="H6885" s="50">
        <v>2</v>
      </c>
      <c r="I6885" s="50">
        <f t="shared" si="338"/>
        <v>1</v>
      </c>
      <c r="J6885" s="50">
        <f t="shared" si="338"/>
        <v>2</v>
      </c>
    </row>
    <row r="6886" spans="3:10" ht="14.25" customHeight="1">
      <c r="C6886" s="63" t="s">
        <v>2262</v>
      </c>
      <c r="D6886" s="64" t="s">
        <v>2263</v>
      </c>
      <c r="E6886" s="65"/>
      <c r="F6886" s="65"/>
      <c r="G6886" s="50">
        <v>0</v>
      </c>
      <c r="H6886" s="50">
        <v>1</v>
      </c>
      <c r="I6886" s="50">
        <f t="shared" si="338"/>
        <v>0</v>
      </c>
      <c r="J6886" s="50">
        <f t="shared" si="338"/>
        <v>1</v>
      </c>
    </row>
    <row r="6887" spans="3:10" ht="14.25" customHeight="1">
      <c r="C6887" s="63" t="s">
        <v>2268</v>
      </c>
      <c r="D6887" s="64" t="s">
        <v>2269</v>
      </c>
      <c r="E6887" s="65"/>
      <c r="F6887" s="65"/>
      <c r="G6887" s="50">
        <v>0</v>
      </c>
      <c r="H6887" s="50">
        <v>1</v>
      </c>
      <c r="I6887" s="50">
        <f t="shared" si="338"/>
        <v>0</v>
      </c>
      <c r="J6887" s="50">
        <f t="shared" si="338"/>
        <v>1</v>
      </c>
    </row>
    <row r="6888" spans="3:10" ht="14.25" customHeight="1">
      <c r="C6888" s="63" t="s">
        <v>2274</v>
      </c>
      <c r="D6888" s="64" t="s">
        <v>2275</v>
      </c>
      <c r="E6888" s="65"/>
      <c r="F6888" s="65"/>
      <c r="G6888" s="50">
        <v>0</v>
      </c>
      <c r="H6888" s="50">
        <v>1</v>
      </c>
      <c r="I6888" s="50">
        <f t="shared" si="338"/>
        <v>0</v>
      </c>
      <c r="J6888" s="50">
        <f t="shared" si="338"/>
        <v>1</v>
      </c>
    </row>
    <row r="6889" spans="3:10" ht="14.25" customHeight="1">
      <c r="C6889" s="63" t="s">
        <v>2276</v>
      </c>
      <c r="D6889" s="64" t="s">
        <v>2277</v>
      </c>
      <c r="E6889" s="65"/>
      <c r="F6889" s="65"/>
      <c r="G6889" s="50">
        <v>23</v>
      </c>
      <c r="H6889" s="50">
        <v>21</v>
      </c>
      <c r="I6889" s="50">
        <f t="shared" si="338"/>
        <v>23</v>
      </c>
      <c r="J6889" s="50">
        <f t="shared" si="338"/>
        <v>21</v>
      </c>
    </row>
    <row r="6890" spans="3:10" ht="14.25" customHeight="1">
      <c r="C6890" s="63" t="s">
        <v>2280</v>
      </c>
      <c r="D6890" s="64" t="s">
        <v>2281</v>
      </c>
      <c r="E6890" s="65"/>
      <c r="F6890" s="65"/>
      <c r="G6890" s="50">
        <v>0</v>
      </c>
      <c r="H6890" s="50">
        <v>1</v>
      </c>
      <c r="I6890" s="50">
        <f t="shared" si="338"/>
        <v>0</v>
      </c>
      <c r="J6890" s="50">
        <f t="shared" si="338"/>
        <v>1</v>
      </c>
    </row>
    <row r="6891" spans="3:10" ht="14.25" customHeight="1">
      <c r="C6891" s="63" t="s">
        <v>2294</v>
      </c>
      <c r="D6891" s="64" t="s">
        <v>2295</v>
      </c>
      <c r="E6891" s="65"/>
      <c r="F6891" s="65"/>
      <c r="G6891" s="50">
        <v>2</v>
      </c>
      <c r="H6891" s="50">
        <v>1</v>
      </c>
      <c r="I6891" s="50">
        <f t="shared" si="338"/>
        <v>2</v>
      </c>
      <c r="J6891" s="50">
        <f t="shared" si="338"/>
        <v>1</v>
      </c>
    </row>
    <row r="6892" spans="3:10" ht="14.25" customHeight="1">
      <c r="C6892" s="63" t="s">
        <v>2704</v>
      </c>
      <c r="D6892" s="64" t="s">
        <v>2705</v>
      </c>
      <c r="E6892" s="65"/>
      <c r="F6892" s="65"/>
      <c r="G6892" s="50">
        <v>2</v>
      </c>
      <c r="H6892" s="50">
        <v>3</v>
      </c>
      <c r="I6892" s="50">
        <f t="shared" si="338"/>
        <v>2</v>
      </c>
      <c r="J6892" s="50">
        <f t="shared" si="338"/>
        <v>3</v>
      </c>
    </row>
    <row r="6893" spans="3:10" ht="14.25" customHeight="1">
      <c r="C6893" s="63" t="s">
        <v>2312</v>
      </c>
      <c r="D6893" s="64" t="s">
        <v>2313</v>
      </c>
      <c r="E6893" s="65"/>
      <c r="F6893" s="65"/>
      <c r="G6893" s="50">
        <v>2</v>
      </c>
      <c r="H6893" s="50">
        <v>3</v>
      </c>
      <c r="I6893" s="50">
        <f t="shared" si="338"/>
        <v>2</v>
      </c>
      <c r="J6893" s="50">
        <f t="shared" si="338"/>
        <v>3</v>
      </c>
    </row>
    <row r="6894" spans="3:10" ht="14.25" customHeight="1">
      <c r="C6894" s="63" t="s">
        <v>2710</v>
      </c>
      <c r="D6894" s="64" t="s">
        <v>5404</v>
      </c>
      <c r="E6894" s="65"/>
      <c r="F6894" s="65"/>
      <c r="G6894" s="50">
        <v>4</v>
      </c>
      <c r="H6894" s="50">
        <v>2</v>
      </c>
      <c r="I6894" s="50">
        <f t="shared" si="338"/>
        <v>4</v>
      </c>
      <c r="J6894" s="50">
        <f t="shared" si="338"/>
        <v>2</v>
      </c>
    </row>
    <row r="6895" spans="3:10" ht="14.25" customHeight="1">
      <c r="C6895" s="63" t="s">
        <v>2324</v>
      </c>
      <c r="D6895" s="64" t="s">
        <v>2325</v>
      </c>
      <c r="E6895" s="65"/>
      <c r="F6895" s="65"/>
      <c r="G6895" s="50">
        <v>7</v>
      </c>
      <c r="H6895" s="50">
        <v>8</v>
      </c>
      <c r="I6895" s="50">
        <f t="shared" si="338"/>
        <v>7</v>
      </c>
      <c r="J6895" s="50">
        <f t="shared" si="338"/>
        <v>8</v>
      </c>
    </row>
    <row r="6896" spans="3:10" ht="14.25" customHeight="1">
      <c r="C6896" s="63" t="s">
        <v>2723</v>
      </c>
      <c r="D6896" s="64" t="s">
        <v>2724</v>
      </c>
      <c r="E6896" s="65"/>
      <c r="F6896" s="65"/>
      <c r="G6896" s="50">
        <v>59</v>
      </c>
      <c r="H6896" s="50">
        <v>60</v>
      </c>
      <c r="I6896" s="50">
        <f t="shared" si="338"/>
        <v>59</v>
      </c>
      <c r="J6896" s="50">
        <f t="shared" si="338"/>
        <v>60</v>
      </c>
    </row>
    <row r="6897" spans="3:10" ht="14.25" customHeight="1">
      <c r="C6897" s="63" t="s">
        <v>2336</v>
      </c>
      <c r="D6897" s="64" t="s">
        <v>2337</v>
      </c>
      <c r="E6897" s="65"/>
      <c r="F6897" s="65"/>
      <c r="G6897" s="50">
        <v>0</v>
      </c>
      <c r="H6897" s="50">
        <v>1</v>
      </c>
      <c r="I6897" s="50">
        <f t="shared" si="338"/>
        <v>0</v>
      </c>
      <c r="J6897" s="50">
        <f t="shared" si="338"/>
        <v>1</v>
      </c>
    </row>
    <row r="6898" spans="3:10" ht="14.25" customHeight="1">
      <c r="C6898" s="63" t="s">
        <v>2725</v>
      </c>
      <c r="D6898" s="64" t="s">
        <v>2726</v>
      </c>
      <c r="E6898" s="65"/>
      <c r="F6898" s="65"/>
      <c r="G6898" s="50">
        <v>1</v>
      </c>
      <c r="H6898" s="50">
        <v>4</v>
      </c>
      <c r="I6898" s="50">
        <f t="shared" si="338"/>
        <v>1</v>
      </c>
      <c r="J6898" s="50">
        <f t="shared" si="338"/>
        <v>4</v>
      </c>
    </row>
    <row r="6899" spans="3:10" ht="14.25" customHeight="1">
      <c r="C6899" s="63" t="s">
        <v>2338</v>
      </c>
      <c r="D6899" s="64" t="s">
        <v>2339</v>
      </c>
      <c r="E6899" s="65"/>
      <c r="F6899" s="65"/>
      <c r="G6899" s="50">
        <v>1</v>
      </c>
      <c r="H6899" s="50">
        <v>1</v>
      </c>
      <c r="I6899" s="50">
        <f t="shared" si="338"/>
        <v>1</v>
      </c>
      <c r="J6899" s="50">
        <f t="shared" si="338"/>
        <v>1</v>
      </c>
    </row>
    <row r="6900" spans="3:10" ht="14.25" customHeight="1">
      <c r="C6900" s="63" t="s">
        <v>2344</v>
      </c>
      <c r="D6900" s="64" t="s">
        <v>2345</v>
      </c>
      <c r="E6900" s="65"/>
      <c r="F6900" s="65"/>
      <c r="G6900" s="50">
        <v>0</v>
      </c>
      <c r="H6900" s="50">
        <v>1</v>
      </c>
      <c r="I6900" s="50">
        <f t="shared" si="338"/>
        <v>0</v>
      </c>
      <c r="J6900" s="50">
        <f t="shared" si="338"/>
        <v>1</v>
      </c>
    </row>
    <row r="6901" spans="3:10" ht="14.25" customHeight="1">
      <c r="C6901" s="63" t="s">
        <v>2346</v>
      </c>
      <c r="D6901" s="64" t="s">
        <v>2347</v>
      </c>
      <c r="E6901" s="65"/>
      <c r="F6901" s="65"/>
      <c r="G6901" s="50">
        <v>1</v>
      </c>
      <c r="H6901" s="50">
        <v>5</v>
      </c>
      <c r="I6901" s="50">
        <f t="shared" si="338"/>
        <v>1</v>
      </c>
      <c r="J6901" s="50">
        <f t="shared" si="338"/>
        <v>5</v>
      </c>
    </row>
    <row r="6902" spans="3:10" ht="14.25" customHeight="1">
      <c r="C6902" s="63" t="s">
        <v>2348</v>
      </c>
      <c r="D6902" s="64" t="s">
        <v>2349</v>
      </c>
      <c r="E6902" s="65"/>
      <c r="F6902" s="65"/>
      <c r="G6902" s="50">
        <v>1</v>
      </c>
      <c r="H6902" s="50">
        <v>1</v>
      </c>
      <c r="I6902" s="50">
        <f t="shared" si="338"/>
        <v>1</v>
      </c>
      <c r="J6902" s="50">
        <f t="shared" si="338"/>
        <v>1</v>
      </c>
    </row>
    <row r="6903" spans="3:10" ht="14.25" customHeight="1">
      <c r="C6903" s="63" t="s">
        <v>2350</v>
      </c>
      <c r="D6903" s="64" t="s">
        <v>2351</v>
      </c>
      <c r="E6903" s="65"/>
      <c r="F6903" s="65"/>
      <c r="G6903" s="50">
        <v>3</v>
      </c>
      <c r="H6903" s="50">
        <v>4</v>
      </c>
      <c r="I6903" s="50">
        <f t="shared" si="338"/>
        <v>3</v>
      </c>
      <c r="J6903" s="50">
        <f t="shared" si="338"/>
        <v>4</v>
      </c>
    </row>
    <row r="6904" spans="3:10" ht="14.25" customHeight="1">
      <c r="C6904" s="63" t="s">
        <v>2352</v>
      </c>
      <c r="D6904" s="64" t="s">
        <v>2353</v>
      </c>
      <c r="E6904" s="65"/>
      <c r="F6904" s="65"/>
      <c r="G6904" s="50">
        <v>0</v>
      </c>
      <c r="H6904" s="50">
        <v>1</v>
      </c>
      <c r="I6904" s="50">
        <f t="shared" si="338"/>
        <v>0</v>
      </c>
      <c r="J6904" s="50">
        <f t="shared" si="338"/>
        <v>1</v>
      </c>
    </row>
    <row r="6905" spans="3:10" ht="14.25" customHeight="1">
      <c r="C6905" s="63" t="s">
        <v>2354</v>
      </c>
      <c r="D6905" s="64" t="s">
        <v>2355</v>
      </c>
      <c r="E6905" s="65"/>
      <c r="F6905" s="65"/>
      <c r="G6905" s="50">
        <v>3</v>
      </c>
      <c r="H6905" s="50">
        <v>4</v>
      </c>
      <c r="I6905" s="50">
        <f t="shared" si="338"/>
        <v>3</v>
      </c>
      <c r="J6905" s="50">
        <f t="shared" si="338"/>
        <v>4</v>
      </c>
    </row>
    <row r="6906" spans="3:10" ht="14.25" customHeight="1">
      <c r="C6906" s="63" t="s">
        <v>2356</v>
      </c>
      <c r="D6906" s="64" t="s">
        <v>2357</v>
      </c>
      <c r="E6906" s="65"/>
      <c r="F6906" s="65"/>
      <c r="G6906" s="50">
        <v>4</v>
      </c>
      <c r="H6906" s="50">
        <v>5</v>
      </c>
      <c r="I6906" s="50">
        <f t="shared" si="338"/>
        <v>4</v>
      </c>
      <c r="J6906" s="50">
        <f t="shared" si="338"/>
        <v>5</v>
      </c>
    </row>
    <row r="6907" spans="3:10" ht="14.25" customHeight="1">
      <c r="C6907" s="63" t="s">
        <v>2358</v>
      </c>
      <c r="D6907" s="64" t="s">
        <v>2359</v>
      </c>
      <c r="E6907" s="65"/>
      <c r="F6907" s="65"/>
      <c r="G6907" s="50">
        <v>4</v>
      </c>
      <c r="H6907" s="50">
        <v>5</v>
      </c>
      <c r="I6907" s="50">
        <f t="shared" si="338"/>
        <v>4</v>
      </c>
      <c r="J6907" s="50">
        <f t="shared" si="338"/>
        <v>5</v>
      </c>
    </row>
    <row r="6908" spans="3:10" ht="14.25" customHeight="1">
      <c r="C6908" s="63" t="s">
        <v>2362</v>
      </c>
      <c r="D6908" s="64" t="s">
        <v>2363</v>
      </c>
      <c r="E6908" s="65"/>
      <c r="F6908" s="65"/>
      <c r="G6908" s="50">
        <v>0</v>
      </c>
      <c r="H6908" s="50">
        <v>1</v>
      </c>
      <c r="I6908" s="50">
        <f t="shared" si="338"/>
        <v>0</v>
      </c>
      <c r="J6908" s="50">
        <f t="shared" si="338"/>
        <v>1</v>
      </c>
    </row>
    <row r="6909" spans="3:10" ht="14.25" customHeight="1">
      <c r="C6909" s="63" t="s">
        <v>2366</v>
      </c>
      <c r="D6909" s="64" t="s">
        <v>2367</v>
      </c>
      <c r="E6909" s="65"/>
      <c r="F6909" s="65"/>
      <c r="G6909" s="50">
        <v>0</v>
      </c>
      <c r="H6909" s="50">
        <v>1</v>
      </c>
      <c r="I6909" s="50">
        <f t="shared" si="338"/>
        <v>0</v>
      </c>
      <c r="J6909" s="50">
        <f t="shared" si="338"/>
        <v>1</v>
      </c>
    </row>
    <row r="6910" spans="3:10" ht="14.25" customHeight="1">
      <c r="C6910" s="63" t="s">
        <v>2376</v>
      </c>
      <c r="D6910" s="64" t="s">
        <v>2377</v>
      </c>
      <c r="E6910" s="65"/>
      <c r="F6910" s="65"/>
      <c r="G6910" s="50">
        <v>0</v>
      </c>
      <c r="H6910" s="50">
        <v>1</v>
      </c>
      <c r="I6910" s="50">
        <f t="shared" si="338"/>
        <v>0</v>
      </c>
      <c r="J6910" s="50">
        <f t="shared" si="338"/>
        <v>1</v>
      </c>
    </row>
    <row r="6911" spans="3:10" ht="14.25" customHeight="1">
      <c r="C6911" s="63" t="s">
        <v>2378</v>
      </c>
      <c r="D6911" s="64" t="s">
        <v>2379</v>
      </c>
      <c r="E6911" s="65"/>
      <c r="F6911" s="65"/>
      <c r="G6911" s="50">
        <v>1</v>
      </c>
      <c r="H6911" s="50">
        <v>2</v>
      </c>
      <c r="I6911" s="50">
        <f t="shared" si="338"/>
        <v>1</v>
      </c>
      <c r="J6911" s="50">
        <f t="shared" si="338"/>
        <v>2</v>
      </c>
    </row>
    <row r="6912" spans="3:10" ht="14.25" customHeight="1">
      <c r="C6912" s="63" t="s">
        <v>441</v>
      </c>
      <c r="D6912" s="64" t="s">
        <v>442</v>
      </c>
      <c r="E6912" s="65"/>
      <c r="F6912" s="65"/>
      <c r="G6912" s="50">
        <v>14</v>
      </c>
      <c r="H6912" s="50">
        <v>16</v>
      </c>
      <c r="I6912" s="50">
        <f t="shared" si="338"/>
        <v>14</v>
      </c>
      <c r="J6912" s="50">
        <f t="shared" si="338"/>
        <v>16</v>
      </c>
    </row>
    <row r="6913" spans="3:10" ht="14.25" customHeight="1">
      <c r="C6913" s="63" t="s">
        <v>2384</v>
      </c>
      <c r="D6913" s="64" t="s">
        <v>2385</v>
      </c>
      <c r="E6913" s="65"/>
      <c r="F6913" s="65"/>
      <c r="G6913" s="50">
        <v>0</v>
      </c>
      <c r="H6913" s="50">
        <v>1</v>
      </c>
      <c r="I6913" s="50">
        <f t="shared" si="338"/>
        <v>0</v>
      </c>
      <c r="J6913" s="50">
        <f t="shared" si="338"/>
        <v>1</v>
      </c>
    </row>
    <row r="6914" spans="3:10" ht="14.25" customHeight="1">
      <c r="C6914" s="63" t="s">
        <v>443</v>
      </c>
      <c r="D6914" s="64" t="s">
        <v>444</v>
      </c>
      <c r="E6914" s="65"/>
      <c r="F6914" s="65"/>
      <c r="G6914" s="50">
        <v>4</v>
      </c>
      <c r="H6914" s="50">
        <v>5</v>
      </c>
      <c r="I6914" s="50">
        <f t="shared" si="338"/>
        <v>4</v>
      </c>
      <c r="J6914" s="50">
        <f t="shared" si="338"/>
        <v>5</v>
      </c>
    </row>
    <row r="6915" spans="3:10" ht="14.25" customHeight="1">
      <c r="C6915" s="63" t="s">
        <v>445</v>
      </c>
      <c r="D6915" s="64" t="s">
        <v>446</v>
      </c>
      <c r="E6915" s="65"/>
      <c r="F6915" s="65"/>
      <c r="G6915" s="50">
        <v>5</v>
      </c>
      <c r="H6915" s="50">
        <v>7</v>
      </c>
      <c r="I6915" s="50">
        <f t="shared" si="338"/>
        <v>5</v>
      </c>
      <c r="J6915" s="50">
        <f t="shared" si="338"/>
        <v>7</v>
      </c>
    </row>
    <row r="6916" spans="3:10" ht="14.25" customHeight="1">
      <c r="C6916" s="63" t="s">
        <v>2390</v>
      </c>
      <c r="D6916" s="64" t="s">
        <v>2391</v>
      </c>
      <c r="E6916" s="65"/>
      <c r="F6916" s="65"/>
      <c r="G6916" s="50">
        <v>9</v>
      </c>
      <c r="H6916" s="50">
        <v>9</v>
      </c>
      <c r="I6916" s="50">
        <f t="shared" si="338"/>
        <v>9</v>
      </c>
      <c r="J6916" s="50">
        <f t="shared" si="338"/>
        <v>9</v>
      </c>
    </row>
    <row r="6917" spans="3:10" ht="14.25" customHeight="1">
      <c r="C6917" s="63" t="s">
        <v>2400</v>
      </c>
      <c r="D6917" s="64" t="s">
        <v>2401</v>
      </c>
      <c r="E6917" s="65"/>
      <c r="F6917" s="65"/>
      <c r="G6917" s="50">
        <v>33</v>
      </c>
      <c r="H6917" s="50">
        <v>29</v>
      </c>
      <c r="I6917" s="50">
        <f t="shared" si="338"/>
        <v>33</v>
      </c>
      <c r="J6917" s="50">
        <f t="shared" si="338"/>
        <v>29</v>
      </c>
    </row>
    <row r="6918" spans="3:10" ht="14.25" customHeight="1">
      <c r="C6918" s="63" t="s">
        <v>2404</v>
      </c>
      <c r="D6918" s="64" t="s">
        <v>2405</v>
      </c>
      <c r="E6918" s="65"/>
      <c r="F6918" s="65"/>
      <c r="G6918" s="50">
        <v>1</v>
      </c>
      <c r="H6918" s="50">
        <v>1</v>
      </c>
      <c r="I6918" s="50">
        <f t="shared" si="338"/>
        <v>1</v>
      </c>
      <c r="J6918" s="50">
        <f t="shared" si="338"/>
        <v>1</v>
      </c>
    </row>
    <row r="6919" spans="3:10" ht="14.25" customHeight="1">
      <c r="C6919" s="63" t="s">
        <v>2410</v>
      </c>
      <c r="D6919" s="64" t="s">
        <v>2411</v>
      </c>
      <c r="E6919" s="65"/>
      <c r="F6919" s="65"/>
      <c r="G6919" s="50">
        <v>8</v>
      </c>
      <c r="H6919" s="50">
        <v>1</v>
      </c>
      <c r="I6919" s="50">
        <f t="shared" si="338"/>
        <v>8</v>
      </c>
      <c r="J6919" s="50">
        <f t="shared" si="338"/>
        <v>1</v>
      </c>
    </row>
    <row r="6920" spans="3:10" ht="14.25" customHeight="1">
      <c r="C6920" s="63" t="s">
        <v>2412</v>
      </c>
      <c r="D6920" s="64" t="s">
        <v>2413</v>
      </c>
      <c r="E6920" s="65"/>
      <c r="F6920" s="65"/>
      <c r="G6920" s="50">
        <v>4</v>
      </c>
      <c r="H6920" s="50">
        <v>2</v>
      </c>
      <c r="I6920" s="50">
        <f t="shared" si="338"/>
        <v>4</v>
      </c>
      <c r="J6920" s="50">
        <f t="shared" si="338"/>
        <v>2</v>
      </c>
    </row>
    <row r="6921" spans="3:10" ht="14.25" customHeight="1">
      <c r="C6921" s="63" t="s">
        <v>2416</v>
      </c>
      <c r="D6921" s="64" t="s">
        <v>2417</v>
      </c>
      <c r="E6921" s="65"/>
      <c r="F6921" s="65"/>
      <c r="G6921" s="50">
        <v>0</v>
      </c>
      <c r="H6921" s="50">
        <v>1</v>
      </c>
      <c r="I6921" s="50">
        <f t="shared" si="338"/>
        <v>0</v>
      </c>
      <c r="J6921" s="50">
        <f t="shared" si="338"/>
        <v>1</v>
      </c>
    </row>
    <row r="6922" spans="3:10" ht="14.25" customHeight="1">
      <c r="C6922" s="63" t="s">
        <v>2737</v>
      </c>
      <c r="D6922" s="64" t="s">
        <v>2738</v>
      </c>
      <c r="E6922" s="65"/>
      <c r="F6922" s="65"/>
      <c r="G6922" s="50">
        <v>3</v>
      </c>
      <c r="H6922" s="50">
        <v>7</v>
      </c>
      <c r="I6922" s="50">
        <f t="shared" ref="I6922:J6985" si="339">SUM(E6922,G6922)</f>
        <v>3</v>
      </c>
      <c r="J6922" s="50">
        <f t="shared" si="339"/>
        <v>7</v>
      </c>
    </row>
    <row r="6923" spans="3:10" ht="14.25" customHeight="1">
      <c r="C6923" s="63" t="s">
        <v>2422</v>
      </c>
      <c r="D6923" s="64" t="s">
        <v>2423</v>
      </c>
      <c r="E6923" s="65"/>
      <c r="F6923" s="65"/>
      <c r="G6923" s="50">
        <v>1</v>
      </c>
      <c r="H6923" s="50">
        <v>5</v>
      </c>
      <c r="I6923" s="50">
        <f t="shared" si="339"/>
        <v>1</v>
      </c>
      <c r="J6923" s="50">
        <f t="shared" si="339"/>
        <v>5</v>
      </c>
    </row>
    <row r="6924" spans="3:10" ht="14.25" customHeight="1">
      <c r="C6924" s="63" t="s">
        <v>2434</v>
      </c>
      <c r="D6924" s="64" t="s">
        <v>2435</v>
      </c>
      <c r="E6924" s="65"/>
      <c r="F6924" s="65"/>
      <c r="G6924" s="50">
        <v>1</v>
      </c>
      <c r="H6924" s="50">
        <v>1</v>
      </c>
      <c r="I6924" s="50">
        <f t="shared" si="339"/>
        <v>1</v>
      </c>
      <c r="J6924" s="50">
        <f t="shared" si="339"/>
        <v>1</v>
      </c>
    </row>
    <row r="6925" spans="3:10" ht="14.25" customHeight="1">
      <c r="C6925" s="63" t="s">
        <v>2440</v>
      </c>
      <c r="D6925" s="64" t="s">
        <v>2441</v>
      </c>
      <c r="E6925" s="65"/>
      <c r="F6925" s="65"/>
      <c r="G6925" s="50">
        <v>15</v>
      </c>
      <c r="H6925" s="50">
        <v>19</v>
      </c>
      <c r="I6925" s="50">
        <f t="shared" si="339"/>
        <v>15</v>
      </c>
      <c r="J6925" s="50">
        <f t="shared" si="339"/>
        <v>19</v>
      </c>
    </row>
    <row r="6926" spans="3:10" ht="14.25" customHeight="1">
      <c r="C6926" s="63" t="s">
        <v>2446</v>
      </c>
      <c r="D6926" s="64" t="s">
        <v>2447</v>
      </c>
      <c r="E6926" s="65"/>
      <c r="F6926" s="65"/>
      <c r="G6926" s="50">
        <v>2</v>
      </c>
      <c r="H6926" s="50">
        <v>3</v>
      </c>
      <c r="I6926" s="50">
        <f t="shared" si="339"/>
        <v>2</v>
      </c>
      <c r="J6926" s="50">
        <f t="shared" si="339"/>
        <v>3</v>
      </c>
    </row>
    <row r="6927" spans="3:10" ht="14.25" customHeight="1">
      <c r="C6927" s="63" t="s">
        <v>2460</v>
      </c>
      <c r="D6927" s="64" t="s">
        <v>2461</v>
      </c>
      <c r="E6927" s="65"/>
      <c r="F6927" s="65"/>
      <c r="G6927" s="50">
        <v>17</v>
      </c>
      <c r="H6927" s="50">
        <v>19</v>
      </c>
      <c r="I6927" s="50">
        <f t="shared" si="339"/>
        <v>17</v>
      </c>
      <c r="J6927" s="50">
        <f t="shared" si="339"/>
        <v>19</v>
      </c>
    </row>
    <row r="6928" spans="3:10" ht="14.25" customHeight="1">
      <c r="C6928" s="63" t="s">
        <v>2464</v>
      </c>
      <c r="D6928" s="64" t="s">
        <v>2465</v>
      </c>
      <c r="E6928" s="65"/>
      <c r="F6928" s="65"/>
      <c r="G6928" s="50">
        <v>5</v>
      </c>
      <c r="H6928" s="50">
        <v>9</v>
      </c>
      <c r="I6928" s="50">
        <f t="shared" si="339"/>
        <v>5</v>
      </c>
      <c r="J6928" s="50">
        <f t="shared" si="339"/>
        <v>9</v>
      </c>
    </row>
    <row r="6929" spans="3:10" ht="14.25" customHeight="1">
      <c r="C6929" s="63" t="s">
        <v>2466</v>
      </c>
      <c r="D6929" s="64" t="s">
        <v>2467</v>
      </c>
      <c r="E6929" s="65"/>
      <c r="F6929" s="65"/>
      <c r="G6929" s="50">
        <v>9</v>
      </c>
      <c r="H6929" s="50">
        <v>8</v>
      </c>
      <c r="I6929" s="50">
        <f t="shared" si="339"/>
        <v>9</v>
      </c>
      <c r="J6929" s="50">
        <f t="shared" si="339"/>
        <v>8</v>
      </c>
    </row>
    <row r="6930" spans="3:10" ht="14.25" customHeight="1">
      <c r="C6930" s="63" t="s">
        <v>2468</v>
      </c>
      <c r="D6930" s="64" t="s">
        <v>2469</v>
      </c>
      <c r="E6930" s="65"/>
      <c r="F6930" s="65"/>
      <c r="G6930" s="50">
        <v>44</v>
      </c>
      <c r="H6930" s="50">
        <v>39</v>
      </c>
      <c r="I6930" s="50">
        <f t="shared" si="339"/>
        <v>44</v>
      </c>
      <c r="J6930" s="50">
        <f t="shared" si="339"/>
        <v>39</v>
      </c>
    </row>
    <row r="6931" spans="3:10" ht="14.25" customHeight="1">
      <c r="C6931" s="63" t="s">
        <v>2470</v>
      </c>
      <c r="D6931" s="64" t="s">
        <v>2471</v>
      </c>
      <c r="E6931" s="65"/>
      <c r="F6931" s="65"/>
      <c r="G6931" s="50">
        <v>1</v>
      </c>
      <c r="H6931" s="50">
        <v>9</v>
      </c>
      <c r="I6931" s="50">
        <f t="shared" si="339"/>
        <v>1</v>
      </c>
      <c r="J6931" s="50">
        <f t="shared" si="339"/>
        <v>9</v>
      </c>
    </row>
    <row r="6932" spans="3:10" ht="14.25" customHeight="1">
      <c r="C6932" s="63" t="s">
        <v>2753</v>
      </c>
      <c r="D6932" s="64" t="s">
        <v>2754</v>
      </c>
      <c r="E6932" s="65"/>
      <c r="F6932" s="65"/>
      <c r="G6932" s="50">
        <v>0</v>
      </c>
      <c r="H6932" s="50">
        <v>1</v>
      </c>
      <c r="I6932" s="50">
        <f t="shared" si="339"/>
        <v>0</v>
      </c>
      <c r="J6932" s="50">
        <f t="shared" si="339"/>
        <v>1</v>
      </c>
    </row>
    <row r="6933" spans="3:10" ht="14.25" customHeight="1">
      <c r="C6933" s="63" t="s">
        <v>2755</v>
      </c>
      <c r="D6933" s="64" t="s">
        <v>2756</v>
      </c>
      <c r="E6933" s="65"/>
      <c r="F6933" s="65"/>
      <c r="G6933" s="50">
        <v>1</v>
      </c>
      <c r="H6933" s="50">
        <v>1</v>
      </c>
      <c r="I6933" s="50">
        <f t="shared" si="339"/>
        <v>1</v>
      </c>
      <c r="J6933" s="50">
        <f t="shared" si="339"/>
        <v>1</v>
      </c>
    </row>
    <row r="6934" spans="3:10" ht="14.25" customHeight="1">
      <c r="C6934" s="63" t="s">
        <v>2757</v>
      </c>
      <c r="D6934" s="64" t="s">
        <v>2758</v>
      </c>
      <c r="E6934" s="65"/>
      <c r="F6934" s="65"/>
      <c r="G6934" s="50">
        <v>1</v>
      </c>
      <c r="H6934" s="50">
        <v>1</v>
      </c>
      <c r="I6934" s="50">
        <f t="shared" si="339"/>
        <v>1</v>
      </c>
      <c r="J6934" s="50">
        <f t="shared" si="339"/>
        <v>1</v>
      </c>
    </row>
    <row r="6935" spans="3:10" ht="14.25" customHeight="1">
      <c r="C6935" s="63" t="s">
        <v>2759</v>
      </c>
      <c r="D6935" s="64" t="s">
        <v>2760</v>
      </c>
      <c r="E6935" s="65"/>
      <c r="F6935" s="65"/>
      <c r="G6935" s="50">
        <v>1</v>
      </c>
      <c r="H6935" s="50">
        <v>1</v>
      </c>
      <c r="I6935" s="50">
        <f t="shared" si="339"/>
        <v>1</v>
      </c>
      <c r="J6935" s="50">
        <f t="shared" si="339"/>
        <v>1</v>
      </c>
    </row>
    <row r="6936" spans="3:10" ht="14.25" customHeight="1">
      <c r="C6936" s="63" t="s">
        <v>2478</v>
      </c>
      <c r="D6936" s="64" t="s">
        <v>2479</v>
      </c>
      <c r="E6936" s="65"/>
      <c r="F6936" s="65"/>
      <c r="G6936" s="50">
        <v>0</v>
      </c>
      <c r="H6936" s="50">
        <v>1</v>
      </c>
      <c r="I6936" s="50">
        <f t="shared" si="339"/>
        <v>0</v>
      </c>
      <c r="J6936" s="50">
        <f t="shared" si="339"/>
        <v>1</v>
      </c>
    </row>
    <row r="6937" spans="3:10" ht="14.25" customHeight="1">
      <c r="C6937" s="63" t="s">
        <v>2761</v>
      </c>
      <c r="D6937" s="64" t="s">
        <v>2762</v>
      </c>
      <c r="E6937" s="65"/>
      <c r="F6937" s="65"/>
      <c r="G6937" s="50">
        <v>1</v>
      </c>
      <c r="H6937" s="50">
        <v>2</v>
      </c>
      <c r="I6937" s="50">
        <f t="shared" si="339"/>
        <v>1</v>
      </c>
      <c r="J6937" s="50">
        <f t="shared" si="339"/>
        <v>2</v>
      </c>
    </row>
    <row r="6938" spans="3:10" ht="14.25" customHeight="1">
      <c r="C6938" s="63" t="s">
        <v>2492</v>
      </c>
      <c r="D6938" s="64" t="s">
        <v>2493</v>
      </c>
      <c r="E6938" s="65"/>
      <c r="F6938" s="65"/>
      <c r="G6938" s="50">
        <v>1</v>
      </c>
      <c r="H6938" s="50">
        <v>3</v>
      </c>
      <c r="I6938" s="50">
        <f t="shared" si="339"/>
        <v>1</v>
      </c>
      <c r="J6938" s="50">
        <f t="shared" si="339"/>
        <v>3</v>
      </c>
    </row>
    <row r="6939" spans="3:10" ht="14.25" customHeight="1">
      <c r="C6939" s="63" t="s">
        <v>2494</v>
      </c>
      <c r="D6939" s="64" t="s">
        <v>2495</v>
      </c>
      <c r="E6939" s="65"/>
      <c r="F6939" s="65"/>
      <c r="G6939" s="50">
        <v>0</v>
      </c>
      <c r="H6939" s="50">
        <v>1</v>
      </c>
      <c r="I6939" s="50">
        <f t="shared" si="339"/>
        <v>0</v>
      </c>
      <c r="J6939" s="50">
        <f t="shared" si="339"/>
        <v>1</v>
      </c>
    </row>
    <row r="6940" spans="3:10" ht="14.25" customHeight="1">
      <c r="C6940" s="63" t="s">
        <v>2500</v>
      </c>
      <c r="D6940" s="64" t="s">
        <v>2501</v>
      </c>
      <c r="E6940" s="65"/>
      <c r="F6940" s="65"/>
      <c r="G6940" s="50">
        <v>0</v>
      </c>
      <c r="H6940" s="50">
        <v>1</v>
      </c>
      <c r="I6940" s="50">
        <f t="shared" si="339"/>
        <v>0</v>
      </c>
      <c r="J6940" s="50">
        <f t="shared" si="339"/>
        <v>1</v>
      </c>
    </row>
    <row r="6941" spans="3:10" ht="14.25" customHeight="1">
      <c r="C6941" s="63" t="s">
        <v>2512</v>
      </c>
      <c r="D6941" s="64" t="s">
        <v>2513</v>
      </c>
      <c r="E6941" s="65"/>
      <c r="F6941" s="65"/>
      <c r="G6941" s="50">
        <v>0</v>
      </c>
      <c r="H6941" s="50">
        <v>1</v>
      </c>
      <c r="I6941" s="50">
        <f t="shared" si="339"/>
        <v>0</v>
      </c>
      <c r="J6941" s="50">
        <f t="shared" si="339"/>
        <v>1</v>
      </c>
    </row>
    <row r="6942" spans="3:10" ht="14.25" customHeight="1">
      <c r="C6942" s="63" t="s">
        <v>2528</v>
      </c>
      <c r="D6942" s="64" t="s">
        <v>2529</v>
      </c>
      <c r="E6942" s="65"/>
      <c r="F6942" s="65"/>
      <c r="G6942" s="50">
        <v>0</v>
      </c>
      <c r="H6942" s="50">
        <v>1</v>
      </c>
      <c r="I6942" s="50">
        <f t="shared" si="339"/>
        <v>0</v>
      </c>
      <c r="J6942" s="50">
        <f t="shared" si="339"/>
        <v>1</v>
      </c>
    </row>
    <row r="6943" spans="3:10" ht="14.25" customHeight="1">
      <c r="C6943" s="63" t="s">
        <v>2530</v>
      </c>
      <c r="D6943" s="64" t="s">
        <v>2531</v>
      </c>
      <c r="E6943" s="65"/>
      <c r="F6943" s="65"/>
      <c r="G6943" s="50">
        <v>0</v>
      </c>
      <c r="H6943" s="50">
        <v>1</v>
      </c>
      <c r="I6943" s="50">
        <f t="shared" si="339"/>
        <v>0</v>
      </c>
      <c r="J6943" s="50">
        <f t="shared" si="339"/>
        <v>1</v>
      </c>
    </row>
    <row r="6944" spans="3:10" ht="14.25" customHeight="1">
      <c r="C6944" s="63" t="s">
        <v>2769</v>
      </c>
      <c r="D6944" s="64" t="s">
        <v>2770</v>
      </c>
      <c r="E6944" s="65"/>
      <c r="F6944" s="65"/>
      <c r="G6944" s="50">
        <v>0</v>
      </c>
      <c r="H6944" s="50">
        <v>1</v>
      </c>
      <c r="I6944" s="50">
        <f t="shared" si="339"/>
        <v>0</v>
      </c>
      <c r="J6944" s="50">
        <f t="shared" si="339"/>
        <v>1</v>
      </c>
    </row>
    <row r="6945" spans="3:10" ht="14.25" customHeight="1">
      <c r="C6945" s="63" t="s">
        <v>2542</v>
      </c>
      <c r="D6945" s="64" t="s">
        <v>2543</v>
      </c>
      <c r="E6945" s="65"/>
      <c r="F6945" s="65"/>
      <c r="G6945" s="50">
        <v>0</v>
      </c>
      <c r="H6945" s="50">
        <v>1</v>
      </c>
      <c r="I6945" s="50">
        <f t="shared" si="339"/>
        <v>0</v>
      </c>
      <c r="J6945" s="50">
        <f t="shared" si="339"/>
        <v>1</v>
      </c>
    </row>
    <row r="6946" spans="3:10" ht="14.25" customHeight="1">
      <c r="C6946" s="63" t="s">
        <v>2550</v>
      </c>
      <c r="D6946" s="64" t="s">
        <v>2551</v>
      </c>
      <c r="E6946" s="65"/>
      <c r="F6946" s="65"/>
      <c r="G6946" s="50">
        <v>1</v>
      </c>
      <c r="H6946" s="50">
        <v>2</v>
      </c>
      <c r="I6946" s="50">
        <f t="shared" si="339"/>
        <v>1</v>
      </c>
      <c r="J6946" s="50">
        <f t="shared" si="339"/>
        <v>2</v>
      </c>
    </row>
    <row r="6947" spans="3:10" ht="14.25" customHeight="1">
      <c r="C6947" s="63" t="s">
        <v>2552</v>
      </c>
      <c r="D6947" s="64" t="s">
        <v>2553</v>
      </c>
      <c r="E6947" s="65"/>
      <c r="F6947" s="65"/>
      <c r="G6947" s="50">
        <v>4</v>
      </c>
      <c r="H6947" s="50">
        <v>5</v>
      </c>
      <c r="I6947" s="50">
        <f t="shared" si="339"/>
        <v>4</v>
      </c>
      <c r="J6947" s="50">
        <f t="shared" si="339"/>
        <v>5</v>
      </c>
    </row>
    <row r="6948" spans="3:10" ht="14.25" customHeight="1">
      <c r="C6948" s="63" t="s">
        <v>2775</v>
      </c>
      <c r="D6948" s="64" t="s">
        <v>2776</v>
      </c>
      <c r="E6948" s="65"/>
      <c r="F6948" s="65"/>
      <c r="G6948" s="50">
        <v>8</v>
      </c>
      <c r="H6948" s="50">
        <v>4</v>
      </c>
      <c r="I6948" s="50">
        <f t="shared" si="339"/>
        <v>8</v>
      </c>
      <c r="J6948" s="50">
        <f t="shared" si="339"/>
        <v>4</v>
      </c>
    </row>
    <row r="6949" spans="3:10" ht="14.25" customHeight="1">
      <c r="C6949" s="63" t="s">
        <v>2777</v>
      </c>
      <c r="D6949" s="64" t="s">
        <v>2778</v>
      </c>
      <c r="E6949" s="65"/>
      <c r="F6949" s="65"/>
      <c r="G6949" s="50">
        <v>0</v>
      </c>
      <c r="H6949" s="50">
        <v>1</v>
      </c>
      <c r="I6949" s="50">
        <f t="shared" si="339"/>
        <v>0</v>
      </c>
      <c r="J6949" s="50">
        <f t="shared" si="339"/>
        <v>1</v>
      </c>
    </row>
    <row r="6950" spans="3:10" ht="14.25" customHeight="1">
      <c r="C6950" s="63" t="s">
        <v>2560</v>
      </c>
      <c r="D6950" s="64" t="s">
        <v>2561</v>
      </c>
      <c r="E6950" s="65"/>
      <c r="F6950" s="65"/>
      <c r="G6950" s="50">
        <v>3</v>
      </c>
      <c r="H6950" s="50">
        <v>4</v>
      </c>
      <c r="I6950" s="50">
        <f t="shared" si="339"/>
        <v>3</v>
      </c>
      <c r="J6950" s="50">
        <f t="shared" si="339"/>
        <v>4</v>
      </c>
    </row>
    <row r="6951" spans="3:10" ht="14.25" customHeight="1">
      <c r="C6951" s="63" t="s">
        <v>2562</v>
      </c>
      <c r="D6951" s="64" t="s">
        <v>2563</v>
      </c>
      <c r="E6951" s="65"/>
      <c r="F6951" s="65"/>
      <c r="G6951" s="50">
        <v>1</v>
      </c>
      <c r="H6951" s="50">
        <v>1</v>
      </c>
      <c r="I6951" s="50">
        <f t="shared" si="339"/>
        <v>1</v>
      </c>
      <c r="J6951" s="50">
        <f t="shared" si="339"/>
        <v>1</v>
      </c>
    </row>
    <row r="6952" spans="3:10" ht="14.25" customHeight="1">
      <c r="C6952" s="63" t="s">
        <v>2779</v>
      </c>
      <c r="D6952" s="64" t="s">
        <v>2780</v>
      </c>
      <c r="E6952" s="65"/>
      <c r="F6952" s="65"/>
      <c r="G6952" s="50">
        <v>0</v>
      </c>
      <c r="H6952" s="50">
        <v>1</v>
      </c>
      <c r="I6952" s="50">
        <f t="shared" si="339"/>
        <v>0</v>
      </c>
      <c r="J6952" s="50">
        <f t="shared" si="339"/>
        <v>1</v>
      </c>
    </row>
    <row r="6953" spans="3:10" ht="14.25" customHeight="1">
      <c r="C6953" s="63" t="s">
        <v>2568</v>
      </c>
      <c r="D6953" s="64" t="s">
        <v>2569</v>
      </c>
      <c r="E6953" s="65"/>
      <c r="F6953" s="65"/>
      <c r="G6953" s="50">
        <v>3</v>
      </c>
      <c r="H6953" s="50">
        <v>1</v>
      </c>
      <c r="I6953" s="50">
        <f t="shared" si="339"/>
        <v>3</v>
      </c>
      <c r="J6953" s="50">
        <f t="shared" si="339"/>
        <v>1</v>
      </c>
    </row>
    <row r="6954" spans="3:10" ht="14.25" customHeight="1">
      <c r="C6954" s="63" t="s">
        <v>2570</v>
      </c>
      <c r="D6954" s="64" t="s">
        <v>2571</v>
      </c>
      <c r="E6954" s="65"/>
      <c r="F6954" s="65"/>
      <c r="G6954" s="50">
        <v>2</v>
      </c>
      <c r="H6954" s="50">
        <v>1</v>
      </c>
      <c r="I6954" s="50">
        <f t="shared" si="339"/>
        <v>2</v>
      </c>
      <c r="J6954" s="50">
        <f t="shared" si="339"/>
        <v>1</v>
      </c>
    </row>
    <row r="6955" spans="3:10" ht="14.25" customHeight="1">
      <c r="C6955" s="63" t="s">
        <v>2783</v>
      </c>
      <c r="D6955" s="64" t="s">
        <v>2784</v>
      </c>
      <c r="E6955" s="65"/>
      <c r="F6955" s="65"/>
      <c r="G6955" s="50">
        <v>0</v>
      </c>
      <c r="H6955" s="50">
        <v>1</v>
      </c>
      <c r="I6955" s="50">
        <f t="shared" si="339"/>
        <v>0</v>
      </c>
      <c r="J6955" s="50">
        <f t="shared" si="339"/>
        <v>1</v>
      </c>
    </row>
    <row r="6956" spans="3:10" ht="14.25" customHeight="1">
      <c r="C6956" s="63" t="s">
        <v>2588</v>
      </c>
      <c r="D6956" s="64" t="s">
        <v>2589</v>
      </c>
      <c r="E6956" s="65"/>
      <c r="F6956" s="65"/>
      <c r="G6956" s="50">
        <v>0</v>
      </c>
      <c r="H6956" s="50">
        <v>1</v>
      </c>
      <c r="I6956" s="50">
        <f t="shared" si="339"/>
        <v>0</v>
      </c>
      <c r="J6956" s="50">
        <f t="shared" si="339"/>
        <v>1</v>
      </c>
    </row>
    <row r="6957" spans="3:10" ht="14.25" customHeight="1">
      <c r="C6957" s="63" t="s">
        <v>5405</v>
      </c>
      <c r="D6957" s="64" t="s">
        <v>5406</v>
      </c>
      <c r="E6957" s="65"/>
      <c r="F6957" s="65"/>
      <c r="G6957" s="50">
        <v>0</v>
      </c>
      <c r="H6957" s="50">
        <v>1</v>
      </c>
      <c r="I6957" s="50">
        <f t="shared" si="339"/>
        <v>0</v>
      </c>
      <c r="J6957" s="50">
        <f t="shared" si="339"/>
        <v>1</v>
      </c>
    </row>
    <row r="6958" spans="3:10" ht="14.25" customHeight="1">
      <c r="C6958" s="63" t="s">
        <v>451</v>
      </c>
      <c r="D6958" s="64" t="s">
        <v>452</v>
      </c>
      <c r="E6958" s="65"/>
      <c r="F6958" s="65"/>
      <c r="G6958" s="50">
        <v>15</v>
      </c>
      <c r="H6958" s="50">
        <v>17</v>
      </c>
      <c r="I6958" s="50">
        <f t="shared" si="339"/>
        <v>15</v>
      </c>
      <c r="J6958" s="50">
        <f t="shared" si="339"/>
        <v>17</v>
      </c>
    </row>
    <row r="6959" spans="3:10" ht="14.25" customHeight="1">
      <c r="C6959" s="63" t="s">
        <v>5407</v>
      </c>
      <c r="D6959" s="64" t="s">
        <v>5408</v>
      </c>
      <c r="E6959" s="65"/>
      <c r="F6959" s="65"/>
      <c r="G6959" s="50">
        <v>1</v>
      </c>
      <c r="H6959" s="50">
        <v>1</v>
      </c>
      <c r="I6959" s="50">
        <f t="shared" si="339"/>
        <v>1</v>
      </c>
      <c r="J6959" s="50">
        <f t="shared" si="339"/>
        <v>1</v>
      </c>
    </row>
    <row r="6960" spans="3:10" ht="14.25" customHeight="1">
      <c r="C6960" s="63" t="s">
        <v>5409</v>
      </c>
      <c r="D6960" s="64" t="s">
        <v>5410</v>
      </c>
      <c r="E6960" s="65"/>
      <c r="F6960" s="65"/>
      <c r="G6960" s="50">
        <v>1</v>
      </c>
      <c r="H6960" s="50">
        <v>1</v>
      </c>
      <c r="I6960" s="50">
        <f t="shared" si="339"/>
        <v>1</v>
      </c>
      <c r="J6960" s="50">
        <f t="shared" si="339"/>
        <v>1</v>
      </c>
    </row>
    <row r="6961" spans="3:10" ht="14.25" customHeight="1">
      <c r="C6961" s="63" t="s">
        <v>737</v>
      </c>
      <c r="D6961" s="64" t="s">
        <v>738</v>
      </c>
      <c r="E6961" s="65"/>
      <c r="F6961" s="65"/>
      <c r="G6961" s="50">
        <v>29</v>
      </c>
      <c r="H6961" s="50">
        <v>29</v>
      </c>
      <c r="I6961" s="50">
        <f t="shared" si="339"/>
        <v>29</v>
      </c>
      <c r="J6961" s="50">
        <f t="shared" si="339"/>
        <v>29</v>
      </c>
    </row>
    <row r="6962" spans="3:10" ht="14.25" customHeight="1">
      <c r="C6962" s="63" t="s">
        <v>2868</v>
      </c>
      <c r="D6962" s="64" t="s">
        <v>2869</v>
      </c>
      <c r="E6962" s="65"/>
      <c r="F6962" s="65"/>
      <c r="G6962" s="50">
        <v>1</v>
      </c>
      <c r="H6962" s="50">
        <v>1</v>
      </c>
      <c r="I6962" s="50">
        <f t="shared" si="339"/>
        <v>1</v>
      </c>
      <c r="J6962" s="50">
        <f t="shared" si="339"/>
        <v>1</v>
      </c>
    </row>
    <row r="6963" spans="3:10" ht="14.25" customHeight="1">
      <c r="C6963" s="63" t="s">
        <v>2880</v>
      </c>
      <c r="D6963" s="64" t="s">
        <v>2881</v>
      </c>
      <c r="E6963" s="65"/>
      <c r="F6963" s="65"/>
      <c r="G6963" s="50">
        <v>14</v>
      </c>
      <c r="H6963" s="50">
        <v>17</v>
      </c>
      <c r="I6963" s="50">
        <f t="shared" si="339"/>
        <v>14</v>
      </c>
      <c r="J6963" s="50">
        <f t="shared" si="339"/>
        <v>17</v>
      </c>
    </row>
    <row r="6964" spans="3:10" ht="14.25" customHeight="1">
      <c r="C6964" s="63" t="s">
        <v>2884</v>
      </c>
      <c r="D6964" s="64" t="s">
        <v>2885</v>
      </c>
      <c r="E6964" s="65"/>
      <c r="F6964" s="65"/>
      <c r="G6964" s="50">
        <v>0</v>
      </c>
      <c r="H6964" s="50">
        <v>1</v>
      </c>
      <c r="I6964" s="50">
        <f t="shared" si="339"/>
        <v>0</v>
      </c>
      <c r="J6964" s="50">
        <f t="shared" si="339"/>
        <v>1</v>
      </c>
    </row>
    <row r="6965" spans="3:10" ht="14.25" customHeight="1">
      <c r="C6965" s="63" t="s">
        <v>2886</v>
      </c>
      <c r="D6965" s="64" t="s">
        <v>2887</v>
      </c>
      <c r="E6965" s="65"/>
      <c r="F6965" s="65"/>
      <c r="G6965" s="50">
        <v>0</v>
      </c>
      <c r="H6965" s="50">
        <v>1</v>
      </c>
      <c r="I6965" s="50">
        <f t="shared" si="339"/>
        <v>0</v>
      </c>
      <c r="J6965" s="50">
        <f t="shared" si="339"/>
        <v>1</v>
      </c>
    </row>
    <row r="6966" spans="3:10" ht="14.25" customHeight="1">
      <c r="C6966" s="63" t="s">
        <v>1063</v>
      </c>
      <c r="D6966" s="64" t="s">
        <v>1064</v>
      </c>
      <c r="E6966" s="65"/>
      <c r="F6966" s="65"/>
      <c r="G6966" s="50">
        <v>1</v>
      </c>
      <c r="H6966" s="50">
        <v>1</v>
      </c>
      <c r="I6966" s="50">
        <f t="shared" si="339"/>
        <v>1</v>
      </c>
      <c r="J6966" s="50">
        <f t="shared" si="339"/>
        <v>1</v>
      </c>
    </row>
    <row r="6967" spans="3:10" ht="14.25" customHeight="1">
      <c r="C6967" s="63" t="s">
        <v>1067</v>
      </c>
      <c r="D6967" s="64" t="s">
        <v>1068</v>
      </c>
      <c r="E6967" s="65"/>
      <c r="F6967" s="65"/>
      <c r="G6967" s="50">
        <v>0</v>
      </c>
      <c r="H6967" s="50">
        <v>1</v>
      </c>
      <c r="I6967" s="50">
        <f t="shared" si="339"/>
        <v>0</v>
      </c>
      <c r="J6967" s="50">
        <f t="shared" si="339"/>
        <v>1</v>
      </c>
    </row>
    <row r="6968" spans="3:10" ht="14.25" customHeight="1">
      <c r="C6968" s="63" t="s">
        <v>2894</v>
      </c>
      <c r="D6968" s="64" t="s">
        <v>2895</v>
      </c>
      <c r="E6968" s="65"/>
      <c r="F6968" s="65"/>
      <c r="G6968" s="50">
        <v>1</v>
      </c>
      <c r="H6968" s="50">
        <v>1</v>
      </c>
      <c r="I6968" s="50">
        <f t="shared" si="339"/>
        <v>1</v>
      </c>
      <c r="J6968" s="50">
        <f t="shared" si="339"/>
        <v>1</v>
      </c>
    </row>
    <row r="6969" spans="3:10" ht="14.25" customHeight="1">
      <c r="C6969" s="63" t="s">
        <v>455</v>
      </c>
      <c r="D6969" s="64" t="s">
        <v>456</v>
      </c>
      <c r="E6969" s="65"/>
      <c r="F6969" s="65"/>
      <c r="G6969" s="50">
        <v>8</v>
      </c>
      <c r="H6969" s="50">
        <v>9</v>
      </c>
      <c r="I6969" s="50">
        <f t="shared" si="339"/>
        <v>8</v>
      </c>
      <c r="J6969" s="50">
        <f t="shared" si="339"/>
        <v>9</v>
      </c>
    </row>
    <row r="6970" spans="3:10" ht="14.25" customHeight="1">
      <c r="C6970" s="63" t="s">
        <v>2896</v>
      </c>
      <c r="D6970" s="64" t="s">
        <v>2897</v>
      </c>
      <c r="E6970" s="65"/>
      <c r="F6970" s="65"/>
      <c r="G6970" s="50">
        <v>0</v>
      </c>
      <c r="H6970" s="50">
        <v>1</v>
      </c>
      <c r="I6970" s="50">
        <f t="shared" si="339"/>
        <v>0</v>
      </c>
      <c r="J6970" s="50">
        <f t="shared" si="339"/>
        <v>1</v>
      </c>
    </row>
    <row r="6971" spans="3:10" ht="14.25" customHeight="1">
      <c r="C6971" s="63" t="s">
        <v>2898</v>
      </c>
      <c r="D6971" s="64" t="s">
        <v>2899</v>
      </c>
      <c r="E6971" s="65"/>
      <c r="F6971" s="65"/>
      <c r="G6971" s="50">
        <v>0</v>
      </c>
      <c r="H6971" s="50">
        <v>1</v>
      </c>
      <c r="I6971" s="50">
        <f t="shared" si="339"/>
        <v>0</v>
      </c>
      <c r="J6971" s="50">
        <f t="shared" si="339"/>
        <v>1</v>
      </c>
    </row>
    <row r="6972" spans="3:10" ht="14.25" customHeight="1">
      <c r="C6972" s="63" t="s">
        <v>2900</v>
      </c>
      <c r="D6972" s="64" t="s">
        <v>2901</v>
      </c>
      <c r="E6972" s="65"/>
      <c r="F6972" s="65"/>
      <c r="G6972" s="50">
        <v>0</v>
      </c>
      <c r="H6972" s="50">
        <v>1</v>
      </c>
      <c r="I6972" s="50">
        <f t="shared" si="339"/>
        <v>0</v>
      </c>
      <c r="J6972" s="50">
        <f t="shared" si="339"/>
        <v>1</v>
      </c>
    </row>
    <row r="6973" spans="3:10" ht="14.25" customHeight="1">
      <c r="C6973" s="63" t="s">
        <v>1071</v>
      </c>
      <c r="D6973" s="64" t="s">
        <v>1072</v>
      </c>
      <c r="E6973" s="65"/>
      <c r="F6973" s="65"/>
      <c r="G6973" s="50">
        <v>2</v>
      </c>
      <c r="H6973" s="50">
        <v>3</v>
      </c>
      <c r="I6973" s="50">
        <f t="shared" si="339"/>
        <v>2</v>
      </c>
      <c r="J6973" s="50">
        <f t="shared" si="339"/>
        <v>3</v>
      </c>
    </row>
    <row r="6974" spans="3:10" ht="14.25" customHeight="1">
      <c r="C6974" s="63" t="s">
        <v>5411</v>
      </c>
      <c r="D6974" s="64" t="s">
        <v>5412</v>
      </c>
      <c r="E6974" s="65"/>
      <c r="F6974" s="65"/>
      <c r="G6974" s="50">
        <v>3</v>
      </c>
      <c r="H6974" s="50">
        <v>3</v>
      </c>
      <c r="I6974" s="50">
        <f t="shared" si="339"/>
        <v>3</v>
      </c>
      <c r="J6974" s="50">
        <f t="shared" si="339"/>
        <v>3</v>
      </c>
    </row>
    <row r="6975" spans="3:10" ht="14.25" customHeight="1">
      <c r="C6975" s="63" t="s">
        <v>2904</v>
      </c>
      <c r="D6975" s="64" t="s">
        <v>2905</v>
      </c>
      <c r="E6975" s="65"/>
      <c r="F6975" s="65"/>
      <c r="G6975" s="50">
        <v>0</v>
      </c>
      <c r="H6975" s="50">
        <v>1</v>
      </c>
      <c r="I6975" s="50">
        <f t="shared" si="339"/>
        <v>0</v>
      </c>
      <c r="J6975" s="50">
        <f t="shared" si="339"/>
        <v>1</v>
      </c>
    </row>
    <row r="6976" spans="3:10" ht="14.25" customHeight="1">
      <c r="C6976" s="63" t="s">
        <v>2910</v>
      </c>
      <c r="D6976" s="64" t="s">
        <v>2911</v>
      </c>
      <c r="E6976" s="65"/>
      <c r="F6976" s="65"/>
      <c r="G6976" s="50">
        <v>1</v>
      </c>
      <c r="H6976" s="50">
        <v>1</v>
      </c>
      <c r="I6976" s="50">
        <f t="shared" si="339"/>
        <v>1</v>
      </c>
      <c r="J6976" s="50">
        <f t="shared" si="339"/>
        <v>1</v>
      </c>
    </row>
    <row r="6977" spans="3:10" ht="14.25" customHeight="1">
      <c r="C6977" s="63" t="s">
        <v>2914</v>
      </c>
      <c r="D6977" s="64" t="s">
        <v>2915</v>
      </c>
      <c r="E6977" s="65"/>
      <c r="F6977" s="65"/>
      <c r="G6977" s="50">
        <v>2</v>
      </c>
      <c r="H6977" s="50">
        <v>3</v>
      </c>
      <c r="I6977" s="50">
        <f t="shared" si="339"/>
        <v>2</v>
      </c>
      <c r="J6977" s="50">
        <f t="shared" si="339"/>
        <v>3</v>
      </c>
    </row>
    <row r="6978" spans="3:10" ht="14.25" customHeight="1">
      <c r="C6978" s="63" t="s">
        <v>2924</v>
      </c>
      <c r="D6978" s="64" t="s">
        <v>2925</v>
      </c>
      <c r="E6978" s="65"/>
      <c r="F6978" s="65"/>
      <c r="G6978" s="50">
        <v>2</v>
      </c>
      <c r="H6978" s="50">
        <v>3</v>
      </c>
      <c r="I6978" s="50">
        <f t="shared" si="339"/>
        <v>2</v>
      </c>
      <c r="J6978" s="50">
        <f t="shared" si="339"/>
        <v>3</v>
      </c>
    </row>
    <row r="6979" spans="3:10" ht="14.25" customHeight="1">
      <c r="C6979" s="63" t="s">
        <v>2926</v>
      </c>
      <c r="D6979" s="64" t="s">
        <v>2927</v>
      </c>
      <c r="E6979" s="65"/>
      <c r="F6979" s="65"/>
      <c r="G6979" s="50">
        <v>1</v>
      </c>
      <c r="H6979" s="50">
        <v>1</v>
      </c>
      <c r="I6979" s="50">
        <f t="shared" si="339"/>
        <v>1</v>
      </c>
      <c r="J6979" s="50">
        <f t="shared" si="339"/>
        <v>1</v>
      </c>
    </row>
    <row r="6980" spans="3:10" ht="14.25" customHeight="1">
      <c r="C6980" s="63" t="s">
        <v>2928</v>
      </c>
      <c r="D6980" s="64" t="s">
        <v>2929</v>
      </c>
      <c r="E6980" s="65"/>
      <c r="F6980" s="65"/>
      <c r="G6980" s="50">
        <v>0</v>
      </c>
      <c r="H6980" s="50">
        <v>1</v>
      </c>
      <c r="I6980" s="50">
        <f t="shared" si="339"/>
        <v>0</v>
      </c>
      <c r="J6980" s="50">
        <f t="shared" si="339"/>
        <v>1</v>
      </c>
    </row>
    <row r="6981" spans="3:10" ht="14.25" customHeight="1">
      <c r="C6981" s="63" t="s">
        <v>2934</v>
      </c>
      <c r="D6981" s="64" t="s">
        <v>2935</v>
      </c>
      <c r="E6981" s="65"/>
      <c r="F6981" s="65"/>
      <c r="G6981" s="50">
        <v>0</v>
      </c>
      <c r="H6981" s="50">
        <v>1</v>
      </c>
      <c r="I6981" s="50">
        <f t="shared" si="339"/>
        <v>0</v>
      </c>
      <c r="J6981" s="50">
        <f t="shared" si="339"/>
        <v>1</v>
      </c>
    </row>
    <row r="6982" spans="3:10" ht="14.25" customHeight="1">
      <c r="C6982" s="63" t="s">
        <v>2936</v>
      </c>
      <c r="D6982" s="64" t="s">
        <v>2937</v>
      </c>
      <c r="E6982" s="65"/>
      <c r="F6982" s="65"/>
      <c r="G6982" s="50">
        <v>0</v>
      </c>
      <c r="H6982" s="50">
        <v>1</v>
      </c>
      <c r="I6982" s="50">
        <f t="shared" si="339"/>
        <v>0</v>
      </c>
      <c r="J6982" s="50">
        <f t="shared" si="339"/>
        <v>1</v>
      </c>
    </row>
    <row r="6983" spans="3:10" ht="14.25" customHeight="1">
      <c r="C6983" s="63" t="s">
        <v>2938</v>
      </c>
      <c r="D6983" s="64" t="s">
        <v>2939</v>
      </c>
      <c r="E6983" s="65"/>
      <c r="F6983" s="65"/>
      <c r="G6983" s="50">
        <v>0</v>
      </c>
      <c r="H6983" s="50">
        <v>1</v>
      </c>
      <c r="I6983" s="50">
        <f t="shared" si="339"/>
        <v>0</v>
      </c>
      <c r="J6983" s="50">
        <f t="shared" si="339"/>
        <v>1</v>
      </c>
    </row>
    <row r="6984" spans="3:10" ht="14.25" customHeight="1">
      <c r="C6984" s="63" t="s">
        <v>2940</v>
      </c>
      <c r="D6984" s="64" t="s">
        <v>2941</v>
      </c>
      <c r="E6984" s="65"/>
      <c r="F6984" s="65"/>
      <c r="G6984" s="50">
        <v>1</v>
      </c>
      <c r="H6984" s="50">
        <v>1</v>
      </c>
      <c r="I6984" s="50">
        <f t="shared" si="339"/>
        <v>1</v>
      </c>
      <c r="J6984" s="50">
        <f t="shared" si="339"/>
        <v>1</v>
      </c>
    </row>
    <row r="6985" spans="3:10" ht="14.25" customHeight="1">
      <c r="C6985" s="63" t="s">
        <v>2944</v>
      </c>
      <c r="D6985" s="64" t="s">
        <v>2945</v>
      </c>
      <c r="E6985" s="65"/>
      <c r="F6985" s="65"/>
      <c r="G6985" s="50">
        <v>0</v>
      </c>
      <c r="H6985" s="50">
        <v>1</v>
      </c>
      <c r="I6985" s="50">
        <f t="shared" si="339"/>
        <v>0</v>
      </c>
      <c r="J6985" s="50">
        <f t="shared" si="339"/>
        <v>1</v>
      </c>
    </row>
    <row r="6986" spans="3:10" ht="14.25" customHeight="1">
      <c r="C6986" s="63" t="s">
        <v>2946</v>
      </c>
      <c r="D6986" s="64" t="s">
        <v>2947</v>
      </c>
      <c r="E6986" s="65"/>
      <c r="F6986" s="65"/>
      <c r="G6986" s="50">
        <v>0</v>
      </c>
      <c r="H6986" s="50">
        <v>1</v>
      </c>
      <c r="I6986" s="50">
        <f t="shared" ref="I6986:J7049" si="340">SUM(E6986,G6986)</f>
        <v>0</v>
      </c>
      <c r="J6986" s="50">
        <f t="shared" si="340"/>
        <v>1</v>
      </c>
    </row>
    <row r="6987" spans="3:10" ht="14.25" customHeight="1">
      <c r="C6987" s="63" t="s">
        <v>2950</v>
      </c>
      <c r="D6987" s="64" t="s">
        <v>2951</v>
      </c>
      <c r="E6987" s="65"/>
      <c r="F6987" s="65"/>
      <c r="G6987" s="50">
        <v>0</v>
      </c>
      <c r="H6987" s="50">
        <v>1</v>
      </c>
      <c r="I6987" s="50">
        <f t="shared" si="340"/>
        <v>0</v>
      </c>
      <c r="J6987" s="50">
        <f t="shared" si="340"/>
        <v>1</v>
      </c>
    </row>
    <row r="6988" spans="3:10" ht="14.25" customHeight="1">
      <c r="C6988" s="63" t="s">
        <v>2956</v>
      </c>
      <c r="D6988" s="64" t="s">
        <v>2957</v>
      </c>
      <c r="E6988" s="65"/>
      <c r="F6988" s="65"/>
      <c r="G6988" s="50">
        <v>0</v>
      </c>
      <c r="H6988" s="50">
        <v>1</v>
      </c>
      <c r="I6988" s="50">
        <f t="shared" si="340"/>
        <v>0</v>
      </c>
      <c r="J6988" s="50">
        <f t="shared" si="340"/>
        <v>1</v>
      </c>
    </row>
    <row r="6989" spans="3:10" ht="14.25" customHeight="1">
      <c r="C6989" s="63" t="s">
        <v>2958</v>
      </c>
      <c r="D6989" s="64" t="s">
        <v>2959</v>
      </c>
      <c r="E6989" s="65"/>
      <c r="F6989" s="65"/>
      <c r="G6989" s="50">
        <v>8</v>
      </c>
      <c r="H6989" s="50">
        <v>8</v>
      </c>
      <c r="I6989" s="50">
        <f t="shared" si="340"/>
        <v>8</v>
      </c>
      <c r="J6989" s="50">
        <f t="shared" si="340"/>
        <v>8</v>
      </c>
    </row>
    <row r="6990" spans="3:10" ht="14.25" customHeight="1">
      <c r="C6990" s="63" t="s">
        <v>2960</v>
      </c>
      <c r="D6990" s="64" t="s">
        <v>2961</v>
      </c>
      <c r="E6990" s="65"/>
      <c r="F6990" s="65"/>
      <c r="G6990" s="50">
        <v>0</v>
      </c>
      <c r="H6990" s="50">
        <v>1</v>
      </c>
      <c r="I6990" s="50">
        <f t="shared" si="340"/>
        <v>0</v>
      </c>
      <c r="J6990" s="50">
        <f t="shared" si="340"/>
        <v>1</v>
      </c>
    </row>
    <row r="6991" spans="3:10" ht="14.25" customHeight="1">
      <c r="C6991" s="63" t="s">
        <v>2968</v>
      </c>
      <c r="D6991" s="64" t="s">
        <v>2969</v>
      </c>
      <c r="E6991" s="65"/>
      <c r="F6991" s="65"/>
      <c r="G6991" s="50">
        <v>1</v>
      </c>
      <c r="H6991" s="50">
        <v>2</v>
      </c>
      <c r="I6991" s="50">
        <f t="shared" si="340"/>
        <v>1</v>
      </c>
      <c r="J6991" s="50">
        <f t="shared" si="340"/>
        <v>2</v>
      </c>
    </row>
    <row r="6992" spans="3:10" ht="14.25" customHeight="1">
      <c r="C6992" s="63" t="s">
        <v>5413</v>
      </c>
      <c r="D6992" s="64" t="s">
        <v>5414</v>
      </c>
      <c r="E6992" s="65"/>
      <c r="F6992" s="65"/>
      <c r="G6992" s="50">
        <v>4</v>
      </c>
      <c r="H6992" s="50">
        <v>3</v>
      </c>
      <c r="I6992" s="50">
        <f t="shared" si="340"/>
        <v>4</v>
      </c>
      <c r="J6992" s="50">
        <f t="shared" si="340"/>
        <v>3</v>
      </c>
    </row>
    <row r="6993" spans="3:10" ht="14.25" customHeight="1">
      <c r="C6993" s="63" t="s">
        <v>2970</v>
      </c>
      <c r="D6993" s="64" t="s">
        <v>2971</v>
      </c>
      <c r="E6993" s="65"/>
      <c r="F6993" s="65"/>
      <c r="G6993" s="50">
        <v>3</v>
      </c>
      <c r="H6993" s="50">
        <v>4</v>
      </c>
      <c r="I6993" s="50">
        <f t="shared" si="340"/>
        <v>3</v>
      </c>
      <c r="J6993" s="50">
        <f t="shared" si="340"/>
        <v>4</v>
      </c>
    </row>
    <row r="6994" spans="3:10" ht="14.25" customHeight="1">
      <c r="C6994" s="63" t="s">
        <v>2972</v>
      </c>
      <c r="D6994" s="64" t="s">
        <v>2973</v>
      </c>
      <c r="E6994" s="65"/>
      <c r="F6994" s="65"/>
      <c r="G6994" s="50">
        <v>2</v>
      </c>
      <c r="H6994" s="50">
        <v>1</v>
      </c>
      <c r="I6994" s="50">
        <f t="shared" si="340"/>
        <v>2</v>
      </c>
      <c r="J6994" s="50">
        <f t="shared" si="340"/>
        <v>1</v>
      </c>
    </row>
    <row r="6995" spans="3:10" ht="14.25" customHeight="1">
      <c r="C6995" s="63" t="s">
        <v>2976</v>
      </c>
      <c r="D6995" s="64" t="s">
        <v>2977</v>
      </c>
      <c r="E6995" s="65"/>
      <c r="F6995" s="65"/>
      <c r="G6995" s="50">
        <v>3</v>
      </c>
      <c r="H6995" s="50">
        <v>4</v>
      </c>
      <c r="I6995" s="50">
        <f t="shared" si="340"/>
        <v>3</v>
      </c>
      <c r="J6995" s="50">
        <f t="shared" si="340"/>
        <v>4</v>
      </c>
    </row>
    <row r="6996" spans="3:10" ht="14.25" customHeight="1">
      <c r="C6996" s="63" t="s">
        <v>2978</v>
      </c>
      <c r="D6996" s="64" t="s">
        <v>2979</v>
      </c>
      <c r="E6996" s="65"/>
      <c r="F6996" s="65"/>
      <c r="G6996" s="50">
        <v>13</v>
      </c>
      <c r="H6996" s="50">
        <v>11</v>
      </c>
      <c r="I6996" s="50">
        <f t="shared" si="340"/>
        <v>13</v>
      </c>
      <c r="J6996" s="50">
        <f t="shared" si="340"/>
        <v>11</v>
      </c>
    </row>
    <row r="6997" spans="3:10" ht="14.25" customHeight="1">
      <c r="C6997" s="63" t="s">
        <v>3107</v>
      </c>
      <c r="D6997" s="64" t="s">
        <v>3108</v>
      </c>
      <c r="E6997" s="65"/>
      <c r="F6997" s="65"/>
      <c r="G6997" s="50">
        <v>0</v>
      </c>
      <c r="H6997" s="50">
        <v>1</v>
      </c>
      <c r="I6997" s="50">
        <f t="shared" si="340"/>
        <v>0</v>
      </c>
      <c r="J6997" s="50">
        <f t="shared" si="340"/>
        <v>1</v>
      </c>
    </row>
    <row r="6998" spans="3:10" ht="14.25" customHeight="1">
      <c r="C6998" s="63" t="s">
        <v>2984</v>
      </c>
      <c r="D6998" s="64" t="s">
        <v>2985</v>
      </c>
      <c r="E6998" s="65"/>
      <c r="F6998" s="65"/>
      <c r="G6998" s="50">
        <v>7</v>
      </c>
      <c r="H6998" s="50">
        <v>4</v>
      </c>
      <c r="I6998" s="50">
        <f t="shared" si="340"/>
        <v>7</v>
      </c>
      <c r="J6998" s="50">
        <f t="shared" si="340"/>
        <v>4</v>
      </c>
    </row>
    <row r="6999" spans="3:10" ht="14.25" customHeight="1">
      <c r="C6999" s="63" t="s">
        <v>2990</v>
      </c>
      <c r="D6999" s="64" t="s">
        <v>2991</v>
      </c>
      <c r="E6999" s="65"/>
      <c r="F6999" s="65"/>
      <c r="G6999" s="50">
        <v>11</v>
      </c>
      <c r="H6999" s="50">
        <v>11</v>
      </c>
      <c r="I6999" s="50">
        <f t="shared" si="340"/>
        <v>11</v>
      </c>
      <c r="J6999" s="50">
        <f t="shared" si="340"/>
        <v>11</v>
      </c>
    </row>
    <row r="7000" spans="3:10" ht="14.25" customHeight="1">
      <c r="C7000" s="63" t="s">
        <v>2992</v>
      </c>
      <c r="D7000" s="64" t="s">
        <v>2993</v>
      </c>
      <c r="E7000" s="65"/>
      <c r="F7000" s="65"/>
      <c r="G7000" s="50">
        <v>0</v>
      </c>
      <c r="H7000" s="50">
        <v>1</v>
      </c>
      <c r="I7000" s="50">
        <f t="shared" si="340"/>
        <v>0</v>
      </c>
      <c r="J7000" s="50">
        <f t="shared" si="340"/>
        <v>1</v>
      </c>
    </row>
    <row r="7001" spans="3:10" ht="14.25" customHeight="1">
      <c r="C7001" s="63" t="s">
        <v>5415</v>
      </c>
      <c r="D7001" s="64" t="s">
        <v>5416</v>
      </c>
      <c r="E7001" s="65"/>
      <c r="F7001" s="65"/>
      <c r="G7001" s="50">
        <v>0</v>
      </c>
      <c r="H7001" s="50">
        <v>1</v>
      </c>
      <c r="I7001" s="50">
        <f t="shared" si="340"/>
        <v>0</v>
      </c>
      <c r="J7001" s="50">
        <f t="shared" si="340"/>
        <v>1</v>
      </c>
    </row>
    <row r="7002" spans="3:10" ht="14.25" customHeight="1">
      <c r="C7002" s="63" t="s">
        <v>2994</v>
      </c>
      <c r="D7002" s="64" t="s">
        <v>2995</v>
      </c>
      <c r="E7002" s="65"/>
      <c r="F7002" s="65"/>
      <c r="G7002" s="50">
        <v>5</v>
      </c>
      <c r="H7002" s="50">
        <v>7</v>
      </c>
      <c r="I7002" s="50">
        <f t="shared" si="340"/>
        <v>5</v>
      </c>
      <c r="J7002" s="50">
        <f t="shared" si="340"/>
        <v>7</v>
      </c>
    </row>
    <row r="7003" spans="3:10" ht="14.25" customHeight="1">
      <c r="C7003" s="63" t="s">
        <v>2998</v>
      </c>
      <c r="D7003" s="64" t="s">
        <v>2999</v>
      </c>
      <c r="E7003" s="65"/>
      <c r="F7003" s="65"/>
      <c r="G7003" s="50">
        <v>29</v>
      </c>
      <c r="H7003" s="50">
        <v>32</v>
      </c>
      <c r="I7003" s="50">
        <f t="shared" si="340"/>
        <v>29</v>
      </c>
      <c r="J7003" s="50">
        <f t="shared" si="340"/>
        <v>32</v>
      </c>
    </row>
    <row r="7004" spans="3:10" ht="14.25" customHeight="1">
      <c r="C7004" s="63" t="s">
        <v>3002</v>
      </c>
      <c r="D7004" s="64" t="s">
        <v>3003</v>
      </c>
      <c r="E7004" s="65"/>
      <c r="F7004" s="65"/>
      <c r="G7004" s="50">
        <v>1</v>
      </c>
      <c r="H7004" s="50">
        <v>1</v>
      </c>
      <c r="I7004" s="50">
        <f t="shared" si="340"/>
        <v>1</v>
      </c>
      <c r="J7004" s="50">
        <f t="shared" si="340"/>
        <v>1</v>
      </c>
    </row>
    <row r="7005" spans="3:10" ht="14.25" customHeight="1">
      <c r="C7005" s="63" t="s">
        <v>3008</v>
      </c>
      <c r="D7005" s="64" t="s">
        <v>3009</v>
      </c>
      <c r="E7005" s="65"/>
      <c r="F7005" s="65"/>
      <c r="G7005" s="50">
        <v>4</v>
      </c>
      <c r="H7005" s="50">
        <v>5</v>
      </c>
      <c r="I7005" s="50">
        <f t="shared" si="340"/>
        <v>4</v>
      </c>
      <c r="J7005" s="50">
        <f t="shared" si="340"/>
        <v>5</v>
      </c>
    </row>
    <row r="7006" spans="3:10" ht="14.25" customHeight="1">
      <c r="C7006" s="63" t="s">
        <v>3012</v>
      </c>
      <c r="D7006" s="64" t="s">
        <v>3013</v>
      </c>
      <c r="E7006" s="65"/>
      <c r="F7006" s="65"/>
      <c r="G7006" s="50">
        <v>0</v>
      </c>
      <c r="H7006" s="50">
        <v>1</v>
      </c>
      <c r="I7006" s="50">
        <f t="shared" si="340"/>
        <v>0</v>
      </c>
      <c r="J7006" s="50">
        <f t="shared" si="340"/>
        <v>1</v>
      </c>
    </row>
    <row r="7007" spans="3:10" ht="14.25" customHeight="1">
      <c r="C7007" s="63" t="s">
        <v>3016</v>
      </c>
      <c r="D7007" s="64" t="s">
        <v>3017</v>
      </c>
      <c r="E7007" s="65"/>
      <c r="F7007" s="65"/>
      <c r="G7007" s="50">
        <v>1</v>
      </c>
      <c r="H7007" s="50">
        <v>1</v>
      </c>
      <c r="I7007" s="50">
        <f t="shared" si="340"/>
        <v>1</v>
      </c>
      <c r="J7007" s="50">
        <f t="shared" si="340"/>
        <v>1</v>
      </c>
    </row>
    <row r="7008" spans="3:10" ht="14.25" customHeight="1">
      <c r="C7008" s="63" t="s">
        <v>3018</v>
      </c>
      <c r="D7008" s="64" t="s">
        <v>3019</v>
      </c>
      <c r="E7008" s="65"/>
      <c r="F7008" s="65"/>
      <c r="G7008" s="50">
        <v>4</v>
      </c>
      <c r="H7008" s="50">
        <v>5</v>
      </c>
      <c r="I7008" s="50">
        <f t="shared" si="340"/>
        <v>4</v>
      </c>
      <c r="J7008" s="50">
        <f t="shared" si="340"/>
        <v>5</v>
      </c>
    </row>
    <row r="7009" spans="3:10" ht="14.25" customHeight="1">
      <c r="C7009" s="63" t="s">
        <v>3020</v>
      </c>
      <c r="D7009" s="64" t="s">
        <v>3021</v>
      </c>
      <c r="E7009" s="65"/>
      <c r="F7009" s="65"/>
      <c r="G7009" s="50">
        <v>3</v>
      </c>
      <c r="H7009" s="50">
        <v>3</v>
      </c>
      <c r="I7009" s="50">
        <f t="shared" si="340"/>
        <v>3</v>
      </c>
      <c r="J7009" s="50">
        <f t="shared" si="340"/>
        <v>3</v>
      </c>
    </row>
    <row r="7010" spans="3:10" ht="14.25" customHeight="1">
      <c r="C7010" s="63" t="s">
        <v>3022</v>
      </c>
      <c r="D7010" s="64" t="s">
        <v>5417</v>
      </c>
      <c r="E7010" s="65"/>
      <c r="F7010" s="65"/>
      <c r="G7010" s="50">
        <v>1</v>
      </c>
      <c r="H7010" s="50">
        <v>1</v>
      </c>
      <c r="I7010" s="50">
        <f t="shared" si="340"/>
        <v>1</v>
      </c>
      <c r="J7010" s="50">
        <f t="shared" si="340"/>
        <v>1</v>
      </c>
    </row>
    <row r="7011" spans="3:10" ht="14.25" customHeight="1">
      <c r="C7011" s="63" t="s">
        <v>3023</v>
      </c>
      <c r="D7011" s="64" t="s">
        <v>3024</v>
      </c>
      <c r="E7011" s="65"/>
      <c r="F7011" s="65"/>
      <c r="G7011" s="50">
        <v>3</v>
      </c>
      <c r="H7011" s="50">
        <v>4</v>
      </c>
      <c r="I7011" s="50">
        <f t="shared" si="340"/>
        <v>3</v>
      </c>
      <c r="J7011" s="50">
        <f t="shared" si="340"/>
        <v>4</v>
      </c>
    </row>
    <row r="7012" spans="3:10" ht="14.25" customHeight="1">
      <c r="C7012" s="63" t="s">
        <v>3025</v>
      </c>
      <c r="D7012" s="64" t="s">
        <v>3026</v>
      </c>
      <c r="E7012" s="65"/>
      <c r="F7012" s="65"/>
      <c r="G7012" s="50">
        <v>2</v>
      </c>
      <c r="H7012" s="50">
        <v>3</v>
      </c>
      <c r="I7012" s="50">
        <f t="shared" si="340"/>
        <v>2</v>
      </c>
      <c r="J7012" s="50">
        <f t="shared" si="340"/>
        <v>3</v>
      </c>
    </row>
    <row r="7013" spans="3:10" ht="14.25" customHeight="1">
      <c r="C7013" s="63" t="s">
        <v>3029</v>
      </c>
      <c r="D7013" s="64" t="s">
        <v>3030</v>
      </c>
      <c r="E7013" s="65"/>
      <c r="F7013" s="65"/>
      <c r="G7013" s="50">
        <v>0</v>
      </c>
      <c r="H7013" s="50">
        <v>1</v>
      </c>
      <c r="I7013" s="50">
        <f t="shared" si="340"/>
        <v>0</v>
      </c>
      <c r="J7013" s="50">
        <f t="shared" si="340"/>
        <v>1</v>
      </c>
    </row>
    <row r="7014" spans="3:10" ht="14.25" customHeight="1">
      <c r="C7014" s="63" t="s">
        <v>3035</v>
      </c>
      <c r="D7014" s="64" t="s">
        <v>3036</v>
      </c>
      <c r="E7014" s="65"/>
      <c r="F7014" s="65"/>
      <c r="G7014" s="50">
        <v>0</v>
      </c>
      <c r="H7014" s="50">
        <v>1</v>
      </c>
      <c r="I7014" s="50">
        <f t="shared" si="340"/>
        <v>0</v>
      </c>
      <c r="J7014" s="50">
        <f t="shared" si="340"/>
        <v>1</v>
      </c>
    </row>
    <row r="7015" spans="3:10" ht="14.25" customHeight="1">
      <c r="C7015" s="63" t="s">
        <v>3037</v>
      </c>
      <c r="D7015" s="64" t="s">
        <v>3038</v>
      </c>
      <c r="E7015" s="65"/>
      <c r="F7015" s="65"/>
      <c r="G7015" s="50">
        <v>1</v>
      </c>
      <c r="H7015" s="50">
        <v>1</v>
      </c>
      <c r="I7015" s="50">
        <f t="shared" si="340"/>
        <v>1</v>
      </c>
      <c r="J7015" s="50">
        <f t="shared" si="340"/>
        <v>1</v>
      </c>
    </row>
    <row r="7016" spans="3:10" ht="14.25" customHeight="1">
      <c r="C7016" s="63" t="s">
        <v>3039</v>
      </c>
      <c r="D7016" s="64" t="s">
        <v>3040</v>
      </c>
      <c r="E7016" s="65"/>
      <c r="F7016" s="65"/>
      <c r="G7016" s="50">
        <v>0</v>
      </c>
      <c r="H7016" s="50">
        <v>1</v>
      </c>
      <c r="I7016" s="50">
        <f t="shared" si="340"/>
        <v>0</v>
      </c>
      <c r="J7016" s="50">
        <f t="shared" si="340"/>
        <v>1</v>
      </c>
    </row>
    <row r="7017" spans="3:10" ht="14.25" customHeight="1">
      <c r="C7017" s="63" t="s">
        <v>3041</v>
      </c>
      <c r="D7017" s="64" t="s">
        <v>3042</v>
      </c>
      <c r="E7017" s="65"/>
      <c r="F7017" s="65"/>
      <c r="G7017" s="50">
        <v>0</v>
      </c>
      <c r="H7017" s="50">
        <v>1</v>
      </c>
      <c r="I7017" s="50">
        <f t="shared" si="340"/>
        <v>0</v>
      </c>
      <c r="J7017" s="50">
        <f t="shared" si="340"/>
        <v>1</v>
      </c>
    </row>
    <row r="7018" spans="3:10" ht="14.25" customHeight="1">
      <c r="C7018" s="63" t="s">
        <v>3051</v>
      </c>
      <c r="D7018" s="64" t="s">
        <v>3052</v>
      </c>
      <c r="E7018" s="65"/>
      <c r="F7018" s="65"/>
      <c r="G7018" s="50">
        <v>0</v>
      </c>
      <c r="H7018" s="50">
        <v>1</v>
      </c>
      <c r="I7018" s="50">
        <f t="shared" si="340"/>
        <v>0</v>
      </c>
      <c r="J7018" s="50">
        <f t="shared" si="340"/>
        <v>1</v>
      </c>
    </row>
    <row r="7019" spans="3:10" ht="14.25" customHeight="1">
      <c r="C7019" s="63" t="s">
        <v>3053</v>
      </c>
      <c r="D7019" s="64" t="s">
        <v>3054</v>
      </c>
      <c r="E7019" s="65"/>
      <c r="F7019" s="65"/>
      <c r="G7019" s="50">
        <v>0</v>
      </c>
      <c r="H7019" s="50">
        <v>1</v>
      </c>
      <c r="I7019" s="50">
        <f t="shared" si="340"/>
        <v>0</v>
      </c>
      <c r="J7019" s="50">
        <f t="shared" si="340"/>
        <v>1</v>
      </c>
    </row>
    <row r="7020" spans="3:10" ht="14.25" customHeight="1">
      <c r="C7020" s="63" t="s">
        <v>5418</v>
      </c>
      <c r="D7020" s="64" t="s">
        <v>5419</v>
      </c>
      <c r="E7020" s="65"/>
      <c r="F7020" s="65"/>
      <c r="G7020" s="50">
        <v>1</v>
      </c>
      <c r="H7020" s="50">
        <v>1</v>
      </c>
      <c r="I7020" s="50">
        <f t="shared" si="340"/>
        <v>1</v>
      </c>
      <c r="J7020" s="50">
        <f t="shared" si="340"/>
        <v>1</v>
      </c>
    </row>
    <row r="7021" spans="3:10" ht="14.25" customHeight="1">
      <c r="C7021" s="63" t="s">
        <v>3055</v>
      </c>
      <c r="D7021" s="64" t="s">
        <v>3056</v>
      </c>
      <c r="E7021" s="65"/>
      <c r="F7021" s="65"/>
      <c r="G7021" s="50">
        <v>1</v>
      </c>
      <c r="H7021" s="50">
        <v>1</v>
      </c>
      <c r="I7021" s="50">
        <f t="shared" si="340"/>
        <v>1</v>
      </c>
      <c r="J7021" s="50">
        <f t="shared" si="340"/>
        <v>1</v>
      </c>
    </row>
    <row r="7022" spans="3:10" ht="14.25" customHeight="1">
      <c r="C7022" s="63" t="s">
        <v>3902</v>
      </c>
      <c r="D7022" s="64" t="s">
        <v>3903</v>
      </c>
      <c r="E7022" s="65"/>
      <c r="F7022" s="65"/>
      <c r="G7022" s="50">
        <v>0</v>
      </c>
      <c r="H7022" s="50">
        <v>1</v>
      </c>
      <c r="I7022" s="50">
        <f t="shared" si="340"/>
        <v>0</v>
      </c>
      <c r="J7022" s="50">
        <f t="shared" si="340"/>
        <v>1</v>
      </c>
    </row>
    <row r="7023" spans="3:10" ht="14.25" customHeight="1">
      <c r="C7023" s="63" t="s">
        <v>3908</v>
      </c>
      <c r="D7023" s="64" t="s">
        <v>3909</v>
      </c>
      <c r="E7023" s="65"/>
      <c r="F7023" s="65"/>
      <c r="G7023" s="50">
        <v>0</v>
      </c>
      <c r="H7023" s="50">
        <v>1</v>
      </c>
      <c r="I7023" s="50">
        <f t="shared" si="340"/>
        <v>0</v>
      </c>
      <c r="J7023" s="50">
        <f t="shared" si="340"/>
        <v>1</v>
      </c>
    </row>
    <row r="7024" spans="3:10" ht="14.25" customHeight="1">
      <c r="C7024" s="63" t="s">
        <v>3954</v>
      </c>
      <c r="D7024" s="64" t="s">
        <v>3955</v>
      </c>
      <c r="E7024" s="65"/>
      <c r="F7024" s="65"/>
      <c r="G7024" s="50">
        <v>1</v>
      </c>
      <c r="H7024" s="50">
        <v>1</v>
      </c>
      <c r="I7024" s="50">
        <f t="shared" si="340"/>
        <v>1</v>
      </c>
      <c r="J7024" s="50">
        <f t="shared" si="340"/>
        <v>1</v>
      </c>
    </row>
    <row r="7025" spans="3:10" ht="14.25" customHeight="1">
      <c r="C7025" s="63" t="s">
        <v>3958</v>
      </c>
      <c r="D7025" s="64" t="s">
        <v>3959</v>
      </c>
      <c r="E7025" s="65"/>
      <c r="F7025" s="65"/>
      <c r="G7025" s="50">
        <v>0</v>
      </c>
      <c r="H7025" s="50">
        <v>1</v>
      </c>
      <c r="I7025" s="50">
        <f t="shared" si="340"/>
        <v>0</v>
      </c>
      <c r="J7025" s="50">
        <f t="shared" si="340"/>
        <v>1</v>
      </c>
    </row>
    <row r="7026" spans="3:10" ht="14.25" customHeight="1">
      <c r="C7026" s="63" t="s">
        <v>1083</v>
      </c>
      <c r="D7026" s="64" t="s">
        <v>1084</v>
      </c>
      <c r="E7026" s="65"/>
      <c r="F7026" s="65"/>
      <c r="G7026" s="50">
        <v>2</v>
      </c>
      <c r="H7026" s="50">
        <v>3</v>
      </c>
      <c r="I7026" s="50">
        <f t="shared" si="340"/>
        <v>2</v>
      </c>
      <c r="J7026" s="50">
        <f t="shared" si="340"/>
        <v>3</v>
      </c>
    </row>
    <row r="7027" spans="3:10" ht="14.25" customHeight="1">
      <c r="C7027" s="63" t="s">
        <v>3767</v>
      </c>
      <c r="D7027" s="64" t="s">
        <v>3768</v>
      </c>
      <c r="E7027" s="65"/>
      <c r="F7027" s="65"/>
      <c r="G7027" s="50">
        <v>1</v>
      </c>
      <c r="H7027" s="50">
        <v>1</v>
      </c>
      <c r="I7027" s="50">
        <f t="shared" si="340"/>
        <v>1</v>
      </c>
      <c r="J7027" s="50">
        <f t="shared" si="340"/>
        <v>1</v>
      </c>
    </row>
    <row r="7028" spans="3:10" ht="14.25" customHeight="1">
      <c r="C7028" s="63" t="s">
        <v>1087</v>
      </c>
      <c r="D7028" s="64" t="s">
        <v>1088</v>
      </c>
      <c r="E7028" s="65"/>
      <c r="F7028" s="65"/>
      <c r="G7028" s="50">
        <v>22</v>
      </c>
      <c r="H7028" s="50">
        <v>21</v>
      </c>
      <c r="I7028" s="50">
        <f t="shared" si="340"/>
        <v>22</v>
      </c>
      <c r="J7028" s="50">
        <f t="shared" si="340"/>
        <v>21</v>
      </c>
    </row>
    <row r="7029" spans="3:10" ht="14.25" customHeight="1">
      <c r="C7029" s="63" t="s">
        <v>3984</v>
      </c>
      <c r="D7029" s="64" t="s">
        <v>3985</v>
      </c>
      <c r="E7029" s="65"/>
      <c r="F7029" s="65"/>
      <c r="G7029" s="50">
        <v>0</v>
      </c>
      <c r="H7029" s="50">
        <v>1</v>
      </c>
      <c r="I7029" s="50">
        <f t="shared" si="340"/>
        <v>0</v>
      </c>
      <c r="J7029" s="50">
        <f t="shared" si="340"/>
        <v>1</v>
      </c>
    </row>
    <row r="7030" spans="3:10" ht="14.25" customHeight="1">
      <c r="C7030" s="63" t="s">
        <v>3986</v>
      </c>
      <c r="D7030" s="64" t="s">
        <v>3987</v>
      </c>
      <c r="E7030" s="65"/>
      <c r="F7030" s="65"/>
      <c r="G7030" s="50">
        <v>1</v>
      </c>
      <c r="H7030" s="50">
        <v>1</v>
      </c>
      <c r="I7030" s="50">
        <f t="shared" si="340"/>
        <v>1</v>
      </c>
      <c r="J7030" s="50">
        <f t="shared" si="340"/>
        <v>1</v>
      </c>
    </row>
    <row r="7031" spans="3:10" ht="14.25" customHeight="1">
      <c r="C7031" s="63" t="s">
        <v>3990</v>
      </c>
      <c r="D7031" s="64" t="s">
        <v>3991</v>
      </c>
      <c r="E7031" s="65"/>
      <c r="F7031" s="65"/>
      <c r="G7031" s="50">
        <v>0</v>
      </c>
      <c r="H7031" s="50">
        <v>1</v>
      </c>
      <c r="I7031" s="50">
        <f t="shared" si="340"/>
        <v>0</v>
      </c>
      <c r="J7031" s="50">
        <f t="shared" si="340"/>
        <v>1</v>
      </c>
    </row>
    <row r="7032" spans="3:10" ht="14.25" customHeight="1">
      <c r="C7032" s="63" t="s">
        <v>1093</v>
      </c>
      <c r="D7032" s="64" t="s">
        <v>1094</v>
      </c>
      <c r="E7032" s="65"/>
      <c r="F7032" s="65"/>
      <c r="G7032" s="50">
        <v>0</v>
      </c>
      <c r="H7032" s="50">
        <v>1</v>
      </c>
      <c r="I7032" s="50">
        <f t="shared" si="340"/>
        <v>0</v>
      </c>
      <c r="J7032" s="50">
        <f t="shared" si="340"/>
        <v>1</v>
      </c>
    </row>
    <row r="7033" spans="3:10" ht="14.25" customHeight="1">
      <c r="C7033" s="63" t="s">
        <v>1095</v>
      </c>
      <c r="D7033" s="64" t="s">
        <v>1096</v>
      </c>
      <c r="E7033" s="65"/>
      <c r="F7033" s="65"/>
      <c r="G7033" s="50">
        <v>0</v>
      </c>
      <c r="H7033" s="50">
        <v>1</v>
      </c>
      <c r="I7033" s="50">
        <f t="shared" si="340"/>
        <v>0</v>
      </c>
      <c r="J7033" s="50">
        <f t="shared" si="340"/>
        <v>1</v>
      </c>
    </row>
    <row r="7034" spans="3:10" ht="14.25" customHeight="1">
      <c r="C7034" s="63" t="s">
        <v>1097</v>
      </c>
      <c r="D7034" s="64" t="s">
        <v>1098</v>
      </c>
      <c r="E7034" s="65"/>
      <c r="F7034" s="65"/>
      <c r="G7034" s="50">
        <v>0</v>
      </c>
      <c r="H7034" s="50">
        <v>1</v>
      </c>
      <c r="I7034" s="50">
        <f t="shared" si="340"/>
        <v>0</v>
      </c>
      <c r="J7034" s="50">
        <f t="shared" si="340"/>
        <v>1</v>
      </c>
    </row>
    <row r="7035" spans="3:10" ht="14.25" customHeight="1">
      <c r="C7035" s="63" t="s">
        <v>1101</v>
      </c>
      <c r="D7035" s="64" t="s">
        <v>1102</v>
      </c>
      <c r="E7035" s="65"/>
      <c r="F7035" s="65"/>
      <c r="G7035" s="50">
        <v>0</v>
      </c>
      <c r="H7035" s="50">
        <v>1</v>
      </c>
      <c r="I7035" s="50">
        <f t="shared" si="340"/>
        <v>0</v>
      </c>
      <c r="J7035" s="50">
        <f t="shared" si="340"/>
        <v>1</v>
      </c>
    </row>
    <row r="7036" spans="3:10" ht="14.25" customHeight="1">
      <c r="C7036" s="63" t="s">
        <v>1105</v>
      </c>
      <c r="D7036" s="64" t="s">
        <v>1106</v>
      </c>
      <c r="E7036" s="65"/>
      <c r="F7036" s="65"/>
      <c r="G7036" s="50">
        <v>0</v>
      </c>
      <c r="H7036" s="50">
        <v>1</v>
      </c>
      <c r="I7036" s="50">
        <f t="shared" si="340"/>
        <v>0</v>
      </c>
      <c r="J7036" s="50">
        <f t="shared" si="340"/>
        <v>1</v>
      </c>
    </row>
    <row r="7037" spans="3:10" ht="14.25" customHeight="1">
      <c r="C7037" s="63" t="s">
        <v>1107</v>
      </c>
      <c r="D7037" s="64" t="s">
        <v>1108</v>
      </c>
      <c r="E7037" s="65"/>
      <c r="F7037" s="65"/>
      <c r="G7037" s="50">
        <v>2</v>
      </c>
      <c r="H7037" s="50">
        <v>1</v>
      </c>
      <c r="I7037" s="50">
        <f t="shared" si="340"/>
        <v>2</v>
      </c>
      <c r="J7037" s="50">
        <f t="shared" si="340"/>
        <v>1</v>
      </c>
    </row>
    <row r="7038" spans="3:10" ht="14.25" customHeight="1">
      <c r="C7038" s="63" t="s">
        <v>4010</v>
      </c>
      <c r="D7038" s="64" t="s">
        <v>4011</v>
      </c>
      <c r="E7038" s="65"/>
      <c r="F7038" s="65"/>
      <c r="G7038" s="50">
        <v>0</v>
      </c>
      <c r="H7038" s="50">
        <v>1</v>
      </c>
      <c r="I7038" s="50">
        <f t="shared" si="340"/>
        <v>0</v>
      </c>
      <c r="J7038" s="50">
        <f t="shared" si="340"/>
        <v>1</v>
      </c>
    </row>
    <row r="7039" spans="3:10" ht="14.25" customHeight="1">
      <c r="C7039" s="63" t="s">
        <v>4018</v>
      </c>
      <c r="D7039" s="64" t="s">
        <v>4019</v>
      </c>
      <c r="E7039" s="65"/>
      <c r="F7039" s="65"/>
      <c r="G7039" s="50">
        <v>3</v>
      </c>
      <c r="H7039" s="50">
        <v>3</v>
      </c>
      <c r="I7039" s="50">
        <f t="shared" si="340"/>
        <v>3</v>
      </c>
      <c r="J7039" s="50">
        <f t="shared" si="340"/>
        <v>3</v>
      </c>
    </row>
    <row r="7040" spans="3:10" ht="14.25" customHeight="1">
      <c r="C7040" s="63" t="s">
        <v>1113</v>
      </c>
      <c r="D7040" s="64" t="s">
        <v>1114</v>
      </c>
      <c r="E7040" s="65"/>
      <c r="F7040" s="65"/>
      <c r="G7040" s="50">
        <v>0</v>
      </c>
      <c r="H7040" s="50">
        <v>1</v>
      </c>
      <c r="I7040" s="50">
        <f t="shared" si="340"/>
        <v>0</v>
      </c>
      <c r="J7040" s="50">
        <f t="shared" si="340"/>
        <v>1</v>
      </c>
    </row>
    <row r="7041" spans="3:10" ht="14.25" customHeight="1">
      <c r="C7041" s="63" t="s">
        <v>1115</v>
      </c>
      <c r="D7041" s="64" t="s">
        <v>1116</v>
      </c>
      <c r="E7041" s="65"/>
      <c r="F7041" s="65"/>
      <c r="G7041" s="50">
        <v>0</v>
      </c>
      <c r="H7041" s="50">
        <v>1</v>
      </c>
      <c r="I7041" s="50">
        <f t="shared" si="340"/>
        <v>0</v>
      </c>
      <c r="J7041" s="50">
        <f t="shared" si="340"/>
        <v>1</v>
      </c>
    </row>
    <row r="7042" spans="3:10" ht="14.25" customHeight="1">
      <c r="C7042" s="63" t="s">
        <v>4038</v>
      </c>
      <c r="D7042" s="64" t="s">
        <v>4039</v>
      </c>
      <c r="E7042" s="65"/>
      <c r="F7042" s="65"/>
      <c r="G7042" s="50">
        <v>0</v>
      </c>
      <c r="H7042" s="50">
        <v>1</v>
      </c>
      <c r="I7042" s="50">
        <f t="shared" si="340"/>
        <v>0</v>
      </c>
      <c r="J7042" s="50">
        <f t="shared" si="340"/>
        <v>1</v>
      </c>
    </row>
    <row r="7043" spans="3:10" ht="14.25" customHeight="1">
      <c r="C7043" s="63" t="s">
        <v>4050</v>
      </c>
      <c r="D7043" s="64" t="s">
        <v>4051</v>
      </c>
      <c r="E7043" s="65"/>
      <c r="F7043" s="65"/>
      <c r="G7043" s="50">
        <v>0</v>
      </c>
      <c r="H7043" s="50">
        <v>1</v>
      </c>
      <c r="I7043" s="50">
        <f t="shared" si="340"/>
        <v>0</v>
      </c>
      <c r="J7043" s="50">
        <f t="shared" si="340"/>
        <v>1</v>
      </c>
    </row>
    <row r="7044" spans="3:10" ht="14.25" customHeight="1">
      <c r="C7044" s="63" t="s">
        <v>4052</v>
      </c>
      <c r="D7044" s="64" t="s">
        <v>4053</v>
      </c>
      <c r="E7044" s="65"/>
      <c r="F7044" s="65"/>
      <c r="G7044" s="50">
        <v>0</v>
      </c>
      <c r="H7044" s="50">
        <v>1</v>
      </c>
      <c r="I7044" s="50">
        <f t="shared" si="340"/>
        <v>0</v>
      </c>
      <c r="J7044" s="50">
        <f t="shared" si="340"/>
        <v>1</v>
      </c>
    </row>
    <row r="7045" spans="3:10" ht="14.25" customHeight="1">
      <c r="C7045" s="63" t="s">
        <v>4056</v>
      </c>
      <c r="D7045" s="64" t="s">
        <v>4057</v>
      </c>
      <c r="E7045" s="65"/>
      <c r="F7045" s="65"/>
      <c r="G7045" s="50">
        <v>0</v>
      </c>
      <c r="H7045" s="50">
        <v>1</v>
      </c>
      <c r="I7045" s="50">
        <f t="shared" si="340"/>
        <v>0</v>
      </c>
      <c r="J7045" s="50">
        <f t="shared" si="340"/>
        <v>1</v>
      </c>
    </row>
    <row r="7046" spans="3:10" ht="14.25" customHeight="1">
      <c r="C7046" s="63" t="s">
        <v>5420</v>
      </c>
      <c r="D7046" s="64" t="s">
        <v>5421</v>
      </c>
      <c r="E7046" s="65"/>
      <c r="F7046" s="65"/>
      <c r="G7046" s="50">
        <v>0</v>
      </c>
      <c r="H7046" s="50">
        <v>1</v>
      </c>
      <c r="I7046" s="50">
        <f t="shared" si="340"/>
        <v>0</v>
      </c>
      <c r="J7046" s="50">
        <f t="shared" si="340"/>
        <v>1</v>
      </c>
    </row>
    <row r="7047" spans="3:10" ht="14.25" customHeight="1">
      <c r="C7047" s="63" t="s">
        <v>4123</v>
      </c>
      <c r="D7047" s="64" t="s">
        <v>4124</v>
      </c>
      <c r="E7047" s="65"/>
      <c r="F7047" s="65"/>
      <c r="G7047" s="50">
        <v>1</v>
      </c>
      <c r="H7047" s="50">
        <v>1</v>
      </c>
      <c r="I7047" s="50">
        <f t="shared" si="340"/>
        <v>1</v>
      </c>
      <c r="J7047" s="50">
        <f t="shared" si="340"/>
        <v>1</v>
      </c>
    </row>
    <row r="7048" spans="3:10" ht="14.25" customHeight="1">
      <c r="C7048" s="63" t="s">
        <v>4064</v>
      </c>
      <c r="D7048" s="64" t="s">
        <v>4065</v>
      </c>
      <c r="E7048" s="65"/>
      <c r="F7048" s="65"/>
      <c r="G7048" s="50">
        <v>0</v>
      </c>
      <c r="H7048" s="50">
        <v>1</v>
      </c>
      <c r="I7048" s="50">
        <f t="shared" si="340"/>
        <v>0</v>
      </c>
      <c r="J7048" s="50">
        <f t="shared" si="340"/>
        <v>1</v>
      </c>
    </row>
    <row r="7049" spans="3:10" ht="14.25" customHeight="1">
      <c r="C7049" s="63" t="s">
        <v>4072</v>
      </c>
      <c r="D7049" s="64" t="s">
        <v>4073</v>
      </c>
      <c r="E7049" s="65"/>
      <c r="F7049" s="65"/>
      <c r="G7049" s="50">
        <v>1</v>
      </c>
      <c r="H7049" s="50">
        <v>1</v>
      </c>
      <c r="I7049" s="50">
        <f t="shared" si="340"/>
        <v>1</v>
      </c>
      <c r="J7049" s="50">
        <f t="shared" si="340"/>
        <v>1</v>
      </c>
    </row>
    <row r="7050" spans="3:10" ht="14.25" customHeight="1">
      <c r="C7050" s="63" t="s">
        <v>4076</v>
      </c>
      <c r="D7050" s="64" t="s">
        <v>4077</v>
      </c>
      <c r="E7050" s="65"/>
      <c r="F7050" s="65"/>
      <c r="G7050" s="50">
        <v>1</v>
      </c>
      <c r="H7050" s="50">
        <v>1</v>
      </c>
      <c r="I7050" s="50">
        <f t="shared" ref="I7050:J7113" si="341">SUM(E7050,G7050)</f>
        <v>1</v>
      </c>
      <c r="J7050" s="50">
        <f t="shared" si="341"/>
        <v>1</v>
      </c>
    </row>
    <row r="7051" spans="3:10" ht="14.25" customHeight="1">
      <c r="C7051" s="63" t="s">
        <v>743</v>
      </c>
      <c r="D7051" s="64" t="s">
        <v>744</v>
      </c>
      <c r="E7051" s="65"/>
      <c r="F7051" s="65"/>
      <c r="G7051" s="50">
        <v>141</v>
      </c>
      <c r="H7051" s="50">
        <v>136</v>
      </c>
      <c r="I7051" s="50">
        <f t="shared" si="341"/>
        <v>141</v>
      </c>
      <c r="J7051" s="50">
        <f t="shared" si="341"/>
        <v>136</v>
      </c>
    </row>
    <row r="7052" spans="3:10" ht="14.25" customHeight="1">
      <c r="C7052" s="63" t="s">
        <v>1125</v>
      </c>
      <c r="D7052" s="64" t="s">
        <v>1126</v>
      </c>
      <c r="E7052" s="65"/>
      <c r="F7052" s="65"/>
      <c r="G7052" s="50">
        <v>79</v>
      </c>
      <c r="H7052" s="50">
        <v>80</v>
      </c>
      <c r="I7052" s="50">
        <f t="shared" si="341"/>
        <v>79</v>
      </c>
      <c r="J7052" s="50">
        <f t="shared" si="341"/>
        <v>80</v>
      </c>
    </row>
    <row r="7053" spans="3:10" ht="14.25" customHeight="1">
      <c r="C7053" s="63" t="s">
        <v>1127</v>
      </c>
      <c r="D7053" s="64" t="s">
        <v>1128</v>
      </c>
      <c r="E7053" s="65"/>
      <c r="F7053" s="65"/>
      <c r="G7053" s="50">
        <v>4</v>
      </c>
      <c r="H7053" s="50">
        <v>5</v>
      </c>
      <c r="I7053" s="50">
        <f t="shared" si="341"/>
        <v>4</v>
      </c>
      <c r="J7053" s="50">
        <f t="shared" si="341"/>
        <v>5</v>
      </c>
    </row>
    <row r="7054" spans="3:10" ht="14.25" customHeight="1">
      <c r="C7054" s="63" t="s">
        <v>1129</v>
      </c>
      <c r="D7054" s="64" t="s">
        <v>1130</v>
      </c>
      <c r="E7054" s="65"/>
      <c r="F7054" s="65"/>
      <c r="G7054" s="50">
        <v>3</v>
      </c>
      <c r="H7054" s="50">
        <v>3</v>
      </c>
      <c r="I7054" s="50">
        <f t="shared" si="341"/>
        <v>3</v>
      </c>
      <c r="J7054" s="50">
        <f t="shared" si="341"/>
        <v>3</v>
      </c>
    </row>
    <row r="7055" spans="3:10" ht="14.25" customHeight="1">
      <c r="C7055" s="63" t="s">
        <v>4078</v>
      </c>
      <c r="D7055" s="64" t="s">
        <v>4079</v>
      </c>
      <c r="E7055" s="65"/>
      <c r="F7055" s="65"/>
      <c r="G7055" s="50">
        <v>0</v>
      </c>
      <c r="H7055" s="50">
        <v>1</v>
      </c>
      <c r="I7055" s="50">
        <f t="shared" si="341"/>
        <v>0</v>
      </c>
      <c r="J7055" s="50">
        <f t="shared" si="341"/>
        <v>1</v>
      </c>
    </row>
    <row r="7056" spans="3:10" ht="14.25" customHeight="1">
      <c r="C7056" s="63" t="s">
        <v>1489</v>
      </c>
      <c r="D7056" s="64" t="s">
        <v>1490</v>
      </c>
      <c r="E7056" s="65"/>
      <c r="F7056" s="65"/>
      <c r="G7056" s="50">
        <v>0</v>
      </c>
      <c r="H7056" s="50">
        <v>1</v>
      </c>
      <c r="I7056" s="50">
        <f t="shared" si="341"/>
        <v>0</v>
      </c>
      <c r="J7056" s="50">
        <f t="shared" si="341"/>
        <v>1</v>
      </c>
    </row>
    <row r="7057" spans="3:10" ht="14.25" customHeight="1">
      <c r="C7057" s="63" t="s">
        <v>4370</v>
      </c>
      <c r="D7057" s="64" t="s">
        <v>4371</v>
      </c>
      <c r="E7057" s="65"/>
      <c r="F7057" s="65"/>
      <c r="G7057" s="50">
        <v>0</v>
      </c>
      <c r="H7057" s="50">
        <v>1</v>
      </c>
      <c r="I7057" s="50">
        <f t="shared" si="341"/>
        <v>0</v>
      </c>
      <c r="J7057" s="50">
        <f t="shared" si="341"/>
        <v>1</v>
      </c>
    </row>
    <row r="7058" spans="3:10" ht="14.25" customHeight="1">
      <c r="C7058" s="63" t="s">
        <v>1135</v>
      </c>
      <c r="D7058" s="64" t="s">
        <v>1136</v>
      </c>
      <c r="E7058" s="65"/>
      <c r="F7058" s="65"/>
      <c r="G7058" s="50">
        <v>0</v>
      </c>
      <c r="H7058" s="50">
        <v>1</v>
      </c>
      <c r="I7058" s="50">
        <f t="shared" si="341"/>
        <v>0</v>
      </c>
      <c r="J7058" s="50">
        <f t="shared" si="341"/>
        <v>1</v>
      </c>
    </row>
    <row r="7059" spans="3:10" ht="14.25" customHeight="1">
      <c r="C7059" s="63" t="s">
        <v>4392</v>
      </c>
      <c r="D7059" s="64" t="s">
        <v>4393</v>
      </c>
      <c r="E7059" s="65"/>
      <c r="F7059" s="65"/>
      <c r="G7059" s="50">
        <v>0</v>
      </c>
      <c r="H7059" s="50">
        <v>1</v>
      </c>
      <c r="I7059" s="50">
        <f t="shared" si="341"/>
        <v>0</v>
      </c>
      <c r="J7059" s="50">
        <f t="shared" si="341"/>
        <v>1</v>
      </c>
    </row>
    <row r="7060" spans="3:10" ht="14.25" customHeight="1">
      <c r="C7060" s="63" t="s">
        <v>4394</v>
      </c>
      <c r="D7060" s="64" t="s">
        <v>4395</v>
      </c>
      <c r="E7060" s="65"/>
      <c r="F7060" s="65"/>
      <c r="G7060" s="50">
        <v>0</v>
      </c>
      <c r="H7060" s="50">
        <v>1</v>
      </c>
      <c r="I7060" s="50">
        <f t="shared" si="341"/>
        <v>0</v>
      </c>
      <c r="J7060" s="50">
        <f t="shared" si="341"/>
        <v>1</v>
      </c>
    </row>
    <row r="7061" spans="3:10" ht="14.25" customHeight="1">
      <c r="C7061" s="63" t="s">
        <v>5422</v>
      </c>
      <c r="D7061" s="64" t="s">
        <v>5423</v>
      </c>
      <c r="E7061" s="65"/>
      <c r="F7061" s="65"/>
      <c r="G7061" s="50">
        <v>0</v>
      </c>
      <c r="H7061" s="50">
        <v>1</v>
      </c>
      <c r="I7061" s="50">
        <f t="shared" si="341"/>
        <v>0</v>
      </c>
      <c r="J7061" s="50">
        <f t="shared" si="341"/>
        <v>1</v>
      </c>
    </row>
    <row r="7062" spans="3:10" ht="14.25" customHeight="1">
      <c r="C7062" s="63" t="s">
        <v>5424</v>
      </c>
      <c r="D7062" s="64" t="s">
        <v>5425</v>
      </c>
      <c r="E7062" s="65"/>
      <c r="F7062" s="65"/>
      <c r="G7062" s="50">
        <v>1</v>
      </c>
      <c r="H7062" s="50">
        <v>1</v>
      </c>
      <c r="I7062" s="50">
        <f t="shared" si="341"/>
        <v>1</v>
      </c>
      <c r="J7062" s="50">
        <f t="shared" si="341"/>
        <v>1</v>
      </c>
    </row>
    <row r="7063" spans="3:10" ht="14.25" customHeight="1">
      <c r="C7063" s="63" t="s">
        <v>457</v>
      </c>
      <c r="D7063" s="64" t="s">
        <v>458</v>
      </c>
      <c r="E7063" s="65"/>
      <c r="F7063" s="65"/>
      <c r="G7063" s="50">
        <v>1</v>
      </c>
      <c r="H7063" s="50">
        <v>1</v>
      </c>
      <c r="I7063" s="50">
        <f t="shared" si="341"/>
        <v>1</v>
      </c>
      <c r="J7063" s="50">
        <f t="shared" si="341"/>
        <v>1</v>
      </c>
    </row>
    <row r="7064" spans="3:10" ht="14.25" customHeight="1">
      <c r="C7064" s="63" t="s">
        <v>1595</v>
      </c>
      <c r="D7064" s="64" t="s">
        <v>1596</v>
      </c>
      <c r="E7064" s="65"/>
      <c r="F7064" s="65"/>
      <c r="G7064" s="50">
        <v>0</v>
      </c>
      <c r="H7064" s="50">
        <v>1</v>
      </c>
      <c r="I7064" s="50">
        <f t="shared" si="341"/>
        <v>0</v>
      </c>
      <c r="J7064" s="50">
        <f t="shared" si="341"/>
        <v>1</v>
      </c>
    </row>
    <row r="7065" spans="3:10" ht="14.25" customHeight="1">
      <c r="C7065" s="63" t="s">
        <v>5426</v>
      </c>
      <c r="D7065" s="64" t="s">
        <v>5427</v>
      </c>
      <c r="E7065" s="65"/>
      <c r="F7065" s="65"/>
      <c r="G7065" s="50">
        <v>0</v>
      </c>
      <c r="H7065" s="50">
        <v>1</v>
      </c>
      <c r="I7065" s="50">
        <f t="shared" si="341"/>
        <v>0</v>
      </c>
      <c r="J7065" s="50">
        <f t="shared" si="341"/>
        <v>1</v>
      </c>
    </row>
    <row r="7066" spans="3:10" ht="14.25" customHeight="1">
      <c r="C7066" s="63" t="s">
        <v>1915</v>
      </c>
      <c r="D7066" s="64" t="s">
        <v>1916</v>
      </c>
      <c r="E7066" s="65"/>
      <c r="F7066" s="65"/>
      <c r="G7066" s="50">
        <v>0</v>
      </c>
      <c r="H7066" s="50">
        <v>1</v>
      </c>
      <c r="I7066" s="50">
        <f t="shared" si="341"/>
        <v>0</v>
      </c>
      <c r="J7066" s="50">
        <f t="shared" si="341"/>
        <v>1</v>
      </c>
    </row>
    <row r="7067" spans="3:10" ht="14.25" customHeight="1">
      <c r="C7067" s="63" t="s">
        <v>3676</v>
      </c>
      <c r="D7067" s="64" t="s">
        <v>3677</v>
      </c>
      <c r="E7067" s="65"/>
      <c r="F7067" s="65"/>
      <c r="G7067" s="50">
        <v>5</v>
      </c>
      <c r="H7067" s="50">
        <v>3</v>
      </c>
      <c r="I7067" s="50">
        <f t="shared" si="341"/>
        <v>5</v>
      </c>
      <c r="J7067" s="50">
        <f t="shared" si="341"/>
        <v>3</v>
      </c>
    </row>
    <row r="7068" spans="3:10" ht="14.25" customHeight="1">
      <c r="C7068" s="63" t="s">
        <v>5428</v>
      </c>
      <c r="D7068" s="64" t="s">
        <v>5429</v>
      </c>
      <c r="E7068" s="65"/>
      <c r="F7068" s="65"/>
      <c r="G7068" s="50">
        <v>0</v>
      </c>
      <c r="H7068" s="50">
        <v>1</v>
      </c>
      <c r="I7068" s="50">
        <f t="shared" si="341"/>
        <v>0</v>
      </c>
      <c r="J7068" s="50">
        <f t="shared" si="341"/>
        <v>1</v>
      </c>
    </row>
    <row r="7069" spans="3:10" ht="14.25" customHeight="1">
      <c r="C7069" s="63" t="s">
        <v>3154</v>
      </c>
      <c r="D7069" s="64" t="s">
        <v>3155</v>
      </c>
      <c r="E7069" s="65"/>
      <c r="F7069" s="65"/>
      <c r="G7069" s="50">
        <v>4</v>
      </c>
      <c r="H7069" s="50">
        <v>4</v>
      </c>
      <c r="I7069" s="50">
        <f t="shared" si="341"/>
        <v>4</v>
      </c>
      <c r="J7069" s="50">
        <f t="shared" si="341"/>
        <v>4</v>
      </c>
    </row>
    <row r="7070" spans="3:10" ht="14.25" customHeight="1">
      <c r="C7070" s="63" t="s">
        <v>3678</v>
      </c>
      <c r="D7070" s="64" t="s">
        <v>3679</v>
      </c>
      <c r="E7070" s="65"/>
      <c r="F7070" s="65"/>
      <c r="G7070" s="50">
        <v>4</v>
      </c>
      <c r="H7070" s="50">
        <v>4</v>
      </c>
      <c r="I7070" s="50">
        <f t="shared" si="341"/>
        <v>4</v>
      </c>
      <c r="J7070" s="50">
        <f t="shared" si="341"/>
        <v>4</v>
      </c>
    </row>
    <row r="7071" spans="3:10" ht="14.25" customHeight="1">
      <c r="C7071" s="63" t="s">
        <v>3680</v>
      </c>
      <c r="D7071" s="64" t="s">
        <v>3681</v>
      </c>
      <c r="E7071" s="65"/>
      <c r="F7071" s="65"/>
      <c r="G7071" s="50">
        <v>108</v>
      </c>
      <c r="H7071" s="50">
        <v>104</v>
      </c>
      <c r="I7071" s="50">
        <f t="shared" si="341"/>
        <v>108</v>
      </c>
      <c r="J7071" s="50">
        <f t="shared" si="341"/>
        <v>104</v>
      </c>
    </row>
    <row r="7072" spans="3:10" ht="14.25" customHeight="1">
      <c r="C7072" s="63" t="s">
        <v>1599</v>
      </c>
      <c r="D7072" s="64" t="s">
        <v>1600</v>
      </c>
      <c r="E7072" s="65"/>
      <c r="F7072" s="65"/>
      <c r="G7072" s="50">
        <v>37</v>
      </c>
      <c r="H7072" s="50">
        <v>33</v>
      </c>
      <c r="I7072" s="50">
        <f t="shared" si="341"/>
        <v>37</v>
      </c>
      <c r="J7072" s="50">
        <f t="shared" si="341"/>
        <v>33</v>
      </c>
    </row>
    <row r="7073" spans="3:10" ht="14.25" customHeight="1">
      <c r="C7073" s="63" t="s">
        <v>3682</v>
      </c>
      <c r="D7073" s="64" t="s">
        <v>3683</v>
      </c>
      <c r="E7073" s="65"/>
      <c r="F7073" s="65"/>
      <c r="G7073" s="50">
        <v>0</v>
      </c>
      <c r="H7073" s="50">
        <v>1</v>
      </c>
      <c r="I7073" s="50">
        <f t="shared" si="341"/>
        <v>0</v>
      </c>
      <c r="J7073" s="50">
        <f t="shared" si="341"/>
        <v>1</v>
      </c>
    </row>
    <row r="7074" spans="3:10" ht="14.25" customHeight="1">
      <c r="C7074" s="63" t="s">
        <v>1151</v>
      </c>
      <c r="D7074" s="64" t="s">
        <v>1152</v>
      </c>
      <c r="E7074" s="65"/>
      <c r="F7074" s="65"/>
      <c r="G7074" s="50">
        <v>2</v>
      </c>
      <c r="H7074" s="50">
        <v>1</v>
      </c>
      <c r="I7074" s="50">
        <f t="shared" si="341"/>
        <v>2</v>
      </c>
      <c r="J7074" s="50">
        <f t="shared" si="341"/>
        <v>1</v>
      </c>
    </row>
    <row r="7075" spans="3:10" ht="14.25" customHeight="1">
      <c r="C7075" s="63" t="s">
        <v>1159</v>
      </c>
      <c r="D7075" s="64" t="s">
        <v>1160</v>
      </c>
      <c r="E7075" s="65"/>
      <c r="F7075" s="65"/>
      <c r="G7075" s="50">
        <v>0</v>
      </c>
      <c r="H7075" s="50">
        <v>1</v>
      </c>
      <c r="I7075" s="50">
        <f t="shared" si="341"/>
        <v>0</v>
      </c>
      <c r="J7075" s="50">
        <f t="shared" si="341"/>
        <v>1</v>
      </c>
    </row>
    <row r="7076" spans="3:10" ht="14.25" customHeight="1">
      <c r="C7076" s="63" t="s">
        <v>5430</v>
      </c>
      <c r="D7076" s="64" t="s">
        <v>5431</v>
      </c>
      <c r="E7076" s="65"/>
      <c r="F7076" s="65"/>
      <c r="G7076" s="50">
        <v>0</v>
      </c>
      <c r="H7076" s="50">
        <v>1</v>
      </c>
      <c r="I7076" s="50">
        <f t="shared" si="341"/>
        <v>0</v>
      </c>
      <c r="J7076" s="50">
        <f t="shared" si="341"/>
        <v>1</v>
      </c>
    </row>
    <row r="7077" spans="3:10" ht="14.25" customHeight="1">
      <c r="C7077" s="63" t="s">
        <v>3156</v>
      </c>
      <c r="D7077" s="64" t="s">
        <v>3157</v>
      </c>
      <c r="E7077" s="65"/>
      <c r="F7077" s="65"/>
      <c r="G7077" s="50">
        <v>2</v>
      </c>
      <c r="H7077" s="50">
        <v>1</v>
      </c>
      <c r="I7077" s="50">
        <f t="shared" si="341"/>
        <v>2</v>
      </c>
      <c r="J7077" s="50">
        <f t="shared" si="341"/>
        <v>1</v>
      </c>
    </row>
    <row r="7078" spans="3:10" ht="14.25" customHeight="1">
      <c r="C7078" s="63" t="s">
        <v>1171</v>
      </c>
      <c r="D7078" s="64" t="s">
        <v>1172</v>
      </c>
      <c r="E7078" s="65"/>
      <c r="F7078" s="65"/>
      <c r="G7078" s="50">
        <v>2</v>
      </c>
      <c r="H7078" s="50">
        <v>3</v>
      </c>
      <c r="I7078" s="50">
        <f t="shared" si="341"/>
        <v>2</v>
      </c>
      <c r="J7078" s="50">
        <f t="shared" si="341"/>
        <v>3</v>
      </c>
    </row>
    <row r="7079" spans="3:10" ht="14.25" customHeight="1">
      <c r="C7079" s="63" t="s">
        <v>1497</v>
      </c>
      <c r="D7079" s="64" t="s">
        <v>1498</v>
      </c>
      <c r="E7079" s="65"/>
      <c r="F7079" s="65"/>
      <c r="G7079" s="50">
        <v>0</v>
      </c>
      <c r="H7079" s="50">
        <v>1</v>
      </c>
      <c r="I7079" s="50">
        <f t="shared" si="341"/>
        <v>0</v>
      </c>
      <c r="J7079" s="50">
        <f t="shared" si="341"/>
        <v>1</v>
      </c>
    </row>
    <row r="7080" spans="3:10" ht="14.25" customHeight="1">
      <c r="C7080" s="63" t="s">
        <v>1499</v>
      </c>
      <c r="D7080" s="64" t="s">
        <v>1500</v>
      </c>
      <c r="E7080" s="65"/>
      <c r="F7080" s="65"/>
      <c r="G7080" s="50">
        <v>3</v>
      </c>
      <c r="H7080" s="50">
        <v>4</v>
      </c>
      <c r="I7080" s="50">
        <f t="shared" si="341"/>
        <v>3</v>
      </c>
      <c r="J7080" s="50">
        <f t="shared" si="341"/>
        <v>4</v>
      </c>
    </row>
    <row r="7081" spans="3:10" ht="14.25" customHeight="1">
      <c r="C7081" s="63" t="s">
        <v>1175</v>
      </c>
      <c r="D7081" s="64" t="s">
        <v>1176</v>
      </c>
      <c r="E7081" s="65"/>
      <c r="F7081" s="65"/>
      <c r="G7081" s="50">
        <v>9</v>
      </c>
      <c r="H7081" s="50">
        <v>8</v>
      </c>
      <c r="I7081" s="50">
        <f t="shared" si="341"/>
        <v>9</v>
      </c>
      <c r="J7081" s="50">
        <f t="shared" si="341"/>
        <v>8</v>
      </c>
    </row>
    <row r="7082" spans="3:10" ht="14.25" customHeight="1">
      <c r="C7082" s="63" t="s">
        <v>3162</v>
      </c>
      <c r="D7082" s="64" t="s">
        <v>3163</v>
      </c>
      <c r="E7082" s="65"/>
      <c r="F7082" s="65"/>
      <c r="G7082" s="50">
        <v>7</v>
      </c>
      <c r="H7082" s="50">
        <v>8</v>
      </c>
      <c r="I7082" s="50">
        <f t="shared" si="341"/>
        <v>7</v>
      </c>
      <c r="J7082" s="50">
        <f t="shared" si="341"/>
        <v>8</v>
      </c>
    </row>
    <row r="7083" spans="3:10" ht="14.25" customHeight="1">
      <c r="C7083" s="63" t="s">
        <v>1177</v>
      </c>
      <c r="D7083" s="64" t="s">
        <v>1178</v>
      </c>
      <c r="E7083" s="65"/>
      <c r="F7083" s="65"/>
      <c r="G7083" s="50">
        <v>2</v>
      </c>
      <c r="H7083" s="50">
        <v>1</v>
      </c>
      <c r="I7083" s="50">
        <f t="shared" si="341"/>
        <v>2</v>
      </c>
      <c r="J7083" s="50">
        <f t="shared" si="341"/>
        <v>1</v>
      </c>
    </row>
    <row r="7084" spans="3:10" ht="14.25" customHeight="1">
      <c r="C7084" s="63" t="s">
        <v>3164</v>
      </c>
      <c r="D7084" s="64" t="s">
        <v>3165</v>
      </c>
      <c r="E7084" s="65"/>
      <c r="F7084" s="65"/>
      <c r="G7084" s="50">
        <v>0</v>
      </c>
      <c r="H7084" s="50">
        <v>1</v>
      </c>
      <c r="I7084" s="50">
        <f t="shared" si="341"/>
        <v>0</v>
      </c>
      <c r="J7084" s="50">
        <f t="shared" si="341"/>
        <v>1</v>
      </c>
    </row>
    <row r="7085" spans="3:10" ht="14.25" customHeight="1">
      <c r="C7085" s="63" t="s">
        <v>3166</v>
      </c>
      <c r="D7085" s="64" t="s">
        <v>3167</v>
      </c>
      <c r="E7085" s="65"/>
      <c r="F7085" s="65"/>
      <c r="G7085" s="50">
        <v>4</v>
      </c>
      <c r="H7085" s="50">
        <v>4</v>
      </c>
      <c r="I7085" s="50">
        <f t="shared" si="341"/>
        <v>4</v>
      </c>
      <c r="J7085" s="50">
        <f t="shared" si="341"/>
        <v>4</v>
      </c>
    </row>
    <row r="7086" spans="3:10" ht="14.25" customHeight="1">
      <c r="C7086" s="63" t="s">
        <v>3168</v>
      </c>
      <c r="D7086" s="64" t="s">
        <v>3169</v>
      </c>
      <c r="E7086" s="65"/>
      <c r="F7086" s="65"/>
      <c r="G7086" s="50">
        <v>2</v>
      </c>
      <c r="H7086" s="50">
        <v>3</v>
      </c>
      <c r="I7086" s="50">
        <f t="shared" si="341"/>
        <v>2</v>
      </c>
      <c r="J7086" s="50">
        <f t="shared" si="341"/>
        <v>3</v>
      </c>
    </row>
    <row r="7087" spans="3:10" ht="14.25" customHeight="1">
      <c r="C7087" s="63" t="s">
        <v>3170</v>
      </c>
      <c r="D7087" s="64" t="s">
        <v>3171</v>
      </c>
      <c r="E7087" s="65"/>
      <c r="F7087" s="65"/>
      <c r="G7087" s="50">
        <v>2</v>
      </c>
      <c r="H7087" s="50">
        <v>3</v>
      </c>
      <c r="I7087" s="50">
        <f t="shared" si="341"/>
        <v>2</v>
      </c>
      <c r="J7087" s="50">
        <f t="shared" si="341"/>
        <v>3</v>
      </c>
    </row>
    <row r="7088" spans="3:10" ht="14.25" customHeight="1">
      <c r="C7088" s="63" t="s">
        <v>3174</v>
      </c>
      <c r="D7088" s="64" t="s">
        <v>3175</v>
      </c>
      <c r="E7088" s="65"/>
      <c r="F7088" s="65"/>
      <c r="G7088" s="50">
        <v>0</v>
      </c>
      <c r="H7088" s="50">
        <v>1</v>
      </c>
      <c r="I7088" s="50">
        <f t="shared" si="341"/>
        <v>0</v>
      </c>
      <c r="J7088" s="50">
        <f t="shared" si="341"/>
        <v>1</v>
      </c>
    </row>
    <row r="7089" spans="3:10" ht="14.25" customHeight="1">
      <c r="C7089" s="63" t="s">
        <v>1179</v>
      </c>
      <c r="D7089" s="64" t="s">
        <v>1180</v>
      </c>
      <c r="E7089" s="65"/>
      <c r="F7089" s="65"/>
      <c r="G7089" s="50">
        <v>0</v>
      </c>
      <c r="H7089" s="50">
        <v>1</v>
      </c>
      <c r="I7089" s="50">
        <f t="shared" si="341"/>
        <v>0</v>
      </c>
      <c r="J7089" s="50">
        <f t="shared" si="341"/>
        <v>1</v>
      </c>
    </row>
    <row r="7090" spans="3:10" ht="14.25" customHeight="1">
      <c r="C7090" s="63" t="s">
        <v>1181</v>
      </c>
      <c r="D7090" s="64" t="s">
        <v>1182</v>
      </c>
      <c r="E7090" s="65"/>
      <c r="F7090" s="65"/>
      <c r="G7090" s="50">
        <v>2</v>
      </c>
      <c r="H7090" s="50">
        <v>3</v>
      </c>
      <c r="I7090" s="50">
        <f t="shared" si="341"/>
        <v>2</v>
      </c>
      <c r="J7090" s="50">
        <f t="shared" si="341"/>
        <v>3</v>
      </c>
    </row>
    <row r="7091" spans="3:10" ht="14.25" customHeight="1">
      <c r="C7091" s="63" t="s">
        <v>3178</v>
      </c>
      <c r="D7091" s="64" t="s">
        <v>3179</v>
      </c>
      <c r="E7091" s="65"/>
      <c r="F7091" s="65"/>
      <c r="G7091" s="50">
        <v>0</v>
      </c>
      <c r="H7091" s="50">
        <v>1</v>
      </c>
      <c r="I7091" s="50">
        <f t="shared" si="341"/>
        <v>0</v>
      </c>
      <c r="J7091" s="50">
        <f t="shared" si="341"/>
        <v>1</v>
      </c>
    </row>
    <row r="7092" spans="3:10" ht="14.25" customHeight="1">
      <c r="C7092" s="63" t="s">
        <v>1191</v>
      </c>
      <c r="D7092" s="64" t="s">
        <v>1192</v>
      </c>
      <c r="E7092" s="65"/>
      <c r="F7092" s="65"/>
      <c r="G7092" s="50">
        <v>0</v>
      </c>
      <c r="H7092" s="50">
        <v>1</v>
      </c>
      <c r="I7092" s="50">
        <f t="shared" si="341"/>
        <v>0</v>
      </c>
      <c r="J7092" s="50">
        <f t="shared" si="341"/>
        <v>1</v>
      </c>
    </row>
    <row r="7093" spans="3:10" ht="14.25" customHeight="1">
      <c r="C7093" s="63" t="s">
        <v>3186</v>
      </c>
      <c r="D7093" s="64" t="s">
        <v>3187</v>
      </c>
      <c r="E7093" s="65"/>
      <c r="F7093" s="65"/>
      <c r="G7093" s="50">
        <v>0</v>
      </c>
      <c r="H7093" s="50">
        <v>1</v>
      </c>
      <c r="I7093" s="50">
        <f t="shared" si="341"/>
        <v>0</v>
      </c>
      <c r="J7093" s="50">
        <f t="shared" si="341"/>
        <v>1</v>
      </c>
    </row>
    <row r="7094" spans="3:10" ht="14.25" customHeight="1">
      <c r="C7094" s="63" t="s">
        <v>3188</v>
      </c>
      <c r="D7094" s="64" t="s">
        <v>3189</v>
      </c>
      <c r="E7094" s="65"/>
      <c r="F7094" s="65"/>
      <c r="G7094" s="50">
        <v>0</v>
      </c>
      <c r="H7094" s="50">
        <v>1</v>
      </c>
      <c r="I7094" s="50">
        <f t="shared" si="341"/>
        <v>0</v>
      </c>
      <c r="J7094" s="50">
        <f t="shared" si="341"/>
        <v>1</v>
      </c>
    </row>
    <row r="7095" spans="3:10" ht="14.25" customHeight="1">
      <c r="C7095" s="63" t="s">
        <v>1193</v>
      </c>
      <c r="D7095" s="64" t="s">
        <v>1194</v>
      </c>
      <c r="E7095" s="65"/>
      <c r="F7095" s="65"/>
      <c r="G7095" s="50">
        <v>1</v>
      </c>
      <c r="H7095" s="50">
        <v>2</v>
      </c>
      <c r="I7095" s="50">
        <f t="shared" si="341"/>
        <v>1</v>
      </c>
      <c r="J7095" s="50">
        <f t="shared" si="341"/>
        <v>2</v>
      </c>
    </row>
    <row r="7096" spans="3:10" ht="14.25" customHeight="1">
      <c r="C7096" s="63" t="s">
        <v>1199</v>
      </c>
      <c r="D7096" s="64" t="s">
        <v>1200</v>
      </c>
      <c r="E7096" s="65"/>
      <c r="F7096" s="65"/>
      <c r="G7096" s="50">
        <v>0</v>
      </c>
      <c r="H7096" s="50">
        <v>1</v>
      </c>
      <c r="I7096" s="50">
        <f t="shared" si="341"/>
        <v>0</v>
      </c>
      <c r="J7096" s="50">
        <f t="shared" si="341"/>
        <v>1</v>
      </c>
    </row>
    <row r="7097" spans="3:10" ht="14.25" customHeight="1">
      <c r="C7097" s="63" t="s">
        <v>3190</v>
      </c>
      <c r="D7097" s="64" t="s">
        <v>3191</v>
      </c>
      <c r="E7097" s="65"/>
      <c r="F7097" s="65"/>
      <c r="G7097" s="50">
        <v>0</v>
      </c>
      <c r="H7097" s="50">
        <v>1</v>
      </c>
      <c r="I7097" s="50">
        <f t="shared" si="341"/>
        <v>0</v>
      </c>
      <c r="J7097" s="50">
        <f t="shared" si="341"/>
        <v>1</v>
      </c>
    </row>
    <row r="7098" spans="3:10" ht="14.25" customHeight="1">
      <c r="C7098" s="63" t="s">
        <v>1203</v>
      </c>
      <c r="D7098" s="64" t="s">
        <v>1204</v>
      </c>
      <c r="E7098" s="65"/>
      <c r="F7098" s="65"/>
      <c r="G7098" s="50">
        <v>0</v>
      </c>
      <c r="H7098" s="50">
        <v>1</v>
      </c>
      <c r="I7098" s="50">
        <f t="shared" si="341"/>
        <v>0</v>
      </c>
      <c r="J7098" s="50">
        <f t="shared" si="341"/>
        <v>1</v>
      </c>
    </row>
    <row r="7099" spans="3:10" ht="14.25" customHeight="1">
      <c r="C7099" s="63" t="s">
        <v>1205</v>
      </c>
      <c r="D7099" s="64" t="s">
        <v>1206</v>
      </c>
      <c r="E7099" s="65"/>
      <c r="F7099" s="65"/>
      <c r="G7099" s="50">
        <v>1</v>
      </c>
      <c r="H7099" s="50">
        <v>2</v>
      </c>
      <c r="I7099" s="50">
        <f t="shared" si="341"/>
        <v>1</v>
      </c>
      <c r="J7099" s="50">
        <f t="shared" si="341"/>
        <v>2</v>
      </c>
    </row>
    <row r="7100" spans="3:10" ht="14.25" customHeight="1">
      <c r="C7100" s="63" t="s">
        <v>3226</v>
      </c>
      <c r="D7100" s="64" t="s">
        <v>3227</v>
      </c>
      <c r="E7100" s="65"/>
      <c r="F7100" s="65"/>
      <c r="G7100" s="50">
        <v>0</v>
      </c>
      <c r="H7100" s="50">
        <v>1</v>
      </c>
      <c r="I7100" s="50">
        <f t="shared" si="341"/>
        <v>0</v>
      </c>
      <c r="J7100" s="50">
        <f t="shared" si="341"/>
        <v>1</v>
      </c>
    </row>
    <row r="7101" spans="3:10" ht="14.25" customHeight="1">
      <c r="C7101" s="63" t="s">
        <v>3252</v>
      </c>
      <c r="D7101" s="64" t="s">
        <v>3253</v>
      </c>
      <c r="E7101" s="65"/>
      <c r="F7101" s="65"/>
      <c r="G7101" s="50">
        <v>1</v>
      </c>
      <c r="H7101" s="50">
        <v>1</v>
      </c>
      <c r="I7101" s="50">
        <f t="shared" si="341"/>
        <v>1</v>
      </c>
      <c r="J7101" s="50">
        <f t="shared" si="341"/>
        <v>1</v>
      </c>
    </row>
    <row r="7102" spans="3:10" ht="14.25" customHeight="1">
      <c r="C7102" s="63" t="s">
        <v>3258</v>
      </c>
      <c r="D7102" s="64" t="s">
        <v>3259</v>
      </c>
      <c r="E7102" s="65"/>
      <c r="F7102" s="65"/>
      <c r="G7102" s="50">
        <v>2</v>
      </c>
      <c r="H7102" s="50">
        <v>2</v>
      </c>
      <c r="I7102" s="50">
        <f t="shared" si="341"/>
        <v>2</v>
      </c>
      <c r="J7102" s="50">
        <f t="shared" si="341"/>
        <v>2</v>
      </c>
    </row>
    <row r="7103" spans="3:10" ht="14.25" customHeight="1">
      <c r="C7103" s="63" t="s">
        <v>3260</v>
      </c>
      <c r="D7103" s="64" t="s">
        <v>3261</v>
      </c>
      <c r="E7103" s="65"/>
      <c r="F7103" s="65"/>
      <c r="G7103" s="50">
        <v>1</v>
      </c>
      <c r="H7103" s="50">
        <v>2</v>
      </c>
      <c r="I7103" s="50">
        <f t="shared" si="341"/>
        <v>1</v>
      </c>
      <c r="J7103" s="50">
        <f t="shared" si="341"/>
        <v>2</v>
      </c>
    </row>
    <row r="7104" spans="3:10" ht="14.25" customHeight="1">
      <c r="C7104" s="63" t="s">
        <v>3262</v>
      </c>
      <c r="D7104" s="64" t="s">
        <v>3263</v>
      </c>
      <c r="E7104" s="65"/>
      <c r="F7104" s="65"/>
      <c r="G7104" s="50">
        <v>1</v>
      </c>
      <c r="H7104" s="50">
        <v>2</v>
      </c>
      <c r="I7104" s="50">
        <f t="shared" si="341"/>
        <v>1</v>
      </c>
      <c r="J7104" s="50">
        <f t="shared" si="341"/>
        <v>2</v>
      </c>
    </row>
    <row r="7105" spans="3:10" ht="14.25" customHeight="1">
      <c r="C7105" s="63" t="s">
        <v>461</v>
      </c>
      <c r="D7105" s="64" t="s">
        <v>462</v>
      </c>
      <c r="E7105" s="65"/>
      <c r="F7105" s="65"/>
      <c r="G7105" s="50">
        <v>7</v>
      </c>
      <c r="H7105" s="50">
        <v>5</v>
      </c>
      <c r="I7105" s="50">
        <f t="shared" si="341"/>
        <v>7</v>
      </c>
      <c r="J7105" s="50">
        <f t="shared" si="341"/>
        <v>5</v>
      </c>
    </row>
    <row r="7106" spans="3:10" ht="14.25" customHeight="1">
      <c r="C7106" s="63" t="s">
        <v>1501</v>
      </c>
      <c r="D7106" s="64" t="s">
        <v>1502</v>
      </c>
      <c r="E7106" s="65"/>
      <c r="F7106" s="65"/>
      <c r="G7106" s="50">
        <v>1</v>
      </c>
      <c r="H7106" s="50">
        <v>1</v>
      </c>
      <c r="I7106" s="50">
        <f t="shared" si="341"/>
        <v>1</v>
      </c>
      <c r="J7106" s="50">
        <f t="shared" si="341"/>
        <v>1</v>
      </c>
    </row>
    <row r="7107" spans="3:10" ht="14.25" customHeight="1">
      <c r="C7107" s="63" t="s">
        <v>1214</v>
      </c>
      <c r="D7107" s="64" t="s">
        <v>1215</v>
      </c>
      <c r="E7107" s="65"/>
      <c r="F7107" s="65"/>
      <c r="G7107" s="50">
        <v>0</v>
      </c>
      <c r="H7107" s="50">
        <v>1</v>
      </c>
      <c r="I7107" s="50">
        <f t="shared" si="341"/>
        <v>0</v>
      </c>
      <c r="J7107" s="50">
        <f t="shared" si="341"/>
        <v>1</v>
      </c>
    </row>
    <row r="7108" spans="3:10" ht="14.25" customHeight="1">
      <c r="C7108" s="63" t="s">
        <v>3274</v>
      </c>
      <c r="D7108" s="64" t="s">
        <v>3275</v>
      </c>
      <c r="E7108" s="65"/>
      <c r="F7108" s="65"/>
      <c r="G7108" s="50">
        <v>1</v>
      </c>
      <c r="H7108" s="50">
        <v>1</v>
      </c>
      <c r="I7108" s="50">
        <f t="shared" si="341"/>
        <v>1</v>
      </c>
      <c r="J7108" s="50">
        <f t="shared" si="341"/>
        <v>1</v>
      </c>
    </row>
    <row r="7109" spans="3:10" ht="14.25" customHeight="1">
      <c r="C7109" s="63" t="s">
        <v>1220</v>
      </c>
      <c r="D7109" s="64" t="s">
        <v>1221</v>
      </c>
      <c r="E7109" s="65"/>
      <c r="F7109" s="65"/>
      <c r="G7109" s="50">
        <v>1</v>
      </c>
      <c r="H7109" s="50">
        <v>1</v>
      </c>
      <c r="I7109" s="50">
        <f t="shared" si="341"/>
        <v>1</v>
      </c>
      <c r="J7109" s="50">
        <f t="shared" si="341"/>
        <v>1</v>
      </c>
    </row>
    <row r="7110" spans="3:10" ht="14.25" customHeight="1">
      <c r="C7110" s="63" t="s">
        <v>3328</v>
      </c>
      <c r="D7110" s="64" t="s">
        <v>3329</v>
      </c>
      <c r="E7110" s="65"/>
      <c r="F7110" s="65"/>
      <c r="G7110" s="50">
        <v>0</v>
      </c>
      <c r="H7110" s="50">
        <v>1</v>
      </c>
      <c r="I7110" s="50">
        <f t="shared" si="341"/>
        <v>0</v>
      </c>
      <c r="J7110" s="50">
        <f t="shared" si="341"/>
        <v>1</v>
      </c>
    </row>
    <row r="7111" spans="3:10" ht="14.25" customHeight="1">
      <c r="C7111" s="63" t="s">
        <v>3330</v>
      </c>
      <c r="D7111" s="64" t="s">
        <v>3331</v>
      </c>
      <c r="E7111" s="65"/>
      <c r="F7111" s="65"/>
      <c r="G7111" s="50">
        <v>0</v>
      </c>
      <c r="H7111" s="50">
        <v>1</v>
      </c>
      <c r="I7111" s="50">
        <f t="shared" si="341"/>
        <v>0</v>
      </c>
      <c r="J7111" s="50">
        <f t="shared" si="341"/>
        <v>1</v>
      </c>
    </row>
    <row r="7112" spans="3:10" ht="14.25" customHeight="1">
      <c r="C7112" s="63" t="s">
        <v>1226</v>
      </c>
      <c r="D7112" s="64" t="s">
        <v>1227</v>
      </c>
      <c r="E7112" s="65"/>
      <c r="F7112" s="65"/>
      <c r="G7112" s="50">
        <v>1</v>
      </c>
      <c r="H7112" s="50">
        <v>1</v>
      </c>
      <c r="I7112" s="50">
        <f t="shared" si="341"/>
        <v>1</v>
      </c>
      <c r="J7112" s="50">
        <f t="shared" si="341"/>
        <v>1</v>
      </c>
    </row>
    <row r="7113" spans="3:10" ht="14.25" customHeight="1">
      <c r="C7113" s="63" t="s">
        <v>1228</v>
      </c>
      <c r="D7113" s="64" t="s">
        <v>1229</v>
      </c>
      <c r="E7113" s="65"/>
      <c r="F7113" s="65"/>
      <c r="G7113" s="50">
        <v>10</v>
      </c>
      <c r="H7113" s="50">
        <v>9</v>
      </c>
      <c r="I7113" s="50">
        <f t="shared" si="341"/>
        <v>10</v>
      </c>
      <c r="J7113" s="50">
        <f t="shared" si="341"/>
        <v>9</v>
      </c>
    </row>
    <row r="7114" spans="3:10" ht="14.25" customHeight="1">
      <c r="C7114" s="63" t="s">
        <v>1505</v>
      </c>
      <c r="D7114" s="64" t="s">
        <v>1506</v>
      </c>
      <c r="E7114" s="65"/>
      <c r="F7114" s="65"/>
      <c r="G7114" s="50">
        <v>0</v>
      </c>
      <c r="H7114" s="50">
        <v>1</v>
      </c>
      <c r="I7114" s="50">
        <f t="shared" ref="I7114:J7157" si="342">SUM(E7114,G7114)</f>
        <v>0</v>
      </c>
      <c r="J7114" s="50">
        <f t="shared" si="342"/>
        <v>1</v>
      </c>
    </row>
    <row r="7115" spans="3:10" ht="14.25" customHeight="1">
      <c r="C7115" s="63" t="s">
        <v>1507</v>
      </c>
      <c r="D7115" s="64" t="s">
        <v>1508</v>
      </c>
      <c r="E7115" s="65"/>
      <c r="F7115" s="65"/>
      <c r="G7115" s="50">
        <v>0</v>
      </c>
      <c r="H7115" s="50">
        <v>1</v>
      </c>
      <c r="I7115" s="50">
        <f t="shared" si="342"/>
        <v>0</v>
      </c>
      <c r="J7115" s="50">
        <f t="shared" si="342"/>
        <v>1</v>
      </c>
    </row>
    <row r="7116" spans="3:10" ht="14.25" customHeight="1">
      <c r="C7116" s="63" t="s">
        <v>3347</v>
      </c>
      <c r="D7116" s="64" t="s">
        <v>3348</v>
      </c>
      <c r="E7116" s="65"/>
      <c r="F7116" s="65"/>
      <c r="G7116" s="50">
        <v>0</v>
      </c>
      <c r="H7116" s="50">
        <v>1</v>
      </c>
      <c r="I7116" s="50">
        <f t="shared" si="342"/>
        <v>0</v>
      </c>
      <c r="J7116" s="50">
        <f t="shared" si="342"/>
        <v>1</v>
      </c>
    </row>
    <row r="7117" spans="3:10" ht="14.25" customHeight="1">
      <c r="C7117" s="63" t="s">
        <v>1264</v>
      </c>
      <c r="D7117" s="64" t="s">
        <v>1265</v>
      </c>
      <c r="E7117" s="65"/>
      <c r="F7117" s="65"/>
      <c r="G7117" s="50">
        <v>0</v>
      </c>
      <c r="H7117" s="50">
        <v>1</v>
      </c>
      <c r="I7117" s="50">
        <f t="shared" si="342"/>
        <v>0</v>
      </c>
      <c r="J7117" s="50">
        <f t="shared" si="342"/>
        <v>1</v>
      </c>
    </row>
    <row r="7118" spans="3:10" ht="14.25" customHeight="1">
      <c r="C7118" s="63" t="s">
        <v>1513</v>
      </c>
      <c r="D7118" s="64" t="s">
        <v>1514</v>
      </c>
      <c r="E7118" s="65"/>
      <c r="F7118" s="65"/>
      <c r="G7118" s="50">
        <v>0</v>
      </c>
      <c r="H7118" s="50">
        <v>1</v>
      </c>
      <c r="I7118" s="50">
        <f t="shared" si="342"/>
        <v>0</v>
      </c>
      <c r="J7118" s="50">
        <f t="shared" si="342"/>
        <v>1</v>
      </c>
    </row>
    <row r="7119" spans="3:10" ht="14.25" customHeight="1">
      <c r="C7119" s="63" t="s">
        <v>1517</v>
      </c>
      <c r="D7119" s="64" t="s">
        <v>1518</v>
      </c>
      <c r="E7119" s="65"/>
      <c r="F7119" s="65"/>
      <c r="G7119" s="50">
        <v>0</v>
      </c>
      <c r="H7119" s="50">
        <v>1</v>
      </c>
      <c r="I7119" s="50">
        <f t="shared" si="342"/>
        <v>0</v>
      </c>
      <c r="J7119" s="50">
        <f t="shared" si="342"/>
        <v>1</v>
      </c>
    </row>
    <row r="7120" spans="3:10" ht="14.25" customHeight="1">
      <c r="C7120" s="63" t="s">
        <v>1282</v>
      </c>
      <c r="D7120" s="64" t="s">
        <v>1283</v>
      </c>
      <c r="E7120" s="65"/>
      <c r="F7120" s="65"/>
      <c r="G7120" s="50">
        <v>0</v>
      </c>
      <c r="H7120" s="50">
        <v>1</v>
      </c>
      <c r="I7120" s="50">
        <f t="shared" si="342"/>
        <v>0</v>
      </c>
      <c r="J7120" s="50">
        <f t="shared" si="342"/>
        <v>1</v>
      </c>
    </row>
    <row r="7121" spans="3:10" ht="14.25" customHeight="1">
      <c r="C7121" s="63" t="s">
        <v>1519</v>
      </c>
      <c r="D7121" s="64" t="s">
        <v>1520</v>
      </c>
      <c r="E7121" s="65"/>
      <c r="F7121" s="65"/>
      <c r="G7121" s="50">
        <v>0</v>
      </c>
      <c r="H7121" s="50">
        <v>1</v>
      </c>
      <c r="I7121" s="50">
        <f t="shared" si="342"/>
        <v>0</v>
      </c>
      <c r="J7121" s="50">
        <f t="shared" si="342"/>
        <v>1</v>
      </c>
    </row>
    <row r="7122" spans="3:10" ht="14.25" customHeight="1">
      <c r="C7122" s="63" t="s">
        <v>1521</v>
      </c>
      <c r="D7122" s="64" t="s">
        <v>1522</v>
      </c>
      <c r="E7122" s="65"/>
      <c r="F7122" s="65"/>
      <c r="G7122" s="50">
        <v>1</v>
      </c>
      <c r="H7122" s="50">
        <v>1</v>
      </c>
      <c r="I7122" s="50">
        <f t="shared" si="342"/>
        <v>1</v>
      </c>
      <c r="J7122" s="50">
        <f t="shared" si="342"/>
        <v>1</v>
      </c>
    </row>
    <row r="7123" spans="3:10" ht="14.25" customHeight="1">
      <c r="C7123" s="63" t="s">
        <v>1803</v>
      </c>
      <c r="D7123" s="64" t="s">
        <v>1804</v>
      </c>
      <c r="E7123" s="65"/>
      <c r="F7123" s="65"/>
      <c r="G7123" s="50">
        <v>2</v>
      </c>
      <c r="H7123" s="50">
        <v>3</v>
      </c>
      <c r="I7123" s="50">
        <f t="shared" si="342"/>
        <v>2</v>
      </c>
      <c r="J7123" s="50">
        <f t="shared" si="342"/>
        <v>3</v>
      </c>
    </row>
    <row r="7124" spans="3:10" ht="14.25" customHeight="1">
      <c r="C7124" s="63" t="s">
        <v>1805</v>
      </c>
      <c r="D7124" s="64" t="s">
        <v>1806</v>
      </c>
      <c r="E7124" s="65"/>
      <c r="F7124" s="65"/>
      <c r="G7124" s="50">
        <v>1</v>
      </c>
      <c r="H7124" s="50">
        <v>1</v>
      </c>
      <c r="I7124" s="50">
        <f t="shared" si="342"/>
        <v>1</v>
      </c>
      <c r="J7124" s="50">
        <f t="shared" si="342"/>
        <v>1</v>
      </c>
    </row>
    <row r="7125" spans="3:10" ht="14.25" customHeight="1">
      <c r="C7125" s="63" t="s">
        <v>1807</v>
      </c>
      <c r="D7125" s="64" t="s">
        <v>1808</v>
      </c>
      <c r="E7125" s="65"/>
      <c r="F7125" s="65"/>
      <c r="G7125" s="50">
        <v>1</v>
      </c>
      <c r="H7125" s="50">
        <v>1</v>
      </c>
      <c r="I7125" s="50">
        <f t="shared" si="342"/>
        <v>1</v>
      </c>
      <c r="J7125" s="50">
        <f t="shared" si="342"/>
        <v>1</v>
      </c>
    </row>
    <row r="7126" spans="3:10" ht="14.25" customHeight="1">
      <c r="C7126" s="63" t="s">
        <v>1811</v>
      </c>
      <c r="D7126" s="64" t="s">
        <v>1812</v>
      </c>
      <c r="E7126" s="65"/>
      <c r="F7126" s="65"/>
      <c r="G7126" s="50">
        <v>3</v>
      </c>
      <c r="H7126" s="50">
        <v>3</v>
      </c>
      <c r="I7126" s="50">
        <f t="shared" si="342"/>
        <v>3</v>
      </c>
      <c r="J7126" s="50">
        <f t="shared" si="342"/>
        <v>3</v>
      </c>
    </row>
    <row r="7127" spans="3:10" ht="14.25" customHeight="1">
      <c r="C7127" s="63" t="s">
        <v>1813</v>
      </c>
      <c r="D7127" s="64" t="s">
        <v>1814</v>
      </c>
      <c r="E7127" s="65"/>
      <c r="F7127" s="65"/>
      <c r="G7127" s="50">
        <v>2</v>
      </c>
      <c r="H7127" s="50">
        <v>3</v>
      </c>
      <c r="I7127" s="50">
        <f t="shared" si="342"/>
        <v>2</v>
      </c>
      <c r="J7127" s="50">
        <f t="shared" si="342"/>
        <v>3</v>
      </c>
    </row>
    <row r="7128" spans="3:10" ht="14.25" customHeight="1">
      <c r="C7128" s="63" t="s">
        <v>3447</v>
      </c>
      <c r="D7128" s="64" t="s">
        <v>3448</v>
      </c>
      <c r="E7128" s="65"/>
      <c r="F7128" s="65"/>
      <c r="G7128" s="50">
        <v>0</v>
      </c>
      <c r="H7128" s="50">
        <v>1</v>
      </c>
      <c r="I7128" s="50">
        <f t="shared" si="342"/>
        <v>0</v>
      </c>
      <c r="J7128" s="50">
        <f t="shared" si="342"/>
        <v>1</v>
      </c>
    </row>
    <row r="7129" spans="3:10" ht="14.25" customHeight="1">
      <c r="C7129" s="63" t="s">
        <v>1815</v>
      </c>
      <c r="D7129" s="64" t="s">
        <v>1816</v>
      </c>
      <c r="E7129" s="65"/>
      <c r="F7129" s="65"/>
      <c r="G7129" s="50">
        <v>0</v>
      </c>
      <c r="H7129" s="50">
        <v>1</v>
      </c>
      <c r="I7129" s="50">
        <f t="shared" si="342"/>
        <v>0</v>
      </c>
      <c r="J7129" s="50">
        <f t="shared" si="342"/>
        <v>1</v>
      </c>
    </row>
    <row r="7130" spans="3:10" ht="14.25" customHeight="1">
      <c r="C7130" s="63" t="s">
        <v>3453</v>
      </c>
      <c r="D7130" s="64" t="s">
        <v>3454</v>
      </c>
      <c r="E7130" s="65"/>
      <c r="F7130" s="65"/>
      <c r="G7130" s="50">
        <v>0</v>
      </c>
      <c r="H7130" s="50">
        <v>1</v>
      </c>
      <c r="I7130" s="50">
        <f t="shared" si="342"/>
        <v>0</v>
      </c>
      <c r="J7130" s="50">
        <f t="shared" si="342"/>
        <v>1</v>
      </c>
    </row>
    <row r="7131" spans="3:10" ht="14.25" customHeight="1">
      <c r="C7131" s="63" t="s">
        <v>3455</v>
      </c>
      <c r="D7131" s="64" t="s">
        <v>3456</v>
      </c>
      <c r="E7131" s="65"/>
      <c r="F7131" s="65"/>
      <c r="G7131" s="50">
        <v>0</v>
      </c>
      <c r="H7131" s="50">
        <v>1</v>
      </c>
      <c r="I7131" s="50">
        <f t="shared" si="342"/>
        <v>0</v>
      </c>
      <c r="J7131" s="50">
        <f t="shared" si="342"/>
        <v>1</v>
      </c>
    </row>
    <row r="7132" spans="3:10" ht="14.25" customHeight="1">
      <c r="C7132" s="63" t="s">
        <v>3457</v>
      </c>
      <c r="D7132" s="64" t="s">
        <v>3458</v>
      </c>
      <c r="E7132" s="65"/>
      <c r="F7132" s="65"/>
      <c r="G7132" s="50">
        <v>0</v>
      </c>
      <c r="H7132" s="50">
        <v>1</v>
      </c>
      <c r="I7132" s="50">
        <f t="shared" si="342"/>
        <v>0</v>
      </c>
      <c r="J7132" s="50">
        <f t="shared" si="342"/>
        <v>1</v>
      </c>
    </row>
    <row r="7133" spans="3:10" ht="14.25" customHeight="1">
      <c r="C7133" s="63" t="s">
        <v>3369</v>
      </c>
      <c r="D7133" s="64" t="s">
        <v>3370</v>
      </c>
      <c r="E7133" s="65"/>
      <c r="F7133" s="65"/>
      <c r="G7133" s="50">
        <v>0</v>
      </c>
      <c r="H7133" s="50">
        <v>1</v>
      </c>
      <c r="I7133" s="50">
        <f t="shared" si="342"/>
        <v>0</v>
      </c>
      <c r="J7133" s="50">
        <f t="shared" si="342"/>
        <v>1</v>
      </c>
    </row>
    <row r="7134" spans="3:10" ht="14.25" customHeight="1">
      <c r="C7134" s="63" t="s">
        <v>1819</v>
      </c>
      <c r="D7134" s="64" t="s">
        <v>1820</v>
      </c>
      <c r="E7134" s="65"/>
      <c r="F7134" s="65"/>
      <c r="G7134" s="50">
        <v>12</v>
      </c>
      <c r="H7134" s="50">
        <v>12</v>
      </c>
      <c r="I7134" s="50">
        <f t="shared" si="342"/>
        <v>12</v>
      </c>
      <c r="J7134" s="50">
        <f t="shared" si="342"/>
        <v>12</v>
      </c>
    </row>
    <row r="7135" spans="3:10" ht="14.25" customHeight="1">
      <c r="C7135" s="63" t="s">
        <v>3371</v>
      </c>
      <c r="D7135" s="64" t="s">
        <v>3372</v>
      </c>
      <c r="E7135" s="65"/>
      <c r="F7135" s="65"/>
      <c r="G7135" s="50">
        <v>1</v>
      </c>
      <c r="H7135" s="50">
        <v>1</v>
      </c>
      <c r="I7135" s="50">
        <f t="shared" si="342"/>
        <v>1</v>
      </c>
      <c r="J7135" s="50">
        <f t="shared" si="342"/>
        <v>1</v>
      </c>
    </row>
    <row r="7136" spans="3:10" ht="14.25" customHeight="1">
      <c r="C7136" s="63" t="s">
        <v>3373</v>
      </c>
      <c r="D7136" s="64" t="s">
        <v>3374</v>
      </c>
      <c r="E7136" s="65"/>
      <c r="F7136" s="65"/>
      <c r="G7136" s="50">
        <v>31</v>
      </c>
      <c r="H7136" s="50">
        <v>33</v>
      </c>
      <c r="I7136" s="50">
        <f t="shared" si="342"/>
        <v>31</v>
      </c>
      <c r="J7136" s="50">
        <f t="shared" si="342"/>
        <v>33</v>
      </c>
    </row>
    <row r="7137" spans="3:10" ht="14.25" customHeight="1">
      <c r="C7137" s="63" t="s">
        <v>3375</v>
      </c>
      <c r="D7137" s="64" t="s">
        <v>3376</v>
      </c>
      <c r="E7137" s="65"/>
      <c r="F7137" s="65"/>
      <c r="G7137" s="50">
        <v>1</v>
      </c>
      <c r="H7137" s="50">
        <v>1</v>
      </c>
      <c r="I7137" s="50">
        <f t="shared" si="342"/>
        <v>1</v>
      </c>
      <c r="J7137" s="50">
        <f t="shared" si="342"/>
        <v>1</v>
      </c>
    </row>
    <row r="7138" spans="3:10" ht="14.25" customHeight="1">
      <c r="C7138" s="63" t="s">
        <v>3377</v>
      </c>
      <c r="D7138" s="64" t="s">
        <v>3378</v>
      </c>
      <c r="E7138" s="65"/>
      <c r="F7138" s="65"/>
      <c r="G7138" s="50">
        <v>33</v>
      </c>
      <c r="H7138" s="50">
        <v>35</v>
      </c>
      <c r="I7138" s="50">
        <f t="shared" si="342"/>
        <v>33</v>
      </c>
      <c r="J7138" s="50">
        <f t="shared" si="342"/>
        <v>35</v>
      </c>
    </row>
    <row r="7139" spans="3:10" ht="14.25" customHeight="1">
      <c r="C7139" s="63" t="s">
        <v>3379</v>
      </c>
      <c r="D7139" s="64" t="s">
        <v>3380</v>
      </c>
      <c r="E7139" s="65"/>
      <c r="F7139" s="65"/>
      <c r="G7139" s="50">
        <v>3</v>
      </c>
      <c r="H7139" s="50">
        <v>1</v>
      </c>
      <c r="I7139" s="50">
        <f t="shared" si="342"/>
        <v>3</v>
      </c>
      <c r="J7139" s="50">
        <f t="shared" si="342"/>
        <v>1</v>
      </c>
    </row>
    <row r="7140" spans="3:10" ht="14.25" customHeight="1">
      <c r="C7140" s="63" t="s">
        <v>1603</v>
      </c>
      <c r="D7140" s="64" t="s">
        <v>1604</v>
      </c>
      <c r="E7140" s="65"/>
      <c r="F7140" s="65"/>
      <c r="G7140" s="50">
        <v>0</v>
      </c>
      <c r="H7140" s="50">
        <v>1</v>
      </c>
      <c r="I7140" s="50">
        <f t="shared" si="342"/>
        <v>0</v>
      </c>
      <c r="J7140" s="50">
        <f t="shared" si="342"/>
        <v>1</v>
      </c>
    </row>
    <row r="7141" spans="3:10" ht="14.25" customHeight="1">
      <c r="C7141" s="63" t="s">
        <v>3381</v>
      </c>
      <c r="D7141" s="64" t="s">
        <v>3382</v>
      </c>
      <c r="E7141" s="65"/>
      <c r="F7141" s="65"/>
      <c r="G7141" s="50">
        <v>1</v>
      </c>
      <c r="H7141" s="50">
        <v>1</v>
      </c>
      <c r="I7141" s="50">
        <f t="shared" si="342"/>
        <v>1</v>
      </c>
      <c r="J7141" s="50">
        <f t="shared" si="342"/>
        <v>1</v>
      </c>
    </row>
    <row r="7142" spans="3:10" ht="14.25" customHeight="1">
      <c r="C7142" s="63" t="s">
        <v>3383</v>
      </c>
      <c r="D7142" s="64" t="s">
        <v>3384</v>
      </c>
      <c r="E7142" s="65"/>
      <c r="F7142" s="65"/>
      <c r="G7142" s="50">
        <v>1</v>
      </c>
      <c r="H7142" s="50">
        <v>1</v>
      </c>
      <c r="I7142" s="50">
        <f t="shared" si="342"/>
        <v>1</v>
      </c>
      <c r="J7142" s="50">
        <f t="shared" si="342"/>
        <v>1</v>
      </c>
    </row>
    <row r="7143" spans="3:10" ht="14.25" customHeight="1">
      <c r="C7143" s="63" t="s">
        <v>3387</v>
      </c>
      <c r="D7143" s="64" t="s">
        <v>3388</v>
      </c>
      <c r="E7143" s="65"/>
      <c r="F7143" s="65"/>
      <c r="G7143" s="50">
        <v>0</v>
      </c>
      <c r="H7143" s="50">
        <v>1</v>
      </c>
      <c r="I7143" s="50">
        <f t="shared" si="342"/>
        <v>0</v>
      </c>
      <c r="J7143" s="50">
        <f t="shared" si="342"/>
        <v>1</v>
      </c>
    </row>
    <row r="7144" spans="3:10" ht="14.25" customHeight="1">
      <c r="C7144" s="63" t="s">
        <v>1919</v>
      </c>
      <c r="D7144" s="64" t="s">
        <v>1920</v>
      </c>
      <c r="E7144" s="65"/>
      <c r="F7144" s="65"/>
      <c r="G7144" s="50">
        <v>2</v>
      </c>
      <c r="H7144" s="50">
        <v>3</v>
      </c>
      <c r="I7144" s="50">
        <f t="shared" si="342"/>
        <v>2</v>
      </c>
      <c r="J7144" s="50">
        <f t="shared" si="342"/>
        <v>3</v>
      </c>
    </row>
    <row r="7145" spans="3:10" ht="14.25" customHeight="1">
      <c r="C7145" s="63" t="s">
        <v>1923</v>
      </c>
      <c r="D7145" s="64" t="s">
        <v>1924</v>
      </c>
      <c r="E7145" s="65"/>
      <c r="F7145" s="65"/>
      <c r="G7145" s="50">
        <v>1</v>
      </c>
      <c r="H7145" s="50">
        <v>1</v>
      </c>
      <c r="I7145" s="50">
        <f t="shared" si="342"/>
        <v>1</v>
      </c>
      <c r="J7145" s="50">
        <f t="shared" si="342"/>
        <v>1</v>
      </c>
    </row>
    <row r="7146" spans="3:10" ht="14.25" customHeight="1">
      <c r="C7146" s="63" t="s">
        <v>1927</v>
      </c>
      <c r="D7146" s="64" t="s">
        <v>1928</v>
      </c>
      <c r="E7146" s="65"/>
      <c r="F7146" s="65"/>
      <c r="G7146" s="50">
        <v>2</v>
      </c>
      <c r="H7146" s="50">
        <v>3</v>
      </c>
      <c r="I7146" s="50">
        <f t="shared" si="342"/>
        <v>2</v>
      </c>
      <c r="J7146" s="50">
        <f t="shared" si="342"/>
        <v>3</v>
      </c>
    </row>
    <row r="7147" spans="3:10" ht="14.25" customHeight="1">
      <c r="C7147" s="63" t="s">
        <v>5432</v>
      </c>
      <c r="D7147" s="64" t="s">
        <v>5433</v>
      </c>
      <c r="E7147" s="65"/>
      <c r="F7147" s="65"/>
      <c r="G7147" s="50">
        <v>0</v>
      </c>
      <c r="H7147" s="50">
        <v>1</v>
      </c>
      <c r="I7147" s="50">
        <f t="shared" si="342"/>
        <v>0</v>
      </c>
      <c r="J7147" s="50">
        <f t="shared" si="342"/>
        <v>1</v>
      </c>
    </row>
    <row r="7148" spans="3:10" ht="14.25" customHeight="1">
      <c r="C7148" s="63" t="s">
        <v>1607</v>
      </c>
      <c r="D7148" s="64" t="s">
        <v>1608</v>
      </c>
      <c r="E7148" s="65"/>
      <c r="F7148" s="65"/>
      <c r="G7148" s="50">
        <v>3</v>
      </c>
      <c r="H7148" s="50">
        <v>4</v>
      </c>
      <c r="I7148" s="50">
        <f t="shared" si="342"/>
        <v>3</v>
      </c>
      <c r="J7148" s="50">
        <f t="shared" si="342"/>
        <v>4</v>
      </c>
    </row>
    <row r="7149" spans="3:10" ht="14.25" customHeight="1">
      <c r="C7149" s="63" t="s">
        <v>1609</v>
      </c>
      <c r="D7149" s="64" t="s">
        <v>1610</v>
      </c>
      <c r="E7149" s="65"/>
      <c r="F7149" s="65"/>
      <c r="G7149" s="50">
        <v>0</v>
      </c>
      <c r="H7149" s="50">
        <v>1</v>
      </c>
      <c r="I7149" s="50">
        <f t="shared" si="342"/>
        <v>0</v>
      </c>
      <c r="J7149" s="50">
        <f t="shared" si="342"/>
        <v>1</v>
      </c>
    </row>
    <row r="7150" spans="3:10" ht="14.25" customHeight="1">
      <c r="C7150" s="63" t="s">
        <v>5434</v>
      </c>
      <c r="D7150" s="64" t="s">
        <v>5435</v>
      </c>
      <c r="E7150" s="65"/>
      <c r="F7150" s="65"/>
      <c r="G7150" s="50">
        <v>3</v>
      </c>
      <c r="H7150" s="50">
        <v>4</v>
      </c>
      <c r="I7150" s="50">
        <f t="shared" si="342"/>
        <v>3</v>
      </c>
      <c r="J7150" s="50">
        <f t="shared" si="342"/>
        <v>4</v>
      </c>
    </row>
    <row r="7151" spans="3:10" ht="14.25" customHeight="1">
      <c r="C7151" s="63" t="s">
        <v>5436</v>
      </c>
      <c r="D7151" s="64" t="s">
        <v>5437</v>
      </c>
      <c r="E7151" s="65"/>
      <c r="F7151" s="65"/>
      <c r="G7151" s="50">
        <v>1</v>
      </c>
      <c r="H7151" s="50">
        <v>1</v>
      </c>
      <c r="I7151" s="50">
        <f t="shared" si="342"/>
        <v>1</v>
      </c>
      <c r="J7151" s="50">
        <f t="shared" si="342"/>
        <v>1</v>
      </c>
    </row>
    <row r="7152" spans="3:10" ht="14.25" customHeight="1">
      <c r="C7152" s="63" t="s">
        <v>5438</v>
      </c>
      <c r="D7152" s="64" t="s">
        <v>5439</v>
      </c>
      <c r="E7152" s="65"/>
      <c r="F7152" s="65"/>
      <c r="G7152" s="50">
        <v>0</v>
      </c>
      <c r="H7152" s="50">
        <v>1</v>
      </c>
      <c r="I7152" s="50">
        <f t="shared" si="342"/>
        <v>0</v>
      </c>
      <c r="J7152" s="50">
        <f t="shared" si="342"/>
        <v>1</v>
      </c>
    </row>
    <row r="7153" spans="3:10" ht="14.25" customHeight="1">
      <c r="C7153" s="63" t="s">
        <v>1837</v>
      </c>
      <c r="D7153" s="64" t="s">
        <v>1838</v>
      </c>
      <c r="E7153" s="65"/>
      <c r="F7153" s="65"/>
      <c r="G7153" s="50">
        <v>0</v>
      </c>
      <c r="H7153" s="50">
        <v>1</v>
      </c>
      <c r="I7153" s="50">
        <f t="shared" si="342"/>
        <v>0</v>
      </c>
      <c r="J7153" s="50">
        <f t="shared" si="342"/>
        <v>1</v>
      </c>
    </row>
    <row r="7154" spans="3:10" ht="14.25">
      <c r="C7154" s="94" t="s">
        <v>1933</v>
      </c>
      <c r="D7154" s="49" t="s">
        <v>1934</v>
      </c>
      <c r="E7154" s="65"/>
      <c r="F7154" s="65"/>
      <c r="G7154" s="50">
        <v>0</v>
      </c>
      <c r="H7154" s="50">
        <v>1</v>
      </c>
      <c r="I7154" s="50">
        <f t="shared" si="342"/>
        <v>0</v>
      </c>
      <c r="J7154" s="50">
        <f t="shared" si="342"/>
        <v>1</v>
      </c>
    </row>
    <row r="7155" spans="3:10" ht="14.25">
      <c r="C7155" s="94" t="s">
        <v>1841</v>
      </c>
      <c r="D7155" s="49" t="s">
        <v>1842</v>
      </c>
      <c r="E7155" s="65"/>
      <c r="F7155" s="65"/>
      <c r="G7155" s="50">
        <v>0</v>
      </c>
      <c r="H7155" s="50">
        <v>1</v>
      </c>
      <c r="I7155" s="50">
        <f t="shared" si="342"/>
        <v>0</v>
      </c>
      <c r="J7155" s="50">
        <f t="shared" si="342"/>
        <v>1</v>
      </c>
    </row>
    <row r="7156" spans="3:10" ht="25.5">
      <c r="C7156" s="94" t="s">
        <v>1843</v>
      </c>
      <c r="D7156" s="49" t="s">
        <v>1844</v>
      </c>
      <c r="E7156" s="65"/>
      <c r="F7156" s="65"/>
      <c r="G7156" s="50">
        <v>0</v>
      </c>
      <c r="H7156" s="50">
        <v>1</v>
      </c>
      <c r="I7156" s="50">
        <f t="shared" si="342"/>
        <v>0</v>
      </c>
      <c r="J7156" s="50">
        <f t="shared" si="342"/>
        <v>1</v>
      </c>
    </row>
    <row r="7157" spans="3:10" ht="14.25">
      <c r="C7157" s="94" t="s">
        <v>5440</v>
      </c>
      <c r="D7157" s="49" t="s">
        <v>5441</v>
      </c>
      <c r="E7157" s="65"/>
      <c r="F7157" s="65"/>
      <c r="G7157" s="50">
        <v>1</v>
      </c>
      <c r="H7157" s="50">
        <v>1</v>
      </c>
      <c r="I7157" s="50">
        <f t="shared" si="342"/>
        <v>1</v>
      </c>
      <c r="J7157" s="50">
        <f t="shared" si="342"/>
        <v>1</v>
      </c>
    </row>
    <row r="7158" spans="3:10" ht="14.25">
      <c r="C7158" s="95" t="s">
        <v>1845</v>
      </c>
      <c r="D7158" s="96" t="s">
        <v>1846</v>
      </c>
      <c r="E7158" s="97"/>
      <c r="F7158" s="97"/>
      <c r="G7158" s="98">
        <v>8</v>
      </c>
      <c r="H7158" s="98">
        <v>8</v>
      </c>
      <c r="I7158" s="50">
        <f t="shared" ref="I7158" si="343">SUM(E7158,G7158)</f>
        <v>8</v>
      </c>
      <c r="J7158" s="50">
        <f t="shared" ref="J7158" si="344">SUM(F7158,H7158)</f>
        <v>8</v>
      </c>
    </row>
    <row r="7159" spans="3:10">
      <c r="C7159" s="48" t="s">
        <v>5442</v>
      </c>
      <c r="D7159" s="49" t="s">
        <v>5443</v>
      </c>
      <c r="E7159" s="65"/>
      <c r="F7159" s="65"/>
      <c r="G7159" s="50">
        <v>0</v>
      </c>
      <c r="H7159" s="50">
        <v>1</v>
      </c>
      <c r="I7159" s="50">
        <f t="shared" ref="I7159:J7286" si="345">SUM(E7159,G7159)</f>
        <v>0</v>
      </c>
      <c r="J7159" s="50">
        <f t="shared" si="345"/>
        <v>1</v>
      </c>
    </row>
    <row r="7160" spans="3:10">
      <c r="C7160" s="48" t="s">
        <v>1847</v>
      </c>
      <c r="D7160" s="49" t="s">
        <v>1848</v>
      </c>
      <c r="E7160" s="65"/>
      <c r="F7160" s="65"/>
      <c r="G7160" s="50">
        <v>2</v>
      </c>
      <c r="H7160" s="50">
        <v>1</v>
      </c>
      <c r="I7160" s="50">
        <f t="shared" si="345"/>
        <v>2</v>
      </c>
      <c r="J7160" s="50">
        <f t="shared" si="345"/>
        <v>1</v>
      </c>
    </row>
    <row r="7161" spans="3:10">
      <c r="C7161" s="48" t="s">
        <v>1613</v>
      </c>
      <c r="D7161" s="49" t="s">
        <v>1614</v>
      </c>
      <c r="E7161" s="65"/>
      <c r="F7161" s="65"/>
      <c r="G7161" s="50">
        <v>34</v>
      </c>
      <c r="H7161" s="50">
        <v>35</v>
      </c>
      <c r="I7161" s="50">
        <f t="shared" si="345"/>
        <v>34</v>
      </c>
      <c r="J7161" s="50">
        <f t="shared" si="345"/>
        <v>35</v>
      </c>
    </row>
    <row r="7162" spans="3:10">
      <c r="C7162" s="48" t="s">
        <v>5444</v>
      </c>
      <c r="D7162" s="49" t="s">
        <v>5445</v>
      </c>
      <c r="E7162" s="65"/>
      <c r="F7162" s="65"/>
      <c r="G7162" s="50">
        <v>5</v>
      </c>
      <c r="H7162" s="50">
        <v>7</v>
      </c>
      <c r="I7162" s="50">
        <f t="shared" si="345"/>
        <v>5</v>
      </c>
      <c r="J7162" s="50">
        <f t="shared" si="345"/>
        <v>7</v>
      </c>
    </row>
    <row r="7163" spans="3:10">
      <c r="C7163" s="48" t="s">
        <v>5446</v>
      </c>
      <c r="D7163" s="49" t="s">
        <v>5447</v>
      </c>
      <c r="E7163" s="65"/>
      <c r="F7163" s="65"/>
      <c r="G7163" s="50">
        <v>12</v>
      </c>
      <c r="H7163" s="50">
        <v>9</v>
      </c>
      <c r="I7163" s="50">
        <f t="shared" si="345"/>
        <v>12</v>
      </c>
      <c r="J7163" s="50">
        <f t="shared" si="345"/>
        <v>9</v>
      </c>
    </row>
    <row r="7164" spans="3:10">
      <c r="C7164" s="48" t="s">
        <v>5448</v>
      </c>
      <c r="D7164" s="49" t="s">
        <v>5449</v>
      </c>
      <c r="E7164" s="65"/>
      <c r="F7164" s="65"/>
      <c r="G7164" s="50">
        <v>7</v>
      </c>
      <c r="H7164" s="50">
        <v>5</v>
      </c>
      <c r="I7164" s="50">
        <f t="shared" si="345"/>
        <v>7</v>
      </c>
      <c r="J7164" s="50">
        <f t="shared" si="345"/>
        <v>5</v>
      </c>
    </row>
    <row r="7165" spans="3:10">
      <c r="C7165" s="48" t="s">
        <v>1615</v>
      </c>
      <c r="D7165" s="49" t="s">
        <v>1616</v>
      </c>
      <c r="E7165" s="65"/>
      <c r="F7165" s="65"/>
      <c r="G7165" s="50">
        <v>14</v>
      </c>
      <c r="H7165" s="50">
        <v>17</v>
      </c>
      <c r="I7165" s="50">
        <f t="shared" si="345"/>
        <v>14</v>
      </c>
      <c r="J7165" s="50">
        <f t="shared" si="345"/>
        <v>17</v>
      </c>
    </row>
    <row r="7166" spans="3:10">
      <c r="C7166" s="48" t="s">
        <v>1849</v>
      </c>
      <c r="D7166" s="49" t="s">
        <v>1850</v>
      </c>
      <c r="E7166" s="65"/>
      <c r="F7166" s="65"/>
      <c r="G7166" s="50">
        <v>23</v>
      </c>
      <c r="H7166" s="50">
        <v>24</v>
      </c>
      <c r="I7166" s="50">
        <f t="shared" si="345"/>
        <v>23</v>
      </c>
      <c r="J7166" s="50">
        <f t="shared" si="345"/>
        <v>24</v>
      </c>
    </row>
    <row r="7167" spans="3:10">
      <c r="C7167" s="48" t="s">
        <v>1947</v>
      </c>
      <c r="D7167" s="49" t="s">
        <v>1948</v>
      </c>
      <c r="E7167" s="65"/>
      <c r="F7167" s="65"/>
      <c r="G7167" s="50">
        <v>0</v>
      </c>
      <c r="H7167" s="50">
        <v>1</v>
      </c>
      <c r="I7167" s="50">
        <f t="shared" si="345"/>
        <v>0</v>
      </c>
      <c r="J7167" s="50">
        <f t="shared" si="345"/>
        <v>1</v>
      </c>
    </row>
    <row r="7168" spans="3:10">
      <c r="C7168" s="48" t="s">
        <v>1951</v>
      </c>
      <c r="D7168" s="49" t="s">
        <v>1952</v>
      </c>
      <c r="E7168" s="65"/>
      <c r="F7168" s="65"/>
      <c r="G7168" s="50">
        <v>13</v>
      </c>
      <c r="H7168" s="50">
        <v>11</v>
      </c>
      <c r="I7168" s="50">
        <f t="shared" si="345"/>
        <v>13</v>
      </c>
      <c r="J7168" s="50">
        <f t="shared" si="345"/>
        <v>11</v>
      </c>
    </row>
    <row r="7169" spans="3:10">
      <c r="C7169" s="48" t="s">
        <v>1619</v>
      </c>
      <c r="D7169" s="49" t="s">
        <v>1620</v>
      </c>
      <c r="E7169" s="65"/>
      <c r="F7169" s="65"/>
      <c r="G7169" s="50">
        <v>22</v>
      </c>
      <c r="H7169" s="50">
        <v>19</v>
      </c>
      <c r="I7169" s="50">
        <f t="shared" si="345"/>
        <v>22</v>
      </c>
      <c r="J7169" s="50">
        <f t="shared" si="345"/>
        <v>19</v>
      </c>
    </row>
    <row r="7170" spans="3:10">
      <c r="C7170" s="48" t="s">
        <v>5450</v>
      </c>
      <c r="D7170" s="49" t="s">
        <v>5451</v>
      </c>
      <c r="E7170" s="65"/>
      <c r="F7170" s="65"/>
      <c r="G7170" s="50">
        <v>3</v>
      </c>
      <c r="H7170" s="50">
        <v>4</v>
      </c>
      <c r="I7170" s="50">
        <f t="shared" si="345"/>
        <v>3</v>
      </c>
      <c r="J7170" s="50">
        <f t="shared" si="345"/>
        <v>4</v>
      </c>
    </row>
    <row r="7171" spans="3:10">
      <c r="C7171" s="48" t="s">
        <v>1955</v>
      </c>
      <c r="D7171" s="49" t="s">
        <v>1956</v>
      </c>
      <c r="E7171" s="65"/>
      <c r="F7171" s="65"/>
      <c r="G7171" s="50">
        <v>20</v>
      </c>
      <c r="H7171" s="50">
        <v>19</v>
      </c>
      <c r="I7171" s="50">
        <f t="shared" si="345"/>
        <v>20</v>
      </c>
      <c r="J7171" s="50">
        <f t="shared" si="345"/>
        <v>19</v>
      </c>
    </row>
    <row r="7172" spans="3:10">
      <c r="C7172" s="48" t="s">
        <v>5452</v>
      </c>
      <c r="D7172" s="49" t="s">
        <v>5453</v>
      </c>
      <c r="E7172" s="65"/>
      <c r="F7172" s="65"/>
      <c r="G7172" s="50">
        <v>8</v>
      </c>
      <c r="H7172" s="50">
        <v>9</v>
      </c>
      <c r="I7172" s="50">
        <f t="shared" si="345"/>
        <v>8</v>
      </c>
      <c r="J7172" s="50">
        <f t="shared" si="345"/>
        <v>9</v>
      </c>
    </row>
    <row r="7173" spans="3:10">
      <c r="C7173" s="48" t="s">
        <v>5454</v>
      </c>
      <c r="D7173" s="49" t="s">
        <v>5455</v>
      </c>
      <c r="E7173" s="65"/>
      <c r="F7173" s="65"/>
      <c r="G7173" s="50">
        <v>8</v>
      </c>
      <c r="H7173" s="50">
        <v>5</v>
      </c>
      <c r="I7173" s="50">
        <f t="shared" si="345"/>
        <v>8</v>
      </c>
      <c r="J7173" s="50">
        <f t="shared" si="345"/>
        <v>5</v>
      </c>
    </row>
    <row r="7174" spans="3:10">
      <c r="C7174" s="48" t="s">
        <v>1957</v>
      </c>
      <c r="D7174" s="49" t="s">
        <v>1958</v>
      </c>
      <c r="E7174" s="65"/>
      <c r="F7174" s="65"/>
      <c r="G7174" s="50">
        <v>8</v>
      </c>
      <c r="H7174" s="50">
        <v>8</v>
      </c>
      <c r="I7174" s="50">
        <f t="shared" si="345"/>
        <v>8</v>
      </c>
      <c r="J7174" s="50">
        <f t="shared" si="345"/>
        <v>8</v>
      </c>
    </row>
    <row r="7175" spans="3:10">
      <c r="C7175" s="48" t="s">
        <v>1961</v>
      </c>
      <c r="D7175" s="49" t="s">
        <v>1962</v>
      </c>
      <c r="E7175" s="65"/>
      <c r="F7175" s="65"/>
      <c r="G7175" s="50">
        <v>0</v>
      </c>
      <c r="H7175" s="50">
        <v>1</v>
      </c>
      <c r="I7175" s="50">
        <f t="shared" si="345"/>
        <v>0</v>
      </c>
      <c r="J7175" s="50">
        <f t="shared" si="345"/>
        <v>1</v>
      </c>
    </row>
    <row r="7176" spans="3:10">
      <c r="C7176" s="48" t="s">
        <v>1621</v>
      </c>
      <c r="D7176" s="49" t="s">
        <v>1622</v>
      </c>
      <c r="E7176" s="65"/>
      <c r="F7176" s="65"/>
      <c r="G7176" s="50">
        <v>7</v>
      </c>
      <c r="H7176" s="50">
        <v>8</v>
      </c>
      <c r="I7176" s="50">
        <f t="shared" si="345"/>
        <v>7</v>
      </c>
      <c r="J7176" s="50">
        <f t="shared" si="345"/>
        <v>8</v>
      </c>
    </row>
    <row r="7177" spans="3:10">
      <c r="C7177" s="48" t="s">
        <v>1963</v>
      </c>
      <c r="D7177" s="49" t="s">
        <v>1964</v>
      </c>
      <c r="E7177" s="65"/>
      <c r="F7177" s="65"/>
      <c r="G7177" s="50">
        <v>1</v>
      </c>
      <c r="H7177" s="50">
        <v>1</v>
      </c>
      <c r="I7177" s="50">
        <f t="shared" si="345"/>
        <v>1</v>
      </c>
      <c r="J7177" s="50">
        <f t="shared" si="345"/>
        <v>1</v>
      </c>
    </row>
    <row r="7178" spans="3:10">
      <c r="C7178" s="48" t="s">
        <v>1965</v>
      </c>
      <c r="D7178" s="49" t="s">
        <v>1966</v>
      </c>
      <c r="E7178" s="65"/>
      <c r="F7178" s="65"/>
      <c r="G7178" s="50">
        <v>1</v>
      </c>
      <c r="H7178" s="50">
        <v>1</v>
      </c>
      <c r="I7178" s="50">
        <f t="shared" si="345"/>
        <v>1</v>
      </c>
      <c r="J7178" s="50">
        <f t="shared" si="345"/>
        <v>1</v>
      </c>
    </row>
    <row r="7179" spans="3:10">
      <c r="C7179" s="48" t="s">
        <v>1623</v>
      </c>
      <c r="D7179" s="49" t="s">
        <v>1624</v>
      </c>
      <c r="E7179" s="65"/>
      <c r="F7179" s="65"/>
      <c r="G7179" s="50">
        <v>65</v>
      </c>
      <c r="H7179" s="50">
        <v>67</v>
      </c>
      <c r="I7179" s="50">
        <f t="shared" si="345"/>
        <v>65</v>
      </c>
      <c r="J7179" s="50">
        <f t="shared" si="345"/>
        <v>67</v>
      </c>
    </row>
    <row r="7180" spans="3:10">
      <c r="C7180" s="48" t="s">
        <v>1625</v>
      </c>
      <c r="D7180" s="49" t="s">
        <v>1626</v>
      </c>
      <c r="E7180" s="65"/>
      <c r="F7180" s="65"/>
      <c r="G7180" s="50">
        <v>5</v>
      </c>
      <c r="H7180" s="50">
        <v>4</v>
      </c>
      <c r="I7180" s="50">
        <f t="shared" si="345"/>
        <v>5</v>
      </c>
      <c r="J7180" s="50">
        <f t="shared" si="345"/>
        <v>4</v>
      </c>
    </row>
    <row r="7181" spans="3:10">
      <c r="C7181" s="48" t="s">
        <v>1627</v>
      </c>
      <c r="D7181" s="49" t="s">
        <v>1628</v>
      </c>
      <c r="E7181" s="65"/>
      <c r="F7181" s="65"/>
      <c r="G7181" s="50">
        <v>106</v>
      </c>
      <c r="H7181" s="50">
        <v>103</v>
      </c>
      <c r="I7181" s="50">
        <f t="shared" si="345"/>
        <v>106</v>
      </c>
      <c r="J7181" s="50">
        <f t="shared" si="345"/>
        <v>103</v>
      </c>
    </row>
    <row r="7182" spans="3:10">
      <c r="C7182" s="48" t="s">
        <v>1967</v>
      </c>
      <c r="D7182" s="49" t="s">
        <v>1968</v>
      </c>
      <c r="E7182" s="65"/>
      <c r="F7182" s="65"/>
      <c r="G7182" s="50">
        <v>131</v>
      </c>
      <c r="H7182" s="50">
        <v>127</v>
      </c>
      <c r="I7182" s="50">
        <f t="shared" si="345"/>
        <v>131</v>
      </c>
      <c r="J7182" s="50">
        <f t="shared" si="345"/>
        <v>127</v>
      </c>
    </row>
    <row r="7183" spans="3:10">
      <c r="C7183" s="48" t="s">
        <v>1629</v>
      </c>
      <c r="D7183" s="49" t="s">
        <v>1630</v>
      </c>
      <c r="E7183" s="65"/>
      <c r="F7183" s="65"/>
      <c r="G7183" s="50">
        <v>3</v>
      </c>
      <c r="H7183" s="50">
        <v>1</v>
      </c>
      <c r="I7183" s="50">
        <f t="shared" si="345"/>
        <v>3</v>
      </c>
      <c r="J7183" s="50">
        <f t="shared" si="345"/>
        <v>1</v>
      </c>
    </row>
    <row r="7184" spans="3:10">
      <c r="C7184" s="48" t="s">
        <v>1979</v>
      </c>
      <c r="D7184" s="49" t="s">
        <v>1980</v>
      </c>
      <c r="E7184" s="65"/>
      <c r="F7184" s="65"/>
      <c r="G7184" s="50">
        <v>1</v>
      </c>
      <c r="H7184" s="50">
        <v>1</v>
      </c>
      <c r="I7184" s="50">
        <f t="shared" si="345"/>
        <v>1</v>
      </c>
      <c r="J7184" s="50">
        <f t="shared" si="345"/>
        <v>1</v>
      </c>
    </row>
    <row r="7185" spans="3:10">
      <c r="C7185" s="48" t="s">
        <v>1631</v>
      </c>
      <c r="D7185" s="49" t="s">
        <v>1632</v>
      </c>
      <c r="E7185" s="65"/>
      <c r="F7185" s="65"/>
      <c r="G7185" s="50">
        <v>37</v>
      </c>
      <c r="H7185" s="50">
        <v>41</v>
      </c>
      <c r="I7185" s="50">
        <f t="shared" si="345"/>
        <v>37</v>
      </c>
      <c r="J7185" s="50">
        <f t="shared" si="345"/>
        <v>41</v>
      </c>
    </row>
    <row r="7186" spans="3:10">
      <c r="C7186" s="48" t="s">
        <v>1981</v>
      </c>
      <c r="D7186" s="49" t="s">
        <v>1982</v>
      </c>
      <c r="E7186" s="65"/>
      <c r="F7186" s="65"/>
      <c r="G7186" s="50">
        <v>26</v>
      </c>
      <c r="H7186" s="50">
        <v>29</v>
      </c>
      <c r="I7186" s="50">
        <f t="shared" si="345"/>
        <v>26</v>
      </c>
      <c r="J7186" s="50">
        <f t="shared" si="345"/>
        <v>29</v>
      </c>
    </row>
    <row r="7187" spans="3:10">
      <c r="C7187" s="48" t="s">
        <v>5456</v>
      </c>
      <c r="D7187" s="49" t="s">
        <v>5457</v>
      </c>
      <c r="E7187" s="65"/>
      <c r="F7187" s="65"/>
      <c r="G7187" s="50">
        <v>14</v>
      </c>
      <c r="H7187" s="50">
        <v>13</v>
      </c>
      <c r="I7187" s="50">
        <f t="shared" si="345"/>
        <v>14</v>
      </c>
      <c r="J7187" s="50">
        <f t="shared" si="345"/>
        <v>13</v>
      </c>
    </row>
    <row r="7188" spans="3:10">
      <c r="C7188" s="48" t="s">
        <v>1851</v>
      </c>
      <c r="D7188" s="49" t="s">
        <v>1852</v>
      </c>
      <c r="E7188" s="65"/>
      <c r="F7188" s="65"/>
      <c r="G7188" s="50">
        <v>9</v>
      </c>
      <c r="H7188" s="50">
        <v>11</v>
      </c>
      <c r="I7188" s="50">
        <f t="shared" si="345"/>
        <v>9</v>
      </c>
      <c r="J7188" s="50">
        <f t="shared" si="345"/>
        <v>11</v>
      </c>
    </row>
    <row r="7189" spans="3:10">
      <c r="C7189" s="48" t="s">
        <v>5458</v>
      </c>
      <c r="D7189" s="49" t="s">
        <v>5459</v>
      </c>
      <c r="E7189" s="65"/>
      <c r="F7189" s="65"/>
      <c r="G7189" s="50">
        <v>4</v>
      </c>
      <c r="H7189" s="50">
        <v>5</v>
      </c>
      <c r="I7189" s="50">
        <f t="shared" si="345"/>
        <v>4</v>
      </c>
      <c r="J7189" s="50">
        <f t="shared" si="345"/>
        <v>5</v>
      </c>
    </row>
    <row r="7190" spans="3:10">
      <c r="C7190" s="48" t="s">
        <v>1633</v>
      </c>
      <c r="D7190" s="49" t="s">
        <v>1634</v>
      </c>
      <c r="E7190" s="65"/>
      <c r="F7190" s="65"/>
      <c r="G7190" s="50">
        <v>25</v>
      </c>
      <c r="H7190" s="50">
        <v>28</v>
      </c>
      <c r="I7190" s="50">
        <f t="shared" si="345"/>
        <v>25</v>
      </c>
      <c r="J7190" s="50">
        <f t="shared" si="345"/>
        <v>28</v>
      </c>
    </row>
    <row r="7191" spans="3:10" ht="25.5">
      <c r="C7191" s="48" t="s">
        <v>1987</v>
      </c>
      <c r="D7191" s="49" t="s">
        <v>1988</v>
      </c>
      <c r="E7191" s="65"/>
      <c r="F7191" s="65"/>
      <c r="G7191" s="50">
        <v>1</v>
      </c>
      <c r="H7191" s="50">
        <v>1</v>
      </c>
      <c r="I7191" s="50">
        <f t="shared" si="345"/>
        <v>1</v>
      </c>
      <c r="J7191" s="50">
        <f t="shared" si="345"/>
        <v>1</v>
      </c>
    </row>
    <row r="7192" spans="3:10" ht="25.5">
      <c r="C7192" s="48" t="s">
        <v>1635</v>
      </c>
      <c r="D7192" s="49" t="s">
        <v>1636</v>
      </c>
      <c r="E7192" s="65"/>
      <c r="F7192" s="65"/>
      <c r="G7192" s="50">
        <v>68</v>
      </c>
      <c r="H7192" s="50">
        <v>68</v>
      </c>
      <c r="I7192" s="50">
        <f t="shared" si="345"/>
        <v>68</v>
      </c>
      <c r="J7192" s="50">
        <f t="shared" si="345"/>
        <v>68</v>
      </c>
    </row>
    <row r="7193" spans="3:10" ht="25.5">
      <c r="C7193" s="48" t="s">
        <v>1637</v>
      </c>
      <c r="D7193" s="49" t="s">
        <v>1638</v>
      </c>
      <c r="E7193" s="65"/>
      <c r="F7193" s="65"/>
      <c r="G7193" s="50">
        <v>17</v>
      </c>
      <c r="H7193" s="50">
        <v>19</v>
      </c>
      <c r="I7193" s="50">
        <f t="shared" si="345"/>
        <v>17</v>
      </c>
      <c r="J7193" s="50">
        <f t="shared" si="345"/>
        <v>19</v>
      </c>
    </row>
    <row r="7194" spans="3:10">
      <c r="C7194" s="48" t="s">
        <v>5460</v>
      </c>
      <c r="D7194" s="49" t="s">
        <v>5461</v>
      </c>
      <c r="E7194" s="65"/>
      <c r="F7194" s="65"/>
      <c r="G7194" s="50">
        <v>3</v>
      </c>
      <c r="H7194" s="50">
        <v>3</v>
      </c>
      <c r="I7194" s="50">
        <f t="shared" si="345"/>
        <v>3</v>
      </c>
      <c r="J7194" s="50">
        <f t="shared" si="345"/>
        <v>3</v>
      </c>
    </row>
    <row r="7195" spans="3:10">
      <c r="C7195" s="48" t="s">
        <v>1991</v>
      </c>
      <c r="D7195" s="49" t="s">
        <v>1992</v>
      </c>
      <c r="E7195" s="65"/>
      <c r="F7195" s="65"/>
      <c r="G7195" s="50">
        <v>0</v>
      </c>
      <c r="H7195" s="50">
        <v>1</v>
      </c>
      <c r="I7195" s="50">
        <f t="shared" si="345"/>
        <v>0</v>
      </c>
      <c r="J7195" s="50">
        <f t="shared" si="345"/>
        <v>1</v>
      </c>
    </row>
    <row r="7196" spans="3:10">
      <c r="C7196" s="48" t="s">
        <v>1993</v>
      </c>
      <c r="D7196" s="49" t="s">
        <v>1994</v>
      </c>
      <c r="E7196" s="65"/>
      <c r="F7196" s="65"/>
      <c r="G7196" s="50">
        <v>0</v>
      </c>
      <c r="H7196" s="50">
        <v>1</v>
      </c>
      <c r="I7196" s="50">
        <f t="shared" si="345"/>
        <v>0</v>
      </c>
      <c r="J7196" s="50">
        <f t="shared" si="345"/>
        <v>1</v>
      </c>
    </row>
    <row r="7197" spans="3:10">
      <c r="C7197" s="48" t="s">
        <v>5462</v>
      </c>
      <c r="D7197" s="49" t="s">
        <v>5463</v>
      </c>
      <c r="E7197" s="65"/>
      <c r="F7197" s="65"/>
      <c r="G7197" s="50">
        <v>5</v>
      </c>
      <c r="H7197" s="50">
        <v>7</v>
      </c>
      <c r="I7197" s="50">
        <f t="shared" si="345"/>
        <v>5</v>
      </c>
      <c r="J7197" s="50">
        <f t="shared" si="345"/>
        <v>7</v>
      </c>
    </row>
    <row r="7198" spans="3:10">
      <c r="C7198" s="48" t="s">
        <v>1639</v>
      </c>
      <c r="D7198" s="49" t="s">
        <v>1640</v>
      </c>
      <c r="E7198" s="65"/>
      <c r="F7198" s="65"/>
      <c r="G7198" s="50">
        <v>9</v>
      </c>
      <c r="H7198" s="50">
        <v>7</v>
      </c>
      <c r="I7198" s="50">
        <f t="shared" si="345"/>
        <v>9</v>
      </c>
      <c r="J7198" s="50">
        <f t="shared" si="345"/>
        <v>7</v>
      </c>
    </row>
    <row r="7199" spans="3:10">
      <c r="C7199" s="48" t="s">
        <v>1641</v>
      </c>
      <c r="D7199" s="49" t="s">
        <v>1642</v>
      </c>
      <c r="E7199" s="65"/>
      <c r="F7199" s="65"/>
      <c r="G7199" s="50">
        <v>27</v>
      </c>
      <c r="H7199" s="50">
        <v>25</v>
      </c>
      <c r="I7199" s="50">
        <f t="shared" si="345"/>
        <v>27</v>
      </c>
      <c r="J7199" s="50">
        <f t="shared" si="345"/>
        <v>25</v>
      </c>
    </row>
    <row r="7200" spans="3:10">
      <c r="C7200" s="48" t="s">
        <v>1304</v>
      </c>
      <c r="D7200" s="49" t="s">
        <v>1305</v>
      </c>
      <c r="E7200" s="65"/>
      <c r="F7200" s="65"/>
      <c r="G7200" s="50">
        <v>0</v>
      </c>
      <c r="H7200" s="50">
        <v>1</v>
      </c>
      <c r="I7200" s="50">
        <f t="shared" si="345"/>
        <v>0</v>
      </c>
      <c r="J7200" s="50">
        <f t="shared" si="345"/>
        <v>1</v>
      </c>
    </row>
    <row r="7201" spans="3:10">
      <c r="C7201" s="48" t="s">
        <v>1306</v>
      </c>
      <c r="D7201" s="49" t="s">
        <v>1307</v>
      </c>
      <c r="E7201" s="65"/>
      <c r="F7201" s="65"/>
      <c r="G7201" s="50">
        <v>0</v>
      </c>
      <c r="H7201" s="50">
        <v>1</v>
      </c>
      <c r="I7201" s="50">
        <f t="shared" si="345"/>
        <v>0</v>
      </c>
      <c r="J7201" s="50">
        <f t="shared" si="345"/>
        <v>1</v>
      </c>
    </row>
    <row r="7202" spans="3:10">
      <c r="C7202" s="48" t="s">
        <v>1310</v>
      </c>
      <c r="D7202" s="49" t="s">
        <v>1311</v>
      </c>
      <c r="E7202" s="65"/>
      <c r="F7202" s="65"/>
      <c r="G7202" s="50">
        <v>2</v>
      </c>
      <c r="H7202" s="50">
        <v>3</v>
      </c>
      <c r="I7202" s="50">
        <f t="shared" si="345"/>
        <v>2</v>
      </c>
      <c r="J7202" s="50">
        <f t="shared" si="345"/>
        <v>3</v>
      </c>
    </row>
    <row r="7203" spans="3:10">
      <c r="C7203" s="48" t="s">
        <v>1312</v>
      </c>
      <c r="D7203" s="49" t="s">
        <v>1313</v>
      </c>
      <c r="E7203" s="65"/>
      <c r="F7203" s="65"/>
      <c r="G7203" s="50">
        <v>22</v>
      </c>
      <c r="H7203" s="50">
        <v>24</v>
      </c>
      <c r="I7203" s="50">
        <f t="shared" si="345"/>
        <v>22</v>
      </c>
      <c r="J7203" s="50">
        <f t="shared" si="345"/>
        <v>24</v>
      </c>
    </row>
    <row r="7204" spans="3:10">
      <c r="C7204" s="48" t="s">
        <v>1316</v>
      </c>
      <c r="D7204" s="49" t="s">
        <v>1317</v>
      </c>
      <c r="E7204" s="65"/>
      <c r="F7204" s="65"/>
      <c r="G7204" s="50">
        <v>2</v>
      </c>
      <c r="H7204" s="50">
        <v>3</v>
      </c>
      <c r="I7204" s="50">
        <f t="shared" si="345"/>
        <v>2</v>
      </c>
      <c r="J7204" s="50">
        <f t="shared" si="345"/>
        <v>3</v>
      </c>
    </row>
    <row r="7205" spans="3:10">
      <c r="C7205" s="48" t="s">
        <v>1318</v>
      </c>
      <c r="D7205" s="49" t="s">
        <v>1319</v>
      </c>
      <c r="E7205" s="65"/>
      <c r="F7205" s="65"/>
      <c r="G7205" s="50">
        <v>5</v>
      </c>
      <c r="H7205" s="50">
        <v>7</v>
      </c>
      <c r="I7205" s="50">
        <f t="shared" si="345"/>
        <v>5</v>
      </c>
      <c r="J7205" s="50">
        <f t="shared" si="345"/>
        <v>7</v>
      </c>
    </row>
    <row r="7206" spans="3:10">
      <c r="C7206" s="48" t="s">
        <v>1320</v>
      </c>
      <c r="D7206" s="49" t="s">
        <v>1321</v>
      </c>
      <c r="E7206" s="65"/>
      <c r="F7206" s="65"/>
      <c r="G7206" s="50">
        <v>2</v>
      </c>
      <c r="H7206" s="50">
        <v>3</v>
      </c>
      <c r="I7206" s="50">
        <f t="shared" si="345"/>
        <v>2</v>
      </c>
      <c r="J7206" s="50">
        <f t="shared" si="345"/>
        <v>3</v>
      </c>
    </row>
    <row r="7207" spans="3:10">
      <c r="C7207" s="48" t="s">
        <v>1324</v>
      </c>
      <c r="D7207" s="49" t="s">
        <v>1325</v>
      </c>
      <c r="E7207" s="65"/>
      <c r="F7207" s="65"/>
      <c r="G7207" s="50">
        <v>5</v>
      </c>
      <c r="H7207" s="50">
        <v>4</v>
      </c>
      <c r="I7207" s="50">
        <f t="shared" si="345"/>
        <v>5</v>
      </c>
      <c r="J7207" s="50">
        <f t="shared" si="345"/>
        <v>4</v>
      </c>
    </row>
    <row r="7208" spans="3:10">
      <c r="C7208" s="48" t="s">
        <v>1326</v>
      </c>
      <c r="D7208" s="49" t="s">
        <v>1327</v>
      </c>
      <c r="E7208" s="65"/>
      <c r="F7208" s="65"/>
      <c r="G7208" s="50">
        <v>2</v>
      </c>
      <c r="H7208" s="50">
        <v>1</v>
      </c>
      <c r="I7208" s="50">
        <f t="shared" si="345"/>
        <v>2</v>
      </c>
      <c r="J7208" s="50">
        <f t="shared" si="345"/>
        <v>1</v>
      </c>
    </row>
    <row r="7209" spans="3:10">
      <c r="C7209" s="48" t="s">
        <v>1328</v>
      </c>
      <c r="D7209" s="49" t="s">
        <v>1329</v>
      </c>
      <c r="E7209" s="65"/>
      <c r="F7209" s="65"/>
      <c r="G7209" s="50">
        <v>7</v>
      </c>
      <c r="H7209" s="50">
        <v>7</v>
      </c>
      <c r="I7209" s="50">
        <f t="shared" si="345"/>
        <v>7</v>
      </c>
      <c r="J7209" s="50">
        <f t="shared" si="345"/>
        <v>7</v>
      </c>
    </row>
    <row r="7210" spans="3:10">
      <c r="C7210" s="48" t="s">
        <v>1429</v>
      </c>
      <c r="D7210" s="49" t="s">
        <v>1430</v>
      </c>
      <c r="E7210" s="65"/>
      <c r="F7210" s="65"/>
      <c r="G7210" s="50">
        <v>11</v>
      </c>
      <c r="H7210" s="50">
        <v>11</v>
      </c>
      <c r="I7210" s="50">
        <f t="shared" si="345"/>
        <v>11</v>
      </c>
      <c r="J7210" s="50">
        <f t="shared" si="345"/>
        <v>11</v>
      </c>
    </row>
    <row r="7211" spans="3:10">
      <c r="C7211" s="48" t="s">
        <v>1857</v>
      </c>
      <c r="D7211" s="49" t="s">
        <v>1858</v>
      </c>
      <c r="E7211" s="65"/>
      <c r="F7211" s="65"/>
      <c r="G7211" s="50">
        <v>11</v>
      </c>
      <c r="H7211" s="50">
        <v>8</v>
      </c>
      <c r="I7211" s="50">
        <f t="shared" si="345"/>
        <v>11</v>
      </c>
      <c r="J7211" s="50">
        <f t="shared" si="345"/>
        <v>8</v>
      </c>
    </row>
    <row r="7212" spans="3:10">
      <c r="C7212" s="48" t="s">
        <v>1645</v>
      </c>
      <c r="D7212" s="49" t="s">
        <v>1646</v>
      </c>
      <c r="E7212" s="65"/>
      <c r="F7212" s="65"/>
      <c r="G7212" s="50">
        <v>7</v>
      </c>
      <c r="H7212" s="50">
        <v>7</v>
      </c>
      <c r="I7212" s="50">
        <f t="shared" si="345"/>
        <v>7</v>
      </c>
      <c r="J7212" s="50">
        <f t="shared" si="345"/>
        <v>7</v>
      </c>
    </row>
    <row r="7213" spans="3:10">
      <c r="C7213" s="48" t="s">
        <v>1651</v>
      </c>
      <c r="D7213" s="49" t="s">
        <v>1652</v>
      </c>
      <c r="E7213" s="65"/>
      <c r="F7213" s="65"/>
      <c r="G7213" s="50">
        <v>9</v>
      </c>
      <c r="H7213" s="50">
        <v>9</v>
      </c>
      <c r="I7213" s="50">
        <f t="shared" si="345"/>
        <v>9</v>
      </c>
      <c r="J7213" s="50">
        <f t="shared" si="345"/>
        <v>9</v>
      </c>
    </row>
    <row r="7214" spans="3:10">
      <c r="C7214" s="48" t="s">
        <v>1997</v>
      </c>
      <c r="D7214" s="49" t="s">
        <v>1998</v>
      </c>
      <c r="E7214" s="65"/>
      <c r="F7214" s="65"/>
      <c r="G7214" s="50">
        <v>0</v>
      </c>
      <c r="H7214" s="50">
        <v>1</v>
      </c>
      <c r="I7214" s="50">
        <f t="shared" si="345"/>
        <v>0</v>
      </c>
      <c r="J7214" s="50">
        <f t="shared" si="345"/>
        <v>1</v>
      </c>
    </row>
    <row r="7215" spans="3:10">
      <c r="C7215" s="48" t="s">
        <v>1859</v>
      </c>
      <c r="D7215" s="49" t="s">
        <v>1860</v>
      </c>
      <c r="E7215" s="65"/>
      <c r="F7215" s="65"/>
      <c r="G7215" s="50">
        <v>7</v>
      </c>
      <c r="H7215" s="50">
        <v>7</v>
      </c>
      <c r="I7215" s="50">
        <f t="shared" si="345"/>
        <v>7</v>
      </c>
      <c r="J7215" s="50">
        <f t="shared" si="345"/>
        <v>7</v>
      </c>
    </row>
    <row r="7216" spans="3:10">
      <c r="C7216" s="48" t="s">
        <v>3402</v>
      </c>
      <c r="D7216" s="49" t="s">
        <v>3403</v>
      </c>
      <c r="E7216" s="65"/>
      <c r="F7216" s="65"/>
      <c r="G7216" s="50">
        <v>0</v>
      </c>
      <c r="H7216" s="50">
        <v>1</v>
      </c>
      <c r="I7216" s="50">
        <f t="shared" si="345"/>
        <v>0</v>
      </c>
      <c r="J7216" s="50">
        <f t="shared" si="345"/>
        <v>1</v>
      </c>
    </row>
    <row r="7217" spans="3:10">
      <c r="C7217" s="48" t="s">
        <v>3684</v>
      </c>
      <c r="D7217" s="49" t="s">
        <v>3685</v>
      </c>
      <c r="E7217" s="65"/>
      <c r="F7217" s="65"/>
      <c r="G7217" s="50">
        <v>0</v>
      </c>
      <c r="H7217" s="50">
        <v>1</v>
      </c>
      <c r="I7217" s="50">
        <f t="shared" si="345"/>
        <v>0</v>
      </c>
      <c r="J7217" s="50">
        <f t="shared" si="345"/>
        <v>1</v>
      </c>
    </row>
    <row r="7218" spans="3:10">
      <c r="C7218" s="48" t="s">
        <v>1999</v>
      </c>
      <c r="D7218" s="49" t="s">
        <v>2000</v>
      </c>
      <c r="E7218" s="65"/>
      <c r="F7218" s="65"/>
      <c r="G7218" s="50">
        <v>0</v>
      </c>
      <c r="H7218" s="50">
        <v>1</v>
      </c>
      <c r="I7218" s="50">
        <f t="shared" si="345"/>
        <v>0</v>
      </c>
      <c r="J7218" s="50">
        <f t="shared" si="345"/>
        <v>1</v>
      </c>
    </row>
    <row r="7219" spans="3:10">
      <c r="C7219" s="48" t="s">
        <v>3406</v>
      </c>
      <c r="D7219" s="49" t="s">
        <v>3407</v>
      </c>
      <c r="E7219" s="65"/>
      <c r="F7219" s="65"/>
      <c r="G7219" s="50">
        <v>2</v>
      </c>
      <c r="H7219" s="50">
        <v>3</v>
      </c>
      <c r="I7219" s="50">
        <f t="shared" si="345"/>
        <v>2</v>
      </c>
      <c r="J7219" s="50">
        <f t="shared" si="345"/>
        <v>3</v>
      </c>
    </row>
    <row r="7220" spans="3:10">
      <c r="C7220" s="48" t="s">
        <v>2001</v>
      </c>
      <c r="D7220" s="49" t="s">
        <v>2002</v>
      </c>
      <c r="E7220" s="65"/>
      <c r="F7220" s="65"/>
      <c r="G7220" s="50">
        <v>1</v>
      </c>
      <c r="H7220" s="50">
        <v>1</v>
      </c>
      <c r="I7220" s="50">
        <f t="shared" si="345"/>
        <v>1</v>
      </c>
      <c r="J7220" s="50">
        <f t="shared" si="345"/>
        <v>1</v>
      </c>
    </row>
    <row r="7221" spans="3:10">
      <c r="C7221" s="48" t="s">
        <v>1655</v>
      </c>
      <c r="D7221" s="49" t="s">
        <v>1656</v>
      </c>
      <c r="E7221" s="65"/>
      <c r="F7221" s="65"/>
      <c r="G7221" s="50">
        <v>0</v>
      </c>
      <c r="H7221" s="50">
        <v>1</v>
      </c>
      <c r="I7221" s="50">
        <f t="shared" si="345"/>
        <v>0</v>
      </c>
      <c r="J7221" s="50">
        <f t="shared" si="345"/>
        <v>1</v>
      </c>
    </row>
    <row r="7222" spans="3:10">
      <c r="C7222" s="48" t="s">
        <v>2007</v>
      </c>
      <c r="D7222" s="49" t="s">
        <v>2008</v>
      </c>
      <c r="E7222" s="65"/>
      <c r="F7222" s="65"/>
      <c r="G7222" s="50">
        <v>1</v>
      </c>
      <c r="H7222" s="50">
        <v>1</v>
      </c>
      <c r="I7222" s="50">
        <f t="shared" si="345"/>
        <v>1</v>
      </c>
      <c r="J7222" s="50">
        <f t="shared" si="345"/>
        <v>1</v>
      </c>
    </row>
    <row r="7223" spans="3:10">
      <c r="C7223" s="48" t="s">
        <v>1665</v>
      </c>
      <c r="D7223" s="49" t="s">
        <v>1666</v>
      </c>
      <c r="E7223" s="65"/>
      <c r="F7223" s="65"/>
      <c r="G7223" s="50">
        <v>0</v>
      </c>
      <c r="H7223" s="50">
        <v>1</v>
      </c>
      <c r="I7223" s="50">
        <f t="shared" si="345"/>
        <v>0</v>
      </c>
      <c r="J7223" s="50">
        <f t="shared" si="345"/>
        <v>1</v>
      </c>
    </row>
    <row r="7224" spans="3:10">
      <c r="C7224" s="48" t="s">
        <v>3063</v>
      </c>
      <c r="D7224" s="49" t="s">
        <v>3064</v>
      </c>
      <c r="E7224" s="65"/>
      <c r="F7224" s="65"/>
      <c r="G7224" s="50">
        <v>4</v>
      </c>
      <c r="H7224" s="50">
        <v>3</v>
      </c>
      <c r="I7224" s="50">
        <f t="shared" si="345"/>
        <v>4</v>
      </c>
      <c r="J7224" s="50">
        <f t="shared" si="345"/>
        <v>3</v>
      </c>
    </row>
    <row r="7225" spans="3:10">
      <c r="C7225" s="48" t="s">
        <v>3065</v>
      </c>
      <c r="D7225" s="49" t="s">
        <v>3066</v>
      </c>
      <c r="E7225" s="65"/>
      <c r="F7225" s="65"/>
      <c r="G7225" s="50">
        <v>0</v>
      </c>
      <c r="H7225" s="50">
        <v>1</v>
      </c>
      <c r="I7225" s="50">
        <f t="shared" si="345"/>
        <v>0</v>
      </c>
      <c r="J7225" s="50">
        <f t="shared" si="345"/>
        <v>1</v>
      </c>
    </row>
    <row r="7226" spans="3:10">
      <c r="C7226" s="48" t="s">
        <v>1669</v>
      </c>
      <c r="D7226" s="49" t="s">
        <v>1670</v>
      </c>
      <c r="E7226" s="65"/>
      <c r="F7226" s="65"/>
      <c r="G7226" s="50">
        <v>5</v>
      </c>
      <c r="H7226" s="50">
        <v>5</v>
      </c>
      <c r="I7226" s="50">
        <f t="shared" si="345"/>
        <v>5</v>
      </c>
      <c r="J7226" s="50">
        <f t="shared" si="345"/>
        <v>5</v>
      </c>
    </row>
    <row r="7227" spans="3:10">
      <c r="C7227" s="48" t="s">
        <v>1671</v>
      </c>
      <c r="D7227" s="49" t="s">
        <v>1672</v>
      </c>
      <c r="E7227" s="65"/>
      <c r="F7227" s="65"/>
      <c r="G7227" s="50">
        <v>10</v>
      </c>
      <c r="H7227" s="50">
        <v>9</v>
      </c>
      <c r="I7227" s="50">
        <f t="shared" si="345"/>
        <v>10</v>
      </c>
      <c r="J7227" s="50">
        <f t="shared" si="345"/>
        <v>9</v>
      </c>
    </row>
    <row r="7228" spans="3:10">
      <c r="C7228" s="48" t="s">
        <v>1673</v>
      </c>
      <c r="D7228" s="49" t="s">
        <v>1674</v>
      </c>
      <c r="E7228" s="65"/>
      <c r="F7228" s="65"/>
      <c r="G7228" s="50">
        <v>5</v>
      </c>
      <c r="H7228" s="50">
        <v>5</v>
      </c>
      <c r="I7228" s="50">
        <f t="shared" si="345"/>
        <v>5</v>
      </c>
      <c r="J7228" s="50">
        <f t="shared" si="345"/>
        <v>5</v>
      </c>
    </row>
    <row r="7229" spans="3:10">
      <c r="C7229" s="48" t="s">
        <v>1675</v>
      </c>
      <c r="D7229" s="49" t="s">
        <v>1676</v>
      </c>
      <c r="E7229" s="65"/>
      <c r="F7229" s="65"/>
      <c r="G7229" s="50">
        <v>0</v>
      </c>
      <c r="H7229" s="50">
        <v>1</v>
      </c>
      <c r="I7229" s="50">
        <f t="shared" si="345"/>
        <v>0</v>
      </c>
      <c r="J7229" s="50">
        <f t="shared" si="345"/>
        <v>1</v>
      </c>
    </row>
    <row r="7230" spans="3:10">
      <c r="C7230" s="48" t="s">
        <v>5464</v>
      </c>
      <c r="D7230" s="49" t="s">
        <v>5465</v>
      </c>
      <c r="E7230" s="65"/>
      <c r="F7230" s="65"/>
      <c r="G7230" s="50">
        <v>1</v>
      </c>
      <c r="H7230" s="50">
        <v>1</v>
      </c>
      <c r="I7230" s="50">
        <f t="shared" si="345"/>
        <v>1</v>
      </c>
      <c r="J7230" s="50">
        <f t="shared" si="345"/>
        <v>1</v>
      </c>
    </row>
    <row r="7231" spans="3:10">
      <c r="C7231" s="48" t="s">
        <v>1875</v>
      </c>
      <c r="D7231" s="49" t="s">
        <v>1876</v>
      </c>
      <c r="E7231" s="65"/>
      <c r="F7231" s="65"/>
      <c r="G7231" s="50">
        <v>0</v>
      </c>
      <c r="H7231" s="50">
        <v>1</v>
      </c>
      <c r="I7231" s="50">
        <f t="shared" si="345"/>
        <v>0</v>
      </c>
      <c r="J7231" s="50">
        <f t="shared" si="345"/>
        <v>1</v>
      </c>
    </row>
    <row r="7232" spans="3:10">
      <c r="C7232" s="48" t="s">
        <v>5466</v>
      </c>
      <c r="D7232" s="49" t="s">
        <v>5467</v>
      </c>
      <c r="E7232" s="65"/>
      <c r="F7232" s="65"/>
      <c r="G7232" s="50">
        <v>0</v>
      </c>
      <c r="H7232" s="50">
        <v>1</v>
      </c>
      <c r="I7232" s="50">
        <f t="shared" si="345"/>
        <v>0</v>
      </c>
      <c r="J7232" s="50">
        <f t="shared" si="345"/>
        <v>1</v>
      </c>
    </row>
    <row r="7233" spans="3:10">
      <c r="C7233" s="48" t="s">
        <v>5468</v>
      </c>
      <c r="D7233" s="49" t="s">
        <v>5469</v>
      </c>
      <c r="E7233" s="65"/>
      <c r="F7233" s="65"/>
      <c r="G7233" s="50">
        <v>0</v>
      </c>
      <c r="H7233" s="50">
        <v>1</v>
      </c>
      <c r="I7233" s="50">
        <f t="shared" si="345"/>
        <v>0</v>
      </c>
      <c r="J7233" s="50">
        <f t="shared" si="345"/>
        <v>1</v>
      </c>
    </row>
    <row r="7234" spans="3:10">
      <c r="C7234" s="48" t="s">
        <v>1683</v>
      </c>
      <c r="D7234" s="49" t="s">
        <v>1684</v>
      </c>
      <c r="E7234" s="65"/>
      <c r="F7234" s="65"/>
      <c r="G7234" s="50">
        <v>34</v>
      </c>
      <c r="H7234" s="50">
        <v>36</v>
      </c>
      <c r="I7234" s="50">
        <f t="shared" si="345"/>
        <v>34</v>
      </c>
      <c r="J7234" s="50">
        <f t="shared" si="345"/>
        <v>36</v>
      </c>
    </row>
    <row r="7235" spans="3:10">
      <c r="C7235" s="48" t="s">
        <v>1685</v>
      </c>
      <c r="D7235" s="49" t="s">
        <v>1686</v>
      </c>
      <c r="E7235" s="65"/>
      <c r="F7235" s="65"/>
      <c r="G7235" s="50">
        <v>75</v>
      </c>
      <c r="H7235" s="50">
        <v>80</v>
      </c>
      <c r="I7235" s="50">
        <f t="shared" si="345"/>
        <v>75</v>
      </c>
      <c r="J7235" s="50">
        <f t="shared" si="345"/>
        <v>80</v>
      </c>
    </row>
    <row r="7236" spans="3:10">
      <c r="C7236" s="48" t="s">
        <v>1687</v>
      </c>
      <c r="D7236" s="49" t="s">
        <v>1688</v>
      </c>
      <c r="E7236" s="65"/>
      <c r="F7236" s="65"/>
      <c r="G7236" s="50">
        <v>23</v>
      </c>
      <c r="H7236" s="50">
        <v>19</v>
      </c>
      <c r="I7236" s="50">
        <f t="shared" si="345"/>
        <v>23</v>
      </c>
      <c r="J7236" s="50">
        <f t="shared" si="345"/>
        <v>19</v>
      </c>
    </row>
    <row r="7237" spans="3:10">
      <c r="C7237" s="48" t="s">
        <v>1689</v>
      </c>
      <c r="D7237" s="49" t="s">
        <v>1690</v>
      </c>
      <c r="E7237" s="65"/>
      <c r="F7237" s="65"/>
      <c r="G7237" s="50">
        <v>0</v>
      </c>
      <c r="H7237" s="50">
        <v>1</v>
      </c>
      <c r="I7237" s="50">
        <f t="shared" si="345"/>
        <v>0</v>
      </c>
      <c r="J7237" s="50">
        <f t="shared" si="345"/>
        <v>1</v>
      </c>
    </row>
    <row r="7238" spans="3:10">
      <c r="C7238" s="48" t="s">
        <v>1691</v>
      </c>
      <c r="D7238" s="49" t="s">
        <v>1692</v>
      </c>
      <c r="E7238" s="65"/>
      <c r="F7238" s="65"/>
      <c r="G7238" s="50">
        <v>1</v>
      </c>
      <c r="H7238" s="50">
        <v>1</v>
      </c>
      <c r="I7238" s="50">
        <f t="shared" si="345"/>
        <v>1</v>
      </c>
      <c r="J7238" s="50">
        <f t="shared" si="345"/>
        <v>1</v>
      </c>
    </row>
    <row r="7239" spans="3:10">
      <c r="C7239" s="48" t="s">
        <v>1693</v>
      </c>
      <c r="D7239" s="49" t="s">
        <v>1694</v>
      </c>
      <c r="E7239" s="65"/>
      <c r="F7239" s="65"/>
      <c r="G7239" s="50">
        <v>0</v>
      </c>
      <c r="H7239" s="50">
        <v>1</v>
      </c>
      <c r="I7239" s="50">
        <f t="shared" si="345"/>
        <v>0</v>
      </c>
      <c r="J7239" s="50">
        <f t="shared" si="345"/>
        <v>1</v>
      </c>
    </row>
    <row r="7240" spans="3:10">
      <c r="C7240" s="48" t="s">
        <v>5470</v>
      </c>
      <c r="D7240" s="49" t="s">
        <v>5471</v>
      </c>
      <c r="E7240" s="65"/>
      <c r="F7240" s="65"/>
      <c r="G7240" s="50">
        <v>1</v>
      </c>
      <c r="H7240" s="50">
        <v>1</v>
      </c>
      <c r="I7240" s="50">
        <f t="shared" si="345"/>
        <v>1</v>
      </c>
      <c r="J7240" s="50">
        <f t="shared" si="345"/>
        <v>1</v>
      </c>
    </row>
    <row r="7241" spans="3:10">
      <c r="C7241" s="48" t="s">
        <v>1881</v>
      </c>
      <c r="D7241" s="49" t="s">
        <v>1882</v>
      </c>
      <c r="E7241" s="65"/>
      <c r="F7241" s="65"/>
      <c r="G7241" s="50">
        <v>0</v>
      </c>
      <c r="H7241" s="50">
        <v>1</v>
      </c>
      <c r="I7241" s="50">
        <f t="shared" si="345"/>
        <v>0</v>
      </c>
      <c r="J7241" s="50">
        <f t="shared" si="345"/>
        <v>1</v>
      </c>
    </row>
    <row r="7242" spans="3:10">
      <c r="C7242" s="48" t="s">
        <v>1695</v>
      </c>
      <c r="D7242" s="49" t="s">
        <v>1696</v>
      </c>
      <c r="E7242" s="65"/>
      <c r="F7242" s="65"/>
      <c r="G7242" s="50">
        <v>1</v>
      </c>
      <c r="H7242" s="50">
        <v>1</v>
      </c>
      <c r="I7242" s="50">
        <f t="shared" si="345"/>
        <v>1</v>
      </c>
      <c r="J7242" s="50">
        <f t="shared" si="345"/>
        <v>1</v>
      </c>
    </row>
    <row r="7243" spans="3:10">
      <c r="C7243" s="48" t="s">
        <v>1697</v>
      </c>
      <c r="D7243" s="49" t="s">
        <v>1698</v>
      </c>
      <c r="E7243" s="65"/>
      <c r="F7243" s="65"/>
      <c r="G7243" s="50">
        <v>1</v>
      </c>
      <c r="H7243" s="50">
        <v>2</v>
      </c>
      <c r="I7243" s="50">
        <f t="shared" si="345"/>
        <v>1</v>
      </c>
      <c r="J7243" s="50">
        <f t="shared" si="345"/>
        <v>2</v>
      </c>
    </row>
    <row r="7244" spans="3:10">
      <c r="C7244" s="48" t="s">
        <v>1699</v>
      </c>
      <c r="D7244" s="49" t="s">
        <v>1700</v>
      </c>
      <c r="E7244" s="65"/>
      <c r="F7244" s="65"/>
      <c r="G7244" s="50">
        <v>1</v>
      </c>
      <c r="H7244" s="50">
        <v>1</v>
      </c>
      <c r="I7244" s="50">
        <f t="shared" si="345"/>
        <v>1</v>
      </c>
      <c r="J7244" s="50">
        <f t="shared" si="345"/>
        <v>1</v>
      </c>
    </row>
    <row r="7245" spans="3:10">
      <c r="C7245" s="48" t="s">
        <v>5472</v>
      </c>
      <c r="D7245" s="49" t="s">
        <v>5473</v>
      </c>
      <c r="E7245" s="65"/>
      <c r="F7245" s="65"/>
      <c r="G7245" s="50">
        <v>0</v>
      </c>
      <c r="H7245" s="50">
        <v>1</v>
      </c>
      <c r="I7245" s="50">
        <f t="shared" si="345"/>
        <v>0</v>
      </c>
      <c r="J7245" s="50">
        <f t="shared" si="345"/>
        <v>1</v>
      </c>
    </row>
    <row r="7246" spans="3:10">
      <c r="C7246" s="48" t="s">
        <v>5474</v>
      </c>
      <c r="D7246" s="49" t="s">
        <v>5475</v>
      </c>
      <c r="E7246" s="65"/>
      <c r="F7246" s="65"/>
      <c r="G7246" s="50">
        <v>0</v>
      </c>
      <c r="H7246" s="50">
        <v>1</v>
      </c>
      <c r="I7246" s="50">
        <f t="shared" si="345"/>
        <v>0</v>
      </c>
      <c r="J7246" s="50">
        <f t="shared" si="345"/>
        <v>1</v>
      </c>
    </row>
    <row r="7247" spans="3:10">
      <c r="C7247" s="48" t="s">
        <v>1703</v>
      </c>
      <c r="D7247" s="49" t="s">
        <v>1704</v>
      </c>
      <c r="E7247" s="65"/>
      <c r="F7247" s="65"/>
      <c r="G7247" s="50">
        <v>3</v>
      </c>
      <c r="H7247" s="50">
        <v>4</v>
      </c>
      <c r="I7247" s="50">
        <f t="shared" si="345"/>
        <v>3</v>
      </c>
      <c r="J7247" s="50">
        <f t="shared" si="345"/>
        <v>4</v>
      </c>
    </row>
    <row r="7248" spans="3:10">
      <c r="C7248" s="48" t="s">
        <v>1705</v>
      </c>
      <c r="D7248" s="49" t="s">
        <v>1706</v>
      </c>
      <c r="E7248" s="65"/>
      <c r="F7248" s="65"/>
      <c r="G7248" s="50">
        <v>0</v>
      </c>
      <c r="H7248" s="50">
        <v>1</v>
      </c>
      <c r="I7248" s="50">
        <f t="shared" si="345"/>
        <v>0</v>
      </c>
      <c r="J7248" s="50">
        <f t="shared" si="345"/>
        <v>1</v>
      </c>
    </row>
    <row r="7249" spans="3:10">
      <c r="C7249" s="48" t="s">
        <v>1707</v>
      </c>
      <c r="D7249" s="49" t="s">
        <v>1708</v>
      </c>
      <c r="E7249" s="65"/>
      <c r="F7249" s="65"/>
      <c r="G7249" s="50">
        <v>1</v>
      </c>
      <c r="H7249" s="50">
        <v>1</v>
      </c>
      <c r="I7249" s="50">
        <f t="shared" si="345"/>
        <v>1</v>
      </c>
      <c r="J7249" s="50">
        <f t="shared" si="345"/>
        <v>1</v>
      </c>
    </row>
    <row r="7250" spans="3:10">
      <c r="C7250" s="48" t="s">
        <v>1709</v>
      </c>
      <c r="D7250" s="49" t="s">
        <v>1710</v>
      </c>
      <c r="E7250" s="65"/>
      <c r="F7250" s="65"/>
      <c r="G7250" s="50">
        <v>7</v>
      </c>
      <c r="H7250" s="50">
        <v>5</v>
      </c>
      <c r="I7250" s="50">
        <f t="shared" si="345"/>
        <v>7</v>
      </c>
      <c r="J7250" s="50">
        <f t="shared" si="345"/>
        <v>5</v>
      </c>
    </row>
    <row r="7251" spans="3:10">
      <c r="C7251" s="48" t="s">
        <v>1717</v>
      </c>
      <c r="D7251" s="49" t="s">
        <v>1718</v>
      </c>
      <c r="E7251" s="65"/>
      <c r="F7251" s="65"/>
      <c r="G7251" s="50">
        <v>2</v>
      </c>
      <c r="H7251" s="50">
        <v>3</v>
      </c>
      <c r="I7251" s="50">
        <f t="shared" si="345"/>
        <v>2</v>
      </c>
      <c r="J7251" s="50">
        <f t="shared" si="345"/>
        <v>3</v>
      </c>
    </row>
    <row r="7252" spans="3:10">
      <c r="C7252" s="48" t="s">
        <v>1719</v>
      </c>
      <c r="D7252" s="49" t="s">
        <v>1720</v>
      </c>
      <c r="E7252" s="65"/>
      <c r="F7252" s="65"/>
      <c r="G7252" s="50">
        <v>0</v>
      </c>
      <c r="H7252" s="50">
        <v>1</v>
      </c>
      <c r="I7252" s="50">
        <f t="shared" si="345"/>
        <v>0</v>
      </c>
      <c r="J7252" s="50">
        <f t="shared" si="345"/>
        <v>1</v>
      </c>
    </row>
    <row r="7253" spans="3:10">
      <c r="C7253" s="48" t="s">
        <v>1885</v>
      </c>
      <c r="D7253" s="49" t="s">
        <v>1886</v>
      </c>
      <c r="E7253" s="65"/>
      <c r="F7253" s="65"/>
      <c r="G7253" s="50">
        <v>0</v>
      </c>
      <c r="H7253" s="50">
        <v>1</v>
      </c>
      <c r="I7253" s="50">
        <f t="shared" si="345"/>
        <v>0</v>
      </c>
      <c r="J7253" s="50">
        <f t="shared" si="345"/>
        <v>1</v>
      </c>
    </row>
    <row r="7254" spans="3:10">
      <c r="C7254" s="48" t="s">
        <v>1721</v>
      </c>
      <c r="D7254" s="49" t="s">
        <v>1722</v>
      </c>
      <c r="E7254" s="65"/>
      <c r="F7254" s="65"/>
      <c r="G7254" s="50">
        <v>0</v>
      </c>
      <c r="H7254" s="50">
        <v>1</v>
      </c>
      <c r="I7254" s="50">
        <f t="shared" si="345"/>
        <v>0</v>
      </c>
      <c r="J7254" s="50">
        <f t="shared" si="345"/>
        <v>1</v>
      </c>
    </row>
    <row r="7255" spans="3:10">
      <c r="C7255" s="48" t="s">
        <v>1725</v>
      </c>
      <c r="D7255" s="49" t="s">
        <v>1726</v>
      </c>
      <c r="E7255" s="65"/>
      <c r="F7255" s="65"/>
      <c r="G7255" s="50">
        <v>0</v>
      </c>
      <c r="H7255" s="50">
        <v>1</v>
      </c>
      <c r="I7255" s="50">
        <f t="shared" si="345"/>
        <v>0</v>
      </c>
      <c r="J7255" s="50">
        <f t="shared" si="345"/>
        <v>1</v>
      </c>
    </row>
    <row r="7256" spans="3:10">
      <c r="C7256" s="48" t="s">
        <v>1737</v>
      </c>
      <c r="D7256" s="49" t="s">
        <v>1738</v>
      </c>
      <c r="E7256" s="65"/>
      <c r="F7256" s="65"/>
      <c r="G7256" s="50">
        <v>1</v>
      </c>
      <c r="H7256" s="50">
        <v>1</v>
      </c>
      <c r="I7256" s="50">
        <f t="shared" si="345"/>
        <v>1</v>
      </c>
      <c r="J7256" s="50">
        <f t="shared" si="345"/>
        <v>1</v>
      </c>
    </row>
    <row r="7257" spans="3:10">
      <c r="C7257" s="48" t="s">
        <v>1741</v>
      </c>
      <c r="D7257" s="49" t="s">
        <v>1742</v>
      </c>
      <c r="E7257" s="65"/>
      <c r="F7257" s="65"/>
      <c r="G7257" s="50">
        <v>4</v>
      </c>
      <c r="H7257" s="50">
        <v>4</v>
      </c>
      <c r="I7257" s="50">
        <f t="shared" si="345"/>
        <v>4</v>
      </c>
      <c r="J7257" s="50">
        <f t="shared" si="345"/>
        <v>4</v>
      </c>
    </row>
    <row r="7258" spans="3:10">
      <c r="C7258" s="48" t="s">
        <v>1745</v>
      </c>
      <c r="D7258" s="49" t="s">
        <v>1746</v>
      </c>
      <c r="E7258" s="65"/>
      <c r="F7258" s="65"/>
      <c r="G7258" s="50">
        <v>0</v>
      </c>
      <c r="H7258" s="50">
        <v>1</v>
      </c>
      <c r="I7258" s="50">
        <f t="shared" si="345"/>
        <v>0</v>
      </c>
      <c r="J7258" s="50">
        <f t="shared" si="345"/>
        <v>1</v>
      </c>
    </row>
    <row r="7259" spans="3:10">
      <c r="C7259" s="48" t="s">
        <v>1747</v>
      </c>
      <c r="D7259" s="49" t="s">
        <v>1748</v>
      </c>
      <c r="E7259" s="65"/>
      <c r="F7259" s="65"/>
      <c r="G7259" s="50">
        <v>15</v>
      </c>
      <c r="H7259" s="50">
        <v>16</v>
      </c>
      <c r="I7259" s="50">
        <f t="shared" si="345"/>
        <v>15</v>
      </c>
      <c r="J7259" s="50">
        <f t="shared" si="345"/>
        <v>16</v>
      </c>
    </row>
    <row r="7260" spans="3:10" ht="25.5">
      <c r="C7260" s="48" t="s">
        <v>1761</v>
      </c>
      <c r="D7260" s="49" t="s">
        <v>1762</v>
      </c>
      <c r="E7260" s="65"/>
      <c r="F7260" s="65"/>
      <c r="G7260" s="50">
        <v>0</v>
      </c>
      <c r="H7260" s="50">
        <v>1</v>
      </c>
      <c r="I7260" s="50">
        <f t="shared" si="345"/>
        <v>0</v>
      </c>
      <c r="J7260" s="50">
        <f t="shared" si="345"/>
        <v>1</v>
      </c>
    </row>
    <row r="7261" spans="3:10" ht="25.5">
      <c r="C7261" s="48" t="s">
        <v>1763</v>
      </c>
      <c r="D7261" s="49" t="s">
        <v>1764</v>
      </c>
      <c r="E7261" s="65"/>
      <c r="F7261" s="65"/>
      <c r="G7261" s="50">
        <v>0</v>
      </c>
      <c r="H7261" s="50">
        <v>1</v>
      </c>
      <c r="I7261" s="50">
        <f t="shared" si="345"/>
        <v>0</v>
      </c>
      <c r="J7261" s="50">
        <f t="shared" si="345"/>
        <v>1</v>
      </c>
    </row>
    <row r="7262" spans="3:10">
      <c r="C7262" s="48" t="s">
        <v>3410</v>
      </c>
      <c r="D7262" s="49" t="s">
        <v>3411</v>
      </c>
      <c r="E7262" s="65"/>
      <c r="F7262" s="65"/>
      <c r="G7262" s="50">
        <v>0</v>
      </c>
      <c r="H7262" s="50">
        <v>1</v>
      </c>
      <c r="I7262" s="50">
        <f t="shared" si="345"/>
        <v>0</v>
      </c>
      <c r="J7262" s="50">
        <f t="shared" si="345"/>
        <v>1</v>
      </c>
    </row>
    <row r="7263" spans="3:10">
      <c r="C7263" s="48" t="s">
        <v>1889</v>
      </c>
      <c r="D7263" s="49" t="s">
        <v>1890</v>
      </c>
      <c r="E7263" s="65"/>
      <c r="F7263" s="65"/>
      <c r="G7263" s="50">
        <v>1</v>
      </c>
      <c r="H7263" s="50">
        <v>1</v>
      </c>
      <c r="I7263" s="50">
        <f t="shared" si="345"/>
        <v>1</v>
      </c>
      <c r="J7263" s="50">
        <f t="shared" si="345"/>
        <v>1</v>
      </c>
    </row>
    <row r="7264" spans="3:10">
      <c r="C7264" s="48" t="s">
        <v>2021</v>
      </c>
      <c r="D7264" s="49" t="s">
        <v>2022</v>
      </c>
      <c r="E7264" s="65"/>
      <c r="F7264" s="65"/>
      <c r="G7264" s="50">
        <v>0</v>
      </c>
      <c r="H7264" s="50">
        <v>1</v>
      </c>
      <c r="I7264" s="50">
        <f t="shared" si="345"/>
        <v>0</v>
      </c>
      <c r="J7264" s="50">
        <f t="shared" si="345"/>
        <v>1</v>
      </c>
    </row>
    <row r="7265" spans="3:10">
      <c r="C7265" s="48" t="s">
        <v>2023</v>
      </c>
      <c r="D7265" s="49" t="s">
        <v>2024</v>
      </c>
      <c r="E7265" s="65"/>
      <c r="F7265" s="65"/>
      <c r="G7265" s="50">
        <v>23</v>
      </c>
      <c r="H7265" s="50">
        <v>20</v>
      </c>
      <c r="I7265" s="50">
        <f t="shared" si="345"/>
        <v>23</v>
      </c>
      <c r="J7265" s="50">
        <f t="shared" si="345"/>
        <v>20</v>
      </c>
    </row>
    <row r="7266" spans="3:10">
      <c r="C7266" s="48" t="s">
        <v>1531</v>
      </c>
      <c r="D7266" s="49" t="s">
        <v>1532</v>
      </c>
      <c r="E7266" s="65"/>
      <c r="F7266" s="65"/>
      <c r="G7266" s="50">
        <v>0</v>
      </c>
      <c r="H7266" s="50">
        <v>1</v>
      </c>
      <c r="I7266" s="50">
        <f t="shared" si="345"/>
        <v>0</v>
      </c>
      <c r="J7266" s="50">
        <f t="shared" si="345"/>
        <v>1</v>
      </c>
    </row>
    <row r="7267" spans="3:10">
      <c r="C7267" s="48" t="s">
        <v>467</v>
      </c>
      <c r="D7267" s="49" t="s">
        <v>468</v>
      </c>
      <c r="E7267" s="65"/>
      <c r="F7267" s="65"/>
      <c r="G7267" s="50">
        <v>1</v>
      </c>
      <c r="H7267" s="50">
        <v>1</v>
      </c>
      <c r="I7267" s="50">
        <f t="shared" si="345"/>
        <v>1</v>
      </c>
      <c r="J7267" s="50">
        <f t="shared" si="345"/>
        <v>1</v>
      </c>
    </row>
    <row r="7268" spans="3:10">
      <c r="C7268" s="48" t="s">
        <v>5476</v>
      </c>
      <c r="D7268" s="49" t="s">
        <v>5477</v>
      </c>
      <c r="E7268" s="65"/>
      <c r="F7268" s="65"/>
      <c r="G7268" s="50">
        <v>0</v>
      </c>
      <c r="H7268" s="50">
        <v>1</v>
      </c>
      <c r="I7268" s="50">
        <f t="shared" si="345"/>
        <v>0</v>
      </c>
      <c r="J7268" s="50">
        <f t="shared" si="345"/>
        <v>1</v>
      </c>
    </row>
    <row r="7269" spans="3:10">
      <c r="C7269" s="48" t="s">
        <v>1349</v>
      </c>
      <c r="D7269" s="49" t="s">
        <v>1350</v>
      </c>
      <c r="E7269" s="65"/>
      <c r="F7269" s="65"/>
      <c r="G7269" s="50">
        <v>1</v>
      </c>
      <c r="H7269" s="50">
        <v>1</v>
      </c>
      <c r="I7269" s="50">
        <f t="shared" si="345"/>
        <v>1</v>
      </c>
      <c r="J7269" s="50">
        <f t="shared" si="345"/>
        <v>1</v>
      </c>
    </row>
    <row r="7270" spans="3:10">
      <c r="C7270" s="48" t="s">
        <v>1351</v>
      </c>
      <c r="D7270" s="49" t="s">
        <v>1352</v>
      </c>
      <c r="E7270" s="65"/>
      <c r="F7270" s="65"/>
      <c r="G7270" s="50">
        <v>9</v>
      </c>
      <c r="H7270" s="50">
        <v>7</v>
      </c>
      <c r="I7270" s="50">
        <f t="shared" si="345"/>
        <v>9</v>
      </c>
      <c r="J7270" s="50">
        <f t="shared" si="345"/>
        <v>7</v>
      </c>
    </row>
    <row r="7271" spans="3:10">
      <c r="C7271" s="48" t="s">
        <v>3079</v>
      </c>
      <c r="D7271" s="49" t="s">
        <v>3080</v>
      </c>
      <c r="E7271" s="65"/>
      <c r="F7271" s="65"/>
      <c r="G7271" s="50">
        <v>1</v>
      </c>
      <c r="H7271" s="50">
        <v>2</v>
      </c>
      <c r="I7271" s="50">
        <f t="shared" si="345"/>
        <v>1</v>
      </c>
      <c r="J7271" s="50">
        <f t="shared" si="345"/>
        <v>2</v>
      </c>
    </row>
    <row r="7272" spans="3:10">
      <c r="C7272" s="48" t="s">
        <v>3081</v>
      </c>
      <c r="D7272" s="49" t="s">
        <v>3082</v>
      </c>
      <c r="E7272" s="65"/>
      <c r="F7272" s="65"/>
      <c r="G7272" s="50">
        <v>37</v>
      </c>
      <c r="H7272" s="50">
        <v>40</v>
      </c>
      <c r="I7272" s="50">
        <f t="shared" si="345"/>
        <v>37</v>
      </c>
      <c r="J7272" s="50">
        <f t="shared" si="345"/>
        <v>40</v>
      </c>
    </row>
    <row r="7273" spans="3:10">
      <c r="C7273" s="48" t="s">
        <v>3083</v>
      </c>
      <c r="D7273" s="49" t="s">
        <v>3084</v>
      </c>
      <c r="E7273" s="65"/>
      <c r="F7273" s="65"/>
      <c r="G7273" s="50">
        <v>10</v>
      </c>
      <c r="H7273" s="50">
        <v>9</v>
      </c>
      <c r="I7273" s="50">
        <f t="shared" si="345"/>
        <v>10</v>
      </c>
      <c r="J7273" s="50">
        <f t="shared" si="345"/>
        <v>9</v>
      </c>
    </row>
    <row r="7274" spans="3:10">
      <c r="C7274" s="48" t="s">
        <v>4505</v>
      </c>
      <c r="D7274" s="49" t="s">
        <v>4506</v>
      </c>
      <c r="E7274" s="65"/>
      <c r="F7274" s="65"/>
      <c r="G7274" s="50">
        <v>1</v>
      </c>
      <c r="H7274" s="50">
        <v>3</v>
      </c>
      <c r="I7274" s="50">
        <f t="shared" si="345"/>
        <v>1</v>
      </c>
      <c r="J7274" s="50">
        <f t="shared" si="345"/>
        <v>3</v>
      </c>
    </row>
    <row r="7275" spans="3:10">
      <c r="C7275" s="48" t="s">
        <v>1353</v>
      </c>
      <c r="D7275" s="49" t="s">
        <v>1354</v>
      </c>
      <c r="E7275" s="65"/>
      <c r="F7275" s="65"/>
      <c r="G7275" s="50">
        <v>2</v>
      </c>
      <c r="H7275" s="50">
        <v>3</v>
      </c>
      <c r="I7275" s="50">
        <f t="shared" si="345"/>
        <v>2</v>
      </c>
      <c r="J7275" s="50">
        <f t="shared" si="345"/>
        <v>3</v>
      </c>
    </row>
    <row r="7276" spans="3:10">
      <c r="C7276" s="48" t="s">
        <v>4518</v>
      </c>
      <c r="D7276" s="49" t="s">
        <v>4519</v>
      </c>
      <c r="E7276" s="65"/>
      <c r="F7276" s="65"/>
      <c r="G7276" s="50">
        <v>0</v>
      </c>
      <c r="H7276" s="50">
        <v>1</v>
      </c>
      <c r="I7276" s="50">
        <f t="shared" si="345"/>
        <v>0</v>
      </c>
      <c r="J7276" s="50">
        <f t="shared" si="345"/>
        <v>1</v>
      </c>
    </row>
    <row r="7277" spans="3:10">
      <c r="C7277" s="48" t="s">
        <v>4520</v>
      </c>
      <c r="D7277" s="49" t="s">
        <v>4521</v>
      </c>
      <c r="E7277" s="65"/>
      <c r="F7277" s="65"/>
      <c r="G7277" s="50">
        <v>0</v>
      </c>
      <c r="H7277" s="50">
        <v>1</v>
      </c>
      <c r="I7277" s="50">
        <f t="shared" si="345"/>
        <v>0</v>
      </c>
      <c r="J7277" s="50">
        <f t="shared" si="345"/>
        <v>1</v>
      </c>
    </row>
    <row r="7278" spans="3:10">
      <c r="C7278" s="48" t="s">
        <v>1359</v>
      </c>
      <c r="D7278" s="49" t="s">
        <v>1360</v>
      </c>
      <c r="E7278" s="65"/>
      <c r="F7278" s="65"/>
      <c r="G7278" s="50">
        <v>0</v>
      </c>
      <c r="H7278" s="50">
        <v>1</v>
      </c>
      <c r="I7278" s="50">
        <f t="shared" si="345"/>
        <v>0</v>
      </c>
      <c r="J7278" s="50">
        <f t="shared" si="345"/>
        <v>1</v>
      </c>
    </row>
    <row r="7279" spans="3:10">
      <c r="C7279" s="48" t="s">
        <v>1365</v>
      </c>
      <c r="D7279" s="49" t="s">
        <v>1366</v>
      </c>
      <c r="E7279" s="65"/>
      <c r="F7279" s="65"/>
      <c r="G7279" s="50">
        <v>0</v>
      </c>
      <c r="H7279" s="50">
        <v>1</v>
      </c>
      <c r="I7279" s="50">
        <f t="shared" si="345"/>
        <v>0</v>
      </c>
      <c r="J7279" s="50">
        <f t="shared" si="345"/>
        <v>1</v>
      </c>
    </row>
    <row r="7280" spans="3:10">
      <c r="C7280" s="48" t="s">
        <v>5478</v>
      </c>
      <c r="D7280" s="49" t="s">
        <v>5479</v>
      </c>
      <c r="E7280" s="65"/>
      <c r="F7280" s="65"/>
      <c r="G7280" s="50">
        <v>1</v>
      </c>
      <c r="H7280" s="50">
        <v>1</v>
      </c>
      <c r="I7280" s="50">
        <f t="shared" si="345"/>
        <v>1</v>
      </c>
      <c r="J7280" s="50">
        <f t="shared" si="345"/>
        <v>1</v>
      </c>
    </row>
    <row r="7281" spans="3:10">
      <c r="C7281" s="48" t="s">
        <v>5480</v>
      </c>
      <c r="D7281" s="49" t="s">
        <v>5481</v>
      </c>
      <c r="E7281" s="65"/>
      <c r="F7281" s="65"/>
      <c r="G7281" s="50">
        <v>0</v>
      </c>
      <c r="H7281" s="50">
        <v>1</v>
      </c>
      <c r="I7281" s="50">
        <f t="shared" si="345"/>
        <v>0</v>
      </c>
      <c r="J7281" s="50">
        <f t="shared" si="345"/>
        <v>1</v>
      </c>
    </row>
    <row r="7282" spans="3:10">
      <c r="C7282" s="48" t="s">
        <v>471</v>
      </c>
      <c r="D7282" s="49" t="s">
        <v>472</v>
      </c>
      <c r="E7282" s="65"/>
      <c r="F7282" s="65"/>
      <c r="G7282" s="50">
        <v>15</v>
      </c>
      <c r="H7282" s="50">
        <v>15</v>
      </c>
      <c r="I7282" s="50">
        <f t="shared" si="345"/>
        <v>15</v>
      </c>
      <c r="J7282" s="50">
        <f t="shared" si="345"/>
        <v>15</v>
      </c>
    </row>
    <row r="7283" spans="3:10">
      <c r="C7283" s="48" t="s">
        <v>473</v>
      </c>
      <c r="D7283" s="49" t="s">
        <v>474</v>
      </c>
      <c r="E7283" s="65"/>
      <c r="F7283" s="65"/>
      <c r="G7283" s="50">
        <v>21</v>
      </c>
      <c r="H7283" s="50">
        <v>19</v>
      </c>
      <c r="I7283" s="50">
        <f t="shared" si="345"/>
        <v>21</v>
      </c>
      <c r="J7283" s="50">
        <f t="shared" si="345"/>
        <v>19</v>
      </c>
    </row>
    <row r="7284" spans="3:10">
      <c r="C7284" s="48" t="s">
        <v>2608</v>
      </c>
      <c r="D7284" s="49" t="s">
        <v>2609</v>
      </c>
      <c r="E7284" s="65"/>
      <c r="F7284" s="65"/>
      <c r="G7284" s="50">
        <v>0</v>
      </c>
      <c r="H7284" s="50">
        <v>1</v>
      </c>
      <c r="I7284" s="50">
        <f t="shared" si="345"/>
        <v>0</v>
      </c>
      <c r="J7284" s="50">
        <f t="shared" si="345"/>
        <v>1</v>
      </c>
    </row>
    <row r="7285" spans="3:10">
      <c r="C7285" s="48" t="s">
        <v>2793</v>
      </c>
      <c r="D7285" s="49" t="s">
        <v>2794</v>
      </c>
      <c r="E7285" s="65"/>
      <c r="F7285" s="65"/>
      <c r="G7285" s="50">
        <v>2</v>
      </c>
      <c r="H7285" s="50">
        <v>3</v>
      </c>
      <c r="I7285" s="50">
        <f t="shared" si="345"/>
        <v>2</v>
      </c>
      <c r="J7285" s="50">
        <f t="shared" si="345"/>
        <v>3</v>
      </c>
    </row>
    <row r="7286" spans="3:10">
      <c r="C7286" s="48" t="s">
        <v>475</v>
      </c>
      <c r="D7286" s="49" t="s">
        <v>476</v>
      </c>
      <c r="E7286" s="65"/>
      <c r="F7286" s="65"/>
      <c r="G7286" s="50">
        <v>1</v>
      </c>
      <c r="H7286" s="50">
        <v>1</v>
      </c>
      <c r="I7286" s="50">
        <f t="shared" si="345"/>
        <v>1</v>
      </c>
      <c r="J7286" s="50">
        <f t="shared" ref="J7286:J7318" si="346">SUM(F7286,H7286)</f>
        <v>1</v>
      </c>
    </row>
    <row r="7287" spans="3:10">
      <c r="C7287" s="48" t="s">
        <v>5482</v>
      </c>
      <c r="D7287" s="49" t="s">
        <v>5483</v>
      </c>
      <c r="E7287" s="65"/>
      <c r="F7287" s="65"/>
      <c r="G7287" s="50">
        <v>0</v>
      </c>
      <c r="H7287" s="50">
        <v>1</v>
      </c>
      <c r="I7287" s="50">
        <f t="shared" ref="I7287:I7318" si="347">SUM(E7287,G7287)</f>
        <v>0</v>
      </c>
      <c r="J7287" s="50">
        <f t="shared" si="346"/>
        <v>1</v>
      </c>
    </row>
    <row r="7288" spans="3:10">
      <c r="C7288" s="48" t="s">
        <v>2610</v>
      </c>
      <c r="D7288" s="49" t="s">
        <v>2611</v>
      </c>
      <c r="E7288" s="65"/>
      <c r="F7288" s="65"/>
      <c r="G7288" s="50">
        <v>0</v>
      </c>
      <c r="H7288" s="50">
        <v>1</v>
      </c>
      <c r="I7288" s="50">
        <f t="shared" si="347"/>
        <v>0</v>
      </c>
      <c r="J7288" s="50">
        <f t="shared" si="346"/>
        <v>1</v>
      </c>
    </row>
    <row r="7289" spans="3:10">
      <c r="C7289" s="48" t="s">
        <v>2797</v>
      </c>
      <c r="D7289" s="49" t="s">
        <v>2798</v>
      </c>
      <c r="E7289" s="65"/>
      <c r="F7289" s="65"/>
      <c r="G7289" s="50">
        <v>2</v>
      </c>
      <c r="H7289" s="50">
        <v>3</v>
      </c>
      <c r="I7289" s="50">
        <f t="shared" si="347"/>
        <v>2</v>
      </c>
      <c r="J7289" s="50">
        <f t="shared" si="346"/>
        <v>3</v>
      </c>
    </row>
    <row r="7290" spans="3:10">
      <c r="C7290" s="48" t="s">
        <v>2612</v>
      </c>
      <c r="D7290" s="49" t="s">
        <v>2613</v>
      </c>
      <c r="E7290" s="65"/>
      <c r="F7290" s="65"/>
      <c r="G7290" s="50">
        <v>1</v>
      </c>
      <c r="H7290" s="50">
        <v>1</v>
      </c>
      <c r="I7290" s="50">
        <f t="shared" si="347"/>
        <v>1</v>
      </c>
      <c r="J7290" s="50">
        <f t="shared" si="346"/>
        <v>1</v>
      </c>
    </row>
    <row r="7291" spans="3:10">
      <c r="C7291" s="48" t="s">
        <v>2614</v>
      </c>
      <c r="D7291" s="49" t="s">
        <v>2615</v>
      </c>
      <c r="E7291" s="65"/>
      <c r="F7291" s="65"/>
      <c r="G7291" s="50">
        <v>24</v>
      </c>
      <c r="H7291" s="50">
        <v>25</v>
      </c>
      <c r="I7291" s="50">
        <f t="shared" si="347"/>
        <v>24</v>
      </c>
      <c r="J7291" s="50">
        <f t="shared" si="346"/>
        <v>25</v>
      </c>
    </row>
    <row r="7292" spans="3:10">
      <c r="C7292" s="48" t="s">
        <v>2811</v>
      </c>
      <c r="D7292" s="49" t="s">
        <v>2812</v>
      </c>
      <c r="E7292" s="65"/>
      <c r="F7292" s="65"/>
      <c r="G7292" s="50">
        <v>1</v>
      </c>
      <c r="H7292" s="50">
        <v>3</v>
      </c>
      <c r="I7292" s="50">
        <f t="shared" si="347"/>
        <v>1</v>
      </c>
      <c r="J7292" s="50">
        <f t="shared" si="346"/>
        <v>3</v>
      </c>
    </row>
    <row r="7293" spans="3:10">
      <c r="C7293" s="48" t="s">
        <v>2642</v>
      </c>
      <c r="D7293" s="49" t="s">
        <v>2643</v>
      </c>
      <c r="E7293" s="65"/>
      <c r="F7293" s="65"/>
      <c r="G7293" s="50">
        <v>0</v>
      </c>
      <c r="H7293" s="50">
        <v>1</v>
      </c>
      <c r="I7293" s="50">
        <f t="shared" si="347"/>
        <v>0</v>
      </c>
      <c r="J7293" s="50">
        <f t="shared" si="346"/>
        <v>1</v>
      </c>
    </row>
    <row r="7294" spans="3:10">
      <c r="C7294" s="48" t="s">
        <v>4740</v>
      </c>
      <c r="D7294" s="49" t="s">
        <v>4741</v>
      </c>
      <c r="E7294" s="65"/>
      <c r="F7294" s="65"/>
      <c r="G7294" s="50">
        <v>0</v>
      </c>
      <c r="H7294" s="50">
        <v>1</v>
      </c>
      <c r="I7294" s="50">
        <f t="shared" si="347"/>
        <v>0</v>
      </c>
      <c r="J7294" s="50">
        <f t="shared" si="346"/>
        <v>1</v>
      </c>
    </row>
    <row r="7295" spans="3:10">
      <c r="C7295" s="48" t="s">
        <v>1537</v>
      </c>
      <c r="D7295" s="49" t="s">
        <v>1538</v>
      </c>
      <c r="E7295" s="65"/>
      <c r="F7295" s="65"/>
      <c r="G7295" s="50">
        <v>1</v>
      </c>
      <c r="H7295" s="50">
        <v>4</v>
      </c>
      <c r="I7295" s="50">
        <f t="shared" si="347"/>
        <v>1</v>
      </c>
      <c r="J7295" s="50">
        <f t="shared" si="346"/>
        <v>4</v>
      </c>
    </row>
    <row r="7296" spans="3:10">
      <c r="C7296" s="48" t="s">
        <v>3416</v>
      </c>
      <c r="D7296" s="49" t="s">
        <v>3417</v>
      </c>
      <c r="E7296" s="65"/>
      <c r="F7296" s="65"/>
      <c r="G7296" s="50">
        <v>2</v>
      </c>
      <c r="H7296" s="50">
        <v>3</v>
      </c>
      <c r="I7296" s="50">
        <f t="shared" si="347"/>
        <v>2</v>
      </c>
      <c r="J7296" s="50">
        <f t="shared" si="346"/>
        <v>3</v>
      </c>
    </row>
    <row r="7297" spans="3:10">
      <c r="C7297" s="48" t="s">
        <v>3420</v>
      </c>
      <c r="D7297" s="49" t="s">
        <v>3421</v>
      </c>
      <c r="E7297" s="65"/>
      <c r="F7297" s="65"/>
      <c r="G7297" s="50">
        <v>1</v>
      </c>
      <c r="H7297" s="50">
        <v>1</v>
      </c>
      <c r="I7297" s="50">
        <f t="shared" si="347"/>
        <v>1</v>
      </c>
      <c r="J7297" s="50">
        <f t="shared" si="346"/>
        <v>1</v>
      </c>
    </row>
    <row r="7298" spans="3:10">
      <c r="C7298" s="48" t="s">
        <v>1785</v>
      </c>
      <c r="D7298" s="49" t="s">
        <v>1786</v>
      </c>
      <c r="E7298" s="65"/>
      <c r="F7298" s="65"/>
      <c r="G7298" s="50">
        <v>1</v>
      </c>
      <c r="H7298" s="50">
        <v>1</v>
      </c>
      <c r="I7298" s="50">
        <f t="shared" si="347"/>
        <v>1</v>
      </c>
      <c r="J7298" s="50">
        <f t="shared" si="346"/>
        <v>1</v>
      </c>
    </row>
    <row r="7299" spans="3:10">
      <c r="C7299" s="48" t="s">
        <v>1787</v>
      </c>
      <c r="D7299" s="49" t="s">
        <v>1788</v>
      </c>
      <c r="E7299" s="65"/>
      <c r="F7299" s="65"/>
      <c r="G7299" s="50">
        <v>9</v>
      </c>
      <c r="H7299" s="50">
        <v>9</v>
      </c>
      <c r="I7299" s="50">
        <f t="shared" si="347"/>
        <v>9</v>
      </c>
      <c r="J7299" s="50">
        <f t="shared" si="346"/>
        <v>9</v>
      </c>
    </row>
    <row r="7300" spans="3:10">
      <c r="C7300" s="48" t="s">
        <v>1789</v>
      </c>
      <c r="D7300" s="49" t="s">
        <v>1790</v>
      </c>
      <c r="E7300" s="65"/>
      <c r="F7300" s="65"/>
      <c r="G7300" s="50">
        <v>1</v>
      </c>
      <c r="H7300" s="50">
        <v>1</v>
      </c>
      <c r="I7300" s="50">
        <f t="shared" si="347"/>
        <v>1</v>
      </c>
      <c r="J7300" s="50">
        <f t="shared" si="346"/>
        <v>1</v>
      </c>
    </row>
    <row r="7301" spans="3:10">
      <c r="C7301" s="48" t="s">
        <v>5484</v>
      </c>
      <c r="D7301" s="49" t="s">
        <v>5485</v>
      </c>
      <c r="E7301" s="65"/>
      <c r="F7301" s="65"/>
      <c r="G7301" s="50">
        <v>0</v>
      </c>
      <c r="H7301" s="50">
        <v>1</v>
      </c>
      <c r="I7301" s="50">
        <f t="shared" si="347"/>
        <v>0</v>
      </c>
      <c r="J7301" s="50">
        <f t="shared" si="346"/>
        <v>1</v>
      </c>
    </row>
    <row r="7302" spans="3:10">
      <c r="C7302" s="48" t="s">
        <v>1385</v>
      </c>
      <c r="D7302" s="49" t="s">
        <v>1386</v>
      </c>
      <c r="E7302" s="65"/>
      <c r="F7302" s="65"/>
      <c r="G7302" s="50">
        <v>2</v>
      </c>
      <c r="H7302" s="50">
        <v>3</v>
      </c>
      <c r="I7302" s="50">
        <f t="shared" si="347"/>
        <v>2</v>
      </c>
      <c r="J7302" s="50">
        <f t="shared" si="346"/>
        <v>3</v>
      </c>
    </row>
    <row r="7303" spans="3:10">
      <c r="C7303" s="48" t="s">
        <v>1549</v>
      </c>
      <c r="D7303" s="49" t="s">
        <v>1550</v>
      </c>
      <c r="E7303" s="65"/>
      <c r="F7303" s="65"/>
      <c r="G7303" s="50">
        <v>2</v>
      </c>
      <c r="H7303" s="50">
        <v>1</v>
      </c>
      <c r="I7303" s="50">
        <f t="shared" si="347"/>
        <v>2</v>
      </c>
      <c r="J7303" s="50">
        <f t="shared" si="346"/>
        <v>1</v>
      </c>
    </row>
    <row r="7304" spans="3:10">
      <c r="C7304" s="48" t="s">
        <v>1393</v>
      </c>
      <c r="D7304" s="49" t="s">
        <v>1394</v>
      </c>
      <c r="E7304" s="65"/>
      <c r="F7304" s="65"/>
      <c r="G7304" s="50">
        <v>0</v>
      </c>
      <c r="H7304" s="50">
        <v>1</v>
      </c>
      <c r="I7304" s="50">
        <f t="shared" si="347"/>
        <v>0</v>
      </c>
      <c r="J7304" s="50">
        <f t="shared" si="346"/>
        <v>1</v>
      </c>
    </row>
    <row r="7305" spans="3:10">
      <c r="C7305" s="48" t="s">
        <v>489</v>
      </c>
      <c r="D7305" s="49" t="s">
        <v>490</v>
      </c>
      <c r="E7305" s="65"/>
      <c r="F7305" s="65"/>
      <c r="G7305" s="50">
        <v>3</v>
      </c>
      <c r="H7305" s="50">
        <v>4</v>
      </c>
      <c r="I7305" s="50">
        <f t="shared" si="347"/>
        <v>3</v>
      </c>
      <c r="J7305" s="50">
        <f t="shared" si="346"/>
        <v>4</v>
      </c>
    </row>
    <row r="7306" spans="3:10">
      <c r="C7306" s="48" t="s">
        <v>761</v>
      </c>
      <c r="D7306" s="49" t="s">
        <v>762</v>
      </c>
      <c r="E7306" s="65"/>
      <c r="F7306" s="65"/>
      <c r="G7306" s="50">
        <v>57</v>
      </c>
      <c r="H7306" s="50">
        <v>60</v>
      </c>
      <c r="I7306" s="50">
        <f t="shared" si="347"/>
        <v>57</v>
      </c>
      <c r="J7306" s="50">
        <f t="shared" si="346"/>
        <v>60</v>
      </c>
    </row>
    <row r="7307" spans="3:10">
      <c r="C7307" s="48" t="s">
        <v>5486</v>
      </c>
      <c r="D7307" s="49" t="s">
        <v>5487</v>
      </c>
      <c r="E7307" s="65"/>
      <c r="F7307" s="65"/>
      <c r="G7307" s="50">
        <v>0</v>
      </c>
      <c r="H7307" s="50">
        <v>1</v>
      </c>
      <c r="I7307" s="50">
        <f t="shared" si="347"/>
        <v>0</v>
      </c>
      <c r="J7307" s="50">
        <f t="shared" si="346"/>
        <v>1</v>
      </c>
    </row>
    <row r="7308" spans="3:10">
      <c r="C7308" s="48" t="s">
        <v>2646</v>
      </c>
      <c r="D7308" s="49" t="s">
        <v>2647</v>
      </c>
      <c r="E7308" s="65"/>
      <c r="F7308" s="65"/>
      <c r="G7308" s="50">
        <v>1</v>
      </c>
      <c r="H7308" s="50">
        <v>1</v>
      </c>
      <c r="I7308" s="50">
        <f t="shared" si="347"/>
        <v>1</v>
      </c>
      <c r="J7308" s="50">
        <f t="shared" si="346"/>
        <v>1</v>
      </c>
    </row>
    <row r="7309" spans="3:10">
      <c r="C7309" s="48" t="s">
        <v>1401</v>
      </c>
      <c r="D7309" s="49" t="s">
        <v>1402</v>
      </c>
      <c r="E7309" s="65"/>
      <c r="F7309" s="65"/>
      <c r="G7309" s="50">
        <v>4</v>
      </c>
      <c r="H7309" s="50">
        <v>4</v>
      </c>
      <c r="I7309" s="50">
        <f t="shared" si="347"/>
        <v>4</v>
      </c>
      <c r="J7309" s="50">
        <f t="shared" si="346"/>
        <v>4</v>
      </c>
    </row>
    <row r="7310" spans="3:10">
      <c r="C7310" s="48" t="s">
        <v>1570</v>
      </c>
      <c r="D7310" s="49" t="s">
        <v>1571</v>
      </c>
      <c r="E7310" s="65"/>
      <c r="F7310" s="65"/>
      <c r="G7310" s="50">
        <v>1</v>
      </c>
      <c r="H7310" s="50">
        <v>5</v>
      </c>
      <c r="I7310" s="50">
        <f t="shared" si="347"/>
        <v>1</v>
      </c>
      <c r="J7310" s="50">
        <f t="shared" si="346"/>
        <v>5</v>
      </c>
    </row>
    <row r="7311" spans="3:10">
      <c r="C7311" s="48" t="s">
        <v>1405</v>
      </c>
      <c r="D7311" s="49" t="s">
        <v>1406</v>
      </c>
      <c r="E7311" s="65"/>
      <c r="F7311" s="65"/>
      <c r="G7311" s="50">
        <v>1</v>
      </c>
      <c r="H7311" s="50">
        <v>1</v>
      </c>
      <c r="I7311" s="50">
        <f t="shared" si="347"/>
        <v>1</v>
      </c>
      <c r="J7311" s="50">
        <f t="shared" si="346"/>
        <v>1</v>
      </c>
    </row>
    <row r="7312" spans="3:10">
      <c r="C7312" s="48" t="s">
        <v>1572</v>
      </c>
      <c r="D7312" s="49" t="s">
        <v>1573</v>
      </c>
      <c r="E7312" s="65"/>
      <c r="F7312" s="65"/>
      <c r="G7312" s="50">
        <v>0</v>
      </c>
      <c r="H7312" s="50">
        <v>1</v>
      </c>
      <c r="I7312" s="50">
        <f t="shared" si="347"/>
        <v>0</v>
      </c>
      <c r="J7312" s="50">
        <f t="shared" si="346"/>
        <v>1</v>
      </c>
    </row>
    <row r="7313" spans="2:11">
      <c r="C7313" s="48" t="s">
        <v>1407</v>
      </c>
      <c r="D7313" s="49" t="s">
        <v>1408</v>
      </c>
      <c r="E7313" s="65"/>
      <c r="F7313" s="65"/>
      <c r="G7313" s="50">
        <v>1</v>
      </c>
      <c r="H7313" s="50">
        <v>1</v>
      </c>
      <c r="I7313" s="50">
        <f t="shared" si="347"/>
        <v>1</v>
      </c>
      <c r="J7313" s="50">
        <f t="shared" si="346"/>
        <v>1</v>
      </c>
    </row>
    <row r="7314" spans="2:11">
      <c r="C7314" s="48" t="s">
        <v>1411</v>
      </c>
      <c r="D7314" s="49" t="s">
        <v>1412</v>
      </c>
      <c r="E7314" s="65"/>
      <c r="F7314" s="65"/>
      <c r="G7314" s="50">
        <v>1</v>
      </c>
      <c r="H7314" s="50">
        <v>2</v>
      </c>
      <c r="I7314" s="50">
        <f t="shared" si="347"/>
        <v>1</v>
      </c>
      <c r="J7314" s="50">
        <f t="shared" si="346"/>
        <v>2</v>
      </c>
    </row>
    <row r="7315" spans="2:11">
      <c r="C7315" s="48" t="s">
        <v>1582</v>
      </c>
      <c r="D7315" s="49" t="s">
        <v>1583</v>
      </c>
      <c r="E7315" s="65"/>
      <c r="F7315" s="65"/>
      <c r="G7315" s="50">
        <v>1</v>
      </c>
      <c r="H7315" s="50">
        <v>6</v>
      </c>
      <c r="I7315" s="50">
        <f t="shared" si="347"/>
        <v>1</v>
      </c>
      <c r="J7315" s="50">
        <f t="shared" si="346"/>
        <v>6</v>
      </c>
      <c r="K7315" s="71"/>
    </row>
    <row r="7316" spans="2:11">
      <c r="B7316" s="66" t="s">
        <v>65</v>
      </c>
      <c r="C7316" s="75"/>
      <c r="D7316" s="93"/>
      <c r="E7316" s="61">
        <f>SUM(E7317:E7962)</f>
        <v>171320</v>
      </c>
      <c r="F7316" s="61">
        <f t="shared" ref="F7316:J7316" si="348">SUM(F7317:F7962)</f>
        <v>171710</v>
      </c>
      <c r="G7316" s="61">
        <f t="shared" si="348"/>
        <v>268017</v>
      </c>
      <c r="H7316" s="61">
        <f t="shared" si="348"/>
        <v>273635</v>
      </c>
      <c r="I7316" s="61">
        <f>SUM(I7317:I7962)</f>
        <v>439337</v>
      </c>
      <c r="J7316" s="61">
        <f t="shared" si="348"/>
        <v>445345</v>
      </c>
      <c r="K7316" s="2" t="s">
        <v>9</v>
      </c>
    </row>
    <row r="7317" spans="2:11">
      <c r="C7317" s="48" t="s">
        <v>1445</v>
      </c>
      <c r="D7317" s="49" t="s">
        <v>1446</v>
      </c>
      <c r="E7317" s="65">
        <v>0</v>
      </c>
      <c r="F7317" s="65">
        <v>0</v>
      </c>
      <c r="G7317" s="50">
        <v>0</v>
      </c>
      <c r="H7317" s="50">
        <v>1</v>
      </c>
      <c r="I7317" s="50">
        <f t="shared" si="347"/>
        <v>0</v>
      </c>
      <c r="J7317" s="50">
        <f t="shared" si="346"/>
        <v>1</v>
      </c>
    </row>
    <row r="7318" spans="2:11">
      <c r="C7318" s="48" t="s">
        <v>1447</v>
      </c>
      <c r="D7318" s="49" t="s">
        <v>1448</v>
      </c>
      <c r="E7318" s="65">
        <v>0</v>
      </c>
      <c r="F7318" s="65">
        <v>0</v>
      </c>
      <c r="G7318" s="50">
        <v>7</v>
      </c>
      <c r="H7318" s="50">
        <v>5</v>
      </c>
      <c r="I7318" s="50">
        <f t="shared" si="347"/>
        <v>7</v>
      </c>
      <c r="J7318" s="50">
        <f t="shared" si="346"/>
        <v>5</v>
      </c>
    </row>
    <row r="7319" spans="2:11">
      <c r="C7319" s="48" t="s">
        <v>1449</v>
      </c>
      <c r="D7319" s="49" t="s">
        <v>1450</v>
      </c>
      <c r="E7319" s="65">
        <v>0</v>
      </c>
      <c r="F7319" s="65">
        <v>0</v>
      </c>
      <c r="G7319" s="50">
        <v>0</v>
      </c>
      <c r="H7319" s="50">
        <v>1</v>
      </c>
      <c r="I7319" s="50">
        <f t="shared" ref="I7319:I7382" si="349">SUM(E7319,G7319)</f>
        <v>0</v>
      </c>
      <c r="J7319" s="50">
        <f t="shared" ref="J7319:J7382" si="350">SUM(F7319,H7319)</f>
        <v>1</v>
      </c>
    </row>
    <row r="7320" spans="2:11">
      <c r="C7320" s="48" t="s">
        <v>1453</v>
      </c>
      <c r="D7320" s="49" t="s">
        <v>1454</v>
      </c>
      <c r="E7320" s="65">
        <v>5</v>
      </c>
      <c r="F7320" s="65">
        <v>7</v>
      </c>
      <c r="G7320" s="50">
        <v>18</v>
      </c>
      <c r="H7320" s="50">
        <v>16</v>
      </c>
      <c r="I7320" s="50">
        <f t="shared" si="349"/>
        <v>23</v>
      </c>
      <c r="J7320" s="50">
        <f t="shared" si="350"/>
        <v>23</v>
      </c>
    </row>
    <row r="7321" spans="2:11">
      <c r="C7321" s="48" t="s">
        <v>1455</v>
      </c>
      <c r="D7321" s="49" t="s">
        <v>1456</v>
      </c>
      <c r="E7321" s="65">
        <v>1</v>
      </c>
      <c r="F7321" s="65">
        <v>1</v>
      </c>
      <c r="G7321" s="50">
        <v>0</v>
      </c>
      <c r="H7321" s="50">
        <v>0</v>
      </c>
      <c r="I7321" s="50">
        <f t="shared" si="349"/>
        <v>1</v>
      </c>
      <c r="J7321" s="50">
        <f t="shared" si="350"/>
        <v>1</v>
      </c>
    </row>
    <row r="7322" spans="2:11">
      <c r="C7322" s="48" t="s">
        <v>1457</v>
      </c>
      <c r="D7322" s="49" t="s">
        <v>1458</v>
      </c>
      <c r="E7322" s="65">
        <v>0</v>
      </c>
      <c r="F7322" s="65">
        <v>0</v>
      </c>
      <c r="G7322" s="50">
        <v>1</v>
      </c>
      <c r="H7322" s="50">
        <v>1</v>
      </c>
      <c r="I7322" s="50">
        <f t="shared" si="349"/>
        <v>1</v>
      </c>
      <c r="J7322" s="50">
        <f t="shared" si="350"/>
        <v>1</v>
      </c>
    </row>
    <row r="7323" spans="2:11">
      <c r="C7323" s="48" t="s">
        <v>1459</v>
      </c>
      <c r="D7323" s="49" t="s">
        <v>1460</v>
      </c>
      <c r="E7323" s="65">
        <v>0</v>
      </c>
      <c r="F7323" s="65">
        <v>0</v>
      </c>
      <c r="G7323" s="50">
        <v>1</v>
      </c>
      <c r="H7323" s="50">
        <v>1</v>
      </c>
      <c r="I7323" s="50">
        <f t="shared" si="349"/>
        <v>1</v>
      </c>
      <c r="J7323" s="50">
        <f t="shared" si="350"/>
        <v>1</v>
      </c>
    </row>
    <row r="7324" spans="2:11">
      <c r="C7324" s="48" t="s">
        <v>518</v>
      </c>
      <c r="D7324" s="49" t="s">
        <v>519</v>
      </c>
      <c r="E7324" s="65">
        <v>1</v>
      </c>
      <c r="F7324" s="65">
        <v>1</v>
      </c>
      <c r="G7324" s="50">
        <v>64</v>
      </c>
      <c r="H7324" s="50">
        <v>63</v>
      </c>
      <c r="I7324" s="50">
        <f t="shared" si="349"/>
        <v>65</v>
      </c>
      <c r="J7324" s="50">
        <f t="shared" si="350"/>
        <v>64</v>
      </c>
    </row>
    <row r="7325" spans="2:11">
      <c r="C7325" s="48" t="s">
        <v>1467</v>
      </c>
      <c r="D7325" s="49" t="s">
        <v>1468</v>
      </c>
      <c r="E7325" s="65">
        <v>0</v>
      </c>
      <c r="F7325" s="65">
        <v>0</v>
      </c>
      <c r="G7325" s="50">
        <v>0</v>
      </c>
      <c r="H7325" s="50">
        <v>1</v>
      </c>
      <c r="I7325" s="50">
        <f t="shared" si="349"/>
        <v>0</v>
      </c>
      <c r="J7325" s="50">
        <f t="shared" si="350"/>
        <v>1</v>
      </c>
    </row>
    <row r="7326" spans="2:11">
      <c r="C7326" s="48" t="s">
        <v>5488</v>
      </c>
      <c r="D7326" s="49" t="s">
        <v>5489</v>
      </c>
      <c r="E7326" s="65">
        <v>0</v>
      </c>
      <c r="F7326" s="65">
        <v>0</v>
      </c>
      <c r="G7326" s="50">
        <v>0</v>
      </c>
      <c r="H7326" s="50">
        <v>1</v>
      </c>
      <c r="I7326" s="50">
        <f t="shared" si="349"/>
        <v>0</v>
      </c>
      <c r="J7326" s="50">
        <f t="shared" si="350"/>
        <v>1</v>
      </c>
    </row>
    <row r="7327" spans="2:11">
      <c r="C7327" s="48" t="s">
        <v>4750</v>
      </c>
      <c r="D7327" s="49" t="s">
        <v>4751</v>
      </c>
      <c r="E7327" s="65">
        <v>0</v>
      </c>
      <c r="F7327" s="65">
        <v>0</v>
      </c>
      <c r="G7327" s="50">
        <v>0</v>
      </c>
      <c r="H7327" s="50">
        <v>1</v>
      </c>
      <c r="I7327" s="50">
        <f t="shared" si="349"/>
        <v>0</v>
      </c>
      <c r="J7327" s="50">
        <f t="shared" si="350"/>
        <v>1</v>
      </c>
    </row>
    <row r="7328" spans="2:11">
      <c r="C7328" s="48" t="s">
        <v>520</v>
      </c>
      <c r="D7328" s="49" t="s">
        <v>521</v>
      </c>
      <c r="E7328" s="65">
        <v>0</v>
      </c>
      <c r="F7328" s="65">
        <v>0</v>
      </c>
      <c r="G7328" s="50">
        <v>0</v>
      </c>
      <c r="H7328" s="50">
        <v>1</v>
      </c>
      <c r="I7328" s="50">
        <f t="shared" si="349"/>
        <v>0</v>
      </c>
      <c r="J7328" s="50">
        <f t="shared" si="350"/>
        <v>1</v>
      </c>
    </row>
    <row r="7329" spans="3:10" ht="25.5">
      <c r="C7329" s="48" t="s">
        <v>522</v>
      </c>
      <c r="D7329" s="49" t="s">
        <v>523</v>
      </c>
      <c r="E7329" s="65">
        <v>0</v>
      </c>
      <c r="F7329" s="65">
        <v>0</v>
      </c>
      <c r="G7329" s="50">
        <v>3</v>
      </c>
      <c r="H7329" s="50">
        <v>4</v>
      </c>
      <c r="I7329" s="50">
        <f t="shared" si="349"/>
        <v>3</v>
      </c>
      <c r="J7329" s="50">
        <f t="shared" si="350"/>
        <v>4</v>
      </c>
    </row>
    <row r="7330" spans="3:10">
      <c r="C7330" s="48" t="s">
        <v>5490</v>
      </c>
      <c r="D7330" s="49" t="s">
        <v>5491</v>
      </c>
      <c r="E7330" s="65">
        <v>0</v>
      </c>
      <c r="F7330" s="65">
        <v>0</v>
      </c>
      <c r="G7330" s="50">
        <v>0</v>
      </c>
      <c r="H7330" s="50">
        <v>1</v>
      </c>
      <c r="I7330" s="50">
        <f t="shared" si="349"/>
        <v>0</v>
      </c>
      <c r="J7330" s="50">
        <f t="shared" si="350"/>
        <v>1</v>
      </c>
    </row>
    <row r="7331" spans="3:10">
      <c r="C7331" s="48" t="s">
        <v>3752</v>
      </c>
      <c r="D7331" s="49" t="s">
        <v>3753</v>
      </c>
      <c r="E7331" s="65">
        <v>0</v>
      </c>
      <c r="F7331" s="65">
        <v>0</v>
      </c>
      <c r="G7331" s="50">
        <v>0</v>
      </c>
      <c r="H7331" s="50">
        <v>1</v>
      </c>
      <c r="I7331" s="50">
        <f t="shared" si="349"/>
        <v>0</v>
      </c>
      <c r="J7331" s="50">
        <f t="shared" si="350"/>
        <v>1</v>
      </c>
    </row>
    <row r="7332" spans="3:10">
      <c r="C7332" s="48" t="s">
        <v>5062</v>
      </c>
      <c r="D7332" s="49" t="s">
        <v>5063</v>
      </c>
      <c r="E7332" s="65">
        <v>0</v>
      </c>
      <c r="F7332" s="65">
        <v>0</v>
      </c>
      <c r="G7332" s="50">
        <v>1</v>
      </c>
      <c r="H7332" s="50">
        <v>1</v>
      </c>
      <c r="I7332" s="50">
        <f t="shared" si="349"/>
        <v>1</v>
      </c>
      <c r="J7332" s="50">
        <f t="shared" si="350"/>
        <v>1</v>
      </c>
    </row>
    <row r="7333" spans="3:10">
      <c r="C7333" s="48" t="s">
        <v>5068</v>
      </c>
      <c r="D7333" s="49" t="s">
        <v>5069</v>
      </c>
      <c r="E7333" s="65">
        <v>0</v>
      </c>
      <c r="F7333" s="65">
        <v>0</v>
      </c>
      <c r="G7333" s="50">
        <v>0</v>
      </c>
      <c r="H7333" s="50">
        <v>1</v>
      </c>
      <c r="I7333" s="50">
        <f t="shared" si="349"/>
        <v>0</v>
      </c>
      <c r="J7333" s="50">
        <f t="shared" si="350"/>
        <v>1</v>
      </c>
    </row>
    <row r="7334" spans="3:10">
      <c r="C7334" s="48" t="s">
        <v>5074</v>
      </c>
      <c r="D7334" s="49" t="s">
        <v>5075</v>
      </c>
      <c r="E7334" s="65">
        <v>0</v>
      </c>
      <c r="F7334" s="65">
        <v>0</v>
      </c>
      <c r="G7334" s="50">
        <v>0</v>
      </c>
      <c r="H7334" s="50">
        <v>1</v>
      </c>
      <c r="I7334" s="50">
        <f t="shared" si="349"/>
        <v>0</v>
      </c>
      <c r="J7334" s="50">
        <f t="shared" si="350"/>
        <v>1</v>
      </c>
    </row>
    <row r="7335" spans="3:10">
      <c r="C7335" s="48" t="s">
        <v>5076</v>
      </c>
      <c r="D7335" s="49" t="s">
        <v>5077</v>
      </c>
      <c r="E7335" s="65">
        <v>2</v>
      </c>
      <c r="F7335" s="65">
        <v>3</v>
      </c>
      <c r="G7335" s="50">
        <v>0</v>
      </c>
      <c r="H7335" s="50">
        <v>0</v>
      </c>
      <c r="I7335" s="50">
        <f t="shared" si="349"/>
        <v>2</v>
      </c>
      <c r="J7335" s="50">
        <f t="shared" si="350"/>
        <v>3</v>
      </c>
    </row>
    <row r="7336" spans="3:10">
      <c r="C7336" s="48">
        <v>130207</v>
      </c>
      <c r="D7336" s="49" t="s">
        <v>695</v>
      </c>
      <c r="E7336" s="65">
        <v>0</v>
      </c>
      <c r="F7336" s="65">
        <v>0</v>
      </c>
      <c r="G7336" s="50">
        <v>1</v>
      </c>
      <c r="H7336" s="50">
        <v>1</v>
      </c>
      <c r="I7336" s="50">
        <f t="shared" si="349"/>
        <v>1</v>
      </c>
      <c r="J7336" s="50">
        <f t="shared" si="350"/>
        <v>1</v>
      </c>
    </row>
    <row r="7337" spans="3:10">
      <c r="C7337" s="48">
        <v>130208</v>
      </c>
      <c r="D7337" s="49" t="s">
        <v>5492</v>
      </c>
      <c r="E7337" s="65">
        <v>0</v>
      </c>
      <c r="F7337" s="65">
        <v>0</v>
      </c>
      <c r="G7337" s="50">
        <v>0</v>
      </c>
      <c r="H7337" s="50">
        <v>1</v>
      </c>
      <c r="I7337" s="50">
        <f t="shared" si="349"/>
        <v>0</v>
      </c>
      <c r="J7337" s="50">
        <f t="shared" si="350"/>
        <v>1</v>
      </c>
    </row>
    <row r="7338" spans="3:10">
      <c r="C7338" s="48" t="s">
        <v>3754</v>
      </c>
      <c r="D7338" s="49" t="s">
        <v>3755</v>
      </c>
      <c r="E7338" s="65">
        <v>0</v>
      </c>
      <c r="F7338" s="65">
        <v>0</v>
      </c>
      <c r="G7338" s="50">
        <v>0</v>
      </c>
      <c r="H7338" s="50">
        <v>1</v>
      </c>
      <c r="I7338" s="50">
        <f t="shared" si="349"/>
        <v>0</v>
      </c>
      <c r="J7338" s="50">
        <f t="shared" si="350"/>
        <v>1</v>
      </c>
    </row>
    <row r="7339" spans="3:10" ht="25.5">
      <c r="C7339" s="48" t="s">
        <v>3756</v>
      </c>
      <c r="D7339" s="49" t="s">
        <v>3757</v>
      </c>
      <c r="E7339" s="65">
        <v>0</v>
      </c>
      <c r="F7339" s="65">
        <v>0</v>
      </c>
      <c r="G7339" s="50">
        <v>0</v>
      </c>
      <c r="H7339" s="50">
        <v>1</v>
      </c>
      <c r="I7339" s="50">
        <f t="shared" si="349"/>
        <v>0</v>
      </c>
      <c r="J7339" s="50">
        <f t="shared" si="350"/>
        <v>1</v>
      </c>
    </row>
    <row r="7340" spans="3:10">
      <c r="C7340" s="48" t="s">
        <v>4775</v>
      </c>
      <c r="D7340" s="49" t="s">
        <v>4776</v>
      </c>
      <c r="E7340" s="65">
        <v>0</v>
      </c>
      <c r="F7340" s="65">
        <v>0</v>
      </c>
      <c r="G7340" s="50">
        <v>0</v>
      </c>
      <c r="H7340" s="50">
        <v>1</v>
      </c>
      <c r="I7340" s="50">
        <f t="shared" si="349"/>
        <v>0</v>
      </c>
      <c r="J7340" s="50">
        <f t="shared" si="350"/>
        <v>1</v>
      </c>
    </row>
    <row r="7341" spans="3:10">
      <c r="C7341" s="48">
        <v>260076</v>
      </c>
      <c r="D7341" s="49" t="s">
        <v>698</v>
      </c>
      <c r="E7341" s="65">
        <v>4</v>
      </c>
      <c r="F7341" s="65">
        <v>5</v>
      </c>
      <c r="G7341" s="50">
        <v>36</v>
      </c>
      <c r="H7341" s="50">
        <v>31</v>
      </c>
      <c r="I7341" s="50">
        <f t="shared" si="349"/>
        <v>40</v>
      </c>
      <c r="J7341" s="50">
        <f t="shared" si="350"/>
        <v>36</v>
      </c>
    </row>
    <row r="7342" spans="3:10">
      <c r="C7342" s="48">
        <v>600024</v>
      </c>
      <c r="D7342" s="49" t="s">
        <v>4986</v>
      </c>
      <c r="E7342" s="65">
        <v>0</v>
      </c>
      <c r="F7342" s="65">
        <v>0</v>
      </c>
      <c r="G7342" s="50">
        <v>0</v>
      </c>
      <c r="H7342" s="50">
        <v>1</v>
      </c>
      <c r="I7342" s="50">
        <f t="shared" si="349"/>
        <v>0</v>
      </c>
      <c r="J7342" s="50">
        <f t="shared" si="350"/>
        <v>1</v>
      </c>
    </row>
    <row r="7343" spans="3:10">
      <c r="C7343" s="48">
        <v>600348</v>
      </c>
      <c r="D7343" s="49" t="s">
        <v>3799</v>
      </c>
      <c r="E7343" s="65">
        <v>0</v>
      </c>
      <c r="F7343" s="65">
        <v>0</v>
      </c>
      <c r="G7343" s="50">
        <v>0</v>
      </c>
      <c r="H7343" s="50">
        <v>1</v>
      </c>
      <c r="I7343" s="50">
        <f t="shared" si="349"/>
        <v>0</v>
      </c>
      <c r="J7343" s="50">
        <f t="shared" si="350"/>
        <v>1</v>
      </c>
    </row>
    <row r="7344" spans="3:10">
      <c r="C7344" s="48" t="s">
        <v>5098</v>
      </c>
      <c r="D7344" s="49" t="s">
        <v>5099</v>
      </c>
      <c r="E7344" s="65">
        <v>0</v>
      </c>
      <c r="F7344" s="65">
        <v>0</v>
      </c>
      <c r="G7344" s="50">
        <v>21</v>
      </c>
      <c r="H7344" s="50">
        <v>21</v>
      </c>
      <c r="I7344" s="50">
        <f t="shared" si="349"/>
        <v>21</v>
      </c>
      <c r="J7344" s="50">
        <f t="shared" si="350"/>
        <v>21</v>
      </c>
    </row>
    <row r="7345" spans="3:10">
      <c r="C7345" s="48" t="s">
        <v>5013</v>
      </c>
      <c r="D7345" s="49" t="s">
        <v>5110</v>
      </c>
      <c r="E7345" s="65">
        <v>0</v>
      </c>
      <c r="F7345" s="65">
        <v>0</v>
      </c>
      <c r="G7345" s="50">
        <v>0</v>
      </c>
      <c r="H7345" s="50">
        <v>1</v>
      </c>
      <c r="I7345" s="50">
        <f t="shared" si="349"/>
        <v>0</v>
      </c>
      <c r="J7345" s="50">
        <f t="shared" si="350"/>
        <v>1</v>
      </c>
    </row>
    <row r="7346" spans="3:10">
      <c r="C7346" s="48" t="s">
        <v>5115</v>
      </c>
      <c r="D7346" s="49" t="s">
        <v>5116</v>
      </c>
      <c r="E7346" s="65">
        <v>0</v>
      </c>
      <c r="F7346" s="65">
        <v>0</v>
      </c>
      <c r="G7346" s="50">
        <v>0</v>
      </c>
      <c r="H7346" s="50">
        <v>1</v>
      </c>
      <c r="I7346" s="50">
        <f t="shared" si="349"/>
        <v>0</v>
      </c>
      <c r="J7346" s="50">
        <f t="shared" si="350"/>
        <v>1</v>
      </c>
    </row>
    <row r="7347" spans="3:10" ht="25.5">
      <c r="C7347" s="48" t="s">
        <v>3093</v>
      </c>
      <c r="D7347" s="49" t="s">
        <v>3094</v>
      </c>
      <c r="E7347" s="65">
        <v>0</v>
      </c>
      <c r="F7347" s="65">
        <v>0</v>
      </c>
      <c r="G7347" s="50">
        <v>0</v>
      </c>
      <c r="H7347" s="50">
        <v>1</v>
      </c>
      <c r="I7347" s="50">
        <f t="shared" si="349"/>
        <v>0</v>
      </c>
      <c r="J7347" s="50">
        <f t="shared" si="350"/>
        <v>1</v>
      </c>
    </row>
    <row r="7348" spans="3:10">
      <c r="C7348" s="48" t="s">
        <v>3095</v>
      </c>
      <c r="D7348" s="49" t="s">
        <v>3096</v>
      </c>
      <c r="E7348" s="65">
        <v>0</v>
      </c>
      <c r="F7348" s="65">
        <v>0</v>
      </c>
      <c r="G7348" s="50">
        <v>0</v>
      </c>
      <c r="H7348" s="50">
        <v>1</v>
      </c>
      <c r="I7348" s="50">
        <f t="shared" si="349"/>
        <v>0</v>
      </c>
      <c r="J7348" s="50">
        <f t="shared" si="350"/>
        <v>1</v>
      </c>
    </row>
    <row r="7349" spans="3:10">
      <c r="C7349" s="48" t="s">
        <v>4463</v>
      </c>
      <c r="D7349" s="49" t="s">
        <v>4464</v>
      </c>
      <c r="E7349" s="65">
        <v>0</v>
      </c>
      <c r="F7349" s="65">
        <v>0</v>
      </c>
      <c r="G7349" s="50">
        <v>0</v>
      </c>
      <c r="H7349" s="50">
        <v>1</v>
      </c>
      <c r="I7349" s="50">
        <f t="shared" si="349"/>
        <v>0</v>
      </c>
      <c r="J7349" s="50">
        <f t="shared" si="350"/>
        <v>1</v>
      </c>
    </row>
    <row r="7350" spans="3:10">
      <c r="C7350" s="48" t="s">
        <v>4465</v>
      </c>
      <c r="D7350" s="49" t="s">
        <v>4466</v>
      </c>
      <c r="E7350" s="65">
        <v>0</v>
      </c>
      <c r="F7350" s="65">
        <v>0</v>
      </c>
      <c r="G7350" s="50">
        <v>0</v>
      </c>
      <c r="H7350" s="50">
        <v>1</v>
      </c>
      <c r="I7350" s="50">
        <f t="shared" si="349"/>
        <v>0</v>
      </c>
      <c r="J7350" s="50">
        <f t="shared" si="350"/>
        <v>1</v>
      </c>
    </row>
    <row r="7351" spans="3:10">
      <c r="C7351" s="48" t="s">
        <v>4147</v>
      </c>
      <c r="D7351" s="49" t="s">
        <v>4148</v>
      </c>
      <c r="E7351" s="65">
        <v>0</v>
      </c>
      <c r="F7351" s="65">
        <v>0</v>
      </c>
      <c r="G7351" s="50">
        <v>1</v>
      </c>
      <c r="H7351" s="50">
        <v>1</v>
      </c>
      <c r="I7351" s="50">
        <f t="shared" si="349"/>
        <v>1</v>
      </c>
      <c r="J7351" s="50">
        <f t="shared" si="350"/>
        <v>1</v>
      </c>
    </row>
    <row r="7352" spans="3:10">
      <c r="C7352" s="48" t="s">
        <v>3759</v>
      </c>
      <c r="D7352" s="49" t="s">
        <v>3760</v>
      </c>
      <c r="E7352" s="65">
        <v>0</v>
      </c>
      <c r="F7352" s="65">
        <v>0</v>
      </c>
      <c r="G7352" s="50">
        <v>0</v>
      </c>
      <c r="H7352" s="50">
        <v>1</v>
      </c>
      <c r="I7352" s="50">
        <f t="shared" si="349"/>
        <v>0</v>
      </c>
      <c r="J7352" s="50">
        <f t="shared" si="350"/>
        <v>1</v>
      </c>
    </row>
    <row r="7353" spans="3:10">
      <c r="C7353" s="48" t="s">
        <v>1903</v>
      </c>
      <c r="D7353" s="49" t="s">
        <v>1904</v>
      </c>
      <c r="E7353" s="65">
        <v>0</v>
      </c>
      <c r="F7353" s="65">
        <v>0</v>
      </c>
      <c r="G7353" s="50">
        <v>0</v>
      </c>
      <c r="H7353" s="50">
        <v>1</v>
      </c>
      <c r="I7353" s="50">
        <f t="shared" si="349"/>
        <v>0</v>
      </c>
      <c r="J7353" s="50">
        <f t="shared" si="350"/>
        <v>1</v>
      </c>
    </row>
    <row r="7354" spans="3:10">
      <c r="C7354" s="48" t="s">
        <v>2654</v>
      </c>
      <c r="D7354" s="49" t="s">
        <v>2655</v>
      </c>
      <c r="E7354" s="65">
        <v>0</v>
      </c>
      <c r="F7354" s="65">
        <v>0</v>
      </c>
      <c r="G7354" s="50">
        <v>0</v>
      </c>
      <c r="H7354" s="50">
        <v>1</v>
      </c>
      <c r="I7354" s="50">
        <f t="shared" si="349"/>
        <v>0</v>
      </c>
      <c r="J7354" s="50">
        <f t="shared" si="350"/>
        <v>1</v>
      </c>
    </row>
    <row r="7355" spans="3:10">
      <c r="C7355" s="48" t="s">
        <v>525</v>
      </c>
      <c r="D7355" s="49" t="s">
        <v>526</v>
      </c>
      <c r="E7355" s="65">
        <v>0</v>
      </c>
      <c r="F7355" s="65">
        <v>0</v>
      </c>
      <c r="G7355" s="50">
        <v>2684</v>
      </c>
      <c r="H7355" s="50">
        <v>2757</v>
      </c>
      <c r="I7355" s="50">
        <f t="shared" si="349"/>
        <v>2684</v>
      </c>
      <c r="J7355" s="50">
        <f t="shared" si="350"/>
        <v>2757</v>
      </c>
    </row>
    <row r="7356" spans="3:10">
      <c r="C7356" s="48" t="s">
        <v>527</v>
      </c>
      <c r="D7356" s="49" t="s">
        <v>528</v>
      </c>
      <c r="E7356" s="65">
        <v>0</v>
      </c>
      <c r="F7356" s="65">
        <v>0</v>
      </c>
      <c r="G7356" s="50">
        <v>3188</v>
      </c>
      <c r="H7356" s="50">
        <v>3284</v>
      </c>
      <c r="I7356" s="50">
        <f t="shared" si="349"/>
        <v>3188</v>
      </c>
      <c r="J7356" s="50">
        <f t="shared" si="350"/>
        <v>3284</v>
      </c>
    </row>
    <row r="7357" spans="3:10" ht="25.5">
      <c r="C7357" s="48" t="s">
        <v>5119</v>
      </c>
      <c r="D7357" s="49" t="s">
        <v>5120</v>
      </c>
      <c r="E7357" s="65">
        <v>74</v>
      </c>
      <c r="F7357" s="65">
        <v>75</v>
      </c>
      <c r="G7357" s="50">
        <v>11</v>
      </c>
      <c r="H7357" s="50">
        <v>9</v>
      </c>
      <c r="I7357" s="50">
        <f t="shared" si="349"/>
        <v>85</v>
      </c>
      <c r="J7357" s="50">
        <f t="shared" si="350"/>
        <v>84</v>
      </c>
    </row>
    <row r="7358" spans="3:10">
      <c r="C7358" s="48" t="s">
        <v>699</v>
      </c>
      <c r="D7358" s="49" t="s">
        <v>700</v>
      </c>
      <c r="E7358" s="65">
        <v>0</v>
      </c>
      <c r="F7358" s="65">
        <v>0</v>
      </c>
      <c r="G7358" s="50">
        <v>11564</v>
      </c>
      <c r="H7358" s="50">
        <v>11652</v>
      </c>
      <c r="I7358" s="50">
        <f t="shared" si="349"/>
        <v>11564</v>
      </c>
      <c r="J7358" s="50">
        <f t="shared" si="350"/>
        <v>11652</v>
      </c>
    </row>
    <row r="7359" spans="3:10">
      <c r="C7359" s="48" t="s">
        <v>531</v>
      </c>
      <c r="D7359" s="49" t="s">
        <v>532</v>
      </c>
      <c r="E7359" s="65">
        <v>11802</v>
      </c>
      <c r="F7359" s="65">
        <v>11789</v>
      </c>
      <c r="G7359" s="50">
        <v>9939</v>
      </c>
      <c r="H7359" s="50">
        <v>10123</v>
      </c>
      <c r="I7359" s="50">
        <f t="shared" si="349"/>
        <v>21741</v>
      </c>
      <c r="J7359" s="50">
        <f t="shared" si="350"/>
        <v>21912</v>
      </c>
    </row>
    <row r="7360" spans="3:10">
      <c r="C7360" s="48" t="s">
        <v>1471</v>
      </c>
      <c r="D7360" s="49" t="s">
        <v>1472</v>
      </c>
      <c r="E7360" s="65">
        <v>0</v>
      </c>
      <c r="F7360" s="65">
        <v>0</v>
      </c>
      <c r="G7360" s="50">
        <v>1</v>
      </c>
      <c r="H7360" s="50">
        <v>1</v>
      </c>
      <c r="I7360" s="50">
        <f t="shared" si="349"/>
        <v>1</v>
      </c>
      <c r="J7360" s="50">
        <f t="shared" si="350"/>
        <v>1</v>
      </c>
    </row>
    <row r="7361" spans="3:10">
      <c r="C7361" s="48" t="s">
        <v>533</v>
      </c>
      <c r="D7361" s="49" t="s">
        <v>534</v>
      </c>
      <c r="E7361" s="65">
        <v>0</v>
      </c>
      <c r="F7361" s="65">
        <v>0</v>
      </c>
      <c r="G7361" s="50">
        <v>13</v>
      </c>
      <c r="H7361" s="50">
        <v>5</v>
      </c>
      <c r="I7361" s="50">
        <f t="shared" si="349"/>
        <v>13</v>
      </c>
      <c r="J7361" s="50">
        <f t="shared" si="350"/>
        <v>5</v>
      </c>
    </row>
    <row r="7362" spans="3:10">
      <c r="C7362" s="48" t="s">
        <v>701</v>
      </c>
      <c r="D7362" s="49" t="s">
        <v>702</v>
      </c>
      <c r="E7362" s="65">
        <v>0</v>
      </c>
      <c r="F7362" s="65">
        <v>0</v>
      </c>
      <c r="G7362" s="50">
        <v>3241</v>
      </c>
      <c r="H7362" s="50">
        <v>3361</v>
      </c>
      <c r="I7362" s="50">
        <f t="shared" si="349"/>
        <v>3241</v>
      </c>
      <c r="J7362" s="50">
        <f t="shared" si="350"/>
        <v>3361</v>
      </c>
    </row>
    <row r="7363" spans="3:10">
      <c r="C7363" s="48" t="s">
        <v>535</v>
      </c>
      <c r="D7363" s="49" t="s">
        <v>536</v>
      </c>
      <c r="E7363" s="65">
        <v>0</v>
      </c>
      <c r="F7363" s="65">
        <v>0</v>
      </c>
      <c r="G7363" s="50">
        <v>1</v>
      </c>
      <c r="H7363" s="50">
        <v>1</v>
      </c>
      <c r="I7363" s="50">
        <f t="shared" si="349"/>
        <v>1</v>
      </c>
      <c r="J7363" s="50">
        <f t="shared" si="350"/>
        <v>1</v>
      </c>
    </row>
    <row r="7364" spans="3:10" ht="25.5">
      <c r="C7364" s="48" t="s">
        <v>3804</v>
      </c>
      <c r="D7364" s="49" t="s">
        <v>5493</v>
      </c>
      <c r="E7364" s="65">
        <v>1</v>
      </c>
      <c r="F7364" s="65">
        <v>1</v>
      </c>
      <c r="G7364" s="50">
        <v>0</v>
      </c>
      <c r="H7364" s="50">
        <v>0</v>
      </c>
      <c r="I7364" s="50">
        <f t="shared" si="349"/>
        <v>1</v>
      </c>
      <c r="J7364" s="50">
        <f t="shared" si="350"/>
        <v>1</v>
      </c>
    </row>
    <row r="7365" spans="3:10">
      <c r="C7365" s="48" t="s">
        <v>3805</v>
      </c>
      <c r="D7365" s="49" t="s">
        <v>5494</v>
      </c>
      <c r="E7365" s="65">
        <v>0</v>
      </c>
      <c r="F7365" s="65">
        <v>0</v>
      </c>
      <c r="G7365" s="50">
        <v>0</v>
      </c>
      <c r="H7365" s="50">
        <v>1</v>
      </c>
      <c r="I7365" s="50">
        <f t="shared" si="349"/>
        <v>0</v>
      </c>
      <c r="J7365" s="50">
        <f t="shared" si="350"/>
        <v>1</v>
      </c>
    </row>
    <row r="7366" spans="3:10">
      <c r="C7366" s="48" t="s">
        <v>537</v>
      </c>
      <c r="D7366" s="49" t="s">
        <v>538</v>
      </c>
      <c r="E7366" s="65">
        <v>0</v>
      </c>
      <c r="F7366" s="65">
        <v>0</v>
      </c>
      <c r="G7366" s="50">
        <v>15</v>
      </c>
      <c r="H7366" s="50">
        <v>17</v>
      </c>
      <c r="I7366" s="50">
        <f t="shared" si="349"/>
        <v>15</v>
      </c>
      <c r="J7366" s="50">
        <f t="shared" si="350"/>
        <v>17</v>
      </c>
    </row>
    <row r="7367" spans="3:10">
      <c r="C7367" s="48" t="s">
        <v>2656</v>
      </c>
      <c r="D7367" s="49" t="s">
        <v>2657</v>
      </c>
      <c r="E7367" s="65">
        <v>0</v>
      </c>
      <c r="F7367" s="65">
        <v>0</v>
      </c>
      <c r="G7367" s="50">
        <v>2</v>
      </c>
      <c r="H7367" s="50">
        <v>3</v>
      </c>
      <c r="I7367" s="50">
        <f t="shared" si="349"/>
        <v>2</v>
      </c>
      <c r="J7367" s="50">
        <f t="shared" si="350"/>
        <v>3</v>
      </c>
    </row>
    <row r="7368" spans="3:10">
      <c r="C7368" s="48" t="s">
        <v>539</v>
      </c>
      <c r="D7368" s="49" t="s">
        <v>540</v>
      </c>
      <c r="E7368" s="65">
        <v>0</v>
      </c>
      <c r="F7368" s="65">
        <v>0</v>
      </c>
      <c r="G7368" s="50">
        <v>3</v>
      </c>
      <c r="H7368" s="50">
        <v>1</v>
      </c>
      <c r="I7368" s="50">
        <f t="shared" si="349"/>
        <v>3</v>
      </c>
      <c r="J7368" s="50">
        <f t="shared" si="350"/>
        <v>1</v>
      </c>
    </row>
    <row r="7369" spans="3:10">
      <c r="C7369" s="48" t="s">
        <v>4781</v>
      </c>
      <c r="D7369" s="49" t="s">
        <v>4782</v>
      </c>
      <c r="E7369" s="65">
        <v>0</v>
      </c>
      <c r="F7369" s="65">
        <v>0</v>
      </c>
      <c r="G7369" s="50">
        <v>0</v>
      </c>
      <c r="H7369" s="50">
        <v>1</v>
      </c>
      <c r="I7369" s="50">
        <f t="shared" si="349"/>
        <v>0</v>
      </c>
      <c r="J7369" s="50">
        <f t="shared" si="350"/>
        <v>1</v>
      </c>
    </row>
    <row r="7370" spans="3:10" ht="25.5">
      <c r="C7370" s="48" t="s">
        <v>4783</v>
      </c>
      <c r="D7370" s="49" t="s">
        <v>4784</v>
      </c>
      <c r="E7370" s="65">
        <v>0</v>
      </c>
      <c r="F7370" s="65">
        <v>0</v>
      </c>
      <c r="G7370" s="50">
        <v>0</v>
      </c>
      <c r="H7370" s="50">
        <v>1</v>
      </c>
      <c r="I7370" s="50">
        <f t="shared" si="349"/>
        <v>0</v>
      </c>
      <c r="J7370" s="50">
        <f t="shared" si="350"/>
        <v>1</v>
      </c>
    </row>
    <row r="7371" spans="3:10">
      <c r="C7371" s="48" t="s">
        <v>4797</v>
      </c>
      <c r="D7371" s="49" t="s">
        <v>4798</v>
      </c>
      <c r="E7371" s="65">
        <v>0</v>
      </c>
      <c r="F7371" s="65">
        <v>0</v>
      </c>
      <c r="G7371" s="50">
        <v>0</v>
      </c>
      <c r="H7371" s="50">
        <v>1</v>
      </c>
      <c r="I7371" s="50">
        <f t="shared" si="349"/>
        <v>0</v>
      </c>
      <c r="J7371" s="50">
        <f t="shared" si="350"/>
        <v>1</v>
      </c>
    </row>
    <row r="7372" spans="3:10">
      <c r="C7372" s="48" t="s">
        <v>703</v>
      </c>
      <c r="D7372" s="49" t="s">
        <v>704</v>
      </c>
      <c r="E7372" s="65">
        <v>0</v>
      </c>
      <c r="F7372" s="65">
        <v>0</v>
      </c>
      <c r="G7372" s="50">
        <v>1</v>
      </c>
      <c r="H7372" s="50">
        <v>1</v>
      </c>
      <c r="I7372" s="50">
        <f t="shared" si="349"/>
        <v>1</v>
      </c>
      <c r="J7372" s="50">
        <f t="shared" si="350"/>
        <v>1</v>
      </c>
    </row>
    <row r="7373" spans="3:10">
      <c r="C7373" s="48" t="s">
        <v>5495</v>
      </c>
      <c r="D7373" s="49" t="s">
        <v>5496</v>
      </c>
      <c r="E7373" s="65">
        <v>0</v>
      </c>
      <c r="F7373" s="65">
        <v>0</v>
      </c>
      <c r="G7373" s="50">
        <v>0</v>
      </c>
      <c r="H7373" s="50">
        <v>1</v>
      </c>
      <c r="I7373" s="50">
        <f t="shared" si="349"/>
        <v>0</v>
      </c>
      <c r="J7373" s="50">
        <f t="shared" si="350"/>
        <v>1</v>
      </c>
    </row>
    <row r="7374" spans="3:10">
      <c r="C7374" s="48" t="s">
        <v>705</v>
      </c>
      <c r="D7374" s="49" t="s">
        <v>706</v>
      </c>
      <c r="E7374" s="65">
        <v>0</v>
      </c>
      <c r="F7374" s="65">
        <v>0</v>
      </c>
      <c r="G7374" s="50">
        <v>0</v>
      </c>
      <c r="H7374" s="50">
        <v>1</v>
      </c>
      <c r="I7374" s="50">
        <f t="shared" si="349"/>
        <v>0</v>
      </c>
      <c r="J7374" s="50">
        <f t="shared" si="350"/>
        <v>1</v>
      </c>
    </row>
    <row r="7375" spans="3:10">
      <c r="C7375" s="48" t="s">
        <v>541</v>
      </c>
      <c r="D7375" s="49" t="s">
        <v>542</v>
      </c>
      <c r="E7375" s="65">
        <v>1</v>
      </c>
      <c r="F7375" s="65">
        <v>1</v>
      </c>
      <c r="G7375" s="50">
        <v>2810</v>
      </c>
      <c r="H7375" s="50">
        <v>2808</v>
      </c>
      <c r="I7375" s="50">
        <f t="shared" si="349"/>
        <v>2811</v>
      </c>
      <c r="J7375" s="50">
        <f t="shared" si="350"/>
        <v>2809</v>
      </c>
    </row>
    <row r="7376" spans="3:10">
      <c r="C7376" s="48" t="s">
        <v>543</v>
      </c>
      <c r="D7376" s="49" t="s">
        <v>544</v>
      </c>
      <c r="E7376" s="65">
        <v>0</v>
      </c>
      <c r="F7376" s="65">
        <v>0</v>
      </c>
      <c r="G7376" s="50">
        <v>390</v>
      </c>
      <c r="H7376" s="50">
        <v>391</v>
      </c>
      <c r="I7376" s="50">
        <f t="shared" si="349"/>
        <v>390</v>
      </c>
      <c r="J7376" s="50">
        <f t="shared" si="350"/>
        <v>391</v>
      </c>
    </row>
    <row r="7377" spans="3:10">
      <c r="C7377" s="48" t="s">
        <v>707</v>
      </c>
      <c r="D7377" s="49" t="s">
        <v>708</v>
      </c>
      <c r="E7377" s="65">
        <v>0</v>
      </c>
      <c r="F7377" s="65">
        <v>0</v>
      </c>
      <c r="G7377" s="50">
        <v>40</v>
      </c>
      <c r="H7377" s="50">
        <v>44</v>
      </c>
      <c r="I7377" s="50">
        <f t="shared" si="349"/>
        <v>40</v>
      </c>
      <c r="J7377" s="50">
        <f t="shared" si="350"/>
        <v>44</v>
      </c>
    </row>
    <row r="7378" spans="3:10">
      <c r="C7378" s="48" t="s">
        <v>5497</v>
      </c>
      <c r="D7378" s="49" t="s">
        <v>5498</v>
      </c>
      <c r="E7378" s="65">
        <v>0</v>
      </c>
      <c r="F7378" s="65">
        <v>0</v>
      </c>
      <c r="G7378" s="50">
        <v>0</v>
      </c>
      <c r="H7378" s="50">
        <v>1</v>
      </c>
      <c r="I7378" s="50">
        <f t="shared" si="349"/>
        <v>0</v>
      </c>
      <c r="J7378" s="50">
        <f t="shared" si="350"/>
        <v>1</v>
      </c>
    </row>
    <row r="7379" spans="3:10">
      <c r="C7379" s="48" t="s">
        <v>709</v>
      </c>
      <c r="D7379" s="49" t="s">
        <v>710</v>
      </c>
      <c r="E7379" s="65">
        <v>0</v>
      </c>
      <c r="F7379" s="65">
        <v>0</v>
      </c>
      <c r="G7379" s="50">
        <v>935</v>
      </c>
      <c r="H7379" s="50">
        <v>935</v>
      </c>
      <c r="I7379" s="50">
        <f t="shared" si="349"/>
        <v>935</v>
      </c>
      <c r="J7379" s="50">
        <f t="shared" si="350"/>
        <v>935</v>
      </c>
    </row>
    <row r="7380" spans="3:10">
      <c r="C7380" s="48" t="s">
        <v>711</v>
      </c>
      <c r="D7380" s="49" t="s">
        <v>712</v>
      </c>
      <c r="E7380" s="65">
        <v>0</v>
      </c>
      <c r="F7380" s="65">
        <v>0</v>
      </c>
      <c r="G7380" s="50">
        <v>7</v>
      </c>
      <c r="H7380" s="50">
        <v>8</v>
      </c>
      <c r="I7380" s="50">
        <f t="shared" si="349"/>
        <v>7</v>
      </c>
      <c r="J7380" s="50">
        <f t="shared" si="350"/>
        <v>8</v>
      </c>
    </row>
    <row r="7381" spans="3:10">
      <c r="C7381" s="48" t="s">
        <v>545</v>
      </c>
      <c r="D7381" s="49" t="s">
        <v>546</v>
      </c>
      <c r="E7381" s="65">
        <v>2236</v>
      </c>
      <c r="F7381" s="65">
        <v>2245</v>
      </c>
      <c r="G7381" s="50">
        <v>2097</v>
      </c>
      <c r="H7381" s="50">
        <v>2157</v>
      </c>
      <c r="I7381" s="50">
        <f t="shared" si="349"/>
        <v>4333</v>
      </c>
      <c r="J7381" s="50">
        <f t="shared" si="350"/>
        <v>4402</v>
      </c>
    </row>
    <row r="7382" spans="3:10">
      <c r="C7382" s="48" t="s">
        <v>3765</v>
      </c>
      <c r="D7382" s="49" t="s">
        <v>3766</v>
      </c>
      <c r="E7382" s="65">
        <v>0</v>
      </c>
      <c r="F7382" s="65">
        <v>0</v>
      </c>
      <c r="G7382" s="50">
        <v>0</v>
      </c>
      <c r="H7382" s="50">
        <v>1</v>
      </c>
      <c r="I7382" s="50">
        <f t="shared" si="349"/>
        <v>0</v>
      </c>
      <c r="J7382" s="50">
        <f t="shared" si="350"/>
        <v>1</v>
      </c>
    </row>
    <row r="7383" spans="3:10">
      <c r="C7383" s="48" t="s">
        <v>547</v>
      </c>
      <c r="D7383" s="49" t="s">
        <v>548</v>
      </c>
      <c r="E7383" s="65">
        <v>1</v>
      </c>
      <c r="F7383" s="65">
        <v>0</v>
      </c>
      <c r="G7383" s="50">
        <v>1222</v>
      </c>
      <c r="H7383" s="50">
        <v>1247</v>
      </c>
      <c r="I7383" s="50">
        <f t="shared" ref="I7383:I7446" si="351">SUM(E7383,G7383)</f>
        <v>1223</v>
      </c>
      <c r="J7383" s="50">
        <f t="shared" ref="J7383:J7446" si="352">SUM(F7383,H7383)</f>
        <v>1247</v>
      </c>
    </row>
    <row r="7384" spans="3:10">
      <c r="C7384" s="48" t="s">
        <v>713</v>
      </c>
      <c r="D7384" s="49" t="s">
        <v>714</v>
      </c>
      <c r="E7384" s="65">
        <v>2</v>
      </c>
      <c r="F7384" s="65">
        <v>3</v>
      </c>
      <c r="G7384" s="50">
        <v>697</v>
      </c>
      <c r="H7384" s="50">
        <v>651</v>
      </c>
      <c r="I7384" s="50">
        <f t="shared" si="351"/>
        <v>699</v>
      </c>
      <c r="J7384" s="50">
        <f t="shared" si="352"/>
        <v>654</v>
      </c>
    </row>
    <row r="7385" spans="3:10">
      <c r="C7385" s="48" t="s">
        <v>715</v>
      </c>
      <c r="D7385" s="49" t="s">
        <v>716</v>
      </c>
      <c r="E7385" s="65">
        <v>0</v>
      </c>
      <c r="F7385" s="65">
        <v>0</v>
      </c>
      <c r="G7385" s="50">
        <v>212</v>
      </c>
      <c r="H7385" s="50">
        <v>217</v>
      </c>
      <c r="I7385" s="50">
        <f t="shared" si="351"/>
        <v>212</v>
      </c>
      <c r="J7385" s="50">
        <f t="shared" si="352"/>
        <v>217</v>
      </c>
    </row>
    <row r="7386" spans="3:10">
      <c r="C7386" s="48" t="s">
        <v>717</v>
      </c>
      <c r="D7386" s="49" t="s">
        <v>718</v>
      </c>
      <c r="E7386" s="65">
        <v>0</v>
      </c>
      <c r="F7386" s="65">
        <v>0</v>
      </c>
      <c r="G7386" s="50">
        <v>236</v>
      </c>
      <c r="H7386" s="50">
        <v>232</v>
      </c>
      <c r="I7386" s="50">
        <f t="shared" si="351"/>
        <v>236</v>
      </c>
      <c r="J7386" s="50">
        <f t="shared" si="352"/>
        <v>232</v>
      </c>
    </row>
    <row r="7387" spans="3:10">
      <c r="C7387" s="48" t="s">
        <v>3099</v>
      </c>
      <c r="D7387" s="49" t="s">
        <v>3100</v>
      </c>
      <c r="E7387" s="65">
        <v>0</v>
      </c>
      <c r="F7387" s="65">
        <v>0</v>
      </c>
      <c r="G7387" s="50">
        <v>0</v>
      </c>
      <c r="H7387" s="50">
        <v>1</v>
      </c>
      <c r="I7387" s="50">
        <f t="shared" si="351"/>
        <v>0</v>
      </c>
      <c r="J7387" s="50">
        <f t="shared" si="352"/>
        <v>1</v>
      </c>
    </row>
    <row r="7388" spans="3:10">
      <c r="C7388" s="48" t="s">
        <v>3101</v>
      </c>
      <c r="D7388" s="49" t="s">
        <v>3102</v>
      </c>
      <c r="E7388" s="65">
        <v>0</v>
      </c>
      <c r="F7388" s="65">
        <v>0</v>
      </c>
      <c r="G7388" s="50">
        <v>0</v>
      </c>
      <c r="H7388" s="50">
        <v>1</v>
      </c>
      <c r="I7388" s="50">
        <f t="shared" si="351"/>
        <v>0</v>
      </c>
      <c r="J7388" s="50">
        <f t="shared" si="352"/>
        <v>1</v>
      </c>
    </row>
    <row r="7389" spans="3:10">
      <c r="C7389" s="48" t="s">
        <v>4805</v>
      </c>
      <c r="D7389" s="49" t="s">
        <v>4806</v>
      </c>
      <c r="E7389" s="65">
        <v>94</v>
      </c>
      <c r="F7389" s="65">
        <v>95</v>
      </c>
      <c r="G7389" s="50">
        <v>111</v>
      </c>
      <c r="H7389" s="50">
        <v>113</v>
      </c>
      <c r="I7389" s="50">
        <f t="shared" si="351"/>
        <v>205</v>
      </c>
      <c r="J7389" s="50">
        <f t="shared" si="352"/>
        <v>208</v>
      </c>
    </row>
    <row r="7390" spans="3:10">
      <c r="C7390" s="48" t="s">
        <v>2658</v>
      </c>
      <c r="D7390" s="49" t="s">
        <v>2659</v>
      </c>
      <c r="E7390" s="65">
        <v>1</v>
      </c>
      <c r="F7390" s="65">
        <v>1</v>
      </c>
      <c r="G7390" s="50">
        <v>0</v>
      </c>
      <c r="H7390" s="50">
        <v>0</v>
      </c>
      <c r="I7390" s="50">
        <f t="shared" si="351"/>
        <v>1</v>
      </c>
      <c r="J7390" s="50">
        <f t="shared" si="352"/>
        <v>1</v>
      </c>
    </row>
    <row r="7391" spans="3:10">
      <c r="C7391" s="48" t="s">
        <v>723</v>
      </c>
      <c r="D7391" s="49" t="s">
        <v>724</v>
      </c>
      <c r="E7391" s="65">
        <v>0</v>
      </c>
      <c r="F7391" s="65">
        <v>0</v>
      </c>
      <c r="G7391" s="50">
        <v>0</v>
      </c>
      <c r="H7391" s="50">
        <v>1</v>
      </c>
      <c r="I7391" s="50">
        <f t="shared" si="351"/>
        <v>0</v>
      </c>
      <c r="J7391" s="50">
        <f t="shared" si="352"/>
        <v>1</v>
      </c>
    </row>
    <row r="7392" spans="3:10">
      <c r="C7392" s="48" t="s">
        <v>725</v>
      </c>
      <c r="D7392" s="49" t="s">
        <v>726</v>
      </c>
      <c r="E7392" s="65">
        <v>0</v>
      </c>
      <c r="F7392" s="65">
        <v>0</v>
      </c>
      <c r="G7392" s="50">
        <v>5</v>
      </c>
      <c r="H7392" s="50">
        <v>7</v>
      </c>
      <c r="I7392" s="50">
        <f t="shared" si="351"/>
        <v>5</v>
      </c>
      <c r="J7392" s="50">
        <f t="shared" si="352"/>
        <v>7</v>
      </c>
    </row>
    <row r="7393" spans="3:10">
      <c r="C7393" s="48" t="s">
        <v>1473</v>
      </c>
      <c r="D7393" s="49" t="s">
        <v>1474</v>
      </c>
      <c r="E7393" s="65">
        <v>0</v>
      </c>
      <c r="F7393" s="65">
        <v>0</v>
      </c>
      <c r="G7393" s="50">
        <v>3</v>
      </c>
      <c r="H7393" s="50">
        <v>3</v>
      </c>
      <c r="I7393" s="50">
        <f t="shared" si="351"/>
        <v>3</v>
      </c>
      <c r="J7393" s="50">
        <f t="shared" si="352"/>
        <v>3</v>
      </c>
    </row>
    <row r="7394" spans="3:10">
      <c r="C7394" s="48" t="s">
        <v>3103</v>
      </c>
      <c r="D7394" s="49" t="s">
        <v>3104</v>
      </c>
      <c r="E7394" s="65">
        <v>0</v>
      </c>
      <c r="F7394" s="65">
        <v>0</v>
      </c>
      <c r="G7394" s="50">
        <v>1</v>
      </c>
      <c r="H7394" s="50">
        <v>1</v>
      </c>
      <c r="I7394" s="50">
        <f t="shared" si="351"/>
        <v>1</v>
      </c>
      <c r="J7394" s="50">
        <f t="shared" si="352"/>
        <v>1</v>
      </c>
    </row>
    <row r="7395" spans="3:10">
      <c r="C7395" s="48" t="s">
        <v>727</v>
      </c>
      <c r="D7395" s="49" t="s">
        <v>728</v>
      </c>
      <c r="E7395" s="65">
        <v>13</v>
      </c>
      <c r="F7395" s="65">
        <v>12</v>
      </c>
      <c r="G7395" s="50">
        <v>3655</v>
      </c>
      <c r="H7395" s="50">
        <v>3631</v>
      </c>
      <c r="I7395" s="50">
        <f t="shared" si="351"/>
        <v>3668</v>
      </c>
      <c r="J7395" s="50">
        <f t="shared" si="352"/>
        <v>3643</v>
      </c>
    </row>
    <row r="7396" spans="3:10">
      <c r="C7396" s="48" t="s">
        <v>729</v>
      </c>
      <c r="D7396" s="49" t="s">
        <v>730</v>
      </c>
      <c r="E7396" s="65">
        <v>10</v>
      </c>
      <c r="F7396" s="65">
        <v>11</v>
      </c>
      <c r="G7396" s="50">
        <v>1521</v>
      </c>
      <c r="H7396" s="50">
        <v>1488</v>
      </c>
      <c r="I7396" s="50">
        <f t="shared" si="351"/>
        <v>1531</v>
      </c>
      <c r="J7396" s="50">
        <f t="shared" si="352"/>
        <v>1499</v>
      </c>
    </row>
    <row r="7397" spans="3:10">
      <c r="C7397" s="48" t="s">
        <v>549</v>
      </c>
      <c r="D7397" s="49" t="s">
        <v>550</v>
      </c>
      <c r="E7397" s="65">
        <v>304</v>
      </c>
      <c r="F7397" s="65">
        <v>313</v>
      </c>
      <c r="G7397" s="50">
        <v>45</v>
      </c>
      <c r="H7397" s="50">
        <v>48</v>
      </c>
      <c r="I7397" s="50">
        <f t="shared" si="351"/>
        <v>349</v>
      </c>
      <c r="J7397" s="50">
        <f t="shared" si="352"/>
        <v>361</v>
      </c>
    </row>
    <row r="7398" spans="3:10">
      <c r="C7398" s="48" t="s">
        <v>3120</v>
      </c>
      <c r="D7398" s="49" t="s">
        <v>3121</v>
      </c>
      <c r="E7398" s="65">
        <v>4</v>
      </c>
      <c r="F7398" s="65">
        <v>5</v>
      </c>
      <c r="G7398" s="50">
        <v>186</v>
      </c>
      <c r="H7398" s="50">
        <v>187</v>
      </c>
      <c r="I7398" s="50">
        <f t="shared" si="351"/>
        <v>190</v>
      </c>
      <c r="J7398" s="50">
        <f t="shared" si="352"/>
        <v>192</v>
      </c>
    </row>
    <row r="7399" spans="3:10">
      <c r="C7399" s="48" t="s">
        <v>551</v>
      </c>
      <c r="D7399" s="49" t="s">
        <v>552</v>
      </c>
      <c r="E7399" s="65">
        <v>12343</v>
      </c>
      <c r="F7399" s="65">
        <v>12380</v>
      </c>
      <c r="G7399" s="50">
        <v>11872</v>
      </c>
      <c r="H7399" s="50">
        <v>12106</v>
      </c>
      <c r="I7399" s="50">
        <f t="shared" si="351"/>
        <v>24215</v>
      </c>
      <c r="J7399" s="50">
        <f t="shared" si="352"/>
        <v>24486</v>
      </c>
    </row>
    <row r="7400" spans="3:10">
      <c r="C7400" s="48" t="s">
        <v>977</v>
      </c>
      <c r="D7400" s="49" t="s">
        <v>978</v>
      </c>
      <c r="E7400" s="65">
        <v>207</v>
      </c>
      <c r="F7400" s="65">
        <v>216</v>
      </c>
      <c r="G7400" s="50">
        <v>15</v>
      </c>
      <c r="H7400" s="50">
        <v>16</v>
      </c>
      <c r="I7400" s="50">
        <f t="shared" si="351"/>
        <v>222</v>
      </c>
      <c r="J7400" s="50">
        <f t="shared" si="352"/>
        <v>232</v>
      </c>
    </row>
    <row r="7401" spans="3:10">
      <c r="C7401" s="48" t="s">
        <v>1475</v>
      </c>
      <c r="D7401" s="49" t="s">
        <v>1476</v>
      </c>
      <c r="E7401" s="65">
        <v>15</v>
      </c>
      <c r="F7401" s="65">
        <v>12</v>
      </c>
      <c r="G7401" s="50">
        <v>5</v>
      </c>
      <c r="H7401" s="50">
        <v>5</v>
      </c>
      <c r="I7401" s="50">
        <f t="shared" si="351"/>
        <v>20</v>
      </c>
      <c r="J7401" s="50">
        <f t="shared" si="352"/>
        <v>17</v>
      </c>
    </row>
    <row r="7402" spans="3:10">
      <c r="C7402" s="48" t="s">
        <v>116</v>
      </c>
      <c r="D7402" s="49" t="s">
        <v>117</v>
      </c>
      <c r="E7402" s="65">
        <v>1</v>
      </c>
      <c r="F7402" s="65">
        <v>1</v>
      </c>
      <c r="G7402" s="50">
        <v>13</v>
      </c>
      <c r="H7402" s="50">
        <v>15</v>
      </c>
      <c r="I7402" s="50">
        <f t="shared" si="351"/>
        <v>14</v>
      </c>
      <c r="J7402" s="50">
        <f t="shared" si="352"/>
        <v>16</v>
      </c>
    </row>
    <row r="7403" spans="3:10">
      <c r="C7403" s="48" t="s">
        <v>553</v>
      </c>
      <c r="D7403" s="49" t="s">
        <v>554</v>
      </c>
      <c r="E7403" s="65">
        <v>0</v>
      </c>
      <c r="F7403" s="65">
        <v>0</v>
      </c>
      <c r="G7403" s="50">
        <v>24</v>
      </c>
      <c r="H7403" s="50">
        <v>28</v>
      </c>
      <c r="I7403" s="50">
        <f t="shared" si="351"/>
        <v>24</v>
      </c>
      <c r="J7403" s="50">
        <f t="shared" si="352"/>
        <v>28</v>
      </c>
    </row>
    <row r="7404" spans="3:10">
      <c r="C7404" s="48" t="s">
        <v>3860</v>
      </c>
      <c r="D7404" s="49" t="s">
        <v>3861</v>
      </c>
      <c r="E7404" s="65">
        <v>0</v>
      </c>
      <c r="F7404" s="65">
        <v>0</v>
      </c>
      <c r="G7404" s="50">
        <v>0</v>
      </c>
      <c r="H7404" s="50">
        <v>1</v>
      </c>
      <c r="I7404" s="50">
        <f t="shared" si="351"/>
        <v>0</v>
      </c>
      <c r="J7404" s="50">
        <f t="shared" si="352"/>
        <v>1</v>
      </c>
    </row>
    <row r="7405" spans="3:10">
      <c r="C7405" s="48" t="s">
        <v>2858</v>
      </c>
      <c r="D7405" s="49" t="s">
        <v>2859</v>
      </c>
      <c r="E7405" s="65">
        <v>0</v>
      </c>
      <c r="F7405" s="65">
        <v>0</v>
      </c>
      <c r="G7405" s="50">
        <v>0</v>
      </c>
      <c r="H7405" s="50">
        <v>1</v>
      </c>
      <c r="I7405" s="50">
        <f t="shared" si="351"/>
        <v>0</v>
      </c>
      <c r="J7405" s="50">
        <f t="shared" si="352"/>
        <v>1</v>
      </c>
    </row>
    <row r="7406" spans="3:10">
      <c r="C7406" s="48" t="s">
        <v>2660</v>
      </c>
      <c r="D7406" s="49" t="s">
        <v>2661</v>
      </c>
      <c r="E7406" s="65">
        <v>0</v>
      </c>
      <c r="F7406" s="65">
        <v>0</v>
      </c>
      <c r="G7406" s="50">
        <v>2</v>
      </c>
      <c r="H7406" s="50">
        <v>3</v>
      </c>
      <c r="I7406" s="50">
        <f t="shared" si="351"/>
        <v>2</v>
      </c>
      <c r="J7406" s="50">
        <f t="shared" si="352"/>
        <v>3</v>
      </c>
    </row>
    <row r="7407" spans="3:10">
      <c r="C7407" s="48" t="s">
        <v>5499</v>
      </c>
      <c r="D7407" s="49" t="s">
        <v>5500</v>
      </c>
      <c r="E7407" s="65">
        <v>0</v>
      </c>
      <c r="F7407" s="65">
        <v>0</v>
      </c>
      <c r="G7407" s="50">
        <v>7</v>
      </c>
      <c r="H7407" s="50">
        <v>7</v>
      </c>
      <c r="I7407" s="50">
        <f t="shared" si="351"/>
        <v>7</v>
      </c>
      <c r="J7407" s="50">
        <f t="shared" si="352"/>
        <v>7</v>
      </c>
    </row>
    <row r="7408" spans="3:10">
      <c r="C7408" s="48" t="s">
        <v>555</v>
      </c>
      <c r="D7408" s="49" t="s">
        <v>556</v>
      </c>
      <c r="E7408" s="65">
        <v>0</v>
      </c>
      <c r="F7408" s="65">
        <v>0</v>
      </c>
      <c r="G7408" s="50">
        <v>1</v>
      </c>
      <c r="H7408" s="50">
        <v>1</v>
      </c>
      <c r="I7408" s="50">
        <f t="shared" si="351"/>
        <v>1</v>
      </c>
      <c r="J7408" s="50">
        <f t="shared" si="352"/>
        <v>1</v>
      </c>
    </row>
    <row r="7409" spans="3:10">
      <c r="C7409" s="48" t="s">
        <v>120</v>
      </c>
      <c r="D7409" s="49" t="s">
        <v>121</v>
      </c>
      <c r="E7409" s="65">
        <v>0</v>
      </c>
      <c r="F7409" s="65">
        <v>0</v>
      </c>
      <c r="G7409" s="50">
        <v>1</v>
      </c>
      <c r="H7409" s="50">
        <v>1</v>
      </c>
      <c r="I7409" s="50">
        <f t="shared" si="351"/>
        <v>1</v>
      </c>
      <c r="J7409" s="50">
        <f t="shared" si="352"/>
        <v>1</v>
      </c>
    </row>
    <row r="7410" spans="3:10">
      <c r="C7410" s="48" t="s">
        <v>122</v>
      </c>
      <c r="D7410" s="49" t="s">
        <v>123</v>
      </c>
      <c r="E7410" s="65">
        <v>0</v>
      </c>
      <c r="F7410" s="65">
        <v>0</v>
      </c>
      <c r="G7410" s="50">
        <v>1</v>
      </c>
      <c r="H7410" s="50">
        <v>1</v>
      </c>
      <c r="I7410" s="50">
        <f t="shared" si="351"/>
        <v>1</v>
      </c>
      <c r="J7410" s="50">
        <f t="shared" si="352"/>
        <v>1</v>
      </c>
    </row>
    <row r="7411" spans="3:10">
      <c r="C7411" s="48" t="s">
        <v>1477</v>
      </c>
      <c r="D7411" s="49" t="s">
        <v>1478</v>
      </c>
      <c r="E7411" s="65">
        <v>0</v>
      </c>
      <c r="F7411" s="65">
        <v>0</v>
      </c>
      <c r="G7411" s="50">
        <v>0</v>
      </c>
      <c r="H7411" s="50">
        <v>1</v>
      </c>
      <c r="I7411" s="50">
        <f t="shared" si="351"/>
        <v>0</v>
      </c>
      <c r="J7411" s="50">
        <f t="shared" si="352"/>
        <v>1</v>
      </c>
    </row>
    <row r="7412" spans="3:10">
      <c r="C7412" s="48" t="s">
        <v>1481</v>
      </c>
      <c r="D7412" s="49" t="s">
        <v>1482</v>
      </c>
      <c r="E7412" s="65">
        <v>0</v>
      </c>
      <c r="F7412" s="65">
        <v>0</v>
      </c>
      <c r="G7412" s="50">
        <v>0</v>
      </c>
      <c r="H7412" s="50">
        <v>1</v>
      </c>
      <c r="I7412" s="50">
        <f t="shared" si="351"/>
        <v>0</v>
      </c>
      <c r="J7412" s="50">
        <f t="shared" si="352"/>
        <v>1</v>
      </c>
    </row>
    <row r="7413" spans="3:10">
      <c r="C7413" s="48" t="s">
        <v>1415</v>
      </c>
      <c r="D7413" s="49" t="s">
        <v>1416</v>
      </c>
      <c r="E7413" s="65">
        <v>0</v>
      </c>
      <c r="F7413" s="65">
        <v>0</v>
      </c>
      <c r="G7413" s="50">
        <v>0</v>
      </c>
      <c r="H7413" s="50">
        <v>1</v>
      </c>
      <c r="I7413" s="50">
        <f t="shared" si="351"/>
        <v>0</v>
      </c>
      <c r="J7413" s="50">
        <f t="shared" si="352"/>
        <v>1</v>
      </c>
    </row>
    <row r="7414" spans="3:10">
      <c r="C7414" s="48" t="s">
        <v>983</v>
      </c>
      <c r="D7414" s="49" t="s">
        <v>984</v>
      </c>
      <c r="E7414" s="65">
        <v>0</v>
      </c>
      <c r="F7414" s="65">
        <v>0</v>
      </c>
      <c r="G7414" s="50">
        <v>0</v>
      </c>
      <c r="H7414" s="50">
        <v>1</v>
      </c>
      <c r="I7414" s="50">
        <f t="shared" si="351"/>
        <v>0</v>
      </c>
      <c r="J7414" s="50">
        <f t="shared" si="352"/>
        <v>1</v>
      </c>
    </row>
    <row r="7415" spans="3:10">
      <c r="C7415" s="48" t="s">
        <v>2084</v>
      </c>
      <c r="D7415" s="49" t="s">
        <v>2085</v>
      </c>
      <c r="E7415" s="65">
        <v>0</v>
      </c>
      <c r="F7415" s="65">
        <v>0</v>
      </c>
      <c r="G7415" s="50">
        <v>21</v>
      </c>
      <c r="H7415" s="50">
        <v>15</v>
      </c>
      <c r="I7415" s="50">
        <f t="shared" si="351"/>
        <v>21</v>
      </c>
      <c r="J7415" s="50">
        <f t="shared" si="352"/>
        <v>15</v>
      </c>
    </row>
    <row r="7416" spans="3:10">
      <c r="C7416" s="48" t="s">
        <v>2088</v>
      </c>
      <c r="D7416" s="49" t="s">
        <v>2089</v>
      </c>
      <c r="E7416" s="65">
        <v>0</v>
      </c>
      <c r="F7416" s="65">
        <v>0</v>
      </c>
      <c r="G7416" s="50">
        <v>50</v>
      </c>
      <c r="H7416" s="50">
        <v>33</v>
      </c>
      <c r="I7416" s="50">
        <f t="shared" si="351"/>
        <v>50</v>
      </c>
      <c r="J7416" s="50">
        <f t="shared" si="352"/>
        <v>33</v>
      </c>
    </row>
    <row r="7417" spans="3:10">
      <c r="C7417" s="48" t="s">
        <v>1795</v>
      </c>
      <c r="D7417" s="49" t="s">
        <v>1796</v>
      </c>
      <c r="E7417" s="65">
        <v>8</v>
      </c>
      <c r="F7417" s="65">
        <v>8</v>
      </c>
      <c r="G7417" s="50">
        <v>0</v>
      </c>
      <c r="H7417" s="50">
        <v>0</v>
      </c>
      <c r="I7417" s="50">
        <f t="shared" si="351"/>
        <v>8</v>
      </c>
      <c r="J7417" s="50">
        <f t="shared" si="352"/>
        <v>8</v>
      </c>
    </row>
    <row r="7418" spans="3:10">
      <c r="C7418" s="48" t="s">
        <v>989</v>
      </c>
      <c r="D7418" s="49" t="s">
        <v>990</v>
      </c>
      <c r="E7418" s="65">
        <v>0</v>
      </c>
      <c r="F7418" s="65">
        <v>0</v>
      </c>
      <c r="G7418" s="50">
        <v>0</v>
      </c>
      <c r="H7418" s="50">
        <v>1</v>
      </c>
      <c r="I7418" s="50">
        <f t="shared" si="351"/>
        <v>0</v>
      </c>
      <c r="J7418" s="50">
        <f t="shared" si="352"/>
        <v>1</v>
      </c>
    </row>
    <row r="7419" spans="3:10">
      <c r="C7419" s="48" t="s">
        <v>991</v>
      </c>
      <c r="D7419" s="49" t="s">
        <v>992</v>
      </c>
      <c r="E7419" s="65">
        <v>92</v>
      </c>
      <c r="F7419" s="65">
        <v>96</v>
      </c>
      <c r="G7419" s="50">
        <v>33</v>
      </c>
      <c r="H7419" s="50">
        <v>32</v>
      </c>
      <c r="I7419" s="50">
        <f t="shared" si="351"/>
        <v>125</v>
      </c>
      <c r="J7419" s="50">
        <f t="shared" si="352"/>
        <v>128</v>
      </c>
    </row>
    <row r="7420" spans="3:10">
      <c r="C7420" s="48" t="s">
        <v>995</v>
      </c>
      <c r="D7420" s="49" t="s">
        <v>996</v>
      </c>
      <c r="E7420" s="65">
        <v>1</v>
      </c>
      <c r="F7420" s="65">
        <v>0</v>
      </c>
      <c r="G7420" s="50">
        <v>6</v>
      </c>
      <c r="H7420" s="50">
        <v>7</v>
      </c>
      <c r="I7420" s="50">
        <f t="shared" si="351"/>
        <v>7</v>
      </c>
      <c r="J7420" s="50">
        <f t="shared" si="352"/>
        <v>7</v>
      </c>
    </row>
    <row r="7421" spans="3:10">
      <c r="C7421" s="48" t="s">
        <v>140</v>
      </c>
      <c r="D7421" s="49" t="s">
        <v>141</v>
      </c>
      <c r="E7421" s="65">
        <v>5</v>
      </c>
      <c r="F7421" s="65">
        <v>5</v>
      </c>
      <c r="G7421" s="50">
        <v>10</v>
      </c>
      <c r="H7421" s="50">
        <v>11</v>
      </c>
      <c r="I7421" s="50">
        <f t="shared" si="351"/>
        <v>15</v>
      </c>
      <c r="J7421" s="50">
        <f t="shared" si="352"/>
        <v>16</v>
      </c>
    </row>
    <row r="7422" spans="3:10">
      <c r="C7422" s="48" t="s">
        <v>557</v>
      </c>
      <c r="D7422" s="49" t="s">
        <v>558</v>
      </c>
      <c r="E7422" s="65">
        <v>204</v>
      </c>
      <c r="F7422" s="65">
        <v>204</v>
      </c>
      <c r="G7422" s="50">
        <v>68</v>
      </c>
      <c r="H7422" s="50">
        <v>69</v>
      </c>
      <c r="I7422" s="50">
        <f t="shared" si="351"/>
        <v>272</v>
      </c>
      <c r="J7422" s="50">
        <f t="shared" si="352"/>
        <v>273</v>
      </c>
    </row>
    <row r="7423" spans="3:10">
      <c r="C7423" s="48" t="s">
        <v>997</v>
      </c>
      <c r="D7423" s="49" t="s">
        <v>998</v>
      </c>
      <c r="E7423" s="65">
        <v>1333</v>
      </c>
      <c r="F7423" s="65">
        <v>1335</v>
      </c>
      <c r="G7423" s="50">
        <v>54</v>
      </c>
      <c r="H7423" s="50">
        <v>59</v>
      </c>
      <c r="I7423" s="50">
        <f t="shared" si="351"/>
        <v>1387</v>
      </c>
      <c r="J7423" s="50">
        <f t="shared" si="352"/>
        <v>1394</v>
      </c>
    </row>
    <row r="7424" spans="3:10">
      <c r="C7424" s="48" t="s">
        <v>559</v>
      </c>
      <c r="D7424" s="49" t="s">
        <v>560</v>
      </c>
      <c r="E7424" s="65">
        <v>55</v>
      </c>
      <c r="F7424" s="65">
        <v>53</v>
      </c>
      <c r="G7424" s="50">
        <v>48</v>
      </c>
      <c r="H7424" s="50">
        <v>47</v>
      </c>
      <c r="I7424" s="50">
        <f t="shared" si="351"/>
        <v>103</v>
      </c>
      <c r="J7424" s="50">
        <f t="shared" si="352"/>
        <v>100</v>
      </c>
    </row>
    <row r="7425" spans="3:10">
      <c r="C7425" s="48" t="s">
        <v>2096</v>
      </c>
      <c r="D7425" s="49" t="s">
        <v>2097</v>
      </c>
      <c r="E7425" s="65">
        <v>0</v>
      </c>
      <c r="F7425" s="65">
        <v>0</v>
      </c>
      <c r="G7425" s="50">
        <v>0</v>
      </c>
      <c r="H7425" s="50">
        <v>1</v>
      </c>
      <c r="I7425" s="50">
        <f t="shared" si="351"/>
        <v>0</v>
      </c>
      <c r="J7425" s="50">
        <f t="shared" si="352"/>
        <v>1</v>
      </c>
    </row>
    <row r="7426" spans="3:10">
      <c r="C7426" s="48" t="s">
        <v>1017</v>
      </c>
      <c r="D7426" s="49" t="s">
        <v>1018</v>
      </c>
      <c r="E7426" s="65">
        <v>0</v>
      </c>
      <c r="F7426" s="65">
        <v>0</v>
      </c>
      <c r="G7426" s="50">
        <v>1</v>
      </c>
      <c r="H7426" s="50">
        <v>1</v>
      </c>
      <c r="I7426" s="50">
        <f t="shared" si="351"/>
        <v>1</v>
      </c>
      <c r="J7426" s="50">
        <f t="shared" si="352"/>
        <v>1</v>
      </c>
    </row>
    <row r="7427" spans="3:10">
      <c r="C7427" s="48" t="s">
        <v>1025</v>
      </c>
      <c r="D7427" s="49" t="s">
        <v>1026</v>
      </c>
      <c r="E7427" s="65">
        <v>0</v>
      </c>
      <c r="F7427" s="65">
        <v>0</v>
      </c>
      <c r="G7427" s="50">
        <v>0</v>
      </c>
      <c r="H7427" s="50">
        <v>1</v>
      </c>
      <c r="I7427" s="50">
        <f t="shared" si="351"/>
        <v>0</v>
      </c>
      <c r="J7427" s="50">
        <f t="shared" si="352"/>
        <v>1</v>
      </c>
    </row>
    <row r="7428" spans="3:10">
      <c r="C7428" s="48" t="s">
        <v>1027</v>
      </c>
      <c r="D7428" s="49" t="s">
        <v>1028</v>
      </c>
      <c r="E7428" s="65">
        <v>0</v>
      </c>
      <c r="F7428" s="65">
        <v>0</v>
      </c>
      <c r="G7428" s="50">
        <v>0</v>
      </c>
      <c r="H7428" s="50">
        <v>1</v>
      </c>
      <c r="I7428" s="50">
        <f t="shared" si="351"/>
        <v>0</v>
      </c>
      <c r="J7428" s="50">
        <f t="shared" si="352"/>
        <v>1</v>
      </c>
    </row>
    <row r="7429" spans="3:10">
      <c r="C7429" s="48" t="s">
        <v>154</v>
      </c>
      <c r="D7429" s="49" t="s">
        <v>155</v>
      </c>
      <c r="E7429" s="65">
        <v>0</v>
      </c>
      <c r="F7429" s="65">
        <v>0</v>
      </c>
      <c r="G7429" s="50">
        <v>0</v>
      </c>
      <c r="H7429" s="50">
        <v>1</v>
      </c>
      <c r="I7429" s="50">
        <f t="shared" si="351"/>
        <v>0</v>
      </c>
      <c r="J7429" s="50">
        <f t="shared" si="352"/>
        <v>1</v>
      </c>
    </row>
    <row r="7430" spans="3:10">
      <c r="C7430" s="48" t="s">
        <v>162</v>
      </c>
      <c r="D7430" s="49" t="s">
        <v>163</v>
      </c>
      <c r="E7430" s="65">
        <v>0</v>
      </c>
      <c r="F7430" s="65">
        <v>0</v>
      </c>
      <c r="G7430" s="50">
        <v>15</v>
      </c>
      <c r="H7430" s="50">
        <v>19</v>
      </c>
      <c r="I7430" s="50">
        <f t="shared" si="351"/>
        <v>15</v>
      </c>
      <c r="J7430" s="50">
        <f t="shared" si="352"/>
        <v>19</v>
      </c>
    </row>
    <row r="7431" spans="3:10">
      <c r="C7431" s="48" t="s">
        <v>184</v>
      </c>
      <c r="D7431" s="49" t="s">
        <v>185</v>
      </c>
      <c r="E7431" s="65">
        <v>0</v>
      </c>
      <c r="F7431" s="65">
        <v>0</v>
      </c>
      <c r="G7431" s="50">
        <v>40</v>
      </c>
      <c r="H7431" s="50">
        <v>43</v>
      </c>
      <c r="I7431" s="50">
        <f t="shared" si="351"/>
        <v>40</v>
      </c>
      <c r="J7431" s="50">
        <f t="shared" si="352"/>
        <v>43</v>
      </c>
    </row>
    <row r="7432" spans="3:10">
      <c r="C7432" s="48" t="s">
        <v>188</v>
      </c>
      <c r="D7432" s="49" t="s">
        <v>189</v>
      </c>
      <c r="E7432" s="65">
        <v>0</v>
      </c>
      <c r="F7432" s="65">
        <v>0</v>
      </c>
      <c r="G7432" s="50">
        <v>9</v>
      </c>
      <c r="H7432" s="50">
        <v>5</v>
      </c>
      <c r="I7432" s="50">
        <f t="shared" si="351"/>
        <v>9</v>
      </c>
      <c r="J7432" s="50">
        <f t="shared" si="352"/>
        <v>5</v>
      </c>
    </row>
    <row r="7433" spans="3:10">
      <c r="C7433" s="48" t="s">
        <v>210</v>
      </c>
      <c r="D7433" s="49" t="s">
        <v>211</v>
      </c>
      <c r="E7433" s="65">
        <v>0</v>
      </c>
      <c r="F7433" s="65">
        <v>0</v>
      </c>
      <c r="G7433" s="50">
        <v>0</v>
      </c>
      <c r="H7433" s="50">
        <v>1</v>
      </c>
      <c r="I7433" s="50">
        <f t="shared" si="351"/>
        <v>0</v>
      </c>
      <c r="J7433" s="50">
        <f t="shared" si="352"/>
        <v>1</v>
      </c>
    </row>
    <row r="7434" spans="3:10">
      <c r="C7434" s="48" t="s">
        <v>224</v>
      </c>
      <c r="D7434" s="49" t="s">
        <v>225</v>
      </c>
      <c r="E7434" s="65">
        <v>0</v>
      </c>
      <c r="F7434" s="65">
        <v>0</v>
      </c>
      <c r="G7434" s="50">
        <v>0</v>
      </c>
      <c r="H7434" s="50">
        <v>1</v>
      </c>
      <c r="I7434" s="50">
        <f t="shared" si="351"/>
        <v>0</v>
      </c>
      <c r="J7434" s="50">
        <f t="shared" si="352"/>
        <v>1</v>
      </c>
    </row>
    <row r="7435" spans="3:10">
      <c r="C7435" s="48" t="s">
        <v>228</v>
      </c>
      <c r="D7435" s="49" t="s">
        <v>229</v>
      </c>
      <c r="E7435" s="65">
        <v>0</v>
      </c>
      <c r="F7435" s="65">
        <v>0</v>
      </c>
      <c r="G7435" s="50">
        <v>74</v>
      </c>
      <c r="H7435" s="50">
        <v>76</v>
      </c>
      <c r="I7435" s="50">
        <f t="shared" si="351"/>
        <v>74</v>
      </c>
      <c r="J7435" s="50">
        <f t="shared" si="352"/>
        <v>76</v>
      </c>
    </row>
    <row r="7436" spans="3:10">
      <c r="C7436" s="48" t="s">
        <v>5501</v>
      </c>
      <c r="D7436" s="49" t="s">
        <v>5502</v>
      </c>
      <c r="E7436" s="65">
        <v>0</v>
      </c>
      <c r="F7436" s="65">
        <v>0</v>
      </c>
      <c r="G7436" s="50">
        <v>0</v>
      </c>
      <c r="H7436" s="50">
        <v>1</v>
      </c>
      <c r="I7436" s="50">
        <f t="shared" si="351"/>
        <v>0</v>
      </c>
      <c r="J7436" s="50">
        <f t="shared" si="352"/>
        <v>1</v>
      </c>
    </row>
    <row r="7437" spans="3:10">
      <c r="C7437" s="48" t="s">
        <v>5503</v>
      </c>
      <c r="D7437" s="49" t="s">
        <v>5504</v>
      </c>
      <c r="E7437" s="65">
        <v>1</v>
      </c>
      <c r="F7437" s="65">
        <v>1</v>
      </c>
      <c r="G7437" s="50">
        <v>0</v>
      </c>
      <c r="H7437" s="50">
        <v>0</v>
      </c>
      <c r="I7437" s="50">
        <f t="shared" si="351"/>
        <v>1</v>
      </c>
      <c r="J7437" s="50">
        <f t="shared" si="352"/>
        <v>1</v>
      </c>
    </row>
    <row r="7438" spans="3:10">
      <c r="C7438" s="48" t="s">
        <v>5505</v>
      </c>
      <c r="D7438" s="49" t="s">
        <v>5506</v>
      </c>
      <c r="E7438" s="65">
        <v>0</v>
      </c>
      <c r="F7438" s="65">
        <v>0</v>
      </c>
      <c r="G7438" s="50">
        <v>0</v>
      </c>
      <c r="H7438" s="50">
        <v>1</v>
      </c>
      <c r="I7438" s="50">
        <f t="shared" si="351"/>
        <v>0</v>
      </c>
      <c r="J7438" s="50">
        <f t="shared" si="352"/>
        <v>1</v>
      </c>
    </row>
    <row r="7439" spans="3:10">
      <c r="C7439" s="48" t="s">
        <v>5507</v>
      </c>
      <c r="D7439" s="49" t="s">
        <v>5508</v>
      </c>
      <c r="E7439" s="65">
        <v>112</v>
      </c>
      <c r="F7439" s="65">
        <v>107</v>
      </c>
      <c r="G7439" s="50">
        <v>297</v>
      </c>
      <c r="H7439" s="50">
        <v>287</v>
      </c>
      <c r="I7439" s="50">
        <f t="shared" si="351"/>
        <v>409</v>
      </c>
      <c r="J7439" s="50">
        <f t="shared" si="352"/>
        <v>394</v>
      </c>
    </row>
    <row r="7440" spans="3:10">
      <c r="C7440" s="48" t="s">
        <v>5509</v>
      </c>
      <c r="D7440" s="49" t="s">
        <v>5510</v>
      </c>
      <c r="E7440" s="65">
        <v>332</v>
      </c>
      <c r="F7440" s="65">
        <v>317</v>
      </c>
      <c r="G7440" s="50">
        <v>114</v>
      </c>
      <c r="H7440" s="50">
        <v>111</v>
      </c>
      <c r="I7440" s="50">
        <f t="shared" si="351"/>
        <v>446</v>
      </c>
      <c r="J7440" s="50">
        <f t="shared" si="352"/>
        <v>428</v>
      </c>
    </row>
    <row r="7441" spans="3:10">
      <c r="C7441" s="48" t="s">
        <v>5511</v>
      </c>
      <c r="D7441" s="49" t="s">
        <v>5512</v>
      </c>
      <c r="E7441" s="65">
        <v>0</v>
      </c>
      <c r="F7441" s="65">
        <v>0</v>
      </c>
      <c r="G7441" s="50">
        <v>1</v>
      </c>
      <c r="H7441" s="50">
        <v>1</v>
      </c>
      <c r="I7441" s="50">
        <f t="shared" si="351"/>
        <v>1</v>
      </c>
      <c r="J7441" s="50">
        <f t="shared" si="352"/>
        <v>1</v>
      </c>
    </row>
    <row r="7442" spans="3:10">
      <c r="C7442" s="48" t="s">
        <v>5513</v>
      </c>
      <c r="D7442" s="49" t="s">
        <v>5514</v>
      </c>
      <c r="E7442" s="65">
        <v>0</v>
      </c>
      <c r="F7442" s="65">
        <v>0</v>
      </c>
      <c r="G7442" s="50">
        <v>0</v>
      </c>
      <c r="H7442" s="50">
        <v>1</v>
      </c>
      <c r="I7442" s="50">
        <f t="shared" si="351"/>
        <v>0</v>
      </c>
      <c r="J7442" s="50">
        <f t="shared" si="352"/>
        <v>1</v>
      </c>
    </row>
    <row r="7443" spans="3:10">
      <c r="C7443" s="48" t="s">
        <v>5515</v>
      </c>
      <c r="D7443" s="49" t="s">
        <v>5516</v>
      </c>
      <c r="E7443" s="65">
        <v>1</v>
      </c>
      <c r="F7443" s="65">
        <v>1</v>
      </c>
      <c r="G7443" s="50">
        <v>0</v>
      </c>
      <c r="H7443" s="50">
        <v>0</v>
      </c>
      <c r="I7443" s="50">
        <f t="shared" si="351"/>
        <v>1</v>
      </c>
      <c r="J7443" s="50">
        <f t="shared" si="352"/>
        <v>1</v>
      </c>
    </row>
    <row r="7444" spans="3:10">
      <c r="C7444" s="48" t="s">
        <v>5517</v>
      </c>
      <c r="D7444" s="49" t="s">
        <v>5518</v>
      </c>
      <c r="E7444" s="65">
        <v>0</v>
      </c>
      <c r="F7444" s="65">
        <v>0</v>
      </c>
      <c r="G7444" s="50">
        <v>0</v>
      </c>
      <c r="H7444" s="50">
        <v>1</v>
      </c>
      <c r="I7444" s="50">
        <f t="shared" si="351"/>
        <v>0</v>
      </c>
      <c r="J7444" s="50">
        <f t="shared" si="352"/>
        <v>1</v>
      </c>
    </row>
    <row r="7445" spans="3:10">
      <c r="C7445" s="48" t="s">
        <v>4161</v>
      </c>
      <c r="D7445" s="49" t="s">
        <v>4162</v>
      </c>
      <c r="E7445" s="65">
        <v>1</v>
      </c>
      <c r="F7445" s="65">
        <v>1</v>
      </c>
      <c r="G7445" s="50">
        <v>0</v>
      </c>
      <c r="H7445" s="50">
        <v>0</v>
      </c>
      <c r="I7445" s="50">
        <f t="shared" si="351"/>
        <v>1</v>
      </c>
      <c r="J7445" s="50">
        <f t="shared" si="352"/>
        <v>1</v>
      </c>
    </row>
    <row r="7446" spans="3:10">
      <c r="C7446" s="48" t="s">
        <v>5519</v>
      </c>
      <c r="D7446" s="49" t="s">
        <v>5520</v>
      </c>
      <c r="E7446" s="65">
        <v>0</v>
      </c>
      <c r="F7446" s="65">
        <v>0</v>
      </c>
      <c r="G7446" s="50">
        <v>0</v>
      </c>
      <c r="H7446" s="50">
        <v>1</v>
      </c>
      <c r="I7446" s="50">
        <f t="shared" si="351"/>
        <v>0</v>
      </c>
      <c r="J7446" s="50">
        <f t="shared" si="352"/>
        <v>1</v>
      </c>
    </row>
    <row r="7447" spans="3:10">
      <c r="C7447" s="48" t="s">
        <v>4606</v>
      </c>
      <c r="D7447" s="49" t="s">
        <v>4607</v>
      </c>
      <c r="E7447" s="65">
        <v>0</v>
      </c>
      <c r="F7447" s="65">
        <v>0</v>
      </c>
      <c r="G7447" s="50">
        <v>0</v>
      </c>
      <c r="H7447" s="50">
        <v>1</v>
      </c>
      <c r="I7447" s="50">
        <f t="shared" ref="I7447:I7510" si="353">SUM(E7447,G7447)</f>
        <v>0</v>
      </c>
      <c r="J7447" s="50">
        <f t="shared" ref="J7447:J7510" si="354">SUM(F7447,H7447)</f>
        <v>1</v>
      </c>
    </row>
    <row r="7448" spans="3:10">
      <c r="C7448" s="48" t="s">
        <v>5521</v>
      </c>
      <c r="D7448" s="49" t="s">
        <v>5522</v>
      </c>
      <c r="E7448" s="65">
        <v>0</v>
      </c>
      <c r="F7448" s="65">
        <v>0</v>
      </c>
      <c r="G7448" s="50">
        <v>0</v>
      </c>
      <c r="H7448" s="50">
        <v>1</v>
      </c>
      <c r="I7448" s="50">
        <f t="shared" si="353"/>
        <v>0</v>
      </c>
      <c r="J7448" s="50">
        <f t="shared" si="354"/>
        <v>1</v>
      </c>
    </row>
    <row r="7449" spans="3:10">
      <c r="C7449" s="48" t="s">
        <v>5128</v>
      </c>
      <c r="D7449" s="49" t="s">
        <v>5129</v>
      </c>
      <c r="E7449" s="65">
        <v>4</v>
      </c>
      <c r="F7449" s="65">
        <v>4</v>
      </c>
      <c r="G7449" s="50">
        <v>9</v>
      </c>
      <c r="H7449" s="50">
        <v>12</v>
      </c>
      <c r="I7449" s="50">
        <f t="shared" si="353"/>
        <v>13</v>
      </c>
      <c r="J7449" s="50">
        <f t="shared" si="354"/>
        <v>16</v>
      </c>
    </row>
    <row r="7450" spans="3:10">
      <c r="C7450" s="48" t="s">
        <v>5523</v>
      </c>
      <c r="D7450" s="49" t="s">
        <v>5524</v>
      </c>
      <c r="E7450" s="65">
        <v>0</v>
      </c>
      <c r="F7450" s="65">
        <v>0</v>
      </c>
      <c r="G7450" s="50">
        <v>0</v>
      </c>
      <c r="H7450" s="50">
        <v>1</v>
      </c>
      <c r="I7450" s="50">
        <f t="shared" si="353"/>
        <v>0</v>
      </c>
      <c r="J7450" s="50">
        <f t="shared" si="354"/>
        <v>1</v>
      </c>
    </row>
    <row r="7451" spans="3:10">
      <c r="C7451" s="48" t="s">
        <v>5525</v>
      </c>
      <c r="D7451" s="49" t="s">
        <v>5526</v>
      </c>
      <c r="E7451" s="65">
        <v>0</v>
      </c>
      <c r="F7451" s="65">
        <v>0</v>
      </c>
      <c r="G7451" s="50">
        <v>1</v>
      </c>
      <c r="H7451" s="50">
        <v>1</v>
      </c>
      <c r="I7451" s="50">
        <f t="shared" si="353"/>
        <v>1</v>
      </c>
      <c r="J7451" s="50">
        <f t="shared" si="354"/>
        <v>1</v>
      </c>
    </row>
    <row r="7452" spans="3:10">
      <c r="C7452" s="48" t="s">
        <v>5527</v>
      </c>
      <c r="D7452" s="49" t="s">
        <v>5528</v>
      </c>
      <c r="E7452" s="65">
        <v>0</v>
      </c>
      <c r="F7452" s="65">
        <v>0</v>
      </c>
      <c r="G7452" s="50">
        <v>0</v>
      </c>
      <c r="H7452" s="50">
        <v>1</v>
      </c>
      <c r="I7452" s="50">
        <f t="shared" si="353"/>
        <v>0</v>
      </c>
      <c r="J7452" s="50">
        <f t="shared" si="354"/>
        <v>1</v>
      </c>
    </row>
    <row r="7453" spans="3:10">
      <c r="C7453" s="48" t="s">
        <v>5529</v>
      </c>
      <c r="D7453" s="49" t="s">
        <v>5530</v>
      </c>
      <c r="E7453" s="65">
        <v>0</v>
      </c>
      <c r="F7453" s="65">
        <v>0</v>
      </c>
      <c r="G7453" s="50">
        <v>0</v>
      </c>
      <c r="H7453" s="50">
        <v>1</v>
      </c>
      <c r="I7453" s="50">
        <f t="shared" si="353"/>
        <v>0</v>
      </c>
      <c r="J7453" s="50">
        <f t="shared" si="354"/>
        <v>1</v>
      </c>
    </row>
    <row r="7454" spans="3:10">
      <c r="C7454" s="48" t="s">
        <v>5531</v>
      </c>
      <c r="D7454" s="49" t="s">
        <v>5532</v>
      </c>
      <c r="E7454" s="65">
        <v>0</v>
      </c>
      <c r="F7454" s="65">
        <v>0</v>
      </c>
      <c r="G7454" s="50">
        <v>0</v>
      </c>
      <c r="H7454" s="50">
        <v>1</v>
      </c>
      <c r="I7454" s="50">
        <f t="shared" si="353"/>
        <v>0</v>
      </c>
      <c r="J7454" s="50">
        <f t="shared" si="354"/>
        <v>1</v>
      </c>
    </row>
    <row r="7455" spans="3:10">
      <c r="C7455" s="48" t="s">
        <v>5533</v>
      </c>
      <c r="D7455" s="49" t="s">
        <v>5534</v>
      </c>
      <c r="E7455" s="65">
        <v>0</v>
      </c>
      <c r="F7455" s="65">
        <v>0</v>
      </c>
      <c r="G7455" s="50">
        <v>0</v>
      </c>
      <c r="H7455" s="50">
        <v>1</v>
      </c>
      <c r="I7455" s="50">
        <f t="shared" si="353"/>
        <v>0</v>
      </c>
      <c r="J7455" s="50">
        <f t="shared" si="354"/>
        <v>1</v>
      </c>
    </row>
    <row r="7456" spans="3:10">
      <c r="C7456" s="48" t="s">
        <v>254</v>
      </c>
      <c r="D7456" s="49" t="s">
        <v>255</v>
      </c>
      <c r="E7456" s="65">
        <v>0</v>
      </c>
      <c r="F7456" s="65">
        <v>0</v>
      </c>
      <c r="G7456" s="50">
        <v>7</v>
      </c>
      <c r="H7456" s="50">
        <v>8</v>
      </c>
      <c r="I7456" s="50">
        <f t="shared" si="353"/>
        <v>7</v>
      </c>
      <c r="J7456" s="50">
        <f t="shared" si="354"/>
        <v>8</v>
      </c>
    </row>
    <row r="7457" spans="3:10">
      <c r="C7457" s="48" t="s">
        <v>258</v>
      </c>
      <c r="D7457" s="49" t="s">
        <v>259</v>
      </c>
      <c r="E7457" s="65">
        <v>0</v>
      </c>
      <c r="F7457" s="65">
        <v>0</v>
      </c>
      <c r="G7457" s="50">
        <v>2</v>
      </c>
      <c r="H7457" s="50">
        <v>1</v>
      </c>
      <c r="I7457" s="50">
        <f t="shared" si="353"/>
        <v>2</v>
      </c>
      <c r="J7457" s="50">
        <f t="shared" si="354"/>
        <v>1</v>
      </c>
    </row>
    <row r="7458" spans="3:10">
      <c r="C7458" s="48" t="s">
        <v>260</v>
      </c>
      <c r="D7458" s="49" t="s">
        <v>261</v>
      </c>
      <c r="E7458" s="65">
        <v>0</v>
      </c>
      <c r="F7458" s="65">
        <v>0</v>
      </c>
      <c r="G7458" s="50">
        <v>0</v>
      </c>
      <c r="H7458" s="50">
        <v>1</v>
      </c>
      <c r="I7458" s="50">
        <f t="shared" si="353"/>
        <v>0</v>
      </c>
      <c r="J7458" s="50">
        <f t="shared" si="354"/>
        <v>1</v>
      </c>
    </row>
    <row r="7459" spans="3:10">
      <c r="C7459" s="48" t="s">
        <v>264</v>
      </c>
      <c r="D7459" s="49" t="s">
        <v>265</v>
      </c>
      <c r="E7459" s="65">
        <v>0</v>
      </c>
      <c r="F7459" s="65">
        <v>0</v>
      </c>
      <c r="G7459" s="50">
        <v>0</v>
      </c>
      <c r="H7459" s="50">
        <v>1</v>
      </c>
      <c r="I7459" s="50">
        <f t="shared" si="353"/>
        <v>0</v>
      </c>
      <c r="J7459" s="50">
        <f t="shared" si="354"/>
        <v>1</v>
      </c>
    </row>
    <row r="7460" spans="3:10">
      <c r="C7460" s="48" t="s">
        <v>272</v>
      </c>
      <c r="D7460" s="49" t="s">
        <v>273</v>
      </c>
      <c r="E7460" s="65">
        <v>0</v>
      </c>
      <c r="F7460" s="65">
        <v>0</v>
      </c>
      <c r="G7460" s="50">
        <v>1</v>
      </c>
      <c r="H7460" s="50">
        <v>1</v>
      </c>
      <c r="I7460" s="50">
        <f t="shared" si="353"/>
        <v>1</v>
      </c>
      <c r="J7460" s="50">
        <f t="shared" si="354"/>
        <v>1</v>
      </c>
    </row>
    <row r="7461" spans="3:10">
      <c r="C7461" s="48" t="s">
        <v>2126</v>
      </c>
      <c r="D7461" s="49" t="s">
        <v>2127</v>
      </c>
      <c r="E7461" s="65">
        <v>0</v>
      </c>
      <c r="F7461" s="65">
        <v>0</v>
      </c>
      <c r="G7461" s="50">
        <v>0</v>
      </c>
      <c r="H7461" s="50">
        <v>1</v>
      </c>
      <c r="I7461" s="50">
        <f t="shared" si="353"/>
        <v>0</v>
      </c>
      <c r="J7461" s="50">
        <f t="shared" si="354"/>
        <v>1</v>
      </c>
    </row>
    <row r="7462" spans="3:10">
      <c r="C7462" s="48" t="s">
        <v>342</v>
      </c>
      <c r="D7462" s="49" t="s">
        <v>343</v>
      </c>
      <c r="E7462" s="65">
        <v>0</v>
      </c>
      <c r="F7462" s="65">
        <v>0</v>
      </c>
      <c r="G7462" s="50">
        <v>0</v>
      </c>
      <c r="H7462" s="50">
        <v>1</v>
      </c>
      <c r="I7462" s="50">
        <f t="shared" si="353"/>
        <v>0</v>
      </c>
      <c r="J7462" s="50">
        <f t="shared" si="354"/>
        <v>1</v>
      </c>
    </row>
    <row r="7463" spans="3:10">
      <c r="C7463" s="48" t="s">
        <v>5535</v>
      </c>
      <c r="D7463" s="49" t="s">
        <v>5536</v>
      </c>
      <c r="E7463" s="65">
        <v>0</v>
      </c>
      <c r="F7463" s="65">
        <v>0</v>
      </c>
      <c r="G7463" s="50">
        <v>0</v>
      </c>
      <c r="H7463" s="50">
        <v>1</v>
      </c>
      <c r="I7463" s="50">
        <f t="shared" si="353"/>
        <v>0</v>
      </c>
      <c r="J7463" s="50">
        <f t="shared" si="354"/>
        <v>1</v>
      </c>
    </row>
    <row r="7464" spans="3:10">
      <c r="C7464" s="48" t="s">
        <v>504</v>
      </c>
      <c r="D7464" s="49" t="s">
        <v>505</v>
      </c>
      <c r="E7464" s="65">
        <v>34</v>
      </c>
      <c r="F7464" s="65">
        <v>25</v>
      </c>
      <c r="G7464" s="50">
        <v>1</v>
      </c>
      <c r="H7464" s="50">
        <v>1</v>
      </c>
      <c r="I7464" s="50">
        <f t="shared" si="353"/>
        <v>35</v>
      </c>
      <c r="J7464" s="50">
        <f t="shared" si="354"/>
        <v>26</v>
      </c>
    </row>
    <row r="7465" spans="3:10">
      <c r="C7465" s="48" t="s">
        <v>1041</v>
      </c>
      <c r="D7465" s="49" t="s">
        <v>1042</v>
      </c>
      <c r="E7465" s="65">
        <v>0</v>
      </c>
      <c r="F7465" s="65">
        <v>0</v>
      </c>
      <c r="G7465" s="50">
        <v>0</v>
      </c>
      <c r="H7465" s="50">
        <v>1</v>
      </c>
      <c r="I7465" s="50">
        <f t="shared" si="353"/>
        <v>0</v>
      </c>
      <c r="J7465" s="50">
        <f t="shared" si="354"/>
        <v>1</v>
      </c>
    </row>
    <row r="7466" spans="3:10">
      <c r="C7466" s="48" t="s">
        <v>354</v>
      </c>
      <c r="D7466" s="49" t="s">
        <v>355</v>
      </c>
      <c r="E7466" s="65">
        <v>0</v>
      </c>
      <c r="F7466" s="65">
        <v>0</v>
      </c>
      <c r="G7466" s="50">
        <v>1</v>
      </c>
      <c r="H7466" s="50">
        <v>1</v>
      </c>
      <c r="I7466" s="50">
        <f t="shared" si="353"/>
        <v>1</v>
      </c>
      <c r="J7466" s="50">
        <f t="shared" si="354"/>
        <v>1</v>
      </c>
    </row>
    <row r="7467" spans="3:10">
      <c r="C7467" s="48" t="s">
        <v>386</v>
      </c>
      <c r="D7467" s="49" t="s">
        <v>387</v>
      </c>
      <c r="E7467" s="65">
        <v>0</v>
      </c>
      <c r="F7467" s="65">
        <v>0</v>
      </c>
      <c r="G7467" s="50">
        <v>0</v>
      </c>
      <c r="H7467" s="50">
        <v>1</v>
      </c>
      <c r="I7467" s="50">
        <f t="shared" si="353"/>
        <v>0</v>
      </c>
      <c r="J7467" s="50">
        <f t="shared" si="354"/>
        <v>1</v>
      </c>
    </row>
    <row r="7468" spans="3:10">
      <c r="C7468" s="48" t="s">
        <v>5537</v>
      </c>
      <c r="D7468" s="49" t="s">
        <v>5538</v>
      </c>
      <c r="E7468" s="65">
        <v>0</v>
      </c>
      <c r="F7468" s="65">
        <v>0</v>
      </c>
      <c r="G7468" s="50">
        <v>0</v>
      </c>
      <c r="H7468" s="50">
        <v>1</v>
      </c>
      <c r="I7468" s="50">
        <f t="shared" si="353"/>
        <v>0</v>
      </c>
      <c r="J7468" s="50">
        <f t="shared" si="354"/>
        <v>1</v>
      </c>
    </row>
    <row r="7469" spans="3:10">
      <c r="C7469" s="48" t="s">
        <v>5539</v>
      </c>
      <c r="D7469" s="49" t="s">
        <v>5540</v>
      </c>
      <c r="E7469" s="65">
        <v>9</v>
      </c>
      <c r="F7469" s="65">
        <v>11</v>
      </c>
      <c r="G7469" s="50">
        <v>0</v>
      </c>
      <c r="H7469" s="50">
        <v>0</v>
      </c>
      <c r="I7469" s="50">
        <f t="shared" si="353"/>
        <v>9</v>
      </c>
      <c r="J7469" s="50">
        <f t="shared" si="354"/>
        <v>11</v>
      </c>
    </row>
    <row r="7470" spans="3:10">
      <c r="C7470" s="48" t="s">
        <v>15</v>
      </c>
      <c r="D7470" s="49" t="s">
        <v>7781</v>
      </c>
      <c r="E7470" s="65">
        <v>178</v>
      </c>
      <c r="F7470" s="65">
        <v>163</v>
      </c>
      <c r="G7470" s="50">
        <v>29</v>
      </c>
      <c r="H7470" s="50">
        <v>32</v>
      </c>
      <c r="I7470" s="50">
        <f t="shared" si="353"/>
        <v>207</v>
      </c>
      <c r="J7470" s="50">
        <f t="shared" si="354"/>
        <v>195</v>
      </c>
    </row>
    <row r="7471" spans="3:10">
      <c r="C7471" s="48" t="s">
        <v>5541</v>
      </c>
      <c r="D7471" s="49" t="s">
        <v>5542</v>
      </c>
      <c r="E7471" s="65">
        <v>211</v>
      </c>
      <c r="F7471" s="65">
        <v>191</v>
      </c>
      <c r="G7471" s="50">
        <v>25</v>
      </c>
      <c r="H7471" s="50">
        <v>25</v>
      </c>
      <c r="I7471" s="50">
        <f t="shared" si="353"/>
        <v>236</v>
      </c>
      <c r="J7471" s="50">
        <f t="shared" si="354"/>
        <v>216</v>
      </c>
    </row>
    <row r="7472" spans="3:10" ht="25.5">
      <c r="C7472" s="48" t="s">
        <v>16</v>
      </c>
      <c r="D7472" s="49" t="s">
        <v>7782</v>
      </c>
      <c r="E7472" s="65">
        <v>14</v>
      </c>
      <c r="F7472" s="65">
        <v>15</v>
      </c>
      <c r="G7472" s="50">
        <v>0</v>
      </c>
      <c r="H7472" s="50">
        <v>0</v>
      </c>
      <c r="I7472" s="50">
        <f t="shared" si="353"/>
        <v>14</v>
      </c>
      <c r="J7472" s="50">
        <f t="shared" si="354"/>
        <v>15</v>
      </c>
    </row>
    <row r="7473" spans="3:10">
      <c r="C7473" s="48" t="s">
        <v>394</v>
      </c>
      <c r="D7473" s="49" t="s">
        <v>395</v>
      </c>
      <c r="E7473" s="65">
        <v>0</v>
      </c>
      <c r="F7473" s="65">
        <v>0</v>
      </c>
      <c r="G7473" s="50">
        <v>0</v>
      </c>
      <c r="H7473" s="50">
        <v>1</v>
      </c>
      <c r="I7473" s="50">
        <f t="shared" si="353"/>
        <v>0</v>
      </c>
      <c r="J7473" s="50">
        <f t="shared" si="354"/>
        <v>1</v>
      </c>
    </row>
    <row r="7474" spans="3:10">
      <c r="C7474" s="48" t="s">
        <v>5543</v>
      </c>
      <c r="D7474" s="49" t="s">
        <v>5544</v>
      </c>
      <c r="E7474" s="65">
        <v>0</v>
      </c>
      <c r="F7474" s="65">
        <v>0</v>
      </c>
      <c r="G7474" s="50">
        <v>0</v>
      </c>
      <c r="H7474" s="50">
        <v>1</v>
      </c>
      <c r="I7474" s="50">
        <f t="shared" si="353"/>
        <v>0</v>
      </c>
      <c r="J7474" s="50">
        <f t="shared" si="354"/>
        <v>1</v>
      </c>
    </row>
    <row r="7475" spans="3:10">
      <c r="C7475" s="48" t="s">
        <v>571</v>
      </c>
      <c r="D7475" s="49" t="s">
        <v>572</v>
      </c>
      <c r="E7475" s="65">
        <v>0</v>
      </c>
      <c r="F7475" s="65">
        <v>0</v>
      </c>
      <c r="G7475" s="50">
        <v>0</v>
      </c>
      <c r="H7475" s="50">
        <v>1</v>
      </c>
      <c r="I7475" s="50">
        <f t="shared" si="353"/>
        <v>0</v>
      </c>
      <c r="J7475" s="50">
        <f t="shared" si="354"/>
        <v>1</v>
      </c>
    </row>
    <row r="7476" spans="3:10">
      <c r="C7476" s="48" t="s">
        <v>512</v>
      </c>
      <c r="D7476" s="49" t="s">
        <v>513</v>
      </c>
      <c r="E7476" s="65">
        <v>0</v>
      </c>
      <c r="F7476" s="65">
        <v>0</v>
      </c>
      <c r="G7476" s="50">
        <v>1</v>
      </c>
      <c r="H7476" s="50">
        <v>1</v>
      </c>
      <c r="I7476" s="50">
        <f t="shared" si="353"/>
        <v>1</v>
      </c>
      <c r="J7476" s="50">
        <f t="shared" si="354"/>
        <v>1</v>
      </c>
    </row>
    <row r="7477" spans="3:10">
      <c r="C7477" s="48" t="s">
        <v>409</v>
      </c>
      <c r="D7477" s="49" t="s">
        <v>410</v>
      </c>
      <c r="E7477" s="65">
        <v>8</v>
      </c>
      <c r="F7477" s="65">
        <v>9</v>
      </c>
      <c r="G7477" s="50">
        <v>2</v>
      </c>
      <c r="H7477" s="50">
        <v>3</v>
      </c>
      <c r="I7477" s="50">
        <f t="shared" si="353"/>
        <v>10</v>
      </c>
      <c r="J7477" s="50">
        <f t="shared" si="354"/>
        <v>12</v>
      </c>
    </row>
    <row r="7478" spans="3:10">
      <c r="C7478" s="48" t="s">
        <v>575</v>
      </c>
      <c r="D7478" s="49" t="s">
        <v>576</v>
      </c>
      <c r="E7478" s="65">
        <v>2847</v>
      </c>
      <c r="F7478" s="65">
        <v>2836</v>
      </c>
      <c r="G7478" s="50">
        <v>1203</v>
      </c>
      <c r="H7478" s="50">
        <v>1184</v>
      </c>
      <c r="I7478" s="50">
        <f t="shared" si="353"/>
        <v>4050</v>
      </c>
      <c r="J7478" s="50">
        <f t="shared" si="354"/>
        <v>4020</v>
      </c>
    </row>
    <row r="7479" spans="3:10">
      <c r="C7479" s="48" t="s">
        <v>413</v>
      </c>
      <c r="D7479" s="49" t="s">
        <v>414</v>
      </c>
      <c r="E7479" s="65">
        <v>26</v>
      </c>
      <c r="F7479" s="65">
        <v>27</v>
      </c>
      <c r="G7479" s="50">
        <v>2</v>
      </c>
      <c r="H7479" s="50">
        <v>1</v>
      </c>
      <c r="I7479" s="50">
        <f t="shared" si="353"/>
        <v>28</v>
      </c>
      <c r="J7479" s="50">
        <f t="shared" si="354"/>
        <v>28</v>
      </c>
    </row>
    <row r="7480" spans="3:10">
      <c r="C7480" s="48" t="s">
        <v>5545</v>
      </c>
      <c r="D7480" s="49" t="s">
        <v>5546</v>
      </c>
      <c r="E7480" s="65">
        <v>0</v>
      </c>
      <c r="F7480" s="65">
        <v>0</v>
      </c>
      <c r="G7480" s="50">
        <v>7</v>
      </c>
      <c r="H7480" s="50">
        <v>4</v>
      </c>
      <c r="I7480" s="50">
        <f t="shared" si="353"/>
        <v>7</v>
      </c>
      <c r="J7480" s="50">
        <f t="shared" si="354"/>
        <v>4</v>
      </c>
    </row>
    <row r="7481" spans="3:10">
      <c r="C7481" s="48" t="s">
        <v>3504</v>
      </c>
      <c r="D7481" s="49" t="s">
        <v>3505</v>
      </c>
      <c r="E7481" s="65">
        <v>0</v>
      </c>
      <c r="F7481" s="65">
        <v>0</v>
      </c>
      <c r="G7481" s="50">
        <v>5</v>
      </c>
      <c r="H7481" s="50">
        <v>7</v>
      </c>
      <c r="I7481" s="50">
        <f t="shared" si="353"/>
        <v>5</v>
      </c>
      <c r="J7481" s="50">
        <f t="shared" si="354"/>
        <v>7</v>
      </c>
    </row>
    <row r="7482" spans="3:10">
      <c r="C7482" s="48" t="s">
        <v>3699</v>
      </c>
      <c r="D7482" s="49" t="s">
        <v>3700</v>
      </c>
      <c r="E7482" s="65">
        <v>0</v>
      </c>
      <c r="F7482" s="65">
        <v>0</v>
      </c>
      <c r="G7482" s="50">
        <v>0</v>
      </c>
      <c r="H7482" s="50">
        <v>1</v>
      </c>
      <c r="I7482" s="50">
        <f t="shared" si="353"/>
        <v>0</v>
      </c>
      <c r="J7482" s="50">
        <f t="shared" si="354"/>
        <v>1</v>
      </c>
    </row>
    <row r="7483" spans="3:10">
      <c r="C7483" s="48" t="s">
        <v>3528</v>
      </c>
      <c r="D7483" s="49" t="s">
        <v>3529</v>
      </c>
      <c r="E7483" s="65">
        <v>0</v>
      </c>
      <c r="F7483" s="65">
        <v>0</v>
      </c>
      <c r="G7483" s="50">
        <v>12</v>
      </c>
      <c r="H7483" s="50">
        <v>11</v>
      </c>
      <c r="I7483" s="50">
        <f t="shared" si="353"/>
        <v>12</v>
      </c>
      <c r="J7483" s="50">
        <f t="shared" si="354"/>
        <v>11</v>
      </c>
    </row>
    <row r="7484" spans="3:10">
      <c r="C7484" s="48" t="s">
        <v>3536</v>
      </c>
      <c r="D7484" s="49" t="s">
        <v>3537</v>
      </c>
      <c r="E7484" s="65">
        <v>0</v>
      </c>
      <c r="F7484" s="65">
        <v>0</v>
      </c>
      <c r="G7484" s="50">
        <v>0</v>
      </c>
      <c r="H7484" s="50">
        <v>1</v>
      </c>
      <c r="I7484" s="50">
        <f t="shared" si="353"/>
        <v>0</v>
      </c>
      <c r="J7484" s="50">
        <f t="shared" si="354"/>
        <v>1</v>
      </c>
    </row>
    <row r="7485" spans="3:10">
      <c r="C7485" s="48" t="s">
        <v>3538</v>
      </c>
      <c r="D7485" s="49" t="s">
        <v>3539</v>
      </c>
      <c r="E7485" s="65">
        <v>0</v>
      </c>
      <c r="F7485" s="65">
        <v>0</v>
      </c>
      <c r="G7485" s="50">
        <v>1</v>
      </c>
      <c r="H7485" s="50">
        <v>1</v>
      </c>
      <c r="I7485" s="50">
        <f t="shared" si="353"/>
        <v>1</v>
      </c>
      <c r="J7485" s="50">
        <f t="shared" si="354"/>
        <v>1</v>
      </c>
    </row>
    <row r="7486" spans="3:10">
      <c r="C7486" s="48" t="s">
        <v>3548</v>
      </c>
      <c r="D7486" s="49" t="s">
        <v>3549</v>
      </c>
      <c r="E7486" s="65">
        <v>0</v>
      </c>
      <c r="F7486" s="65">
        <v>0</v>
      </c>
      <c r="G7486" s="50">
        <v>13</v>
      </c>
      <c r="H7486" s="50">
        <v>12</v>
      </c>
      <c r="I7486" s="50">
        <f t="shared" si="353"/>
        <v>13</v>
      </c>
      <c r="J7486" s="50">
        <f t="shared" si="354"/>
        <v>12</v>
      </c>
    </row>
    <row r="7487" spans="3:10" ht="25.5">
      <c r="C7487" s="48" t="s">
        <v>3552</v>
      </c>
      <c r="D7487" s="49" t="s">
        <v>3553</v>
      </c>
      <c r="E7487" s="65">
        <v>0</v>
      </c>
      <c r="F7487" s="65">
        <v>0</v>
      </c>
      <c r="G7487" s="50">
        <v>1</v>
      </c>
      <c r="H7487" s="50">
        <v>1</v>
      </c>
      <c r="I7487" s="50">
        <f t="shared" si="353"/>
        <v>1</v>
      </c>
      <c r="J7487" s="50">
        <f t="shared" si="354"/>
        <v>1</v>
      </c>
    </row>
    <row r="7488" spans="3:10">
      <c r="C7488" s="48" t="s">
        <v>3556</v>
      </c>
      <c r="D7488" s="49" t="s">
        <v>3557</v>
      </c>
      <c r="E7488" s="65">
        <v>0</v>
      </c>
      <c r="F7488" s="65">
        <v>0</v>
      </c>
      <c r="G7488" s="50">
        <v>0</v>
      </c>
      <c r="H7488" s="50">
        <v>1</v>
      </c>
      <c r="I7488" s="50">
        <f t="shared" si="353"/>
        <v>0</v>
      </c>
      <c r="J7488" s="50">
        <f t="shared" si="354"/>
        <v>1</v>
      </c>
    </row>
    <row r="7489" spans="3:10">
      <c r="C7489" s="48" t="s">
        <v>3560</v>
      </c>
      <c r="D7489" s="49" t="s">
        <v>3561</v>
      </c>
      <c r="E7489" s="65">
        <v>0</v>
      </c>
      <c r="F7489" s="65">
        <v>0</v>
      </c>
      <c r="G7489" s="50">
        <v>24</v>
      </c>
      <c r="H7489" s="50">
        <v>20</v>
      </c>
      <c r="I7489" s="50">
        <f t="shared" si="353"/>
        <v>24</v>
      </c>
      <c r="J7489" s="50">
        <f t="shared" si="354"/>
        <v>20</v>
      </c>
    </row>
    <row r="7490" spans="3:10" ht="25.5">
      <c r="C7490" s="48" t="s">
        <v>3564</v>
      </c>
      <c r="D7490" s="49" t="s">
        <v>3565</v>
      </c>
      <c r="E7490" s="65">
        <v>0</v>
      </c>
      <c r="F7490" s="65">
        <v>0</v>
      </c>
      <c r="G7490" s="50">
        <v>3</v>
      </c>
      <c r="H7490" s="50">
        <v>3</v>
      </c>
      <c r="I7490" s="50">
        <f t="shared" si="353"/>
        <v>3</v>
      </c>
      <c r="J7490" s="50">
        <f t="shared" si="354"/>
        <v>3</v>
      </c>
    </row>
    <row r="7491" spans="3:10">
      <c r="C7491" s="48" t="s">
        <v>3570</v>
      </c>
      <c r="D7491" s="49" t="s">
        <v>3571</v>
      </c>
      <c r="E7491" s="65">
        <v>0</v>
      </c>
      <c r="F7491" s="65">
        <v>0</v>
      </c>
      <c r="G7491" s="50">
        <v>4</v>
      </c>
      <c r="H7491" s="50">
        <v>4</v>
      </c>
      <c r="I7491" s="50">
        <f t="shared" si="353"/>
        <v>4</v>
      </c>
      <c r="J7491" s="50">
        <f t="shared" si="354"/>
        <v>4</v>
      </c>
    </row>
    <row r="7492" spans="3:10">
      <c r="C7492" s="48" t="s">
        <v>3574</v>
      </c>
      <c r="D7492" s="49" t="s">
        <v>3575</v>
      </c>
      <c r="E7492" s="65">
        <v>0</v>
      </c>
      <c r="F7492" s="65">
        <v>0</v>
      </c>
      <c r="G7492" s="50">
        <v>0</v>
      </c>
      <c r="H7492" s="50">
        <v>1</v>
      </c>
      <c r="I7492" s="50">
        <f t="shared" si="353"/>
        <v>0</v>
      </c>
      <c r="J7492" s="50">
        <f t="shared" si="354"/>
        <v>1</v>
      </c>
    </row>
    <row r="7493" spans="3:10">
      <c r="C7493" s="48" t="s">
        <v>3576</v>
      </c>
      <c r="D7493" s="49" t="s">
        <v>3577</v>
      </c>
      <c r="E7493" s="65">
        <v>0</v>
      </c>
      <c r="F7493" s="65">
        <v>0</v>
      </c>
      <c r="G7493" s="50">
        <v>9</v>
      </c>
      <c r="H7493" s="50">
        <v>5</v>
      </c>
      <c r="I7493" s="50">
        <f t="shared" si="353"/>
        <v>9</v>
      </c>
      <c r="J7493" s="50">
        <f t="shared" si="354"/>
        <v>5</v>
      </c>
    </row>
    <row r="7494" spans="3:10">
      <c r="C7494" s="48" t="s">
        <v>3584</v>
      </c>
      <c r="D7494" s="49" t="s">
        <v>3585</v>
      </c>
      <c r="E7494" s="65">
        <v>0</v>
      </c>
      <c r="F7494" s="65">
        <v>0</v>
      </c>
      <c r="G7494" s="50">
        <v>9</v>
      </c>
      <c r="H7494" s="50">
        <v>8</v>
      </c>
      <c r="I7494" s="50">
        <f t="shared" si="353"/>
        <v>9</v>
      </c>
      <c r="J7494" s="50">
        <f t="shared" si="354"/>
        <v>8</v>
      </c>
    </row>
    <row r="7495" spans="3:10">
      <c r="C7495" s="48" t="s">
        <v>3602</v>
      </c>
      <c r="D7495" s="49" t="s">
        <v>3603</v>
      </c>
      <c r="E7495" s="65">
        <v>0</v>
      </c>
      <c r="F7495" s="65">
        <v>0</v>
      </c>
      <c r="G7495" s="50">
        <v>9</v>
      </c>
      <c r="H7495" s="50">
        <v>9</v>
      </c>
      <c r="I7495" s="50">
        <f t="shared" si="353"/>
        <v>9</v>
      </c>
      <c r="J7495" s="50">
        <f t="shared" si="354"/>
        <v>9</v>
      </c>
    </row>
    <row r="7496" spans="3:10">
      <c r="C7496" s="48" t="s">
        <v>2676</v>
      </c>
      <c r="D7496" s="49" t="s">
        <v>2677</v>
      </c>
      <c r="E7496" s="65">
        <v>0</v>
      </c>
      <c r="F7496" s="65">
        <v>0</v>
      </c>
      <c r="G7496" s="50">
        <v>2</v>
      </c>
      <c r="H7496" s="50">
        <v>3</v>
      </c>
      <c r="I7496" s="50">
        <f t="shared" si="353"/>
        <v>2</v>
      </c>
      <c r="J7496" s="50">
        <f t="shared" si="354"/>
        <v>3</v>
      </c>
    </row>
    <row r="7497" spans="3:10">
      <c r="C7497" s="48" t="s">
        <v>3146</v>
      </c>
      <c r="D7497" s="49" t="s">
        <v>3147</v>
      </c>
      <c r="E7497" s="65">
        <v>0</v>
      </c>
      <c r="F7497" s="65">
        <v>0</v>
      </c>
      <c r="G7497" s="50">
        <v>1</v>
      </c>
      <c r="H7497" s="50">
        <v>1</v>
      </c>
      <c r="I7497" s="50">
        <f t="shared" si="353"/>
        <v>1</v>
      </c>
      <c r="J7497" s="50">
        <f t="shared" si="354"/>
        <v>1</v>
      </c>
    </row>
    <row r="7498" spans="3:10">
      <c r="C7498" s="48" t="s">
        <v>5282</v>
      </c>
      <c r="D7498" s="49" t="s">
        <v>5283</v>
      </c>
      <c r="E7498" s="65">
        <v>0</v>
      </c>
      <c r="F7498" s="65">
        <v>0</v>
      </c>
      <c r="G7498" s="50">
        <v>0</v>
      </c>
      <c r="H7498" s="50">
        <v>1</v>
      </c>
      <c r="I7498" s="50">
        <f t="shared" si="353"/>
        <v>0</v>
      </c>
      <c r="J7498" s="50">
        <f t="shared" si="354"/>
        <v>1</v>
      </c>
    </row>
    <row r="7499" spans="3:10" ht="25.5">
      <c r="C7499" s="48" t="s">
        <v>3624</v>
      </c>
      <c r="D7499" s="49" t="s">
        <v>3625</v>
      </c>
      <c r="E7499" s="65">
        <v>0</v>
      </c>
      <c r="F7499" s="65">
        <v>0</v>
      </c>
      <c r="G7499" s="50">
        <v>0</v>
      </c>
      <c r="H7499" s="50">
        <v>1</v>
      </c>
      <c r="I7499" s="50">
        <f t="shared" si="353"/>
        <v>0</v>
      </c>
      <c r="J7499" s="50">
        <f t="shared" si="354"/>
        <v>1</v>
      </c>
    </row>
    <row r="7500" spans="3:10">
      <c r="C7500" s="48" t="s">
        <v>1053</v>
      </c>
      <c r="D7500" s="49" t="s">
        <v>1054</v>
      </c>
      <c r="E7500" s="65">
        <v>0</v>
      </c>
      <c r="F7500" s="65">
        <v>0</v>
      </c>
      <c r="G7500" s="50">
        <v>3</v>
      </c>
      <c r="H7500" s="50">
        <v>1</v>
      </c>
      <c r="I7500" s="50">
        <f t="shared" si="353"/>
        <v>3</v>
      </c>
      <c r="J7500" s="50">
        <f t="shared" si="354"/>
        <v>1</v>
      </c>
    </row>
    <row r="7501" spans="3:10">
      <c r="C7501" s="48" t="s">
        <v>1055</v>
      </c>
      <c r="D7501" s="49" t="s">
        <v>1056</v>
      </c>
      <c r="E7501" s="65">
        <v>0</v>
      </c>
      <c r="F7501" s="65">
        <v>0</v>
      </c>
      <c r="G7501" s="50">
        <v>2</v>
      </c>
      <c r="H7501" s="50">
        <v>3</v>
      </c>
      <c r="I7501" s="50">
        <f t="shared" si="353"/>
        <v>2</v>
      </c>
      <c r="J7501" s="50">
        <f t="shared" si="354"/>
        <v>3</v>
      </c>
    </row>
    <row r="7502" spans="3:10">
      <c r="C7502" s="48" t="s">
        <v>1057</v>
      </c>
      <c r="D7502" s="49" t="s">
        <v>1058</v>
      </c>
      <c r="E7502" s="65">
        <v>0</v>
      </c>
      <c r="F7502" s="65">
        <v>0</v>
      </c>
      <c r="G7502" s="50">
        <v>0</v>
      </c>
      <c r="H7502" s="50">
        <v>1</v>
      </c>
      <c r="I7502" s="50">
        <f t="shared" si="353"/>
        <v>0</v>
      </c>
      <c r="J7502" s="50">
        <f t="shared" si="354"/>
        <v>1</v>
      </c>
    </row>
    <row r="7503" spans="3:10">
      <c r="C7503" s="48" t="s">
        <v>5547</v>
      </c>
      <c r="D7503" s="49" t="s">
        <v>5548</v>
      </c>
      <c r="E7503" s="65">
        <v>0</v>
      </c>
      <c r="F7503" s="65">
        <v>0</v>
      </c>
      <c r="G7503" s="50">
        <v>0</v>
      </c>
      <c r="H7503" s="50">
        <v>1</v>
      </c>
      <c r="I7503" s="50">
        <f t="shared" si="353"/>
        <v>0</v>
      </c>
      <c r="J7503" s="50">
        <f t="shared" si="354"/>
        <v>1</v>
      </c>
    </row>
    <row r="7504" spans="3:10">
      <c r="C7504" s="48" t="s">
        <v>1061</v>
      </c>
      <c r="D7504" s="49" t="s">
        <v>1062</v>
      </c>
      <c r="E7504" s="65">
        <v>0</v>
      </c>
      <c r="F7504" s="65">
        <v>0</v>
      </c>
      <c r="G7504" s="50">
        <v>3</v>
      </c>
      <c r="H7504" s="50">
        <v>4</v>
      </c>
      <c r="I7504" s="50">
        <f t="shared" si="353"/>
        <v>3</v>
      </c>
      <c r="J7504" s="50">
        <f t="shared" si="354"/>
        <v>4</v>
      </c>
    </row>
    <row r="7505" spans="3:10">
      <c r="C7505" s="48" t="s">
        <v>733</v>
      </c>
      <c r="D7505" s="49" t="s">
        <v>734</v>
      </c>
      <c r="E7505" s="65">
        <v>0</v>
      </c>
      <c r="F7505" s="65">
        <v>0</v>
      </c>
      <c r="G7505" s="50">
        <v>435</v>
      </c>
      <c r="H7505" s="50">
        <v>443</v>
      </c>
      <c r="I7505" s="50">
        <f t="shared" si="353"/>
        <v>435</v>
      </c>
      <c r="J7505" s="50">
        <f t="shared" si="354"/>
        <v>443</v>
      </c>
    </row>
    <row r="7506" spans="3:10">
      <c r="C7506" s="48" t="s">
        <v>735</v>
      </c>
      <c r="D7506" s="49" t="s">
        <v>736</v>
      </c>
      <c r="E7506" s="65">
        <v>0</v>
      </c>
      <c r="F7506" s="65">
        <v>0</v>
      </c>
      <c r="G7506" s="50">
        <v>137</v>
      </c>
      <c r="H7506" s="50">
        <v>144</v>
      </c>
      <c r="I7506" s="50">
        <f t="shared" si="353"/>
        <v>137</v>
      </c>
      <c r="J7506" s="50">
        <f t="shared" si="354"/>
        <v>144</v>
      </c>
    </row>
    <row r="7507" spans="3:10">
      <c r="C7507" s="48" t="s">
        <v>3666</v>
      </c>
      <c r="D7507" s="49" t="s">
        <v>3667</v>
      </c>
      <c r="E7507" s="65">
        <v>0</v>
      </c>
      <c r="F7507" s="65">
        <v>0</v>
      </c>
      <c r="G7507" s="50">
        <v>0</v>
      </c>
      <c r="H7507" s="50">
        <v>1</v>
      </c>
      <c r="I7507" s="50">
        <f t="shared" si="353"/>
        <v>0</v>
      </c>
      <c r="J7507" s="50">
        <f t="shared" si="354"/>
        <v>1</v>
      </c>
    </row>
    <row r="7508" spans="3:10">
      <c r="C7508" s="48" t="s">
        <v>3668</v>
      </c>
      <c r="D7508" s="49" t="s">
        <v>3669</v>
      </c>
      <c r="E7508" s="65">
        <v>0</v>
      </c>
      <c r="F7508" s="65">
        <v>0</v>
      </c>
      <c r="G7508" s="50">
        <v>0</v>
      </c>
      <c r="H7508" s="50">
        <v>1</v>
      </c>
      <c r="I7508" s="50">
        <f t="shared" si="353"/>
        <v>0</v>
      </c>
      <c r="J7508" s="50">
        <f t="shared" si="354"/>
        <v>1</v>
      </c>
    </row>
    <row r="7509" spans="3:10">
      <c r="C7509" s="48" t="s">
        <v>2150</v>
      </c>
      <c r="D7509" s="49" t="s">
        <v>2151</v>
      </c>
      <c r="E7509" s="65">
        <v>0</v>
      </c>
      <c r="F7509" s="65">
        <v>0</v>
      </c>
      <c r="G7509" s="50">
        <v>0</v>
      </c>
      <c r="H7509" s="50">
        <v>1</v>
      </c>
      <c r="I7509" s="50">
        <f t="shared" si="353"/>
        <v>0</v>
      </c>
      <c r="J7509" s="50">
        <f t="shared" si="354"/>
        <v>1</v>
      </c>
    </row>
    <row r="7510" spans="3:10">
      <c r="C7510" s="48" t="s">
        <v>5549</v>
      </c>
      <c r="D7510" s="49" t="s">
        <v>5550</v>
      </c>
      <c r="E7510" s="65">
        <v>0</v>
      </c>
      <c r="F7510" s="65">
        <v>0</v>
      </c>
      <c r="G7510" s="50">
        <v>0</v>
      </c>
      <c r="H7510" s="50">
        <v>1</v>
      </c>
      <c r="I7510" s="50">
        <f t="shared" si="353"/>
        <v>0</v>
      </c>
      <c r="J7510" s="50">
        <f t="shared" si="354"/>
        <v>1</v>
      </c>
    </row>
    <row r="7511" spans="3:10">
      <c r="C7511" s="48" t="s">
        <v>4640</v>
      </c>
      <c r="D7511" s="49" t="s">
        <v>4641</v>
      </c>
      <c r="E7511" s="65">
        <v>0</v>
      </c>
      <c r="F7511" s="65">
        <v>0</v>
      </c>
      <c r="G7511" s="50">
        <v>0</v>
      </c>
      <c r="H7511" s="50">
        <v>1</v>
      </c>
      <c r="I7511" s="50">
        <f t="shared" ref="I7511:I7574" si="355">SUM(E7511,G7511)</f>
        <v>0</v>
      </c>
      <c r="J7511" s="50">
        <f t="shared" ref="J7511:J7574" si="356">SUM(F7511,H7511)</f>
        <v>1</v>
      </c>
    </row>
    <row r="7512" spans="3:10">
      <c r="C7512" s="48" t="s">
        <v>4702</v>
      </c>
      <c r="D7512" s="49" t="s">
        <v>4703</v>
      </c>
      <c r="E7512" s="65">
        <v>0</v>
      </c>
      <c r="F7512" s="65">
        <v>0</v>
      </c>
      <c r="G7512" s="50">
        <v>1</v>
      </c>
      <c r="H7512" s="50">
        <v>1</v>
      </c>
      <c r="I7512" s="50">
        <f t="shared" si="355"/>
        <v>1</v>
      </c>
      <c r="J7512" s="50">
        <f t="shared" si="356"/>
        <v>1</v>
      </c>
    </row>
    <row r="7513" spans="3:10">
      <c r="C7513" s="48" t="s">
        <v>4704</v>
      </c>
      <c r="D7513" s="49" t="s">
        <v>4705</v>
      </c>
      <c r="E7513" s="65">
        <v>0</v>
      </c>
      <c r="F7513" s="65">
        <v>0</v>
      </c>
      <c r="G7513" s="50">
        <v>0</v>
      </c>
      <c r="H7513" s="50">
        <v>1</v>
      </c>
      <c r="I7513" s="50">
        <f t="shared" si="355"/>
        <v>0</v>
      </c>
      <c r="J7513" s="50">
        <f t="shared" si="356"/>
        <v>1</v>
      </c>
    </row>
    <row r="7514" spans="3:10">
      <c r="C7514" s="48" t="s">
        <v>2298</v>
      </c>
      <c r="D7514" s="49" t="s">
        <v>2299</v>
      </c>
      <c r="E7514" s="65">
        <v>0</v>
      </c>
      <c r="F7514" s="65">
        <v>0</v>
      </c>
      <c r="G7514" s="50">
        <v>5</v>
      </c>
      <c r="H7514" s="50">
        <v>5</v>
      </c>
      <c r="I7514" s="50">
        <f t="shared" si="355"/>
        <v>5</v>
      </c>
      <c r="J7514" s="50">
        <f t="shared" si="356"/>
        <v>5</v>
      </c>
    </row>
    <row r="7515" spans="3:10">
      <c r="C7515" s="48" t="s">
        <v>2698</v>
      </c>
      <c r="D7515" s="49" t="s">
        <v>2699</v>
      </c>
      <c r="E7515" s="65">
        <v>0</v>
      </c>
      <c r="F7515" s="65">
        <v>0</v>
      </c>
      <c r="G7515" s="50">
        <v>0</v>
      </c>
      <c r="H7515" s="50">
        <v>1</v>
      </c>
      <c r="I7515" s="50">
        <f t="shared" si="355"/>
        <v>0</v>
      </c>
      <c r="J7515" s="50">
        <f t="shared" si="356"/>
        <v>1</v>
      </c>
    </row>
    <row r="7516" spans="3:10">
      <c r="C7516" s="48" t="s">
        <v>2702</v>
      </c>
      <c r="D7516" s="49" t="s">
        <v>2703</v>
      </c>
      <c r="E7516" s="65">
        <v>26</v>
      </c>
      <c r="F7516" s="65">
        <v>29</v>
      </c>
      <c r="G7516" s="50">
        <v>8</v>
      </c>
      <c r="H7516" s="50">
        <v>7</v>
      </c>
      <c r="I7516" s="50">
        <f t="shared" si="355"/>
        <v>34</v>
      </c>
      <c r="J7516" s="50">
        <f t="shared" si="356"/>
        <v>36</v>
      </c>
    </row>
    <row r="7517" spans="3:10">
      <c r="C7517" s="48" t="s">
        <v>2310</v>
      </c>
      <c r="D7517" s="49" t="s">
        <v>2311</v>
      </c>
      <c r="E7517" s="65">
        <v>0</v>
      </c>
      <c r="F7517" s="65">
        <v>0</v>
      </c>
      <c r="G7517" s="50">
        <v>0</v>
      </c>
      <c r="H7517" s="50">
        <v>1</v>
      </c>
      <c r="I7517" s="50">
        <f t="shared" si="355"/>
        <v>0</v>
      </c>
      <c r="J7517" s="50">
        <f t="shared" si="356"/>
        <v>1</v>
      </c>
    </row>
    <row r="7518" spans="3:10">
      <c r="C7518" s="48" t="s">
        <v>577</v>
      </c>
      <c r="D7518" s="49" t="s">
        <v>578</v>
      </c>
      <c r="E7518" s="65">
        <v>2265</v>
      </c>
      <c r="F7518" s="65">
        <v>2276</v>
      </c>
      <c r="G7518" s="50">
        <v>3287</v>
      </c>
      <c r="H7518" s="50">
        <v>3323</v>
      </c>
      <c r="I7518" s="50">
        <f t="shared" si="355"/>
        <v>5552</v>
      </c>
      <c r="J7518" s="50">
        <f t="shared" si="356"/>
        <v>5599</v>
      </c>
    </row>
    <row r="7519" spans="3:10">
      <c r="C7519" s="48" t="s">
        <v>1909</v>
      </c>
      <c r="D7519" s="49" t="s">
        <v>1910</v>
      </c>
      <c r="E7519" s="65">
        <v>1</v>
      </c>
      <c r="F7519" s="65">
        <v>1</v>
      </c>
      <c r="G7519" s="50">
        <v>1</v>
      </c>
      <c r="H7519" s="50">
        <v>0</v>
      </c>
      <c r="I7519" s="50">
        <f t="shared" si="355"/>
        <v>2</v>
      </c>
      <c r="J7519" s="50">
        <f t="shared" si="356"/>
        <v>1</v>
      </c>
    </row>
    <row r="7520" spans="3:10">
      <c r="C7520" s="48" t="s">
        <v>2711</v>
      </c>
      <c r="D7520" s="49" t="s">
        <v>2712</v>
      </c>
      <c r="E7520" s="65">
        <v>2</v>
      </c>
      <c r="F7520" s="65">
        <v>1</v>
      </c>
      <c r="G7520" s="50">
        <v>0</v>
      </c>
      <c r="H7520" s="50">
        <v>0</v>
      </c>
      <c r="I7520" s="50">
        <f t="shared" si="355"/>
        <v>2</v>
      </c>
      <c r="J7520" s="50">
        <f t="shared" si="356"/>
        <v>1</v>
      </c>
    </row>
    <row r="7521" spans="3:10">
      <c r="C7521" s="48" t="s">
        <v>2314</v>
      </c>
      <c r="D7521" s="49" t="s">
        <v>2315</v>
      </c>
      <c r="E7521" s="65">
        <v>0</v>
      </c>
      <c r="F7521" s="65">
        <v>0</v>
      </c>
      <c r="G7521" s="50">
        <v>10</v>
      </c>
      <c r="H7521" s="50">
        <v>11</v>
      </c>
      <c r="I7521" s="50">
        <f t="shared" si="355"/>
        <v>10</v>
      </c>
      <c r="J7521" s="50">
        <f t="shared" si="356"/>
        <v>11</v>
      </c>
    </row>
    <row r="7522" spans="3:10">
      <c r="C7522" s="48" t="s">
        <v>2715</v>
      </c>
      <c r="D7522" s="49" t="s">
        <v>2716</v>
      </c>
      <c r="E7522" s="65">
        <v>0</v>
      </c>
      <c r="F7522" s="65">
        <v>0</v>
      </c>
      <c r="G7522" s="50">
        <v>10</v>
      </c>
      <c r="H7522" s="50">
        <v>9</v>
      </c>
      <c r="I7522" s="50">
        <f t="shared" si="355"/>
        <v>10</v>
      </c>
      <c r="J7522" s="50">
        <f t="shared" si="356"/>
        <v>9</v>
      </c>
    </row>
    <row r="7523" spans="3:10">
      <c r="C7523" s="48" t="s">
        <v>2729</v>
      </c>
      <c r="D7523" s="49" t="s">
        <v>2730</v>
      </c>
      <c r="E7523" s="65">
        <v>0</v>
      </c>
      <c r="F7523" s="65">
        <v>0</v>
      </c>
      <c r="G7523" s="50">
        <v>8</v>
      </c>
      <c r="H7523" s="50">
        <v>7</v>
      </c>
      <c r="I7523" s="50">
        <f t="shared" si="355"/>
        <v>8</v>
      </c>
      <c r="J7523" s="50">
        <f t="shared" si="356"/>
        <v>7</v>
      </c>
    </row>
    <row r="7524" spans="3:10">
      <c r="C7524" s="48" t="s">
        <v>2398</v>
      </c>
      <c r="D7524" s="49" t="s">
        <v>2399</v>
      </c>
      <c r="E7524" s="65">
        <v>22</v>
      </c>
      <c r="F7524" s="65">
        <v>21</v>
      </c>
      <c r="G7524" s="50">
        <v>4</v>
      </c>
      <c r="H7524" s="50">
        <v>4</v>
      </c>
      <c r="I7524" s="50">
        <f t="shared" si="355"/>
        <v>26</v>
      </c>
      <c r="J7524" s="50">
        <f t="shared" si="356"/>
        <v>25</v>
      </c>
    </row>
    <row r="7525" spans="3:10">
      <c r="C7525" s="48" t="s">
        <v>2743</v>
      </c>
      <c r="D7525" s="49" t="s">
        <v>2744</v>
      </c>
      <c r="E7525" s="65">
        <v>0</v>
      </c>
      <c r="F7525" s="65">
        <v>0</v>
      </c>
      <c r="G7525" s="50">
        <v>1</v>
      </c>
      <c r="H7525" s="50">
        <v>1</v>
      </c>
      <c r="I7525" s="50">
        <f t="shared" si="355"/>
        <v>1</v>
      </c>
      <c r="J7525" s="50">
        <f t="shared" si="356"/>
        <v>1</v>
      </c>
    </row>
    <row r="7526" spans="3:10">
      <c r="C7526" s="48" t="s">
        <v>2474</v>
      </c>
      <c r="D7526" s="49" t="s">
        <v>2475</v>
      </c>
      <c r="E7526" s="65">
        <v>0</v>
      </c>
      <c r="F7526" s="65">
        <v>0</v>
      </c>
      <c r="G7526" s="50">
        <v>0</v>
      </c>
      <c r="H7526" s="50">
        <v>1</v>
      </c>
      <c r="I7526" s="50">
        <f t="shared" si="355"/>
        <v>0</v>
      </c>
      <c r="J7526" s="50">
        <f t="shared" si="356"/>
        <v>1</v>
      </c>
    </row>
    <row r="7527" spans="3:10">
      <c r="C7527" s="48" t="s">
        <v>2526</v>
      </c>
      <c r="D7527" s="49" t="s">
        <v>2527</v>
      </c>
      <c r="E7527" s="65">
        <v>0</v>
      </c>
      <c r="F7527" s="65">
        <v>0</v>
      </c>
      <c r="G7527" s="50">
        <v>1</v>
      </c>
      <c r="H7527" s="50">
        <v>1</v>
      </c>
      <c r="I7527" s="50">
        <f t="shared" si="355"/>
        <v>1</v>
      </c>
      <c r="J7527" s="50">
        <f t="shared" si="356"/>
        <v>1</v>
      </c>
    </row>
    <row r="7528" spans="3:10">
      <c r="C7528" s="48" t="s">
        <v>2650</v>
      </c>
      <c r="D7528" s="49" t="s">
        <v>2651</v>
      </c>
      <c r="E7528" s="65">
        <v>0</v>
      </c>
      <c r="F7528" s="65">
        <v>0</v>
      </c>
      <c r="G7528" s="50">
        <v>0</v>
      </c>
      <c r="H7528" s="50">
        <v>1</v>
      </c>
      <c r="I7528" s="50">
        <f t="shared" si="355"/>
        <v>0</v>
      </c>
      <c r="J7528" s="50">
        <f t="shared" si="356"/>
        <v>1</v>
      </c>
    </row>
    <row r="7529" spans="3:10">
      <c r="C7529" s="48" t="s">
        <v>2586</v>
      </c>
      <c r="D7529" s="49" t="s">
        <v>2587</v>
      </c>
      <c r="E7529" s="65">
        <v>0</v>
      </c>
      <c r="F7529" s="65">
        <v>0</v>
      </c>
      <c r="G7529" s="50">
        <v>2</v>
      </c>
      <c r="H7529" s="50">
        <v>3</v>
      </c>
      <c r="I7529" s="50">
        <f t="shared" si="355"/>
        <v>2</v>
      </c>
      <c r="J7529" s="50">
        <f t="shared" si="356"/>
        <v>3</v>
      </c>
    </row>
    <row r="7530" spans="3:10">
      <c r="C7530" s="48" t="s">
        <v>5551</v>
      </c>
      <c r="D7530" s="49" t="s">
        <v>5552</v>
      </c>
      <c r="E7530" s="65">
        <v>0</v>
      </c>
      <c r="F7530" s="65">
        <v>0</v>
      </c>
      <c r="G7530" s="50">
        <v>0</v>
      </c>
      <c r="H7530" s="50">
        <v>1</v>
      </c>
      <c r="I7530" s="50">
        <f t="shared" si="355"/>
        <v>0</v>
      </c>
      <c r="J7530" s="50">
        <f t="shared" si="356"/>
        <v>1</v>
      </c>
    </row>
    <row r="7531" spans="3:10">
      <c r="C7531" s="48" t="s">
        <v>5553</v>
      </c>
      <c r="D7531" s="49" t="s">
        <v>5554</v>
      </c>
      <c r="E7531" s="65">
        <v>0</v>
      </c>
      <c r="F7531" s="65">
        <v>0</v>
      </c>
      <c r="G7531" s="50">
        <v>0</v>
      </c>
      <c r="H7531" s="50">
        <v>1</v>
      </c>
      <c r="I7531" s="50">
        <f t="shared" si="355"/>
        <v>0</v>
      </c>
      <c r="J7531" s="50">
        <f t="shared" si="356"/>
        <v>1</v>
      </c>
    </row>
    <row r="7532" spans="3:10">
      <c r="C7532" s="48" t="s">
        <v>579</v>
      </c>
      <c r="D7532" s="49" t="s">
        <v>580</v>
      </c>
      <c r="E7532" s="65">
        <v>11</v>
      </c>
      <c r="F7532" s="65">
        <v>11</v>
      </c>
      <c r="G7532" s="50">
        <v>244</v>
      </c>
      <c r="H7532" s="50">
        <v>259</v>
      </c>
      <c r="I7532" s="50">
        <f t="shared" si="355"/>
        <v>255</v>
      </c>
      <c r="J7532" s="50">
        <f t="shared" si="356"/>
        <v>270</v>
      </c>
    </row>
    <row r="7533" spans="3:10">
      <c r="C7533" s="48" t="s">
        <v>1913</v>
      </c>
      <c r="D7533" s="49" t="s">
        <v>1914</v>
      </c>
      <c r="E7533" s="65">
        <v>35</v>
      </c>
      <c r="F7533" s="65">
        <v>37</v>
      </c>
      <c r="G7533" s="50">
        <v>128</v>
      </c>
      <c r="H7533" s="50">
        <v>121</v>
      </c>
      <c r="I7533" s="50">
        <f t="shared" si="355"/>
        <v>163</v>
      </c>
      <c r="J7533" s="50">
        <f t="shared" si="356"/>
        <v>158</v>
      </c>
    </row>
    <row r="7534" spans="3:10">
      <c r="C7534" s="48" t="s">
        <v>2862</v>
      </c>
      <c r="D7534" s="49" t="s">
        <v>2863</v>
      </c>
      <c r="E7534" s="65">
        <v>0</v>
      </c>
      <c r="F7534" s="65">
        <v>0</v>
      </c>
      <c r="G7534" s="50">
        <v>0</v>
      </c>
      <c r="H7534" s="50">
        <v>1</v>
      </c>
      <c r="I7534" s="50">
        <f t="shared" si="355"/>
        <v>0</v>
      </c>
      <c r="J7534" s="50">
        <f t="shared" si="356"/>
        <v>1</v>
      </c>
    </row>
    <row r="7535" spans="3:10">
      <c r="C7535" s="48" t="s">
        <v>2864</v>
      </c>
      <c r="D7535" s="49" t="s">
        <v>2865</v>
      </c>
      <c r="E7535" s="65">
        <v>0</v>
      </c>
      <c r="F7535" s="65">
        <v>0</v>
      </c>
      <c r="G7535" s="50">
        <v>0</v>
      </c>
      <c r="H7535" s="50">
        <v>1</v>
      </c>
      <c r="I7535" s="50">
        <f t="shared" si="355"/>
        <v>0</v>
      </c>
      <c r="J7535" s="50">
        <f t="shared" si="356"/>
        <v>1</v>
      </c>
    </row>
    <row r="7536" spans="3:10">
      <c r="C7536" s="48" t="s">
        <v>5555</v>
      </c>
      <c r="D7536" s="49" t="s">
        <v>5556</v>
      </c>
      <c r="E7536" s="65">
        <v>0</v>
      </c>
      <c r="F7536" s="65">
        <v>0</v>
      </c>
      <c r="G7536" s="50">
        <v>1</v>
      </c>
      <c r="H7536" s="50">
        <v>1</v>
      </c>
      <c r="I7536" s="50">
        <f t="shared" si="355"/>
        <v>1</v>
      </c>
      <c r="J7536" s="50">
        <f t="shared" si="356"/>
        <v>1</v>
      </c>
    </row>
    <row r="7537" spans="3:10">
      <c r="C7537" s="48" t="s">
        <v>2882</v>
      </c>
      <c r="D7537" s="49" t="s">
        <v>2883</v>
      </c>
      <c r="E7537" s="65">
        <v>0</v>
      </c>
      <c r="F7537" s="65">
        <v>0</v>
      </c>
      <c r="G7537" s="50">
        <v>0</v>
      </c>
      <c r="H7537" s="50">
        <v>1</v>
      </c>
      <c r="I7537" s="50">
        <f t="shared" si="355"/>
        <v>0</v>
      </c>
      <c r="J7537" s="50">
        <f t="shared" si="356"/>
        <v>1</v>
      </c>
    </row>
    <row r="7538" spans="3:10">
      <c r="C7538" s="48" t="s">
        <v>3874</v>
      </c>
      <c r="D7538" s="49" t="s">
        <v>3875</v>
      </c>
      <c r="E7538" s="65">
        <v>0</v>
      </c>
      <c r="F7538" s="65">
        <v>0</v>
      </c>
      <c r="G7538" s="50">
        <v>0</v>
      </c>
      <c r="H7538" s="50">
        <v>1</v>
      </c>
      <c r="I7538" s="50">
        <f t="shared" si="355"/>
        <v>0</v>
      </c>
      <c r="J7538" s="50">
        <f t="shared" si="356"/>
        <v>1</v>
      </c>
    </row>
    <row r="7539" spans="3:10">
      <c r="C7539" s="48" t="s">
        <v>5557</v>
      </c>
      <c r="D7539" s="49" t="s">
        <v>5558</v>
      </c>
      <c r="E7539" s="65">
        <v>0</v>
      </c>
      <c r="F7539" s="65">
        <v>0</v>
      </c>
      <c r="G7539" s="50">
        <v>0</v>
      </c>
      <c r="H7539" s="50">
        <v>1</v>
      </c>
      <c r="I7539" s="50">
        <f t="shared" si="355"/>
        <v>0</v>
      </c>
      <c r="J7539" s="50">
        <f t="shared" si="356"/>
        <v>1</v>
      </c>
    </row>
    <row r="7540" spans="3:10">
      <c r="C7540" s="48" t="s">
        <v>2902</v>
      </c>
      <c r="D7540" s="49" t="s">
        <v>2903</v>
      </c>
      <c r="E7540" s="65">
        <v>0</v>
      </c>
      <c r="F7540" s="65">
        <v>0</v>
      </c>
      <c r="G7540" s="50">
        <v>12</v>
      </c>
      <c r="H7540" s="50">
        <v>1</v>
      </c>
      <c r="I7540" s="50">
        <f t="shared" si="355"/>
        <v>12</v>
      </c>
      <c r="J7540" s="50">
        <f t="shared" si="356"/>
        <v>1</v>
      </c>
    </row>
    <row r="7541" spans="3:10">
      <c r="C7541" s="48" t="s">
        <v>1069</v>
      </c>
      <c r="D7541" s="49" t="s">
        <v>1070</v>
      </c>
      <c r="E7541" s="65">
        <v>0</v>
      </c>
      <c r="F7541" s="65">
        <v>0</v>
      </c>
      <c r="G7541" s="50">
        <v>1</v>
      </c>
      <c r="H7541" s="50">
        <v>1</v>
      </c>
      <c r="I7541" s="50">
        <f t="shared" si="355"/>
        <v>1</v>
      </c>
      <c r="J7541" s="50">
        <f t="shared" si="356"/>
        <v>1</v>
      </c>
    </row>
    <row r="7542" spans="3:10">
      <c r="C7542" s="48" t="s">
        <v>1073</v>
      </c>
      <c r="D7542" s="49" t="s">
        <v>1074</v>
      </c>
      <c r="E7542" s="65">
        <v>0</v>
      </c>
      <c r="F7542" s="65">
        <v>0</v>
      </c>
      <c r="G7542" s="50">
        <v>0</v>
      </c>
      <c r="H7542" s="50">
        <v>1</v>
      </c>
      <c r="I7542" s="50">
        <f t="shared" si="355"/>
        <v>0</v>
      </c>
      <c r="J7542" s="50">
        <f t="shared" si="356"/>
        <v>1</v>
      </c>
    </row>
    <row r="7543" spans="3:10">
      <c r="C7543" s="48" t="s">
        <v>2906</v>
      </c>
      <c r="D7543" s="49" t="s">
        <v>2907</v>
      </c>
      <c r="E7543" s="65">
        <v>0</v>
      </c>
      <c r="F7543" s="65">
        <v>0</v>
      </c>
      <c r="G7543" s="50">
        <v>0</v>
      </c>
      <c r="H7543" s="50">
        <v>1</v>
      </c>
      <c r="I7543" s="50">
        <f t="shared" si="355"/>
        <v>0</v>
      </c>
      <c r="J7543" s="50">
        <f t="shared" si="356"/>
        <v>1</v>
      </c>
    </row>
    <row r="7544" spans="3:10">
      <c r="C7544" s="48" t="s">
        <v>2908</v>
      </c>
      <c r="D7544" s="49" t="s">
        <v>2909</v>
      </c>
      <c r="E7544" s="65">
        <v>0</v>
      </c>
      <c r="F7544" s="65">
        <v>0</v>
      </c>
      <c r="G7544" s="50">
        <v>0</v>
      </c>
      <c r="H7544" s="50">
        <v>1</v>
      </c>
      <c r="I7544" s="50">
        <f t="shared" si="355"/>
        <v>0</v>
      </c>
      <c r="J7544" s="50">
        <f t="shared" si="356"/>
        <v>1</v>
      </c>
    </row>
    <row r="7545" spans="3:10">
      <c r="C7545" s="48" t="s">
        <v>2932</v>
      </c>
      <c r="D7545" s="49" t="s">
        <v>2933</v>
      </c>
      <c r="E7545" s="65">
        <v>0</v>
      </c>
      <c r="F7545" s="65">
        <v>0</v>
      </c>
      <c r="G7545" s="50">
        <v>0</v>
      </c>
      <c r="H7545" s="50">
        <v>1</v>
      </c>
      <c r="I7545" s="50">
        <f t="shared" si="355"/>
        <v>0</v>
      </c>
      <c r="J7545" s="50">
        <f t="shared" si="356"/>
        <v>1</v>
      </c>
    </row>
    <row r="7546" spans="3:10">
      <c r="C7546" s="48" t="s">
        <v>2942</v>
      </c>
      <c r="D7546" s="49" t="s">
        <v>2943</v>
      </c>
      <c r="E7546" s="65">
        <v>0</v>
      </c>
      <c r="F7546" s="65">
        <v>0</v>
      </c>
      <c r="G7546" s="50">
        <v>5</v>
      </c>
      <c r="H7546" s="50">
        <v>1</v>
      </c>
      <c r="I7546" s="50">
        <f t="shared" si="355"/>
        <v>5</v>
      </c>
      <c r="J7546" s="50">
        <f t="shared" si="356"/>
        <v>1</v>
      </c>
    </row>
    <row r="7547" spans="3:10">
      <c r="C7547" s="48" t="s">
        <v>1075</v>
      </c>
      <c r="D7547" s="49" t="s">
        <v>1076</v>
      </c>
      <c r="E7547" s="65">
        <v>0</v>
      </c>
      <c r="F7547" s="65">
        <v>0</v>
      </c>
      <c r="G7547" s="50">
        <v>13</v>
      </c>
      <c r="H7547" s="50">
        <v>12</v>
      </c>
      <c r="I7547" s="50">
        <f t="shared" si="355"/>
        <v>13</v>
      </c>
      <c r="J7547" s="50">
        <f t="shared" si="356"/>
        <v>12</v>
      </c>
    </row>
    <row r="7548" spans="3:10">
      <c r="C7548" s="48" t="s">
        <v>2952</v>
      </c>
      <c r="D7548" s="49" t="s">
        <v>2953</v>
      </c>
      <c r="E7548" s="65">
        <v>0</v>
      </c>
      <c r="F7548" s="65">
        <v>0</v>
      </c>
      <c r="G7548" s="50">
        <v>12</v>
      </c>
      <c r="H7548" s="50">
        <v>7</v>
      </c>
      <c r="I7548" s="50">
        <f t="shared" si="355"/>
        <v>12</v>
      </c>
      <c r="J7548" s="50">
        <f t="shared" si="356"/>
        <v>7</v>
      </c>
    </row>
    <row r="7549" spans="3:10">
      <c r="C7549" s="48" t="s">
        <v>5559</v>
      </c>
      <c r="D7549" s="49" t="s">
        <v>5560</v>
      </c>
      <c r="E7549" s="65">
        <v>1</v>
      </c>
      <c r="F7549" s="65">
        <v>0</v>
      </c>
      <c r="G7549" s="50">
        <v>0</v>
      </c>
      <c r="H7549" s="50">
        <v>1</v>
      </c>
      <c r="I7549" s="50">
        <f t="shared" si="355"/>
        <v>1</v>
      </c>
      <c r="J7549" s="50">
        <f t="shared" si="356"/>
        <v>1</v>
      </c>
    </row>
    <row r="7550" spans="3:10">
      <c r="C7550" s="48" t="s">
        <v>2982</v>
      </c>
      <c r="D7550" s="49" t="s">
        <v>2983</v>
      </c>
      <c r="E7550" s="65">
        <v>0</v>
      </c>
      <c r="F7550" s="65">
        <v>0</v>
      </c>
      <c r="G7550" s="50">
        <v>1</v>
      </c>
      <c r="H7550" s="50">
        <v>1</v>
      </c>
      <c r="I7550" s="50">
        <f t="shared" si="355"/>
        <v>1</v>
      </c>
      <c r="J7550" s="50">
        <f t="shared" si="356"/>
        <v>1</v>
      </c>
    </row>
    <row r="7551" spans="3:10">
      <c r="C7551" s="48" t="s">
        <v>2996</v>
      </c>
      <c r="D7551" s="49" t="s">
        <v>2997</v>
      </c>
      <c r="E7551" s="65">
        <v>0</v>
      </c>
      <c r="F7551" s="65">
        <v>0</v>
      </c>
      <c r="G7551" s="50">
        <v>0</v>
      </c>
      <c r="H7551" s="50">
        <v>1</v>
      </c>
      <c r="I7551" s="50">
        <f t="shared" si="355"/>
        <v>0</v>
      </c>
      <c r="J7551" s="50">
        <f t="shared" si="356"/>
        <v>1</v>
      </c>
    </row>
    <row r="7552" spans="3:10">
      <c r="C7552" s="48" t="s">
        <v>3000</v>
      </c>
      <c r="D7552" s="49" t="s">
        <v>3001</v>
      </c>
      <c r="E7552" s="65">
        <v>0</v>
      </c>
      <c r="F7552" s="65">
        <v>0</v>
      </c>
      <c r="G7552" s="50">
        <v>0</v>
      </c>
      <c r="H7552" s="50">
        <v>1</v>
      </c>
      <c r="I7552" s="50">
        <f t="shared" si="355"/>
        <v>0</v>
      </c>
      <c r="J7552" s="50">
        <f t="shared" si="356"/>
        <v>1</v>
      </c>
    </row>
    <row r="7553" spans="3:10">
      <c r="C7553" s="48" t="s">
        <v>3006</v>
      </c>
      <c r="D7553" s="49" t="s">
        <v>3007</v>
      </c>
      <c r="E7553" s="65">
        <v>0</v>
      </c>
      <c r="F7553" s="65">
        <v>0</v>
      </c>
      <c r="G7553" s="50">
        <v>4</v>
      </c>
      <c r="H7553" s="50">
        <v>5</v>
      </c>
      <c r="I7553" s="50">
        <f t="shared" si="355"/>
        <v>4</v>
      </c>
      <c r="J7553" s="50">
        <f t="shared" si="356"/>
        <v>5</v>
      </c>
    </row>
    <row r="7554" spans="3:10">
      <c r="C7554" s="48" t="s">
        <v>3027</v>
      </c>
      <c r="D7554" s="49" t="s">
        <v>3028</v>
      </c>
      <c r="E7554" s="65">
        <v>0</v>
      </c>
      <c r="F7554" s="65">
        <v>0</v>
      </c>
      <c r="G7554" s="50">
        <v>0</v>
      </c>
      <c r="H7554" s="50">
        <v>1</v>
      </c>
      <c r="I7554" s="50">
        <f t="shared" si="355"/>
        <v>0</v>
      </c>
      <c r="J7554" s="50">
        <f t="shared" si="356"/>
        <v>1</v>
      </c>
    </row>
    <row r="7555" spans="3:10">
      <c r="C7555" s="48" t="s">
        <v>3057</v>
      </c>
      <c r="D7555" s="49" t="s">
        <v>3058</v>
      </c>
      <c r="E7555" s="65">
        <v>0</v>
      </c>
      <c r="F7555" s="65">
        <v>0</v>
      </c>
      <c r="G7555" s="50">
        <v>2</v>
      </c>
      <c r="H7555" s="50">
        <v>3</v>
      </c>
      <c r="I7555" s="50">
        <f t="shared" si="355"/>
        <v>2</v>
      </c>
      <c r="J7555" s="50">
        <f t="shared" si="356"/>
        <v>3</v>
      </c>
    </row>
    <row r="7556" spans="3:10">
      <c r="C7556" s="48" t="s">
        <v>3059</v>
      </c>
      <c r="D7556" s="49" t="s">
        <v>3060</v>
      </c>
      <c r="E7556" s="65">
        <v>0</v>
      </c>
      <c r="F7556" s="65">
        <v>0</v>
      </c>
      <c r="G7556" s="50">
        <v>0</v>
      </c>
      <c r="H7556" s="50">
        <v>1</v>
      </c>
      <c r="I7556" s="50">
        <f t="shared" si="355"/>
        <v>0</v>
      </c>
      <c r="J7556" s="50">
        <f t="shared" si="356"/>
        <v>1</v>
      </c>
    </row>
    <row r="7557" spans="3:10">
      <c r="C7557" s="48" t="s">
        <v>4173</v>
      </c>
      <c r="D7557" s="49" t="s">
        <v>4174</v>
      </c>
      <c r="E7557" s="65">
        <v>0</v>
      </c>
      <c r="F7557" s="65">
        <v>0</v>
      </c>
      <c r="G7557" s="50">
        <v>1</v>
      </c>
      <c r="H7557" s="50">
        <v>1</v>
      </c>
      <c r="I7557" s="50">
        <f t="shared" si="355"/>
        <v>1</v>
      </c>
      <c r="J7557" s="50">
        <f t="shared" si="356"/>
        <v>1</v>
      </c>
    </row>
    <row r="7558" spans="3:10">
      <c r="C7558" s="48" t="s">
        <v>4000</v>
      </c>
      <c r="D7558" s="49" t="s">
        <v>4001</v>
      </c>
      <c r="E7558" s="65">
        <v>0</v>
      </c>
      <c r="F7558" s="65">
        <v>0</v>
      </c>
      <c r="G7558" s="50">
        <v>1</v>
      </c>
      <c r="H7558" s="50">
        <v>1</v>
      </c>
      <c r="I7558" s="50">
        <f t="shared" si="355"/>
        <v>1</v>
      </c>
      <c r="J7558" s="50">
        <f t="shared" si="356"/>
        <v>1</v>
      </c>
    </row>
    <row r="7559" spans="3:10">
      <c r="C7559" s="48" t="s">
        <v>1109</v>
      </c>
      <c r="D7559" s="49" t="s">
        <v>1110</v>
      </c>
      <c r="E7559" s="65">
        <v>0</v>
      </c>
      <c r="F7559" s="65">
        <v>0</v>
      </c>
      <c r="G7559" s="50">
        <v>0</v>
      </c>
      <c r="H7559" s="50">
        <v>1</v>
      </c>
      <c r="I7559" s="50">
        <f t="shared" si="355"/>
        <v>0</v>
      </c>
      <c r="J7559" s="50">
        <f t="shared" si="356"/>
        <v>1</v>
      </c>
    </row>
    <row r="7560" spans="3:10">
      <c r="C7560" s="48" t="s">
        <v>4008</v>
      </c>
      <c r="D7560" s="49" t="s">
        <v>4009</v>
      </c>
      <c r="E7560" s="65">
        <v>0</v>
      </c>
      <c r="F7560" s="65">
        <v>0</v>
      </c>
      <c r="G7560" s="50">
        <v>1</v>
      </c>
      <c r="H7560" s="50">
        <v>1</v>
      </c>
      <c r="I7560" s="50">
        <f t="shared" si="355"/>
        <v>1</v>
      </c>
      <c r="J7560" s="50">
        <f t="shared" si="356"/>
        <v>1</v>
      </c>
    </row>
    <row r="7561" spans="3:10">
      <c r="C7561" s="48" t="s">
        <v>4020</v>
      </c>
      <c r="D7561" s="49" t="s">
        <v>4021</v>
      </c>
      <c r="E7561" s="65">
        <v>0</v>
      </c>
      <c r="F7561" s="65">
        <v>0</v>
      </c>
      <c r="G7561" s="50">
        <v>3</v>
      </c>
      <c r="H7561" s="50">
        <v>3</v>
      </c>
      <c r="I7561" s="50">
        <f t="shared" si="355"/>
        <v>3</v>
      </c>
      <c r="J7561" s="50">
        <f t="shared" si="356"/>
        <v>3</v>
      </c>
    </row>
    <row r="7562" spans="3:10">
      <c r="C7562" s="48" t="s">
        <v>4044</v>
      </c>
      <c r="D7562" s="49" t="s">
        <v>4045</v>
      </c>
      <c r="E7562" s="65">
        <v>0</v>
      </c>
      <c r="F7562" s="65">
        <v>0</v>
      </c>
      <c r="G7562" s="50">
        <v>0</v>
      </c>
      <c r="H7562" s="50">
        <v>1</v>
      </c>
      <c r="I7562" s="50">
        <f t="shared" si="355"/>
        <v>0</v>
      </c>
      <c r="J7562" s="50">
        <f t="shared" si="356"/>
        <v>1</v>
      </c>
    </row>
    <row r="7563" spans="3:10">
      <c r="C7563" s="48" t="s">
        <v>1121</v>
      </c>
      <c r="D7563" s="49" t="s">
        <v>1122</v>
      </c>
      <c r="E7563" s="65">
        <v>0</v>
      </c>
      <c r="F7563" s="65">
        <v>0</v>
      </c>
      <c r="G7563" s="50">
        <v>0</v>
      </c>
      <c r="H7563" s="50">
        <v>1</v>
      </c>
      <c r="I7563" s="50">
        <f t="shared" si="355"/>
        <v>0</v>
      </c>
      <c r="J7563" s="50">
        <f t="shared" si="356"/>
        <v>1</v>
      </c>
    </row>
    <row r="7564" spans="3:10">
      <c r="C7564" s="48" t="s">
        <v>745</v>
      </c>
      <c r="D7564" s="49" t="s">
        <v>746</v>
      </c>
      <c r="E7564" s="65">
        <v>0</v>
      </c>
      <c r="F7564" s="65">
        <v>0</v>
      </c>
      <c r="G7564" s="50">
        <v>3</v>
      </c>
      <c r="H7564" s="50">
        <v>4</v>
      </c>
      <c r="I7564" s="50">
        <f t="shared" si="355"/>
        <v>3</v>
      </c>
      <c r="J7564" s="50">
        <f t="shared" si="356"/>
        <v>4</v>
      </c>
    </row>
    <row r="7565" spans="3:10">
      <c r="C7565" s="48" t="s">
        <v>4084</v>
      </c>
      <c r="D7565" s="49" t="s">
        <v>4085</v>
      </c>
      <c r="E7565" s="65">
        <v>0</v>
      </c>
      <c r="F7565" s="65">
        <v>0</v>
      </c>
      <c r="G7565" s="50">
        <v>1</v>
      </c>
      <c r="H7565" s="50">
        <v>1</v>
      </c>
      <c r="I7565" s="50">
        <f t="shared" si="355"/>
        <v>1</v>
      </c>
      <c r="J7565" s="50">
        <f t="shared" si="356"/>
        <v>1</v>
      </c>
    </row>
    <row r="7566" spans="3:10">
      <c r="C7566" s="48" t="s">
        <v>747</v>
      </c>
      <c r="D7566" s="49" t="s">
        <v>748</v>
      </c>
      <c r="E7566" s="65">
        <v>0</v>
      </c>
      <c r="F7566" s="65">
        <v>0</v>
      </c>
      <c r="G7566" s="50">
        <v>286</v>
      </c>
      <c r="H7566" s="50">
        <v>299</v>
      </c>
      <c r="I7566" s="50">
        <f t="shared" si="355"/>
        <v>286</v>
      </c>
      <c r="J7566" s="50">
        <f t="shared" si="356"/>
        <v>299</v>
      </c>
    </row>
    <row r="7567" spans="3:10">
      <c r="C7567" s="48" t="s">
        <v>4092</v>
      </c>
      <c r="D7567" s="49" t="s">
        <v>4093</v>
      </c>
      <c r="E7567" s="65">
        <v>0</v>
      </c>
      <c r="F7567" s="65">
        <v>0</v>
      </c>
      <c r="G7567" s="50">
        <v>1</v>
      </c>
      <c r="H7567" s="50">
        <v>1</v>
      </c>
      <c r="I7567" s="50">
        <f t="shared" si="355"/>
        <v>1</v>
      </c>
      <c r="J7567" s="50">
        <f t="shared" si="356"/>
        <v>1</v>
      </c>
    </row>
    <row r="7568" spans="3:10">
      <c r="C7568" s="48" t="s">
        <v>4404</v>
      </c>
      <c r="D7568" s="49" t="s">
        <v>4405</v>
      </c>
      <c r="E7568" s="65">
        <v>0</v>
      </c>
      <c r="F7568" s="65">
        <v>0</v>
      </c>
      <c r="G7568" s="50">
        <v>0</v>
      </c>
      <c r="H7568" s="50">
        <v>1</v>
      </c>
      <c r="I7568" s="50">
        <f t="shared" si="355"/>
        <v>0</v>
      </c>
      <c r="J7568" s="50">
        <f t="shared" si="356"/>
        <v>1</v>
      </c>
    </row>
    <row r="7569" spans="3:10">
      <c r="C7569" s="48" t="s">
        <v>1597</v>
      </c>
      <c r="D7569" s="49" t="s">
        <v>1598</v>
      </c>
      <c r="E7569" s="65">
        <v>72</v>
      </c>
      <c r="F7569" s="65">
        <v>79</v>
      </c>
      <c r="G7569" s="50">
        <v>28</v>
      </c>
      <c r="H7569" s="50">
        <v>31</v>
      </c>
      <c r="I7569" s="50">
        <f t="shared" si="355"/>
        <v>100</v>
      </c>
      <c r="J7569" s="50">
        <f t="shared" si="356"/>
        <v>110</v>
      </c>
    </row>
    <row r="7570" spans="3:10">
      <c r="C7570" s="48" t="s">
        <v>1601</v>
      </c>
      <c r="D7570" s="49" t="s">
        <v>1602</v>
      </c>
      <c r="E7570" s="65">
        <v>10</v>
      </c>
      <c r="F7570" s="65">
        <v>11</v>
      </c>
      <c r="G7570" s="50">
        <v>3</v>
      </c>
      <c r="H7570" s="50">
        <v>4</v>
      </c>
      <c r="I7570" s="50">
        <f t="shared" si="355"/>
        <v>13</v>
      </c>
      <c r="J7570" s="50">
        <f t="shared" si="356"/>
        <v>15</v>
      </c>
    </row>
    <row r="7571" spans="3:10">
      <c r="C7571" s="48" t="s">
        <v>1149</v>
      </c>
      <c r="D7571" s="49" t="s">
        <v>1150</v>
      </c>
      <c r="E7571" s="65">
        <v>0</v>
      </c>
      <c r="F7571" s="65">
        <v>0</v>
      </c>
      <c r="G7571" s="50">
        <v>1</v>
      </c>
      <c r="H7571" s="50">
        <v>1</v>
      </c>
      <c r="I7571" s="50">
        <f t="shared" si="355"/>
        <v>1</v>
      </c>
      <c r="J7571" s="50">
        <f t="shared" si="356"/>
        <v>1</v>
      </c>
    </row>
    <row r="7572" spans="3:10">
      <c r="C7572" s="48" t="s">
        <v>1153</v>
      </c>
      <c r="D7572" s="49" t="s">
        <v>1154</v>
      </c>
      <c r="E7572" s="65">
        <v>0</v>
      </c>
      <c r="F7572" s="65">
        <v>0</v>
      </c>
      <c r="G7572" s="50">
        <v>0</v>
      </c>
      <c r="H7572" s="50">
        <v>1</v>
      </c>
      <c r="I7572" s="50">
        <f t="shared" si="355"/>
        <v>0</v>
      </c>
      <c r="J7572" s="50">
        <f t="shared" si="356"/>
        <v>1</v>
      </c>
    </row>
    <row r="7573" spans="3:10">
      <c r="C7573" s="48" t="s">
        <v>1423</v>
      </c>
      <c r="D7573" s="49" t="s">
        <v>1424</v>
      </c>
      <c r="E7573" s="65">
        <v>0</v>
      </c>
      <c r="F7573" s="65">
        <v>0</v>
      </c>
      <c r="G7573" s="50">
        <v>6</v>
      </c>
      <c r="H7573" s="50">
        <v>5</v>
      </c>
      <c r="I7573" s="50">
        <f t="shared" si="355"/>
        <v>6</v>
      </c>
      <c r="J7573" s="50">
        <f t="shared" si="356"/>
        <v>5</v>
      </c>
    </row>
    <row r="7574" spans="3:10">
      <c r="C7574" s="48" t="s">
        <v>1161</v>
      </c>
      <c r="D7574" s="49" t="s">
        <v>1162</v>
      </c>
      <c r="E7574" s="65">
        <v>0</v>
      </c>
      <c r="F7574" s="65">
        <v>0</v>
      </c>
      <c r="G7574" s="50">
        <v>0</v>
      </c>
      <c r="H7574" s="50">
        <v>1</v>
      </c>
      <c r="I7574" s="50">
        <f t="shared" si="355"/>
        <v>0</v>
      </c>
      <c r="J7574" s="50">
        <f t="shared" si="356"/>
        <v>1</v>
      </c>
    </row>
    <row r="7575" spans="3:10">
      <c r="C7575" s="48" t="s">
        <v>1163</v>
      </c>
      <c r="D7575" s="49" t="s">
        <v>1164</v>
      </c>
      <c r="E7575" s="65">
        <v>0</v>
      </c>
      <c r="F7575" s="65">
        <v>0</v>
      </c>
      <c r="G7575" s="50">
        <v>0</v>
      </c>
      <c r="H7575" s="50">
        <v>1</v>
      </c>
      <c r="I7575" s="50">
        <f t="shared" ref="I7575:I7638" si="357">SUM(E7575,G7575)</f>
        <v>0</v>
      </c>
      <c r="J7575" s="50">
        <f t="shared" ref="J7575:J7638" si="358">SUM(F7575,H7575)</f>
        <v>1</v>
      </c>
    </row>
    <row r="7576" spans="3:10">
      <c r="C7576" s="48" t="s">
        <v>1165</v>
      </c>
      <c r="D7576" s="49" t="s">
        <v>1166</v>
      </c>
      <c r="E7576" s="65">
        <v>0</v>
      </c>
      <c r="F7576" s="65">
        <v>0</v>
      </c>
      <c r="G7576" s="50">
        <v>1</v>
      </c>
      <c r="H7576" s="50">
        <v>1</v>
      </c>
      <c r="I7576" s="50">
        <f t="shared" si="357"/>
        <v>1</v>
      </c>
      <c r="J7576" s="50">
        <f t="shared" si="358"/>
        <v>1</v>
      </c>
    </row>
    <row r="7577" spans="3:10">
      <c r="C7577" s="48" t="s">
        <v>1167</v>
      </c>
      <c r="D7577" s="49" t="s">
        <v>1168</v>
      </c>
      <c r="E7577" s="65">
        <v>0</v>
      </c>
      <c r="F7577" s="65">
        <v>0</v>
      </c>
      <c r="G7577" s="50">
        <v>0</v>
      </c>
      <c r="H7577" s="50">
        <v>1</v>
      </c>
      <c r="I7577" s="50">
        <f t="shared" si="357"/>
        <v>0</v>
      </c>
      <c r="J7577" s="50">
        <f t="shared" si="358"/>
        <v>1</v>
      </c>
    </row>
    <row r="7578" spans="3:10">
      <c r="C7578" s="48" t="s">
        <v>1169</v>
      </c>
      <c r="D7578" s="49" t="s">
        <v>1170</v>
      </c>
      <c r="E7578" s="65">
        <v>0</v>
      </c>
      <c r="F7578" s="65">
        <v>0</v>
      </c>
      <c r="G7578" s="50">
        <v>1</v>
      </c>
      <c r="H7578" s="50">
        <v>1</v>
      </c>
      <c r="I7578" s="50">
        <f t="shared" si="357"/>
        <v>1</v>
      </c>
      <c r="J7578" s="50">
        <f t="shared" si="358"/>
        <v>1</v>
      </c>
    </row>
    <row r="7579" spans="3:10">
      <c r="C7579" s="48" t="s">
        <v>3158</v>
      </c>
      <c r="D7579" s="49" t="s">
        <v>3159</v>
      </c>
      <c r="E7579" s="65">
        <v>0</v>
      </c>
      <c r="F7579" s="65">
        <v>0</v>
      </c>
      <c r="G7579" s="50">
        <v>0</v>
      </c>
      <c r="H7579" s="50">
        <v>1</v>
      </c>
      <c r="I7579" s="50">
        <f t="shared" si="357"/>
        <v>0</v>
      </c>
      <c r="J7579" s="50">
        <f t="shared" si="358"/>
        <v>1</v>
      </c>
    </row>
    <row r="7580" spans="3:10">
      <c r="C7580" s="48" t="s">
        <v>1425</v>
      </c>
      <c r="D7580" s="49" t="s">
        <v>1426</v>
      </c>
      <c r="E7580" s="65">
        <v>0</v>
      </c>
      <c r="F7580" s="65">
        <v>0</v>
      </c>
      <c r="G7580" s="50">
        <v>0</v>
      </c>
      <c r="H7580" s="50">
        <v>1</v>
      </c>
      <c r="I7580" s="50">
        <f t="shared" si="357"/>
        <v>0</v>
      </c>
      <c r="J7580" s="50">
        <f t="shared" si="358"/>
        <v>1</v>
      </c>
    </row>
    <row r="7581" spans="3:10">
      <c r="C7581" s="48" t="s">
        <v>459</v>
      </c>
      <c r="D7581" s="49" t="s">
        <v>460</v>
      </c>
      <c r="E7581" s="65">
        <v>0</v>
      </c>
      <c r="F7581" s="65">
        <v>0</v>
      </c>
      <c r="G7581" s="50">
        <v>0</v>
      </c>
      <c r="H7581" s="50">
        <v>1</v>
      </c>
      <c r="I7581" s="50">
        <f t="shared" si="357"/>
        <v>0</v>
      </c>
      <c r="J7581" s="50">
        <f t="shared" si="358"/>
        <v>1</v>
      </c>
    </row>
    <row r="7582" spans="3:10">
      <c r="C7582" s="48" t="s">
        <v>5561</v>
      </c>
      <c r="D7582" s="49" t="s">
        <v>5562</v>
      </c>
      <c r="E7582" s="65">
        <v>0</v>
      </c>
      <c r="F7582" s="65">
        <v>0</v>
      </c>
      <c r="G7582" s="50">
        <v>3</v>
      </c>
      <c r="H7582" s="50">
        <v>3</v>
      </c>
      <c r="I7582" s="50">
        <f t="shared" si="357"/>
        <v>3</v>
      </c>
      <c r="J7582" s="50">
        <f t="shared" si="358"/>
        <v>3</v>
      </c>
    </row>
    <row r="7583" spans="3:10" ht="25.5">
      <c r="C7583" s="48" t="s">
        <v>3172</v>
      </c>
      <c r="D7583" s="49" t="s">
        <v>3173</v>
      </c>
      <c r="E7583" s="65">
        <v>0</v>
      </c>
      <c r="F7583" s="65">
        <v>0</v>
      </c>
      <c r="G7583" s="50">
        <v>3</v>
      </c>
      <c r="H7583" s="50">
        <v>1</v>
      </c>
      <c r="I7583" s="50">
        <f t="shared" si="357"/>
        <v>3</v>
      </c>
      <c r="J7583" s="50">
        <f t="shared" si="358"/>
        <v>1</v>
      </c>
    </row>
    <row r="7584" spans="3:10">
      <c r="C7584" s="48" t="s">
        <v>1216</v>
      </c>
      <c r="D7584" s="49" t="s">
        <v>1217</v>
      </c>
      <c r="E7584" s="65">
        <v>0</v>
      </c>
      <c r="F7584" s="65">
        <v>0</v>
      </c>
      <c r="G7584" s="50">
        <v>1</v>
      </c>
      <c r="H7584" s="50">
        <v>1</v>
      </c>
      <c r="I7584" s="50">
        <f t="shared" si="357"/>
        <v>1</v>
      </c>
      <c r="J7584" s="50">
        <f t="shared" si="358"/>
        <v>1</v>
      </c>
    </row>
    <row r="7585" spans="3:10">
      <c r="C7585" s="48" t="s">
        <v>1218</v>
      </c>
      <c r="D7585" s="49" t="s">
        <v>1219</v>
      </c>
      <c r="E7585" s="65">
        <v>0</v>
      </c>
      <c r="F7585" s="65">
        <v>0</v>
      </c>
      <c r="G7585" s="50">
        <v>7</v>
      </c>
      <c r="H7585" s="50">
        <v>7</v>
      </c>
      <c r="I7585" s="50">
        <f t="shared" si="357"/>
        <v>7</v>
      </c>
      <c r="J7585" s="50">
        <f t="shared" si="358"/>
        <v>7</v>
      </c>
    </row>
    <row r="7586" spans="3:10">
      <c r="C7586" s="48" t="s">
        <v>3270</v>
      </c>
      <c r="D7586" s="49" t="s">
        <v>3271</v>
      </c>
      <c r="E7586" s="65">
        <v>0</v>
      </c>
      <c r="F7586" s="65">
        <v>0</v>
      </c>
      <c r="G7586" s="50">
        <v>0</v>
      </c>
      <c r="H7586" s="50">
        <v>1</v>
      </c>
      <c r="I7586" s="50">
        <f t="shared" si="357"/>
        <v>0</v>
      </c>
      <c r="J7586" s="50">
        <f t="shared" si="358"/>
        <v>1</v>
      </c>
    </row>
    <row r="7587" spans="3:10">
      <c r="C7587" s="48" t="s">
        <v>463</v>
      </c>
      <c r="D7587" s="49" t="s">
        <v>464</v>
      </c>
      <c r="E7587" s="65">
        <v>0</v>
      </c>
      <c r="F7587" s="65">
        <v>0</v>
      </c>
      <c r="G7587" s="50">
        <v>3</v>
      </c>
      <c r="H7587" s="50">
        <v>3</v>
      </c>
      <c r="I7587" s="50">
        <f t="shared" si="357"/>
        <v>3</v>
      </c>
      <c r="J7587" s="50">
        <f t="shared" si="358"/>
        <v>3</v>
      </c>
    </row>
    <row r="7588" spans="3:10">
      <c r="C7588" s="48" t="s">
        <v>1286</v>
      </c>
      <c r="D7588" s="49" t="s">
        <v>1287</v>
      </c>
      <c r="E7588" s="65">
        <v>0</v>
      </c>
      <c r="F7588" s="65">
        <v>0</v>
      </c>
      <c r="G7588" s="50">
        <v>0</v>
      </c>
      <c r="H7588" s="50">
        <v>1</v>
      </c>
      <c r="I7588" s="50">
        <f t="shared" si="357"/>
        <v>0</v>
      </c>
      <c r="J7588" s="50">
        <f t="shared" si="358"/>
        <v>1</v>
      </c>
    </row>
    <row r="7589" spans="3:10">
      <c r="C7589" s="48" t="s">
        <v>1298</v>
      </c>
      <c r="D7589" s="49" t="s">
        <v>1299</v>
      </c>
      <c r="E7589" s="65">
        <v>0</v>
      </c>
      <c r="F7589" s="65">
        <v>0</v>
      </c>
      <c r="G7589" s="50">
        <v>0</v>
      </c>
      <c r="H7589" s="50">
        <v>1</v>
      </c>
      <c r="I7589" s="50">
        <f t="shared" si="357"/>
        <v>0</v>
      </c>
      <c r="J7589" s="50">
        <f t="shared" si="358"/>
        <v>1</v>
      </c>
    </row>
    <row r="7590" spans="3:10">
      <c r="C7590" s="48" t="s">
        <v>1300</v>
      </c>
      <c r="D7590" s="49" t="s">
        <v>1301</v>
      </c>
      <c r="E7590" s="65">
        <v>0</v>
      </c>
      <c r="F7590" s="65">
        <v>0</v>
      </c>
      <c r="G7590" s="50">
        <v>0</v>
      </c>
      <c r="H7590" s="50">
        <v>1</v>
      </c>
      <c r="I7590" s="50">
        <f t="shared" si="357"/>
        <v>0</v>
      </c>
      <c r="J7590" s="50">
        <f t="shared" si="358"/>
        <v>1</v>
      </c>
    </row>
    <row r="7591" spans="3:10">
      <c r="C7591" s="48" t="s">
        <v>5563</v>
      </c>
      <c r="D7591" s="49" t="s">
        <v>5564</v>
      </c>
      <c r="E7591" s="65">
        <v>0</v>
      </c>
      <c r="F7591" s="65">
        <v>0</v>
      </c>
      <c r="G7591" s="50">
        <v>0</v>
      </c>
      <c r="H7591" s="50">
        <v>1</v>
      </c>
      <c r="I7591" s="50">
        <f t="shared" si="357"/>
        <v>0</v>
      </c>
      <c r="J7591" s="50">
        <f t="shared" si="358"/>
        <v>1</v>
      </c>
    </row>
    <row r="7592" spans="3:10">
      <c r="C7592" s="48" t="s">
        <v>1821</v>
      </c>
      <c r="D7592" s="49" t="s">
        <v>1822</v>
      </c>
      <c r="E7592" s="65">
        <v>13</v>
      </c>
      <c r="F7592" s="65">
        <v>16</v>
      </c>
      <c r="G7592" s="50">
        <v>0</v>
      </c>
      <c r="H7592" s="50">
        <v>0</v>
      </c>
      <c r="I7592" s="50">
        <f t="shared" si="357"/>
        <v>13</v>
      </c>
      <c r="J7592" s="50">
        <f t="shared" si="358"/>
        <v>16</v>
      </c>
    </row>
    <row r="7593" spans="3:10">
      <c r="C7593" s="48" t="s">
        <v>3385</v>
      </c>
      <c r="D7593" s="49" t="s">
        <v>3386</v>
      </c>
      <c r="E7593" s="65">
        <v>87</v>
      </c>
      <c r="F7593" s="65">
        <v>65</v>
      </c>
      <c r="G7593" s="50">
        <v>0</v>
      </c>
      <c r="H7593" s="50">
        <v>0</v>
      </c>
      <c r="I7593" s="50">
        <f t="shared" si="357"/>
        <v>87</v>
      </c>
      <c r="J7593" s="50">
        <f t="shared" si="358"/>
        <v>65</v>
      </c>
    </row>
    <row r="7594" spans="3:10">
      <c r="C7594" s="48" t="s">
        <v>1829</v>
      </c>
      <c r="D7594" s="49" t="s">
        <v>1830</v>
      </c>
      <c r="E7594" s="65">
        <v>15</v>
      </c>
      <c r="F7594" s="65">
        <v>13</v>
      </c>
      <c r="G7594" s="50">
        <v>0</v>
      </c>
      <c r="H7594" s="50">
        <v>0</v>
      </c>
      <c r="I7594" s="50">
        <f t="shared" si="357"/>
        <v>15</v>
      </c>
      <c r="J7594" s="50">
        <f t="shared" si="358"/>
        <v>13</v>
      </c>
    </row>
    <row r="7595" spans="3:10">
      <c r="C7595" s="48" t="s">
        <v>1831</v>
      </c>
      <c r="D7595" s="49" t="s">
        <v>1832</v>
      </c>
      <c r="E7595" s="65">
        <v>82</v>
      </c>
      <c r="F7595" s="65">
        <v>83</v>
      </c>
      <c r="G7595" s="50">
        <v>0</v>
      </c>
      <c r="H7595" s="50">
        <v>0</v>
      </c>
      <c r="I7595" s="50">
        <f t="shared" si="357"/>
        <v>82</v>
      </c>
      <c r="J7595" s="50">
        <f t="shared" si="358"/>
        <v>83</v>
      </c>
    </row>
    <row r="7596" spans="3:10">
      <c r="C7596" s="48" t="s">
        <v>1302</v>
      </c>
      <c r="D7596" s="49" t="s">
        <v>1303</v>
      </c>
      <c r="E7596" s="65">
        <v>1</v>
      </c>
      <c r="F7596" s="65">
        <v>0</v>
      </c>
      <c r="G7596" s="50">
        <v>0</v>
      </c>
      <c r="H7596" s="50">
        <v>1</v>
      </c>
      <c r="I7596" s="50">
        <f t="shared" si="357"/>
        <v>1</v>
      </c>
      <c r="J7596" s="50">
        <f t="shared" si="358"/>
        <v>1</v>
      </c>
    </row>
    <row r="7597" spans="3:10">
      <c r="C7597" s="48" t="s">
        <v>1921</v>
      </c>
      <c r="D7597" s="49" t="s">
        <v>1922</v>
      </c>
      <c r="E7597" s="65">
        <v>192</v>
      </c>
      <c r="F7597" s="65">
        <v>189</v>
      </c>
      <c r="G7597" s="50">
        <v>9</v>
      </c>
      <c r="H7597" s="50">
        <v>9</v>
      </c>
      <c r="I7597" s="50">
        <f t="shared" si="357"/>
        <v>201</v>
      </c>
      <c r="J7597" s="50">
        <f t="shared" si="358"/>
        <v>198</v>
      </c>
    </row>
    <row r="7598" spans="3:10">
      <c r="C7598" s="48" t="s">
        <v>5565</v>
      </c>
      <c r="D7598" s="49" t="s">
        <v>5566</v>
      </c>
      <c r="E7598" s="65">
        <v>0</v>
      </c>
      <c r="F7598" s="65">
        <v>0</v>
      </c>
      <c r="G7598" s="50">
        <v>0</v>
      </c>
      <c r="H7598" s="50">
        <v>1</v>
      </c>
      <c r="I7598" s="50">
        <f t="shared" si="357"/>
        <v>0</v>
      </c>
      <c r="J7598" s="50">
        <f t="shared" si="358"/>
        <v>1</v>
      </c>
    </row>
    <row r="7599" spans="3:10">
      <c r="C7599" s="48" t="s">
        <v>5567</v>
      </c>
      <c r="D7599" s="49" t="s">
        <v>5568</v>
      </c>
      <c r="E7599" s="65">
        <v>26</v>
      </c>
      <c r="F7599" s="65">
        <v>27</v>
      </c>
      <c r="G7599" s="50">
        <v>3</v>
      </c>
      <c r="H7599" s="50">
        <v>3</v>
      </c>
      <c r="I7599" s="50">
        <f t="shared" si="357"/>
        <v>29</v>
      </c>
      <c r="J7599" s="50">
        <f t="shared" si="358"/>
        <v>30</v>
      </c>
    </row>
    <row r="7600" spans="3:10">
      <c r="C7600" s="48" t="s">
        <v>5569</v>
      </c>
      <c r="D7600" s="49" t="s">
        <v>5570</v>
      </c>
      <c r="E7600" s="65">
        <v>1</v>
      </c>
      <c r="F7600" s="65">
        <v>1</v>
      </c>
      <c r="G7600" s="50">
        <v>1</v>
      </c>
      <c r="H7600" s="50">
        <v>1</v>
      </c>
      <c r="I7600" s="50">
        <f t="shared" si="357"/>
        <v>2</v>
      </c>
      <c r="J7600" s="50">
        <f t="shared" si="358"/>
        <v>2</v>
      </c>
    </row>
    <row r="7601" spans="3:10">
      <c r="C7601" s="48" t="s">
        <v>1605</v>
      </c>
      <c r="D7601" s="49" t="s">
        <v>1606</v>
      </c>
      <c r="E7601" s="65">
        <v>0</v>
      </c>
      <c r="F7601" s="65">
        <v>0</v>
      </c>
      <c r="G7601" s="50">
        <v>2</v>
      </c>
      <c r="H7601" s="50">
        <v>3</v>
      </c>
      <c r="I7601" s="50">
        <f t="shared" si="357"/>
        <v>2</v>
      </c>
      <c r="J7601" s="50">
        <f t="shared" si="358"/>
        <v>3</v>
      </c>
    </row>
    <row r="7602" spans="3:10">
      <c r="C7602" s="48" t="s">
        <v>1925</v>
      </c>
      <c r="D7602" s="49" t="s">
        <v>1926</v>
      </c>
      <c r="E7602" s="65">
        <v>0</v>
      </c>
      <c r="F7602" s="65">
        <v>0</v>
      </c>
      <c r="G7602" s="50">
        <v>0</v>
      </c>
      <c r="H7602" s="50">
        <v>1</v>
      </c>
      <c r="I7602" s="50">
        <f t="shared" si="357"/>
        <v>0</v>
      </c>
      <c r="J7602" s="50">
        <f t="shared" si="358"/>
        <v>1</v>
      </c>
    </row>
    <row r="7603" spans="3:10">
      <c r="C7603" s="48" t="s">
        <v>1929</v>
      </c>
      <c r="D7603" s="49" t="s">
        <v>1930</v>
      </c>
      <c r="E7603" s="65">
        <v>4</v>
      </c>
      <c r="F7603" s="65">
        <v>5</v>
      </c>
      <c r="G7603" s="50">
        <v>0</v>
      </c>
      <c r="H7603" s="50">
        <v>0</v>
      </c>
      <c r="I7603" s="50">
        <f t="shared" si="357"/>
        <v>4</v>
      </c>
      <c r="J7603" s="50">
        <f t="shared" si="358"/>
        <v>5</v>
      </c>
    </row>
    <row r="7604" spans="3:10">
      <c r="C7604" s="48" t="s">
        <v>5571</v>
      </c>
      <c r="D7604" s="49" t="s">
        <v>5572</v>
      </c>
      <c r="E7604" s="65">
        <v>19</v>
      </c>
      <c r="F7604" s="65">
        <v>19</v>
      </c>
      <c r="G7604" s="50">
        <v>0</v>
      </c>
      <c r="H7604" s="50">
        <v>0</v>
      </c>
      <c r="I7604" s="50">
        <f t="shared" si="357"/>
        <v>19</v>
      </c>
      <c r="J7604" s="50">
        <f t="shared" si="358"/>
        <v>19</v>
      </c>
    </row>
    <row r="7605" spans="3:10">
      <c r="C7605" s="48" t="s">
        <v>5573</v>
      </c>
      <c r="D7605" s="49" t="s">
        <v>5574</v>
      </c>
      <c r="E7605" s="65">
        <v>11</v>
      </c>
      <c r="F7605" s="65">
        <v>9</v>
      </c>
      <c r="G7605" s="50">
        <v>0</v>
      </c>
      <c r="H7605" s="50">
        <v>0</v>
      </c>
      <c r="I7605" s="50">
        <f t="shared" si="357"/>
        <v>11</v>
      </c>
      <c r="J7605" s="50">
        <f t="shared" si="358"/>
        <v>9</v>
      </c>
    </row>
    <row r="7606" spans="3:10">
      <c r="C7606" s="48" t="s">
        <v>5575</v>
      </c>
      <c r="D7606" s="49" t="s">
        <v>5576</v>
      </c>
      <c r="E7606" s="65">
        <v>0</v>
      </c>
      <c r="F7606" s="65">
        <v>0</v>
      </c>
      <c r="G7606" s="50">
        <v>0</v>
      </c>
      <c r="H7606" s="50">
        <v>1</v>
      </c>
      <c r="I7606" s="50">
        <f t="shared" si="357"/>
        <v>0</v>
      </c>
      <c r="J7606" s="50">
        <f t="shared" si="358"/>
        <v>1</v>
      </c>
    </row>
    <row r="7607" spans="3:10">
      <c r="C7607" s="48" t="s">
        <v>1931</v>
      </c>
      <c r="D7607" s="49" t="s">
        <v>1932</v>
      </c>
      <c r="E7607" s="65">
        <v>33</v>
      </c>
      <c r="F7607" s="65">
        <v>33</v>
      </c>
      <c r="G7607" s="50">
        <v>4</v>
      </c>
      <c r="H7607" s="50">
        <v>5</v>
      </c>
      <c r="I7607" s="50">
        <f t="shared" si="357"/>
        <v>37</v>
      </c>
      <c r="J7607" s="50">
        <f t="shared" si="358"/>
        <v>38</v>
      </c>
    </row>
    <row r="7608" spans="3:10">
      <c r="C7608" s="48" t="s">
        <v>5577</v>
      </c>
      <c r="D7608" s="49" t="s">
        <v>5578</v>
      </c>
      <c r="E7608" s="65">
        <v>3</v>
      </c>
      <c r="F7608" s="65">
        <v>4</v>
      </c>
      <c r="G7608" s="50">
        <v>2</v>
      </c>
      <c r="H7608" s="50">
        <v>3</v>
      </c>
      <c r="I7608" s="50">
        <f t="shared" si="357"/>
        <v>5</v>
      </c>
      <c r="J7608" s="50">
        <f t="shared" si="358"/>
        <v>7</v>
      </c>
    </row>
    <row r="7609" spans="3:10">
      <c r="C7609" s="48" t="s">
        <v>5579</v>
      </c>
      <c r="D7609" s="49" t="s">
        <v>5580</v>
      </c>
      <c r="E7609" s="65">
        <v>5</v>
      </c>
      <c r="F7609" s="65">
        <v>7</v>
      </c>
      <c r="G7609" s="50">
        <v>0</v>
      </c>
      <c r="H7609" s="50">
        <v>0</v>
      </c>
      <c r="I7609" s="50">
        <f t="shared" si="357"/>
        <v>5</v>
      </c>
      <c r="J7609" s="50">
        <f t="shared" si="358"/>
        <v>7</v>
      </c>
    </row>
    <row r="7610" spans="3:10">
      <c r="C7610" s="48" t="s">
        <v>1611</v>
      </c>
      <c r="D7610" s="49" t="s">
        <v>1612</v>
      </c>
      <c r="E7610" s="65">
        <v>1</v>
      </c>
      <c r="F7610" s="65">
        <v>0</v>
      </c>
      <c r="G7610" s="50">
        <v>10</v>
      </c>
      <c r="H7610" s="50">
        <v>12</v>
      </c>
      <c r="I7610" s="50">
        <f t="shared" si="357"/>
        <v>11</v>
      </c>
      <c r="J7610" s="50">
        <f t="shared" si="358"/>
        <v>12</v>
      </c>
    </row>
    <row r="7611" spans="3:10">
      <c r="C7611" s="48" t="s">
        <v>5581</v>
      </c>
      <c r="D7611" s="49" t="s">
        <v>5582</v>
      </c>
      <c r="E7611" s="65">
        <v>5</v>
      </c>
      <c r="F7611" s="65">
        <v>5</v>
      </c>
      <c r="G7611" s="50">
        <v>0</v>
      </c>
      <c r="H7611" s="50">
        <v>0</v>
      </c>
      <c r="I7611" s="50">
        <f t="shared" si="357"/>
        <v>5</v>
      </c>
      <c r="J7611" s="50">
        <f t="shared" si="358"/>
        <v>5</v>
      </c>
    </row>
    <row r="7612" spans="3:10">
      <c r="C7612" s="48" t="s">
        <v>5583</v>
      </c>
      <c r="D7612" s="49" t="s">
        <v>5584</v>
      </c>
      <c r="E7612" s="65">
        <v>7</v>
      </c>
      <c r="F7612" s="65">
        <v>8</v>
      </c>
      <c r="G7612" s="50">
        <v>1</v>
      </c>
      <c r="H7612" s="50">
        <v>1</v>
      </c>
      <c r="I7612" s="50">
        <f t="shared" si="357"/>
        <v>8</v>
      </c>
      <c r="J7612" s="50">
        <f t="shared" si="358"/>
        <v>9</v>
      </c>
    </row>
    <row r="7613" spans="3:10">
      <c r="C7613" s="48" t="s">
        <v>5585</v>
      </c>
      <c r="D7613" s="49" t="s">
        <v>5586</v>
      </c>
      <c r="E7613" s="65">
        <v>1</v>
      </c>
      <c r="F7613" s="65">
        <v>1</v>
      </c>
      <c r="G7613" s="50">
        <v>0</v>
      </c>
      <c r="H7613" s="50">
        <v>0</v>
      </c>
      <c r="I7613" s="50">
        <f t="shared" si="357"/>
        <v>1</v>
      </c>
      <c r="J7613" s="50">
        <f t="shared" si="358"/>
        <v>1</v>
      </c>
    </row>
    <row r="7614" spans="3:10">
      <c r="C7614" s="48" t="s">
        <v>1839</v>
      </c>
      <c r="D7614" s="49" t="s">
        <v>1840</v>
      </c>
      <c r="E7614" s="65">
        <v>0</v>
      </c>
      <c r="F7614" s="65">
        <v>0</v>
      </c>
      <c r="G7614" s="50">
        <v>1</v>
      </c>
      <c r="H7614" s="50">
        <v>1</v>
      </c>
      <c r="I7614" s="50">
        <f t="shared" si="357"/>
        <v>1</v>
      </c>
      <c r="J7614" s="50">
        <f t="shared" si="358"/>
        <v>1</v>
      </c>
    </row>
    <row r="7615" spans="3:10">
      <c r="C7615" s="48" t="s">
        <v>1935</v>
      </c>
      <c r="D7615" s="49" t="s">
        <v>1936</v>
      </c>
      <c r="E7615" s="65">
        <v>106</v>
      </c>
      <c r="F7615" s="65">
        <v>111</v>
      </c>
      <c r="G7615" s="50">
        <v>2</v>
      </c>
      <c r="H7615" s="50">
        <v>3</v>
      </c>
      <c r="I7615" s="50">
        <f t="shared" si="357"/>
        <v>108</v>
      </c>
      <c r="J7615" s="50">
        <f t="shared" si="358"/>
        <v>114</v>
      </c>
    </row>
    <row r="7616" spans="3:10">
      <c r="C7616" s="48" t="s">
        <v>3398</v>
      </c>
      <c r="D7616" s="49" t="s">
        <v>3399</v>
      </c>
      <c r="E7616" s="65">
        <v>19</v>
      </c>
      <c r="F7616" s="65">
        <v>20</v>
      </c>
      <c r="G7616" s="50">
        <v>1</v>
      </c>
      <c r="H7616" s="50">
        <v>1</v>
      </c>
      <c r="I7616" s="50">
        <f t="shared" si="357"/>
        <v>20</v>
      </c>
      <c r="J7616" s="50">
        <f t="shared" si="358"/>
        <v>21</v>
      </c>
    </row>
    <row r="7617" spans="3:10">
      <c r="C7617" s="48" t="s">
        <v>5587</v>
      </c>
      <c r="D7617" s="49" t="s">
        <v>5588</v>
      </c>
      <c r="E7617" s="65">
        <v>15</v>
      </c>
      <c r="F7617" s="65">
        <v>17</v>
      </c>
      <c r="G7617" s="50">
        <v>0</v>
      </c>
      <c r="H7617" s="50">
        <v>0</v>
      </c>
      <c r="I7617" s="50">
        <f t="shared" si="357"/>
        <v>15</v>
      </c>
      <c r="J7617" s="50">
        <f t="shared" si="358"/>
        <v>17</v>
      </c>
    </row>
    <row r="7618" spans="3:10">
      <c r="C7618" s="48" t="s">
        <v>1939</v>
      </c>
      <c r="D7618" s="49" t="s">
        <v>1940</v>
      </c>
      <c r="E7618" s="65">
        <v>2</v>
      </c>
      <c r="F7618" s="65">
        <v>1</v>
      </c>
      <c r="G7618" s="50">
        <v>0</v>
      </c>
      <c r="H7618" s="50">
        <v>0</v>
      </c>
      <c r="I7618" s="50">
        <f t="shared" si="357"/>
        <v>2</v>
      </c>
      <c r="J7618" s="50">
        <f t="shared" si="358"/>
        <v>1</v>
      </c>
    </row>
    <row r="7619" spans="3:10">
      <c r="C7619" s="48" t="s">
        <v>1941</v>
      </c>
      <c r="D7619" s="49" t="s">
        <v>1942</v>
      </c>
      <c r="E7619" s="65">
        <v>596</v>
      </c>
      <c r="F7619" s="65">
        <v>603</v>
      </c>
      <c r="G7619" s="50">
        <v>41</v>
      </c>
      <c r="H7619" s="50">
        <v>44</v>
      </c>
      <c r="I7619" s="50">
        <f t="shared" si="357"/>
        <v>637</v>
      </c>
      <c r="J7619" s="50">
        <f t="shared" si="358"/>
        <v>647</v>
      </c>
    </row>
    <row r="7620" spans="3:10">
      <c r="C7620" s="48" t="s">
        <v>1943</v>
      </c>
      <c r="D7620" s="49" t="s">
        <v>1944</v>
      </c>
      <c r="E7620" s="65">
        <v>1</v>
      </c>
      <c r="F7620" s="65">
        <v>1</v>
      </c>
      <c r="G7620" s="50">
        <v>1</v>
      </c>
      <c r="H7620" s="50">
        <v>0</v>
      </c>
      <c r="I7620" s="50">
        <f t="shared" si="357"/>
        <v>2</v>
      </c>
      <c r="J7620" s="50">
        <f t="shared" si="358"/>
        <v>1</v>
      </c>
    </row>
    <row r="7621" spans="3:10">
      <c r="C7621" s="48" t="s">
        <v>5589</v>
      </c>
      <c r="D7621" s="49" t="s">
        <v>5590</v>
      </c>
      <c r="E7621" s="65">
        <v>0</v>
      </c>
      <c r="F7621" s="65">
        <v>0</v>
      </c>
      <c r="G7621" s="50">
        <v>2</v>
      </c>
      <c r="H7621" s="50">
        <v>3</v>
      </c>
      <c r="I7621" s="50">
        <f t="shared" si="357"/>
        <v>2</v>
      </c>
      <c r="J7621" s="50">
        <f t="shared" si="358"/>
        <v>3</v>
      </c>
    </row>
    <row r="7622" spans="3:10">
      <c r="C7622" s="48" t="s">
        <v>5591</v>
      </c>
      <c r="D7622" s="49" t="s">
        <v>5592</v>
      </c>
      <c r="E7622" s="65">
        <v>0</v>
      </c>
      <c r="F7622" s="65">
        <v>0</v>
      </c>
      <c r="G7622" s="50">
        <v>0</v>
      </c>
      <c r="H7622" s="50">
        <v>1</v>
      </c>
      <c r="I7622" s="50">
        <f t="shared" si="357"/>
        <v>0</v>
      </c>
      <c r="J7622" s="50">
        <f t="shared" si="358"/>
        <v>1</v>
      </c>
    </row>
    <row r="7623" spans="3:10">
      <c r="C7623" s="48" t="s">
        <v>5593</v>
      </c>
      <c r="D7623" s="49" t="s">
        <v>5594</v>
      </c>
      <c r="E7623" s="65">
        <v>0</v>
      </c>
      <c r="F7623" s="65">
        <v>0</v>
      </c>
      <c r="G7623" s="50">
        <v>0</v>
      </c>
      <c r="H7623" s="50">
        <v>1</v>
      </c>
      <c r="I7623" s="50">
        <f t="shared" si="357"/>
        <v>0</v>
      </c>
      <c r="J7623" s="50">
        <f t="shared" si="358"/>
        <v>1</v>
      </c>
    </row>
    <row r="7624" spans="3:10">
      <c r="C7624" s="48" t="s">
        <v>1945</v>
      </c>
      <c r="D7624" s="49" t="s">
        <v>1946</v>
      </c>
      <c r="E7624" s="65">
        <v>9</v>
      </c>
      <c r="F7624" s="65">
        <v>9</v>
      </c>
      <c r="G7624" s="50">
        <v>0</v>
      </c>
      <c r="H7624" s="50">
        <v>0</v>
      </c>
      <c r="I7624" s="50">
        <f t="shared" si="357"/>
        <v>9</v>
      </c>
      <c r="J7624" s="50">
        <f t="shared" si="358"/>
        <v>9</v>
      </c>
    </row>
    <row r="7625" spans="3:10">
      <c r="C7625" s="48" t="s">
        <v>3400</v>
      </c>
      <c r="D7625" s="49" t="s">
        <v>3401</v>
      </c>
      <c r="E7625" s="65">
        <v>0</v>
      </c>
      <c r="F7625" s="65">
        <v>0</v>
      </c>
      <c r="G7625" s="50">
        <v>0</v>
      </c>
      <c r="H7625" s="50">
        <v>1</v>
      </c>
      <c r="I7625" s="50">
        <f t="shared" si="357"/>
        <v>0</v>
      </c>
      <c r="J7625" s="50">
        <f t="shared" si="358"/>
        <v>1</v>
      </c>
    </row>
    <row r="7626" spans="3:10">
      <c r="C7626" s="48" t="s">
        <v>5595</v>
      </c>
      <c r="D7626" s="49" t="s">
        <v>5596</v>
      </c>
      <c r="E7626" s="65">
        <v>5</v>
      </c>
      <c r="F7626" s="65">
        <v>1</v>
      </c>
      <c r="G7626" s="50">
        <v>1</v>
      </c>
      <c r="H7626" s="50">
        <v>1</v>
      </c>
      <c r="I7626" s="50">
        <f t="shared" si="357"/>
        <v>6</v>
      </c>
      <c r="J7626" s="50">
        <f t="shared" si="358"/>
        <v>2</v>
      </c>
    </row>
    <row r="7627" spans="3:10">
      <c r="C7627" s="48" t="s">
        <v>5597</v>
      </c>
      <c r="D7627" s="49" t="s">
        <v>5598</v>
      </c>
      <c r="E7627" s="65">
        <v>7</v>
      </c>
      <c r="F7627" s="65">
        <v>7</v>
      </c>
      <c r="G7627" s="50">
        <v>0</v>
      </c>
      <c r="H7627" s="50">
        <v>0</v>
      </c>
      <c r="I7627" s="50">
        <f t="shared" si="357"/>
        <v>7</v>
      </c>
      <c r="J7627" s="50">
        <f t="shared" si="358"/>
        <v>7</v>
      </c>
    </row>
    <row r="7628" spans="3:10">
      <c r="C7628" s="48" t="s">
        <v>1617</v>
      </c>
      <c r="D7628" s="49" t="s">
        <v>1618</v>
      </c>
      <c r="E7628" s="65">
        <v>0</v>
      </c>
      <c r="F7628" s="65">
        <v>0</v>
      </c>
      <c r="G7628" s="50">
        <v>1</v>
      </c>
      <c r="H7628" s="50">
        <v>1</v>
      </c>
      <c r="I7628" s="50">
        <f t="shared" si="357"/>
        <v>1</v>
      </c>
      <c r="J7628" s="50">
        <f t="shared" si="358"/>
        <v>1</v>
      </c>
    </row>
    <row r="7629" spans="3:10">
      <c r="C7629" s="48" t="s">
        <v>5599</v>
      </c>
      <c r="D7629" s="49" t="s">
        <v>5600</v>
      </c>
      <c r="E7629" s="65">
        <v>0</v>
      </c>
      <c r="F7629" s="65">
        <v>0</v>
      </c>
      <c r="G7629" s="50">
        <v>1</v>
      </c>
      <c r="H7629" s="50">
        <v>1</v>
      </c>
      <c r="I7629" s="50">
        <f t="shared" si="357"/>
        <v>1</v>
      </c>
      <c r="J7629" s="50">
        <f t="shared" si="358"/>
        <v>1</v>
      </c>
    </row>
    <row r="7630" spans="3:10">
      <c r="C7630" s="48" t="s">
        <v>1949</v>
      </c>
      <c r="D7630" s="49" t="s">
        <v>1950</v>
      </c>
      <c r="E7630" s="65">
        <v>2</v>
      </c>
      <c r="F7630" s="65">
        <v>3</v>
      </c>
      <c r="G7630" s="50">
        <v>2</v>
      </c>
      <c r="H7630" s="50">
        <v>3</v>
      </c>
      <c r="I7630" s="50">
        <f t="shared" si="357"/>
        <v>4</v>
      </c>
      <c r="J7630" s="50">
        <f t="shared" si="358"/>
        <v>6</v>
      </c>
    </row>
    <row r="7631" spans="3:10">
      <c r="C7631" s="48" t="s">
        <v>5601</v>
      </c>
      <c r="D7631" s="49" t="s">
        <v>5602</v>
      </c>
      <c r="E7631" s="65">
        <v>0</v>
      </c>
      <c r="F7631" s="65">
        <v>0</v>
      </c>
      <c r="G7631" s="50">
        <v>0</v>
      </c>
      <c r="H7631" s="50">
        <v>1</v>
      </c>
      <c r="I7631" s="50">
        <f t="shared" si="357"/>
        <v>0</v>
      </c>
      <c r="J7631" s="50">
        <f t="shared" si="358"/>
        <v>1</v>
      </c>
    </row>
    <row r="7632" spans="3:10">
      <c r="C7632" s="48" t="s">
        <v>5603</v>
      </c>
      <c r="D7632" s="49" t="s">
        <v>5604</v>
      </c>
      <c r="E7632" s="65">
        <v>0</v>
      </c>
      <c r="F7632" s="65">
        <v>0</v>
      </c>
      <c r="G7632" s="50">
        <v>0</v>
      </c>
      <c r="H7632" s="50">
        <v>1</v>
      </c>
      <c r="I7632" s="50">
        <f t="shared" si="357"/>
        <v>0</v>
      </c>
      <c r="J7632" s="50">
        <f t="shared" si="358"/>
        <v>1</v>
      </c>
    </row>
    <row r="7633" spans="3:10">
      <c r="C7633" s="48" t="s">
        <v>1953</v>
      </c>
      <c r="D7633" s="49" t="s">
        <v>1954</v>
      </c>
      <c r="E7633" s="65">
        <v>4</v>
      </c>
      <c r="F7633" s="65">
        <v>5</v>
      </c>
      <c r="G7633" s="50">
        <v>3</v>
      </c>
      <c r="H7633" s="50">
        <v>4</v>
      </c>
      <c r="I7633" s="50">
        <f t="shared" si="357"/>
        <v>7</v>
      </c>
      <c r="J7633" s="50">
        <f t="shared" si="358"/>
        <v>9</v>
      </c>
    </row>
    <row r="7634" spans="3:10">
      <c r="C7634" s="48" t="s">
        <v>1959</v>
      </c>
      <c r="D7634" s="49" t="s">
        <v>1960</v>
      </c>
      <c r="E7634" s="65">
        <v>0</v>
      </c>
      <c r="F7634" s="65">
        <v>0</v>
      </c>
      <c r="G7634" s="50">
        <v>5</v>
      </c>
      <c r="H7634" s="50">
        <v>5</v>
      </c>
      <c r="I7634" s="50">
        <f t="shared" si="357"/>
        <v>5</v>
      </c>
      <c r="J7634" s="50">
        <f t="shared" si="358"/>
        <v>5</v>
      </c>
    </row>
    <row r="7635" spans="3:10">
      <c r="C7635" s="48" t="s">
        <v>5605</v>
      </c>
      <c r="D7635" s="49" t="s">
        <v>5606</v>
      </c>
      <c r="E7635" s="65">
        <v>0</v>
      </c>
      <c r="F7635" s="65">
        <v>0</v>
      </c>
      <c r="G7635" s="50">
        <v>1</v>
      </c>
      <c r="H7635" s="50">
        <v>1</v>
      </c>
      <c r="I7635" s="50">
        <f t="shared" si="357"/>
        <v>1</v>
      </c>
      <c r="J7635" s="50">
        <f t="shared" si="358"/>
        <v>1</v>
      </c>
    </row>
    <row r="7636" spans="3:10">
      <c r="C7636" s="48" t="s">
        <v>5607</v>
      </c>
      <c r="D7636" s="49" t="s">
        <v>5608</v>
      </c>
      <c r="E7636" s="65">
        <v>0</v>
      </c>
      <c r="F7636" s="65">
        <v>0</v>
      </c>
      <c r="G7636" s="50">
        <v>33</v>
      </c>
      <c r="H7636" s="50">
        <v>29</v>
      </c>
      <c r="I7636" s="50">
        <f t="shared" si="357"/>
        <v>33</v>
      </c>
      <c r="J7636" s="50">
        <f t="shared" si="358"/>
        <v>29</v>
      </c>
    </row>
    <row r="7637" spans="3:10">
      <c r="C7637" s="48" t="s">
        <v>1969</v>
      </c>
      <c r="D7637" s="49" t="s">
        <v>1970</v>
      </c>
      <c r="E7637" s="65">
        <v>0</v>
      </c>
      <c r="F7637" s="65">
        <v>0</v>
      </c>
      <c r="G7637" s="50">
        <v>0</v>
      </c>
      <c r="H7637" s="50">
        <v>1</v>
      </c>
      <c r="I7637" s="50">
        <f t="shared" si="357"/>
        <v>0</v>
      </c>
      <c r="J7637" s="50">
        <f t="shared" si="358"/>
        <v>1</v>
      </c>
    </row>
    <row r="7638" spans="3:10">
      <c r="C7638" s="48" t="s">
        <v>1971</v>
      </c>
      <c r="D7638" s="49" t="s">
        <v>1972</v>
      </c>
      <c r="E7638" s="65">
        <v>0</v>
      </c>
      <c r="F7638" s="65">
        <v>0</v>
      </c>
      <c r="G7638" s="50">
        <v>0</v>
      </c>
      <c r="H7638" s="50">
        <v>1</v>
      </c>
      <c r="I7638" s="50">
        <f t="shared" si="357"/>
        <v>0</v>
      </c>
      <c r="J7638" s="50">
        <f t="shared" si="358"/>
        <v>1</v>
      </c>
    </row>
    <row r="7639" spans="3:10">
      <c r="C7639" s="48" t="s">
        <v>1975</v>
      </c>
      <c r="D7639" s="49" t="s">
        <v>1976</v>
      </c>
      <c r="E7639" s="65">
        <v>1</v>
      </c>
      <c r="F7639" s="65">
        <v>1</v>
      </c>
      <c r="G7639" s="50">
        <v>1</v>
      </c>
      <c r="H7639" s="50">
        <v>1</v>
      </c>
      <c r="I7639" s="50">
        <f t="shared" ref="I7639:I7702" si="359">SUM(E7639,G7639)</f>
        <v>2</v>
      </c>
      <c r="J7639" s="50">
        <f t="shared" ref="J7639:J7702" si="360">SUM(F7639,H7639)</f>
        <v>2</v>
      </c>
    </row>
    <row r="7640" spans="3:10">
      <c r="C7640" s="48" t="s">
        <v>5609</v>
      </c>
      <c r="D7640" s="49" t="s">
        <v>5610</v>
      </c>
      <c r="E7640" s="65">
        <v>0</v>
      </c>
      <c r="F7640" s="65">
        <v>0</v>
      </c>
      <c r="G7640" s="50">
        <v>0</v>
      </c>
      <c r="H7640" s="50">
        <v>1</v>
      </c>
      <c r="I7640" s="50">
        <f t="shared" si="359"/>
        <v>0</v>
      </c>
      <c r="J7640" s="50">
        <f t="shared" si="360"/>
        <v>1</v>
      </c>
    </row>
    <row r="7641" spans="3:10">
      <c r="C7641" s="48" t="s">
        <v>1977</v>
      </c>
      <c r="D7641" s="49" t="s">
        <v>1978</v>
      </c>
      <c r="E7641" s="65">
        <v>0</v>
      </c>
      <c r="F7641" s="65">
        <v>0</v>
      </c>
      <c r="G7641" s="50">
        <v>1</v>
      </c>
      <c r="H7641" s="50">
        <v>1</v>
      </c>
      <c r="I7641" s="50">
        <f t="shared" si="359"/>
        <v>1</v>
      </c>
      <c r="J7641" s="50">
        <f t="shared" si="360"/>
        <v>1</v>
      </c>
    </row>
    <row r="7642" spans="3:10">
      <c r="C7642" s="48" t="s">
        <v>5611</v>
      </c>
      <c r="D7642" s="49" t="s">
        <v>5612</v>
      </c>
      <c r="E7642" s="65">
        <v>0</v>
      </c>
      <c r="F7642" s="65">
        <v>0</v>
      </c>
      <c r="G7642" s="50">
        <v>0</v>
      </c>
      <c r="H7642" s="50">
        <v>1</v>
      </c>
      <c r="I7642" s="50">
        <f t="shared" si="359"/>
        <v>0</v>
      </c>
      <c r="J7642" s="50">
        <f t="shared" si="360"/>
        <v>1</v>
      </c>
    </row>
    <row r="7643" spans="3:10">
      <c r="C7643" s="48" t="s">
        <v>5613</v>
      </c>
      <c r="D7643" s="49" t="s">
        <v>5614</v>
      </c>
      <c r="E7643" s="65">
        <v>0</v>
      </c>
      <c r="F7643" s="65">
        <v>0</v>
      </c>
      <c r="G7643" s="50">
        <v>14</v>
      </c>
      <c r="H7643" s="50">
        <v>12</v>
      </c>
      <c r="I7643" s="50">
        <f t="shared" si="359"/>
        <v>14</v>
      </c>
      <c r="J7643" s="50">
        <f t="shared" si="360"/>
        <v>12</v>
      </c>
    </row>
    <row r="7644" spans="3:10">
      <c r="C7644" s="48" t="s">
        <v>5615</v>
      </c>
      <c r="D7644" s="49" t="s">
        <v>5616</v>
      </c>
      <c r="E7644" s="65">
        <v>1</v>
      </c>
      <c r="F7644" s="65">
        <v>1</v>
      </c>
      <c r="G7644" s="50">
        <v>2</v>
      </c>
      <c r="H7644" s="50">
        <v>1</v>
      </c>
      <c r="I7644" s="50">
        <f t="shared" si="359"/>
        <v>3</v>
      </c>
      <c r="J7644" s="50">
        <f t="shared" si="360"/>
        <v>2</v>
      </c>
    </row>
    <row r="7645" spans="3:10">
      <c r="C7645" s="48" t="s">
        <v>5617</v>
      </c>
      <c r="D7645" s="49" t="s">
        <v>5618</v>
      </c>
      <c r="E7645" s="65">
        <v>0</v>
      </c>
      <c r="F7645" s="65">
        <v>0</v>
      </c>
      <c r="G7645" s="50">
        <v>0</v>
      </c>
      <c r="H7645" s="50">
        <v>1</v>
      </c>
      <c r="I7645" s="50">
        <f t="shared" si="359"/>
        <v>0</v>
      </c>
      <c r="J7645" s="50">
        <f t="shared" si="360"/>
        <v>1</v>
      </c>
    </row>
    <row r="7646" spans="3:10">
      <c r="C7646" s="48" t="s">
        <v>5619</v>
      </c>
      <c r="D7646" s="49" t="s">
        <v>5620</v>
      </c>
      <c r="E7646" s="65">
        <v>0</v>
      </c>
      <c r="F7646" s="65">
        <v>0</v>
      </c>
      <c r="G7646" s="50">
        <v>0</v>
      </c>
      <c r="H7646" s="50">
        <v>1</v>
      </c>
      <c r="I7646" s="50">
        <f t="shared" si="359"/>
        <v>0</v>
      </c>
      <c r="J7646" s="50">
        <f t="shared" si="360"/>
        <v>1</v>
      </c>
    </row>
    <row r="7647" spans="3:10">
      <c r="C7647" s="48" t="s">
        <v>5621</v>
      </c>
      <c r="D7647" s="49" t="s">
        <v>5622</v>
      </c>
      <c r="E7647" s="65">
        <v>0</v>
      </c>
      <c r="F7647" s="65">
        <v>0</v>
      </c>
      <c r="G7647" s="50">
        <v>2</v>
      </c>
      <c r="H7647" s="50">
        <v>3</v>
      </c>
      <c r="I7647" s="50">
        <f t="shared" si="359"/>
        <v>2</v>
      </c>
      <c r="J7647" s="50">
        <f t="shared" si="360"/>
        <v>3</v>
      </c>
    </row>
    <row r="7648" spans="3:10">
      <c r="C7648" s="48" t="s">
        <v>1985</v>
      </c>
      <c r="D7648" s="49" t="s">
        <v>1986</v>
      </c>
      <c r="E7648" s="65">
        <v>41</v>
      </c>
      <c r="F7648" s="65">
        <v>33</v>
      </c>
      <c r="G7648" s="50">
        <v>23</v>
      </c>
      <c r="H7648" s="50">
        <v>23</v>
      </c>
      <c r="I7648" s="50">
        <f t="shared" si="359"/>
        <v>64</v>
      </c>
      <c r="J7648" s="50">
        <f t="shared" si="360"/>
        <v>56</v>
      </c>
    </row>
    <row r="7649" spans="3:10">
      <c r="C7649" s="48" t="s">
        <v>5623</v>
      </c>
      <c r="D7649" s="49" t="s">
        <v>5624</v>
      </c>
      <c r="E7649" s="65">
        <v>0</v>
      </c>
      <c r="F7649" s="65">
        <v>0</v>
      </c>
      <c r="G7649" s="50">
        <v>1</v>
      </c>
      <c r="H7649" s="50">
        <v>1</v>
      </c>
      <c r="I7649" s="50">
        <f t="shared" si="359"/>
        <v>1</v>
      </c>
      <c r="J7649" s="50">
        <f t="shared" si="360"/>
        <v>1</v>
      </c>
    </row>
    <row r="7650" spans="3:10">
      <c r="C7650" s="48" t="s">
        <v>5625</v>
      </c>
      <c r="D7650" s="49" t="s">
        <v>5626</v>
      </c>
      <c r="E7650" s="65">
        <v>1</v>
      </c>
      <c r="F7650" s="65">
        <v>1</v>
      </c>
      <c r="G7650" s="50">
        <v>0</v>
      </c>
      <c r="H7650" s="50">
        <v>0</v>
      </c>
      <c r="I7650" s="50">
        <f t="shared" si="359"/>
        <v>1</v>
      </c>
      <c r="J7650" s="50">
        <f t="shared" si="360"/>
        <v>1</v>
      </c>
    </row>
    <row r="7651" spans="3:10">
      <c r="C7651" s="48" t="s">
        <v>1989</v>
      </c>
      <c r="D7651" s="49" t="s">
        <v>1990</v>
      </c>
      <c r="E7651" s="65">
        <v>0</v>
      </c>
      <c r="F7651" s="65">
        <v>0</v>
      </c>
      <c r="G7651" s="50">
        <v>1</v>
      </c>
      <c r="H7651" s="50">
        <v>1</v>
      </c>
      <c r="I7651" s="50">
        <f t="shared" si="359"/>
        <v>1</v>
      </c>
      <c r="J7651" s="50">
        <f t="shared" si="360"/>
        <v>1</v>
      </c>
    </row>
    <row r="7652" spans="3:10">
      <c r="C7652" s="48" t="s">
        <v>5627</v>
      </c>
      <c r="D7652" s="49" t="s">
        <v>5628</v>
      </c>
      <c r="E7652" s="65">
        <v>0</v>
      </c>
      <c r="F7652" s="65">
        <v>0</v>
      </c>
      <c r="G7652" s="50">
        <v>0</v>
      </c>
      <c r="H7652" s="50">
        <v>1</v>
      </c>
      <c r="I7652" s="50">
        <f t="shared" si="359"/>
        <v>0</v>
      </c>
      <c r="J7652" s="50">
        <f t="shared" si="360"/>
        <v>1</v>
      </c>
    </row>
    <row r="7653" spans="3:10">
      <c r="C7653" s="48" t="s">
        <v>1995</v>
      </c>
      <c r="D7653" s="49" t="s">
        <v>1996</v>
      </c>
      <c r="E7653" s="65">
        <v>2</v>
      </c>
      <c r="F7653" s="65">
        <v>3</v>
      </c>
      <c r="G7653" s="50">
        <v>1</v>
      </c>
      <c r="H7653" s="50">
        <v>1</v>
      </c>
      <c r="I7653" s="50">
        <f t="shared" si="359"/>
        <v>3</v>
      </c>
      <c r="J7653" s="50">
        <f t="shared" si="360"/>
        <v>4</v>
      </c>
    </row>
    <row r="7654" spans="3:10">
      <c r="C7654" s="48" t="s">
        <v>4179</v>
      </c>
      <c r="D7654" s="49" t="s">
        <v>4180</v>
      </c>
      <c r="E7654" s="65">
        <v>0</v>
      </c>
      <c r="F7654" s="65">
        <v>0</v>
      </c>
      <c r="G7654" s="50">
        <v>0</v>
      </c>
      <c r="H7654" s="50">
        <v>1</v>
      </c>
      <c r="I7654" s="50">
        <f t="shared" si="359"/>
        <v>0</v>
      </c>
      <c r="J7654" s="50">
        <f t="shared" si="360"/>
        <v>1</v>
      </c>
    </row>
    <row r="7655" spans="3:10">
      <c r="C7655" s="48" t="s">
        <v>1308</v>
      </c>
      <c r="D7655" s="49" t="s">
        <v>1309</v>
      </c>
      <c r="E7655" s="65">
        <v>0</v>
      </c>
      <c r="F7655" s="65">
        <v>0</v>
      </c>
      <c r="G7655" s="50">
        <v>1</v>
      </c>
      <c r="H7655" s="50">
        <v>1</v>
      </c>
      <c r="I7655" s="50">
        <f t="shared" si="359"/>
        <v>1</v>
      </c>
      <c r="J7655" s="50">
        <f t="shared" si="360"/>
        <v>1</v>
      </c>
    </row>
    <row r="7656" spans="3:10">
      <c r="C7656" s="48" t="s">
        <v>1314</v>
      </c>
      <c r="D7656" s="49" t="s">
        <v>1315</v>
      </c>
      <c r="E7656" s="65">
        <v>0</v>
      </c>
      <c r="F7656" s="65">
        <v>0</v>
      </c>
      <c r="G7656" s="50">
        <v>4</v>
      </c>
      <c r="H7656" s="50">
        <v>3</v>
      </c>
      <c r="I7656" s="50">
        <f t="shared" si="359"/>
        <v>4</v>
      </c>
      <c r="J7656" s="50">
        <f t="shared" si="360"/>
        <v>3</v>
      </c>
    </row>
    <row r="7657" spans="3:10">
      <c r="C7657" s="48" t="s">
        <v>1853</v>
      </c>
      <c r="D7657" s="49" t="s">
        <v>1854</v>
      </c>
      <c r="E7657" s="65">
        <v>38</v>
      </c>
      <c r="F7657" s="65">
        <v>27</v>
      </c>
      <c r="G7657" s="50">
        <v>0</v>
      </c>
      <c r="H7657" s="50">
        <v>0</v>
      </c>
      <c r="I7657" s="50">
        <f t="shared" si="359"/>
        <v>38</v>
      </c>
      <c r="J7657" s="50">
        <f t="shared" si="360"/>
        <v>27</v>
      </c>
    </row>
    <row r="7658" spans="3:10">
      <c r="C7658" s="48" t="s">
        <v>581</v>
      </c>
      <c r="D7658" s="49" t="s">
        <v>582</v>
      </c>
      <c r="E7658" s="65">
        <v>71</v>
      </c>
      <c r="F7658" s="65">
        <v>75</v>
      </c>
      <c r="G7658" s="50">
        <v>1</v>
      </c>
      <c r="H7658" s="50">
        <v>0</v>
      </c>
      <c r="I7658" s="50">
        <f t="shared" si="359"/>
        <v>72</v>
      </c>
      <c r="J7658" s="50">
        <f t="shared" si="360"/>
        <v>75</v>
      </c>
    </row>
    <row r="7659" spans="3:10">
      <c r="C7659" s="48" t="s">
        <v>1643</v>
      </c>
      <c r="D7659" s="49" t="s">
        <v>1644</v>
      </c>
      <c r="E7659" s="65">
        <v>0</v>
      </c>
      <c r="F7659" s="65">
        <v>0</v>
      </c>
      <c r="G7659" s="50">
        <v>10</v>
      </c>
      <c r="H7659" s="50">
        <v>9</v>
      </c>
      <c r="I7659" s="50">
        <f t="shared" si="359"/>
        <v>10</v>
      </c>
      <c r="J7659" s="50">
        <f t="shared" si="360"/>
        <v>9</v>
      </c>
    </row>
    <row r="7660" spans="3:10">
      <c r="C7660" s="48" t="s">
        <v>1527</v>
      </c>
      <c r="D7660" s="49" t="s">
        <v>1528</v>
      </c>
      <c r="E7660" s="65">
        <v>3</v>
      </c>
      <c r="F7660" s="65">
        <v>4</v>
      </c>
      <c r="G7660" s="50">
        <v>0</v>
      </c>
      <c r="H7660" s="50">
        <v>0</v>
      </c>
      <c r="I7660" s="50">
        <f t="shared" si="359"/>
        <v>3</v>
      </c>
      <c r="J7660" s="50">
        <f t="shared" si="360"/>
        <v>4</v>
      </c>
    </row>
    <row r="7661" spans="3:10">
      <c r="C7661" s="48" t="s">
        <v>1653</v>
      </c>
      <c r="D7661" s="49" t="s">
        <v>1654</v>
      </c>
      <c r="E7661" s="65">
        <v>0</v>
      </c>
      <c r="F7661" s="65">
        <v>0</v>
      </c>
      <c r="G7661" s="50">
        <v>0</v>
      </c>
      <c r="H7661" s="50">
        <v>1</v>
      </c>
      <c r="I7661" s="50">
        <f t="shared" si="359"/>
        <v>0</v>
      </c>
      <c r="J7661" s="50">
        <f t="shared" si="360"/>
        <v>1</v>
      </c>
    </row>
    <row r="7662" spans="3:10">
      <c r="C7662" s="48" t="s">
        <v>1659</v>
      </c>
      <c r="D7662" s="49" t="s">
        <v>1660</v>
      </c>
      <c r="E7662" s="65">
        <v>0</v>
      </c>
      <c r="F7662" s="65">
        <v>0</v>
      </c>
      <c r="G7662" s="50">
        <v>0</v>
      </c>
      <c r="H7662" s="50">
        <v>1</v>
      </c>
      <c r="I7662" s="50">
        <f t="shared" si="359"/>
        <v>0</v>
      </c>
      <c r="J7662" s="50">
        <f t="shared" si="360"/>
        <v>1</v>
      </c>
    </row>
    <row r="7663" spans="3:10">
      <c r="C7663" s="48" t="s">
        <v>1332</v>
      </c>
      <c r="D7663" s="49" t="s">
        <v>1333</v>
      </c>
      <c r="E7663" s="65">
        <v>0</v>
      </c>
      <c r="F7663" s="65">
        <v>0</v>
      </c>
      <c r="G7663" s="50">
        <v>2</v>
      </c>
      <c r="H7663" s="50">
        <v>3</v>
      </c>
      <c r="I7663" s="50">
        <f t="shared" si="359"/>
        <v>2</v>
      </c>
      <c r="J7663" s="50">
        <f t="shared" si="360"/>
        <v>3</v>
      </c>
    </row>
    <row r="7664" spans="3:10">
      <c r="C7664" s="48" t="s">
        <v>1661</v>
      </c>
      <c r="D7664" s="49" t="s">
        <v>1662</v>
      </c>
      <c r="E7664" s="65">
        <v>0</v>
      </c>
      <c r="F7664" s="65">
        <v>0</v>
      </c>
      <c r="G7664" s="50">
        <v>2</v>
      </c>
      <c r="H7664" s="50">
        <v>3</v>
      </c>
      <c r="I7664" s="50">
        <f t="shared" si="359"/>
        <v>2</v>
      </c>
      <c r="J7664" s="50">
        <f t="shared" si="360"/>
        <v>3</v>
      </c>
    </row>
    <row r="7665" spans="3:10">
      <c r="C7665" s="48" t="s">
        <v>1663</v>
      </c>
      <c r="D7665" s="49" t="s">
        <v>1664</v>
      </c>
      <c r="E7665" s="65">
        <v>0</v>
      </c>
      <c r="F7665" s="65">
        <v>0</v>
      </c>
      <c r="G7665" s="50">
        <v>0</v>
      </c>
      <c r="H7665" s="50">
        <v>1</v>
      </c>
      <c r="I7665" s="50">
        <f t="shared" si="359"/>
        <v>0</v>
      </c>
      <c r="J7665" s="50">
        <f t="shared" si="360"/>
        <v>1</v>
      </c>
    </row>
    <row r="7666" spans="3:10">
      <c r="C7666" s="48" t="s">
        <v>1677</v>
      </c>
      <c r="D7666" s="49" t="s">
        <v>1678</v>
      </c>
      <c r="E7666" s="65">
        <v>0</v>
      </c>
      <c r="F7666" s="65">
        <v>0</v>
      </c>
      <c r="G7666" s="50">
        <v>0</v>
      </c>
      <c r="H7666" s="50">
        <v>1</v>
      </c>
      <c r="I7666" s="50">
        <f t="shared" si="359"/>
        <v>0</v>
      </c>
      <c r="J7666" s="50">
        <f t="shared" si="360"/>
        <v>1</v>
      </c>
    </row>
    <row r="7667" spans="3:10">
      <c r="C7667" s="48" t="s">
        <v>1679</v>
      </c>
      <c r="D7667" s="49" t="s">
        <v>1680</v>
      </c>
      <c r="E7667" s="65">
        <v>0</v>
      </c>
      <c r="F7667" s="65">
        <v>0</v>
      </c>
      <c r="G7667" s="50">
        <v>2</v>
      </c>
      <c r="H7667" s="50">
        <v>3</v>
      </c>
      <c r="I7667" s="50">
        <f t="shared" si="359"/>
        <v>2</v>
      </c>
      <c r="J7667" s="50">
        <f t="shared" si="360"/>
        <v>3</v>
      </c>
    </row>
    <row r="7668" spans="3:10">
      <c r="C7668" s="48" t="s">
        <v>1681</v>
      </c>
      <c r="D7668" s="49" t="s">
        <v>1682</v>
      </c>
      <c r="E7668" s="65">
        <v>0</v>
      </c>
      <c r="F7668" s="65">
        <v>0</v>
      </c>
      <c r="G7668" s="50">
        <v>1</v>
      </c>
      <c r="H7668" s="50">
        <v>1</v>
      </c>
      <c r="I7668" s="50">
        <f t="shared" si="359"/>
        <v>1</v>
      </c>
      <c r="J7668" s="50">
        <f t="shared" si="360"/>
        <v>1</v>
      </c>
    </row>
    <row r="7669" spans="3:10">
      <c r="C7669" s="48" t="s">
        <v>465</v>
      </c>
      <c r="D7669" s="49" t="s">
        <v>466</v>
      </c>
      <c r="E7669" s="65">
        <v>0</v>
      </c>
      <c r="F7669" s="65">
        <v>0</v>
      </c>
      <c r="G7669" s="50">
        <v>8</v>
      </c>
      <c r="H7669" s="50">
        <v>7</v>
      </c>
      <c r="I7669" s="50">
        <f t="shared" si="359"/>
        <v>8</v>
      </c>
      <c r="J7669" s="50">
        <f t="shared" si="360"/>
        <v>7</v>
      </c>
    </row>
    <row r="7670" spans="3:10">
      <c r="C7670" s="48" t="s">
        <v>2015</v>
      </c>
      <c r="D7670" s="49" t="s">
        <v>2016</v>
      </c>
      <c r="E7670" s="65">
        <v>0</v>
      </c>
      <c r="F7670" s="65">
        <v>0</v>
      </c>
      <c r="G7670" s="50">
        <v>3</v>
      </c>
      <c r="H7670" s="50">
        <v>4</v>
      </c>
      <c r="I7670" s="50">
        <f t="shared" si="359"/>
        <v>3</v>
      </c>
      <c r="J7670" s="50">
        <f t="shared" si="360"/>
        <v>4</v>
      </c>
    </row>
    <row r="7671" spans="3:10">
      <c r="C7671" s="48" t="s">
        <v>1727</v>
      </c>
      <c r="D7671" s="49" t="s">
        <v>1728</v>
      </c>
      <c r="E7671" s="65">
        <v>0</v>
      </c>
      <c r="F7671" s="65">
        <v>0</v>
      </c>
      <c r="G7671" s="50">
        <v>1</v>
      </c>
      <c r="H7671" s="50">
        <v>1</v>
      </c>
      <c r="I7671" s="50">
        <f t="shared" si="359"/>
        <v>1</v>
      </c>
      <c r="J7671" s="50">
        <f t="shared" si="360"/>
        <v>1</v>
      </c>
    </row>
    <row r="7672" spans="3:10">
      <c r="C7672" s="48" t="s">
        <v>1739</v>
      </c>
      <c r="D7672" s="49" t="s">
        <v>1740</v>
      </c>
      <c r="E7672" s="65">
        <v>0</v>
      </c>
      <c r="F7672" s="65">
        <v>0</v>
      </c>
      <c r="G7672" s="50">
        <v>4</v>
      </c>
      <c r="H7672" s="50">
        <v>3</v>
      </c>
      <c r="I7672" s="50">
        <f t="shared" si="359"/>
        <v>4</v>
      </c>
      <c r="J7672" s="50">
        <f t="shared" si="360"/>
        <v>3</v>
      </c>
    </row>
    <row r="7673" spans="3:10">
      <c r="C7673" s="48" t="s">
        <v>5629</v>
      </c>
      <c r="D7673" s="49" t="s">
        <v>5630</v>
      </c>
      <c r="E7673" s="65">
        <v>0</v>
      </c>
      <c r="F7673" s="65">
        <v>0</v>
      </c>
      <c r="G7673" s="50">
        <v>0</v>
      </c>
      <c r="H7673" s="50">
        <v>1</v>
      </c>
      <c r="I7673" s="50">
        <f t="shared" si="359"/>
        <v>0</v>
      </c>
      <c r="J7673" s="50">
        <f t="shared" si="360"/>
        <v>1</v>
      </c>
    </row>
    <row r="7674" spans="3:10">
      <c r="C7674" s="48" t="s">
        <v>1751</v>
      </c>
      <c r="D7674" s="49" t="s">
        <v>1752</v>
      </c>
      <c r="E7674" s="65">
        <v>0</v>
      </c>
      <c r="F7674" s="65">
        <v>0</v>
      </c>
      <c r="G7674" s="50">
        <v>2</v>
      </c>
      <c r="H7674" s="50">
        <v>3</v>
      </c>
      <c r="I7674" s="50">
        <f t="shared" si="359"/>
        <v>2</v>
      </c>
      <c r="J7674" s="50">
        <f t="shared" si="360"/>
        <v>3</v>
      </c>
    </row>
    <row r="7675" spans="3:10">
      <c r="C7675" s="48" t="s">
        <v>1891</v>
      </c>
      <c r="D7675" s="49" t="s">
        <v>1892</v>
      </c>
      <c r="E7675" s="65">
        <v>0</v>
      </c>
      <c r="F7675" s="65">
        <v>0</v>
      </c>
      <c r="G7675" s="50">
        <v>1</v>
      </c>
      <c r="H7675" s="50">
        <v>1</v>
      </c>
      <c r="I7675" s="50">
        <f t="shared" si="359"/>
        <v>1</v>
      </c>
      <c r="J7675" s="50">
        <f t="shared" si="360"/>
        <v>1</v>
      </c>
    </row>
    <row r="7676" spans="3:10">
      <c r="C7676" s="48" t="s">
        <v>1775</v>
      </c>
      <c r="D7676" s="49" t="s">
        <v>1776</v>
      </c>
      <c r="E7676" s="65">
        <v>0</v>
      </c>
      <c r="F7676" s="65">
        <v>0</v>
      </c>
      <c r="G7676" s="50">
        <v>4</v>
      </c>
      <c r="H7676" s="50">
        <v>5</v>
      </c>
      <c r="I7676" s="50">
        <f t="shared" si="359"/>
        <v>4</v>
      </c>
      <c r="J7676" s="50">
        <f t="shared" si="360"/>
        <v>5</v>
      </c>
    </row>
    <row r="7677" spans="3:10">
      <c r="C7677" s="48" t="s">
        <v>2019</v>
      </c>
      <c r="D7677" s="49" t="s">
        <v>2020</v>
      </c>
      <c r="E7677" s="65">
        <v>2</v>
      </c>
      <c r="F7677" s="65">
        <v>3</v>
      </c>
      <c r="G7677" s="50">
        <v>0</v>
      </c>
      <c r="H7677" s="50">
        <v>0</v>
      </c>
      <c r="I7677" s="50">
        <f t="shared" si="359"/>
        <v>2</v>
      </c>
      <c r="J7677" s="50">
        <f t="shared" si="360"/>
        <v>3</v>
      </c>
    </row>
    <row r="7678" spans="3:10">
      <c r="C7678" s="48" t="s">
        <v>5631</v>
      </c>
      <c r="D7678" s="49" t="s">
        <v>5632</v>
      </c>
      <c r="E7678" s="65">
        <v>0</v>
      </c>
      <c r="F7678" s="65">
        <v>0</v>
      </c>
      <c r="G7678" s="50">
        <v>0</v>
      </c>
      <c r="H7678" s="50">
        <v>1</v>
      </c>
      <c r="I7678" s="50">
        <f t="shared" si="359"/>
        <v>0</v>
      </c>
      <c r="J7678" s="50">
        <f t="shared" si="360"/>
        <v>1</v>
      </c>
    </row>
    <row r="7679" spans="3:10">
      <c r="C7679" s="48" t="s">
        <v>1336</v>
      </c>
      <c r="D7679" s="49" t="s">
        <v>1337</v>
      </c>
      <c r="E7679" s="65">
        <v>1</v>
      </c>
      <c r="F7679" s="65">
        <v>0</v>
      </c>
      <c r="G7679" s="50">
        <v>14</v>
      </c>
      <c r="H7679" s="50">
        <v>12</v>
      </c>
      <c r="I7679" s="50">
        <f t="shared" si="359"/>
        <v>15</v>
      </c>
      <c r="J7679" s="50">
        <f t="shared" si="360"/>
        <v>12</v>
      </c>
    </row>
    <row r="7680" spans="3:10">
      <c r="C7680" s="48" t="s">
        <v>1338</v>
      </c>
      <c r="D7680" s="49" t="s">
        <v>1339</v>
      </c>
      <c r="E7680" s="65">
        <v>0</v>
      </c>
      <c r="F7680" s="65">
        <v>0</v>
      </c>
      <c r="G7680" s="50">
        <v>0</v>
      </c>
      <c r="H7680" s="50">
        <v>1</v>
      </c>
      <c r="I7680" s="50">
        <f t="shared" si="359"/>
        <v>0</v>
      </c>
      <c r="J7680" s="50">
        <f t="shared" si="360"/>
        <v>1</v>
      </c>
    </row>
    <row r="7681" spans="3:10">
      <c r="C7681" s="48" t="s">
        <v>1348</v>
      </c>
      <c r="D7681" s="49" t="s">
        <v>4102</v>
      </c>
      <c r="E7681" s="65">
        <v>0</v>
      </c>
      <c r="F7681" s="65">
        <v>0</v>
      </c>
      <c r="G7681" s="50">
        <v>5</v>
      </c>
      <c r="H7681" s="50">
        <v>5</v>
      </c>
      <c r="I7681" s="50">
        <f t="shared" si="359"/>
        <v>5</v>
      </c>
      <c r="J7681" s="50">
        <f t="shared" si="360"/>
        <v>5</v>
      </c>
    </row>
    <row r="7682" spans="3:10">
      <c r="C7682" s="48" t="s">
        <v>1435</v>
      </c>
      <c r="D7682" s="49" t="s">
        <v>1436</v>
      </c>
      <c r="E7682" s="65">
        <v>0</v>
      </c>
      <c r="F7682" s="65">
        <v>0</v>
      </c>
      <c r="G7682" s="50">
        <v>3</v>
      </c>
      <c r="H7682" s="50">
        <v>3</v>
      </c>
      <c r="I7682" s="50">
        <f t="shared" si="359"/>
        <v>3</v>
      </c>
      <c r="J7682" s="50">
        <f t="shared" si="360"/>
        <v>3</v>
      </c>
    </row>
    <row r="7683" spans="3:10">
      <c r="C7683" s="48" t="s">
        <v>469</v>
      </c>
      <c r="D7683" s="49" t="s">
        <v>470</v>
      </c>
      <c r="E7683" s="65">
        <v>0</v>
      </c>
      <c r="F7683" s="65">
        <v>0</v>
      </c>
      <c r="G7683" s="50">
        <v>16</v>
      </c>
      <c r="H7683" s="50">
        <v>15</v>
      </c>
      <c r="I7683" s="50">
        <f t="shared" si="359"/>
        <v>16</v>
      </c>
      <c r="J7683" s="50">
        <f t="shared" si="360"/>
        <v>15</v>
      </c>
    </row>
    <row r="7684" spans="3:10">
      <c r="C7684" s="48" t="s">
        <v>5292</v>
      </c>
      <c r="D7684" s="49" t="s">
        <v>5293</v>
      </c>
      <c r="E7684" s="65">
        <v>0</v>
      </c>
      <c r="F7684" s="65">
        <v>0</v>
      </c>
      <c r="G7684" s="50">
        <v>0</v>
      </c>
      <c r="H7684" s="50">
        <v>1</v>
      </c>
      <c r="I7684" s="50">
        <f t="shared" si="359"/>
        <v>0</v>
      </c>
      <c r="J7684" s="50">
        <f t="shared" si="360"/>
        <v>1</v>
      </c>
    </row>
    <row r="7685" spans="3:10" ht="25.5">
      <c r="C7685" s="48" t="s">
        <v>5294</v>
      </c>
      <c r="D7685" s="49" t="s">
        <v>5295</v>
      </c>
      <c r="E7685" s="65">
        <v>0</v>
      </c>
      <c r="F7685" s="65">
        <v>0</v>
      </c>
      <c r="G7685" s="50">
        <v>0</v>
      </c>
      <c r="H7685" s="50">
        <v>1</v>
      </c>
      <c r="I7685" s="50">
        <f t="shared" si="359"/>
        <v>0</v>
      </c>
      <c r="J7685" s="50">
        <f t="shared" si="360"/>
        <v>1</v>
      </c>
    </row>
    <row r="7686" spans="3:10" ht="25.5">
      <c r="C7686" s="48" t="s">
        <v>5296</v>
      </c>
      <c r="D7686" s="49" t="s">
        <v>5297</v>
      </c>
      <c r="E7686" s="65">
        <v>0</v>
      </c>
      <c r="F7686" s="65">
        <v>0</v>
      </c>
      <c r="G7686" s="50">
        <v>0</v>
      </c>
      <c r="H7686" s="50">
        <v>1</v>
      </c>
      <c r="I7686" s="50">
        <f t="shared" si="359"/>
        <v>0</v>
      </c>
      <c r="J7686" s="50">
        <f t="shared" si="360"/>
        <v>1</v>
      </c>
    </row>
    <row r="7687" spans="3:10">
      <c r="C7687" s="48" t="s">
        <v>5298</v>
      </c>
      <c r="D7687" s="49" t="s">
        <v>5299</v>
      </c>
      <c r="E7687" s="65">
        <v>0</v>
      </c>
      <c r="F7687" s="65">
        <v>0</v>
      </c>
      <c r="G7687" s="50">
        <v>0</v>
      </c>
      <c r="H7687" s="50">
        <v>1</v>
      </c>
      <c r="I7687" s="50">
        <f t="shared" si="359"/>
        <v>0</v>
      </c>
      <c r="J7687" s="50">
        <f t="shared" si="360"/>
        <v>1</v>
      </c>
    </row>
    <row r="7688" spans="3:10">
      <c r="C7688" s="48" t="s">
        <v>5306</v>
      </c>
      <c r="D7688" s="49" t="s">
        <v>5307</v>
      </c>
      <c r="E7688" s="65">
        <v>0</v>
      </c>
      <c r="F7688" s="65">
        <v>0</v>
      </c>
      <c r="G7688" s="50">
        <v>0</v>
      </c>
      <c r="H7688" s="50">
        <v>1</v>
      </c>
      <c r="I7688" s="50">
        <f t="shared" si="359"/>
        <v>0</v>
      </c>
      <c r="J7688" s="50">
        <f t="shared" si="360"/>
        <v>1</v>
      </c>
    </row>
    <row r="7689" spans="3:10">
      <c r="C7689" s="48" t="s">
        <v>5308</v>
      </c>
      <c r="D7689" s="49" t="s">
        <v>5309</v>
      </c>
      <c r="E7689" s="65">
        <v>0</v>
      </c>
      <c r="F7689" s="65">
        <v>0</v>
      </c>
      <c r="G7689" s="50">
        <v>0</v>
      </c>
      <c r="H7689" s="50">
        <v>1</v>
      </c>
      <c r="I7689" s="50">
        <f t="shared" si="359"/>
        <v>0</v>
      </c>
      <c r="J7689" s="50">
        <f t="shared" si="360"/>
        <v>1</v>
      </c>
    </row>
    <row r="7690" spans="3:10">
      <c r="C7690" s="48" t="s">
        <v>3075</v>
      </c>
      <c r="D7690" s="49" t="s">
        <v>3076</v>
      </c>
      <c r="E7690" s="65">
        <v>0</v>
      </c>
      <c r="F7690" s="65">
        <v>0</v>
      </c>
      <c r="G7690" s="50">
        <v>3</v>
      </c>
      <c r="H7690" s="50">
        <v>4</v>
      </c>
      <c r="I7690" s="50">
        <f t="shared" si="359"/>
        <v>3</v>
      </c>
      <c r="J7690" s="50">
        <f t="shared" si="360"/>
        <v>4</v>
      </c>
    </row>
    <row r="7691" spans="3:10">
      <c r="C7691" s="48" t="s">
        <v>3077</v>
      </c>
      <c r="D7691" s="49" t="s">
        <v>3078</v>
      </c>
      <c r="E7691" s="65">
        <v>0</v>
      </c>
      <c r="F7691" s="65">
        <v>0</v>
      </c>
      <c r="G7691" s="50">
        <v>0</v>
      </c>
      <c r="H7691" s="50">
        <v>1</v>
      </c>
      <c r="I7691" s="50">
        <f t="shared" si="359"/>
        <v>0</v>
      </c>
      <c r="J7691" s="50">
        <f t="shared" si="360"/>
        <v>1</v>
      </c>
    </row>
    <row r="7692" spans="3:10">
      <c r="C7692" s="48" t="s">
        <v>5130</v>
      </c>
      <c r="D7692" s="49" t="s">
        <v>5131</v>
      </c>
      <c r="E7692" s="65">
        <v>0</v>
      </c>
      <c r="F7692" s="65">
        <v>0</v>
      </c>
      <c r="G7692" s="50">
        <v>0</v>
      </c>
      <c r="H7692" s="50">
        <v>1</v>
      </c>
      <c r="I7692" s="50">
        <f t="shared" si="359"/>
        <v>0</v>
      </c>
      <c r="J7692" s="50">
        <f t="shared" si="360"/>
        <v>1</v>
      </c>
    </row>
    <row r="7693" spans="3:10">
      <c r="C7693" s="48" t="s">
        <v>749</v>
      </c>
      <c r="D7693" s="49" t="s">
        <v>750</v>
      </c>
      <c r="E7693" s="65">
        <v>1</v>
      </c>
      <c r="F7693" s="65">
        <v>1</v>
      </c>
      <c r="G7693" s="50">
        <v>13</v>
      </c>
      <c r="H7693" s="50">
        <v>13</v>
      </c>
      <c r="I7693" s="50">
        <f t="shared" si="359"/>
        <v>14</v>
      </c>
      <c r="J7693" s="50">
        <f t="shared" si="360"/>
        <v>14</v>
      </c>
    </row>
    <row r="7694" spans="3:10">
      <c r="C7694" s="48" t="s">
        <v>751</v>
      </c>
      <c r="D7694" s="49" t="s">
        <v>752</v>
      </c>
      <c r="E7694" s="65">
        <v>0</v>
      </c>
      <c r="F7694" s="65">
        <v>0</v>
      </c>
      <c r="G7694" s="50">
        <v>0</v>
      </c>
      <c r="H7694" s="50">
        <v>1</v>
      </c>
      <c r="I7694" s="50">
        <f t="shared" si="359"/>
        <v>0</v>
      </c>
      <c r="J7694" s="50">
        <f t="shared" si="360"/>
        <v>1</v>
      </c>
    </row>
    <row r="7695" spans="3:10">
      <c r="C7695" s="48" t="s">
        <v>2025</v>
      </c>
      <c r="D7695" s="49" t="s">
        <v>2026</v>
      </c>
      <c r="E7695" s="65">
        <v>0</v>
      </c>
      <c r="F7695" s="65">
        <v>0</v>
      </c>
      <c r="G7695" s="50">
        <v>0</v>
      </c>
      <c r="H7695" s="50">
        <v>1</v>
      </c>
      <c r="I7695" s="50">
        <f t="shared" si="359"/>
        <v>0</v>
      </c>
      <c r="J7695" s="50">
        <f t="shared" si="360"/>
        <v>1</v>
      </c>
    </row>
    <row r="7696" spans="3:10">
      <c r="C7696" s="48" t="s">
        <v>3085</v>
      </c>
      <c r="D7696" s="49" t="s">
        <v>3086</v>
      </c>
      <c r="E7696" s="65">
        <v>0</v>
      </c>
      <c r="F7696" s="65">
        <v>0</v>
      </c>
      <c r="G7696" s="50">
        <v>0</v>
      </c>
      <c r="H7696" s="50">
        <v>1</v>
      </c>
      <c r="I7696" s="50">
        <f t="shared" si="359"/>
        <v>0</v>
      </c>
      <c r="J7696" s="50">
        <f t="shared" si="360"/>
        <v>1</v>
      </c>
    </row>
    <row r="7697" spans="3:10">
      <c r="C7697" s="48" t="s">
        <v>1533</v>
      </c>
      <c r="D7697" s="49" t="s">
        <v>1534</v>
      </c>
      <c r="E7697" s="65">
        <v>0</v>
      </c>
      <c r="F7697" s="65">
        <v>0</v>
      </c>
      <c r="G7697" s="50">
        <v>10</v>
      </c>
      <c r="H7697" s="50">
        <v>7</v>
      </c>
      <c r="I7697" s="50">
        <f t="shared" si="359"/>
        <v>10</v>
      </c>
      <c r="J7697" s="50">
        <f t="shared" si="360"/>
        <v>7</v>
      </c>
    </row>
    <row r="7698" spans="3:10">
      <c r="C7698" s="48" t="s">
        <v>1535</v>
      </c>
      <c r="D7698" s="49" t="s">
        <v>1536</v>
      </c>
      <c r="E7698" s="65">
        <v>1</v>
      </c>
      <c r="F7698" s="65">
        <v>1</v>
      </c>
      <c r="G7698" s="50">
        <v>5</v>
      </c>
      <c r="H7698" s="50">
        <v>4</v>
      </c>
      <c r="I7698" s="50">
        <f t="shared" si="359"/>
        <v>6</v>
      </c>
      <c r="J7698" s="50">
        <f t="shared" si="360"/>
        <v>5</v>
      </c>
    </row>
    <row r="7699" spans="3:10">
      <c r="C7699" s="48" t="s">
        <v>3111</v>
      </c>
      <c r="D7699" s="49" t="s">
        <v>3112</v>
      </c>
      <c r="E7699" s="65">
        <v>0</v>
      </c>
      <c r="F7699" s="65">
        <v>0</v>
      </c>
      <c r="G7699" s="50">
        <v>1</v>
      </c>
      <c r="H7699" s="50">
        <v>1</v>
      </c>
      <c r="I7699" s="50">
        <f t="shared" si="359"/>
        <v>1</v>
      </c>
      <c r="J7699" s="50">
        <f t="shared" si="360"/>
        <v>1</v>
      </c>
    </row>
    <row r="7700" spans="3:10">
      <c r="C7700" s="48" t="s">
        <v>1371</v>
      </c>
      <c r="D7700" s="49" t="s">
        <v>1372</v>
      </c>
      <c r="E7700" s="65">
        <v>0</v>
      </c>
      <c r="F7700" s="65">
        <v>0</v>
      </c>
      <c r="G7700" s="50">
        <v>0</v>
      </c>
      <c r="H7700" s="50">
        <v>1</v>
      </c>
      <c r="I7700" s="50">
        <f t="shared" si="359"/>
        <v>0</v>
      </c>
      <c r="J7700" s="50">
        <f t="shared" si="360"/>
        <v>1</v>
      </c>
    </row>
    <row r="7701" spans="3:10">
      <c r="C7701" s="48" t="s">
        <v>4183</v>
      </c>
      <c r="D7701" s="49" t="s">
        <v>4184</v>
      </c>
      <c r="E7701" s="65">
        <v>0</v>
      </c>
      <c r="F7701" s="65">
        <v>0</v>
      </c>
      <c r="G7701" s="50">
        <v>0</v>
      </c>
      <c r="H7701" s="50">
        <v>1</v>
      </c>
      <c r="I7701" s="50">
        <f t="shared" si="359"/>
        <v>0</v>
      </c>
      <c r="J7701" s="50">
        <f t="shared" si="360"/>
        <v>1</v>
      </c>
    </row>
    <row r="7702" spans="3:10">
      <c r="C7702" s="48" t="s">
        <v>3473</v>
      </c>
      <c r="D7702" s="49" t="s">
        <v>3474</v>
      </c>
      <c r="E7702" s="65">
        <v>0</v>
      </c>
      <c r="F7702" s="65">
        <v>0</v>
      </c>
      <c r="G7702" s="50">
        <v>0</v>
      </c>
      <c r="H7702" s="50">
        <v>1</v>
      </c>
      <c r="I7702" s="50">
        <f t="shared" si="359"/>
        <v>0</v>
      </c>
      <c r="J7702" s="50">
        <f t="shared" si="360"/>
        <v>1</v>
      </c>
    </row>
    <row r="7703" spans="3:10">
      <c r="C7703" s="48" t="s">
        <v>753</v>
      </c>
      <c r="D7703" s="49" t="s">
        <v>754</v>
      </c>
      <c r="E7703" s="65">
        <v>0</v>
      </c>
      <c r="F7703" s="65">
        <v>0</v>
      </c>
      <c r="G7703" s="50">
        <v>0</v>
      </c>
      <c r="H7703" s="50">
        <v>1</v>
      </c>
      <c r="I7703" s="50">
        <f t="shared" ref="I7703:I7766" si="361">SUM(E7703,G7703)</f>
        <v>0</v>
      </c>
      <c r="J7703" s="50">
        <f t="shared" ref="J7703:J7766" si="362">SUM(F7703,H7703)</f>
        <v>1</v>
      </c>
    </row>
    <row r="7704" spans="3:10">
      <c r="C7704" s="48" t="s">
        <v>755</v>
      </c>
      <c r="D7704" s="49" t="s">
        <v>756</v>
      </c>
      <c r="E7704" s="65">
        <v>0</v>
      </c>
      <c r="F7704" s="65">
        <v>0</v>
      </c>
      <c r="G7704" s="50">
        <v>330</v>
      </c>
      <c r="H7704" s="50">
        <v>344</v>
      </c>
      <c r="I7704" s="50">
        <f t="shared" si="361"/>
        <v>330</v>
      </c>
      <c r="J7704" s="50">
        <f t="shared" si="362"/>
        <v>344</v>
      </c>
    </row>
    <row r="7705" spans="3:10">
      <c r="C7705" s="48" t="s">
        <v>5633</v>
      </c>
      <c r="D7705" s="49" t="s">
        <v>5634</v>
      </c>
      <c r="E7705" s="65">
        <v>0</v>
      </c>
      <c r="F7705" s="65">
        <v>0</v>
      </c>
      <c r="G7705" s="50">
        <v>0</v>
      </c>
      <c r="H7705" s="50">
        <v>1</v>
      </c>
      <c r="I7705" s="50">
        <f t="shared" si="361"/>
        <v>0</v>
      </c>
      <c r="J7705" s="50">
        <f t="shared" si="362"/>
        <v>1</v>
      </c>
    </row>
    <row r="7706" spans="3:10">
      <c r="C7706" s="48" t="s">
        <v>3686</v>
      </c>
      <c r="D7706" s="49" t="s">
        <v>3687</v>
      </c>
      <c r="E7706" s="65">
        <v>0</v>
      </c>
      <c r="F7706" s="65">
        <v>0</v>
      </c>
      <c r="G7706" s="50">
        <v>0</v>
      </c>
      <c r="H7706" s="50">
        <v>1</v>
      </c>
      <c r="I7706" s="50">
        <f t="shared" si="361"/>
        <v>0</v>
      </c>
      <c r="J7706" s="50">
        <f t="shared" si="362"/>
        <v>1</v>
      </c>
    </row>
    <row r="7707" spans="3:10">
      <c r="C7707" s="48" t="s">
        <v>583</v>
      </c>
      <c r="D7707" s="49" t="s">
        <v>584</v>
      </c>
      <c r="E7707" s="65">
        <v>2799</v>
      </c>
      <c r="F7707" s="65">
        <v>2872</v>
      </c>
      <c r="G7707" s="50">
        <v>3169</v>
      </c>
      <c r="H7707" s="50">
        <v>3181</v>
      </c>
      <c r="I7707" s="50">
        <f t="shared" si="361"/>
        <v>5968</v>
      </c>
      <c r="J7707" s="50">
        <f t="shared" si="362"/>
        <v>6053</v>
      </c>
    </row>
    <row r="7708" spans="3:10">
      <c r="C7708" s="48" t="s">
        <v>5635</v>
      </c>
      <c r="D7708" s="49" t="s">
        <v>5636</v>
      </c>
      <c r="E7708" s="65">
        <v>0</v>
      </c>
      <c r="F7708" s="65">
        <v>0</v>
      </c>
      <c r="G7708" s="50">
        <v>0</v>
      </c>
      <c r="H7708" s="50">
        <v>1</v>
      </c>
      <c r="I7708" s="50">
        <f t="shared" si="361"/>
        <v>0</v>
      </c>
      <c r="J7708" s="50">
        <f t="shared" si="362"/>
        <v>1</v>
      </c>
    </row>
    <row r="7709" spans="3:10">
      <c r="C7709" s="48" t="s">
        <v>3729</v>
      </c>
      <c r="D7709" s="49" t="s">
        <v>3730</v>
      </c>
      <c r="E7709" s="65">
        <v>0</v>
      </c>
      <c r="F7709" s="65">
        <v>0</v>
      </c>
      <c r="G7709" s="50">
        <v>7</v>
      </c>
      <c r="H7709" s="50">
        <v>4</v>
      </c>
      <c r="I7709" s="50">
        <f t="shared" si="361"/>
        <v>7</v>
      </c>
      <c r="J7709" s="50">
        <f t="shared" si="362"/>
        <v>4</v>
      </c>
    </row>
    <row r="7710" spans="3:10">
      <c r="C7710" s="48" t="s">
        <v>5637</v>
      </c>
      <c r="D7710" s="49" t="s">
        <v>5638</v>
      </c>
      <c r="E7710" s="65">
        <v>0</v>
      </c>
      <c r="F7710" s="65">
        <v>0</v>
      </c>
      <c r="G7710" s="50">
        <v>0</v>
      </c>
      <c r="H7710" s="50">
        <v>1</v>
      </c>
      <c r="I7710" s="50">
        <f t="shared" si="361"/>
        <v>0</v>
      </c>
      <c r="J7710" s="50">
        <f t="shared" si="362"/>
        <v>1</v>
      </c>
    </row>
    <row r="7711" spans="3:10">
      <c r="C7711" s="48" t="s">
        <v>477</v>
      </c>
      <c r="D7711" s="49" t="s">
        <v>478</v>
      </c>
      <c r="E7711" s="65">
        <v>0</v>
      </c>
      <c r="F7711" s="65">
        <v>0</v>
      </c>
      <c r="G7711" s="50">
        <v>0</v>
      </c>
      <c r="H7711" s="50">
        <v>1</v>
      </c>
      <c r="I7711" s="50">
        <f t="shared" si="361"/>
        <v>0</v>
      </c>
      <c r="J7711" s="50">
        <f t="shared" si="362"/>
        <v>1</v>
      </c>
    </row>
    <row r="7712" spans="3:10">
      <c r="C7712" s="48" t="s">
        <v>479</v>
      </c>
      <c r="D7712" s="49" t="s">
        <v>480</v>
      </c>
      <c r="E7712" s="65">
        <v>0</v>
      </c>
      <c r="F7712" s="65">
        <v>0</v>
      </c>
      <c r="G7712" s="50">
        <v>4</v>
      </c>
      <c r="H7712" s="50">
        <v>4</v>
      </c>
      <c r="I7712" s="50">
        <f t="shared" si="361"/>
        <v>4</v>
      </c>
      <c r="J7712" s="50">
        <f t="shared" si="362"/>
        <v>4</v>
      </c>
    </row>
    <row r="7713" spans="3:10">
      <c r="C7713" s="48" t="s">
        <v>5639</v>
      </c>
      <c r="D7713" s="49" t="s">
        <v>5640</v>
      </c>
      <c r="E7713" s="65">
        <v>0</v>
      </c>
      <c r="F7713" s="65">
        <v>0</v>
      </c>
      <c r="G7713" s="50">
        <v>0</v>
      </c>
      <c r="H7713" s="50">
        <v>1</v>
      </c>
      <c r="I7713" s="50">
        <f t="shared" si="361"/>
        <v>0</v>
      </c>
      <c r="J7713" s="50">
        <f t="shared" si="362"/>
        <v>1</v>
      </c>
    </row>
    <row r="7714" spans="3:10">
      <c r="C7714" s="48" t="s">
        <v>2616</v>
      </c>
      <c r="D7714" s="49" t="s">
        <v>2617</v>
      </c>
      <c r="E7714" s="65">
        <v>0</v>
      </c>
      <c r="F7714" s="65">
        <v>0</v>
      </c>
      <c r="G7714" s="50">
        <v>0</v>
      </c>
      <c r="H7714" s="50">
        <v>1</v>
      </c>
      <c r="I7714" s="50">
        <f t="shared" si="361"/>
        <v>0</v>
      </c>
      <c r="J7714" s="50">
        <f t="shared" si="362"/>
        <v>1</v>
      </c>
    </row>
    <row r="7715" spans="3:10">
      <c r="C7715" s="48" t="s">
        <v>3414</v>
      </c>
      <c r="D7715" s="49" t="s">
        <v>3415</v>
      </c>
      <c r="E7715" s="65">
        <v>0</v>
      </c>
      <c r="F7715" s="65">
        <v>0</v>
      </c>
      <c r="G7715" s="50">
        <v>0</v>
      </c>
      <c r="H7715" s="50">
        <v>1</v>
      </c>
      <c r="I7715" s="50">
        <f t="shared" si="361"/>
        <v>0</v>
      </c>
      <c r="J7715" s="50">
        <f t="shared" si="362"/>
        <v>1</v>
      </c>
    </row>
    <row r="7716" spans="3:10">
      <c r="C7716" s="48" t="s">
        <v>2624</v>
      </c>
      <c r="D7716" s="49" t="s">
        <v>2625</v>
      </c>
      <c r="E7716" s="65">
        <v>0</v>
      </c>
      <c r="F7716" s="65">
        <v>0</v>
      </c>
      <c r="G7716" s="50">
        <v>2</v>
      </c>
      <c r="H7716" s="50">
        <v>1</v>
      </c>
      <c r="I7716" s="50">
        <f t="shared" si="361"/>
        <v>2</v>
      </c>
      <c r="J7716" s="50">
        <f t="shared" si="362"/>
        <v>1</v>
      </c>
    </row>
    <row r="7717" spans="3:10">
      <c r="C7717" s="48" t="s">
        <v>5641</v>
      </c>
      <c r="D7717" s="49" t="s">
        <v>5642</v>
      </c>
      <c r="E7717" s="65">
        <v>0</v>
      </c>
      <c r="F7717" s="65">
        <v>0</v>
      </c>
      <c r="G7717" s="50">
        <v>0</v>
      </c>
      <c r="H7717" s="50">
        <v>1</v>
      </c>
      <c r="I7717" s="50">
        <f t="shared" si="361"/>
        <v>0</v>
      </c>
      <c r="J7717" s="50">
        <f t="shared" si="362"/>
        <v>1</v>
      </c>
    </row>
    <row r="7718" spans="3:10">
      <c r="C7718" s="48" t="s">
        <v>2626</v>
      </c>
      <c r="D7718" s="49" t="s">
        <v>2627</v>
      </c>
      <c r="E7718" s="65">
        <v>0</v>
      </c>
      <c r="F7718" s="65">
        <v>0</v>
      </c>
      <c r="G7718" s="50">
        <v>0</v>
      </c>
      <c r="H7718" s="50">
        <v>1</v>
      </c>
      <c r="I7718" s="50">
        <f t="shared" si="361"/>
        <v>0</v>
      </c>
      <c r="J7718" s="50">
        <f t="shared" si="362"/>
        <v>1</v>
      </c>
    </row>
    <row r="7719" spans="3:10">
      <c r="C7719" s="48" t="s">
        <v>2805</v>
      </c>
      <c r="D7719" s="49" t="s">
        <v>2806</v>
      </c>
      <c r="E7719" s="65">
        <v>0</v>
      </c>
      <c r="F7719" s="65">
        <v>0</v>
      </c>
      <c r="G7719" s="50">
        <v>0</v>
      </c>
      <c r="H7719" s="50">
        <v>1</v>
      </c>
      <c r="I7719" s="50">
        <f t="shared" si="361"/>
        <v>0</v>
      </c>
      <c r="J7719" s="50">
        <f t="shared" si="362"/>
        <v>1</v>
      </c>
    </row>
    <row r="7720" spans="3:10">
      <c r="C7720" s="48" t="s">
        <v>2813</v>
      </c>
      <c r="D7720" s="49" t="s">
        <v>2814</v>
      </c>
      <c r="E7720" s="65">
        <v>0</v>
      </c>
      <c r="F7720" s="65">
        <v>0</v>
      </c>
      <c r="G7720" s="50">
        <v>0</v>
      </c>
      <c r="H7720" s="50">
        <v>1</v>
      </c>
      <c r="I7720" s="50">
        <f t="shared" si="361"/>
        <v>0</v>
      </c>
      <c r="J7720" s="50">
        <f t="shared" si="362"/>
        <v>1</v>
      </c>
    </row>
    <row r="7721" spans="3:10">
      <c r="C7721" s="48" t="s">
        <v>2815</v>
      </c>
      <c r="D7721" s="49" t="s">
        <v>2816</v>
      </c>
      <c r="E7721" s="65">
        <v>0</v>
      </c>
      <c r="F7721" s="65">
        <v>0</v>
      </c>
      <c r="G7721" s="50">
        <v>0</v>
      </c>
      <c r="H7721" s="50">
        <v>1</v>
      </c>
      <c r="I7721" s="50">
        <f t="shared" si="361"/>
        <v>0</v>
      </c>
      <c r="J7721" s="50">
        <f t="shared" si="362"/>
        <v>1</v>
      </c>
    </row>
    <row r="7722" spans="3:10">
      <c r="C7722" s="48" t="s">
        <v>2817</v>
      </c>
      <c r="D7722" s="49" t="s">
        <v>2818</v>
      </c>
      <c r="E7722" s="65">
        <v>0</v>
      </c>
      <c r="F7722" s="65">
        <v>0</v>
      </c>
      <c r="G7722" s="50">
        <v>0</v>
      </c>
      <c r="H7722" s="50">
        <v>1</v>
      </c>
      <c r="I7722" s="50">
        <f t="shared" si="361"/>
        <v>0</v>
      </c>
      <c r="J7722" s="50">
        <f t="shared" si="362"/>
        <v>1</v>
      </c>
    </row>
    <row r="7723" spans="3:10">
      <c r="C7723" s="48" t="s">
        <v>483</v>
      </c>
      <c r="D7723" s="49" t="s">
        <v>484</v>
      </c>
      <c r="E7723" s="65">
        <v>0</v>
      </c>
      <c r="F7723" s="65">
        <v>0</v>
      </c>
      <c r="G7723" s="50">
        <v>0</v>
      </c>
      <c r="H7723" s="50">
        <v>1</v>
      </c>
      <c r="I7723" s="50">
        <f t="shared" si="361"/>
        <v>0</v>
      </c>
      <c r="J7723" s="50">
        <f t="shared" si="362"/>
        <v>1</v>
      </c>
    </row>
    <row r="7724" spans="3:10">
      <c r="C7724" s="48" t="s">
        <v>1377</v>
      </c>
      <c r="D7724" s="49" t="s">
        <v>1378</v>
      </c>
      <c r="E7724" s="65">
        <v>0</v>
      </c>
      <c r="F7724" s="65">
        <v>0</v>
      </c>
      <c r="G7724" s="50">
        <v>8</v>
      </c>
      <c r="H7724" s="50">
        <v>8</v>
      </c>
      <c r="I7724" s="50">
        <f t="shared" si="361"/>
        <v>8</v>
      </c>
      <c r="J7724" s="50">
        <f t="shared" si="362"/>
        <v>8</v>
      </c>
    </row>
    <row r="7725" spans="3:10">
      <c r="C7725" s="48" t="s">
        <v>1379</v>
      </c>
      <c r="D7725" s="49" t="s">
        <v>1380</v>
      </c>
      <c r="E7725" s="65">
        <v>1</v>
      </c>
      <c r="F7725" s="65">
        <v>1</v>
      </c>
      <c r="G7725" s="50">
        <v>23</v>
      </c>
      <c r="H7725" s="50">
        <v>21</v>
      </c>
      <c r="I7725" s="50">
        <f t="shared" si="361"/>
        <v>24</v>
      </c>
      <c r="J7725" s="50">
        <f t="shared" si="362"/>
        <v>22</v>
      </c>
    </row>
    <row r="7726" spans="3:10">
      <c r="C7726" s="48" t="s">
        <v>3435</v>
      </c>
      <c r="D7726" s="49" t="s">
        <v>3436</v>
      </c>
      <c r="E7726" s="65">
        <v>0</v>
      </c>
      <c r="F7726" s="65">
        <v>0</v>
      </c>
      <c r="G7726" s="50">
        <v>0</v>
      </c>
      <c r="H7726" s="50">
        <v>1</v>
      </c>
      <c r="I7726" s="50">
        <f t="shared" si="361"/>
        <v>0</v>
      </c>
      <c r="J7726" s="50">
        <f t="shared" si="362"/>
        <v>1</v>
      </c>
    </row>
    <row r="7727" spans="3:10">
      <c r="C7727" s="48" t="s">
        <v>3475</v>
      </c>
      <c r="D7727" s="49" t="s">
        <v>3476</v>
      </c>
      <c r="E7727" s="65">
        <v>0</v>
      </c>
      <c r="F7727" s="65">
        <v>0</v>
      </c>
      <c r="G7727" s="50">
        <v>3</v>
      </c>
      <c r="H7727" s="50">
        <v>1</v>
      </c>
      <c r="I7727" s="50">
        <f t="shared" si="361"/>
        <v>3</v>
      </c>
      <c r="J7727" s="50">
        <f t="shared" si="362"/>
        <v>1</v>
      </c>
    </row>
    <row r="7728" spans="3:10">
      <c r="C7728" s="48" t="s">
        <v>5643</v>
      </c>
      <c r="D7728" s="49" t="s">
        <v>5644</v>
      </c>
      <c r="E7728" s="65">
        <v>0</v>
      </c>
      <c r="F7728" s="65">
        <v>0</v>
      </c>
      <c r="G7728" s="50">
        <v>0</v>
      </c>
      <c r="H7728" s="50">
        <v>1</v>
      </c>
      <c r="I7728" s="50">
        <f t="shared" si="361"/>
        <v>0</v>
      </c>
      <c r="J7728" s="50">
        <f t="shared" si="362"/>
        <v>1</v>
      </c>
    </row>
    <row r="7729" spans="3:10">
      <c r="C7729" s="48" t="s">
        <v>1781</v>
      </c>
      <c r="D7729" s="49" t="s">
        <v>1782</v>
      </c>
      <c r="E7729" s="65">
        <v>0</v>
      </c>
      <c r="F7729" s="65">
        <v>0</v>
      </c>
      <c r="G7729" s="50">
        <v>1</v>
      </c>
      <c r="H7729" s="50">
        <v>1</v>
      </c>
      <c r="I7729" s="50">
        <f t="shared" si="361"/>
        <v>1</v>
      </c>
      <c r="J7729" s="50">
        <f t="shared" si="362"/>
        <v>1</v>
      </c>
    </row>
    <row r="7730" spans="3:10">
      <c r="C7730" s="48" t="s">
        <v>1783</v>
      </c>
      <c r="D7730" s="49" t="s">
        <v>1784</v>
      </c>
      <c r="E7730" s="65">
        <v>0</v>
      </c>
      <c r="F7730" s="65">
        <v>0</v>
      </c>
      <c r="G7730" s="50">
        <v>9</v>
      </c>
      <c r="H7730" s="50">
        <v>4</v>
      </c>
      <c r="I7730" s="50">
        <f t="shared" si="361"/>
        <v>9</v>
      </c>
      <c r="J7730" s="50">
        <f t="shared" si="362"/>
        <v>4</v>
      </c>
    </row>
    <row r="7731" spans="3:10">
      <c r="C7731" s="48" t="s">
        <v>2031</v>
      </c>
      <c r="D7731" s="49" t="s">
        <v>2032</v>
      </c>
      <c r="E7731" s="65">
        <v>0</v>
      </c>
      <c r="F7731" s="65">
        <v>0</v>
      </c>
      <c r="G7731" s="50">
        <v>1</v>
      </c>
      <c r="H7731" s="50">
        <v>1</v>
      </c>
      <c r="I7731" s="50">
        <f t="shared" si="361"/>
        <v>1</v>
      </c>
      <c r="J7731" s="50">
        <f t="shared" si="362"/>
        <v>1</v>
      </c>
    </row>
    <row r="7732" spans="3:10">
      <c r="C7732" s="48" t="s">
        <v>1539</v>
      </c>
      <c r="D7732" s="49" t="s">
        <v>1540</v>
      </c>
      <c r="E7732" s="65">
        <v>0</v>
      </c>
      <c r="F7732" s="65">
        <v>0</v>
      </c>
      <c r="G7732" s="50">
        <v>1</v>
      </c>
      <c r="H7732" s="50">
        <v>1</v>
      </c>
      <c r="I7732" s="50">
        <f t="shared" si="361"/>
        <v>1</v>
      </c>
      <c r="J7732" s="50">
        <f t="shared" si="362"/>
        <v>1</v>
      </c>
    </row>
    <row r="7733" spans="3:10">
      <c r="C7733" s="48" t="s">
        <v>585</v>
      </c>
      <c r="D7733" s="49" t="s">
        <v>586</v>
      </c>
      <c r="E7733" s="65">
        <v>0</v>
      </c>
      <c r="F7733" s="65">
        <v>0</v>
      </c>
      <c r="G7733" s="50">
        <v>4</v>
      </c>
      <c r="H7733" s="50">
        <v>5</v>
      </c>
      <c r="I7733" s="50">
        <f t="shared" si="361"/>
        <v>4</v>
      </c>
      <c r="J7733" s="50">
        <f t="shared" si="362"/>
        <v>5</v>
      </c>
    </row>
    <row r="7734" spans="3:10">
      <c r="C7734" s="48" t="s">
        <v>4915</v>
      </c>
      <c r="D7734" s="49" t="s">
        <v>4916</v>
      </c>
      <c r="E7734" s="65">
        <v>14</v>
      </c>
      <c r="F7734" s="65">
        <v>13</v>
      </c>
      <c r="G7734" s="50">
        <v>1</v>
      </c>
      <c r="H7734" s="50">
        <v>0</v>
      </c>
      <c r="I7734" s="50">
        <f t="shared" si="361"/>
        <v>15</v>
      </c>
      <c r="J7734" s="50">
        <f t="shared" si="362"/>
        <v>13</v>
      </c>
    </row>
    <row r="7735" spans="3:10">
      <c r="C7735" s="48" t="s">
        <v>587</v>
      </c>
      <c r="D7735" s="49" t="s">
        <v>588</v>
      </c>
      <c r="E7735" s="65">
        <v>2</v>
      </c>
      <c r="F7735" s="65">
        <v>3</v>
      </c>
      <c r="G7735" s="50">
        <v>12</v>
      </c>
      <c r="H7735" s="50">
        <v>12</v>
      </c>
      <c r="I7735" s="50">
        <f t="shared" si="361"/>
        <v>14</v>
      </c>
      <c r="J7735" s="50">
        <f t="shared" si="362"/>
        <v>15</v>
      </c>
    </row>
    <row r="7736" spans="3:10">
      <c r="C7736" s="48" t="s">
        <v>485</v>
      </c>
      <c r="D7736" s="49" t="s">
        <v>486</v>
      </c>
      <c r="E7736" s="65">
        <v>0</v>
      </c>
      <c r="F7736" s="65">
        <v>0</v>
      </c>
      <c r="G7736" s="50">
        <v>0</v>
      </c>
      <c r="H7736" s="50">
        <v>1</v>
      </c>
      <c r="I7736" s="50">
        <f t="shared" si="361"/>
        <v>0</v>
      </c>
      <c r="J7736" s="50">
        <f t="shared" si="362"/>
        <v>1</v>
      </c>
    </row>
    <row r="7737" spans="3:10">
      <c r="C7737" s="48" t="s">
        <v>487</v>
      </c>
      <c r="D7737" s="49" t="s">
        <v>488</v>
      </c>
      <c r="E7737" s="65">
        <v>0</v>
      </c>
      <c r="F7737" s="65">
        <v>0</v>
      </c>
      <c r="G7737" s="50">
        <v>7</v>
      </c>
      <c r="H7737" s="50">
        <v>7</v>
      </c>
      <c r="I7737" s="50">
        <f t="shared" si="361"/>
        <v>7</v>
      </c>
      <c r="J7737" s="50">
        <f t="shared" si="362"/>
        <v>7</v>
      </c>
    </row>
    <row r="7738" spans="3:10">
      <c r="C7738" s="48" t="s">
        <v>1541</v>
      </c>
      <c r="D7738" s="49" t="s">
        <v>1542</v>
      </c>
      <c r="E7738" s="65">
        <v>0</v>
      </c>
      <c r="F7738" s="65">
        <v>0</v>
      </c>
      <c r="G7738" s="50">
        <v>24</v>
      </c>
      <c r="H7738" s="50">
        <v>25</v>
      </c>
      <c r="I7738" s="50">
        <f t="shared" si="361"/>
        <v>24</v>
      </c>
      <c r="J7738" s="50">
        <f t="shared" si="362"/>
        <v>25</v>
      </c>
    </row>
    <row r="7739" spans="3:10">
      <c r="C7739" s="48" t="s">
        <v>1381</v>
      </c>
      <c r="D7739" s="49" t="s">
        <v>1382</v>
      </c>
      <c r="E7739" s="65">
        <v>219</v>
      </c>
      <c r="F7739" s="65">
        <v>219</v>
      </c>
      <c r="G7739" s="50">
        <v>32</v>
      </c>
      <c r="H7739" s="50">
        <v>31</v>
      </c>
      <c r="I7739" s="50">
        <f t="shared" si="361"/>
        <v>251</v>
      </c>
      <c r="J7739" s="50">
        <f t="shared" si="362"/>
        <v>250</v>
      </c>
    </row>
    <row r="7740" spans="3:10">
      <c r="C7740" s="48" t="s">
        <v>1543</v>
      </c>
      <c r="D7740" s="49" t="s">
        <v>1544</v>
      </c>
      <c r="E7740" s="65">
        <v>27</v>
      </c>
      <c r="F7740" s="65">
        <v>23</v>
      </c>
      <c r="G7740" s="50">
        <v>22</v>
      </c>
      <c r="H7740" s="50">
        <v>25</v>
      </c>
      <c r="I7740" s="50">
        <f t="shared" si="361"/>
        <v>49</v>
      </c>
      <c r="J7740" s="50">
        <f t="shared" si="362"/>
        <v>48</v>
      </c>
    </row>
    <row r="7741" spans="3:10">
      <c r="C7741" s="48" t="s">
        <v>3422</v>
      </c>
      <c r="D7741" s="49" t="s">
        <v>3423</v>
      </c>
      <c r="E7741" s="65">
        <v>0</v>
      </c>
      <c r="F7741" s="65">
        <v>0</v>
      </c>
      <c r="G7741" s="50">
        <v>0</v>
      </c>
      <c r="H7741" s="50">
        <v>1</v>
      </c>
      <c r="I7741" s="50">
        <f t="shared" si="361"/>
        <v>0</v>
      </c>
      <c r="J7741" s="50">
        <f t="shared" si="362"/>
        <v>1</v>
      </c>
    </row>
    <row r="7742" spans="3:10">
      <c r="C7742" s="48" t="s">
        <v>3426</v>
      </c>
      <c r="D7742" s="49" t="s">
        <v>3427</v>
      </c>
      <c r="E7742" s="65">
        <v>1</v>
      </c>
      <c r="F7742" s="65">
        <v>1</v>
      </c>
      <c r="G7742" s="50">
        <v>0</v>
      </c>
      <c r="H7742" s="50">
        <v>0</v>
      </c>
      <c r="I7742" s="50">
        <f t="shared" si="361"/>
        <v>1</v>
      </c>
      <c r="J7742" s="50">
        <f t="shared" si="362"/>
        <v>1</v>
      </c>
    </row>
    <row r="7743" spans="3:10">
      <c r="C7743" s="48" t="s">
        <v>1547</v>
      </c>
      <c r="D7743" s="49" t="s">
        <v>1548</v>
      </c>
      <c r="E7743" s="65">
        <v>3</v>
      </c>
      <c r="F7743" s="65">
        <v>4</v>
      </c>
      <c r="G7743" s="50">
        <v>22</v>
      </c>
      <c r="H7743" s="50">
        <v>24</v>
      </c>
      <c r="I7743" s="50">
        <f t="shared" si="361"/>
        <v>25</v>
      </c>
      <c r="J7743" s="50">
        <f t="shared" si="362"/>
        <v>28</v>
      </c>
    </row>
    <row r="7744" spans="3:10">
      <c r="C7744" s="48" t="s">
        <v>5645</v>
      </c>
      <c r="D7744" s="49" t="s">
        <v>5646</v>
      </c>
      <c r="E7744" s="65">
        <v>0</v>
      </c>
      <c r="F7744" s="65">
        <v>0</v>
      </c>
      <c r="G7744" s="50">
        <v>0</v>
      </c>
      <c r="H7744" s="50">
        <v>1</v>
      </c>
      <c r="I7744" s="50">
        <f t="shared" si="361"/>
        <v>0</v>
      </c>
      <c r="J7744" s="50">
        <f t="shared" si="362"/>
        <v>1</v>
      </c>
    </row>
    <row r="7745" spans="3:10">
      <c r="C7745" s="48" t="s">
        <v>2644</v>
      </c>
      <c r="D7745" s="49" t="s">
        <v>2645</v>
      </c>
      <c r="E7745" s="65">
        <v>0</v>
      </c>
      <c r="F7745" s="65">
        <v>0</v>
      </c>
      <c r="G7745" s="50">
        <v>1</v>
      </c>
      <c r="H7745" s="50">
        <v>1</v>
      </c>
      <c r="I7745" s="50">
        <f t="shared" si="361"/>
        <v>1</v>
      </c>
      <c r="J7745" s="50">
        <f t="shared" si="362"/>
        <v>1</v>
      </c>
    </row>
    <row r="7746" spans="3:10">
      <c r="C7746" s="48" t="s">
        <v>516</v>
      </c>
      <c r="D7746" s="49" t="s">
        <v>517</v>
      </c>
      <c r="E7746" s="65">
        <v>2</v>
      </c>
      <c r="F7746" s="65">
        <v>1</v>
      </c>
      <c r="G7746" s="50">
        <v>2</v>
      </c>
      <c r="H7746" s="50">
        <v>3</v>
      </c>
      <c r="I7746" s="50">
        <f t="shared" si="361"/>
        <v>4</v>
      </c>
      <c r="J7746" s="50">
        <f t="shared" si="362"/>
        <v>4</v>
      </c>
    </row>
    <row r="7747" spans="3:10">
      <c r="C7747" s="48" t="s">
        <v>1383</v>
      </c>
      <c r="D7747" s="49" t="s">
        <v>1384</v>
      </c>
      <c r="E7747" s="65">
        <v>206</v>
      </c>
      <c r="F7747" s="65">
        <v>196</v>
      </c>
      <c r="G7747" s="50">
        <v>100</v>
      </c>
      <c r="H7747" s="50">
        <v>108</v>
      </c>
      <c r="I7747" s="50">
        <f t="shared" si="361"/>
        <v>306</v>
      </c>
      <c r="J7747" s="50">
        <f t="shared" si="362"/>
        <v>304</v>
      </c>
    </row>
    <row r="7748" spans="3:10">
      <c r="C7748" s="48" t="s">
        <v>589</v>
      </c>
      <c r="D7748" s="49" t="s">
        <v>590</v>
      </c>
      <c r="E7748" s="65">
        <v>0</v>
      </c>
      <c r="F7748" s="65">
        <v>0</v>
      </c>
      <c r="G7748" s="50">
        <v>0</v>
      </c>
      <c r="H7748" s="50">
        <v>1</v>
      </c>
      <c r="I7748" s="50">
        <f t="shared" si="361"/>
        <v>0</v>
      </c>
      <c r="J7748" s="50">
        <f t="shared" si="362"/>
        <v>1</v>
      </c>
    </row>
    <row r="7749" spans="3:10">
      <c r="C7749" s="48" t="s">
        <v>3477</v>
      </c>
      <c r="D7749" s="49" t="s">
        <v>3478</v>
      </c>
      <c r="E7749" s="65">
        <v>0</v>
      </c>
      <c r="F7749" s="65">
        <v>0</v>
      </c>
      <c r="G7749" s="50">
        <v>11</v>
      </c>
      <c r="H7749" s="50">
        <v>12</v>
      </c>
      <c r="I7749" s="50">
        <f t="shared" si="361"/>
        <v>11</v>
      </c>
      <c r="J7749" s="50">
        <f t="shared" si="362"/>
        <v>12</v>
      </c>
    </row>
    <row r="7750" spans="3:10">
      <c r="C7750" s="48" t="s">
        <v>1395</v>
      </c>
      <c r="D7750" s="49" t="s">
        <v>1396</v>
      </c>
      <c r="E7750" s="65">
        <v>6225</v>
      </c>
      <c r="F7750" s="65">
        <v>6233</v>
      </c>
      <c r="G7750" s="50">
        <v>520</v>
      </c>
      <c r="H7750" s="50">
        <v>519</v>
      </c>
      <c r="I7750" s="50">
        <f t="shared" si="361"/>
        <v>6745</v>
      </c>
      <c r="J7750" s="50">
        <f t="shared" si="362"/>
        <v>6752</v>
      </c>
    </row>
    <row r="7751" spans="3:10">
      <c r="C7751" s="48" t="s">
        <v>1551</v>
      </c>
      <c r="D7751" s="49" t="s">
        <v>1552</v>
      </c>
      <c r="E7751" s="65">
        <v>0</v>
      </c>
      <c r="F7751" s="65">
        <v>0</v>
      </c>
      <c r="G7751" s="50">
        <v>1</v>
      </c>
      <c r="H7751" s="50">
        <v>1</v>
      </c>
      <c r="I7751" s="50">
        <f t="shared" si="361"/>
        <v>1</v>
      </c>
      <c r="J7751" s="50">
        <f t="shared" si="362"/>
        <v>1</v>
      </c>
    </row>
    <row r="7752" spans="3:10">
      <c r="C7752" s="48" t="s">
        <v>5134</v>
      </c>
      <c r="D7752" s="49" t="s">
        <v>5135</v>
      </c>
      <c r="E7752" s="65">
        <v>0</v>
      </c>
      <c r="F7752" s="65">
        <v>0</v>
      </c>
      <c r="G7752" s="50">
        <v>0</v>
      </c>
      <c r="H7752" s="50">
        <v>1</v>
      </c>
      <c r="I7752" s="50">
        <f t="shared" si="361"/>
        <v>0</v>
      </c>
      <c r="J7752" s="50">
        <f t="shared" si="362"/>
        <v>1</v>
      </c>
    </row>
    <row r="7753" spans="3:10">
      <c r="C7753" s="48" t="s">
        <v>4526</v>
      </c>
      <c r="D7753" s="49" t="s">
        <v>4527</v>
      </c>
      <c r="E7753" s="65">
        <v>0</v>
      </c>
      <c r="F7753" s="65">
        <v>0</v>
      </c>
      <c r="G7753" s="50">
        <v>0</v>
      </c>
      <c r="H7753" s="50">
        <v>1</v>
      </c>
      <c r="I7753" s="50">
        <f t="shared" si="361"/>
        <v>0</v>
      </c>
      <c r="J7753" s="50">
        <f t="shared" si="362"/>
        <v>1</v>
      </c>
    </row>
    <row r="7754" spans="3:10">
      <c r="C7754" s="48" t="s">
        <v>4185</v>
      </c>
      <c r="D7754" s="49" t="s">
        <v>4186</v>
      </c>
      <c r="E7754" s="65">
        <v>0</v>
      </c>
      <c r="F7754" s="65">
        <v>0</v>
      </c>
      <c r="G7754" s="50">
        <v>0</v>
      </c>
      <c r="H7754" s="50">
        <v>1</v>
      </c>
      <c r="I7754" s="50">
        <f t="shared" si="361"/>
        <v>0</v>
      </c>
      <c r="J7754" s="50">
        <f t="shared" si="362"/>
        <v>1</v>
      </c>
    </row>
    <row r="7755" spans="3:10">
      <c r="C7755" s="48" t="s">
        <v>1399</v>
      </c>
      <c r="D7755" s="49" t="s">
        <v>1400</v>
      </c>
      <c r="E7755" s="65">
        <v>0</v>
      </c>
      <c r="F7755" s="65">
        <v>0</v>
      </c>
      <c r="G7755" s="50">
        <v>1</v>
      </c>
      <c r="H7755" s="50">
        <v>1</v>
      </c>
      <c r="I7755" s="50">
        <f t="shared" si="361"/>
        <v>1</v>
      </c>
      <c r="J7755" s="50">
        <f t="shared" si="362"/>
        <v>1</v>
      </c>
    </row>
    <row r="7756" spans="3:10">
      <c r="C7756" s="48" t="s">
        <v>757</v>
      </c>
      <c r="D7756" s="49" t="s">
        <v>758</v>
      </c>
      <c r="E7756" s="65">
        <v>0</v>
      </c>
      <c r="F7756" s="65">
        <v>0</v>
      </c>
      <c r="G7756" s="50">
        <v>3</v>
      </c>
      <c r="H7756" s="50">
        <v>4</v>
      </c>
      <c r="I7756" s="50">
        <f t="shared" si="361"/>
        <v>3</v>
      </c>
      <c r="J7756" s="50">
        <f t="shared" si="362"/>
        <v>4</v>
      </c>
    </row>
    <row r="7757" spans="3:10">
      <c r="C7757" s="48" t="s">
        <v>4191</v>
      </c>
      <c r="D7757" s="49" t="s">
        <v>4192</v>
      </c>
      <c r="E7757" s="65">
        <v>0</v>
      </c>
      <c r="F7757" s="65">
        <v>0</v>
      </c>
      <c r="G7757" s="50">
        <v>74</v>
      </c>
      <c r="H7757" s="50">
        <v>73</v>
      </c>
      <c r="I7757" s="50">
        <f t="shared" si="361"/>
        <v>74</v>
      </c>
      <c r="J7757" s="50">
        <f t="shared" si="362"/>
        <v>73</v>
      </c>
    </row>
    <row r="7758" spans="3:10">
      <c r="C7758" s="48" t="s">
        <v>591</v>
      </c>
      <c r="D7758" s="49" t="s">
        <v>592</v>
      </c>
      <c r="E7758" s="65">
        <v>156</v>
      </c>
      <c r="F7758" s="65">
        <v>152</v>
      </c>
      <c r="G7758" s="50">
        <v>1631</v>
      </c>
      <c r="H7758" s="50">
        <v>1641</v>
      </c>
      <c r="I7758" s="50">
        <f t="shared" si="361"/>
        <v>1787</v>
      </c>
      <c r="J7758" s="50">
        <f t="shared" si="362"/>
        <v>1793</v>
      </c>
    </row>
    <row r="7759" spans="3:10">
      <c r="C7759" s="48" t="s">
        <v>759</v>
      </c>
      <c r="D7759" s="49" t="s">
        <v>760</v>
      </c>
      <c r="E7759" s="65">
        <v>0</v>
      </c>
      <c r="F7759" s="65">
        <v>0</v>
      </c>
      <c r="G7759" s="50">
        <v>2</v>
      </c>
      <c r="H7759" s="50">
        <v>3</v>
      </c>
      <c r="I7759" s="50">
        <f t="shared" si="361"/>
        <v>2</v>
      </c>
      <c r="J7759" s="50">
        <f t="shared" si="362"/>
        <v>3</v>
      </c>
    </row>
    <row r="7760" spans="3:10">
      <c r="C7760" s="48" t="s">
        <v>3769</v>
      </c>
      <c r="D7760" s="49" t="s">
        <v>4528</v>
      </c>
      <c r="E7760" s="65">
        <v>0</v>
      </c>
      <c r="F7760" s="65">
        <v>0</v>
      </c>
      <c r="G7760" s="50">
        <v>0</v>
      </c>
      <c r="H7760" s="50">
        <v>1</v>
      </c>
      <c r="I7760" s="50">
        <f t="shared" si="361"/>
        <v>0</v>
      </c>
      <c r="J7760" s="50">
        <f t="shared" si="362"/>
        <v>1</v>
      </c>
    </row>
    <row r="7761" spans="3:10">
      <c r="C7761" s="48" t="s">
        <v>593</v>
      </c>
      <c r="D7761" s="49" t="s">
        <v>594</v>
      </c>
      <c r="E7761" s="65">
        <v>85</v>
      </c>
      <c r="F7761" s="65">
        <v>81</v>
      </c>
      <c r="G7761" s="50">
        <v>824</v>
      </c>
      <c r="H7761" s="50">
        <v>836</v>
      </c>
      <c r="I7761" s="50">
        <f t="shared" si="361"/>
        <v>909</v>
      </c>
      <c r="J7761" s="50">
        <f t="shared" si="362"/>
        <v>917</v>
      </c>
    </row>
    <row r="7762" spans="3:10">
      <c r="C7762" s="48" t="s">
        <v>595</v>
      </c>
      <c r="D7762" s="49" t="s">
        <v>596</v>
      </c>
      <c r="E7762" s="65">
        <v>136</v>
      </c>
      <c r="F7762" s="65">
        <v>132</v>
      </c>
      <c r="G7762" s="50">
        <v>5164</v>
      </c>
      <c r="H7762" s="50">
        <v>5281</v>
      </c>
      <c r="I7762" s="50">
        <f t="shared" si="361"/>
        <v>5300</v>
      </c>
      <c r="J7762" s="50">
        <f t="shared" si="362"/>
        <v>5413</v>
      </c>
    </row>
    <row r="7763" spans="3:10">
      <c r="C7763" s="48" t="s">
        <v>5647</v>
      </c>
      <c r="D7763" s="49" t="s">
        <v>5648</v>
      </c>
      <c r="E7763" s="65">
        <v>0</v>
      </c>
      <c r="F7763" s="65">
        <v>0</v>
      </c>
      <c r="G7763" s="50">
        <v>0</v>
      </c>
      <c r="H7763" s="50">
        <v>1</v>
      </c>
      <c r="I7763" s="50">
        <f t="shared" si="361"/>
        <v>0</v>
      </c>
      <c r="J7763" s="50">
        <f t="shared" si="362"/>
        <v>1</v>
      </c>
    </row>
    <row r="7764" spans="3:10">
      <c r="C7764" s="48" t="s">
        <v>763</v>
      </c>
      <c r="D7764" s="49" t="s">
        <v>764</v>
      </c>
      <c r="E7764" s="65">
        <v>0</v>
      </c>
      <c r="F7764" s="65">
        <v>0</v>
      </c>
      <c r="G7764" s="50">
        <v>9</v>
      </c>
      <c r="H7764" s="50">
        <v>11</v>
      </c>
      <c r="I7764" s="50">
        <f t="shared" si="361"/>
        <v>9</v>
      </c>
      <c r="J7764" s="50">
        <f t="shared" si="362"/>
        <v>11</v>
      </c>
    </row>
    <row r="7765" spans="3:10">
      <c r="C7765" s="48" t="s">
        <v>765</v>
      </c>
      <c r="D7765" s="49" t="s">
        <v>766</v>
      </c>
      <c r="E7765" s="65">
        <v>0</v>
      </c>
      <c r="F7765" s="65">
        <v>0</v>
      </c>
      <c r="G7765" s="50">
        <v>2</v>
      </c>
      <c r="H7765" s="50">
        <v>3</v>
      </c>
      <c r="I7765" s="50">
        <f t="shared" si="361"/>
        <v>2</v>
      </c>
      <c r="J7765" s="50">
        <f t="shared" si="362"/>
        <v>3</v>
      </c>
    </row>
    <row r="7766" spans="3:10">
      <c r="C7766" s="48" t="s">
        <v>597</v>
      </c>
      <c r="D7766" s="49" t="s">
        <v>598</v>
      </c>
      <c r="E7766" s="65">
        <v>12</v>
      </c>
      <c r="F7766" s="65">
        <v>12</v>
      </c>
      <c r="G7766" s="50">
        <v>237</v>
      </c>
      <c r="H7766" s="50">
        <v>233</v>
      </c>
      <c r="I7766" s="50">
        <f t="shared" si="361"/>
        <v>249</v>
      </c>
      <c r="J7766" s="50">
        <f t="shared" si="362"/>
        <v>245</v>
      </c>
    </row>
    <row r="7767" spans="3:10">
      <c r="C7767" s="48" t="s">
        <v>767</v>
      </c>
      <c r="D7767" s="49" t="s">
        <v>768</v>
      </c>
      <c r="E7767" s="65">
        <v>0</v>
      </c>
      <c r="F7767" s="65">
        <v>0</v>
      </c>
      <c r="G7767" s="50">
        <v>26</v>
      </c>
      <c r="H7767" s="50">
        <v>32</v>
      </c>
      <c r="I7767" s="50">
        <f t="shared" ref="I7767:I7830" si="363">SUM(E7767,G7767)</f>
        <v>26</v>
      </c>
      <c r="J7767" s="50">
        <f t="shared" ref="J7767:J7830" si="364">SUM(F7767,H7767)</f>
        <v>32</v>
      </c>
    </row>
    <row r="7768" spans="3:10">
      <c r="C7768" s="48" t="s">
        <v>5649</v>
      </c>
      <c r="D7768" s="49" t="s">
        <v>5650</v>
      </c>
      <c r="E7768" s="65">
        <v>0</v>
      </c>
      <c r="F7768" s="65">
        <v>0</v>
      </c>
      <c r="G7768" s="50">
        <v>0</v>
      </c>
      <c r="H7768" s="50">
        <v>1</v>
      </c>
      <c r="I7768" s="50">
        <f t="shared" si="363"/>
        <v>0</v>
      </c>
      <c r="J7768" s="50">
        <f t="shared" si="364"/>
        <v>1</v>
      </c>
    </row>
    <row r="7769" spans="3:10">
      <c r="C7769" s="48" t="s">
        <v>769</v>
      </c>
      <c r="D7769" s="49" t="s">
        <v>770</v>
      </c>
      <c r="E7769" s="65">
        <v>0</v>
      </c>
      <c r="F7769" s="65">
        <v>0</v>
      </c>
      <c r="G7769" s="50">
        <v>3110</v>
      </c>
      <c r="H7769" s="50">
        <v>3196</v>
      </c>
      <c r="I7769" s="50">
        <f t="shared" si="363"/>
        <v>3110</v>
      </c>
      <c r="J7769" s="50">
        <f t="shared" si="364"/>
        <v>3196</v>
      </c>
    </row>
    <row r="7770" spans="3:10">
      <c r="C7770" s="48" t="s">
        <v>771</v>
      </c>
      <c r="D7770" s="49" t="s">
        <v>772</v>
      </c>
      <c r="E7770" s="65">
        <v>0</v>
      </c>
      <c r="F7770" s="65">
        <v>0</v>
      </c>
      <c r="G7770" s="50">
        <v>167</v>
      </c>
      <c r="H7770" s="50">
        <v>164</v>
      </c>
      <c r="I7770" s="50">
        <f t="shared" si="363"/>
        <v>167</v>
      </c>
      <c r="J7770" s="50">
        <f t="shared" si="364"/>
        <v>164</v>
      </c>
    </row>
    <row r="7771" spans="3:10">
      <c r="C7771" s="48" t="s">
        <v>599</v>
      </c>
      <c r="D7771" s="49" t="s">
        <v>600</v>
      </c>
      <c r="E7771" s="65">
        <v>0</v>
      </c>
      <c r="F7771" s="65">
        <v>0</v>
      </c>
      <c r="G7771" s="50">
        <v>0</v>
      </c>
      <c r="H7771" s="50">
        <v>1</v>
      </c>
      <c r="I7771" s="50">
        <f t="shared" si="363"/>
        <v>0</v>
      </c>
      <c r="J7771" s="50">
        <f t="shared" si="364"/>
        <v>1</v>
      </c>
    </row>
    <row r="7772" spans="3:10">
      <c r="C7772" s="48" t="s">
        <v>601</v>
      </c>
      <c r="D7772" s="49" t="s">
        <v>602</v>
      </c>
      <c r="E7772" s="65">
        <v>0</v>
      </c>
      <c r="F7772" s="65">
        <v>0</v>
      </c>
      <c r="G7772" s="50">
        <v>858</v>
      </c>
      <c r="H7772" s="50">
        <v>824</v>
      </c>
      <c r="I7772" s="50">
        <f t="shared" si="363"/>
        <v>858</v>
      </c>
      <c r="J7772" s="50">
        <f t="shared" si="364"/>
        <v>824</v>
      </c>
    </row>
    <row r="7773" spans="3:10">
      <c r="C7773" s="48" t="s">
        <v>603</v>
      </c>
      <c r="D7773" s="49" t="s">
        <v>604</v>
      </c>
      <c r="E7773" s="65">
        <v>0</v>
      </c>
      <c r="F7773" s="65">
        <v>0</v>
      </c>
      <c r="G7773" s="50">
        <v>1</v>
      </c>
      <c r="H7773" s="50">
        <v>1</v>
      </c>
      <c r="I7773" s="50">
        <f t="shared" si="363"/>
        <v>1</v>
      </c>
      <c r="J7773" s="50">
        <f t="shared" si="364"/>
        <v>1</v>
      </c>
    </row>
    <row r="7774" spans="3:10">
      <c r="C7774" s="48" t="s">
        <v>605</v>
      </c>
      <c r="D7774" s="49" t="s">
        <v>606</v>
      </c>
      <c r="E7774" s="65">
        <v>0</v>
      </c>
      <c r="F7774" s="65">
        <v>0</v>
      </c>
      <c r="G7774" s="50">
        <v>399</v>
      </c>
      <c r="H7774" s="50">
        <v>448</v>
      </c>
      <c r="I7774" s="50">
        <f t="shared" si="363"/>
        <v>399</v>
      </c>
      <c r="J7774" s="50">
        <f t="shared" si="364"/>
        <v>448</v>
      </c>
    </row>
    <row r="7775" spans="3:10">
      <c r="C7775" s="48" t="s">
        <v>773</v>
      </c>
      <c r="D7775" s="49" t="s">
        <v>774</v>
      </c>
      <c r="E7775" s="65">
        <v>0</v>
      </c>
      <c r="F7775" s="65">
        <v>0</v>
      </c>
      <c r="G7775" s="50">
        <v>0</v>
      </c>
      <c r="H7775" s="50">
        <v>1</v>
      </c>
      <c r="I7775" s="50">
        <f t="shared" si="363"/>
        <v>0</v>
      </c>
      <c r="J7775" s="50">
        <f t="shared" si="364"/>
        <v>1</v>
      </c>
    </row>
    <row r="7776" spans="3:10">
      <c r="C7776" s="48" t="s">
        <v>5651</v>
      </c>
      <c r="D7776" s="49" t="s">
        <v>5652</v>
      </c>
      <c r="E7776" s="65">
        <v>3</v>
      </c>
      <c r="F7776" s="65">
        <v>4</v>
      </c>
      <c r="G7776" s="50">
        <v>0</v>
      </c>
      <c r="H7776" s="50">
        <v>0</v>
      </c>
      <c r="I7776" s="50">
        <f t="shared" si="363"/>
        <v>3</v>
      </c>
      <c r="J7776" s="50">
        <f t="shared" si="364"/>
        <v>4</v>
      </c>
    </row>
    <row r="7777" spans="3:10">
      <c r="C7777" s="48" t="s">
        <v>5653</v>
      </c>
      <c r="D7777" s="49" t="s">
        <v>5654</v>
      </c>
      <c r="E7777" s="65">
        <v>0</v>
      </c>
      <c r="F7777" s="65">
        <v>0</v>
      </c>
      <c r="G7777" s="50">
        <v>0</v>
      </c>
      <c r="H7777" s="50">
        <v>1</v>
      </c>
      <c r="I7777" s="50">
        <f t="shared" si="363"/>
        <v>0</v>
      </c>
      <c r="J7777" s="50">
        <f t="shared" si="364"/>
        <v>1</v>
      </c>
    </row>
    <row r="7778" spans="3:10">
      <c r="C7778" s="48" t="s">
        <v>5655</v>
      </c>
      <c r="D7778" s="49" t="s">
        <v>5656</v>
      </c>
      <c r="E7778" s="65">
        <v>325</v>
      </c>
      <c r="F7778" s="65">
        <v>317</v>
      </c>
      <c r="G7778" s="50">
        <v>34</v>
      </c>
      <c r="H7778" s="50">
        <v>27</v>
      </c>
      <c r="I7778" s="50">
        <f t="shared" si="363"/>
        <v>359</v>
      </c>
      <c r="J7778" s="50">
        <f t="shared" si="364"/>
        <v>344</v>
      </c>
    </row>
    <row r="7779" spans="3:10">
      <c r="C7779" s="48" t="s">
        <v>607</v>
      </c>
      <c r="D7779" s="49" t="s">
        <v>608</v>
      </c>
      <c r="E7779" s="65">
        <v>1397</v>
      </c>
      <c r="F7779" s="65">
        <v>1415</v>
      </c>
      <c r="G7779" s="50">
        <v>1020</v>
      </c>
      <c r="H7779" s="50">
        <v>1024</v>
      </c>
      <c r="I7779" s="50">
        <f t="shared" si="363"/>
        <v>2417</v>
      </c>
      <c r="J7779" s="50">
        <f t="shared" si="364"/>
        <v>2439</v>
      </c>
    </row>
    <row r="7780" spans="3:10">
      <c r="C7780" s="48" t="s">
        <v>775</v>
      </c>
      <c r="D7780" s="49" t="s">
        <v>776</v>
      </c>
      <c r="E7780" s="65">
        <v>0</v>
      </c>
      <c r="F7780" s="65">
        <v>0</v>
      </c>
      <c r="G7780" s="50">
        <v>4</v>
      </c>
      <c r="H7780" s="50">
        <v>5</v>
      </c>
      <c r="I7780" s="50">
        <f t="shared" si="363"/>
        <v>4</v>
      </c>
      <c r="J7780" s="50">
        <f t="shared" si="364"/>
        <v>5</v>
      </c>
    </row>
    <row r="7781" spans="3:10">
      <c r="C7781" s="48" t="s">
        <v>491</v>
      </c>
      <c r="D7781" s="49" t="s">
        <v>492</v>
      </c>
      <c r="E7781" s="65">
        <v>1</v>
      </c>
      <c r="F7781" s="65">
        <v>0</v>
      </c>
      <c r="G7781" s="50">
        <v>0</v>
      </c>
      <c r="H7781" s="50">
        <v>1</v>
      </c>
      <c r="I7781" s="50">
        <f t="shared" si="363"/>
        <v>1</v>
      </c>
      <c r="J7781" s="50">
        <f t="shared" si="364"/>
        <v>1</v>
      </c>
    </row>
    <row r="7782" spans="3:10">
      <c r="C7782" s="48" t="s">
        <v>5657</v>
      </c>
      <c r="D7782" s="49" t="s">
        <v>5658</v>
      </c>
      <c r="E7782" s="65">
        <v>1</v>
      </c>
      <c r="F7782" s="65">
        <v>1</v>
      </c>
      <c r="G7782" s="50">
        <v>0</v>
      </c>
      <c r="H7782" s="50">
        <v>0</v>
      </c>
      <c r="I7782" s="50">
        <f t="shared" si="363"/>
        <v>1</v>
      </c>
      <c r="J7782" s="50">
        <f t="shared" si="364"/>
        <v>1</v>
      </c>
    </row>
    <row r="7783" spans="3:10">
      <c r="C7783" s="48" t="s">
        <v>2827</v>
      </c>
      <c r="D7783" s="49" t="s">
        <v>2828</v>
      </c>
      <c r="E7783" s="65">
        <v>105</v>
      </c>
      <c r="F7783" s="65">
        <v>109</v>
      </c>
      <c r="G7783" s="50">
        <v>13</v>
      </c>
      <c r="H7783" s="50">
        <v>13</v>
      </c>
      <c r="I7783" s="50">
        <f t="shared" si="363"/>
        <v>118</v>
      </c>
      <c r="J7783" s="50">
        <f t="shared" si="364"/>
        <v>122</v>
      </c>
    </row>
    <row r="7784" spans="3:10">
      <c r="C7784" s="48" t="s">
        <v>777</v>
      </c>
      <c r="D7784" s="49" t="s">
        <v>778</v>
      </c>
      <c r="E7784" s="65">
        <v>0</v>
      </c>
      <c r="F7784" s="65">
        <v>0</v>
      </c>
      <c r="G7784" s="50">
        <v>0</v>
      </c>
      <c r="H7784" s="50">
        <v>1</v>
      </c>
      <c r="I7784" s="50">
        <f t="shared" si="363"/>
        <v>0</v>
      </c>
      <c r="J7784" s="50">
        <f t="shared" si="364"/>
        <v>1</v>
      </c>
    </row>
    <row r="7785" spans="3:10">
      <c r="C7785" s="48" t="s">
        <v>779</v>
      </c>
      <c r="D7785" s="49" t="s">
        <v>780</v>
      </c>
      <c r="E7785" s="65">
        <v>0</v>
      </c>
      <c r="F7785" s="65">
        <v>0</v>
      </c>
      <c r="G7785" s="50">
        <v>1</v>
      </c>
      <c r="H7785" s="50">
        <v>1</v>
      </c>
      <c r="I7785" s="50">
        <f t="shared" si="363"/>
        <v>1</v>
      </c>
      <c r="J7785" s="50">
        <f t="shared" si="364"/>
        <v>1</v>
      </c>
    </row>
    <row r="7786" spans="3:10">
      <c r="C7786" s="48" t="s">
        <v>781</v>
      </c>
      <c r="D7786" s="49" t="s">
        <v>782</v>
      </c>
      <c r="E7786" s="65">
        <v>4</v>
      </c>
      <c r="F7786" s="65">
        <v>5</v>
      </c>
      <c r="G7786" s="50">
        <v>0</v>
      </c>
      <c r="H7786" s="50">
        <v>0</v>
      </c>
      <c r="I7786" s="50">
        <f t="shared" si="363"/>
        <v>4</v>
      </c>
      <c r="J7786" s="50">
        <f t="shared" si="364"/>
        <v>5</v>
      </c>
    </row>
    <row r="7787" spans="3:10">
      <c r="C7787" s="48" t="s">
        <v>4925</v>
      </c>
      <c r="D7787" s="49" t="s">
        <v>4926</v>
      </c>
      <c r="E7787" s="65">
        <v>0</v>
      </c>
      <c r="F7787" s="65">
        <v>0</v>
      </c>
      <c r="G7787" s="50">
        <v>0</v>
      </c>
      <c r="H7787" s="50">
        <v>1</v>
      </c>
      <c r="I7787" s="50">
        <f t="shared" si="363"/>
        <v>0</v>
      </c>
      <c r="J7787" s="50">
        <f t="shared" si="364"/>
        <v>1</v>
      </c>
    </row>
    <row r="7788" spans="3:10">
      <c r="C7788" s="48" t="s">
        <v>2035</v>
      </c>
      <c r="D7788" s="49" t="s">
        <v>2036</v>
      </c>
      <c r="E7788" s="65">
        <v>0</v>
      </c>
      <c r="F7788" s="65">
        <v>0</v>
      </c>
      <c r="G7788" s="50">
        <v>0</v>
      </c>
      <c r="H7788" s="50">
        <v>1</v>
      </c>
      <c r="I7788" s="50">
        <f t="shared" si="363"/>
        <v>0</v>
      </c>
      <c r="J7788" s="50">
        <f t="shared" si="364"/>
        <v>1</v>
      </c>
    </row>
    <row r="7789" spans="3:10">
      <c r="C7789" s="48" t="s">
        <v>2833</v>
      </c>
      <c r="D7789" s="49" t="s">
        <v>2834</v>
      </c>
      <c r="E7789" s="65">
        <v>0</v>
      </c>
      <c r="F7789" s="65">
        <v>0</v>
      </c>
      <c r="G7789" s="50">
        <v>0</v>
      </c>
      <c r="H7789" s="50">
        <v>1</v>
      </c>
      <c r="I7789" s="50">
        <f t="shared" si="363"/>
        <v>0</v>
      </c>
      <c r="J7789" s="50">
        <f t="shared" si="364"/>
        <v>1</v>
      </c>
    </row>
    <row r="7790" spans="3:10">
      <c r="C7790" s="48" t="s">
        <v>785</v>
      </c>
      <c r="D7790" s="49" t="s">
        <v>786</v>
      </c>
      <c r="E7790" s="65">
        <v>0</v>
      </c>
      <c r="F7790" s="65">
        <v>0</v>
      </c>
      <c r="G7790" s="50">
        <v>45</v>
      </c>
      <c r="H7790" s="50">
        <v>33</v>
      </c>
      <c r="I7790" s="50">
        <f t="shared" si="363"/>
        <v>45</v>
      </c>
      <c r="J7790" s="50">
        <f t="shared" si="364"/>
        <v>33</v>
      </c>
    </row>
    <row r="7791" spans="3:10">
      <c r="C7791" s="48" t="s">
        <v>787</v>
      </c>
      <c r="D7791" s="49" t="s">
        <v>788</v>
      </c>
      <c r="E7791" s="65">
        <v>472</v>
      </c>
      <c r="F7791" s="65">
        <v>467</v>
      </c>
      <c r="G7791" s="50">
        <v>120</v>
      </c>
      <c r="H7791" s="50">
        <v>131</v>
      </c>
      <c r="I7791" s="50">
        <f t="shared" si="363"/>
        <v>592</v>
      </c>
      <c r="J7791" s="50">
        <f t="shared" si="364"/>
        <v>598</v>
      </c>
    </row>
    <row r="7792" spans="3:10">
      <c r="C7792" s="48" t="s">
        <v>609</v>
      </c>
      <c r="D7792" s="49" t="s">
        <v>610</v>
      </c>
      <c r="E7792" s="65">
        <v>163</v>
      </c>
      <c r="F7792" s="65">
        <v>160</v>
      </c>
      <c r="G7792" s="50">
        <v>8</v>
      </c>
      <c r="H7792" s="50">
        <v>8</v>
      </c>
      <c r="I7792" s="50">
        <f t="shared" si="363"/>
        <v>171</v>
      </c>
      <c r="J7792" s="50">
        <f t="shared" si="364"/>
        <v>168</v>
      </c>
    </row>
    <row r="7793" spans="3:10">
      <c r="C7793" s="48" t="s">
        <v>1437</v>
      </c>
      <c r="D7793" s="49" t="s">
        <v>1438</v>
      </c>
      <c r="E7793" s="65">
        <v>0</v>
      </c>
      <c r="F7793" s="65">
        <v>0</v>
      </c>
      <c r="G7793" s="50">
        <v>0</v>
      </c>
      <c r="H7793" s="50">
        <v>1</v>
      </c>
      <c r="I7793" s="50">
        <f t="shared" si="363"/>
        <v>0</v>
      </c>
      <c r="J7793" s="50">
        <f t="shared" si="364"/>
        <v>1</v>
      </c>
    </row>
    <row r="7794" spans="3:10">
      <c r="C7794" s="48" t="s">
        <v>493</v>
      </c>
      <c r="D7794" s="49" t="s">
        <v>494</v>
      </c>
      <c r="E7794" s="65">
        <v>0</v>
      </c>
      <c r="F7794" s="65">
        <v>0</v>
      </c>
      <c r="G7794" s="50">
        <v>3</v>
      </c>
      <c r="H7794" s="50">
        <v>4</v>
      </c>
      <c r="I7794" s="50">
        <f t="shared" si="363"/>
        <v>3</v>
      </c>
      <c r="J7794" s="50">
        <f t="shared" si="364"/>
        <v>4</v>
      </c>
    </row>
    <row r="7795" spans="3:10">
      <c r="C7795" s="48" t="s">
        <v>789</v>
      </c>
      <c r="D7795" s="49" t="s">
        <v>1555</v>
      </c>
      <c r="E7795" s="65">
        <v>0</v>
      </c>
      <c r="F7795" s="65">
        <v>0</v>
      </c>
      <c r="G7795" s="50">
        <v>88</v>
      </c>
      <c r="H7795" s="50">
        <v>89</v>
      </c>
      <c r="I7795" s="50">
        <f t="shared" si="363"/>
        <v>88</v>
      </c>
      <c r="J7795" s="50">
        <f t="shared" si="364"/>
        <v>89</v>
      </c>
    </row>
    <row r="7796" spans="3:10">
      <c r="C7796" s="48" t="s">
        <v>790</v>
      </c>
      <c r="D7796" s="49" t="s">
        <v>791</v>
      </c>
      <c r="E7796" s="65">
        <v>0</v>
      </c>
      <c r="F7796" s="65">
        <v>0</v>
      </c>
      <c r="G7796" s="50">
        <v>16</v>
      </c>
      <c r="H7796" s="50">
        <v>20</v>
      </c>
      <c r="I7796" s="50">
        <f t="shared" si="363"/>
        <v>16</v>
      </c>
      <c r="J7796" s="50">
        <f t="shared" si="364"/>
        <v>20</v>
      </c>
    </row>
    <row r="7797" spans="3:10">
      <c r="C7797" s="48" t="s">
        <v>792</v>
      </c>
      <c r="D7797" s="49" t="s">
        <v>2837</v>
      </c>
      <c r="E7797" s="65">
        <v>0</v>
      </c>
      <c r="F7797" s="65">
        <v>0</v>
      </c>
      <c r="G7797" s="50">
        <v>4</v>
      </c>
      <c r="H7797" s="50">
        <v>5</v>
      </c>
      <c r="I7797" s="50">
        <f t="shared" si="363"/>
        <v>4</v>
      </c>
      <c r="J7797" s="50">
        <f t="shared" si="364"/>
        <v>5</v>
      </c>
    </row>
    <row r="7798" spans="3:10">
      <c r="C7798" s="48" t="s">
        <v>793</v>
      </c>
      <c r="D7798" s="49" t="s">
        <v>794</v>
      </c>
      <c r="E7798" s="65">
        <v>29</v>
      </c>
      <c r="F7798" s="65">
        <v>32</v>
      </c>
      <c r="G7798" s="50">
        <v>444</v>
      </c>
      <c r="H7798" s="50">
        <v>467</v>
      </c>
      <c r="I7798" s="50">
        <f t="shared" si="363"/>
        <v>473</v>
      </c>
      <c r="J7798" s="50">
        <f t="shared" si="364"/>
        <v>499</v>
      </c>
    </row>
    <row r="7799" spans="3:10">
      <c r="C7799" s="48" t="s">
        <v>795</v>
      </c>
      <c r="D7799" s="49" t="s">
        <v>796</v>
      </c>
      <c r="E7799" s="65">
        <v>0</v>
      </c>
      <c r="F7799" s="65">
        <v>0</v>
      </c>
      <c r="G7799" s="50">
        <v>27</v>
      </c>
      <c r="H7799" s="50">
        <v>33</v>
      </c>
      <c r="I7799" s="50">
        <f t="shared" si="363"/>
        <v>27</v>
      </c>
      <c r="J7799" s="50">
        <f t="shared" si="364"/>
        <v>33</v>
      </c>
    </row>
    <row r="7800" spans="3:10">
      <c r="C7800" s="48" t="s">
        <v>797</v>
      </c>
      <c r="D7800" s="49" t="s">
        <v>798</v>
      </c>
      <c r="E7800" s="65">
        <v>121</v>
      </c>
      <c r="F7800" s="65">
        <v>141</v>
      </c>
      <c r="G7800" s="50">
        <v>2688</v>
      </c>
      <c r="H7800" s="50">
        <v>2691</v>
      </c>
      <c r="I7800" s="50">
        <f t="shared" si="363"/>
        <v>2809</v>
      </c>
      <c r="J7800" s="50">
        <f t="shared" si="364"/>
        <v>2832</v>
      </c>
    </row>
    <row r="7801" spans="3:10">
      <c r="C7801" s="48" t="s">
        <v>4943</v>
      </c>
      <c r="D7801" s="49" t="s">
        <v>4944</v>
      </c>
      <c r="E7801" s="65">
        <v>0</v>
      </c>
      <c r="F7801" s="65">
        <v>0</v>
      </c>
      <c r="G7801" s="50">
        <v>1</v>
      </c>
      <c r="H7801" s="50">
        <v>1</v>
      </c>
      <c r="I7801" s="50">
        <f t="shared" si="363"/>
        <v>1</v>
      </c>
      <c r="J7801" s="50">
        <f t="shared" si="364"/>
        <v>1</v>
      </c>
    </row>
    <row r="7802" spans="3:10">
      <c r="C7802" s="48" t="s">
        <v>4947</v>
      </c>
      <c r="D7802" s="49" t="s">
        <v>4948</v>
      </c>
      <c r="E7802" s="65">
        <v>0</v>
      </c>
      <c r="F7802" s="65">
        <v>0</v>
      </c>
      <c r="G7802" s="50">
        <v>2</v>
      </c>
      <c r="H7802" s="50">
        <v>1</v>
      </c>
      <c r="I7802" s="50">
        <f t="shared" si="363"/>
        <v>2</v>
      </c>
      <c r="J7802" s="50">
        <f t="shared" si="364"/>
        <v>1</v>
      </c>
    </row>
    <row r="7803" spans="3:10">
      <c r="C7803" s="48" t="s">
        <v>4951</v>
      </c>
      <c r="D7803" s="49" t="s">
        <v>4952</v>
      </c>
      <c r="E7803" s="65">
        <v>0</v>
      </c>
      <c r="F7803" s="65">
        <v>0</v>
      </c>
      <c r="G7803" s="50">
        <v>1</v>
      </c>
      <c r="H7803" s="50">
        <v>1</v>
      </c>
      <c r="I7803" s="50">
        <f t="shared" si="363"/>
        <v>1</v>
      </c>
      <c r="J7803" s="50">
        <f t="shared" si="364"/>
        <v>1</v>
      </c>
    </row>
    <row r="7804" spans="3:10">
      <c r="C7804" s="48" t="s">
        <v>799</v>
      </c>
      <c r="D7804" s="49" t="s">
        <v>800</v>
      </c>
      <c r="E7804" s="65">
        <v>0</v>
      </c>
      <c r="F7804" s="65">
        <v>0</v>
      </c>
      <c r="G7804" s="50">
        <v>15</v>
      </c>
      <c r="H7804" s="50">
        <v>17</v>
      </c>
      <c r="I7804" s="50">
        <f t="shared" si="363"/>
        <v>15</v>
      </c>
      <c r="J7804" s="50">
        <f t="shared" si="364"/>
        <v>17</v>
      </c>
    </row>
    <row r="7805" spans="3:10">
      <c r="C7805" s="48" t="s">
        <v>801</v>
      </c>
      <c r="D7805" s="49" t="s">
        <v>802</v>
      </c>
      <c r="E7805" s="65">
        <v>0</v>
      </c>
      <c r="F7805" s="65">
        <v>0</v>
      </c>
      <c r="G7805" s="50">
        <v>15</v>
      </c>
      <c r="H7805" s="50">
        <v>12</v>
      </c>
      <c r="I7805" s="50">
        <f t="shared" si="363"/>
        <v>15</v>
      </c>
      <c r="J7805" s="50">
        <f t="shared" si="364"/>
        <v>12</v>
      </c>
    </row>
    <row r="7806" spans="3:10">
      <c r="C7806" s="48" t="s">
        <v>803</v>
      </c>
      <c r="D7806" s="49" t="s">
        <v>804</v>
      </c>
      <c r="E7806" s="65">
        <v>0</v>
      </c>
      <c r="F7806" s="65">
        <v>0</v>
      </c>
      <c r="G7806" s="50">
        <v>55</v>
      </c>
      <c r="H7806" s="50">
        <v>59</v>
      </c>
      <c r="I7806" s="50">
        <f t="shared" si="363"/>
        <v>55</v>
      </c>
      <c r="J7806" s="50">
        <f t="shared" si="364"/>
        <v>59</v>
      </c>
    </row>
    <row r="7807" spans="3:10">
      <c r="C7807" s="48" t="s">
        <v>805</v>
      </c>
      <c r="D7807" s="49" t="s">
        <v>806</v>
      </c>
      <c r="E7807" s="65">
        <v>0</v>
      </c>
      <c r="F7807" s="65">
        <v>0</v>
      </c>
      <c r="G7807" s="50">
        <v>85</v>
      </c>
      <c r="H7807" s="50">
        <v>83</v>
      </c>
      <c r="I7807" s="50">
        <f t="shared" si="363"/>
        <v>85</v>
      </c>
      <c r="J7807" s="50">
        <f t="shared" si="364"/>
        <v>83</v>
      </c>
    </row>
    <row r="7808" spans="3:10">
      <c r="C7808" s="48" t="s">
        <v>807</v>
      </c>
      <c r="D7808" s="49" t="s">
        <v>808</v>
      </c>
      <c r="E7808" s="65">
        <v>0</v>
      </c>
      <c r="F7808" s="65">
        <v>0</v>
      </c>
      <c r="G7808" s="50">
        <v>73</v>
      </c>
      <c r="H7808" s="50">
        <v>76</v>
      </c>
      <c r="I7808" s="50">
        <f t="shared" si="363"/>
        <v>73</v>
      </c>
      <c r="J7808" s="50">
        <f t="shared" si="364"/>
        <v>76</v>
      </c>
    </row>
    <row r="7809" spans="3:10">
      <c r="C7809" s="48" t="s">
        <v>809</v>
      </c>
      <c r="D7809" s="49" t="s">
        <v>810</v>
      </c>
      <c r="E7809" s="65">
        <v>0</v>
      </c>
      <c r="F7809" s="65">
        <v>0</v>
      </c>
      <c r="G7809" s="50">
        <v>84</v>
      </c>
      <c r="H7809" s="50">
        <v>89</v>
      </c>
      <c r="I7809" s="50">
        <f t="shared" si="363"/>
        <v>84</v>
      </c>
      <c r="J7809" s="50">
        <f t="shared" si="364"/>
        <v>89</v>
      </c>
    </row>
    <row r="7810" spans="3:10">
      <c r="C7810" s="48" t="s">
        <v>4955</v>
      </c>
      <c r="D7810" s="49" t="s">
        <v>4956</v>
      </c>
      <c r="E7810" s="65">
        <v>0</v>
      </c>
      <c r="F7810" s="65">
        <v>0</v>
      </c>
      <c r="G7810" s="50">
        <v>4</v>
      </c>
      <c r="H7810" s="50">
        <v>4</v>
      </c>
      <c r="I7810" s="50">
        <f t="shared" si="363"/>
        <v>4</v>
      </c>
      <c r="J7810" s="50">
        <f t="shared" si="364"/>
        <v>4</v>
      </c>
    </row>
    <row r="7811" spans="3:10">
      <c r="C7811" s="48" t="s">
        <v>811</v>
      </c>
      <c r="D7811" s="49" t="s">
        <v>812</v>
      </c>
      <c r="E7811" s="65">
        <v>0</v>
      </c>
      <c r="F7811" s="65">
        <v>0</v>
      </c>
      <c r="G7811" s="50">
        <v>0</v>
      </c>
      <c r="H7811" s="50">
        <v>1</v>
      </c>
      <c r="I7811" s="50">
        <f t="shared" si="363"/>
        <v>0</v>
      </c>
      <c r="J7811" s="50">
        <f t="shared" si="364"/>
        <v>1</v>
      </c>
    </row>
    <row r="7812" spans="3:10">
      <c r="C7812" s="48" t="s">
        <v>815</v>
      </c>
      <c r="D7812" s="49" t="s">
        <v>816</v>
      </c>
      <c r="E7812" s="65">
        <v>0</v>
      </c>
      <c r="F7812" s="65">
        <v>0</v>
      </c>
      <c r="G7812" s="50">
        <v>1</v>
      </c>
      <c r="H7812" s="50">
        <v>1</v>
      </c>
      <c r="I7812" s="50">
        <f t="shared" si="363"/>
        <v>1</v>
      </c>
      <c r="J7812" s="50">
        <f t="shared" si="364"/>
        <v>1</v>
      </c>
    </row>
    <row r="7813" spans="3:10">
      <c r="C7813" s="48" t="s">
        <v>825</v>
      </c>
      <c r="D7813" s="49" t="s">
        <v>826</v>
      </c>
      <c r="E7813" s="65">
        <v>0</v>
      </c>
      <c r="F7813" s="65">
        <v>0</v>
      </c>
      <c r="G7813" s="50">
        <v>0</v>
      </c>
      <c r="H7813" s="50">
        <v>1</v>
      </c>
      <c r="I7813" s="50">
        <f t="shared" si="363"/>
        <v>0</v>
      </c>
      <c r="J7813" s="50">
        <f t="shared" si="364"/>
        <v>1</v>
      </c>
    </row>
    <row r="7814" spans="3:10">
      <c r="C7814" s="48" t="s">
        <v>827</v>
      </c>
      <c r="D7814" s="49" t="s">
        <v>828</v>
      </c>
      <c r="E7814" s="65">
        <v>0</v>
      </c>
      <c r="F7814" s="65">
        <v>0</v>
      </c>
      <c r="G7814" s="50">
        <v>1</v>
      </c>
      <c r="H7814" s="50">
        <v>1</v>
      </c>
      <c r="I7814" s="50">
        <f t="shared" si="363"/>
        <v>1</v>
      </c>
      <c r="J7814" s="50">
        <f t="shared" si="364"/>
        <v>1</v>
      </c>
    </row>
    <row r="7815" spans="3:10">
      <c r="C7815" s="48" t="s">
        <v>829</v>
      </c>
      <c r="D7815" s="49" t="s">
        <v>830</v>
      </c>
      <c r="E7815" s="65">
        <v>0</v>
      </c>
      <c r="F7815" s="65">
        <v>0</v>
      </c>
      <c r="G7815" s="50">
        <v>1</v>
      </c>
      <c r="H7815" s="50">
        <v>1</v>
      </c>
      <c r="I7815" s="50">
        <f t="shared" si="363"/>
        <v>1</v>
      </c>
      <c r="J7815" s="50">
        <f t="shared" si="364"/>
        <v>1</v>
      </c>
    </row>
    <row r="7816" spans="3:10">
      <c r="C7816" s="48" t="s">
        <v>831</v>
      </c>
      <c r="D7816" s="49" t="s">
        <v>832</v>
      </c>
      <c r="E7816" s="65">
        <v>0</v>
      </c>
      <c r="F7816" s="65">
        <v>0</v>
      </c>
      <c r="G7816" s="50">
        <v>2</v>
      </c>
      <c r="H7816" s="50">
        <v>3</v>
      </c>
      <c r="I7816" s="50">
        <f t="shared" si="363"/>
        <v>2</v>
      </c>
      <c r="J7816" s="50">
        <f t="shared" si="364"/>
        <v>3</v>
      </c>
    </row>
    <row r="7817" spans="3:10">
      <c r="C7817" s="48" t="s">
        <v>833</v>
      </c>
      <c r="D7817" s="49" t="s">
        <v>834</v>
      </c>
      <c r="E7817" s="65">
        <v>0</v>
      </c>
      <c r="F7817" s="65">
        <v>0</v>
      </c>
      <c r="G7817" s="50">
        <v>19</v>
      </c>
      <c r="H7817" s="50">
        <v>20</v>
      </c>
      <c r="I7817" s="50">
        <f t="shared" si="363"/>
        <v>19</v>
      </c>
      <c r="J7817" s="50">
        <f t="shared" si="364"/>
        <v>20</v>
      </c>
    </row>
    <row r="7818" spans="3:10">
      <c r="C7818" s="48" t="s">
        <v>835</v>
      </c>
      <c r="D7818" s="49" t="s">
        <v>836</v>
      </c>
      <c r="E7818" s="65">
        <v>0</v>
      </c>
      <c r="F7818" s="65">
        <v>0</v>
      </c>
      <c r="G7818" s="50">
        <v>26</v>
      </c>
      <c r="H7818" s="50">
        <v>27</v>
      </c>
      <c r="I7818" s="50">
        <f t="shared" si="363"/>
        <v>26</v>
      </c>
      <c r="J7818" s="50">
        <f t="shared" si="364"/>
        <v>27</v>
      </c>
    </row>
    <row r="7819" spans="3:10">
      <c r="C7819" s="48" t="s">
        <v>837</v>
      </c>
      <c r="D7819" s="49" t="s">
        <v>838</v>
      </c>
      <c r="E7819" s="65">
        <v>0</v>
      </c>
      <c r="F7819" s="65">
        <v>0</v>
      </c>
      <c r="G7819" s="50">
        <v>33</v>
      </c>
      <c r="H7819" s="50">
        <v>33</v>
      </c>
      <c r="I7819" s="50">
        <f t="shared" si="363"/>
        <v>33</v>
      </c>
      <c r="J7819" s="50">
        <f t="shared" si="364"/>
        <v>33</v>
      </c>
    </row>
    <row r="7820" spans="3:10">
      <c r="C7820" s="48" t="s">
        <v>839</v>
      </c>
      <c r="D7820" s="49" t="s">
        <v>840</v>
      </c>
      <c r="E7820" s="65">
        <v>0</v>
      </c>
      <c r="F7820" s="65">
        <v>0</v>
      </c>
      <c r="G7820" s="50">
        <v>52</v>
      </c>
      <c r="H7820" s="50">
        <v>47</v>
      </c>
      <c r="I7820" s="50">
        <f t="shared" si="363"/>
        <v>52</v>
      </c>
      <c r="J7820" s="50">
        <f t="shared" si="364"/>
        <v>47</v>
      </c>
    </row>
    <row r="7821" spans="3:10">
      <c r="C7821" s="48" t="s">
        <v>841</v>
      </c>
      <c r="D7821" s="49" t="s">
        <v>842</v>
      </c>
      <c r="E7821" s="65">
        <v>0</v>
      </c>
      <c r="F7821" s="65">
        <v>0</v>
      </c>
      <c r="G7821" s="50">
        <v>20</v>
      </c>
      <c r="H7821" s="50">
        <v>20</v>
      </c>
      <c r="I7821" s="50">
        <f t="shared" si="363"/>
        <v>20</v>
      </c>
      <c r="J7821" s="50">
        <f t="shared" si="364"/>
        <v>20</v>
      </c>
    </row>
    <row r="7822" spans="3:10">
      <c r="C7822" s="48" t="s">
        <v>843</v>
      </c>
      <c r="D7822" s="49" t="s">
        <v>844</v>
      </c>
      <c r="E7822" s="65">
        <v>0</v>
      </c>
      <c r="F7822" s="65">
        <v>0</v>
      </c>
      <c r="G7822" s="50">
        <v>31</v>
      </c>
      <c r="H7822" s="50">
        <v>33</v>
      </c>
      <c r="I7822" s="50">
        <f t="shared" si="363"/>
        <v>31</v>
      </c>
      <c r="J7822" s="50">
        <f t="shared" si="364"/>
        <v>33</v>
      </c>
    </row>
    <row r="7823" spans="3:10">
      <c r="C7823" s="48" t="s">
        <v>845</v>
      </c>
      <c r="D7823" s="49" t="s">
        <v>846</v>
      </c>
      <c r="E7823" s="65">
        <v>0</v>
      </c>
      <c r="F7823" s="65">
        <v>0</v>
      </c>
      <c r="G7823" s="50">
        <v>0</v>
      </c>
      <c r="H7823" s="50">
        <v>1</v>
      </c>
      <c r="I7823" s="50">
        <f t="shared" si="363"/>
        <v>0</v>
      </c>
      <c r="J7823" s="50">
        <f t="shared" si="364"/>
        <v>1</v>
      </c>
    </row>
    <row r="7824" spans="3:10">
      <c r="C7824" s="48" t="s">
        <v>847</v>
      </c>
      <c r="D7824" s="49" t="s">
        <v>848</v>
      </c>
      <c r="E7824" s="65">
        <v>0</v>
      </c>
      <c r="F7824" s="65">
        <v>0</v>
      </c>
      <c r="G7824" s="50">
        <v>0</v>
      </c>
      <c r="H7824" s="50">
        <v>1</v>
      </c>
      <c r="I7824" s="50">
        <f t="shared" si="363"/>
        <v>0</v>
      </c>
      <c r="J7824" s="50">
        <f t="shared" si="364"/>
        <v>1</v>
      </c>
    </row>
    <row r="7825" spans="3:10">
      <c r="C7825" s="48" t="s">
        <v>849</v>
      </c>
      <c r="D7825" s="49" t="s">
        <v>850</v>
      </c>
      <c r="E7825" s="65">
        <v>0</v>
      </c>
      <c r="F7825" s="65">
        <v>0</v>
      </c>
      <c r="G7825" s="50">
        <v>11</v>
      </c>
      <c r="H7825" s="50">
        <v>12</v>
      </c>
      <c r="I7825" s="50">
        <f t="shared" si="363"/>
        <v>11</v>
      </c>
      <c r="J7825" s="50">
        <f t="shared" si="364"/>
        <v>12</v>
      </c>
    </row>
    <row r="7826" spans="3:10">
      <c r="C7826" s="48" t="s">
        <v>851</v>
      </c>
      <c r="D7826" s="49" t="s">
        <v>852</v>
      </c>
      <c r="E7826" s="65">
        <v>0</v>
      </c>
      <c r="F7826" s="65">
        <v>0</v>
      </c>
      <c r="G7826" s="50">
        <v>21</v>
      </c>
      <c r="H7826" s="50">
        <v>15</v>
      </c>
      <c r="I7826" s="50">
        <f t="shared" si="363"/>
        <v>21</v>
      </c>
      <c r="J7826" s="50">
        <f t="shared" si="364"/>
        <v>15</v>
      </c>
    </row>
    <row r="7827" spans="3:10">
      <c r="C7827" s="48" t="s">
        <v>853</v>
      </c>
      <c r="D7827" s="49" t="s">
        <v>854</v>
      </c>
      <c r="E7827" s="65">
        <v>0</v>
      </c>
      <c r="F7827" s="65">
        <v>0</v>
      </c>
      <c r="G7827" s="50">
        <v>22</v>
      </c>
      <c r="H7827" s="50">
        <v>23</v>
      </c>
      <c r="I7827" s="50">
        <f t="shared" si="363"/>
        <v>22</v>
      </c>
      <c r="J7827" s="50">
        <f t="shared" si="364"/>
        <v>23</v>
      </c>
    </row>
    <row r="7828" spans="3:10">
      <c r="C7828" s="48" t="s">
        <v>855</v>
      </c>
      <c r="D7828" s="49" t="s">
        <v>856</v>
      </c>
      <c r="E7828" s="65">
        <v>0</v>
      </c>
      <c r="F7828" s="65">
        <v>0</v>
      </c>
      <c r="G7828" s="50">
        <v>64</v>
      </c>
      <c r="H7828" s="50">
        <v>57</v>
      </c>
      <c r="I7828" s="50">
        <f t="shared" si="363"/>
        <v>64</v>
      </c>
      <c r="J7828" s="50">
        <f t="shared" si="364"/>
        <v>57</v>
      </c>
    </row>
    <row r="7829" spans="3:10">
      <c r="C7829" s="48" t="s">
        <v>857</v>
      </c>
      <c r="D7829" s="49" t="s">
        <v>858</v>
      </c>
      <c r="E7829" s="65">
        <v>0</v>
      </c>
      <c r="F7829" s="65">
        <v>0</v>
      </c>
      <c r="G7829" s="50">
        <v>36</v>
      </c>
      <c r="H7829" s="50">
        <v>39</v>
      </c>
      <c r="I7829" s="50">
        <f t="shared" si="363"/>
        <v>36</v>
      </c>
      <c r="J7829" s="50">
        <f t="shared" si="364"/>
        <v>39</v>
      </c>
    </row>
    <row r="7830" spans="3:10">
      <c r="C7830" s="48" t="s">
        <v>859</v>
      </c>
      <c r="D7830" s="49" t="s">
        <v>860</v>
      </c>
      <c r="E7830" s="65">
        <v>0</v>
      </c>
      <c r="F7830" s="65">
        <v>0</v>
      </c>
      <c r="G7830" s="50">
        <v>60</v>
      </c>
      <c r="H7830" s="50">
        <v>60</v>
      </c>
      <c r="I7830" s="50">
        <f t="shared" si="363"/>
        <v>60</v>
      </c>
      <c r="J7830" s="50">
        <f t="shared" si="364"/>
        <v>60</v>
      </c>
    </row>
    <row r="7831" spans="3:10">
      <c r="C7831" s="48" t="s">
        <v>861</v>
      </c>
      <c r="D7831" s="49" t="s">
        <v>862</v>
      </c>
      <c r="E7831" s="65">
        <v>0</v>
      </c>
      <c r="F7831" s="65">
        <v>0</v>
      </c>
      <c r="G7831" s="50">
        <v>3</v>
      </c>
      <c r="H7831" s="50">
        <v>3</v>
      </c>
      <c r="I7831" s="50">
        <f t="shared" ref="I7831:I7894" si="365">SUM(E7831,G7831)</f>
        <v>3</v>
      </c>
      <c r="J7831" s="50">
        <f t="shared" ref="J7831:J7894" si="366">SUM(F7831,H7831)</f>
        <v>3</v>
      </c>
    </row>
    <row r="7832" spans="3:10">
      <c r="C7832" s="48" t="s">
        <v>863</v>
      </c>
      <c r="D7832" s="49" t="s">
        <v>864</v>
      </c>
      <c r="E7832" s="65">
        <v>0</v>
      </c>
      <c r="F7832" s="65">
        <v>0</v>
      </c>
      <c r="G7832" s="50">
        <v>1</v>
      </c>
      <c r="H7832" s="50">
        <v>1</v>
      </c>
      <c r="I7832" s="50">
        <f t="shared" si="365"/>
        <v>1</v>
      </c>
      <c r="J7832" s="50">
        <f t="shared" si="366"/>
        <v>1</v>
      </c>
    </row>
    <row r="7833" spans="3:10">
      <c r="C7833" s="48" t="s">
        <v>865</v>
      </c>
      <c r="D7833" s="49" t="s">
        <v>866</v>
      </c>
      <c r="E7833" s="65">
        <v>7042</v>
      </c>
      <c r="F7833" s="65">
        <v>7069</v>
      </c>
      <c r="G7833" s="50">
        <v>458</v>
      </c>
      <c r="H7833" s="50">
        <v>441</v>
      </c>
      <c r="I7833" s="50">
        <f t="shared" si="365"/>
        <v>7500</v>
      </c>
      <c r="J7833" s="50">
        <f t="shared" si="366"/>
        <v>7510</v>
      </c>
    </row>
    <row r="7834" spans="3:10">
      <c r="C7834" s="48" t="s">
        <v>867</v>
      </c>
      <c r="D7834" s="49" t="s">
        <v>868</v>
      </c>
      <c r="E7834" s="65">
        <v>1</v>
      </c>
      <c r="F7834" s="65">
        <v>0</v>
      </c>
      <c r="G7834" s="50">
        <v>51</v>
      </c>
      <c r="H7834" s="50">
        <v>48</v>
      </c>
      <c r="I7834" s="50">
        <f t="shared" si="365"/>
        <v>52</v>
      </c>
      <c r="J7834" s="50">
        <f t="shared" si="366"/>
        <v>48</v>
      </c>
    </row>
    <row r="7835" spans="3:10">
      <c r="C7835" s="48" t="s">
        <v>869</v>
      </c>
      <c r="D7835" s="49" t="s">
        <v>870</v>
      </c>
      <c r="E7835" s="65">
        <v>0</v>
      </c>
      <c r="F7835" s="65">
        <v>0</v>
      </c>
      <c r="G7835" s="50">
        <v>8</v>
      </c>
      <c r="H7835" s="50">
        <v>9</v>
      </c>
      <c r="I7835" s="50">
        <f t="shared" si="365"/>
        <v>8</v>
      </c>
      <c r="J7835" s="50">
        <f t="shared" si="366"/>
        <v>9</v>
      </c>
    </row>
    <row r="7836" spans="3:10">
      <c r="C7836" s="48" t="s">
        <v>871</v>
      </c>
      <c r="D7836" s="49" t="s">
        <v>872</v>
      </c>
      <c r="E7836" s="65">
        <v>0</v>
      </c>
      <c r="F7836" s="65">
        <v>0</v>
      </c>
      <c r="G7836" s="50">
        <v>1</v>
      </c>
      <c r="H7836" s="50">
        <v>1</v>
      </c>
      <c r="I7836" s="50">
        <f t="shared" si="365"/>
        <v>1</v>
      </c>
      <c r="J7836" s="50">
        <f t="shared" si="366"/>
        <v>1</v>
      </c>
    </row>
    <row r="7837" spans="3:10">
      <c r="C7837" s="48" t="s">
        <v>873</v>
      </c>
      <c r="D7837" s="49" t="s">
        <v>874</v>
      </c>
      <c r="E7837" s="65">
        <v>0</v>
      </c>
      <c r="F7837" s="65">
        <v>0</v>
      </c>
      <c r="G7837" s="50">
        <v>1</v>
      </c>
      <c r="H7837" s="50">
        <v>1</v>
      </c>
      <c r="I7837" s="50">
        <f t="shared" si="365"/>
        <v>1</v>
      </c>
      <c r="J7837" s="50">
        <f t="shared" si="366"/>
        <v>1</v>
      </c>
    </row>
    <row r="7838" spans="3:10">
      <c r="C7838" s="48" t="s">
        <v>875</v>
      </c>
      <c r="D7838" s="49" t="s">
        <v>876</v>
      </c>
      <c r="E7838" s="65">
        <v>0</v>
      </c>
      <c r="F7838" s="65">
        <v>0</v>
      </c>
      <c r="G7838" s="50">
        <v>0</v>
      </c>
      <c r="H7838" s="50">
        <v>1</v>
      </c>
      <c r="I7838" s="50">
        <f t="shared" si="365"/>
        <v>0</v>
      </c>
      <c r="J7838" s="50">
        <f t="shared" si="366"/>
        <v>1</v>
      </c>
    </row>
    <row r="7839" spans="3:10">
      <c r="C7839" s="48" t="s">
        <v>877</v>
      </c>
      <c r="D7839" s="49" t="s">
        <v>878</v>
      </c>
      <c r="E7839" s="65">
        <v>0</v>
      </c>
      <c r="F7839" s="65">
        <v>0</v>
      </c>
      <c r="G7839" s="50">
        <v>0</v>
      </c>
      <c r="H7839" s="50">
        <v>1</v>
      </c>
      <c r="I7839" s="50">
        <f t="shared" si="365"/>
        <v>0</v>
      </c>
      <c r="J7839" s="50">
        <f t="shared" si="366"/>
        <v>1</v>
      </c>
    </row>
    <row r="7840" spans="3:10">
      <c r="C7840" s="48" t="s">
        <v>880</v>
      </c>
      <c r="D7840" s="49" t="s">
        <v>881</v>
      </c>
      <c r="E7840" s="65">
        <v>16</v>
      </c>
      <c r="F7840" s="65">
        <v>20</v>
      </c>
      <c r="G7840" s="50">
        <v>279</v>
      </c>
      <c r="H7840" s="50">
        <v>293</v>
      </c>
      <c r="I7840" s="50">
        <f t="shared" si="365"/>
        <v>295</v>
      </c>
      <c r="J7840" s="50">
        <f t="shared" si="366"/>
        <v>313</v>
      </c>
    </row>
    <row r="7841" spans="3:10">
      <c r="C7841" s="48" t="s">
        <v>882</v>
      </c>
      <c r="D7841" s="49" t="s">
        <v>883</v>
      </c>
      <c r="E7841" s="65">
        <v>26</v>
      </c>
      <c r="F7841" s="65">
        <v>21</v>
      </c>
      <c r="G7841" s="50">
        <v>115</v>
      </c>
      <c r="H7841" s="50">
        <v>115</v>
      </c>
      <c r="I7841" s="50">
        <f t="shared" si="365"/>
        <v>141</v>
      </c>
      <c r="J7841" s="50">
        <f t="shared" si="366"/>
        <v>136</v>
      </c>
    </row>
    <row r="7842" spans="3:10">
      <c r="C7842" s="48" t="s">
        <v>884</v>
      </c>
      <c r="D7842" s="49" t="s">
        <v>885</v>
      </c>
      <c r="E7842" s="65">
        <v>39</v>
      </c>
      <c r="F7842" s="65">
        <v>48</v>
      </c>
      <c r="G7842" s="50">
        <v>651</v>
      </c>
      <c r="H7842" s="50">
        <v>623</v>
      </c>
      <c r="I7842" s="50">
        <f t="shared" si="365"/>
        <v>690</v>
      </c>
      <c r="J7842" s="50">
        <f t="shared" si="366"/>
        <v>671</v>
      </c>
    </row>
    <row r="7843" spans="3:10">
      <c r="C7843" s="48" t="s">
        <v>886</v>
      </c>
      <c r="D7843" s="49" t="s">
        <v>887</v>
      </c>
      <c r="E7843" s="65">
        <v>94</v>
      </c>
      <c r="F7843" s="65">
        <v>76</v>
      </c>
      <c r="G7843" s="50">
        <v>413</v>
      </c>
      <c r="H7843" s="50">
        <v>380</v>
      </c>
      <c r="I7843" s="50">
        <f t="shared" si="365"/>
        <v>507</v>
      </c>
      <c r="J7843" s="50">
        <f t="shared" si="366"/>
        <v>456</v>
      </c>
    </row>
    <row r="7844" spans="3:10">
      <c r="C7844" s="48" t="s">
        <v>888</v>
      </c>
      <c r="D7844" s="49" t="s">
        <v>889</v>
      </c>
      <c r="E7844" s="65">
        <v>21</v>
      </c>
      <c r="F7844" s="65">
        <v>23</v>
      </c>
      <c r="G7844" s="50">
        <v>1341</v>
      </c>
      <c r="H7844" s="50">
        <v>1368</v>
      </c>
      <c r="I7844" s="50">
        <f t="shared" si="365"/>
        <v>1362</v>
      </c>
      <c r="J7844" s="50">
        <f t="shared" si="366"/>
        <v>1391</v>
      </c>
    </row>
    <row r="7845" spans="3:10">
      <c r="C7845" s="48" t="s">
        <v>890</v>
      </c>
      <c r="D7845" s="49" t="s">
        <v>891</v>
      </c>
      <c r="E7845" s="65">
        <v>59</v>
      </c>
      <c r="F7845" s="65">
        <v>48</v>
      </c>
      <c r="G7845" s="50">
        <v>1132</v>
      </c>
      <c r="H7845" s="50">
        <v>1141</v>
      </c>
      <c r="I7845" s="50">
        <f t="shared" si="365"/>
        <v>1191</v>
      </c>
      <c r="J7845" s="50">
        <f t="shared" si="366"/>
        <v>1189</v>
      </c>
    </row>
    <row r="7846" spans="3:10">
      <c r="C7846" s="48" t="s">
        <v>892</v>
      </c>
      <c r="D7846" s="49" t="s">
        <v>893</v>
      </c>
      <c r="E7846" s="65">
        <v>1</v>
      </c>
      <c r="F7846" s="65">
        <v>1</v>
      </c>
      <c r="G7846" s="50">
        <v>553</v>
      </c>
      <c r="H7846" s="50">
        <v>545</v>
      </c>
      <c r="I7846" s="50">
        <f t="shared" si="365"/>
        <v>554</v>
      </c>
      <c r="J7846" s="50">
        <f t="shared" si="366"/>
        <v>546</v>
      </c>
    </row>
    <row r="7847" spans="3:10">
      <c r="C7847" s="48" t="s">
        <v>894</v>
      </c>
      <c r="D7847" s="49" t="s">
        <v>895</v>
      </c>
      <c r="E7847" s="65">
        <v>1</v>
      </c>
      <c r="F7847" s="65">
        <v>1</v>
      </c>
      <c r="G7847" s="50">
        <v>121</v>
      </c>
      <c r="H7847" s="50">
        <v>120</v>
      </c>
      <c r="I7847" s="50">
        <f t="shared" si="365"/>
        <v>122</v>
      </c>
      <c r="J7847" s="50">
        <f t="shared" si="366"/>
        <v>121</v>
      </c>
    </row>
    <row r="7848" spans="3:10">
      <c r="C7848" s="48" t="s">
        <v>896</v>
      </c>
      <c r="D7848" s="49" t="s">
        <v>897</v>
      </c>
      <c r="E7848" s="65">
        <v>0</v>
      </c>
      <c r="F7848" s="65">
        <v>0</v>
      </c>
      <c r="G7848" s="50">
        <v>44</v>
      </c>
      <c r="H7848" s="50">
        <v>44</v>
      </c>
      <c r="I7848" s="50">
        <f t="shared" si="365"/>
        <v>44</v>
      </c>
      <c r="J7848" s="50">
        <f t="shared" si="366"/>
        <v>44</v>
      </c>
    </row>
    <row r="7849" spans="3:10">
      <c r="C7849" s="48" t="s">
        <v>898</v>
      </c>
      <c r="D7849" s="49" t="s">
        <v>899</v>
      </c>
      <c r="E7849" s="65">
        <v>0</v>
      </c>
      <c r="F7849" s="65">
        <v>0</v>
      </c>
      <c r="G7849" s="50">
        <v>2</v>
      </c>
      <c r="H7849" s="50">
        <v>3</v>
      </c>
      <c r="I7849" s="50">
        <f t="shared" si="365"/>
        <v>2</v>
      </c>
      <c r="J7849" s="50">
        <f t="shared" si="366"/>
        <v>3</v>
      </c>
    </row>
    <row r="7850" spans="3:10">
      <c r="C7850" s="48" t="s">
        <v>900</v>
      </c>
      <c r="D7850" s="49" t="s">
        <v>901</v>
      </c>
      <c r="E7850" s="65">
        <v>0</v>
      </c>
      <c r="F7850" s="65">
        <v>0</v>
      </c>
      <c r="G7850" s="50">
        <v>2</v>
      </c>
      <c r="H7850" s="50">
        <v>1</v>
      </c>
      <c r="I7850" s="50">
        <f t="shared" si="365"/>
        <v>2</v>
      </c>
      <c r="J7850" s="50">
        <f t="shared" si="366"/>
        <v>1</v>
      </c>
    </row>
    <row r="7851" spans="3:10">
      <c r="C7851" s="48" t="s">
        <v>902</v>
      </c>
      <c r="D7851" s="49" t="s">
        <v>903</v>
      </c>
      <c r="E7851" s="65">
        <v>0</v>
      </c>
      <c r="F7851" s="65">
        <v>0</v>
      </c>
      <c r="G7851" s="50">
        <v>13</v>
      </c>
      <c r="H7851" s="50">
        <v>15</v>
      </c>
      <c r="I7851" s="50">
        <f t="shared" si="365"/>
        <v>13</v>
      </c>
      <c r="J7851" s="50">
        <f t="shared" si="366"/>
        <v>15</v>
      </c>
    </row>
    <row r="7852" spans="3:10">
      <c r="C7852" s="48" t="s">
        <v>904</v>
      </c>
      <c r="D7852" s="49" t="s">
        <v>905</v>
      </c>
      <c r="E7852" s="65">
        <v>9</v>
      </c>
      <c r="F7852" s="65">
        <v>4</v>
      </c>
      <c r="G7852" s="50">
        <v>14</v>
      </c>
      <c r="H7852" s="50">
        <v>13</v>
      </c>
      <c r="I7852" s="50">
        <f t="shared" si="365"/>
        <v>23</v>
      </c>
      <c r="J7852" s="50">
        <f t="shared" si="366"/>
        <v>17</v>
      </c>
    </row>
    <row r="7853" spans="3:10">
      <c r="C7853" s="48" t="s">
        <v>906</v>
      </c>
      <c r="D7853" s="49" t="s">
        <v>907</v>
      </c>
      <c r="E7853" s="65">
        <v>4</v>
      </c>
      <c r="F7853" s="65">
        <v>4</v>
      </c>
      <c r="G7853" s="50">
        <v>31</v>
      </c>
      <c r="H7853" s="50">
        <v>33</v>
      </c>
      <c r="I7853" s="50">
        <f t="shared" si="365"/>
        <v>35</v>
      </c>
      <c r="J7853" s="50">
        <f t="shared" si="366"/>
        <v>37</v>
      </c>
    </row>
    <row r="7854" spans="3:10">
      <c r="C7854" s="48" t="s">
        <v>908</v>
      </c>
      <c r="D7854" s="49" t="s">
        <v>909</v>
      </c>
      <c r="E7854" s="65">
        <v>11</v>
      </c>
      <c r="F7854" s="65">
        <v>13</v>
      </c>
      <c r="G7854" s="50">
        <v>51</v>
      </c>
      <c r="H7854" s="50">
        <v>45</v>
      </c>
      <c r="I7854" s="50">
        <f t="shared" si="365"/>
        <v>62</v>
      </c>
      <c r="J7854" s="50">
        <f t="shared" si="366"/>
        <v>58</v>
      </c>
    </row>
    <row r="7855" spans="3:10">
      <c r="C7855" s="48" t="s">
        <v>910</v>
      </c>
      <c r="D7855" s="49" t="s">
        <v>911</v>
      </c>
      <c r="E7855" s="65">
        <v>1</v>
      </c>
      <c r="F7855" s="65">
        <v>1</v>
      </c>
      <c r="G7855" s="50">
        <v>95</v>
      </c>
      <c r="H7855" s="50">
        <v>100</v>
      </c>
      <c r="I7855" s="50">
        <f t="shared" si="365"/>
        <v>96</v>
      </c>
      <c r="J7855" s="50">
        <f t="shared" si="366"/>
        <v>101</v>
      </c>
    </row>
    <row r="7856" spans="3:10">
      <c r="C7856" s="48" t="s">
        <v>912</v>
      </c>
      <c r="D7856" s="49" t="s">
        <v>913</v>
      </c>
      <c r="E7856" s="65">
        <v>9</v>
      </c>
      <c r="F7856" s="65">
        <v>9</v>
      </c>
      <c r="G7856" s="50">
        <v>129</v>
      </c>
      <c r="H7856" s="50">
        <v>139</v>
      </c>
      <c r="I7856" s="50">
        <f t="shared" si="365"/>
        <v>138</v>
      </c>
      <c r="J7856" s="50">
        <f t="shared" si="366"/>
        <v>148</v>
      </c>
    </row>
    <row r="7857" spans="3:10">
      <c r="C7857" s="48" t="s">
        <v>914</v>
      </c>
      <c r="D7857" s="49" t="s">
        <v>915</v>
      </c>
      <c r="E7857" s="65">
        <v>0</v>
      </c>
      <c r="F7857" s="65">
        <v>0</v>
      </c>
      <c r="G7857" s="50">
        <v>27</v>
      </c>
      <c r="H7857" s="50">
        <v>21</v>
      </c>
      <c r="I7857" s="50">
        <f t="shared" si="365"/>
        <v>27</v>
      </c>
      <c r="J7857" s="50">
        <f t="shared" si="366"/>
        <v>21</v>
      </c>
    </row>
    <row r="7858" spans="3:10">
      <c r="C7858" s="48" t="s">
        <v>916</v>
      </c>
      <c r="D7858" s="49" t="s">
        <v>917</v>
      </c>
      <c r="E7858" s="65">
        <v>0</v>
      </c>
      <c r="F7858" s="65">
        <v>0</v>
      </c>
      <c r="G7858" s="50">
        <v>13</v>
      </c>
      <c r="H7858" s="50">
        <v>13</v>
      </c>
      <c r="I7858" s="50">
        <f t="shared" si="365"/>
        <v>13</v>
      </c>
      <c r="J7858" s="50">
        <f t="shared" si="366"/>
        <v>13</v>
      </c>
    </row>
    <row r="7859" spans="3:10">
      <c r="C7859" s="48" t="s">
        <v>918</v>
      </c>
      <c r="D7859" s="49" t="s">
        <v>919</v>
      </c>
      <c r="E7859" s="65">
        <v>1</v>
      </c>
      <c r="F7859" s="65">
        <v>1</v>
      </c>
      <c r="G7859" s="50">
        <v>190</v>
      </c>
      <c r="H7859" s="50">
        <v>197</v>
      </c>
      <c r="I7859" s="50">
        <f t="shared" si="365"/>
        <v>191</v>
      </c>
      <c r="J7859" s="50">
        <f t="shared" si="366"/>
        <v>198</v>
      </c>
    </row>
    <row r="7860" spans="3:10">
      <c r="C7860" s="48" t="s">
        <v>611</v>
      </c>
      <c r="D7860" s="49" t="s">
        <v>612</v>
      </c>
      <c r="E7860" s="65">
        <v>2</v>
      </c>
      <c r="F7860" s="65">
        <v>0</v>
      </c>
      <c r="G7860" s="50">
        <v>5552</v>
      </c>
      <c r="H7860" s="50">
        <v>5604</v>
      </c>
      <c r="I7860" s="50">
        <f t="shared" si="365"/>
        <v>5554</v>
      </c>
      <c r="J7860" s="50">
        <f t="shared" si="366"/>
        <v>5604</v>
      </c>
    </row>
    <row r="7861" spans="3:10">
      <c r="C7861" s="48" t="s">
        <v>920</v>
      </c>
      <c r="D7861" s="49" t="s">
        <v>921</v>
      </c>
      <c r="E7861" s="65">
        <v>0</v>
      </c>
      <c r="F7861" s="65">
        <v>0</v>
      </c>
      <c r="G7861" s="50">
        <v>1</v>
      </c>
      <c r="H7861" s="50">
        <v>1</v>
      </c>
      <c r="I7861" s="50">
        <f t="shared" si="365"/>
        <v>1</v>
      </c>
      <c r="J7861" s="50">
        <f t="shared" si="366"/>
        <v>1</v>
      </c>
    </row>
    <row r="7862" spans="3:10">
      <c r="C7862" s="48" t="s">
        <v>922</v>
      </c>
      <c r="D7862" s="49" t="s">
        <v>923</v>
      </c>
      <c r="E7862" s="65">
        <v>0</v>
      </c>
      <c r="F7862" s="65">
        <v>0</v>
      </c>
      <c r="G7862" s="50">
        <v>2</v>
      </c>
      <c r="H7862" s="50">
        <v>1</v>
      </c>
      <c r="I7862" s="50">
        <f t="shared" si="365"/>
        <v>2</v>
      </c>
      <c r="J7862" s="50">
        <f t="shared" si="366"/>
        <v>1</v>
      </c>
    </row>
    <row r="7863" spans="3:10">
      <c r="C7863" s="48" t="s">
        <v>2838</v>
      </c>
      <c r="D7863" s="49" t="s">
        <v>2839</v>
      </c>
      <c r="E7863" s="65">
        <v>0</v>
      </c>
      <c r="F7863" s="65">
        <v>0</v>
      </c>
      <c r="G7863" s="50">
        <v>0</v>
      </c>
      <c r="H7863" s="50">
        <v>1</v>
      </c>
      <c r="I7863" s="50">
        <f t="shared" si="365"/>
        <v>0</v>
      </c>
      <c r="J7863" s="50">
        <f t="shared" si="366"/>
        <v>1</v>
      </c>
    </row>
    <row r="7864" spans="3:10">
      <c r="C7864" s="48" t="s">
        <v>1556</v>
      </c>
      <c r="D7864" s="49" t="s">
        <v>1557</v>
      </c>
      <c r="E7864" s="65">
        <v>0</v>
      </c>
      <c r="F7864" s="65">
        <v>0</v>
      </c>
      <c r="G7864" s="50">
        <v>0</v>
      </c>
      <c r="H7864" s="50">
        <v>1</v>
      </c>
      <c r="I7864" s="50">
        <f t="shared" si="365"/>
        <v>0</v>
      </c>
      <c r="J7864" s="50">
        <f t="shared" si="366"/>
        <v>1</v>
      </c>
    </row>
    <row r="7865" spans="3:10">
      <c r="C7865" s="48" t="s">
        <v>3113</v>
      </c>
      <c r="D7865" s="49" t="s">
        <v>3114</v>
      </c>
      <c r="E7865" s="65">
        <v>6701</v>
      </c>
      <c r="F7865" s="65">
        <v>6596</v>
      </c>
      <c r="G7865" s="50">
        <v>1811</v>
      </c>
      <c r="H7865" s="50">
        <v>1800</v>
      </c>
      <c r="I7865" s="50">
        <f t="shared" si="365"/>
        <v>8512</v>
      </c>
      <c r="J7865" s="50">
        <f t="shared" si="366"/>
        <v>8396</v>
      </c>
    </row>
    <row r="7866" spans="3:10">
      <c r="C7866" s="48" t="s">
        <v>3774</v>
      </c>
      <c r="D7866" s="49" t="s">
        <v>3775</v>
      </c>
      <c r="E7866" s="65">
        <v>0</v>
      </c>
      <c r="F7866" s="65">
        <v>0</v>
      </c>
      <c r="G7866" s="50">
        <v>0</v>
      </c>
      <c r="H7866" s="50">
        <v>1</v>
      </c>
      <c r="I7866" s="50">
        <f t="shared" si="365"/>
        <v>0</v>
      </c>
      <c r="J7866" s="50">
        <f t="shared" si="366"/>
        <v>1</v>
      </c>
    </row>
    <row r="7867" spans="3:10">
      <c r="C7867" s="48" t="s">
        <v>4208</v>
      </c>
      <c r="D7867" s="49" t="s">
        <v>4209</v>
      </c>
      <c r="E7867" s="65">
        <v>0</v>
      </c>
      <c r="F7867" s="65">
        <v>0</v>
      </c>
      <c r="G7867" s="50">
        <v>0</v>
      </c>
      <c r="H7867" s="50">
        <v>1</v>
      </c>
      <c r="I7867" s="50">
        <f t="shared" si="365"/>
        <v>0</v>
      </c>
      <c r="J7867" s="50">
        <f t="shared" si="366"/>
        <v>1</v>
      </c>
    </row>
    <row r="7868" spans="3:10">
      <c r="C7868" s="48" t="s">
        <v>924</v>
      </c>
      <c r="D7868" s="49" t="s">
        <v>925</v>
      </c>
      <c r="E7868" s="65">
        <v>0</v>
      </c>
      <c r="F7868" s="65">
        <v>0</v>
      </c>
      <c r="G7868" s="50">
        <v>3101</v>
      </c>
      <c r="H7868" s="50">
        <v>3196</v>
      </c>
      <c r="I7868" s="50">
        <f t="shared" si="365"/>
        <v>3101</v>
      </c>
      <c r="J7868" s="50">
        <f t="shared" si="366"/>
        <v>3196</v>
      </c>
    </row>
    <row r="7869" spans="3:10">
      <c r="C7869" s="48" t="s">
        <v>2039</v>
      </c>
      <c r="D7869" s="49" t="s">
        <v>2040</v>
      </c>
      <c r="E7869" s="65">
        <v>0</v>
      </c>
      <c r="F7869" s="65">
        <v>0</v>
      </c>
      <c r="G7869" s="50">
        <v>0</v>
      </c>
      <c r="H7869" s="50">
        <v>1</v>
      </c>
      <c r="I7869" s="50">
        <f t="shared" si="365"/>
        <v>0</v>
      </c>
      <c r="J7869" s="50">
        <f t="shared" si="366"/>
        <v>1</v>
      </c>
    </row>
    <row r="7870" spans="3:10">
      <c r="C7870" s="48" t="s">
        <v>617</v>
      </c>
      <c r="D7870" s="49" t="s">
        <v>618</v>
      </c>
      <c r="E7870" s="65">
        <v>1</v>
      </c>
      <c r="F7870" s="65">
        <v>1</v>
      </c>
      <c r="G7870" s="50">
        <v>0</v>
      </c>
      <c r="H7870" s="50">
        <v>0</v>
      </c>
      <c r="I7870" s="50">
        <f t="shared" si="365"/>
        <v>1</v>
      </c>
      <c r="J7870" s="50">
        <f t="shared" si="366"/>
        <v>1</v>
      </c>
    </row>
    <row r="7871" spans="3:10">
      <c r="C7871" s="48" t="s">
        <v>3741</v>
      </c>
      <c r="D7871" s="49" t="s">
        <v>3742</v>
      </c>
      <c r="E7871" s="65">
        <v>0</v>
      </c>
      <c r="F7871" s="65">
        <v>0</v>
      </c>
      <c r="G7871" s="50">
        <v>0</v>
      </c>
      <c r="H7871" s="50">
        <v>1</v>
      </c>
      <c r="I7871" s="50">
        <f t="shared" si="365"/>
        <v>0</v>
      </c>
      <c r="J7871" s="50">
        <f t="shared" si="366"/>
        <v>1</v>
      </c>
    </row>
    <row r="7872" spans="3:10">
      <c r="C7872" s="48" t="s">
        <v>625</v>
      </c>
      <c r="D7872" s="49" t="s">
        <v>626</v>
      </c>
      <c r="E7872" s="65">
        <v>0</v>
      </c>
      <c r="F7872" s="65">
        <v>0</v>
      </c>
      <c r="G7872" s="50">
        <v>0</v>
      </c>
      <c r="H7872" s="50">
        <v>1</v>
      </c>
      <c r="I7872" s="50">
        <f t="shared" si="365"/>
        <v>0</v>
      </c>
      <c r="J7872" s="50">
        <f t="shared" si="366"/>
        <v>1</v>
      </c>
    </row>
    <row r="7873" spans="3:10">
      <c r="C7873" s="48" t="s">
        <v>4228</v>
      </c>
      <c r="D7873" s="49" t="s">
        <v>4229</v>
      </c>
      <c r="E7873" s="65">
        <v>0</v>
      </c>
      <c r="F7873" s="65">
        <v>0</v>
      </c>
      <c r="G7873" s="50">
        <v>0</v>
      </c>
      <c r="H7873" s="50">
        <v>1</v>
      </c>
      <c r="I7873" s="50">
        <f t="shared" si="365"/>
        <v>0</v>
      </c>
      <c r="J7873" s="50">
        <f t="shared" si="366"/>
        <v>1</v>
      </c>
    </row>
    <row r="7874" spans="3:10">
      <c r="C7874" s="48" t="s">
        <v>5659</v>
      </c>
      <c r="D7874" s="49" t="s">
        <v>5660</v>
      </c>
      <c r="E7874" s="65">
        <v>5846</v>
      </c>
      <c r="F7874" s="65">
        <v>5847</v>
      </c>
      <c r="G7874" s="50">
        <v>1045</v>
      </c>
      <c r="H7874" s="50">
        <v>1039</v>
      </c>
      <c r="I7874" s="50">
        <f t="shared" si="365"/>
        <v>6891</v>
      </c>
      <c r="J7874" s="50">
        <f t="shared" si="366"/>
        <v>6886</v>
      </c>
    </row>
    <row r="7875" spans="3:10">
      <c r="C7875" s="48" t="s">
        <v>926</v>
      </c>
      <c r="D7875" s="49" t="s">
        <v>927</v>
      </c>
      <c r="E7875" s="65">
        <v>0</v>
      </c>
      <c r="F7875" s="65">
        <v>0</v>
      </c>
      <c r="G7875" s="50">
        <v>33</v>
      </c>
      <c r="H7875" s="50">
        <v>37</v>
      </c>
      <c r="I7875" s="50">
        <f t="shared" si="365"/>
        <v>33</v>
      </c>
      <c r="J7875" s="50">
        <f t="shared" si="366"/>
        <v>37</v>
      </c>
    </row>
    <row r="7876" spans="3:10">
      <c r="C7876" s="48" t="s">
        <v>631</v>
      </c>
      <c r="D7876" s="49" t="s">
        <v>632</v>
      </c>
      <c r="E7876" s="65">
        <v>0</v>
      </c>
      <c r="F7876" s="65">
        <v>0</v>
      </c>
      <c r="G7876" s="50">
        <v>1654</v>
      </c>
      <c r="H7876" s="50">
        <v>1779</v>
      </c>
      <c r="I7876" s="50">
        <f t="shared" si="365"/>
        <v>1654</v>
      </c>
      <c r="J7876" s="50">
        <f t="shared" si="366"/>
        <v>1779</v>
      </c>
    </row>
    <row r="7877" spans="3:10">
      <c r="C7877" s="48" t="s">
        <v>633</v>
      </c>
      <c r="D7877" s="49" t="s">
        <v>634</v>
      </c>
      <c r="E7877" s="65">
        <v>0</v>
      </c>
      <c r="F7877" s="65">
        <v>0</v>
      </c>
      <c r="G7877" s="50">
        <v>541</v>
      </c>
      <c r="H7877" s="50">
        <v>571</v>
      </c>
      <c r="I7877" s="50">
        <f t="shared" si="365"/>
        <v>541</v>
      </c>
      <c r="J7877" s="50">
        <f t="shared" si="366"/>
        <v>571</v>
      </c>
    </row>
    <row r="7878" spans="3:10" ht="25.5">
      <c r="C7878" s="48" t="s">
        <v>5023</v>
      </c>
      <c r="D7878" s="49" t="s">
        <v>5190</v>
      </c>
      <c r="E7878" s="65">
        <v>0</v>
      </c>
      <c r="F7878" s="65">
        <v>0</v>
      </c>
      <c r="G7878" s="50">
        <v>0</v>
      </c>
      <c r="H7878" s="50">
        <v>1</v>
      </c>
      <c r="I7878" s="50">
        <f t="shared" si="365"/>
        <v>0</v>
      </c>
      <c r="J7878" s="50">
        <f t="shared" si="366"/>
        <v>1</v>
      </c>
    </row>
    <row r="7879" spans="3:10">
      <c r="C7879" s="48" t="s">
        <v>5036</v>
      </c>
      <c r="D7879" s="49" t="s">
        <v>5037</v>
      </c>
      <c r="E7879" s="65">
        <v>0</v>
      </c>
      <c r="F7879" s="65">
        <v>0</v>
      </c>
      <c r="G7879" s="50">
        <v>0</v>
      </c>
      <c r="H7879" s="50">
        <v>1</v>
      </c>
      <c r="I7879" s="50">
        <f t="shared" si="365"/>
        <v>0</v>
      </c>
      <c r="J7879" s="50">
        <f t="shared" si="366"/>
        <v>1</v>
      </c>
    </row>
    <row r="7880" spans="3:10">
      <c r="C7880" s="48" t="s">
        <v>5040</v>
      </c>
      <c r="D7880" s="49" t="s">
        <v>5041</v>
      </c>
      <c r="E7880" s="65">
        <v>0</v>
      </c>
      <c r="F7880" s="65">
        <v>0</v>
      </c>
      <c r="G7880" s="50">
        <v>0</v>
      </c>
      <c r="H7880" s="50">
        <v>1</v>
      </c>
      <c r="I7880" s="50">
        <f t="shared" si="365"/>
        <v>0</v>
      </c>
      <c r="J7880" s="50">
        <f t="shared" si="366"/>
        <v>1</v>
      </c>
    </row>
    <row r="7881" spans="3:10">
      <c r="C7881" s="48" t="s">
        <v>2051</v>
      </c>
      <c r="D7881" s="49" t="s">
        <v>2052</v>
      </c>
      <c r="E7881" s="65">
        <v>0</v>
      </c>
      <c r="F7881" s="65">
        <v>0</v>
      </c>
      <c r="G7881" s="50">
        <v>0</v>
      </c>
      <c r="H7881" s="50">
        <v>1</v>
      </c>
      <c r="I7881" s="50">
        <f t="shared" si="365"/>
        <v>0</v>
      </c>
      <c r="J7881" s="50">
        <f t="shared" si="366"/>
        <v>1</v>
      </c>
    </row>
    <row r="7882" spans="3:10">
      <c r="C7882" s="48" t="s">
        <v>5042</v>
      </c>
      <c r="D7882" s="49" t="s">
        <v>5043</v>
      </c>
      <c r="E7882" s="65">
        <v>0</v>
      </c>
      <c r="F7882" s="65">
        <v>0</v>
      </c>
      <c r="G7882" s="50">
        <v>0</v>
      </c>
      <c r="H7882" s="50">
        <v>1</v>
      </c>
      <c r="I7882" s="50">
        <f t="shared" si="365"/>
        <v>0</v>
      </c>
      <c r="J7882" s="50">
        <f t="shared" si="366"/>
        <v>1</v>
      </c>
    </row>
    <row r="7883" spans="3:10">
      <c r="C7883" s="48" t="s">
        <v>2057</v>
      </c>
      <c r="D7883" s="49" t="s">
        <v>2058</v>
      </c>
      <c r="E7883" s="65">
        <v>0</v>
      </c>
      <c r="F7883" s="65">
        <v>0</v>
      </c>
      <c r="G7883" s="50">
        <v>0</v>
      </c>
      <c r="H7883" s="50">
        <v>1</v>
      </c>
      <c r="I7883" s="50">
        <f t="shared" si="365"/>
        <v>0</v>
      </c>
      <c r="J7883" s="50">
        <f t="shared" si="366"/>
        <v>1</v>
      </c>
    </row>
    <row r="7884" spans="3:10">
      <c r="C7884" s="48" t="s">
        <v>4236</v>
      </c>
      <c r="D7884" s="49" t="s">
        <v>4237</v>
      </c>
      <c r="E7884" s="65">
        <v>0</v>
      </c>
      <c r="F7884" s="65">
        <v>0</v>
      </c>
      <c r="G7884" s="50">
        <v>0</v>
      </c>
      <c r="H7884" s="50">
        <v>1</v>
      </c>
      <c r="I7884" s="50">
        <f t="shared" si="365"/>
        <v>0</v>
      </c>
      <c r="J7884" s="50">
        <f t="shared" si="366"/>
        <v>1</v>
      </c>
    </row>
    <row r="7885" spans="3:10">
      <c r="C7885" s="48" t="s">
        <v>928</v>
      </c>
      <c r="D7885" s="49" t="s">
        <v>929</v>
      </c>
      <c r="E7885" s="65">
        <v>0</v>
      </c>
      <c r="F7885" s="65">
        <v>0</v>
      </c>
      <c r="G7885" s="50">
        <v>6</v>
      </c>
      <c r="H7885" s="50">
        <v>8</v>
      </c>
      <c r="I7885" s="50">
        <f t="shared" si="365"/>
        <v>6</v>
      </c>
      <c r="J7885" s="50">
        <f t="shared" si="366"/>
        <v>8</v>
      </c>
    </row>
    <row r="7886" spans="3:10">
      <c r="C7886" s="48" t="s">
        <v>2063</v>
      </c>
      <c r="D7886" s="49" t="s">
        <v>2064</v>
      </c>
      <c r="E7886" s="65">
        <v>0</v>
      </c>
      <c r="F7886" s="65">
        <v>0</v>
      </c>
      <c r="G7886" s="50">
        <v>0</v>
      </c>
      <c r="H7886" s="50">
        <v>1</v>
      </c>
      <c r="I7886" s="50">
        <f t="shared" si="365"/>
        <v>0</v>
      </c>
      <c r="J7886" s="50">
        <f t="shared" si="366"/>
        <v>1</v>
      </c>
    </row>
    <row r="7887" spans="3:10">
      <c r="C7887" s="48" t="s">
        <v>4967</v>
      </c>
      <c r="D7887" s="49" t="s">
        <v>4968</v>
      </c>
      <c r="E7887" s="65">
        <v>0</v>
      </c>
      <c r="F7887" s="65">
        <v>0</v>
      </c>
      <c r="G7887" s="50">
        <v>0</v>
      </c>
      <c r="H7887" s="50">
        <v>1</v>
      </c>
      <c r="I7887" s="50">
        <f t="shared" si="365"/>
        <v>0</v>
      </c>
      <c r="J7887" s="50">
        <f t="shared" si="366"/>
        <v>1</v>
      </c>
    </row>
    <row r="7888" spans="3:10">
      <c r="C7888" s="48" t="s">
        <v>930</v>
      </c>
      <c r="D7888" s="49" t="s">
        <v>931</v>
      </c>
      <c r="E7888" s="65">
        <v>9</v>
      </c>
      <c r="F7888" s="65">
        <v>11</v>
      </c>
      <c r="G7888" s="50">
        <v>7156</v>
      </c>
      <c r="H7888" s="50">
        <v>7540</v>
      </c>
      <c r="I7888" s="50">
        <f t="shared" si="365"/>
        <v>7165</v>
      </c>
      <c r="J7888" s="50">
        <f t="shared" si="366"/>
        <v>7551</v>
      </c>
    </row>
    <row r="7889" spans="3:10">
      <c r="C7889" s="48" t="s">
        <v>5052</v>
      </c>
      <c r="D7889" s="49" t="s">
        <v>5195</v>
      </c>
      <c r="E7889" s="65">
        <v>0</v>
      </c>
      <c r="F7889" s="65">
        <v>0</v>
      </c>
      <c r="G7889" s="50">
        <v>0</v>
      </c>
      <c r="H7889" s="50">
        <v>1</v>
      </c>
      <c r="I7889" s="50">
        <f t="shared" si="365"/>
        <v>0</v>
      </c>
      <c r="J7889" s="50">
        <f t="shared" si="366"/>
        <v>1</v>
      </c>
    </row>
    <row r="7890" spans="3:10">
      <c r="C7890" s="48" t="s">
        <v>932</v>
      </c>
      <c r="D7890" s="49" t="s">
        <v>933</v>
      </c>
      <c r="E7890" s="65">
        <v>0</v>
      </c>
      <c r="F7890" s="65">
        <v>0</v>
      </c>
      <c r="G7890" s="50">
        <v>8</v>
      </c>
      <c r="H7890" s="50">
        <v>9</v>
      </c>
      <c r="I7890" s="50">
        <f t="shared" si="365"/>
        <v>8</v>
      </c>
      <c r="J7890" s="50">
        <f t="shared" si="366"/>
        <v>9</v>
      </c>
    </row>
    <row r="7891" spans="3:10">
      <c r="C7891" s="48" t="s">
        <v>635</v>
      </c>
      <c r="D7891" s="49" t="s">
        <v>636</v>
      </c>
      <c r="E7891" s="65">
        <v>0</v>
      </c>
      <c r="F7891" s="65">
        <v>0</v>
      </c>
      <c r="G7891" s="50">
        <v>1</v>
      </c>
      <c r="H7891" s="50">
        <v>1</v>
      </c>
      <c r="I7891" s="50">
        <f t="shared" si="365"/>
        <v>1</v>
      </c>
      <c r="J7891" s="50">
        <f t="shared" si="366"/>
        <v>1</v>
      </c>
    </row>
    <row r="7892" spans="3:10">
      <c r="C7892" s="48" t="s">
        <v>495</v>
      </c>
      <c r="D7892" s="49" t="s">
        <v>496</v>
      </c>
      <c r="E7892" s="65">
        <v>0</v>
      </c>
      <c r="F7892" s="65">
        <v>0</v>
      </c>
      <c r="G7892" s="50">
        <v>20</v>
      </c>
      <c r="H7892" s="50">
        <v>17</v>
      </c>
      <c r="I7892" s="50">
        <f t="shared" si="365"/>
        <v>20</v>
      </c>
      <c r="J7892" s="50">
        <f t="shared" si="366"/>
        <v>17</v>
      </c>
    </row>
    <row r="7893" spans="3:10">
      <c r="C7893" s="48" t="s">
        <v>2840</v>
      </c>
      <c r="D7893" s="49" t="s">
        <v>2841</v>
      </c>
      <c r="E7893" s="65">
        <v>0</v>
      </c>
      <c r="F7893" s="65">
        <v>0</v>
      </c>
      <c r="G7893" s="50">
        <v>0</v>
      </c>
      <c r="H7893" s="50">
        <v>1</v>
      </c>
      <c r="I7893" s="50">
        <f t="shared" si="365"/>
        <v>0</v>
      </c>
      <c r="J7893" s="50">
        <f t="shared" si="366"/>
        <v>1</v>
      </c>
    </row>
    <row r="7894" spans="3:10">
      <c r="C7894" s="48" t="s">
        <v>2842</v>
      </c>
      <c r="D7894" s="49" t="s">
        <v>2843</v>
      </c>
      <c r="E7894" s="65">
        <v>0</v>
      </c>
      <c r="F7894" s="65">
        <v>0</v>
      </c>
      <c r="G7894" s="50">
        <v>0</v>
      </c>
      <c r="H7894" s="50">
        <v>1</v>
      </c>
      <c r="I7894" s="50">
        <f t="shared" si="365"/>
        <v>0</v>
      </c>
      <c r="J7894" s="50">
        <f t="shared" si="366"/>
        <v>1</v>
      </c>
    </row>
    <row r="7895" spans="3:10">
      <c r="C7895" s="48" t="s">
        <v>2065</v>
      </c>
      <c r="D7895" s="49" t="s">
        <v>2066</v>
      </c>
      <c r="E7895" s="65">
        <v>0</v>
      </c>
      <c r="F7895" s="65">
        <v>0</v>
      </c>
      <c r="G7895" s="50">
        <v>0</v>
      </c>
      <c r="H7895" s="50">
        <v>1</v>
      </c>
      <c r="I7895" s="50">
        <f t="shared" ref="I7895:I7958" si="367">SUM(E7895,G7895)</f>
        <v>0</v>
      </c>
      <c r="J7895" s="50">
        <f t="shared" ref="J7895:J7958" si="368">SUM(F7895,H7895)</f>
        <v>1</v>
      </c>
    </row>
    <row r="7896" spans="3:10">
      <c r="C7896" s="48" t="s">
        <v>2067</v>
      </c>
      <c r="D7896" s="49" t="s">
        <v>2068</v>
      </c>
      <c r="E7896" s="65">
        <v>1</v>
      </c>
      <c r="F7896" s="65">
        <v>1</v>
      </c>
      <c r="G7896" s="50">
        <v>0</v>
      </c>
      <c r="H7896" s="50">
        <v>0</v>
      </c>
      <c r="I7896" s="50">
        <f t="shared" si="367"/>
        <v>1</v>
      </c>
      <c r="J7896" s="50">
        <f t="shared" si="368"/>
        <v>1</v>
      </c>
    </row>
    <row r="7897" spans="3:10">
      <c r="C7897" s="48" t="s">
        <v>637</v>
      </c>
      <c r="D7897" s="49" t="s">
        <v>638</v>
      </c>
      <c r="E7897" s="65">
        <v>0</v>
      </c>
      <c r="F7897" s="65">
        <v>0</v>
      </c>
      <c r="G7897" s="50">
        <v>0</v>
      </c>
      <c r="H7897" s="50">
        <v>1</v>
      </c>
      <c r="I7897" s="50">
        <f t="shared" si="367"/>
        <v>0</v>
      </c>
      <c r="J7897" s="50">
        <f t="shared" si="368"/>
        <v>1</v>
      </c>
    </row>
    <row r="7898" spans="3:10">
      <c r="C7898" s="48" t="s">
        <v>639</v>
      </c>
      <c r="D7898" s="49" t="s">
        <v>640</v>
      </c>
      <c r="E7898" s="65">
        <v>0</v>
      </c>
      <c r="F7898" s="65">
        <v>0</v>
      </c>
      <c r="G7898" s="50">
        <v>3</v>
      </c>
      <c r="H7898" s="50">
        <v>3</v>
      </c>
      <c r="I7898" s="50">
        <f t="shared" si="367"/>
        <v>3</v>
      </c>
      <c r="J7898" s="50">
        <f t="shared" si="368"/>
        <v>3</v>
      </c>
    </row>
    <row r="7899" spans="3:10">
      <c r="C7899" s="48" t="s">
        <v>641</v>
      </c>
      <c r="D7899" s="49" t="s">
        <v>642</v>
      </c>
      <c r="E7899" s="65">
        <v>0</v>
      </c>
      <c r="F7899" s="65">
        <v>0</v>
      </c>
      <c r="G7899" s="50">
        <v>1</v>
      </c>
      <c r="H7899" s="50">
        <v>1</v>
      </c>
      <c r="I7899" s="50">
        <f t="shared" si="367"/>
        <v>1</v>
      </c>
      <c r="J7899" s="50">
        <f t="shared" si="368"/>
        <v>1</v>
      </c>
    </row>
    <row r="7900" spans="3:10">
      <c r="C7900" s="48" t="s">
        <v>643</v>
      </c>
      <c r="D7900" s="49" t="s">
        <v>644</v>
      </c>
      <c r="E7900" s="65">
        <v>0</v>
      </c>
      <c r="F7900" s="65">
        <v>0</v>
      </c>
      <c r="G7900" s="50">
        <v>1</v>
      </c>
      <c r="H7900" s="50">
        <v>1</v>
      </c>
      <c r="I7900" s="50">
        <f t="shared" si="367"/>
        <v>1</v>
      </c>
      <c r="J7900" s="50">
        <f t="shared" si="368"/>
        <v>1</v>
      </c>
    </row>
    <row r="7901" spans="3:10">
      <c r="C7901" s="48" t="s">
        <v>1564</v>
      </c>
      <c r="D7901" s="49" t="s">
        <v>1565</v>
      </c>
      <c r="E7901" s="65">
        <v>0</v>
      </c>
      <c r="F7901" s="65">
        <v>0</v>
      </c>
      <c r="G7901" s="50">
        <v>0</v>
      </c>
      <c r="H7901" s="50">
        <v>1</v>
      </c>
      <c r="I7901" s="50">
        <f t="shared" si="367"/>
        <v>0</v>
      </c>
      <c r="J7901" s="50">
        <f t="shared" si="368"/>
        <v>1</v>
      </c>
    </row>
    <row r="7902" spans="3:10">
      <c r="C7902" s="48" t="s">
        <v>645</v>
      </c>
      <c r="D7902" s="49" t="s">
        <v>646</v>
      </c>
      <c r="E7902" s="65">
        <v>0</v>
      </c>
      <c r="F7902" s="65">
        <v>0</v>
      </c>
      <c r="G7902" s="50">
        <v>0</v>
      </c>
      <c r="H7902" s="50">
        <v>1</v>
      </c>
      <c r="I7902" s="50">
        <f t="shared" si="367"/>
        <v>0</v>
      </c>
      <c r="J7902" s="50">
        <f t="shared" si="368"/>
        <v>1</v>
      </c>
    </row>
    <row r="7903" spans="3:10">
      <c r="C7903" s="48" t="s">
        <v>2069</v>
      </c>
      <c r="D7903" s="49" t="s">
        <v>2070</v>
      </c>
      <c r="E7903" s="65">
        <v>0</v>
      </c>
      <c r="F7903" s="65">
        <v>0</v>
      </c>
      <c r="G7903" s="50">
        <v>1</v>
      </c>
      <c r="H7903" s="50">
        <v>1</v>
      </c>
      <c r="I7903" s="50">
        <f t="shared" si="367"/>
        <v>1</v>
      </c>
      <c r="J7903" s="50">
        <f t="shared" si="368"/>
        <v>1</v>
      </c>
    </row>
    <row r="7904" spans="3:10">
      <c r="C7904" s="48" t="s">
        <v>647</v>
      </c>
      <c r="D7904" s="49" t="s">
        <v>648</v>
      </c>
      <c r="E7904" s="65">
        <v>7026</v>
      </c>
      <c r="F7904" s="65">
        <v>7111</v>
      </c>
      <c r="G7904" s="50">
        <v>4452</v>
      </c>
      <c r="H7904" s="50">
        <v>4757</v>
      </c>
      <c r="I7904" s="50">
        <f t="shared" si="367"/>
        <v>11478</v>
      </c>
      <c r="J7904" s="50">
        <f t="shared" si="368"/>
        <v>11868</v>
      </c>
    </row>
    <row r="7905" spans="3:10">
      <c r="C7905" s="48" t="s">
        <v>2846</v>
      </c>
      <c r="D7905" s="49" t="s">
        <v>2847</v>
      </c>
      <c r="E7905" s="65">
        <v>0</v>
      </c>
      <c r="F7905" s="65">
        <v>0</v>
      </c>
      <c r="G7905" s="50">
        <v>1</v>
      </c>
      <c r="H7905" s="50">
        <v>1</v>
      </c>
      <c r="I7905" s="50">
        <f t="shared" si="367"/>
        <v>1</v>
      </c>
      <c r="J7905" s="50">
        <f t="shared" si="368"/>
        <v>1</v>
      </c>
    </row>
    <row r="7906" spans="3:10">
      <c r="C7906" s="48" t="s">
        <v>649</v>
      </c>
      <c r="D7906" s="49" t="s">
        <v>650</v>
      </c>
      <c r="E7906" s="65">
        <v>1</v>
      </c>
      <c r="F7906" s="65">
        <v>0</v>
      </c>
      <c r="G7906" s="50">
        <v>3</v>
      </c>
      <c r="H7906" s="50">
        <v>4</v>
      </c>
      <c r="I7906" s="50">
        <f t="shared" si="367"/>
        <v>4</v>
      </c>
      <c r="J7906" s="50">
        <f t="shared" si="368"/>
        <v>4</v>
      </c>
    </row>
    <row r="7907" spans="3:10">
      <c r="C7907" s="48" t="s">
        <v>651</v>
      </c>
      <c r="D7907" s="49" t="s">
        <v>652</v>
      </c>
      <c r="E7907" s="65">
        <v>0</v>
      </c>
      <c r="F7907" s="65">
        <v>0</v>
      </c>
      <c r="G7907" s="50">
        <v>132</v>
      </c>
      <c r="H7907" s="50">
        <v>125</v>
      </c>
      <c r="I7907" s="50">
        <f t="shared" si="367"/>
        <v>132</v>
      </c>
      <c r="J7907" s="50">
        <f t="shared" si="368"/>
        <v>125</v>
      </c>
    </row>
    <row r="7908" spans="3:10">
      <c r="C7908" s="48" t="s">
        <v>653</v>
      </c>
      <c r="D7908" s="49" t="s">
        <v>654</v>
      </c>
      <c r="E7908" s="65">
        <v>3</v>
      </c>
      <c r="F7908" s="65">
        <v>4</v>
      </c>
      <c r="G7908" s="50">
        <v>23825</v>
      </c>
      <c r="H7908" s="50">
        <v>24625</v>
      </c>
      <c r="I7908" s="50">
        <f t="shared" si="367"/>
        <v>23828</v>
      </c>
      <c r="J7908" s="50">
        <f t="shared" si="368"/>
        <v>24629</v>
      </c>
    </row>
    <row r="7909" spans="3:10">
      <c r="C7909" s="48" t="s">
        <v>934</v>
      </c>
      <c r="D7909" s="49" t="s">
        <v>935</v>
      </c>
      <c r="E7909" s="65">
        <v>0</v>
      </c>
      <c r="F7909" s="65">
        <v>0</v>
      </c>
      <c r="G7909" s="50">
        <v>0</v>
      </c>
      <c r="H7909" s="50">
        <v>1</v>
      </c>
      <c r="I7909" s="50">
        <f t="shared" si="367"/>
        <v>0</v>
      </c>
      <c r="J7909" s="50">
        <f t="shared" si="368"/>
        <v>1</v>
      </c>
    </row>
    <row r="7910" spans="3:10">
      <c r="C7910" s="48" t="s">
        <v>936</v>
      </c>
      <c r="D7910" s="49" t="s">
        <v>937</v>
      </c>
      <c r="E7910" s="65">
        <v>0</v>
      </c>
      <c r="F7910" s="65">
        <v>0</v>
      </c>
      <c r="G7910" s="50">
        <v>24</v>
      </c>
      <c r="H7910" s="50">
        <v>16</v>
      </c>
      <c r="I7910" s="50">
        <f t="shared" si="367"/>
        <v>24</v>
      </c>
      <c r="J7910" s="50">
        <f t="shared" si="368"/>
        <v>16</v>
      </c>
    </row>
    <row r="7911" spans="3:10">
      <c r="C7911" s="48" t="s">
        <v>938</v>
      </c>
      <c r="D7911" s="49" t="s">
        <v>939</v>
      </c>
      <c r="E7911" s="65">
        <v>0</v>
      </c>
      <c r="F7911" s="65">
        <v>0</v>
      </c>
      <c r="G7911" s="50">
        <v>23</v>
      </c>
      <c r="H7911" s="50">
        <v>21</v>
      </c>
      <c r="I7911" s="50">
        <f t="shared" si="367"/>
        <v>23</v>
      </c>
      <c r="J7911" s="50">
        <f t="shared" si="368"/>
        <v>21</v>
      </c>
    </row>
    <row r="7912" spans="3:10">
      <c r="C7912" s="48" t="s">
        <v>655</v>
      </c>
      <c r="D7912" s="49" t="s">
        <v>656</v>
      </c>
      <c r="E7912" s="65">
        <v>0</v>
      </c>
      <c r="F7912" s="65">
        <v>0</v>
      </c>
      <c r="G7912" s="50">
        <v>3198</v>
      </c>
      <c r="H7912" s="50">
        <v>3325</v>
      </c>
      <c r="I7912" s="50">
        <f t="shared" si="367"/>
        <v>3198</v>
      </c>
      <c r="J7912" s="50">
        <f t="shared" si="368"/>
        <v>3325</v>
      </c>
    </row>
    <row r="7913" spans="3:10">
      <c r="C7913" s="48" t="s">
        <v>657</v>
      </c>
      <c r="D7913" s="49" t="s">
        <v>658</v>
      </c>
      <c r="E7913" s="65">
        <v>11885</v>
      </c>
      <c r="F7913" s="65">
        <v>11885</v>
      </c>
      <c r="G7913" s="50">
        <v>27834</v>
      </c>
      <c r="H7913" s="50">
        <v>27936</v>
      </c>
      <c r="I7913" s="50">
        <f t="shared" si="367"/>
        <v>39719</v>
      </c>
      <c r="J7913" s="50">
        <f t="shared" si="368"/>
        <v>39821</v>
      </c>
    </row>
    <row r="7914" spans="3:10">
      <c r="C7914" s="48" t="s">
        <v>659</v>
      </c>
      <c r="D7914" s="49" t="s">
        <v>660</v>
      </c>
      <c r="E7914" s="65">
        <v>14460</v>
      </c>
      <c r="F7914" s="65">
        <v>14592</v>
      </c>
      <c r="G7914" s="50">
        <v>55858</v>
      </c>
      <c r="H7914" s="50">
        <v>57369</v>
      </c>
      <c r="I7914" s="50">
        <f t="shared" si="367"/>
        <v>70318</v>
      </c>
      <c r="J7914" s="50">
        <f t="shared" si="368"/>
        <v>71961</v>
      </c>
    </row>
    <row r="7915" spans="3:10">
      <c r="C7915" s="48" t="s">
        <v>2071</v>
      </c>
      <c r="D7915" s="49" t="s">
        <v>2072</v>
      </c>
      <c r="E7915" s="65">
        <v>0</v>
      </c>
      <c r="F7915" s="65">
        <v>0</v>
      </c>
      <c r="G7915" s="50">
        <v>0</v>
      </c>
      <c r="H7915" s="50">
        <v>1</v>
      </c>
      <c r="I7915" s="50">
        <f t="shared" si="367"/>
        <v>0</v>
      </c>
      <c r="J7915" s="50">
        <f t="shared" si="368"/>
        <v>1</v>
      </c>
    </row>
    <row r="7916" spans="3:10">
      <c r="C7916" s="48" t="s">
        <v>661</v>
      </c>
      <c r="D7916" s="49" t="s">
        <v>662</v>
      </c>
      <c r="E7916" s="65">
        <v>1</v>
      </c>
      <c r="F7916" s="65">
        <v>1</v>
      </c>
      <c r="G7916" s="50">
        <v>4733</v>
      </c>
      <c r="H7916" s="50">
        <v>4707</v>
      </c>
      <c r="I7916" s="50">
        <f t="shared" si="367"/>
        <v>4734</v>
      </c>
      <c r="J7916" s="50">
        <f t="shared" si="368"/>
        <v>4708</v>
      </c>
    </row>
    <row r="7917" spans="3:10">
      <c r="C7917" s="48" t="s">
        <v>663</v>
      </c>
      <c r="D7917" s="49" t="s">
        <v>664</v>
      </c>
      <c r="E7917" s="65">
        <v>0</v>
      </c>
      <c r="F7917" s="65">
        <v>0</v>
      </c>
      <c r="G7917" s="50">
        <v>5</v>
      </c>
      <c r="H7917" s="50">
        <v>7</v>
      </c>
      <c r="I7917" s="50">
        <f t="shared" si="367"/>
        <v>5</v>
      </c>
      <c r="J7917" s="50">
        <f t="shared" si="368"/>
        <v>7</v>
      </c>
    </row>
    <row r="7918" spans="3:10">
      <c r="C7918" s="48" t="s">
        <v>665</v>
      </c>
      <c r="D7918" s="49" t="s">
        <v>666</v>
      </c>
      <c r="E7918" s="65">
        <v>0</v>
      </c>
      <c r="F7918" s="65">
        <v>0</v>
      </c>
      <c r="G7918" s="50">
        <v>1</v>
      </c>
      <c r="H7918" s="50">
        <v>1</v>
      </c>
      <c r="I7918" s="50">
        <f t="shared" si="367"/>
        <v>1</v>
      </c>
      <c r="J7918" s="50">
        <f t="shared" si="368"/>
        <v>1</v>
      </c>
    </row>
    <row r="7919" spans="3:10">
      <c r="C7919" s="48" t="s">
        <v>940</v>
      </c>
      <c r="D7919" s="49" t="s">
        <v>941</v>
      </c>
      <c r="E7919" s="65">
        <v>440</v>
      </c>
      <c r="F7919" s="65">
        <v>433</v>
      </c>
      <c r="G7919" s="50">
        <v>318</v>
      </c>
      <c r="H7919" s="50">
        <v>347</v>
      </c>
      <c r="I7919" s="50">
        <f t="shared" si="367"/>
        <v>758</v>
      </c>
      <c r="J7919" s="50">
        <f t="shared" si="368"/>
        <v>780</v>
      </c>
    </row>
    <row r="7920" spans="3:10">
      <c r="C7920" s="48" t="s">
        <v>2073</v>
      </c>
      <c r="D7920" s="49" t="s">
        <v>2074</v>
      </c>
      <c r="E7920" s="65">
        <v>0</v>
      </c>
      <c r="F7920" s="65">
        <v>0</v>
      </c>
      <c r="G7920" s="50">
        <v>0</v>
      </c>
      <c r="H7920" s="50">
        <v>1</v>
      </c>
      <c r="I7920" s="50">
        <f t="shared" si="367"/>
        <v>0</v>
      </c>
      <c r="J7920" s="50">
        <f t="shared" si="368"/>
        <v>1</v>
      </c>
    </row>
    <row r="7921" spans="3:10">
      <c r="C7921" s="48" t="s">
        <v>669</v>
      </c>
      <c r="D7921" s="49" t="s">
        <v>670</v>
      </c>
      <c r="E7921" s="65">
        <v>17</v>
      </c>
      <c r="F7921" s="65">
        <v>19</v>
      </c>
      <c r="G7921" s="50">
        <v>1188</v>
      </c>
      <c r="H7921" s="50">
        <v>1245</v>
      </c>
      <c r="I7921" s="50">
        <f t="shared" si="367"/>
        <v>1205</v>
      </c>
      <c r="J7921" s="50">
        <f t="shared" si="368"/>
        <v>1264</v>
      </c>
    </row>
    <row r="7922" spans="3:10">
      <c r="C7922" s="48" t="s">
        <v>671</v>
      </c>
      <c r="D7922" s="49" t="s">
        <v>672</v>
      </c>
      <c r="E7922" s="65">
        <v>0</v>
      </c>
      <c r="F7922" s="65">
        <v>0</v>
      </c>
      <c r="G7922" s="50">
        <v>1</v>
      </c>
      <c r="H7922" s="50">
        <v>1</v>
      </c>
      <c r="I7922" s="50">
        <f t="shared" si="367"/>
        <v>1</v>
      </c>
      <c r="J7922" s="50">
        <f t="shared" si="368"/>
        <v>1</v>
      </c>
    </row>
    <row r="7923" spans="3:10">
      <c r="C7923" s="48" t="s">
        <v>942</v>
      </c>
      <c r="D7923" s="49" t="s">
        <v>943</v>
      </c>
      <c r="E7923" s="65">
        <v>0</v>
      </c>
      <c r="F7923" s="65">
        <v>0</v>
      </c>
      <c r="G7923" s="50">
        <v>6</v>
      </c>
      <c r="H7923" s="50">
        <v>8</v>
      </c>
      <c r="I7923" s="50">
        <f t="shared" si="367"/>
        <v>6</v>
      </c>
      <c r="J7923" s="50">
        <f t="shared" si="368"/>
        <v>8</v>
      </c>
    </row>
    <row r="7924" spans="3:10">
      <c r="C7924" s="48" t="s">
        <v>944</v>
      </c>
      <c r="D7924" s="49" t="s">
        <v>945</v>
      </c>
      <c r="E7924" s="65">
        <v>0</v>
      </c>
      <c r="F7924" s="65">
        <v>0</v>
      </c>
      <c r="G7924" s="50">
        <v>3</v>
      </c>
      <c r="H7924" s="50">
        <v>4</v>
      </c>
      <c r="I7924" s="50">
        <f t="shared" si="367"/>
        <v>3</v>
      </c>
      <c r="J7924" s="50">
        <f t="shared" si="368"/>
        <v>4</v>
      </c>
    </row>
    <row r="7925" spans="3:10">
      <c r="C7925" s="48" t="s">
        <v>673</v>
      </c>
      <c r="D7925" s="49" t="s">
        <v>674</v>
      </c>
      <c r="E7925" s="65">
        <v>2</v>
      </c>
      <c r="F7925" s="65">
        <v>0</v>
      </c>
      <c r="G7925" s="50">
        <v>33</v>
      </c>
      <c r="H7925" s="50">
        <v>36</v>
      </c>
      <c r="I7925" s="50">
        <f t="shared" si="367"/>
        <v>35</v>
      </c>
      <c r="J7925" s="50">
        <f t="shared" si="368"/>
        <v>36</v>
      </c>
    </row>
    <row r="7926" spans="3:10">
      <c r="C7926" s="48" t="s">
        <v>675</v>
      </c>
      <c r="D7926" s="49" t="s">
        <v>676</v>
      </c>
      <c r="E7926" s="65">
        <v>0</v>
      </c>
      <c r="F7926" s="65">
        <v>0</v>
      </c>
      <c r="G7926" s="50">
        <v>3</v>
      </c>
      <c r="H7926" s="50">
        <v>4</v>
      </c>
      <c r="I7926" s="50">
        <f t="shared" si="367"/>
        <v>3</v>
      </c>
      <c r="J7926" s="50">
        <f t="shared" si="368"/>
        <v>4</v>
      </c>
    </row>
    <row r="7927" spans="3:10">
      <c r="C7927" s="48" t="s">
        <v>677</v>
      </c>
      <c r="D7927" s="49" t="s">
        <v>678</v>
      </c>
      <c r="E7927" s="65">
        <v>0</v>
      </c>
      <c r="F7927" s="65">
        <v>0</v>
      </c>
      <c r="G7927" s="50">
        <v>0</v>
      </c>
      <c r="H7927" s="50">
        <v>1</v>
      </c>
      <c r="I7927" s="50">
        <f t="shared" si="367"/>
        <v>0</v>
      </c>
      <c r="J7927" s="50">
        <f t="shared" si="368"/>
        <v>1</v>
      </c>
    </row>
    <row r="7928" spans="3:10">
      <c r="C7928" s="48" t="s">
        <v>679</v>
      </c>
      <c r="D7928" s="49" t="s">
        <v>680</v>
      </c>
      <c r="E7928" s="65">
        <v>0</v>
      </c>
      <c r="F7928" s="65">
        <v>0</v>
      </c>
      <c r="G7928" s="50">
        <v>17</v>
      </c>
      <c r="H7928" s="50">
        <v>21</v>
      </c>
      <c r="I7928" s="50">
        <f t="shared" si="367"/>
        <v>17</v>
      </c>
      <c r="J7928" s="50">
        <f t="shared" si="368"/>
        <v>21</v>
      </c>
    </row>
    <row r="7929" spans="3:10">
      <c r="C7929" s="48" t="s">
        <v>681</v>
      </c>
      <c r="D7929" s="49" t="s">
        <v>682</v>
      </c>
      <c r="E7929" s="65">
        <v>0</v>
      </c>
      <c r="F7929" s="65">
        <v>0</v>
      </c>
      <c r="G7929" s="50">
        <v>0</v>
      </c>
      <c r="H7929" s="50">
        <v>1</v>
      </c>
      <c r="I7929" s="50">
        <f t="shared" si="367"/>
        <v>0</v>
      </c>
      <c r="J7929" s="50">
        <f t="shared" si="368"/>
        <v>1</v>
      </c>
    </row>
    <row r="7930" spans="3:10">
      <c r="C7930" s="48" t="s">
        <v>685</v>
      </c>
      <c r="D7930" s="49" t="s">
        <v>686</v>
      </c>
      <c r="E7930" s="65">
        <v>0</v>
      </c>
      <c r="F7930" s="65">
        <v>0</v>
      </c>
      <c r="G7930" s="50">
        <v>1</v>
      </c>
      <c r="H7930" s="50">
        <v>1</v>
      </c>
      <c r="I7930" s="50">
        <f t="shared" si="367"/>
        <v>1</v>
      </c>
      <c r="J7930" s="50">
        <f t="shared" si="368"/>
        <v>1</v>
      </c>
    </row>
    <row r="7931" spans="3:10">
      <c r="C7931" s="48" t="s">
        <v>687</v>
      </c>
      <c r="D7931" s="49" t="s">
        <v>688</v>
      </c>
      <c r="E7931" s="65">
        <v>0</v>
      </c>
      <c r="F7931" s="65">
        <v>0</v>
      </c>
      <c r="G7931" s="50">
        <v>2</v>
      </c>
      <c r="H7931" s="50">
        <v>3</v>
      </c>
      <c r="I7931" s="50">
        <f t="shared" si="367"/>
        <v>2</v>
      </c>
      <c r="J7931" s="50">
        <f t="shared" si="368"/>
        <v>3</v>
      </c>
    </row>
    <row r="7932" spans="3:10">
      <c r="C7932" s="48" t="s">
        <v>689</v>
      </c>
      <c r="D7932" s="49" t="s">
        <v>690</v>
      </c>
      <c r="E7932" s="65">
        <v>406</v>
      </c>
      <c r="F7932" s="65">
        <v>379</v>
      </c>
      <c r="G7932" s="50">
        <v>2044</v>
      </c>
      <c r="H7932" s="50">
        <v>2247</v>
      </c>
      <c r="I7932" s="50">
        <f t="shared" si="367"/>
        <v>2450</v>
      </c>
      <c r="J7932" s="50">
        <f t="shared" si="368"/>
        <v>2626</v>
      </c>
    </row>
    <row r="7933" spans="3:10">
      <c r="C7933" s="48" t="s">
        <v>3117</v>
      </c>
      <c r="D7933" s="49" t="s">
        <v>3118</v>
      </c>
      <c r="E7933" s="65">
        <v>0</v>
      </c>
      <c r="F7933" s="65">
        <v>0</v>
      </c>
      <c r="G7933" s="50">
        <v>55</v>
      </c>
      <c r="H7933" s="50">
        <v>63</v>
      </c>
      <c r="I7933" s="50">
        <f t="shared" si="367"/>
        <v>55</v>
      </c>
      <c r="J7933" s="50">
        <f t="shared" si="368"/>
        <v>63</v>
      </c>
    </row>
    <row r="7934" spans="3:10">
      <c r="C7934" s="48" t="s">
        <v>946</v>
      </c>
      <c r="D7934" s="49" t="s">
        <v>947</v>
      </c>
      <c r="E7934" s="65">
        <v>0</v>
      </c>
      <c r="F7934" s="65">
        <v>0</v>
      </c>
      <c r="G7934" s="50">
        <v>1</v>
      </c>
      <c r="H7934" s="50">
        <v>1</v>
      </c>
      <c r="I7934" s="50">
        <f t="shared" si="367"/>
        <v>1</v>
      </c>
      <c r="J7934" s="50">
        <f t="shared" si="368"/>
        <v>1</v>
      </c>
    </row>
    <row r="7935" spans="3:10">
      <c r="C7935" s="48" t="s">
        <v>948</v>
      </c>
      <c r="D7935" s="49" t="s">
        <v>949</v>
      </c>
      <c r="E7935" s="65">
        <v>2229</v>
      </c>
      <c r="F7935" s="65">
        <v>2165</v>
      </c>
      <c r="G7935" s="50">
        <v>8208</v>
      </c>
      <c r="H7935" s="50">
        <v>8491</v>
      </c>
      <c r="I7935" s="50">
        <f t="shared" si="367"/>
        <v>10437</v>
      </c>
      <c r="J7935" s="50">
        <f t="shared" si="368"/>
        <v>10656</v>
      </c>
    </row>
    <row r="7936" spans="3:10">
      <c r="C7936" s="48" t="s">
        <v>4249</v>
      </c>
      <c r="D7936" s="49" t="s">
        <v>4250</v>
      </c>
      <c r="E7936" s="65">
        <v>0</v>
      </c>
      <c r="F7936" s="65">
        <v>0</v>
      </c>
      <c r="G7936" s="50">
        <v>0</v>
      </c>
      <c r="H7936" s="50">
        <v>1</v>
      </c>
      <c r="I7936" s="50">
        <f t="shared" si="367"/>
        <v>0</v>
      </c>
      <c r="J7936" s="50">
        <f t="shared" si="368"/>
        <v>1</v>
      </c>
    </row>
    <row r="7937" spans="3:10">
      <c r="C7937" s="48" t="s">
        <v>3790</v>
      </c>
      <c r="D7937" s="49" t="s">
        <v>3791</v>
      </c>
      <c r="E7937" s="65">
        <v>0</v>
      </c>
      <c r="F7937" s="65">
        <v>0</v>
      </c>
      <c r="G7937" s="50">
        <v>0</v>
      </c>
      <c r="H7937" s="50">
        <v>1</v>
      </c>
      <c r="I7937" s="50">
        <f t="shared" si="367"/>
        <v>0</v>
      </c>
      <c r="J7937" s="50">
        <f t="shared" si="368"/>
        <v>1</v>
      </c>
    </row>
    <row r="7938" spans="3:10">
      <c r="C7938" s="48" t="s">
        <v>2077</v>
      </c>
      <c r="D7938" s="49" t="s">
        <v>2078</v>
      </c>
      <c r="E7938" s="65">
        <v>0</v>
      </c>
      <c r="F7938" s="65">
        <v>0</v>
      </c>
      <c r="G7938" s="50">
        <v>0</v>
      </c>
      <c r="H7938" s="50">
        <v>1</v>
      </c>
      <c r="I7938" s="50">
        <f t="shared" si="367"/>
        <v>0</v>
      </c>
      <c r="J7938" s="50">
        <f t="shared" si="368"/>
        <v>1</v>
      </c>
    </row>
    <row r="7939" spans="3:10">
      <c r="C7939" s="48" t="s">
        <v>950</v>
      </c>
      <c r="D7939" s="49" t="s">
        <v>951</v>
      </c>
      <c r="E7939" s="65">
        <v>0</v>
      </c>
      <c r="F7939" s="65">
        <v>0</v>
      </c>
      <c r="G7939" s="50">
        <v>0</v>
      </c>
      <c r="H7939" s="50">
        <v>1</v>
      </c>
      <c r="I7939" s="50">
        <f t="shared" si="367"/>
        <v>0</v>
      </c>
      <c r="J7939" s="50">
        <f t="shared" si="368"/>
        <v>1</v>
      </c>
    </row>
    <row r="7940" spans="3:10">
      <c r="C7940" s="48" t="s">
        <v>952</v>
      </c>
      <c r="D7940" s="49" t="s">
        <v>953</v>
      </c>
      <c r="E7940" s="65">
        <v>0</v>
      </c>
      <c r="F7940" s="65">
        <v>0</v>
      </c>
      <c r="G7940" s="50">
        <v>2165</v>
      </c>
      <c r="H7940" s="50">
        <v>2256</v>
      </c>
      <c r="I7940" s="50">
        <f t="shared" si="367"/>
        <v>2165</v>
      </c>
      <c r="J7940" s="50">
        <f t="shared" si="368"/>
        <v>2256</v>
      </c>
    </row>
    <row r="7941" spans="3:10">
      <c r="C7941" s="48" t="s">
        <v>954</v>
      </c>
      <c r="D7941" s="49" t="s">
        <v>955</v>
      </c>
      <c r="E7941" s="65">
        <v>0</v>
      </c>
      <c r="F7941" s="65">
        <v>0</v>
      </c>
      <c r="G7941" s="50">
        <v>2513</v>
      </c>
      <c r="H7941" s="50">
        <v>2567</v>
      </c>
      <c r="I7941" s="50">
        <f t="shared" si="367"/>
        <v>2513</v>
      </c>
      <c r="J7941" s="50">
        <f t="shared" si="368"/>
        <v>2567</v>
      </c>
    </row>
    <row r="7942" spans="3:10">
      <c r="C7942" s="48" t="s">
        <v>1566</v>
      </c>
      <c r="D7942" s="49" t="s">
        <v>1567</v>
      </c>
      <c r="E7942" s="65">
        <v>0</v>
      </c>
      <c r="F7942" s="65">
        <v>0</v>
      </c>
      <c r="G7942" s="50">
        <v>2</v>
      </c>
      <c r="H7942" s="50">
        <v>3</v>
      </c>
      <c r="I7942" s="50">
        <f t="shared" si="367"/>
        <v>2</v>
      </c>
      <c r="J7942" s="50">
        <f t="shared" si="368"/>
        <v>3</v>
      </c>
    </row>
    <row r="7943" spans="3:10">
      <c r="C7943" s="48" t="s">
        <v>1568</v>
      </c>
      <c r="D7943" s="49" t="s">
        <v>1569</v>
      </c>
      <c r="E7943" s="65">
        <v>1</v>
      </c>
      <c r="F7943" s="65">
        <v>1</v>
      </c>
      <c r="G7943" s="50">
        <v>5</v>
      </c>
      <c r="H7943" s="50">
        <v>4</v>
      </c>
      <c r="I7943" s="50">
        <f t="shared" si="367"/>
        <v>6</v>
      </c>
      <c r="J7943" s="50">
        <f t="shared" si="368"/>
        <v>5</v>
      </c>
    </row>
    <row r="7944" spans="3:10">
      <c r="C7944" s="48" t="s">
        <v>1403</v>
      </c>
      <c r="D7944" s="49" t="s">
        <v>1404</v>
      </c>
      <c r="E7944" s="65">
        <v>0</v>
      </c>
      <c r="F7944" s="65">
        <v>0</v>
      </c>
      <c r="G7944" s="50">
        <v>4</v>
      </c>
      <c r="H7944" s="50">
        <v>4</v>
      </c>
      <c r="I7944" s="50">
        <f t="shared" si="367"/>
        <v>4</v>
      </c>
      <c r="J7944" s="50">
        <f t="shared" si="368"/>
        <v>4</v>
      </c>
    </row>
    <row r="7945" spans="3:10">
      <c r="C7945" s="48" t="s">
        <v>1574</v>
      </c>
      <c r="D7945" s="49" t="s">
        <v>1575</v>
      </c>
      <c r="E7945" s="65">
        <v>0</v>
      </c>
      <c r="F7945" s="65">
        <v>0</v>
      </c>
      <c r="G7945" s="50">
        <v>0</v>
      </c>
      <c r="H7945" s="50">
        <v>1</v>
      </c>
      <c r="I7945" s="50">
        <f t="shared" si="367"/>
        <v>0</v>
      </c>
      <c r="J7945" s="50">
        <f t="shared" si="368"/>
        <v>1</v>
      </c>
    </row>
    <row r="7946" spans="3:10">
      <c r="C7946" s="48" t="s">
        <v>1576</v>
      </c>
      <c r="D7946" s="49" t="s">
        <v>1577</v>
      </c>
      <c r="E7946" s="65">
        <v>0</v>
      </c>
      <c r="F7946" s="65">
        <v>0</v>
      </c>
      <c r="G7946" s="50">
        <v>0</v>
      </c>
      <c r="H7946" s="50">
        <v>1</v>
      </c>
      <c r="I7946" s="50">
        <f t="shared" si="367"/>
        <v>0</v>
      </c>
      <c r="J7946" s="50">
        <f t="shared" si="368"/>
        <v>1</v>
      </c>
    </row>
    <row r="7947" spans="3:10">
      <c r="C7947" s="48" t="s">
        <v>1409</v>
      </c>
      <c r="D7947" s="49" t="s">
        <v>1410</v>
      </c>
      <c r="E7947" s="65">
        <v>0</v>
      </c>
      <c r="F7947" s="65">
        <v>0</v>
      </c>
      <c r="G7947" s="50">
        <v>0</v>
      </c>
      <c r="H7947" s="50">
        <v>1</v>
      </c>
      <c r="I7947" s="50">
        <f t="shared" si="367"/>
        <v>0</v>
      </c>
      <c r="J7947" s="50">
        <f t="shared" si="368"/>
        <v>1</v>
      </c>
    </row>
    <row r="7948" spans="3:10">
      <c r="C7948" s="48" t="s">
        <v>1578</v>
      </c>
      <c r="D7948" s="49" t="s">
        <v>1579</v>
      </c>
      <c r="E7948" s="65">
        <v>0</v>
      </c>
      <c r="F7948" s="65">
        <v>0</v>
      </c>
      <c r="G7948" s="50">
        <v>1</v>
      </c>
      <c r="H7948" s="50">
        <v>1</v>
      </c>
      <c r="I7948" s="50">
        <f t="shared" si="367"/>
        <v>1</v>
      </c>
      <c r="J7948" s="50">
        <f t="shared" si="368"/>
        <v>1</v>
      </c>
    </row>
    <row r="7949" spans="3:10">
      <c r="C7949" s="48" t="s">
        <v>1439</v>
      </c>
      <c r="D7949" s="49" t="s">
        <v>1440</v>
      </c>
      <c r="E7949" s="65">
        <v>0</v>
      </c>
      <c r="F7949" s="65">
        <v>0</v>
      </c>
      <c r="G7949" s="50">
        <v>0</v>
      </c>
      <c r="H7949" s="50">
        <v>1</v>
      </c>
      <c r="I7949" s="50">
        <f t="shared" si="367"/>
        <v>0</v>
      </c>
      <c r="J7949" s="50">
        <f t="shared" si="368"/>
        <v>1</v>
      </c>
    </row>
    <row r="7950" spans="3:10" ht="25.5">
      <c r="C7950" s="48" t="s">
        <v>2850</v>
      </c>
      <c r="D7950" s="49" t="s">
        <v>2851</v>
      </c>
      <c r="E7950" s="65">
        <v>1</v>
      </c>
      <c r="F7950" s="65">
        <v>1</v>
      </c>
      <c r="G7950" s="50">
        <v>0</v>
      </c>
      <c r="H7950" s="50">
        <v>0</v>
      </c>
      <c r="I7950" s="50">
        <f t="shared" si="367"/>
        <v>1</v>
      </c>
      <c r="J7950" s="50">
        <f t="shared" si="368"/>
        <v>1</v>
      </c>
    </row>
    <row r="7951" spans="3:10">
      <c r="C7951" s="48" t="s">
        <v>5162</v>
      </c>
      <c r="D7951" s="49" t="s">
        <v>5163</v>
      </c>
      <c r="E7951" s="65">
        <v>0</v>
      </c>
      <c r="F7951" s="65">
        <v>0</v>
      </c>
      <c r="G7951" s="50">
        <v>0</v>
      </c>
      <c r="H7951" s="50">
        <v>1</v>
      </c>
      <c r="I7951" s="50">
        <f t="shared" si="367"/>
        <v>0</v>
      </c>
      <c r="J7951" s="50">
        <f t="shared" si="368"/>
        <v>1</v>
      </c>
    </row>
    <row r="7952" spans="3:10">
      <c r="C7952" s="48" t="s">
        <v>2852</v>
      </c>
      <c r="D7952" s="49" t="s">
        <v>2853</v>
      </c>
      <c r="E7952" s="65">
        <v>0</v>
      </c>
      <c r="F7952" s="65">
        <v>0</v>
      </c>
      <c r="G7952" s="50">
        <v>0</v>
      </c>
      <c r="H7952" s="50">
        <v>1</v>
      </c>
      <c r="I7952" s="50">
        <f t="shared" si="367"/>
        <v>0</v>
      </c>
      <c r="J7952" s="50">
        <f t="shared" si="368"/>
        <v>1</v>
      </c>
    </row>
    <row r="7953" spans="2:11">
      <c r="C7953" s="48" t="s">
        <v>4551</v>
      </c>
      <c r="D7953" s="49" t="s">
        <v>4552</v>
      </c>
      <c r="E7953" s="65">
        <v>0</v>
      </c>
      <c r="F7953" s="65">
        <v>0</v>
      </c>
      <c r="G7953" s="50">
        <v>0</v>
      </c>
      <c r="H7953" s="50">
        <v>1</v>
      </c>
      <c r="I7953" s="50">
        <f t="shared" si="367"/>
        <v>0</v>
      </c>
      <c r="J7953" s="50">
        <f t="shared" si="368"/>
        <v>1</v>
      </c>
    </row>
    <row r="7954" spans="2:11" ht="25.5">
      <c r="C7954" s="48" t="s">
        <v>4563</v>
      </c>
      <c r="D7954" s="49" t="s">
        <v>4564</v>
      </c>
      <c r="E7954" s="65">
        <v>0</v>
      </c>
      <c r="F7954" s="65">
        <v>0</v>
      </c>
      <c r="G7954" s="50">
        <v>0</v>
      </c>
      <c r="H7954" s="50">
        <v>1</v>
      </c>
      <c r="I7954" s="50">
        <f t="shared" si="367"/>
        <v>0</v>
      </c>
      <c r="J7954" s="50">
        <f t="shared" si="368"/>
        <v>1</v>
      </c>
    </row>
    <row r="7955" spans="2:11">
      <c r="C7955" s="48" t="s">
        <v>4571</v>
      </c>
      <c r="D7955" s="49" t="s">
        <v>4572</v>
      </c>
      <c r="E7955" s="65">
        <v>0</v>
      </c>
      <c r="F7955" s="65">
        <v>0</v>
      </c>
      <c r="G7955" s="50">
        <v>0</v>
      </c>
      <c r="H7955" s="50">
        <v>1</v>
      </c>
      <c r="I7955" s="50">
        <f t="shared" si="367"/>
        <v>0</v>
      </c>
      <c r="J7955" s="50">
        <f t="shared" si="368"/>
        <v>1</v>
      </c>
    </row>
    <row r="7956" spans="2:11">
      <c r="C7956" s="48" t="s">
        <v>4581</v>
      </c>
      <c r="D7956" s="49" t="s">
        <v>4582</v>
      </c>
      <c r="E7956" s="65">
        <v>0</v>
      </c>
      <c r="F7956" s="65">
        <v>0</v>
      </c>
      <c r="G7956" s="50">
        <v>0</v>
      </c>
      <c r="H7956" s="50">
        <v>1</v>
      </c>
      <c r="I7956" s="50">
        <f t="shared" si="367"/>
        <v>0</v>
      </c>
      <c r="J7956" s="50">
        <f t="shared" si="368"/>
        <v>1</v>
      </c>
    </row>
    <row r="7957" spans="2:11">
      <c r="C7957" s="48" t="s">
        <v>4275</v>
      </c>
      <c r="D7957" s="49" t="s">
        <v>4276</v>
      </c>
      <c r="E7957" s="65">
        <v>0</v>
      </c>
      <c r="F7957" s="65">
        <v>0</v>
      </c>
      <c r="G7957" s="50">
        <v>0</v>
      </c>
      <c r="H7957" s="50">
        <v>1</v>
      </c>
      <c r="I7957" s="50">
        <f t="shared" si="367"/>
        <v>0</v>
      </c>
      <c r="J7957" s="50">
        <f t="shared" si="368"/>
        <v>1</v>
      </c>
    </row>
    <row r="7958" spans="2:11">
      <c r="C7958" s="48" t="s">
        <v>4279</v>
      </c>
      <c r="D7958" s="49" t="s">
        <v>4280</v>
      </c>
      <c r="E7958" s="65">
        <v>0</v>
      </c>
      <c r="F7958" s="65">
        <v>0</v>
      </c>
      <c r="G7958" s="50">
        <v>0</v>
      </c>
      <c r="H7958" s="50">
        <v>1</v>
      </c>
      <c r="I7958" s="50">
        <f t="shared" si="367"/>
        <v>0</v>
      </c>
      <c r="J7958" s="50">
        <f t="shared" si="368"/>
        <v>1</v>
      </c>
    </row>
    <row r="7959" spans="2:11">
      <c r="C7959" s="48" t="s">
        <v>4283</v>
      </c>
      <c r="D7959" s="49" t="s">
        <v>4284</v>
      </c>
      <c r="E7959" s="65">
        <v>0</v>
      </c>
      <c r="F7959" s="65">
        <v>0</v>
      </c>
      <c r="G7959" s="50">
        <v>0</v>
      </c>
      <c r="H7959" s="50">
        <v>1</v>
      </c>
      <c r="I7959" s="50">
        <f t="shared" ref="I7959:I7962" si="369">SUM(E7959,G7959)</f>
        <v>0</v>
      </c>
      <c r="J7959" s="50">
        <f t="shared" ref="J7959:J7962" si="370">SUM(F7959,H7959)</f>
        <v>1</v>
      </c>
    </row>
    <row r="7960" spans="2:11">
      <c r="C7960" s="48" t="s">
        <v>4295</v>
      </c>
      <c r="D7960" s="49" t="s">
        <v>4296</v>
      </c>
      <c r="E7960" s="65">
        <v>0</v>
      </c>
      <c r="F7960" s="65">
        <v>0</v>
      </c>
      <c r="G7960" s="50">
        <v>1</v>
      </c>
      <c r="H7960" s="50">
        <v>1</v>
      </c>
      <c r="I7960" s="50">
        <f t="shared" si="369"/>
        <v>1</v>
      </c>
      <c r="J7960" s="50">
        <f t="shared" si="370"/>
        <v>1</v>
      </c>
    </row>
    <row r="7961" spans="2:11">
      <c r="C7961" s="48" t="s">
        <v>956</v>
      </c>
      <c r="D7961" s="49" t="s">
        <v>957</v>
      </c>
      <c r="E7961" s="65">
        <v>65966</v>
      </c>
      <c r="F7961" s="65">
        <v>66265</v>
      </c>
      <c r="G7961" s="50">
        <v>18465</v>
      </c>
      <c r="H7961" s="50">
        <v>18556</v>
      </c>
      <c r="I7961" s="50">
        <f t="shared" si="369"/>
        <v>84431</v>
      </c>
      <c r="J7961" s="50">
        <f t="shared" si="370"/>
        <v>84821</v>
      </c>
    </row>
    <row r="7962" spans="2:11">
      <c r="C7962" s="48" t="s">
        <v>958</v>
      </c>
      <c r="D7962" s="49" t="s">
        <v>959</v>
      </c>
      <c r="E7962" s="65">
        <v>0</v>
      </c>
      <c r="F7962" s="65">
        <v>0</v>
      </c>
      <c r="G7962" s="50">
        <v>1</v>
      </c>
      <c r="H7962" s="50">
        <v>1</v>
      </c>
      <c r="I7962" s="50">
        <f t="shared" si="369"/>
        <v>1</v>
      </c>
      <c r="J7962" s="50">
        <f t="shared" si="370"/>
        <v>1</v>
      </c>
    </row>
    <row r="7963" spans="2:11" ht="14.25">
      <c r="B7963" s="45" t="s">
        <v>82</v>
      </c>
      <c r="D7963" s="72"/>
      <c r="E7963" s="73"/>
      <c r="F7963" s="73"/>
      <c r="G7963" s="73"/>
      <c r="H7963" s="73"/>
      <c r="I7963" s="73"/>
      <c r="J7963" s="73"/>
      <c r="K7963" s="71" t="s">
        <v>59</v>
      </c>
    </row>
    <row r="7964" spans="2:11">
      <c r="C7964" s="48" t="s">
        <v>10</v>
      </c>
      <c r="D7964" s="88" t="s">
        <v>7776</v>
      </c>
      <c r="E7964" s="65"/>
      <c r="F7964" s="65"/>
      <c r="G7964" s="50"/>
      <c r="H7964" s="50"/>
      <c r="I7964" s="50">
        <f t="shared" ref="I7964:J7971" si="371">SUM(E7964,G7964)</f>
        <v>0</v>
      </c>
      <c r="J7964" s="50">
        <f t="shared" si="371"/>
        <v>0</v>
      </c>
    </row>
    <row r="7965" spans="2:11">
      <c r="C7965" s="48" t="s">
        <v>11</v>
      </c>
      <c r="D7965" s="88" t="s">
        <v>7777</v>
      </c>
      <c r="E7965" s="65"/>
      <c r="F7965" s="65"/>
      <c r="G7965" s="50"/>
      <c r="H7965" s="50"/>
      <c r="I7965" s="50">
        <f t="shared" si="371"/>
        <v>0</v>
      </c>
      <c r="J7965" s="50">
        <f t="shared" si="371"/>
        <v>0</v>
      </c>
    </row>
    <row r="7966" spans="2:11">
      <c r="C7966" s="48" t="s">
        <v>12</v>
      </c>
      <c r="D7966" s="88" t="s">
        <v>7778</v>
      </c>
      <c r="E7966" s="65"/>
      <c r="F7966" s="65"/>
      <c r="G7966" s="50"/>
      <c r="H7966" s="50"/>
      <c r="I7966" s="50">
        <f t="shared" si="371"/>
        <v>0</v>
      </c>
      <c r="J7966" s="50">
        <f t="shared" si="371"/>
        <v>0</v>
      </c>
    </row>
    <row r="7967" spans="2:11">
      <c r="C7967" s="48" t="s">
        <v>13</v>
      </c>
      <c r="D7967" s="88" t="s">
        <v>7779</v>
      </c>
      <c r="E7967" s="65"/>
      <c r="F7967" s="65"/>
      <c r="G7967" s="50"/>
      <c r="H7967" s="50"/>
      <c r="I7967" s="50">
        <f t="shared" si="371"/>
        <v>0</v>
      </c>
      <c r="J7967" s="50">
        <f t="shared" si="371"/>
        <v>0</v>
      </c>
    </row>
    <row r="7968" spans="2:11">
      <c r="C7968" s="48" t="s">
        <v>14</v>
      </c>
      <c r="D7968" s="88" t="s">
        <v>7780</v>
      </c>
      <c r="E7968" s="65"/>
      <c r="F7968" s="65"/>
      <c r="G7968" s="50"/>
      <c r="H7968" s="50"/>
      <c r="I7968" s="50">
        <f t="shared" si="371"/>
        <v>0</v>
      </c>
      <c r="J7968" s="50">
        <f t="shared" si="371"/>
        <v>0</v>
      </c>
    </row>
    <row r="7969" spans="1:11">
      <c r="C7969" s="48" t="s">
        <v>15</v>
      </c>
      <c r="D7969" s="88" t="s">
        <v>7781</v>
      </c>
      <c r="E7969" s="65"/>
      <c r="F7969" s="65"/>
      <c r="G7969" s="50"/>
      <c r="H7969" s="50"/>
      <c r="I7969" s="50">
        <f t="shared" si="371"/>
        <v>0</v>
      </c>
      <c r="J7969" s="50">
        <f t="shared" si="371"/>
        <v>0</v>
      </c>
    </row>
    <row r="7970" spans="1:11">
      <c r="C7970" s="48" t="s">
        <v>16</v>
      </c>
      <c r="D7970" s="88" t="s">
        <v>7782</v>
      </c>
      <c r="E7970" s="65"/>
      <c r="F7970" s="65"/>
      <c r="G7970" s="50"/>
      <c r="H7970" s="50"/>
      <c r="I7970" s="50">
        <f t="shared" si="371"/>
        <v>0</v>
      </c>
      <c r="J7970" s="50">
        <f t="shared" si="371"/>
        <v>0</v>
      </c>
    </row>
    <row r="7971" spans="1:11">
      <c r="C7971" s="48" t="s">
        <v>17</v>
      </c>
      <c r="D7971" s="88" t="s">
        <v>7783</v>
      </c>
      <c r="E7971" s="65"/>
      <c r="F7971" s="65"/>
      <c r="G7971" s="50"/>
      <c r="H7971" s="50"/>
      <c r="I7971" s="50">
        <f t="shared" si="371"/>
        <v>0</v>
      </c>
      <c r="J7971" s="50">
        <f t="shared" si="371"/>
        <v>0</v>
      </c>
    </row>
    <row r="7972" spans="1:11">
      <c r="A7972" s="66" t="s">
        <v>5661</v>
      </c>
      <c r="C7972" s="75"/>
      <c r="D7972" s="93"/>
      <c r="E7972" s="76"/>
      <c r="F7972" s="76"/>
      <c r="G7972" s="77"/>
      <c r="H7972" s="77"/>
      <c r="I7972" s="77"/>
      <c r="J7972" s="77"/>
    </row>
    <row r="7973" spans="1:11" ht="14.25">
      <c r="B7973" s="43" t="s">
        <v>69</v>
      </c>
      <c r="C7973" s="44"/>
      <c r="D7973" s="43"/>
      <c r="E7973" s="60"/>
      <c r="F7973" s="60"/>
      <c r="G7973" s="60"/>
      <c r="H7973" s="60"/>
      <c r="I7973" s="60"/>
      <c r="J7973" s="60"/>
    </row>
    <row r="7974" spans="1:11">
      <c r="B7974" s="45" t="s">
        <v>37</v>
      </c>
      <c r="C7974" s="46"/>
      <c r="E7974" s="47"/>
      <c r="F7974" s="47"/>
      <c r="G7974" s="47"/>
      <c r="H7974" s="47"/>
      <c r="I7974" s="47"/>
      <c r="J7974" s="47"/>
    </row>
    <row r="7975" spans="1:11">
      <c r="C7975" s="48"/>
      <c r="D7975" s="49"/>
      <c r="E7975" s="50"/>
      <c r="F7975" s="50"/>
      <c r="G7975" s="50"/>
      <c r="H7975" s="50"/>
      <c r="I7975" s="50">
        <f>SUM(E7975,G7975)</f>
        <v>0</v>
      </c>
      <c r="J7975" s="50">
        <f>SUM(F7975,H7975)</f>
        <v>0</v>
      </c>
    </row>
    <row r="7976" spans="1:11">
      <c r="C7976" s="48"/>
      <c r="D7976" s="49"/>
      <c r="E7976" s="50"/>
      <c r="F7976" s="50"/>
      <c r="G7976" s="50"/>
      <c r="H7976" s="50"/>
      <c r="I7976" s="50">
        <f t="shared" ref="I7976:J7981" si="372">SUM(E7976,G7976)</f>
        <v>0</v>
      </c>
      <c r="J7976" s="50">
        <f t="shared" si="372"/>
        <v>0</v>
      </c>
    </row>
    <row r="7977" spans="1:11">
      <c r="C7977" s="48"/>
      <c r="D7977" s="49"/>
      <c r="E7977" s="50"/>
      <c r="F7977" s="50"/>
      <c r="G7977" s="50"/>
      <c r="H7977" s="50"/>
      <c r="I7977" s="50">
        <f t="shared" si="372"/>
        <v>0</v>
      </c>
      <c r="J7977" s="50">
        <f t="shared" si="372"/>
        <v>0</v>
      </c>
    </row>
    <row r="7978" spans="1:11">
      <c r="C7978" s="48"/>
      <c r="D7978" s="49"/>
      <c r="E7978" s="50"/>
      <c r="F7978" s="50"/>
      <c r="G7978" s="50"/>
      <c r="H7978" s="50"/>
      <c r="I7978" s="50">
        <f t="shared" si="372"/>
        <v>0</v>
      </c>
      <c r="J7978" s="50">
        <f t="shared" si="372"/>
        <v>0</v>
      </c>
    </row>
    <row r="7979" spans="1:11">
      <c r="C7979" s="48"/>
      <c r="D7979" s="49"/>
      <c r="E7979" s="50"/>
      <c r="F7979" s="50"/>
      <c r="G7979" s="50"/>
      <c r="H7979" s="50"/>
      <c r="I7979" s="50">
        <f t="shared" si="372"/>
        <v>0</v>
      </c>
      <c r="J7979" s="50">
        <f t="shared" si="372"/>
        <v>0</v>
      </c>
    </row>
    <row r="7980" spans="1:11">
      <c r="C7980" s="48"/>
      <c r="D7980" s="49"/>
      <c r="E7980" s="50"/>
      <c r="F7980" s="50"/>
      <c r="G7980" s="50"/>
      <c r="H7980" s="50"/>
      <c r="I7980" s="50">
        <f t="shared" si="372"/>
        <v>0</v>
      </c>
      <c r="J7980" s="50">
        <f t="shared" si="372"/>
        <v>0</v>
      </c>
    </row>
    <row r="7981" spans="1:11" s="51" customFormat="1">
      <c r="C7981" s="48"/>
      <c r="D7981" s="49"/>
      <c r="E7981" s="50"/>
      <c r="F7981" s="50"/>
      <c r="G7981" s="50"/>
      <c r="H7981" s="50"/>
      <c r="I7981" s="50">
        <f t="shared" si="372"/>
        <v>0</v>
      </c>
      <c r="J7981" s="50">
        <f t="shared" si="372"/>
        <v>0</v>
      </c>
    </row>
    <row r="7982" spans="1:11" s="51" customFormat="1">
      <c r="B7982" s="45" t="s">
        <v>81</v>
      </c>
      <c r="C7982" s="52"/>
      <c r="D7982" s="53"/>
      <c r="E7982" s="54"/>
      <c r="F7982" s="54"/>
      <c r="G7982" s="54"/>
      <c r="H7982" s="54"/>
      <c r="I7982" s="54"/>
      <c r="J7982" s="54"/>
      <c r="K7982" s="2" t="s">
        <v>21</v>
      </c>
    </row>
    <row r="7983" spans="1:11" s="51" customFormat="1">
      <c r="C7983" s="55" t="s">
        <v>77</v>
      </c>
      <c r="D7983" s="56" t="s">
        <v>7765</v>
      </c>
      <c r="E7983" s="57"/>
      <c r="F7983" s="57"/>
      <c r="G7983" s="57"/>
      <c r="H7983" s="57"/>
      <c r="I7983" s="50">
        <f t="shared" ref="I7983:J7986" si="373">SUM(E7983,G7983)</f>
        <v>0</v>
      </c>
      <c r="J7983" s="50">
        <f t="shared" si="373"/>
        <v>0</v>
      </c>
    </row>
    <row r="7984" spans="1:11" s="51" customFormat="1">
      <c r="C7984" s="55" t="s">
        <v>78</v>
      </c>
      <c r="D7984" s="56" t="s">
        <v>7766</v>
      </c>
      <c r="E7984" s="57"/>
      <c r="F7984" s="57"/>
      <c r="G7984" s="57"/>
      <c r="H7984" s="57"/>
      <c r="I7984" s="50">
        <f t="shared" si="373"/>
        <v>0</v>
      </c>
      <c r="J7984" s="50">
        <f t="shared" si="373"/>
        <v>0</v>
      </c>
    </row>
    <row r="7985" spans="2:11" s="51" customFormat="1">
      <c r="C7985" s="55" t="s">
        <v>79</v>
      </c>
      <c r="D7985" s="56" t="s">
        <v>7767</v>
      </c>
      <c r="E7985" s="50"/>
      <c r="F7985" s="50"/>
      <c r="G7985" s="50"/>
      <c r="H7985" s="50"/>
      <c r="I7985" s="50">
        <f t="shared" si="373"/>
        <v>0</v>
      </c>
      <c r="J7985" s="50">
        <f t="shared" si="373"/>
        <v>0</v>
      </c>
    </row>
    <row r="7986" spans="2:11" s="51" customFormat="1">
      <c r="C7986" s="55" t="s">
        <v>80</v>
      </c>
      <c r="D7986" s="56" t="s">
        <v>7768</v>
      </c>
      <c r="E7986" s="50"/>
      <c r="F7986" s="50"/>
      <c r="G7986" s="50"/>
      <c r="H7986" s="50"/>
      <c r="I7986" s="50">
        <f t="shared" si="373"/>
        <v>0</v>
      </c>
      <c r="J7986" s="50">
        <f t="shared" si="373"/>
        <v>0</v>
      </c>
    </row>
    <row r="7987" spans="2:11">
      <c r="E7987" s="59"/>
      <c r="F7987" s="59"/>
      <c r="G7987" s="59"/>
      <c r="H7987" s="59"/>
      <c r="I7987" s="59"/>
      <c r="J7987" s="59"/>
    </row>
    <row r="7988" spans="2:11" ht="14.25">
      <c r="B7988" s="43" t="s">
        <v>66</v>
      </c>
      <c r="C7988" s="44"/>
      <c r="D7988" s="43"/>
      <c r="E7988" s="60"/>
      <c r="F7988" s="60"/>
      <c r="G7988" s="60"/>
      <c r="H7988" s="60"/>
      <c r="I7988" s="60"/>
      <c r="J7988" s="60"/>
    </row>
    <row r="7989" spans="2:11">
      <c r="B7989" s="45" t="s">
        <v>36</v>
      </c>
      <c r="E7989" s="61">
        <f>E7990+E7993</f>
        <v>0</v>
      </c>
      <c r="F7989" s="61">
        <f t="shared" ref="F7989:J7989" si="374">F7990+F7993</f>
        <v>0</v>
      </c>
      <c r="G7989" s="61">
        <f t="shared" si="374"/>
        <v>5060</v>
      </c>
      <c r="H7989" s="61">
        <f t="shared" si="374"/>
        <v>6292</v>
      </c>
      <c r="I7989" s="61">
        <f t="shared" si="374"/>
        <v>5060</v>
      </c>
      <c r="J7989" s="61">
        <f t="shared" si="374"/>
        <v>6292</v>
      </c>
    </row>
    <row r="7990" spans="2:11">
      <c r="B7990" s="45" t="s">
        <v>34</v>
      </c>
      <c r="E7990" s="62">
        <f t="shared" ref="E7990:F7990" si="375">SUM(E7991:E7992)</f>
        <v>0</v>
      </c>
      <c r="F7990" s="62">
        <f t="shared" si="375"/>
        <v>0</v>
      </c>
      <c r="G7990" s="62">
        <f>SUM(G7991:G7992)</f>
        <v>15</v>
      </c>
      <c r="H7990" s="62">
        <f t="shared" ref="H7990:J7990" si="376">SUM(H7991:H7992)</f>
        <v>25</v>
      </c>
      <c r="I7990" s="62">
        <f t="shared" si="376"/>
        <v>15</v>
      </c>
      <c r="J7990" s="62">
        <f t="shared" si="376"/>
        <v>25</v>
      </c>
    </row>
    <row r="7991" spans="2:11" ht="14.25" customHeight="1">
      <c r="C7991" s="63" t="s">
        <v>5662</v>
      </c>
      <c r="D7991" s="64" t="s">
        <v>5663</v>
      </c>
      <c r="E7991" s="65">
        <v>0</v>
      </c>
      <c r="F7991" s="65">
        <v>0</v>
      </c>
      <c r="G7991" s="50">
        <v>12</v>
      </c>
      <c r="H7991" s="50">
        <v>20</v>
      </c>
      <c r="I7991" s="50">
        <f t="shared" ref="I7991:J7992" si="377">SUM(E7991,G7991)</f>
        <v>12</v>
      </c>
      <c r="J7991" s="50">
        <f t="shared" si="377"/>
        <v>20</v>
      </c>
    </row>
    <row r="7992" spans="2:11" ht="14.25" customHeight="1">
      <c r="C7992" s="63" t="s">
        <v>2176</v>
      </c>
      <c r="D7992" s="64" t="s">
        <v>2177</v>
      </c>
      <c r="E7992" s="65">
        <v>0</v>
      </c>
      <c r="F7992" s="65">
        <v>0</v>
      </c>
      <c r="G7992" s="50">
        <v>3</v>
      </c>
      <c r="H7992" s="50">
        <v>5</v>
      </c>
      <c r="I7992" s="50">
        <f t="shared" si="377"/>
        <v>3</v>
      </c>
      <c r="J7992" s="50">
        <f t="shared" si="377"/>
        <v>5</v>
      </c>
    </row>
    <row r="7993" spans="2:11" ht="14.25">
      <c r="B7993" s="69" t="s">
        <v>65</v>
      </c>
      <c r="C7993" s="70"/>
      <c r="E7993" s="61">
        <f>SUM(E7994:E8018)</f>
        <v>0</v>
      </c>
      <c r="F7993" s="61">
        <f t="shared" ref="F7993:J7993" si="378">SUM(F7994:F8018)</f>
        <v>0</v>
      </c>
      <c r="G7993" s="61">
        <f t="shared" si="378"/>
        <v>5045</v>
      </c>
      <c r="H7993" s="61">
        <f t="shared" si="378"/>
        <v>6267</v>
      </c>
      <c r="I7993" s="61">
        <f t="shared" si="378"/>
        <v>5045</v>
      </c>
      <c r="J7993" s="61">
        <f t="shared" si="378"/>
        <v>6267</v>
      </c>
      <c r="K7993" s="71" t="s">
        <v>9</v>
      </c>
    </row>
    <row r="7994" spans="2:11">
      <c r="C7994" s="48">
        <v>260076</v>
      </c>
      <c r="D7994" s="49" t="s">
        <v>698</v>
      </c>
      <c r="E7994" s="65"/>
      <c r="F7994" s="65"/>
      <c r="G7994" s="50">
        <v>7</v>
      </c>
      <c r="H7994" s="50">
        <v>0</v>
      </c>
      <c r="I7994" s="50">
        <f t="shared" ref="I7994:J8018" si="379">SUM(E7994,G7994)</f>
        <v>7</v>
      </c>
      <c r="J7994" s="50">
        <f t="shared" si="379"/>
        <v>0</v>
      </c>
    </row>
    <row r="7995" spans="2:11">
      <c r="C7995" s="48" t="s">
        <v>525</v>
      </c>
      <c r="D7995" s="49" t="s">
        <v>526</v>
      </c>
      <c r="E7995" s="65"/>
      <c r="F7995" s="65"/>
      <c r="G7995" s="50">
        <v>72</v>
      </c>
      <c r="H7995" s="50">
        <v>100</v>
      </c>
      <c r="I7995" s="50">
        <f t="shared" si="379"/>
        <v>72</v>
      </c>
      <c r="J7995" s="50">
        <f t="shared" si="379"/>
        <v>100</v>
      </c>
    </row>
    <row r="7996" spans="2:11">
      <c r="C7996" s="48" t="s">
        <v>527</v>
      </c>
      <c r="D7996" s="49" t="s">
        <v>528</v>
      </c>
      <c r="E7996" s="65"/>
      <c r="F7996" s="65"/>
      <c r="G7996" s="50">
        <v>302</v>
      </c>
      <c r="H7996" s="50">
        <v>350</v>
      </c>
      <c r="I7996" s="50">
        <f t="shared" si="379"/>
        <v>302</v>
      </c>
      <c r="J7996" s="50">
        <f t="shared" si="379"/>
        <v>350</v>
      </c>
    </row>
    <row r="7997" spans="2:11">
      <c r="C7997" s="48" t="s">
        <v>699</v>
      </c>
      <c r="D7997" s="49" t="s">
        <v>700</v>
      </c>
      <c r="E7997" s="65"/>
      <c r="F7997" s="65"/>
      <c r="G7997" s="50">
        <v>293</v>
      </c>
      <c r="H7997" s="50">
        <v>350</v>
      </c>
      <c r="I7997" s="50">
        <f t="shared" si="379"/>
        <v>293</v>
      </c>
      <c r="J7997" s="50">
        <f t="shared" si="379"/>
        <v>350</v>
      </c>
    </row>
    <row r="7998" spans="2:11">
      <c r="C7998" s="48" t="s">
        <v>533</v>
      </c>
      <c r="D7998" s="49" t="s">
        <v>534</v>
      </c>
      <c r="E7998" s="65"/>
      <c r="F7998" s="65"/>
      <c r="G7998" s="50">
        <v>28</v>
      </c>
      <c r="H7998" s="50">
        <v>25</v>
      </c>
      <c r="I7998" s="50">
        <f t="shared" si="379"/>
        <v>28</v>
      </c>
      <c r="J7998" s="50">
        <f t="shared" si="379"/>
        <v>25</v>
      </c>
    </row>
    <row r="7999" spans="2:11">
      <c r="C7999" s="48" t="s">
        <v>541</v>
      </c>
      <c r="D7999" s="49" t="s">
        <v>542</v>
      </c>
      <c r="E7999" s="65"/>
      <c r="F7999" s="65"/>
      <c r="G7999" s="50">
        <v>43</v>
      </c>
      <c r="H7999" s="50">
        <v>60</v>
      </c>
      <c r="I7999" s="50">
        <f t="shared" si="379"/>
        <v>43</v>
      </c>
      <c r="J7999" s="50">
        <f t="shared" si="379"/>
        <v>60</v>
      </c>
    </row>
    <row r="8000" spans="2:11">
      <c r="C8000" s="48" t="s">
        <v>709</v>
      </c>
      <c r="D8000" s="49" t="s">
        <v>710</v>
      </c>
      <c r="E8000" s="65"/>
      <c r="F8000" s="65"/>
      <c r="G8000" s="50">
        <v>0</v>
      </c>
      <c r="H8000" s="50">
        <v>1</v>
      </c>
      <c r="I8000" s="50">
        <f t="shared" si="379"/>
        <v>0</v>
      </c>
      <c r="J8000" s="50">
        <f t="shared" si="379"/>
        <v>1</v>
      </c>
    </row>
    <row r="8001" spans="3:10">
      <c r="C8001" s="48" t="s">
        <v>545</v>
      </c>
      <c r="D8001" s="49" t="s">
        <v>546</v>
      </c>
      <c r="E8001" s="65"/>
      <c r="F8001" s="65"/>
      <c r="G8001" s="50">
        <v>219</v>
      </c>
      <c r="H8001" s="50">
        <v>300</v>
      </c>
      <c r="I8001" s="50">
        <f t="shared" si="379"/>
        <v>219</v>
      </c>
      <c r="J8001" s="50">
        <f t="shared" si="379"/>
        <v>300</v>
      </c>
    </row>
    <row r="8002" spans="3:10">
      <c r="C8002" s="48" t="s">
        <v>551</v>
      </c>
      <c r="D8002" s="49" t="s">
        <v>552</v>
      </c>
      <c r="E8002" s="65"/>
      <c r="F8002" s="65"/>
      <c r="G8002" s="50">
        <v>263</v>
      </c>
      <c r="H8002" s="50">
        <v>280</v>
      </c>
      <c r="I8002" s="50">
        <f t="shared" si="379"/>
        <v>263</v>
      </c>
      <c r="J8002" s="50">
        <f t="shared" si="379"/>
        <v>280</v>
      </c>
    </row>
    <row r="8003" spans="3:10">
      <c r="C8003" s="48" t="s">
        <v>731</v>
      </c>
      <c r="D8003" s="49" t="s">
        <v>732</v>
      </c>
      <c r="E8003" s="65"/>
      <c r="F8003" s="65"/>
      <c r="G8003" s="50">
        <v>0</v>
      </c>
      <c r="H8003" s="50">
        <v>1</v>
      </c>
      <c r="I8003" s="50">
        <f t="shared" si="379"/>
        <v>0</v>
      </c>
      <c r="J8003" s="50">
        <f t="shared" si="379"/>
        <v>1</v>
      </c>
    </row>
    <row r="8004" spans="3:10">
      <c r="C8004" s="48" t="s">
        <v>577</v>
      </c>
      <c r="D8004" s="49" t="s">
        <v>578</v>
      </c>
      <c r="E8004" s="65"/>
      <c r="F8004" s="65"/>
      <c r="G8004" s="50">
        <v>1</v>
      </c>
      <c r="H8004" s="50">
        <v>1</v>
      </c>
      <c r="I8004" s="50">
        <f t="shared" si="379"/>
        <v>1</v>
      </c>
      <c r="J8004" s="50">
        <f t="shared" si="379"/>
        <v>1</v>
      </c>
    </row>
    <row r="8005" spans="3:10">
      <c r="C8005" s="48" t="s">
        <v>591</v>
      </c>
      <c r="D8005" s="49" t="s">
        <v>592</v>
      </c>
      <c r="E8005" s="65"/>
      <c r="F8005" s="65"/>
      <c r="G8005" s="50">
        <v>0</v>
      </c>
      <c r="H8005" s="50">
        <v>1</v>
      </c>
      <c r="I8005" s="50">
        <f t="shared" si="379"/>
        <v>0</v>
      </c>
      <c r="J8005" s="50">
        <f t="shared" si="379"/>
        <v>1</v>
      </c>
    </row>
    <row r="8006" spans="3:10">
      <c r="C8006" s="48" t="s">
        <v>595</v>
      </c>
      <c r="D8006" s="49" t="s">
        <v>596</v>
      </c>
      <c r="E8006" s="65"/>
      <c r="F8006" s="65"/>
      <c r="G8006" s="50">
        <v>13</v>
      </c>
      <c r="H8006" s="50">
        <v>10</v>
      </c>
      <c r="I8006" s="50">
        <f t="shared" si="379"/>
        <v>13</v>
      </c>
      <c r="J8006" s="50">
        <f t="shared" si="379"/>
        <v>10</v>
      </c>
    </row>
    <row r="8007" spans="3:10">
      <c r="C8007" s="48" t="s">
        <v>601</v>
      </c>
      <c r="D8007" s="49" t="s">
        <v>602</v>
      </c>
      <c r="E8007" s="65"/>
      <c r="F8007" s="65"/>
      <c r="G8007" s="50">
        <v>0</v>
      </c>
      <c r="H8007" s="50">
        <v>1</v>
      </c>
      <c r="I8007" s="50">
        <f t="shared" si="379"/>
        <v>0</v>
      </c>
      <c r="J8007" s="50">
        <f t="shared" si="379"/>
        <v>1</v>
      </c>
    </row>
    <row r="8008" spans="3:10">
      <c r="C8008" s="48" t="s">
        <v>605</v>
      </c>
      <c r="D8008" s="49" t="s">
        <v>606</v>
      </c>
      <c r="E8008" s="65"/>
      <c r="F8008" s="65"/>
      <c r="G8008" s="50">
        <v>0</v>
      </c>
      <c r="H8008" s="50">
        <v>1</v>
      </c>
      <c r="I8008" s="50">
        <f t="shared" si="379"/>
        <v>0</v>
      </c>
      <c r="J8008" s="50">
        <f t="shared" si="379"/>
        <v>1</v>
      </c>
    </row>
    <row r="8009" spans="3:10">
      <c r="C8009" s="48" t="s">
        <v>793</v>
      </c>
      <c r="D8009" s="49" t="s">
        <v>794</v>
      </c>
      <c r="E8009" s="65"/>
      <c r="F8009" s="65"/>
      <c r="G8009" s="50">
        <v>0</v>
      </c>
      <c r="H8009" s="50">
        <v>1</v>
      </c>
      <c r="I8009" s="50">
        <f t="shared" si="379"/>
        <v>0</v>
      </c>
      <c r="J8009" s="50">
        <f t="shared" si="379"/>
        <v>1</v>
      </c>
    </row>
    <row r="8010" spans="3:10">
      <c r="C8010" s="48" t="s">
        <v>647</v>
      </c>
      <c r="D8010" s="49" t="s">
        <v>648</v>
      </c>
      <c r="E8010" s="65"/>
      <c r="F8010" s="65"/>
      <c r="G8010" s="50">
        <v>12</v>
      </c>
      <c r="H8010" s="50">
        <v>100</v>
      </c>
      <c r="I8010" s="50">
        <f t="shared" si="379"/>
        <v>12</v>
      </c>
      <c r="J8010" s="50">
        <f t="shared" si="379"/>
        <v>100</v>
      </c>
    </row>
    <row r="8011" spans="3:10">
      <c r="C8011" s="48" t="s">
        <v>653</v>
      </c>
      <c r="D8011" s="49" t="s">
        <v>654</v>
      </c>
      <c r="E8011" s="65"/>
      <c r="F8011" s="65"/>
      <c r="G8011" s="50">
        <v>561</v>
      </c>
      <c r="H8011" s="50">
        <v>600</v>
      </c>
      <c r="I8011" s="50">
        <f t="shared" si="379"/>
        <v>561</v>
      </c>
      <c r="J8011" s="50">
        <f t="shared" si="379"/>
        <v>600</v>
      </c>
    </row>
    <row r="8012" spans="3:10">
      <c r="C8012" s="48" t="s">
        <v>655</v>
      </c>
      <c r="D8012" s="49" t="s">
        <v>656</v>
      </c>
      <c r="E8012" s="65"/>
      <c r="F8012" s="65"/>
      <c r="G8012" s="50">
        <v>35</v>
      </c>
      <c r="H8012" s="50">
        <v>30</v>
      </c>
      <c r="I8012" s="50">
        <f t="shared" si="379"/>
        <v>35</v>
      </c>
      <c r="J8012" s="50">
        <f t="shared" si="379"/>
        <v>30</v>
      </c>
    </row>
    <row r="8013" spans="3:10">
      <c r="C8013" s="48" t="s">
        <v>657</v>
      </c>
      <c r="D8013" s="49" t="s">
        <v>658</v>
      </c>
      <c r="E8013" s="65"/>
      <c r="F8013" s="65"/>
      <c r="G8013" s="50">
        <v>96</v>
      </c>
      <c r="H8013" s="50">
        <v>100</v>
      </c>
      <c r="I8013" s="50">
        <f t="shared" si="379"/>
        <v>96</v>
      </c>
      <c r="J8013" s="50">
        <f t="shared" si="379"/>
        <v>100</v>
      </c>
    </row>
    <row r="8014" spans="3:10">
      <c r="C8014" s="48" t="s">
        <v>659</v>
      </c>
      <c r="D8014" s="49" t="s">
        <v>660</v>
      </c>
      <c r="E8014" s="65"/>
      <c r="F8014" s="65"/>
      <c r="G8014" s="50">
        <v>605</v>
      </c>
      <c r="H8014" s="50">
        <v>500</v>
      </c>
      <c r="I8014" s="50">
        <f t="shared" si="379"/>
        <v>605</v>
      </c>
      <c r="J8014" s="50">
        <f t="shared" si="379"/>
        <v>500</v>
      </c>
    </row>
    <row r="8015" spans="3:10">
      <c r="C8015" s="48" t="s">
        <v>661</v>
      </c>
      <c r="D8015" s="49" t="s">
        <v>662</v>
      </c>
      <c r="E8015" s="65"/>
      <c r="F8015" s="65"/>
      <c r="G8015" s="50">
        <v>305</v>
      </c>
      <c r="H8015" s="50">
        <v>400</v>
      </c>
      <c r="I8015" s="50">
        <f t="shared" si="379"/>
        <v>305</v>
      </c>
      <c r="J8015" s="50">
        <f t="shared" si="379"/>
        <v>400</v>
      </c>
    </row>
    <row r="8016" spans="3:10">
      <c r="C8016" s="48" t="s">
        <v>669</v>
      </c>
      <c r="D8016" s="49" t="s">
        <v>670</v>
      </c>
      <c r="E8016" s="65"/>
      <c r="F8016" s="65"/>
      <c r="G8016" s="50">
        <v>28</v>
      </c>
      <c r="H8016" s="50">
        <v>30</v>
      </c>
      <c r="I8016" s="50">
        <f t="shared" si="379"/>
        <v>28</v>
      </c>
      <c r="J8016" s="50">
        <f t="shared" si="379"/>
        <v>30</v>
      </c>
    </row>
    <row r="8017" spans="2:11">
      <c r="C8017" s="48" t="s">
        <v>677</v>
      </c>
      <c r="D8017" s="49" t="s">
        <v>678</v>
      </c>
      <c r="E8017" s="65"/>
      <c r="F8017" s="65"/>
      <c r="G8017" s="50">
        <v>22</v>
      </c>
      <c r="H8017" s="50">
        <v>25</v>
      </c>
      <c r="I8017" s="50">
        <f t="shared" si="379"/>
        <v>22</v>
      </c>
      <c r="J8017" s="50">
        <f t="shared" si="379"/>
        <v>25</v>
      </c>
    </row>
    <row r="8018" spans="2:11">
      <c r="C8018" s="48" t="s">
        <v>689</v>
      </c>
      <c r="D8018" s="49" t="s">
        <v>690</v>
      </c>
      <c r="E8018" s="65"/>
      <c r="F8018" s="65"/>
      <c r="G8018" s="50">
        <v>2140</v>
      </c>
      <c r="H8018" s="50">
        <v>3000</v>
      </c>
      <c r="I8018" s="50">
        <f t="shared" si="379"/>
        <v>2140</v>
      </c>
      <c r="J8018" s="50">
        <f t="shared" si="379"/>
        <v>3000</v>
      </c>
    </row>
    <row r="8019" spans="2:11" ht="14.25">
      <c r="B8019" s="45" t="s">
        <v>82</v>
      </c>
      <c r="D8019" s="72"/>
      <c r="E8019" s="73"/>
      <c r="F8019" s="73"/>
      <c r="G8019" s="73"/>
      <c r="H8019" s="73"/>
      <c r="I8019" s="73"/>
      <c r="J8019" s="73"/>
      <c r="K8019" s="71" t="s">
        <v>59</v>
      </c>
    </row>
    <row r="8020" spans="2:11">
      <c r="C8020" s="48" t="s">
        <v>10</v>
      </c>
      <c r="D8020" s="88" t="s">
        <v>7776</v>
      </c>
      <c r="E8020" s="65"/>
      <c r="F8020" s="65"/>
      <c r="G8020" s="50"/>
      <c r="H8020" s="50"/>
      <c r="I8020" s="50">
        <f t="shared" ref="I8020:J8027" si="380">SUM(E8020,G8020)</f>
        <v>0</v>
      </c>
      <c r="J8020" s="50">
        <f t="shared" si="380"/>
        <v>0</v>
      </c>
    </row>
    <row r="8021" spans="2:11">
      <c r="C8021" s="48" t="s">
        <v>11</v>
      </c>
      <c r="D8021" s="88" t="s">
        <v>7777</v>
      </c>
      <c r="E8021" s="65"/>
      <c r="F8021" s="65"/>
      <c r="G8021" s="50"/>
      <c r="H8021" s="50"/>
      <c r="I8021" s="50">
        <f t="shared" si="380"/>
        <v>0</v>
      </c>
      <c r="J8021" s="50">
        <f t="shared" si="380"/>
        <v>0</v>
      </c>
    </row>
    <row r="8022" spans="2:11">
      <c r="C8022" s="48" t="s">
        <v>12</v>
      </c>
      <c r="D8022" s="88" t="s">
        <v>7778</v>
      </c>
      <c r="E8022" s="65"/>
      <c r="F8022" s="65"/>
      <c r="G8022" s="50"/>
      <c r="H8022" s="50"/>
      <c r="I8022" s="50">
        <f t="shared" si="380"/>
        <v>0</v>
      </c>
      <c r="J8022" s="50">
        <f t="shared" si="380"/>
        <v>0</v>
      </c>
    </row>
    <row r="8023" spans="2:11">
      <c r="C8023" s="48" t="s">
        <v>13</v>
      </c>
      <c r="D8023" s="88" t="s">
        <v>7779</v>
      </c>
      <c r="E8023" s="65"/>
      <c r="F8023" s="65"/>
      <c r="G8023" s="50"/>
      <c r="H8023" s="50"/>
      <c r="I8023" s="50">
        <f t="shared" si="380"/>
        <v>0</v>
      </c>
      <c r="J8023" s="50">
        <f t="shared" si="380"/>
        <v>0</v>
      </c>
    </row>
    <row r="8024" spans="2:11">
      <c r="C8024" s="48" t="s">
        <v>14</v>
      </c>
      <c r="D8024" s="88" t="s">
        <v>7780</v>
      </c>
      <c r="E8024" s="65"/>
      <c r="F8024" s="65"/>
      <c r="G8024" s="50"/>
      <c r="H8024" s="50"/>
      <c r="I8024" s="50">
        <f t="shared" si="380"/>
        <v>0</v>
      </c>
      <c r="J8024" s="50">
        <f t="shared" si="380"/>
        <v>0</v>
      </c>
    </row>
    <row r="8025" spans="2:11">
      <c r="C8025" s="48" t="s">
        <v>15</v>
      </c>
      <c r="D8025" s="88" t="s">
        <v>7781</v>
      </c>
      <c r="E8025" s="65"/>
      <c r="F8025" s="65"/>
      <c r="G8025" s="50"/>
      <c r="H8025" s="50"/>
      <c r="I8025" s="50">
        <f t="shared" si="380"/>
        <v>0</v>
      </c>
      <c r="J8025" s="50">
        <f t="shared" si="380"/>
        <v>0</v>
      </c>
    </row>
    <row r="8026" spans="2:11">
      <c r="C8026" s="48" t="s">
        <v>16</v>
      </c>
      <c r="D8026" s="88" t="s">
        <v>7782</v>
      </c>
      <c r="E8026" s="65"/>
      <c r="F8026" s="65"/>
      <c r="G8026" s="50"/>
      <c r="H8026" s="50"/>
      <c r="I8026" s="50">
        <f t="shared" si="380"/>
        <v>0</v>
      </c>
      <c r="J8026" s="50">
        <f t="shared" si="380"/>
        <v>0</v>
      </c>
    </row>
    <row r="8027" spans="2:11">
      <c r="C8027" s="48" t="s">
        <v>17</v>
      </c>
      <c r="D8027" s="88" t="s">
        <v>7783</v>
      </c>
      <c r="E8027" s="65"/>
      <c r="F8027" s="65"/>
      <c r="G8027" s="50"/>
      <c r="H8027" s="50"/>
      <c r="I8027" s="50">
        <f t="shared" si="380"/>
        <v>0</v>
      </c>
      <c r="J8027" s="50">
        <f t="shared" si="380"/>
        <v>0</v>
      </c>
    </row>
    <row r="8028" spans="2:11">
      <c r="C8028" s="75"/>
      <c r="D8028" s="93"/>
      <c r="E8028" s="76"/>
      <c r="F8028" s="76"/>
      <c r="G8028" s="77"/>
      <c r="H8028" s="77"/>
      <c r="I8028" s="77"/>
      <c r="J8028" s="77"/>
    </row>
    <row r="8029" spans="2:11">
      <c r="E8029" s="59"/>
      <c r="F8029" s="59"/>
      <c r="G8029" s="59"/>
      <c r="H8029" s="59"/>
      <c r="I8029" s="59"/>
      <c r="J8029" s="59"/>
    </row>
    <row r="8030" spans="2:11" ht="14.25">
      <c r="B8030" s="43" t="s">
        <v>67</v>
      </c>
      <c r="C8030" s="44"/>
      <c r="D8030" s="43"/>
      <c r="E8030" s="60"/>
      <c r="F8030" s="60"/>
      <c r="G8030" s="60"/>
      <c r="H8030" s="60"/>
      <c r="I8030" s="60"/>
      <c r="J8030" s="60"/>
    </row>
    <row r="8031" spans="2:11">
      <c r="B8031" s="45" t="s">
        <v>88</v>
      </c>
      <c r="E8031" s="62">
        <f t="shared" ref="E8031:J8031" si="381">E8035+E8212+E8251+E8273+E8373+E8606</f>
        <v>380683</v>
      </c>
      <c r="F8031" s="62">
        <f t="shared" si="381"/>
        <v>380435</v>
      </c>
      <c r="G8031" s="62">
        <f t="shared" si="381"/>
        <v>116109</v>
      </c>
      <c r="H8031" s="62">
        <f t="shared" si="381"/>
        <v>118867</v>
      </c>
      <c r="I8031" s="62">
        <f t="shared" si="381"/>
        <v>496792</v>
      </c>
      <c r="J8031" s="62">
        <f t="shared" si="381"/>
        <v>499302</v>
      </c>
    </row>
    <row r="8032" spans="2:11">
      <c r="B8032" s="45" t="s">
        <v>41</v>
      </c>
      <c r="C8032" s="46"/>
      <c r="D8032" s="45"/>
      <c r="E8032" s="82">
        <f>E8034+E8211+E8250+E8272+E8372+E8605</f>
        <v>168288</v>
      </c>
      <c r="F8032" s="82">
        <f>F8034+F8211+F8250+F8272+F8372+F8605</f>
        <v>170727</v>
      </c>
      <c r="G8032" s="82">
        <f>G8034+G8211+G8250+G8272+G8372+G8605</f>
        <v>70556</v>
      </c>
      <c r="H8032" s="82">
        <f>H8034+H8211+H8250+H8272+H8372+H8605</f>
        <v>72958</v>
      </c>
      <c r="I8032" s="82">
        <f t="shared" ref="I8032" si="382">SUM(E8032,G8032)</f>
        <v>238844</v>
      </c>
      <c r="J8032" s="82">
        <f t="shared" ref="J8032" si="383">SUM(F8032,H8032)</f>
        <v>243685</v>
      </c>
    </row>
    <row r="8033" spans="1:10" s="45" customFormat="1">
      <c r="B8033" s="45" t="s">
        <v>83</v>
      </c>
      <c r="C8033" s="46"/>
      <c r="D8033" s="45" t="s">
        <v>7742</v>
      </c>
      <c r="E8033" s="82"/>
      <c r="F8033" s="82"/>
      <c r="G8033" s="82"/>
      <c r="H8033" s="82"/>
      <c r="I8033" s="82"/>
      <c r="J8033" s="82"/>
    </row>
    <row r="8034" spans="1:10" s="45" customFormat="1">
      <c r="B8034" s="45" t="s">
        <v>38</v>
      </c>
      <c r="C8034" s="46"/>
      <c r="E8034" s="82">
        <v>55586</v>
      </c>
      <c r="F8034" s="82">
        <v>58000</v>
      </c>
      <c r="G8034" s="82">
        <v>23883</v>
      </c>
      <c r="H8034" s="82">
        <v>23900</v>
      </c>
      <c r="I8034" s="82">
        <f t="shared" ref="I8034" si="384">SUM(E8034,G8034)</f>
        <v>79469</v>
      </c>
      <c r="J8034" s="82">
        <f t="shared" ref="J8034" si="385">SUM(F8034,H8034)</f>
        <v>81900</v>
      </c>
    </row>
    <row r="8035" spans="1:10" s="45" customFormat="1">
      <c r="B8035" s="99" t="s">
        <v>39</v>
      </c>
      <c r="C8035" s="46"/>
      <c r="D8035" s="100"/>
      <c r="E8035" s="82">
        <f>SUM(E8036:E8207)</f>
        <v>162506</v>
      </c>
      <c r="F8035" s="82">
        <f>SUM(F8036:F8207)</f>
        <v>161783</v>
      </c>
      <c r="G8035" s="82">
        <f>SUM(G8036:G8207)</f>
        <v>33138</v>
      </c>
      <c r="H8035" s="82">
        <f>SUM(H8036:H8207)</f>
        <v>33362</v>
      </c>
      <c r="I8035" s="82">
        <f t="shared" ref="I8035" si="386">SUM(E8035,G8035)</f>
        <v>195644</v>
      </c>
      <c r="J8035" s="82">
        <f t="shared" ref="J8035" si="387">SUM(F8035,H8035)</f>
        <v>195145</v>
      </c>
    </row>
    <row r="8036" spans="1:10" s="45" customFormat="1">
      <c r="A8036" s="101"/>
      <c r="B8036" s="99"/>
      <c r="C8036" s="102" t="s">
        <v>7010</v>
      </c>
      <c r="D8036" s="103" t="s">
        <v>7011</v>
      </c>
      <c r="E8036" s="104">
        <v>1</v>
      </c>
      <c r="F8036" s="104">
        <v>1</v>
      </c>
      <c r="G8036" s="104">
        <v>76</v>
      </c>
      <c r="H8036" s="104">
        <v>77</v>
      </c>
      <c r="I8036" s="50">
        <f t="shared" ref="I8036" si="388">SUM(E8036,G8036)</f>
        <v>77</v>
      </c>
      <c r="J8036" s="50">
        <f t="shared" ref="J8036" si="389">SUM(F8036,H8036)</f>
        <v>78</v>
      </c>
    </row>
    <row r="8037" spans="1:10" s="45" customFormat="1">
      <c r="A8037" s="101"/>
      <c r="B8037" s="99"/>
      <c r="C8037" s="31" t="s">
        <v>7012</v>
      </c>
      <c r="D8037" s="32" t="s">
        <v>7011</v>
      </c>
      <c r="E8037" s="33">
        <v>897</v>
      </c>
      <c r="F8037" s="33">
        <v>926</v>
      </c>
      <c r="G8037" s="33">
        <v>0</v>
      </c>
      <c r="H8037" s="33">
        <v>0</v>
      </c>
      <c r="I8037" s="50">
        <f t="shared" ref="I8037:I8100" si="390">SUM(E8037,G8037)</f>
        <v>897</v>
      </c>
      <c r="J8037" s="50">
        <f t="shared" ref="J8037:J8100" si="391">SUM(F8037,H8037)</f>
        <v>926</v>
      </c>
    </row>
    <row r="8038" spans="1:10" s="45" customFormat="1">
      <c r="A8038" s="101"/>
      <c r="B8038" s="99"/>
      <c r="C8038" s="31">
        <v>57506001</v>
      </c>
      <c r="D8038" s="32" t="s">
        <v>7013</v>
      </c>
      <c r="E8038" s="33">
        <v>894</v>
      </c>
      <c r="F8038" s="33">
        <v>924</v>
      </c>
      <c r="G8038" s="33">
        <v>47</v>
      </c>
      <c r="H8038" s="33">
        <v>48</v>
      </c>
      <c r="I8038" s="50">
        <f t="shared" si="390"/>
        <v>941</v>
      </c>
      <c r="J8038" s="50">
        <f t="shared" si="391"/>
        <v>972</v>
      </c>
    </row>
    <row r="8039" spans="1:10" s="45" customFormat="1">
      <c r="A8039" s="101"/>
      <c r="B8039" s="99"/>
      <c r="C8039" s="31" t="s">
        <v>7014</v>
      </c>
      <c r="D8039" s="32" t="s">
        <v>7015</v>
      </c>
      <c r="E8039" s="33">
        <v>0</v>
      </c>
      <c r="F8039" s="33">
        <v>0</v>
      </c>
      <c r="G8039" s="33">
        <v>233</v>
      </c>
      <c r="H8039" s="33">
        <v>240</v>
      </c>
      <c r="I8039" s="50">
        <f t="shared" si="390"/>
        <v>233</v>
      </c>
      <c r="J8039" s="50">
        <f t="shared" si="391"/>
        <v>240</v>
      </c>
    </row>
    <row r="8040" spans="1:10" s="45" customFormat="1">
      <c r="A8040" s="101"/>
      <c r="B8040" s="99"/>
      <c r="C8040" s="31" t="s">
        <v>7016</v>
      </c>
      <c r="D8040" s="32" t="s">
        <v>7015</v>
      </c>
      <c r="E8040" s="33">
        <v>2483</v>
      </c>
      <c r="F8040" s="33">
        <v>2495</v>
      </c>
      <c r="G8040" s="33">
        <v>0</v>
      </c>
      <c r="H8040" s="33">
        <v>0</v>
      </c>
      <c r="I8040" s="50">
        <f t="shared" si="390"/>
        <v>2483</v>
      </c>
      <c r="J8040" s="50">
        <f t="shared" si="391"/>
        <v>2495</v>
      </c>
    </row>
    <row r="8041" spans="1:10" s="45" customFormat="1">
      <c r="A8041" s="101"/>
      <c r="B8041" s="99"/>
      <c r="C8041" s="31">
        <v>57506011</v>
      </c>
      <c r="D8041" s="32" t="s">
        <v>7017</v>
      </c>
      <c r="E8041" s="33">
        <v>2478</v>
      </c>
      <c r="F8041" s="33">
        <v>2488</v>
      </c>
      <c r="G8041" s="33">
        <v>147</v>
      </c>
      <c r="H8041" s="33">
        <v>159</v>
      </c>
      <c r="I8041" s="50">
        <f t="shared" si="390"/>
        <v>2625</v>
      </c>
      <c r="J8041" s="50">
        <f t="shared" si="391"/>
        <v>2647</v>
      </c>
    </row>
    <row r="8042" spans="1:10" s="45" customFormat="1">
      <c r="A8042" s="101"/>
      <c r="B8042" s="99"/>
      <c r="C8042" s="31" t="s">
        <v>7018</v>
      </c>
      <c r="D8042" s="32" t="s">
        <v>7019</v>
      </c>
      <c r="E8042" s="33">
        <v>0</v>
      </c>
      <c r="F8042" s="33">
        <v>0</v>
      </c>
      <c r="G8042" s="33">
        <v>15</v>
      </c>
      <c r="H8042" s="33">
        <v>15</v>
      </c>
      <c r="I8042" s="50">
        <f t="shared" si="390"/>
        <v>15</v>
      </c>
      <c r="J8042" s="50">
        <f t="shared" si="391"/>
        <v>15</v>
      </c>
    </row>
    <row r="8043" spans="1:10" s="45" customFormat="1">
      <c r="A8043" s="101"/>
      <c r="B8043" s="99"/>
      <c r="C8043" s="31" t="s">
        <v>7020</v>
      </c>
      <c r="D8043" s="32" t="s">
        <v>7019</v>
      </c>
      <c r="E8043" s="33">
        <v>32</v>
      </c>
      <c r="F8043" s="33">
        <v>38</v>
      </c>
      <c r="G8043" s="33">
        <v>1</v>
      </c>
      <c r="H8043" s="33">
        <v>3</v>
      </c>
      <c r="I8043" s="50">
        <f t="shared" si="390"/>
        <v>33</v>
      </c>
      <c r="J8043" s="50">
        <f t="shared" si="391"/>
        <v>41</v>
      </c>
    </row>
    <row r="8044" spans="1:10" s="45" customFormat="1">
      <c r="A8044" s="101"/>
      <c r="B8044" s="99"/>
      <c r="C8044" s="31">
        <v>57506021</v>
      </c>
      <c r="D8044" s="32" t="s">
        <v>7021</v>
      </c>
      <c r="E8044" s="33">
        <v>32</v>
      </c>
      <c r="F8044" s="33">
        <v>38</v>
      </c>
      <c r="G8044" s="33">
        <v>2</v>
      </c>
      <c r="H8044" s="33">
        <v>3</v>
      </c>
      <c r="I8044" s="50">
        <f t="shared" si="390"/>
        <v>34</v>
      </c>
      <c r="J8044" s="50">
        <f t="shared" si="391"/>
        <v>41</v>
      </c>
    </row>
    <row r="8045" spans="1:10" s="45" customFormat="1">
      <c r="A8045" s="101"/>
      <c r="B8045" s="99"/>
      <c r="C8045" s="31" t="s">
        <v>7022</v>
      </c>
      <c r="D8045" s="32" t="s">
        <v>7023</v>
      </c>
      <c r="E8045" s="33">
        <v>2</v>
      </c>
      <c r="F8045" s="33">
        <v>3</v>
      </c>
      <c r="G8045" s="33">
        <v>262</v>
      </c>
      <c r="H8045" s="33">
        <v>269</v>
      </c>
      <c r="I8045" s="50">
        <f t="shared" si="390"/>
        <v>264</v>
      </c>
      <c r="J8045" s="50">
        <f t="shared" si="391"/>
        <v>272</v>
      </c>
    </row>
    <row r="8046" spans="1:10" s="45" customFormat="1">
      <c r="A8046" s="101"/>
      <c r="B8046" s="99"/>
      <c r="C8046" s="31" t="s">
        <v>7024</v>
      </c>
      <c r="D8046" s="32" t="s">
        <v>7023</v>
      </c>
      <c r="E8046" s="33">
        <v>5811</v>
      </c>
      <c r="F8046" s="33">
        <v>5830</v>
      </c>
      <c r="G8046" s="33">
        <v>0</v>
      </c>
      <c r="H8046" s="33">
        <v>0</v>
      </c>
      <c r="I8046" s="50">
        <f t="shared" si="390"/>
        <v>5811</v>
      </c>
      <c r="J8046" s="50">
        <f t="shared" si="391"/>
        <v>5830</v>
      </c>
    </row>
    <row r="8047" spans="1:10" s="45" customFormat="1">
      <c r="A8047" s="101"/>
      <c r="B8047" s="99"/>
      <c r="C8047" s="31">
        <v>57506031</v>
      </c>
      <c r="D8047" s="32" t="s">
        <v>7025</v>
      </c>
      <c r="E8047" s="33">
        <v>5782</v>
      </c>
      <c r="F8047" s="33">
        <v>5798</v>
      </c>
      <c r="G8047" s="33">
        <v>156</v>
      </c>
      <c r="H8047" s="33">
        <v>160</v>
      </c>
      <c r="I8047" s="50">
        <f t="shared" si="390"/>
        <v>5938</v>
      </c>
      <c r="J8047" s="50">
        <f t="shared" si="391"/>
        <v>5958</v>
      </c>
    </row>
    <row r="8048" spans="1:10" s="45" customFormat="1">
      <c r="A8048" s="101"/>
      <c r="B8048" s="99"/>
      <c r="C8048" s="31" t="s">
        <v>7026</v>
      </c>
      <c r="D8048" s="32" t="s">
        <v>7027</v>
      </c>
      <c r="E8048" s="33">
        <v>1</v>
      </c>
      <c r="F8048" s="33">
        <v>1</v>
      </c>
      <c r="G8048" s="33">
        <v>327</v>
      </c>
      <c r="H8048" s="33">
        <v>323</v>
      </c>
      <c r="I8048" s="50">
        <f t="shared" si="390"/>
        <v>328</v>
      </c>
      <c r="J8048" s="50">
        <f t="shared" si="391"/>
        <v>324</v>
      </c>
    </row>
    <row r="8049" spans="1:10" s="45" customFormat="1">
      <c r="A8049" s="101"/>
      <c r="B8049" s="99"/>
      <c r="C8049" s="31" t="s">
        <v>7028</v>
      </c>
      <c r="D8049" s="32" t="s">
        <v>7027</v>
      </c>
      <c r="E8049" s="33">
        <v>7223</v>
      </c>
      <c r="F8049" s="33">
        <v>7046</v>
      </c>
      <c r="G8049" s="33">
        <v>0</v>
      </c>
      <c r="H8049" s="33">
        <v>0</v>
      </c>
      <c r="I8049" s="50">
        <f t="shared" si="390"/>
        <v>7223</v>
      </c>
      <c r="J8049" s="50">
        <f t="shared" si="391"/>
        <v>7046</v>
      </c>
    </row>
    <row r="8050" spans="1:10" s="45" customFormat="1">
      <c r="A8050" s="101"/>
      <c r="B8050" s="99"/>
      <c r="C8050" s="31">
        <v>57506041</v>
      </c>
      <c r="D8050" s="32" t="s">
        <v>7029</v>
      </c>
      <c r="E8050" s="33">
        <v>7196</v>
      </c>
      <c r="F8050" s="33">
        <v>7015</v>
      </c>
      <c r="G8050" s="33">
        <v>198</v>
      </c>
      <c r="H8050" s="33">
        <v>192</v>
      </c>
      <c r="I8050" s="50">
        <f t="shared" si="390"/>
        <v>7394</v>
      </c>
      <c r="J8050" s="50">
        <f t="shared" si="391"/>
        <v>7207</v>
      </c>
    </row>
    <row r="8051" spans="1:10" s="45" customFormat="1">
      <c r="A8051" s="101"/>
      <c r="B8051" s="99"/>
      <c r="C8051" s="31" t="s">
        <v>7030</v>
      </c>
      <c r="D8051" s="32" t="s">
        <v>7031</v>
      </c>
      <c r="E8051" s="33">
        <v>0</v>
      </c>
      <c r="F8051" s="33">
        <v>0</v>
      </c>
      <c r="G8051" s="33">
        <v>110</v>
      </c>
      <c r="H8051" s="33">
        <v>124</v>
      </c>
      <c r="I8051" s="50">
        <f t="shared" si="390"/>
        <v>110</v>
      </c>
      <c r="J8051" s="50">
        <f t="shared" si="391"/>
        <v>124</v>
      </c>
    </row>
    <row r="8052" spans="1:10" s="45" customFormat="1">
      <c r="A8052" s="101"/>
      <c r="B8052" s="99"/>
      <c r="C8052" s="31" t="s">
        <v>7032</v>
      </c>
      <c r="D8052" s="32" t="s">
        <v>7031</v>
      </c>
      <c r="E8052" s="33">
        <v>970</v>
      </c>
      <c r="F8052" s="33">
        <v>990</v>
      </c>
      <c r="G8052" s="33">
        <v>0</v>
      </c>
      <c r="H8052" s="33">
        <v>0</v>
      </c>
      <c r="I8052" s="50">
        <f t="shared" si="390"/>
        <v>970</v>
      </c>
      <c r="J8052" s="50">
        <f t="shared" si="391"/>
        <v>990</v>
      </c>
    </row>
    <row r="8053" spans="1:10" s="45" customFormat="1">
      <c r="A8053" s="101"/>
      <c r="B8053" s="99"/>
      <c r="C8053" s="31">
        <v>57512011</v>
      </c>
      <c r="D8053" s="32" t="s">
        <v>7033</v>
      </c>
      <c r="E8053" s="33">
        <v>967</v>
      </c>
      <c r="F8053" s="33">
        <v>989</v>
      </c>
      <c r="G8053" s="33">
        <v>70</v>
      </c>
      <c r="H8053" s="33">
        <v>81</v>
      </c>
      <c r="I8053" s="50">
        <f t="shared" si="390"/>
        <v>1037</v>
      </c>
      <c r="J8053" s="50">
        <f t="shared" si="391"/>
        <v>1070</v>
      </c>
    </row>
    <row r="8054" spans="1:10" s="45" customFormat="1">
      <c r="A8054" s="101"/>
      <c r="B8054" s="99"/>
      <c r="C8054" s="31" t="s">
        <v>7034</v>
      </c>
      <c r="D8054" s="32" t="s">
        <v>7035</v>
      </c>
      <c r="E8054" s="33">
        <v>1</v>
      </c>
      <c r="F8054" s="33">
        <v>1</v>
      </c>
      <c r="G8054" s="33">
        <v>233</v>
      </c>
      <c r="H8054" s="33">
        <v>220</v>
      </c>
      <c r="I8054" s="50">
        <f t="shared" si="390"/>
        <v>234</v>
      </c>
      <c r="J8054" s="50">
        <f t="shared" si="391"/>
        <v>221</v>
      </c>
    </row>
    <row r="8055" spans="1:10" s="45" customFormat="1">
      <c r="A8055" s="101"/>
      <c r="B8055" s="99"/>
      <c r="C8055" s="31" t="s">
        <v>7036</v>
      </c>
      <c r="D8055" s="32" t="s">
        <v>7035</v>
      </c>
      <c r="E8055" s="33">
        <v>736</v>
      </c>
      <c r="F8055" s="33">
        <v>734</v>
      </c>
      <c r="G8055" s="33">
        <v>0</v>
      </c>
      <c r="H8055" s="33">
        <v>0</v>
      </c>
      <c r="I8055" s="50">
        <f t="shared" si="390"/>
        <v>736</v>
      </c>
      <c r="J8055" s="50">
        <f t="shared" si="391"/>
        <v>734</v>
      </c>
    </row>
    <row r="8056" spans="1:10" s="45" customFormat="1">
      <c r="A8056" s="101"/>
      <c r="B8056" s="99"/>
      <c r="C8056" s="31">
        <v>57518001</v>
      </c>
      <c r="D8056" s="32" t="s">
        <v>7037</v>
      </c>
      <c r="E8056" s="33">
        <v>735</v>
      </c>
      <c r="F8056" s="33">
        <v>733</v>
      </c>
      <c r="G8056" s="33">
        <v>112</v>
      </c>
      <c r="H8056" s="33">
        <v>104</v>
      </c>
      <c r="I8056" s="50">
        <f t="shared" si="390"/>
        <v>847</v>
      </c>
      <c r="J8056" s="50">
        <f t="shared" si="391"/>
        <v>837</v>
      </c>
    </row>
    <row r="8057" spans="1:10" s="45" customFormat="1">
      <c r="A8057" s="101"/>
      <c r="B8057" s="99"/>
      <c r="C8057" s="31" t="s">
        <v>7038</v>
      </c>
      <c r="D8057" s="32" t="s">
        <v>7039</v>
      </c>
      <c r="E8057" s="33">
        <v>2</v>
      </c>
      <c r="F8057" s="33">
        <v>3</v>
      </c>
      <c r="G8057" s="33">
        <v>1223</v>
      </c>
      <c r="H8057" s="33">
        <v>1263</v>
      </c>
      <c r="I8057" s="50">
        <f t="shared" si="390"/>
        <v>1225</v>
      </c>
      <c r="J8057" s="50">
        <f t="shared" si="391"/>
        <v>1266</v>
      </c>
    </row>
    <row r="8058" spans="1:10" s="45" customFormat="1">
      <c r="A8058" s="101"/>
      <c r="B8058" s="99"/>
      <c r="C8058" s="31" t="s">
        <v>7040</v>
      </c>
      <c r="D8058" s="32" t="s">
        <v>7039</v>
      </c>
      <c r="E8058" s="33">
        <v>7302</v>
      </c>
      <c r="F8058" s="33">
        <v>7093</v>
      </c>
      <c r="G8058" s="33">
        <v>0</v>
      </c>
      <c r="H8058" s="33">
        <v>0</v>
      </c>
      <c r="I8058" s="50">
        <f t="shared" si="390"/>
        <v>7302</v>
      </c>
      <c r="J8058" s="50">
        <f t="shared" si="391"/>
        <v>7093</v>
      </c>
    </row>
    <row r="8059" spans="1:10" s="45" customFormat="1">
      <c r="A8059" s="101"/>
      <c r="B8059" s="99"/>
      <c r="C8059" s="31">
        <v>57518011</v>
      </c>
      <c r="D8059" s="32" t="s">
        <v>7041</v>
      </c>
      <c r="E8059" s="33">
        <v>7023</v>
      </c>
      <c r="F8059" s="33">
        <v>6784</v>
      </c>
      <c r="G8059" s="33">
        <v>266</v>
      </c>
      <c r="H8059" s="33">
        <v>267</v>
      </c>
      <c r="I8059" s="50">
        <f t="shared" si="390"/>
        <v>7289</v>
      </c>
      <c r="J8059" s="50">
        <f t="shared" si="391"/>
        <v>7051</v>
      </c>
    </row>
    <row r="8060" spans="1:10" s="45" customFormat="1">
      <c r="A8060" s="101"/>
      <c r="B8060" s="99"/>
      <c r="C8060" s="31" t="s">
        <v>7042</v>
      </c>
      <c r="D8060" s="32" t="s">
        <v>7043</v>
      </c>
      <c r="E8060" s="33">
        <v>0</v>
      </c>
      <c r="F8060" s="33">
        <v>0</v>
      </c>
      <c r="G8060" s="33">
        <v>5</v>
      </c>
      <c r="H8060" s="33">
        <v>5</v>
      </c>
      <c r="I8060" s="50">
        <f t="shared" si="390"/>
        <v>5</v>
      </c>
      <c r="J8060" s="50">
        <f t="shared" si="391"/>
        <v>5</v>
      </c>
    </row>
    <row r="8061" spans="1:10" s="45" customFormat="1">
      <c r="A8061" s="101"/>
      <c r="B8061" s="99"/>
      <c r="C8061" s="31" t="s">
        <v>7044</v>
      </c>
      <c r="D8061" s="32" t="s">
        <v>7043</v>
      </c>
      <c r="E8061" s="33">
        <v>24</v>
      </c>
      <c r="F8061" s="33">
        <v>22</v>
      </c>
      <c r="G8061" s="33">
        <v>5</v>
      </c>
      <c r="H8061" s="33">
        <v>7</v>
      </c>
      <c r="I8061" s="50">
        <f t="shared" si="390"/>
        <v>29</v>
      </c>
      <c r="J8061" s="50">
        <f t="shared" si="391"/>
        <v>29</v>
      </c>
    </row>
    <row r="8062" spans="1:10" s="45" customFormat="1">
      <c r="A8062" s="101"/>
      <c r="B8062" s="99"/>
      <c r="C8062" s="31">
        <v>57518021</v>
      </c>
      <c r="D8062" s="32" t="s">
        <v>7045</v>
      </c>
      <c r="E8062" s="33">
        <v>24</v>
      </c>
      <c r="F8062" s="33">
        <v>22</v>
      </c>
      <c r="G8062" s="33">
        <v>3</v>
      </c>
      <c r="H8062" s="33">
        <v>5</v>
      </c>
      <c r="I8062" s="50">
        <f t="shared" si="390"/>
        <v>27</v>
      </c>
      <c r="J8062" s="50">
        <f t="shared" si="391"/>
        <v>27</v>
      </c>
    </row>
    <row r="8063" spans="1:10" s="45" customFormat="1">
      <c r="A8063" s="101"/>
      <c r="B8063" s="99"/>
      <c r="C8063" s="31" t="s">
        <v>7046</v>
      </c>
      <c r="D8063" s="32" t="s">
        <v>7047</v>
      </c>
      <c r="E8063" s="33">
        <v>0</v>
      </c>
      <c r="F8063" s="33">
        <v>0</v>
      </c>
      <c r="G8063" s="33">
        <v>372</v>
      </c>
      <c r="H8063" s="33">
        <v>378</v>
      </c>
      <c r="I8063" s="50">
        <f t="shared" si="390"/>
        <v>372</v>
      </c>
      <c r="J8063" s="50">
        <f t="shared" si="391"/>
        <v>378</v>
      </c>
    </row>
    <row r="8064" spans="1:10" s="45" customFormat="1">
      <c r="A8064" s="101"/>
      <c r="B8064" s="99"/>
      <c r="C8064" s="31" t="s">
        <v>7048</v>
      </c>
      <c r="D8064" s="32" t="s">
        <v>7047</v>
      </c>
      <c r="E8064" s="33">
        <v>6171</v>
      </c>
      <c r="F8064" s="33">
        <v>6267</v>
      </c>
      <c r="G8064" s="33">
        <v>0</v>
      </c>
      <c r="H8064" s="33">
        <v>0</v>
      </c>
      <c r="I8064" s="50">
        <f t="shared" si="390"/>
        <v>6171</v>
      </c>
      <c r="J8064" s="50">
        <f t="shared" si="391"/>
        <v>6267</v>
      </c>
    </row>
    <row r="8065" spans="1:10" s="45" customFormat="1">
      <c r="A8065" s="101"/>
      <c r="B8065" s="99"/>
      <c r="C8065" s="31">
        <v>57518031</v>
      </c>
      <c r="D8065" s="32" t="s">
        <v>7049</v>
      </c>
      <c r="E8065" s="33">
        <v>6157</v>
      </c>
      <c r="F8065" s="33">
        <v>6250</v>
      </c>
      <c r="G8065" s="33">
        <v>193</v>
      </c>
      <c r="H8065" s="33">
        <v>201</v>
      </c>
      <c r="I8065" s="50">
        <f t="shared" si="390"/>
        <v>6350</v>
      </c>
      <c r="J8065" s="50">
        <f t="shared" si="391"/>
        <v>6451</v>
      </c>
    </row>
    <row r="8066" spans="1:10" s="45" customFormat="1">
      <c r="A8066" s="101"/>
      <c r="B8066" s="99"/>
      <c r="C8066" s="31" t="s">
        <v>7050</v>
      </c>
      <c r="D8066" s="32" t="s">
        <v>7051</v>
      </c>
      <c r="E8066" s="33">
        <v>0</v>
      </c>
      <c r="F8066" s="33">
        <v>0</v>
      </c>
      <c r="G8066" s="33">
        <v>347</v>
      </c>
      <c r="H8066" s="33">
        <v>355</v>
      </c>
      <c r="I8066" s="50">
        <f t="shared" si="390"/>
        <v>347</v>
      </c>
      <c r="J8066" s="50">
        <f t="shared" si="391"/>
        <v>355</v>
      </c>
    </row>
    <row r="8067" spans="1:10" s="45" customFormat="1">
      <c r="A8067" s="101"/>
      <c r="B8067" s="99"/>
      <c r="C8067" s="31" t="s">
        <v>7052</v>
      </c>
      <c r="D8067" s="32" t="s">
        <v>7051</v>
      </c>
      <c r="E8067" s="33">
        <v>7266</v>
      </c>
      <c r="F8067" s="33">
        <v>7433</v>
      </c>
      <c r="G8067" s="33">
        <v>0</v>
      </c>
      <c r="H8067" s="33">
        <v>0</v>
      </c>
      <c r="I8067" s="50">
        <f t="shared" si="390"/>
        <v>7266</v>
      </c>
      <c r="J8067" s="50">
        <f t="shared" si="391"/>
        <v>7433</v>
      </c>
    </row>
    <row r="8068" spans="1:10" s="45" customFormat="1">
      <c r="A8068" s="101"/>
      <c r="B8068" s="99"/>
      <c r="C8068" s="31">
        <v>57518041</v>
      </c>
      <c r="D8068" s="32" t="s">
        <v>7053</v>
      </c>
      <c r="E8068" s="33">
        <v>7225</v>
      </c>
      <c r="F8068" s="33">
        <v>7387</v>
      </c>
      <c r="G8068" s="33">
        <v>178</v>
      </c>
      <c r="H8068" s="33">
        <v>179</v>
      </c>
      <c r="I8068" s="50">
        <f t="shared" si="390"/>
        <v>7403</v>
      </c>
      <c r="J8068" s="50">
        <f t="shared" si="391"/>
        <v>7566</v>
      </c>
    </row>
    <row r="8069" spans="1:10" s="45" customFormat="1">
      <c r="A8069" s="101"/>
      <c r="B8069" s="99"/>
      <c r="C8069" s="31" t="s">
        <v>7054</v>
      </c>
      <c r="D8069" s="32" t="s">
        <v>7055</v>
      </c>
      <c r="E8069" s="33">
        <v>0</v>
      </c>
      <c r="F8069" s="33">
        <v>0</v>
      </c>
      <c r="G8069" s="33">
        <v>0</v>
      </c>
      <c r="H8069" s="33">
        <v>1</v>
      </c>
      <c r="I8069" s="50">
        <f t="shared" si="390"/>
        <v>0</v>
      </c>
      <c r="J8069" s="50">
        <f t="shared" si="391"/>
        <v>1</v>
      </c>
    </row>
    <row r="8070" spans="1:10" s="45" customFormat="1">
      <c r="A8070" s="101"/>
      <c r="B8070" s="99"/>
      <c r="C8070" s="31" t="s">
        <v>7056</v>
      </c>
      <c r="D8070" s="32" t="s">
        <v>7055</v>
      </c>
      <c r="E8070" s="33">
        <v>0</v>
      </c>
      <c r="F8070" s="33">
        <v>1</v>
      </c>
      <c r="G8070" s="33">
        <v>0</v>
      </c>
      <c r="H8070" s="33">
        <v>0</v>
      </c>
      <c r="I8070" s="50">
        <f t="shared" si="390"/>
        <v>0</v>
      </c>
      <c r="J8070" s="50">
        <f t="shared" si="391"/>
        <v>1</v>
      </c>
    </row>
    <row r="8071" spans="1:10" s="45" customFormat="1">
      <c r="A8071" s="101"/>
      <c r="B8071" s="99"/>
      <c r="C8071" s="31">
        <v>57524001</v>
      </c>
      <c r="D8071" s="32" t="s">
        <v>7057</v>
      </c>
      <c r="E8071" s="33">
        <v>0</v>
      </c>
      <c r="F8071" s="33">
        <v>1</v>
      </c>
      <c r="G8071" s="33">
        <v>0</v>
      </c>
      <c r="H8071" s="33">
        <v>1</v>
      </c>
      <c r="I8071" s="50">
        <f t="shared" si="390"/>
        <v>0</v>
      </c>
      <c r="J8071" s="50">
        <f t="shared" si="391"/>
        <v>2</v>
      </c>
    </row>
    <row r="8072" spans="1:10" s="45" customFormat="1">
      <c r="A8072" s="101"/>
      <c r="B8072" s="99"/>
      <c r="C8072" s="31" t="s">
        <v>7058</v>
      </c>
      <c r="D8072" s="32" t="s">
        <v>7059</v>
      </c>
      <c r="E8072" s="33">
        <v>0</v>
      </c>
      <c r="F8072" s="33">
        <v>0</v>
      </c>
      <c r="G8072" s="33">
        <v>13</v>
      </c>
      <c r="H8072" s="33">
        <v>14</v>
      </c>
      <c r="I8072" s="50">
        <f t="shared" si="390"/>
        <v>13</v>
      </c>
      <c r="J8072" s="50">
        <f t="shared" si="391"/>
        <v>14</v>
      </c>
    </row>
    <row r="8073" spans="1:10" s="45" customFormat="1">
      <c r="A8073" s="101"/>
      <c r="B8073" s="99"/>
      <c r="C8073" s="31" t="s">
        <v>7060</v>
      </c>
      <c r="D8073" s="32" t="s">
        <v>7059</v>
      </c>
      <c r="E8073" s="33">
        <v>11</v>
      </c>
      <c r="F8073" s="33">
        <v>8</v>
      </c>
      <c r="G8073" s="33">
        <v>0</v>
      </c>
      <c r="H8073" s="33">
        <v>0</v>
      </c>
      <c r="I8073" s="50">
        <f t="shared" si="390"/>
        <v>11</v>
      </c>
      <c r="J8073" s="50">
        <f t="shared" si="391"/>
        <v>8</v>
      </c>
    </row>
    <row r="8074" spans="1:10" s="45" customFormat="1">
      <c r="A8074" s="101"/>
      <c r="B8074" s="99"/>
      <c r="C8074" s="31">
        <v>57524011</v>
      </c>
      <c r="D8074" s="32" t="s">
        <v>7061</v>
      </c>
      <c r="E8074" s="33">
        <v>11</v>
      </c>
      <c r="F8074" s="33">
        <v>8</v>
      </c>
      <c r="G8074" s="33">
        <v>0</v>
      </c>
      <c r="H8074" s="33">
        <v>0</v>
      </c>
      <c r="I8074" s="50">
        <f t="shared" si="390"/>
        <v>11</v>
      </c>
      <c r="J8074" s="50">
        <f t="shared" si="391"/>
        <v>8</v>
      </c>
    </row>
    <row r="8075" spans="1:10" s="45" customFormat="1">
      <c r="A8075" s="101"/>
      <c r="B8075" s="99"/>
      <c r="C8075" s="31" t="s">
        <v>7062</v>
      </c>
      <c r="D8075" s="32" t="s">
        <v>7063</v>
      </c>
      <c r="E8075" s="33">
        <v>1</v>
      </c>
      <c r="F8075" s="33">
        <v>1</v>
      </c>
      <c r="G8075" s="33">
        <v>217</v>
      </c>
      <c r="H8075" s="33">
        <v>216</v>
      </c>
      <c r="I8075" s="50">
        <f t="shared" si="390"/>
        <v>218</v>
      </c>
      <c r="J8075" s="50">
        <f t="shared" si="391"/>
        <v>217</v>
      </c>
    </row>
    <row r="8076" spans="1:10" s="45" customFormat="1">
      <c r="A8076" s="101"/>
      <c r="B8076" s="99"/>
      <c r="C8076" s="31" t="s">
        <v>7064</v>
      </c>
      <c r="D8076" s="32" t="s">
        <v>7063</v>
      </c>
      <c r="E8076" s="33">
        <v>1574</v>
      </c>
      <c r="F8076" s="33">
        <v>1560</v>
      </c>
      <c r="G8076" s="33">
        <v>0</v>
      </c>
      <c r="H8076" s="33">
        <v>0</v>
      </c>
      <c r="I8076" s="50">
        <f t="shared" si="390"/>
        <v>1574</v>
      </c>
      <c r="J8076" s="50">
        <f t="shared" si="391"/>
        <v>1560</v>
      </c>
    </row>
    <row r="8077" spans="1:10" s="45" customFormat="1">
      <c r="A8077" s="101"/>
      <c r="B8077" s="99"/>
      <c r="C8077" s="31">
        <v>57524021</v>
      </c>
      <c r="D8077" s="32" t="s">
        <v>7065</v>
      </c>
      <c r="E8077" s="33">
        <v>1561</v>
      </c>
      <c r="F8077" s="33">
        <v>1546</v>
      </c>
      <c r="G8077" s="33">
        <v>122</v>
      </c>
      <c r="H8077" s="33">
        <v>122</v>
      </c>
      <c r="I8077" s="50">
        <f t="shared" si="390"/>
        <v>1683</v>
      </c>
      <c r="J8077" s="50">
        <f t="shared" si="391"/>
        <v>1668</v>
      </c>
    </row>
    <row r="8078" spans="1:10" s="45" customFormat="1">
      <c r="A8078" s="101"/>
      <c r="B8078" s="99"/>
      <c r="C8078" s="31" t="s">
        <v>7066</v>
      </c>
      <c r="D8078" s="32" t="s">
        <v>7067</v>
      </c>
      <c r="E8078" s="33">
        <v>0</v>
      </c>
      <c r="F8078" s="33">
        <v>0</v>
      </c>
      <c r="G8078" s="33">
        <v>0</v>
      </c>
      <c r="H8078" s="33">
        <v>1</v>
      </c>
      <c r="I8078" s="50">
        <f t="shared" si="390"/>
        <v>0</v>
      </c>
      <c r="J8078" s="50">
        <f t="shared" si="391"/>
        <v>1</v>
      </c>
    </row>
    <row r="8079" spans="1:10" s="45" customFormat="1">
      <c r="A8079" s="101"/>
      <c r="B8079" s="99"/>
      <c r="C8079" s="31" t="s">
        <v>7068</v>
      </c>
      <c r="D8079" s="32" t="s">
        <v>7067</v>
      </c>
      <c r="E8079" s="33">
        <v>0</v>
      </c>
      <c r="F8079" s="33">
        <v>1</v>
      </c>
      <c r="G8079" s="33">
        <v>0</v>
      </c>
      <c r="H8079" s="33">
        <v>0</v>
      </c>
      <c r="I8079" s="50">
        <f t="shared" si="390"/>
        <v>0</v>
      </c>
      <c r="J8079" s="50">
        <f t="shared" si="391"/>
        <v>1</v>
      </c>
    </row>
    <row r="8080" spans="1:10" s="45" customFormat="1">
      <c r="A8080" s="101"/>
      <c r="B8080" s="99"/>
      <c r="C8080" s="31">
        <v>57524031</v>
      </c>
      <c r="D8080" s="32" t="s">
        <v>7069</v>
      </c>
      <c r="E8080" s="33">
        <v>0</v>
      </c>
      <c r="F8080" s="33">
        <v>1</v>
      </c>
      <c r="G8080" s="33">
        <v>0</v>
      </c>
      <c r="H8080" s="33">
        <v>1</v>
      </c>
      <c r="I8080" s="50">
        <f t="shared" si="390"/>
        <v>0</v>
      </c>
      <c r="J8080" s="50">
        <f t="shared" si="391"/>
        <v>2</v>
      </c>
    </row>
    <row r="8081" spans="1:10" s="45" customFormat="1">
      <c r="A8081" s="101"/>
      <c r="B8081" s="99"/>
      <c r="C8081" s="31" t="s">
        <v>7070</v>
      </c>
      <c r="D8081" s="32" t="s">
        <v>7071</v>
      </c>
      <c r="E8081" s="33">
        <v>0</v>
      </c>
      <c r="F8081" s="33">
        <v>0</v>
      </c>
      <c r="G8081" s="33">
        <v>0</v>
      </c>
      <c r="H8081" s="33">
        <v>1</v>
      </c>
      <c r="I8081" s="50">
        <f t="shared" si="390"/>
        <v>0</v>
      </c>
      <c r="J8081" s="50">
        <f t="shared" si="391"/>
        <v>1</v>
      </c>
    </row>
    <row r="8082" spans="1:10" s="45" customFormat="1">
      <c r="A8082" s="101"/>
      <c r="B8082" s="99"/>
      <c r="C8082" s="31" t="s">
        <v>7072</v>
      </c>
      <c r="D8082" s="32" t="s">
        <v>7071</v>
      </c>
      <c r="E8082" s="33">
        <v>0</v>
      </c>
      <c r="F8082" s="33">
        <v>1</v>
      </c>
      <c r="G8082" s="33">
        <v>0</v>
      </c>
      <c r="H8082" s="33">
        <v>0</v>
      </c>
      <c r="I8082" s="50">
        <f t="shared" si="390"/>
        <v>0</v>
      </c>
      <c r="J8082" s="50">
        <f t="shared" si="391"/>
        <v>1</v>
      </c>
    </row>
    <row r="8083" spans="1:10" s="45" customFormat="1">
      <c r="A8083" s="101"/>
      <c r="B8083" s="99"/>
      <c r="C8083" s="31">
        <v>57524041</v>
      </c>
      <c r="D8083" s="32" t="s">
        <v>7073</v>
      </c>
      <c r="E8083" s="33">
        <v>0</v>
      </c>
      <c r="F8083" s="33">
        <v>1</v>
      </c>
      <c r="G8083" s="33">
        <v>0</v>
      </c>
      <c r="H8083" s="33">
        <v>1</v>
      </c>
      <c r="I8083" s="50">
        <f t="shared" si="390"/>
        <v>0</v>
      </c>
      <c r="J8083" s="50">
        <f t="shared" si="391"/>
        <v>2</v>
      </c>
    </row>
    <row r="8084" spans="1:10" s="45" customFormat="1">
      <c r="A8084" s="101"/>
      <c r="B8084" s="99"/>
      <c r="C8084" s="31" t="s">
        <v>7074</v>
      </c>
      <c r="D8084" s="32" t="s">
        <v>7075</v>
      </c>
      <c r="E8084" s="33">
        <v>0</v>
      </c>
      <c r="F8084" s="33">
        <v>0</v>
      </c>
      <c r="G8084" s="33">
        <v>312</v>
      </c>
      <c r="H8084" s="33">
        <v>295</v>
      </c>
      <c r="I8084" s="50">
        <f t="shared" si="390"/>
        <v>312</v>
      </c>
      <c r="J8084" s="50">
        <f t="shared" si="391"/>
        <v>295</v>
      </c>
    </row>
    <row r="8085" spans="1:10" s="45" customFormat="1">
      <c r="A8085" s="101"/>
      <c r="B8085" s="99"/>
      <c r="C8085" s="31" t="s">
        <v>7076</v>
      </c>
      <c r="D8085" s="32" t="s">
        <v>7075</v>
      </c>
      <c r="E8085" s="33">
        <v>5183</v>
      </c>
      <c r="F8085" s="33">
        <v>5081</v>
      </c>
      <c r="G8085" s="33">
        <v>0</v>
      </c>
      <c r="H8085" s="33">
        <v>0</v>
      </c>
      <c r="I8085" s="50">
        <f t="shared" si="390"/>
        <v>5183</v>
      </c>
      <c r="J8085" s="50">
        <f t="shared" si="391"/>
        <v>5081</v>
      </c>
    </row>
    <row r="8086" spans="1:10" s="45" customFormat="1">
      <c r="A8086" s="101"/>
      <c r="B8086" s="99"/>
      <c r="C8086" s="31">
        <v>57700001</v>
      </c>
      <c r="D8086" s="32" t="s">
        <v>7077</v>
      </c>
      <c r="E8086" s="33">
        <v>5166</v>
      </c>
      <c r="F8086" s="33">
        <v>5063</v>
      </c>
      <c r="G8086" s="33">
        <v>163</v>
      </c>
      <c r="H8086" s="33">
        <v>153</v>
      </c>
      <c r="I8086" s="50">
        <f t="shared" si="390"/>
        <v>5329</v>
      </c>
      <c r="J8086" s="50">
        <f t="shared" si="391"/>
        <v>5216</v>
      </c>
    </row>
    <row r="8087" spans="1:10" s="45" customFormat="1">
      <c r="A8087" s="101"/>
      <c r="B8087" s="99"/>
      <c r="C8087" s="31" t="s">
        <v>7078</v>
      </c>
      <c r="D8087" s="32" t="s">
        <v>7079</v>
      </c>
      <c r="E8087" s="33">
        <v>0</v>
      </c>
      <c r="F8087" s="33">
        <v>0</v>
      </c>
      <c r="G8087" s="33">
        <v>2</v>
      </c>
      <c r="H8087" s="33">
        <v>4</v>
      </c>
      <c r="I8087" s="50">
        <f t="shared" si="390"/>
        <v>2</v>
      </c>
      <c r="J8087" s="50">
        <f t="shared" si="391"/>
        <v>4</v>
      </c>
    </row>
    <row r="8088" spans="1:10" s="45" customFormat="1">
      <c r="A8088" s="101"/>
      <c r="B8088" s="99"/>
      <c r="C8088" s="31" t="s">
        <v>7080</v>
      </c>
      <c r="D8088" s="32" t="s">
        <v>7079</v>
      </c>
      <c r="E8088" s="33">
        <v>6</v>
      </c>
      <c r="F8088" s="33">
        <v>8</v>
      </c>
      <c r="G8088" s="33">
        <v>0</v>
      </c>
      <c r="H8088" s="33">
        <v>0</v>
      </c>
      <c r="I8088" s="50">
        <f t="shared" si="390"/>
        <v>6</v>
      </c>
      <c r="J8088" s="50">
        <f t="shared" si="391"/>
        <v>8</v>
      </c>
    </row>
    <row r="8089" spans="1:10" s="45" customFormat="1">
      <c r="A8089" s="101"/>
      <c r="B8089" s="99"/>
      <c r="C8089" s="31">
        <v>57706001</v>
      </c>
      <c r="D8089" s="32" t="s">
        <v>7081</v>
      </c>
      <c r="E8089" s="33">
        <v>6</v>
      </c>
      <c r="F8089" s="33">
        <v>8</v>
      </c>
      <c r="G8089" s="33">
        <v>0</v>
      </c>
      <c r="H8089" s="33">
        <v>0</v>
      </c>
      <c r="I8089" s="50">
        <f t="shared" si="390"/>
        <v>6</v>
      </c>
      <c r="J8089" s="50">
        <f t="shared" si="391"/>
        <v>8</v>
      </c>
    </row>
    <row r="8090" spans="1:10" s="45" customFormat="1">
      <c r="A8090" s="101"/>
      <c r="B8090" s="99"/>
      <c r="C8090" s="31" t="s">
        <v>7082</v>
      </c>
      <c r="D8090" s="32" t="s">
        <v>7083</v>
      </c>
      <c r="E8090" s="33">
        <v>1</v>
      </c>
      <c r="F8090" s="33">
        <v>1</v>
      </c>
      <c r="G8090" s="33">
        <v>1078</v>
      </c>
      <c r="H8090" s="33">
        <v>1069</v>
      </c>
      <c r="I8090" s="50">
        <f t="shared" si="390"/>
        <v>1079</v>
      </c>
      <c r="J8090" s="50">
        <f t="shared" si="391"/>
        <v>1070</v>
      </c>
    </row>
    <row r="8091" spans="1:10" s="45" customFormat="1">
      <c r="A8091" s="101"/>
      <c r="B8091" s="99"/>
      <c r="C8091" s="31" t="s">
        <v>7084</v>
      </c>
      <c r="D8091" s="32" t="s">
        <v>7083</v>
      </c>
      <c r="E8091" s="33">
        <v>1593</v>
      </c>
      <c r="F8091" s="33">
        <v>1483</v>
      </c>
      <c r="G8091" s="33">
        <v>0</v>
      </c>
      <c r="H8091" s="33">
        <v>0</v>
      </c>
      <c r="I8091" s="50">
        <f t="shared" si="390"/>
        <v>1593</v>
      </c>
      <c r="J8091" s="50">
        <f t="shared" si="391"/>
        <v>1483</v>
      </c>
    </row>
    <row r="8092" spans="1:10" s="45" customFormat="1">
      <c r="A8092" s="101"/>
      <c r="B8092" s="99"/>
      <c r="C8092" s="31">
        <v>57712001</v>
      </c>
      <c r="D8092" s="32" t="s">
        <v>7085</v>
      </c>
      <c r="E8092" s="33">
        <v>1555</v>
      </c>
      <c r="F8092" s="33">
        <v>1442</v>
      </c>
      <c r="G8092" s="33">
        <v>83</v>
      </c>
      <c r="H8092" s="33">
        <v>83</v>
      </c>
      <c r="I8092" s="50">
        <f t="shared" si="390"/>
        <v>1638</v>
      </c>
      <c r="J8092" s="50">
        <f t="shared" si="391"/>
        <v>1525</v>
      </c>
    </row>
    <row r="8093" spans="1:10" s="45" customFormat="1">
      <c r="A8093" s="101"/>
      <c r="B8093" s="99"/>
      <c r="C8093" s="31" t="s">
        <v>7086</v>
      </c>
      <c r="D8093" s="32" t="s">
        <v>7087</v>
      </c>
      <c r="E8093" s="33">
        <v>2</v>
      </c>
      <c r="F8093" s="33">
        <v>3</v>
      </c>
      <c r="G8093" s="33">
        <v>941</v>
      </c>
      <c r="H8093" s="33">
        <v>953</v>
      </c>
      <c r="I8093" s="50">
        <f t="shared" si="390"/>
        <v>943</v>
      </c>
      <c r="J8093" s="50">
        <f t="shared" si="391"/>
        <v>956</v>
      </c>
    </row>
    <row r="8094" spans="1:10" s="45" customFormat="1">
      <c r="A8094" s="101"/>
      <c r="B8094" s="99"/>
      <c r="C8094" s="31" t="s">
        <v>7088</v>
      </c>
      <c r="D8094" s="32" t="s">
        <v>7087</v>
      </c>
      <c r="E8094" s="33">
        <v>3765</v>
      </c>
      <c r="F8094" s="33">
        <v>3618</v>
      </c>
      <c r="G8094" s="33">
        <v>0</v>
      </c>
      <c r="H8094" s="33">
        <v>0</v>
      </c>
      <c r="I8094" s="50">
        <f t="shared" si="390"/>
        <v>3765</v>
      </c>
      <c r="J8094" s="50">
        <f t="shared" si="391"/>
        <v>3618</v>
      </c>
    </row>
    <row r="8095" spans="1:10" s="45" customFormat="1">
      <c r="A8095" s="101"/>
      <c r="B8095" s="99"/>
      <c r="C8095" s="31">
        <v>57715001</v>
      </c>
      <c r="D8095" s="32" t="s">
        <v>7089</v>
      </c>
      <c r="E8095" s="33">
        <v>3764</v>
      </c>
      <c r="F8095" s="33">
        <v>3617</v>
      </c>
      <c r="G8095" s="33">
        <v>504</v>
      </c>
      <c r="H8095" s="33">
        <v>509</v>
      </c>
      <c r="I8095" s="50">
        <f t="shared" si="390"/>
        <v>4268</v>
      </c>
      <c r="J8095" s="50">
        <f t="shared" si="391"/>
        <v>4126</v>
      </c>
    </row>
    <row r="8096" spans="1:10" s="45" customFormat="1">
      <c r="A8096" s="101"/>
      <c r="B8096" s="99"/>
      <c r="C8096" s="31" t="s">
        <v>7090</v>
      </c>
      <c r="D8096" s="32" t="s">
        <v>7091</v>
      </c>
      <c r="E8096" s="33">
        <v>0</v>
      </c>
      <c r="F8096" s="33">
        <v>0</v>
      </c>
      <c r="G8096" s="33">
        <v>54</v>
      </c>
      <c r="H8096" s="33">
        <v>53</v>
      </c>
      <c r="I8096" s="50">
        <f t="shared" si="390"/>
        <v>54</v>
      </c>
      <c r="J8096" s="50">
        <f t="shared" si="391"/>
        <v>53</v>
      </c>
    </row>
    <row r="8097" spans="1:10" s="45" customFormat="1">
      <c r="A8097" s="101"/>
      <c r="B8097" s="99"/>
      <c r="C8097" s="31" t="s">
        <v>7092</v>
      </c>
      <c r="D8097" s="32" t="s">
        <v>7091</v>
      </c>
      <c r="E8097" s="33">
        <v>919</v>
      </c>
      <c r="F8097" s="33">
        <v>947</v>
      </c>
      <c r="G8097" s="33">
        <v>0</v>
      </c>
      <c r="H8097" s="33">
        <v>0</v>
      </c>
      <c r="I8097" s="50">
        <f t="shared" si="390"/>
        <v>919</v>
      </c>
      <c r="J8097" s="50">
        <f t="shared" si="391"/>
        <v>947</v>
      </c>
    </row>
    <row r="8098" spans="1:10" s="45" customFormat="1">
      <c r="A8098" s="101"/>
      <c r="B8098" s="99"/>
      <c r="C8098" s="31" t="s">
        <v>7093</v>
      </c>
      <c r="D8098" s="32" t="s">
        <v>7094</v>
      </c>
      <c r="E8098" s="33">
        <v>916</v>
      </c>
      <c r="F8098" s="33">
        <v>946</v>
      </c>
      <c r="G8098" s="33">
        <v>13</v>
      </c>
      <c r="H8098" s="33">
        <v>11</v>
      </c>
      <c r="I8098" s="50">
        <f t="shared" si="390"/>
        <v>929</v>
      </c>
      <c r="J8098" s="50">
        <f t="shared" si="391"/>
        <v>957</v>
      </c>
    </row>
    <row r="8099" spans="1:10" s="45" customFormat="1">
      <c r="A8099" s="101"/>
      <c r="B8099" s="99"/>
      <c r="C8099" s="31" t="s">
        <v>7095</v>
      </c>
      <c r="D8099" s="32" t="s">
        <v>7096</v>
      </c>
      <c r="E8099" s="33">
        <v>0</v>
      </c>
      <c r="F8099" s="33">
        <v>0</v>
      </c>
      <c r="G8099" s="33">
        <v>52</v>
      </c>
      <c r="H8099" s="33">
        <v>52</v>
      </c>
      <c r="I8099" s="50">
        <f t="shared" si="390"/>
        <v>52</v>
      </c>
      <c r="J8099" s="50">
        <f t="shared" si="391"/>
        <v>52</v>
      </c>
    </row>
    <row r="8100" spans="1:10" s="45" customFormat="1">
      <c r="A8100" s="101"/>
      <c r="B8100" s="99"/>
      <c r="C8100" s="31" t="s">
        <v>7097</v>
      </c>
      <c r="D8100" s="32" t="s">
        <v>7096</v>
      </c>
      <c r="E8100" s="33">
        <v>87</v>
      </c>
      <c r="F8100" s="33">
        <v>79</v>
      </c>
      <c r="G8100" s="33">
        <v>0</v>
      </c>
      <c r="H8100" s="33">
        <v>0</v>
      </c>
      <c r="I8100" s="50">
        <f t="shared" si="390"/>
        <v>87</v>
      </c>
      <c r="J8100" s="50">
        <f t="shared" si="391"/>
        <v>79</v>
      </c>
    </row>
    <row r="8101" spans="1:10" s="45" customFormat="1">
      <c r="A8101" s="101"/>
      <c r="B8101" s="99"/>
      <c r="C8101" s="31">
        <v>57903001</v>
      </c>
      <c r="D8101" s="32" t="s">
        <v>7098</v>
      </c>
      <c r="E8101" s="33">
        <v>87</v>
      </c>
      <c r="F8101" s="33">
        <v>79</v>
      </c>
      <c r="G8101" s="33">
        <v>0</v>
      </c>
      <c r="H8101" s="33">
        <v>0</v>
      </c>
      <c r="I8101" s="50">
        <f t="shared" ref="I8101:I8164" si="392">SUM(E8101,G8101)</f>
        <v>87</v>
      </c>
      <c r="J8101" s="50">
        <f t="shared" ref="J8101:J8164" si="393">SUM(F8101,H8101)</f>
        <v>79</v>
      </c>
    </row>
    <row r="8102" spans="1:10" s="45" customFormat="1">
      <c r="A8102" s="101"/>
      <c r="B8102" s="99"/>
      <c r="C8102" s="31" t="s">
        <v>7099</v>
      </c>
      <c r="D8102" s="32" t="s">
        <v>7100</v>
      </c>
      <c r="E8102" s="33">
        <v>0</v>
      </c>
      <c r="F8102" s="33">
        <v>0</v>
      </c>
      <c r="G8102" s="33">
        <v>0</v>
      </c>
      <c r="H8102" s="33">
        <v>1</v>
      </c>
      <c r="I8102" s="50">
        <f t="shared" si="392"/>
        <v>0</v>
      </c>
      <c r="J8102" s="50">
        <f t="shared" si="393"/>
        <v>1</v>
      </c>
    </row>
    <row r="8103" spans="1:10" s="45" customFormat="1">
      <c r="A8103" s="101"/>
      <c r="B8103" s="99"/>
      <c r="C8103" s="31" t="s">
        <v>7101</v>
      </c>
      <c r="D8103" s="32" t="s">
        <v>7100</v>
      </c>
      <c r="E8103" s="33">
        <v>0</v>
      </c>
      <c r="F8103" s="33">
        <v>1</v>
      </c>
      <c r="G8103" s="33">
        <v>0</v>
      </c>
      <c r="H8103" s="33">
        <v>0</v>
      </c>
      <c r="I8103" s="50">
        <f t="shared" si="392"/>
        <v>0</v>
      </c>
      <c r="J8103" s="50">
        <f t="shared" si="393"/>
        <v>1</v>
      </c>
    </row>
    <row r="8104" spans="1:10" s="45" customFormat="1">
      <c r="A8104" s="101"/>
      <c r="B8104" s="99"/>
      <c r="C8104" s="31">
        <v>57906001</v>
      </c>
      <c r="D8104" s="32" t="s">
        <v>7102</v>
      </c>
      <c r="E8104" s="33">
        <v>0</v>
      </c>
      <c r="F8104" s="33">
        <v>1</v>
      </c>
      <c r="G8104" s="33">
        <v>0</v>
      </c>
      <c r="H8104" s="33">
        <v>1</v>
      </c>
      <c r="I8104" s="50">
        <f t="shared" si="392"/>
        <v>0</v>
      </c>
      <c r="J8104" s="50">
        <f t="shared" si="393"/>
        <v>2</v>
      </c>
    </row>
    <row r="8105" spans="1:10" s="45" customFormat="1">
      <c r="A8105" s="101"/>
      <c r="B8105" s="99"/>
      <c r="C8105" s="31" t="s">
        <v>7103</v>
      </c>
      <c r="D8105" s="32" t="s">
        <v>7104</v>
      </c>
      <c r="E8105" s="33">
        <v>0</v>
      </c>
      <c r="F8105" s="33">
        <v>0</v>
      </c>
      <c r="G8105" s="33">
        <v>0</v>
      </c>
      <c r="H8105" s="33">
        <v>1</v>
      </c>
      <c r="I8105" s="50">
        <f t="shared" si="392"/>
        <v>0</v>
      </c>
      <c r="J8105" s="50">
        <f t="shared" si="393"/>
        <v>1</v>
      </c>
    </row>
    <row r="8106" spans="1:10" s="45" customFormat="1">
      <c r="A8106" s="101"/>
      <c r="B8106" s="99"/>
      <c r="C8106" s="31" t="s">
        <v>7105</v>
      </c>
      <c r="D8106" s="32" t="s">
        <v>7104</v>
      </c>
      <c r="E8106" s="33">
        <v>0</v>
      </c>
      <c r="F8106" s="33">
        <v>1</v>
      </c>
      <c r="G8106" s="33">
        <v>0</v>
      </c>
      <c r="H8106" s="33">
        <v>0</v>
      </c>
      <c r="I8106" s="50">
        <f t="shared" si="392"/>
        <v>0</v>
      </c>
      <c r="J8106" s="50">
        <f t="shared" si="393"/>
        <v>1</v>
      </c>
    </row>
    <row r="8107" spans="1:10" s="45" customFormat="1">
      <c r="A8107" s="101"/>
      <c r="B8107" s="99"/>
      <c r="C8107" s="31">
        <v>57909001</v>
      </c>
      <c r="D8107" s="32" t="s">
        <v>7106</v>
      </c>
      <c r="E8107" s="33">
        <v>0</v>
      </c>
      <c r="F8107" s="33">
        <v>1</v>
      </c>
      <c r="G8107" s="33">
        <v>0</v>
      </c>
      <c r="H8107" s="33">
        <v>1</v>
      </c>
      <c r="I8107" s="50">
        <f t="shared" si="392"/>
        <v>0</v>
      </c>
      <c r="J8107" s="50">
        <f t="shared" si="393"/>
        <v>2</v>
      </c>
    </row>
    <row r="8108" spans="1:10" s="45" customFormat="1">
      <c r="A8108" s="101"/>
      <c r="B8108" s="99"/>
      <c r="C8108" s="31" t="s">
        <v>7107</v>
      </c>
      <c r="D8108" s="32" t="s">
        <v>7108</v>
      </c>
      <c r="E8108" s="33">
        <v>0</v>
      </c>
      <c r="F8108" s="33">
        <v>0</v>
      </c>
      <c r="G8108" s="33">
        <v>60</v>
      </c>
      <c r="H8108" s="33">
        <v>65</v>
      </c>
      <c r="I8108" s="50">
        <f t="shared" si="392"/>
        <v>60</v>
      </c>
      <c r="J8108" s="50">
        <f t="shared" si="393"/>
        <v>65</v>
      </c>
    </row>
    <row r="8109" spans="1:10" s="45" customFormat="1">
      <c r="A8109" s="101"/>
      <c r="B8109" s="99"/>
      <c r="C8109" s="31" t="s">
        <v>7109</v>
      </c>
      <c r="D8109" s="32" t="s">
        <v>7108</v>
      </c>
      <c r="E8109" s="33">
        <v>350</v>
      </c>
      <c r="F8109" s="33">
        <v>369</v>
      </c>
      <c r="G8109" s="33">
        <v>0</v>
      </c>
      <c r="H8109" s="33">
        <v>0</v>
      </c>
      <c r="I8109" s="50">
        <f t="shared" si="392"/>
        <v>350</v>
      </c>
      <c r="J8109" s="50">
        <f t="shared" si="393"/>
        <v>369</v>
      </c>
    </row>
    <row r="8110" spans="1:10" s="45" customFormat="1">
      <c r="A8110" s="101"/>
      <c r="B8110" s="99"/>
      <c r="C8110" s="31">
        <v>57912001</v>
      </c>
      <c r="D8110" s="32" t="s">
        <v>7110</v>
      </c>
      <c r="E8110" s="33">
        <v>347</v>
      </c>
      <c r="F8110" s="33">
        <v>365</v>
      </c>
      <c r="G8110" s="33">
        <v>12</v>
      </c>
      <c r="H8110" s="33">
        <v>16</v>
      </c>
      <c r="I8110" s="50">
        <f t="shared" si="392"/>
        <v>359</v>
      </c>
      <c r="J8110" s="50">
        <f t="shared" si="393"/>
        <v>381</v>
      </c>
    </row>
    <row r="8111" spans="1:10" s="45" customFormat="1">
      <c r="A8111" s="101"/>
      <c r="B8111" s="99"/>
      <c r="C8111" s="31" t="s">
        <v>7111</v>
      </c>
      <c r="D8111" s="32" t="s">
        <v>7112</v>
      </c>
      <c r="E8111" s="33">
        <v>0</v>
      </c>
      <c r="F8111" s="33">
        <v>0</v>
      </c>
      <c r="G8111" s="33">
        <v>1</v>
      </c>
      <c r="H8111" s="33">
        <v>2</v>
      </c>
      <c r="I8111" s="50">
        <f t="shared" si="392"/>
        <v>1</v>
      </c>
      <c r="J8111" s="50">
        <f t="shared" si="393"/>
        <v>2</v>
      </c>
    </row>
    <row r="8112" spans="1:10" s="45" customFormat="1">
      <c r="A8112" s="101"/>
      <c r="B8112" s="99"/>
      <c r="C8112" s="31" t="s">
        <v>7113</v>
      </c>
      <c r="D8112" s="32" t="s">
        <v>7112</v>
      </c>
      <c r="E8112" s="33">
        <v>16</v>
      </c>
      <c r="F8112" s="33">
        <v>20</v>
      </c>
      <c r="G8112" s="33">
        <v>0</v>
      </c>
      <c r="H8112" s="33">
        <v>0</v>
      </c>
      <c r="I8112" s="50">
        <f t="shared" si="392"/>
        <v>16</v>
      </c>
      <c r="J8112" s="50">
        <f t="shared" si="393"/>
        <v>20</v>
      </c>
    </row>
    <row r="8113" spans="1:10" s="45" customFormat="1">
      <c r="A8113" s="101"/>
      <c r="B8113" s="99"/>
      <c r="C8113" s="31">
        <v>57915001</v>
      </c>
      <c r="D8113" s="32" t="s">
        <v>7114</v>
      </c>
      <c r="E8113" s="33">
        <v>16</v>
      </c>
      <c r="F8113" s="33">
        <v>20</v>
      </c>
      <c r="G8113" s="33">
        <v>0</v>
      </c>
      <c r="H8113" s="33">
        <v>1</v>
      </c>
      <c r="I8113" s="50">
        <f t="shared" si="392"/>
        <v>16</v>
      </c>
      <c r="J8113" s="50">
        <f t="shared" si="393"/>
        <v>21</v>
      </c>
    </row>
    <row r="8114" spans="1:10" s="45" customFormat="1">
      <c r="A8114" s="101"/>
      <c r="B8114" s="99"/>
      <c r="C8114" s="31" t="s">
        <v>7115</v>
      </c>
      <c r="D8114" s="32" t="s">
        <v>7116</v>
      </c>
      <c r="E8114" s="33">
        <v>0</v>
      </c>
      <c r="F8114" s="33">
        <v>0</v>
      </c>
      <c r="G8114" s="33">
        <v>4</v>
      </c>
      <c r="H8114" s="33">
        <v>5</v>
      </c>
      <c r="I8114" s="50">
        <f t="shared" si="392"/>
        <v>4</v>
      </c>
      <c r="J8114" s="50">
        <f t="shared" si="393"/>
        <v>5</v>
      </c>
    </row>
    <row r="8115" spans="1:10" s="45" customFormat="1">
      <c r="A8115" s="101"/>
      <c r="B8115" s="99"/>
      <c r="C8115" s="31" t="s">
        <v>7117</v>
      </c>
      <c r="D8115" s="32" t="s">
        <v>7116</v>
      </c>
      <c r="E8115" s="33">
        <v>164</v>
      </c>
      <c r="F8115" s="33">
        <v>160</v>
      </c>
      <c r="G8115" s="33">
        <v>0</v>
      </c>
      <c r="H8115" s="33">
        <v>0</v>
      </c>
      <c r="I8115" s="50">
        <f t="shared" si="392"/>
        <v>164</v>
      </c>
      <c r="J8115" s="50">
        <f t="shared" si="393"/>
        <v>160</v>
      </c>
    </row>
    <row r="8116" spans="1:10" s="45" customFormat="1">
      <c r="A8116" s="101"/>
      <c r="B8116" s="99"/>
      <c r="C8116" s="31">
        <v>57921001</v>
      </c>
      <c r="D8116" s="32" t="s">
        <v>7118</v>
      </c>
      <c r="E8116" s="33">
        <v>164</v>
      </c>
      <c r="F8116" s="33">
        <v>160</v>
      </c>
      <c r="G8116" s="33">
        <v>2</v>
      </c>
      <c r="H8116" s="33">
        <v>2</v>
      </c>
      <c r="I8116" s="50">
        <f t="shared" si="392"/>
        <v>166</v>
      </c>
      <c r="J8116" s="50">
        <f t="shared" si="393"/>
        <v>162</v>
      </c>
    </row>
    <row r="8117" spans="1:10" s="45" customFormat="1">
      <c r="A8117" s="101"/>
      <c r="B8117" s="99"/>
      <c r="C8117" s="31" t="s">
        <v>7119</v>
      </c>
      <c r="D8117" s="32" t="s">
        <v>7120</v>
      </c>
      <c r="E8117" s="33">
        <v>0</v>
      </c>
      <c r="F8117" s="33">
        <v>0</v>
      </c>
      <c r="G8117" s="33">
        <v>0</v>
      </c>
      <c r="H8117" s="33">
        <v>1</v>
      </c>
      <c r="I8117" s="50">
        <f t="shared" si="392"/>
        <v>0</v>
      </c>
      <c r="J8117" s="50">
        <f t="shared" si="393"/>
        <v>1</v>
      </c>
    </row>
    <row r="8118" spans="1:10" s="45" customFormat="1">
      <c r="A8118" s="101"/>
      <c r="B8118" s="99"/>
      <c r="C8118" s="31" t="s">
        <v>7121</v>
      </c>
      <c r="D8118" s="32" t="s">
        <v>7120</v>
      </c>
      <c r="E8118" s="33">
        <v>22</v>
      </c>
      <c r="F8118" s="33">
        <v>21</v>
      </c>
      <c r="G8118" s="33">
        <v>0</v>
      </c>
      <c r="H8118" s="33">
        <v>0</v>
      </c>
      <c r="I8118" s="50">
        <f t="shared" si="392"/>
        <v>22</v>
      </c>
      <c r="J8118" s="50">
        <f t="shared" si="393"/>
        <v>21</v>
      </c>
    </row>
    <row r="8119" spans="1:10" s="45" customFormat="1">
      <c r="A8119" s="101"/>
      <c r="B8119" s="99"/>
      <c r="C8119" s="31">
        <v>57927001</v>
      </c>
      <c r="D8119" s="32" t="s">
        <v>7122</v>
      </c>
      <c r="E8119" s="33">
        <v>22</v>
      </c>
      <c r="F8119" s="33">
        <v>21</v>
      </c>
      <c r="G8119" s="33">
        <v>0</v>
      </c>
      <c r="H8119" s="33">
        <v>0</v>
      </c>
      <c r="I8119" s="50">
        <f t="shared" si="392"/>
        <v>22</v>
      </c>
      <c r="J8119" s="50">
        <f t="shared" si="393"/>
        <v>21</v>
      </c>
    </row>
    <row r="8120" spans="1:10" s="45" customFormat="1">
      <c r="A8120" s="101"/>
      <c r="B8120" s="99"/>
      <c r="C8120" s="31" t="s">
        <v>7123</v>
      </c>
      <c r="D8120" s="32" t="s">
        <v>7124</v>
      </c>
      <c r="E8120" s="33">
        <v>1</v>
      </c>
      <c r="F8120" s="33">
        <v>1</v>
      </c>
      <c r="G8120" s="33">
        <v>161</v>
      </c>
      <c r="H8120" s="33">
        <v>170</v>
      </c>
      <c r="I8120" s="50">
        <f t="shared" si="392"/>
        <v>162</v>
      </c>
      <c r="J8120" s="50">
        <f t="shared" si="393"/>
        <v>171</v>
      </c>
    </row>
    <row r="8121" spans="1:10" s="45" customFormat="1">
      <c r="A8121" s="101"/>
      <c r="B8121" s="99"/>
      <c r="C8121" s="31" t="s">
        <v>7125</v>
      </c>
      <c r="D8121" s="32" t="s">
        <v>7124</v>
      </c>
      <c r="E8121" s="33">
        <v>2939</v>
      </c>
      <c r="F8121" s="33">
        <v>2758</v>
      </c>
      <c r="G8121" s="33">
        <v>0</v>
      </c>
      <c r="H8121" s="33">
        <v>0</v>
      </c>
      <c r="I8121" s="50">
        <f t="shared" si="392"/>
        <v>2939</v>
      </c>
      <c r="J8121" s="50">
        <f t="shared" si="393"/>
        <v>2758</v>
      </c>
    </row>
    <row r="8122" spans="1:10" s="45" customFormat="1">
      <c r="A8122" s="101"/>
      <c r="B8122" s="99"/>
      <c r="C8122" s="31">
        <v>58100001</v>
      </c>
      <c r="D8122" s="32" t="s">
        <v>7126</v>
      </c>
      <c r="E8122" s="33">
        <v>2938</v>
      </c>
      <c r="F8122" s="33">
        <v>2757</v>
      </c>
      <c r="G8122" s="33">
        <v>54</v>
      </c>
      <c r="H8122" s="33">
        <v>56</v>
      </c>
      <c r="I8122" s="50">
        <f t="shared" si="392"/>
        <v>2992</v>
      </c>
      <c r="J8122" s="50">
        <f t="shared" si="393"/>
        <v>2813</v>
      </c>
    </row>
    <row r="8123" spans="1:10" s="45" customFormat="1">
      <c r="A8123" s="101"/>
      <c r="B8123" s="99"/>
      <c r="C8123" s="31" t="s">
        <v>7127</v>
      </c>
      <c r="D8123" s="32" t="s">
        <v>7128</v>
      </c>
      <c r="E8123" s="33">
        <v>0</v>
      </c>
      <c r="F8123" s="33">
        <v>0</v>
      </c>
      <c r="G8123" s="33">
        <v>65</v>
      </c>
      <c r="H8123" s="33">
        <v>70</v>
      </c>
      <c r="I8123" s="50">
        <f t="shared" si="392"/>
        <v>65</v>
      </c>
      <c r="J8123" s="50">
        <f t="shared" si="393"/>
        <v>70</v>
      </c>
    </row>
    <row r="8124" spans="1:10" s="45" customFormat="1">
      <c r="A8124" s="101"/>
      <c r="B8124" s="99"/>
      <c r="C8124" s="31" t="s">
        <v>7129</v>
      </c>
      <c r="D8124" s="32" t="s">
        <v>7128</v>
      </c>
      <c r="E8124" s="33">
        <v>787</v>
      </c>
      <c r="F8124" s="33">
        <v>759</v>
      </c>
      <c r="G8124" s="33">
        <v>0</v>
      </c>
      <c r="H8124" s="33">
        <v>0</v>
      </c>
      <c r="I8124" s="50">
        <f t="shared" si="392"/>
        <v>787</v>
      </c>
      <c r="J8124" s="50">
        <f t="shared" si="393"/>
        <v>759</v>
      </c>
    </row>
    <row r="8125" spans="1:10" s="45" customFormat="1">
      <c r="A8125" s="101"/>
      <c r="B8125" s="99"/>
      <c r="C8125" s="31">
        <v>58103001</v>
      </c>
      <c r="D8125" s="32" t="s">
        <v>7130</v>
      </c>
      <c r="E8125" s="33">
        <v>787</v>
      </c>
      <c r="F8125" s="33">
        <v>759</v>
      </c>
      <c r="G8125" s="33">
        <v>22</v>
      </c>
      <c r="H8125" s="33">
        <v>24</v>
      </c>
      <c r="I8125" s="50">
        <f t="shared" si="392"/>
        <v>809</v>
      </c>
      <c r="J8125" s="50">
        <f t="shared" si="393"/>
        <v>783</v>
      </c>
    </row>
    <row r="8126" spans="1:10" s="45" customFormat="1">
      <c r="A8126" s="101"/>
      <c r="B8126" s="99"/>
      <c r="C8126" s="31" t="s">
        <v>7131</v>
      </c>
      <c r="D8126" s="32" t="s">
        <v>7132</v>
      </c>
      <c r="E8126" s="33">
        <v>0</v>
      </c>
      <c r="F8126" s="33">
        <v>0</v>
      </c>
      <c r="G8126" s="33">
        <v>208</v>
      </c>
      <c r="H8126" s="33">
        <v>203</v>
      </c>
      <c r="I8126" s="50">
        <f t="shared" si="392"/>
        <v>208</v>
      </c>
      <c r="J8126" s="50">
        <f t="shared" si="393"/>
        <v>203</v>
      </c>
    </row>
    <row r="8127" spans="1:10" s="45" customFormat="1">
      <c r="A8127" s="101"/>
      <c r="B8127" s="99"/>
      <c r="C8127" s="31" t="s">
        <v>7133</v>
      </c>
      <c r="D8127" s="32" t="s">
        <v>7132</v>
      </c>
      <c r="E8127" s="33">
        <v>3295</v>
      </c>
      <c r="F8127" s="33">
        <v>3101</v>
      </c>
      <c r="G8127" s="33">
        <v>0</v>
      </c>
      <c r="H8127" s="33">
        <v>0</v>
      </c>
      <c r="I8127" s="50">
        <f t="shared" si="392"/>
        <v>3295</v>
      </c>
      <c r="J8127" s="50">
        <f t="shared" si="393"/>
        <v>3101</v>
      </c>
    </row>
    <row r="8128" spans="1:10" s="45" customFormat="1">
      <c r="A8128" s="101"/>
      <c r="B8128" s="99"/>
      <c r="C8128" s="31">
        <v>58106001</v>
      </c>
      <c r="D8128" s="32" t="s">
        <v>7134</v>
      </c>
      <c r="E8128" s="33">
        <v>3294</v>
      </c>
      <c r="F8128" s="33">
        <v>3100</v>
      </c>
      <c r="G8128" s="33">
        <v>101</v>
      </c>
      <c r="H8128" s="33">
        <v>96</v>
      </c>
      <c r="I8128" s="50">
        <f t="shared" si="392"/>
        <v>3395</v>
      </c>
      <c r="J8128" s="50">
        <f t="shared" si="393"/>
        <v>3196</v>
      </c>
    </row>
    <row r="8129" spans="1:10" s="45" customFormat="1">
      <c r="A8129" s="101"/>
      <c r="B8129" s="99"/>
      <c r="C8129" s="31" t="s">
        <v>7135</v>
      </c>
      <c r="D8129" s="32" t="s">
        <v>7136</v>
      </c>
      <c r="E8129" s="33">
        <v>0</v>
      </c>
      <c r="F8129" s="33">
        <v>0</v>
      </c>
      <c r="G8129" s="33">
        <v>14</v>
      </c>
      <c r="H8129" s="33">
        <v>18</v>
      </c>
      <c r="I8129" s="50">
        <f t="shared" si="392"/>
        <v>14</v>
      </c>
      <c r="J8129" s="50">
        <f t="shared" si="393"/>
        <v>18</v>
      </c>
    </row>
    <row r="8130" spans="1:10" s="45" customFormat="1">
      <c r="A8130" s="101"/>
      <c r="B8130" s="99"/>
      <c r="C8130" s="31" t="s">
        <v>7137</v>
      </c>
      <c r="D8130" s="32" t="s">
        <v>7136</v>
      </c>
      <c r="E8130" s="33">
        <v>126</v>
      </c>
      <c r="F8130" s="33">
        <v>123</v>
      </c>
      <c r="G8130" s="33">
        <v>3</v>
      </c>
      <c r="H8130" s="33">
        <v>3</v>
      </c>
      <c r="I8130" s="50">
        <f t="shared" si="392"/>
        <v>129</v>
      </c>
      <c r="J8130" s="50">
        <f t="shared" si="393"/>
        <v>126</v>
      </c>
    </row>
    <row r="8131" spans="1:10" s="45" customFormat="1">
      <c r="A8131" s="101"/>
      <c r="B8131" s="99"/>
      <c r="C8131" s="31" t="s">
        <v>7138</v>
      </c>
      <c r="D8131" s="32" t="s">
        <v>7139</v>
      </c>
      <c r="E8131" s="33">
        <v>126</v>
      </c>
      <c r="F8131" s="33">
        <v>123</v>
      </c>
      <c r="G8131" s="33">
        <v>3</v>
      </c>
      <c r="H8131" s="33">
        <v>3</v>
      </c>
      <c r="I8131" s="50">
        <f t="shared" si="392"/>
        <v>129</v>
      </c>
      <c r="J8131" s="50">
        <f t="shared" si="393"/>
        <v>126</v>
      </c>
    </row>
    <row r="8132" spans="1:10" s="45" customFormat="1">
      <c r="A8132" s="101"/>
      <c r="B8132" s="99"/>
      <c r="C8132" s="31" t="s">
        <v>7140</v>
      </c>
      <c r="D8132" s="32" t="s">
        <v>7141</v>
      </c>
      <c r="E8132" s="33">
        <v>0</v>
      </c>
      <c r="F8132" s="33">
        <v>0</v>
      </c>
      <c r="G8132" s="33">
        <v>0</v>
      </c>
      <c r="H8132" s="33">
        <v>1</v>
      </c>
      <c r="I8132" s="50">
        <f t="shared" si="392"/>
        <v>0</v>
      </c>
      <c r="J8132" s="50">
        <f t="shared" si="393"/>
        <v>1</v>
      </c>
    </row>
    <row r="8133" spans="1:10" s="45" customFormat="1">
      <c r="A8133" s="101"/>
      <c r="B8133" s="99"/>
      <c r="C8133" s="31" t="s">
        <v>7142</v>
      </c>
      <c r="D8133" s="32" t="s">
        <v>7141</v>
      </c>
      <c r="E8133" s="33">
        <v>0</v>
      </c>
      <c r="F8133" s="33">
        <v>1</v>
      </c>
      <c r="G8133" s="33">
        <v>0</v>
      </c>
      <c r="H8133" s="33">
        <v>0</v>
      </c>
      <c r="I8133" s="50">
        <f t="shared" si="392"/>
        <v>0</v>
      </c>
      <c r="J8133" s="50">
        <f t="shared" si="393"/>
        <v>1</v>
      </c>
    </row>
    <row r="8134" spans="1:10" s="45" customFormat="1">
      <c r="A8134" s="101"/>
      <c r="B8134" s="99"/>
      <c r="C8134" s="31">
        <v>58112001</v>
      </c>
      <c r="D8134" s="32" t="s">
        <v>7143</v>
      </c>
      <c r="E8134" s="33">
        <v>0</v>
      </c>
      <c r="F8134" s="33">
        <v>1</v>
      </c>
      <c r="G8134" s="33">
        <v>0</v>
      </c>
      <c r="H8134" s="33">
        <v>1</v>
      </c>
      <c r="I8134" s="50">
        <f t="shared" si="392"/>
        <v>0</v>
      </c>
      <c r="J8134" s="50">
        <f t="shared" si="393"/>
        <v>2</v>
      </c>
    </row>
    <row r="8135" spans="1:10" s="45" customFormat="1">
      <c r="A8135" s="101"/>
      <c r="B8135" s="99"/>
      <c r="C8135" s="31" t="s">
        <v>7144</v>
      </c>
      <c r="D8135" s="32" t="s">
        <v>7145</v>
      </c>
      <c r="E8135" s="33">
        <v>8</v>
      </c>
      <c r="F8135" s="33">
        <v>10</v>
      </c>
      <c r="G8135" s="33">
        <v>15051</v>
      </c>
      <c r="H8135" s="33">
        <v>15059</v>
      </c>
      <c r="I8135" s="50">
        <f t="shared" si="392"/>
        <v>15059</v>
      </c>
      <c r="J8135" s="50">
        <f t="shared" si="393"/>
        <v>15069</v>
      </c>
    </row>
    <row r="8136" spans="1:10" s="45" customFormat="1">
      <c r="A8136" s="101"/>
      <c r="B8136" s="99"/>
      <c r="C8136" s="31" t="s">
        <v>7146</v>
      </c>
      <c r="D8136" s="32" t="s">
        <v>7145</v>
      </c>
      <c r="E8136" s="33">
        <v>4888</v>
      </c>
      <c r="F8136" s="33">
        <v>4740</v>
      </c>
      <c r="G8136" s="33">
        <v>0</v>
      </c>
      <c r="H8136" s="33">
        <v>0</v>
      </c>
      <c r="I8136" s="50">
        <f t="shared" si="392"/>
        <v>4888</v>
      </c>
      <c r="J8136" s="50">
        <f t="shared" si="393"/>
        <v>4740</v>
      </c>
    </row>
    <row r="8137" spans="1:10" s="45" customFormat="1">
      <c r="A8137" s="101"/>
      <c r="B8137" s="99"/>
      <c r="C8137" s="31">
        <v>58500001</v>
      </c>
      <c r="D8137" s="32" t="s">
        <v>7147</v>
      </c>
      <c r="E8137" s="33">
        <v>4887</v>
      </c>
      <c r="F8137" s="33">
        <v>4737</v>
      </c>
      <c r="G8137" s="33">
        <v>1302</v>
      </c>
      <c r="H8137" s="33">
        <v>1341</v>
      </c>
      <c r="I8137" s="50">
        <f t="shared" si="392"/>
        <v>6189</v>
      </c>
      <c r="J8137" s="50">
        <f t="shared" si="393"/>
        <v>6078</v>
      </c>
    </row>
    <row r="8138" spans="1:10" s="45" customFormat="1">
      <c r="A8138" s="101"/>
      <c r="B8138" s="99"/>
      <c r="C8138" s="31" t="s">
        <v>7148</v>
      </c>
      <c r="D8138" s="32" t="s">
        <v>7149</v>
      </c>
      <c r="E8138" s="33">
        <v>0</v>
      </c>
      <c r="F8138" s="33">
        <v>0</v>
      </c>
      <c r="G8138" s="33">
        <v>4</v>
      </c>
      <c r="H8138" s="33">
        <v>6</v>
      </c>
      <c r="I8138" s="50">
        <f t="shared" si="392"/>
        <v>4</v>
      </c>
      <c r="J8138" s="50">
        <f t="shared" si="393"/>
        <v>6</v>
      </c>
    </row>
    <row r="8139" spans="1:10" s="45" customFormat="1">
      <c r="A8139" s="101"/>
      <c r="B8139" s="99"/>
      <c r="C8139" s="31" t="s">
        <v>7150</v>
      </c>
      <c r="D8139" s="32" t="s">
        <v>7149</v>
      </c>
      <c r="E8139" s="33">
        <v>48</v>
      </c>
      <c r="F8139" s="33">
        <v>50</v>
      </c>
      <c r="G8139" s="33">
        <v>0</v>
      </c>
      <c r="H8139" s="33">
        <v>0</v>
      </c>
      <c r="I8139" s="50">
        <f t="shared" si="392"/>
        <v>48</v>
      </c>
      <c r="J8139" s="50">
        <f t="shared" si="393"/>
        <v>50</v>
      </c>
    </row>
    <row r="8140" spans="1:10" s="45" customFormat="1">
      <c r="A8140" s="101"/>
      <c r="B8140" s="99"/>
      <c r="C8140" s="31">
        <v>58509001</v>
      </c>
      <c r="D8140" s="32" t="s">
        <v>7151</v>
      </c>
      <c r="E8140" s="33">
        <v>48</v>
      </c>
      <c r="F8140" s="33">
        <v>50</v>
      </c>
      <c r="G8140" s="33">
        <v>0</v>
      </c>
      <c r="H8140" s="33">
        <v>0</v>
      </c>
      <c r="I8140" s="50">
        <f t="shared" si="392"/>
        <v>48</v>
      </c>
      <c r="J8140" s="50">
        <f t="shared" si="393"/>
        <v>50</v>
      </c>
    </row>
    <row r="8141" spans="1:10" s="45" customFormat="1">
      <c r="A8141" s="101"/>
      <c r="B8141" s="99"/>
      <c r="C8141" s="31" t="s">
        <v>7152</v>
      </c>
      <c r="D8141" s="32" t="s">
        <v>7153</v>
      </c>
      <c r="E8141" s="33">
        <v>0</v>
      </c>
      <c r="F8141" s="33">
        <v>0</v>
      </c>
      <c r="G8141" s="33">
        <v>19</v>
      </c>
      <c r="H8141" s="33">
        <v>21</v>
      </c>
      <c r="I8141" s="50">
        <f t="shared" si="392"/>
        <v>19</v>
      </c>
      <c r="J8141" s="50">
        <f t="shared" si="393"/>
        <v>21</v>
      </c>
    </row>
    <row r="8142" spans="1:10" s="45" customFormat="1">
      <c r="A8142" s="101"/>
      <c r="B8142" s="99"/>
      <c r="C8142" s="31" t="s">
        <v>7154</v>
      </c>
      <c r="D8142" s="32" t="s">
        <v>7153</v>
      </c>
      <c r="E8142" s="33">
        <v>278</v>
      </c>
      <c r="F8142" s="33">
        <v>265</v>
      </c>
      <c r="G8142" s="33">
        <v>0</v>
      </c>
      <c r="H8142" s="33">
        <v>0</v>
      </c>
      <c r="I8142" s="50">
        <f t="shared" si="392"/>
        <v>278</v>
      </c>
      <c r="J8142" s="50">
        <f t="shared" si="393"/>
        <v>265</v>
      </c>
    </row>
    <row r="8143" spans="1:10" s="45" customFormat="1">
      <c r="A8143" s="101"/>
      <c r="B8143" s="99"/>
      <c r="C8143" s="31">
        <v>58521001</v>
      </c>
      <c r="D8143" s="32" t="s">
        <v>7155</v>
      </c>
      <c r="E8143" s="33">
        <v>278</v>
      </c>
      <c r="F8143" s="33">
        <v>265</v>
      </c>
      <c r="G8143" s="33">
        <v>8</v>
      </c>
      <c r="H8143" s="33">
        <v>8</v>
      </c>
      <c r="I8143" s="50">
        <f t="shared" si="392"/>
        <v>286</v>
      </c>
      <c r="J8143" s="50">
        <f t="shared" si="393"/>
        <v>273</v>
      </c>
    </row>
    <row r="8144" spans="1:10" s="45" customFormat="1">
      <c r="A8144" s="101"/>
      <c r="B8144" s="99"/>
      <c r="C8144" s="31" t="s">
        <v>7156</v>
      </c>
      <c r="D8144" s="32" t="s">
        <v>7157</v>
      </c>
      <c r="E8144" s="33">
        <v>0</v>
      </c>
      <c r="F8144" s="33">
        <v>0</v>
      </c>
      <c r="G8144" s="33">
        <v>125</v>
      </c>
      <c r="H8144" s="33">
        <v>120</v>
      </c>
      <c r="I8144" s="50">
        <f t="shared" si="392"/>
        <v>125</v>
      </c>
      <c r="J8144" s="50">
        <f t="shared" si="393"/>
        <v>120</v>
      </c>
    </row>
    <row r="8145" spans="1:10" s="45" customFormat="1">
      <c r="A8145" s="101"/>
      <c r="B8145" s="99"/>
      <c r="C8145" s="31" t="s">
        <v>7158</v>
      </c>
      <c r="D8145" s="32" t="s">
        <v>7157</v>
      </c>
      <c r="E8145" s="33">
        <v>2456</v>
      </c>
      <c r="F8145" s="33">
        <v>2408</v>
      </c>
      <c r="G8145" s="33">
        <v>0</v>
      </c>
      <c r="H8145" s="33">
        <v>0</v>
      </c>
      <c r="I8145" s="50">
        <f t="shared" si="392"/>
        <v>2456</v>
      </c>
      <c r="J8145" s="50">
        <f t="shared" si="393"/>
        <v>2408</v>
      </c>
    </row>
    <row r="8146" spans="1:10" s="45" customFormat="1">
      <c r="A8146" s="101"/>
      <c r="B8146" s="99"/>
      <c r="C8146" s="31">
        <v>58521011</v>
      </c>
      <c r="D8146" s="32" t="s">
        <v>7159</v>
      </c>
      <c r="E8146" s="33">
        <v>2444</v>
      </c>
      <c r="F8146" s="33">
        <v>2396</v>
      </c>
      <c r="G8146" s="33">
        <v>123</v>
      </c>
      <c r="H8146" s="33">
        <v>118</v>
      </c>
      <c r="I8146" s="50">
        <f t="shared" si="392"/>
        <v>2567</v>
      </c>
      <c r="J8146" s="50">
        <f t="shared" si="393"/>
        <v>2514</v>
      </c>
    </row>
    <row r="8147" spans="1:10" s="45" customFormat="1">
      <c r="A8147" s="101"/>
      <c r="B8147" s="99"/>
      <c r="C8147" s="31" t="s">
        <v>7160</v>
      </c>
      <c r="D8147" s="32" t="s">
        <v>7161</v>
      </c>
      <c r="E8147" s="33">
        <v>0</v>
      </c>
      <c r="F8147" s="33">
        <v>0</v>
      </c>
      <c r="G8147" s="33">
        <v>337</v>
      </c>
      <c r="H8147" s="33">
        <v>332</v>
      </c>
      <c r="I8147" s="50">
        <f t="shared" si="392"/>
        <v>337</v>
      </c>
      <c r="J8147" s="50">
        <f t="shared" si="393"/>
        <v>332</v>
      </c>
    </row>
    <row r="8148" spans="1:10" s="45" customFormat="1">
      <c r="A8148" s="101"/>
      <c r="B8148" s="99"/>
      <c r="C8148" s="31" t="s">
        <v>7162</v>
      </c>
      <c r="D8148" s="32" t="s">
        <v>7161</v>
      </c>
      <c r="E8148" s="33">
        <v>3694</v>
      </c>
      <c r="F8148" s="33">
        <v>3663</v>
      </c>
      <c r="G8148" s="33">
        <v>0</v>
      </c>
      <c r="H8148" s="33">
        <v>0</v>
      </c>
      <c r="I8148" s="50">
        <f t="shared" si="392"/>
        <v>3694</v>
      </c>
      <c r="J8148" s="50">
        <f t="shared" si="393"/>
        <v>3663</v>
      </c>
    </row>
    <row r="8149" spans="1:10" s="45" customFormat="1">
      <c r="A8149" s="101"/>
      <c r="B8149" s="99"/>
      <c r="C8149" s="31">
        <v>58524001</v>
      </c>
      <c r="D8149" s="32" t="s">
        <v>7163</v>
      </c>
      <c r="E8149" s="33">
        <v>3693</v>
      </c>
      <c r="F8149" s="33">
        <v>3663</v>
      </c>
      <c r="G8149" s="33">
        <v>268</v>
      </c>
      <c r="H8149" s="33">
        <v>267</v>
      </c>
      <c r="I8149" s="50">
        <f t="shared" si="392"/>
        <v>3961</v>
      </c>
      <c r="J8149" s="50">
        <f t="shared" si="393"/>
        <v>3930</v>
      </c>
    </row>
    <row r="8150" spans="1:10" s="45" customFormat="1">
      <c r="A8150" s="101"/>
      <c r="B8150" s="99"/>
      <c r="C8150" s="31" t="s">
        <v>7164</v>
      </c>
      <c r="D8150" s="32" t="s">
        <v>7165</v>
      </c>
      <c r="E8150" s="33">
        <v>0</v>
      </c>
      <c r="F8150" s="33">
        <v>0</v>
      </c>
      <c r="G8150" s="33">
        <v>0</v>
      </c>
      <c r="H8150" s="33">
        <v>1</v>
      </c>
      <c r="I8150" s="50">
        <f t="shared" si="392"/>
        <v>0</v>
      </c>
      <c r="J8150" s="50">
        <f t="shared" si="393"/>
        <v>1</v>
      </c>
    </row>
    <row r="8151" spans="1:10" s="45" customFormat="1">
      <c r="A8151" s="101"/>
      <c r="B8151" s="99"/>
      <c r="C8151" s="31" t="s">
        <v>7166</v>
      </c>
      <c r="D8151" s="32" t="s">
        <v>7165</v>
      </c>
      <c r="E8151" s="33">
        <v>0</v>
      </c>
      <c r="F8151" s="33">
        <v>1</v>
      </c>
      <c r="G8151" s="33">
        <v>0</v>
      </c>
      <c r="H8151" s="33">
        <v>0</v>
      </c>
      <c r="I8151" s="50">
        <f t="shared" si="392"/>
        <v>0</v>
      </c>
      <c r="J8151" s="50">
        <f t="shared" si="393"/>
        <v>1</v>
      </c>
    </row>
    <row r="8152" spans="1:10" s="45" customFormat="1">
      <c r="A8152" s="101"/>
      <c r="B8152" s="99"/>
      <c r="C8152" s="31">
        <v>58524011</v>
      </c>
      <c r="D8152" s="32" t="s">
        <v>7167</v>
      </c>
      <c r="E8152" s="33">
        <v>0</v>
      </c>
      <c r="F8152" s="33">
        <v>1</v>
      </c>
      <c r="G8152" s="33">
        <v>0</v>
      </c>
      <c r="H8152" s="33">
        <v>1</v>
      </c>
      <c r="I8152" s="50">
        <f t="shared" si="392"/>
        <v>0</v>
      </c>
      <c r="J8152" s="50">
        <f t="shared" si="393"/>
        <v>2</v>
      </c>
    </row>
    <row r="8153" spans="1:10" s="45" customFormat="1">
      <c r="A8153" s="101"/>
      <c r="B8153" s="99"/>
      <c r="C8153" s="31" t="s">
        <v>7168</v>
      </c>
      <c r="D8153" s="32" t="s">
        <v>7169</v>
      </c>
      <c r="E8153" s="33">
        <v>0</v>
      </c>
      <c r="F8153" s="33">
        <v>0</v>
      </c>
      <c r="G8153" s="33">
        <v>0</v>
      </c>
      <c r="H8153" s="33">
        <v>1</v>
      </c>
      <c r="I8153" s="50">
        <f t="shared" si="392"/>
        <v>0</v>
      </c>
      <c r="J8153" s="50">
        <f t="shared" si="393"/>
        <v>1</v>
      </c>
    </row>
    <row r="8154" spans="1:10" s="45" customFormat="1">
      <c r="A8154" s="101"/>
      <c r="B8154" s="99"/>
      <c r="C8154" s="31" t="s">
        <v>7170</v>
      </c>
      <c r="D8154" s="32" t="s">
        <v>7169</v>
      </c>
      <c r="E8154" s="33">
        <v>1</v>
      </c>
      <c r="F8154" s="33">
        <v>2</v>
      </c>
      <c r="G8154" s="33">
        <v>0</v>
      </c>
      <c r="H8154" s="33">
        <v>0</v>
      </c>
      <c r="I8154" s="50">
        <f t="shared" si="392"/>
        <v>1</v>
      </c>
      <c r="J8154" s="50">
        <f t="shared" si="393"/>
        <v>2</v>
      </c>
    </row>
    <row r="8155" spans="1:10" s="45" customFormat="1">
      <c r="A8155" s="101"/>
      <c r="B8155" s="99"/>
      <c r="C8155" s="31">
        <v>58527001</v>
      </c>
      <c r="D8155" s="32" t="s">
        <v>7171</v>
      </c>
      <c r="E8155" s="33">
        <v>1</v>
      </c>
      <c r="F8155" s="33">
        <v>2</v>
      </c>
      <c r="G8155" s="33">
        <v>0</v>
      </c>
      <c r="H8155" s="33">
        <v>1</v>
      </c>
      <c r="I8155" s="50">
        <f t="shared" si="392"/>
        <v>1</v>
      </c>
      <c r="J8155" s="50">
        <f t="shared" si="393"/>
        <v>3</v>
      </c>
    </row>
    <row r="8156" spans="1:10" s="45" customFormat="1">
      <c r="A8156" s="101"/>
      <c r="B8156" s="99"/>
      <c r="C8156" s="31" t="s">
        <v>7172</v>
      </c>
      <c r="D8156" s="32" t="s">
        <v>7173</v>
      </c>
      <c r="E8156" s="33">
        <v>2</v>
      </c>
      <c r="F8156" s="33">
        <v>3</v>
      </c>
      <c r="G8156" s="33">
        <v>863</v>
      </c>
      <c r="H8156" s="33">
        <v>858</v>
      </c>
      <c r="I8156" s="50">
        <f t="shared" si="392"/>
        <v>865</v>
      </c>
      <c r="J8156" s="50">
        <f t="shared" si="393"/>
        <v>861</v>
      </c>
    </row>
    <row r="8157" spans="1:10" s="45" customFormat="1">
      <c r="A8157" s="101"/>
      <c r="B8157" s="99"/>
      <c r="C8157" s="31" t="s">
        <v>7174</v>
      </c>
      <c r="D8157" s="32" t="s">
        <v>7173</v>
      </c>
      <c r="E8157" s="33">
        <v>716</v>
      </c>
      <c r="F8157" s="33">
        <v>695</v>
      </c>
      <c r="G8157" s="33">
        <v>0</v>
      </c>
      <c r="H8157" s="33">
        <v>0</v>
      </c>
      <c r="I8157" s="50">
        <f t="shared" si="392"/>
        <v>716</v>
      </c>
      <c r="J8157" s="50">
        <f t="shared" si="393"/>
        <v>695</v>
      </c>
    </row>
    <row r="8158" spans="1:10" s="45" customFormat="1">
      <c r="A8158" s="101"/>
      <c r="B8158" s="99"/>
      <c r="C8158" s="31">
        <v>58700001</v>
      </c>
      <c r="D8158" s="32" t="s">
        <v>7175</v>
      </c>
      <c r="E8158" s="33">
        <v>712</v>
      </c>
      <c r="F8158" s="33">
        <v>690</v>
      </c>
      <c r="G8158" s="33">
        <v>83</v>
      </c>
      <c r="H8158" s="33">
        <v>83</v>
      </c>
      <c r="I8158" s="50">
        <f t="shared" si="392"/>
        <v>795</v>
      </c>
      <c r="J8158" s="50">
        <f t="shared" si="393"/>
        <v>773</v>
      </c>
    </row>
    <row r="8159" spans="1:10" s="45" customFormat="1">
      <c r="A8159" s="101"/>
      <c r="B8159" s="99"/>
      <c r="C8159" s="31" t="s">
        <v>7176</v>
      </c>
      <c r="D8159" s="32" t="s">
        <v>7177</v>
      </c>
      <c r="E8159" s="33">
        <v>0</v>
      </c>
      <c r="F8159" s="33">
        <v>0</v>
      </c>
      <c r="G8159" s="33">
        <v>4</v>
      </c>
      <c r="H8159" s="33">
        <v>4</v>
      </c>
      <c r="I8159" s="50">
        <f t="shared" si="392"/>
        <v>4</v>
      </c>
      <c r="J8159" s="50">
        <f t="shared" si="393"/>
        <v>4</v>
      </c>
    </row>
    <row r="8160" spans="1:10" s="45" customFormat="1">
      <c r="A8160" s="101"/>
      <c r="B8160" s="99"/>
      <c r="C8160" s="31" t="s">
        <v>7178</v>
      </c>
      <c r="D8160" s="32" t="s">
        <v>7179</v>
      </c>
      <c r="E8160" s="33">
        <v>165</v>
      </c>
      <c r="F8160" s="33">
        <v>170</v>
      </c>
      <c r="G8160" s="33">
        <v>0</v>
      </c>
      <c r="H8160" s="33">
        <v>0</v>
      </c>
      <c r="I8160" s="50">
        <f t="shared" si="392"/>
        <v>165</v>
      </c>
      <c r="J8160" s="50">
        <f t="shared" si="393"/>
        <v>170</v>
      </c>
    </row>
    <row r="8161" spans="1:10" s="45" customFormat="1">
      <c r="A8161" s="101"/>
      <c r="B8161" s="99"/>
      <c r="C8161" s="31">
        <v>58706002</v>
      </c>
      <c r="D8161" s="32" t="s">
        <v>7180</v>
      </c>
      <c r="E8161" s="33">
        <v>165</v>
      </c>
      <c r="F8161" s="33">
        <v>170</v>
      </c>
      <c r="G8161" s="33">
        <v>0</v>
      </c>
      <c r="H8161" s="33">
        <v>0</v>
      </c>
      <c r="I8161" s="50">
        <f t="shared" si="392"/>
        <v>165</v>
      </c>
      <c r="J8161" s="50">
        <f t="shared" si="393"/>
        <v>170</v>
      </c>
    </row>
    <row r="8162" spans="1:10" s="45" customFormat="1">
      <c r="A8162" s="101"/>
      <c r="B8162" s="99"/>
      <c r="C8162" s="31" t="s">
        <v>7181</v>
      </c>
      <c r="D8162" s="32" t="s">
        <v>7182</v>
      </c>
      <c r="E8162" s="33">
        <v>0</v>
      </c>
      <c r="F8162" s="33">
        <v>0</v>
      </c>
      <c r="G8162" s="33">
        <v>488</v>
      </c>
      <c r="H8162" s="33">
        <v>401</v>
      </c>
      <c r="I8162" s="50">
        <f t="shared" si="392"/>
        <v>488</v>
      </c>
      <c r="J8162" s="50">
        <f t="shared" si="393"/>
        <v>401</v>
      </c>
    </row>
    <row r="8163" spans="1:10" s="45" customFormat="1">
      <c r="A8163" s="101"/>
      <c r="B8163" s="99"/>
      <c r="C8163" s="31" t="s">
        <v>7183</v>
      </c>
      <c r="D8163" s="32" t="s">
        <v>7182</v>
      </c>
      <c r="E8163" s="33">
        <v>11</v>
      </c>
      <c r="F8163" s="33">
        <v>12</v>
      </c>
      <c r="G8163" s="33">
        <v>0</v>
      </c>
      <c r="H8163" s="33">
        <v>0</v>
      </c>
      <c r="I8163" s="50">
        <f t="shared" si="392"/>
        <v>11</v>
      </c>
      <c r="J8163" s="50">
        <f t="shared" si="393"/>
        <v>12</v>
      </c>
    </row>
    <row r="8164" spans="1:10" s="45" customFormat="1">
      <c r="A8164" s="101"/>
      <c r="B8164" s="99"/>
      <c r="C8164" s="31">
        <v>58715001</v>
      </c>
      <c r="D8164" s="32" t="s">
        <v>7184</v>
      </c>
      <c r="E8164" s="33">
        <v>21</v>
      </c>
      <c r="F8164" s="33">
        <v>26</v>
      </c>
      <c r="G8164" s="33">
        <v>0</v>
      </c>
      <c r="H8164" s="33">
        <v>0</v>
      </c>
      <c r="I8164" s="50">
        <f t="shared" si="392"/>
        <v>21</v>
      </c>
      <c r="J8164" s="50">
        <f t="shared" si="393"/>
        <v>26</v>
      </c>
    </row>
    <row r="8165" spans="1:10" s="45" customFormat="1">
      <c r="A8165" s="101"/>
      <c r="B8165" s="99"/>
      <c r="C8165" s="31" t="s">
        <v>7185</v>
      </c>
      <c r="D8165" s="32" t="s">
        <v>7186</v>
      </c>
      <c r="E8165" s="33">
        <v>0</v>
      </c>
      <c r="F8165" s="33">
        <v>0</v>
      </c>
      <c r="G8165" s="33">
        <v>6</v>
      </c>
      <c r="H8165" s="33">
        <v>5</v>
      </c>
      <c r="I8165" s="50">
        <f t="shared" ref="I8165:I8206" si="394">SUM(E8165,G8165)</f>
        <v>6</v>
      </c>
      <c r="J8165" s="50">
        <f t="shared" ref="J8165:J8206" si="395">SUM(F8165,H8165)</f>
        <v>5</v>
      </c>
    </row>
    <row r="8166" spans="1:10" s="45" customFormat="1">
      <c r="A8166" s="101"/>
      <c r="B8166" s="99"/>
      <c r="C8166" s="31" t="s">
        <v>7187</v>
      </c>
      <c r="D8166" s="32" t="s">
        <v>7188</v>
      </c>
      <c r="E8166" s="33">
        <v>0</v>
      </c>
      <c r="F8166" s="33">
        <v>0</v>
      </c>
      <c r="G8166" s="33">
        <v>58</v>
      </c>
      <c r="H8166" s="33">
        <v>60</v>
      </c>
      <c r="I8166" s="50">
        <f t="shared" si="394"/>
        <v>58</v>
      </c>
      <c r="J8166" s="50">
        <f t="shared" si="395"/>
        <v>60</v>
      </c>
    </row>
    <row r="8167" spans="1:10" s="45" customFormat="1">
      <c r="A8167" s="101"/>
      <c r="B8167" s="99"/>
      <c r="C8167" s="31" t="s">
        <v>7189</v>
      </c>
      <c r="D8167" s="32" t="s">
        <v>7190</v>
      </c>
      <c r="E8167" s="33">
        <v>0</v>
      </c>
      <c r="F8167" s="33">
        <v>0</v>
      </c>
      <c r="G8167" s="33">
        <v>5</v>
      </c>
      <c r="H8167" s="33">
        <v>4</v>
      </c>
      <c r="I8167" s="50">
        <f t="shared" si="394"/>
        <v>5</v>
      </c>
      <c r="J8167" s="50">
        <f t="shared" si="395"/>
        <v>4</v>
      </c>
    </row>
    <row r="8168" spans="1:10" s="45" customFormat="1">
      <c r="A8168" s="101"/>
      <c r="B8168" s="99"/>
      <c r="C8168" s="31" t="s">
        <v>7191</v>
      </c>
      <c r="D8168" s="32" t="s">
        <v>7192</v>
      </c>
      <c r="E8168" s="33">
        <v>0</v>
      </c>
      <c r="F8168" s="33">
        <v>0</v>
      </c>
      <c r="G8168" s="33">
        <v>62</v>
      </c>
      <c r="H8168" s="33">
        <v>55</v>
      </c>
      <c r="I8168" s="50">
        <f t="shared" si="394"/>
        <v>62</v>
      </c>
      <c r="J8168" s="50">
        <f t="shared" si="395"/>
        <v>55</v>
      </c>
    </row>
    <row r="8169" spans="1:10" s="45" customFormat="1">
      <c r="A8169" s="101"/>
      <c r="B8169" s="99"/>
      <c r="C8169" s="31" t="s">
        <v>7193</v>
      </c>
      <c r="D8169" s="32" t="s">
        <v>7194</v>
      </c>
      <c r="E8169" s="33">
        <v>0</v>
      </c>
      <c r="F8169" s="33">
        <v>0</v>
      </c>
      <c r="G8169" s="33">
        <v>3963</v>
      </c>
      <c r="H8169" s="33">
        <v>4069</v>
      </c>
      <c r="I8169" s="50">
        <f t="shared" si="394"/>
        <v>3963</v>
      </c>
      <c r="J8169" s="50">
        <f t="shared" si="395"/>
        <v>4069</v>
      </c>
    </row>
    <row r="8170" spans="1:10" s="45" customFormat="1">
      <c r="A8170" s="101"/>
      <c r="B8170" s="99"/>
      <c r="C8170" s="31" t="s">
        <v>7195</v>
      </c>
      <c r="D8170" s="32" t="s">
        <v>7194</v>
      </c>
      <c r="E8170" s="33">
        <v>6525</v>
      </c>
      <c r="F8170" s="33">
        <v>6527</v>
      </c>
      <c r="G8170" s="33">
        <v>0</v>
      </c>
      <c r="H8170" s="33">
        <v>0</v>
      </c>
      <c r="I8170" s="50">
        <f t="shared" si="394"/>
        <v>6525</v>
      </c>
      <c r="J8170" s="50">
        <f t="shared" si="395"/>
        <v>6527</v>
      </c>
    </row>
    <row r="8171" spans="1:10" s="45" customFormat="1">
      <c r="A8171" s="101"/>
      <c r="B8171" s="99"/>
      <c r="C8171" s="31">
        <v>58900001</v>
      </c>
      <c r="D8171" s="32" t="s">
        <v>7196</v>
      </c>
      <c r="E8171" s="33">
        <v>6487</v>
      </c>
      <c r="F8171" s="33">
        <v>6485</v>
      </c>
      <c r="G8171" s="33">
        <v>1400</v>
      </c>
      <c r="H8171" s="33">
        <v>1423</v>
      </c>
      <c r="I8171" s="50">
        <f t="shared" si="394"/>
        <v>7887</v>
      </c>
      <c r="J8171" s="50">
        <f t="shared" si="395"/>
        <v>7908</v>
      </c>
    </row>
    <row r="8172" spans="1:10" s="45" customFormat="1">
      <c r="A8172" s="101"/>
      <c r="B8172" s="99"/>
      <c r="C8172" s="31" t="s">
        <v>7197</v>
      </c>
      <c r="D8172" s="32" t="s">
        <v>7198</v>
      </c>
      <c r="E8172" s="33">
        <v>0</v>
      </c>
      <c r="F8172" s="33">
        <v>0</v>
      </c>
      <c r="G8172" s="33">
        <v>59</v>
      </c>
      <c r="H8172" s="33">
        <v>59</v>
      </c>
      <c r="I8172" s="50">
        <f t="shared" si="394"/>
        <v>59</v>
      </c>
      <c r="J8172" s="50">
        <f t="shared" si="395"/>
        <v>59</v>
      </c>
    </row>
    <row r="8173" spans="1:10" s="45" customFormat="1">
      <c r="A8173" s="101"/>
      <c r="B8173" s="99"/>
      <c r="C8173" s="31" t="s">
        <v>7199</v>
      </c>
      <c r="D8173" s="32" t="s">
        <v>7198</v>
      </c>
      <c r="E8173" s="33">
        <v>320</v>
      </c>
      <c r="F8173" s="33">
        <v>311</v>
      </c>
      <c r="G8173" s="33">
        <v>0</v>
      </c>
      <c r="H8173" s="33">
        <v>0</v>
      </c>
      <c r="I8173" s="50">
        <f t="shared" si="394"/>
        <v>320</v>
      </c>
      <c r="J8173" s="50">
        <f t="shared" si="395"/>
        <v>311</v>
      </c>
    </row>
    <row r="8174" spans="1:10" s="45" customFormat="1">
      <c r="A8174" s="101"/>
      <c r="B8174" s="99"/>
      <c r="C8174" s="31">
        <v>58909001</v>
      </c>
      <c r="D8174" s="32" t="s">
        <v>7200</v>
      </c>
      <c r="E8174" s="33">
        <v>321</v>
      </c>
      <c r="F8174" s="33">
        <v>312</v>
      </c>
      <c r="G8174" s="33">
        <v>15</v>
      </c>
      <c r="H8174" s="33">
        <v>16</v>
      </c>
      <c r="I8174" s="50">
        <f t="shared" si="394"/>
        <v>336</v>
      </c>
      <c r="J8174" s="50">
        <f t="shared" si="395"/>
        <v>328</v>
      </c>
    </row>
    <row r="8175" spans="1:10" s="45" customFormat="1">
      <c r="A8175" s="101"/>
      <c r="B8175" s="99"/>
      <c r="C8175" s="31" t="s">
        <v>7201</v>
      </c>
      <c r="D8175" s="32" t="s">
        <v>7202</v>
      </c>
      <c r="E8175" s="33">
        <v>0</v>
      </c>
      <c r="F8175" s="33">
        <v>1</v>
      </c>
      <c r="G8175" s="33">
        <v>0</v>
      </c>
      <c r="H8175" s="33">
        <v>0</v>
      </c>
      <c r="I8175" s="50">
        <f t="shared" si="394"/>
        <v>0</v>
      </c>
      <c r="J8175" s="50">
        <f t="shared" si="395"/>
        <v>1</v>
      </c>
    </row>
    <row r="8176" spans="1:10" s="45" customFormat="1">
      <c r="A8176" s="101"/>
      <c r="B8176" s="99"/>
      <c r="C8176" s="31">
        <v>58915001</v>
      </c>
      <c r="D8176" s="32" t="s">
        <v>7203</v>
      </c>
      <c r="E8176" s="33">
        <v>0</v>
      </c>
      <c r="F8176" s="33">
        <v>0</v>
      </c>
      <c r="G8176" s="33">
        <v>0</v>
      </c>
      <c r="H8176" s="33">
        <v>1</v>
      </c>
      <c r="I8176" s="50">
        <f t="shared" si="394"/>
        <v>0</v>
      </c>
      <c r="J8176" s="50">
        <f t="shared" si="395"/>
        <v>1</v>
      </c>
    </row>
    <row r="8177" spans="1:10" s="45" customFormat="1">
      <c r="A8177" s="101"/>
      <c r="B8177" s="99"/>
      <c r="C8177" s="31" t="s">
        <v>7204</v>
      </c>
      <c r="D8177" s="32" t="s">
        <v>7205</v>
      </c>
      <c r="E8177" s="33">
        <v>0</v>
      </c>
      <c r="F8177" s="33">
        <v>0</v>
      </c>
      <c r="G8177" s="33">
        <v>26</v>
      </c>
      <c r="H8177" s="33">
        <v>28</v>
      </c>
      <c r="I8177" s="50">
        <f t="shared" si="394"/>
        <v>26</v>
      </c>
      <c r="J8177" s="50">
        <f t="shared" si="395"/>
        <v>28</v>
      </c>
    </row>
    <row r="8178" spans="1:10" s="45" customFormat="1">
      <c r="A8178" s="101"/>
      <c r="B8178" s="99"/>
      <c r="C8178" s="31" t="s">
        <v>7206</v>
      </c>
      <c r="D8178" s="32" t="s">
        <v>7205</v>
      </c>
      <c r="E8178" s="33">
        <v>20</v>
      </c>
      <c r="F8178" s="33">
        <v>25</v>
      </c>
      <c r="G8178" s="33">
        <v>2</v>
      </c>
      <c r="H8178" s="33">
        <v>3</v>
      </c>
      <c r="I8178" s="50">
        <f t="shared" si="394"/>
        <v>22</v>
      </c>
      <c r="J8178" s="50">
        <f t="shared" si="395"/>
        <v>28</v>
      </c>
    </row>
    <row r="8179" spans="1:10" s="45" customFormat="1">
      <c r="A8179" s="101"/>
      <c r="B8179" s="99"/>
      <c r="C8179" s="31" t="s">
        <v>7207</v>
      </c>
      <c r="D8179" s="32" t="s">
        <v>7208</v>
      </c>
      <c r="E8179" s="33">
        <v>20</v>
      </c>
      <c r="F8179" s="33">
        <v>25</v>
      </c>
      <c r="G8179" s="33">
        <v>3</v>
      </c>
      <c r="H8179" s="33">
        <v>5</v>
      </c>
      <c r="I8179" s="50">
        <f t="shared" si="394"/>
        <v>23</v>
      </c>
      <c r="J8179" s="50">
        <f t="shared" si="395"/>
        <v>30</v>
      </c>
    </row>
    <row r="8180" spans="1:10" s="45" customFormat="1">
      <c r="A8180" s="101"/>
      <c r="B8180" s="99"/>
      <c r="C8180" s="31" t="s">
        <v>18</v>
      </c>
      <c r="D8180" s="32" t="s">
        <v>7209</v>
      </c>
      <c r="E8180" s="33">
        <v>0</v>
      </c>
      <c r="F8180" s="33">
        <v>0</v>
      </c>
      <c r="G8180" s="33">
        <v>12</v>
      </c>
      <c r="H8180" s="33">
        <v>14</v>
      </c>
      <c r="I8180" s="50">
        <f t="shared" si="394"/>
        <v>12</v>
      </c>
      <c r="J8180" s="50">
        <f t="shared" si="395"/>
        <v>14</v>
      </c>
    </row>
    <row r="8181" spans="1:10" s="45" customFormat="1">
      <c r="A8181" s="101"/>
      <c r="B8181" s="99"/>
      <c r="C8181" s="31" t="s">
        <v>7210</v>
      </c>
      <c r="D8181" s="32" t="s">
        <v>7209</v>
      </c>
      <c r="E8181" s="33">
        <v>1710</v>
      </c>
      <c r="F8181" s="33">
        <v>1718</v>
      </c>
      <c r="G8181" s="33">
        <v>0</v>
      </c>
      <c r="H8181" s="33">
        <v>2</v>
      </c>
      <c r="I8181" s="50">
        <f t="shared" si="394"/>
        <v>1710</v>
      </c>
      <c r="J8181" s="50">
        <f t="shared" si="395"/>
        <v>1720</v>
      </c>
    </row>
    <row r="8182" spans="1:10" s="45" customFormat="1">
      <c r="A8182" s="101"/>
      <c r="B8182" s="99"/>
      <c r="C8182" s="31">
        <v>59300001</v>
      </c>
      <c r="D8182" s="32" t="s">
        <v>7211</v>
      </c>
      <c r="E8182" s="33">
        <v>2469</v>
      </c>
      <c r="F8182" s="33">
        <v>2376</v>
      </c>
      <c r="G8182" s="33">
        <v>1</v>
      </c>
      <c r="H8182" s="33">
        <v>2</v>
      </c>
      <c r="I8182" s="50">
        <f t="shared" si="394"/>
        <v>2470</v>
      </c>
      <c r="J8182" s="50">
        <f t="shared" si="395"/>
        <v>2378</v>
      </c>
    </row>
    <row r="8183" spans="1:10" s="45" customFormat="1">
      <c r="A8183" s="101"/>
      <c r="B8183" s="99"/>
      <c r="C8183" s="31" t="s">
        <v>7212</v>
      </c>
      <c r="D8183" s="32" t="s">
        <v>7213</v>
      </c>
      <c r="E8183" s="33">
        <v>0</v>
      </c>
      <c r="F8183" s="33">
        <v>0</v>
      </c>
      <c r="G8183" s="33">
        <v>0</v>
      </c>
      <c r="H8183" s="33">
        <v>1</v>
      </c>
      <c r="I8183" s="50">
        <f t="shared" si="394"/>
        <v>0</v>
      </c>
      <c r="J8183" s="50">
        <f t="shared" si="395"/>
        <v>1</v>
      </c>
    </row>
    <row r="8184" spans="1:10" s="45" customFormat="1">
      <c r="A8184" s="101"/>
      <c r="B8184" s="99"/>
      <c r="C8184" s="31" t="s">
        <v>7214</v>
      </c>
      <c r="D8184" s="32" t="s">
        <v>7213</v>
      </c>
      <c r="E8184" s="33">
        <v>151</v>
      </c>
      <c r="F8184" s="33">
        <v>0</v>
      </c>
      <c r="G8184" s="33">
        <v>0</v>
      </c>
      <c r="H8184" s="33">
        <v>0</v>
      </c>
      <c r="I8184" s="50">
        <f t="shared" si="394"/>
        <v>151</v>
      </c>
      <c r="J8184" s="50">
        <f t="shared" si="395"/>
        <v>0</v>
      </c>
    </row>
    <row r="8185" spans="1:10" s="45" customFormat="1">
      <c r="A8185" s="101"/>
      <c r="B8185" s="99"/>
      <c r="C8185" s="31">
        <v>59300011</v>
      </c>
      <c r="D8185" s="32" t="s">
        <v>7215</v>
      </c>
      <c r="E8185" s="33">
        <v>151</v>
      </c>
      <c r="F8185" s="33">
        <v>0</v>
      </c>
      <c r="G8185" s="33">
        <v>0</v>
      </c>
      <c r="H8185" s="33">
        <v>0</v>
      </c>
      <c r="I8185" s="50">
        <f t="shared" si="394"/>
        <v>151</v>
      </c>
      <c r="J8185" s="50">
        <f t="shared" si="395"/>
        <v>0</v>
      </c>
    </row>
    <row r="8186" spans="1:10" s="45" customFormat="1">
      <c r="A8186" s="101"/>
      <c r="B8186" s="99"/>
      <c r="C8186" s="921">
        <v>59303002</v>
      </c>
      <c r="D8186" s="922" t="s">
        <v>7797</v>
      </c>
      <c r="E8186" s="923">
        <v>0</v>
      </c>
      <c r="F8186" s="923">
        <v>8</v>
      </c>
      <c r="G8186" s="923">
        <v>0</v>
      </c>
      <c r="H8186" s="923">
        <v>0</v>
      </c>
      <c r="I8186" s="92">
        <f t="shared" si="394"/>
        <v>0</v>
      </c>
      <c r="J8186" s="92">
        <f t="shared" si="395"/>
        <v>8</v>
      </c>
    </row>
    <row r="8187" spans="1:10" s="45" customFormat="1">
      <c r="A8187" s="101"/>
      <c r="B8187" s="99"/>
      <c r="C8187" s="921">
        <v>59303003</v>
      </c>
      <c r="D8187" s="922" t="s">
        <v>7798</v>
      </c>
      <c r="E8187" s="923">
        <v>0</v>
      </c>
      <c r="F8187" s="923">
        <v>8</v>
      </c>
      <c r="G8187" s="923">
        <v>0</v>
      </c>
      <c r="H8187" s="923">
        <v>0</v>
      </c>
      <c r="I8187" s="92">
        <f t="shared" ref="I8187:I8189" si="396">SUM(E8187,G8187)</f>
        <v>0</v>
      </c>
      <c r="J8187" s="92">
        <f t="shared" ref="J8187:J8189" si="397">SUM(F8187,H8187)</f>
        <v>8</v>
      </c>
    </row>
    <row r="8188" spans="1:10" s="45" customFormat="1">
      <c r="A8188" s="101"/>
      <c r="B8188" s="99"/>
      <c r="C8188" s="921">
        <v>59300012</v>
      </c>
      <c r="D8188" s="922" t="s">
        <v>7799</v>
      </c>
      <c r="E8188" s="923">
        <v>0</v>
      </c>
      <c r="F8188" s="923">
        <v>100</v>
      </c>
      <c r="G8188" s="923">
        <v>0</v>
      </c>
      <c r="H8188" s="923">
        <v>10</v>
      </c>
      <c r="I8188" s="92">
        <f t="shared" si="396"/>
        <v>0</v>
      </c>
      <c r="J8188" s="92">
        <f t="shared" si="397"/>
        <v>110</v>
      </c>
    </row>
    <row r="8189" spans="1:10" s="45" customFormat="1">
      <c r="A8189" s="101"/>
      <c r="B8189" s="99"/>
      <c r="C8189" s="921">
        <v>59300013</v>
      </c>
      <c r="D8189" s="922" t="s">
        <v>7800</v>
      </c>
      <c r="E8189" s="923">
        <v>0</v>
      </c>
      <c r="F8189" s="923">
        <v>100</v>
      </c>
      <c r="G8189" s="923">
        <v>0</v>
      </c>
      <c r="H8189" s="923">
        <v>10</v>
      </c>
      <c r="I8189" s="92">
        <f t="shared" si="396"/>
        <v>0</v>
      </c>
      <c r="J8189" s="92">
        <f t="shared" si="397"/>
        <v>110</v>
      </c>
    </row>
    <row r="8190" spans="1:10" s="45" customFormat="1">
      <c r="A8190" s="101"/>
      <c r="B8190" s="99"/>
      <c r="C8190" s="31" t="s">
        <v>7216</v>
      </c>
      <c r="D8190" s="32" t="s">
        <v>7217</v>
      </c>
      <c r="E8190" s="33">
        <v>2</v>
      </c>
      <c r="F8190" s="33">
        <v>3</v>
      </c>
      <c r="G8190" s="33">
        <v>0</v>
      </c>
      <c r="H8190" s="33">
        <v>0</v>
      </c>
      <c r="I8190" s="50">
        <f t="shared" si="394"/>
        <v>2</v>
      </c>
      <c r="J8190" s="50">
        <f t="shared" si="395"/>
        <v>3</v>
      </c>
    </row>
    <row r="8191" spans="1:10" s="45" customFormat="1">
      <c r="A8191" s="101"/>
      <c r="B8191" s="99"/>
      <c r="C8191" s="31">
        <v>57924002</v>
      </c>
      <c r="D8191" s="32" t="s">
        <v>7218</v>
      </c>
      <c r="E8191" s="33">
        <v>2</v>
      </c>
      <c r="F8191" s="33">
        <v>3</v>
      </c>
      <c r="G8191" s="33">
        <v>0</v>
      </c>
      <c r="H8191" s="33">
        <v>0</v>
      </c>
      <c r="I8191" s="50">
        <f t="shared" si="394"/>
        <v>2</v>
      </c>
      <c r="J8191" s="50">
        <f t="shared" si="395"/>
        <v>3</v>
      </c>
    </row>
    <row r="8192" spans="1:10" s="45" customFormat="1">
      <c r="A8192" s="101"/>
      <c r="B8192" s="99"/>
      <c r="C8192" s="31" t="s">
        <v>7219</v>
      </c>
      <c r="D8192" s="32" t="s">
        <v>7220</v>
      </c>
      <c r="E8192" s="33">
        <v>0</v>
      </c>
      <c r="F8192" s="33">
        <v>0</v>
      </c>
      <c r="G8192" s="33">
        <v>0</v>
      </c>
      <c r="H8192" s="33">
        <v>1</v>
      </c>
      <c r="I8192" s="50">
        <f t="shared" si="394"/>
        <v>0</v>
      </c>
      <c r="J8192" s="50">
        <f t="shared" si="395"/>
        <v>1</v>
      </c>
    </row>
    <row r="8193" spans="1:11" s="45" customFormat="1">
      <c r="A8193" s="101"/>
      <c r="B8193" s="99"/>
      <c r="C8193" s="31" t="s">
        <v>7221</v>
      </c>
      <c r="D8193" s="32" t="s">
        <v>7220</v>
      </c>
      <c r="E8193" s="33">
        <v>0</v>
      </c>
      <c r="F8193" s="33">
        <v>1</v>
      </c>
      <c r="G8193" s="33">
        <v>0</v>
      </c>
      <c r="H8193" s="33">
        <v>0</v>
      </c>
      <c r="I8193" s="50">
        <f t="shared" si="394"/>
        <v>0</v>
      </c>
      <c r="J8193" s="50">
        <f t="shared" si="395"/>
        <v>1</v>
      </c>
    </row>
    <row r="8194" spans="1:11" s="45" customFormat="1">
      <c r="A8194" s="101"/>
      <c r="B8194" s="99"/>
      <c r="C8194" s="31">
        <v>58115001</v>
      </c>
      <c r="D8194" s="32" t="s">
        <v>7222</v>
      </c>
      <c r="E8194" s="33">
        <v>0</v>
      </c>
      <c r="F8194" s="33">
        <v>1</v>
      </c>
      <c r="G8194" s="33">
        <v>0</v>
      </c>
      <c r="H8194" s="33">
        <v>1</v>
      </c>
      <c r="I8194" s="50">
        <f t="shared" si="394"/>
        <v>0</v>
      </c>
      <c r="J8194" s="50">
        <f t="shared" si="395"/>
        <v>2</v>
      </c>
    </row>
    <row r="8195" spans="1:11" s="45" customFormat="1">
      <c r="A8195" s="101"/>
      <c r="B8195" s="99"/>
      <c r="C8195" s="31" t="s">
        <v>7223</v>
      </c>
      <c r="D8195" s="32" t="s">
        <v>7224</v>
      </c>
      <c r="E8195" s="33">
        <v>0</v>
      </c>
      <c r="F8195" s="33">
        <v>0</v>
      </c>
      <c r="G8195" s="33">
        <v>0</v>
      </c>
      <c r="H8195" s="33">
        <v>1</v>
      </c>
      <c r="I8195" s="50">
        <f t="shared" si="394"/>
        <v>0</v>
      </c>
      <c r="J8195" s="50">
        <f t="shared" si="395"/>
        <v>1</v>
      </c>
    </row>
    <row r="8196" spans="1:11" s="45" customFormat="1">
      <c r="A8196" s="101"/>
      <c r="B8196" s="99"/>
      <c r="C8196" s="31" t="s">
        <v>7225</v>
      </c>
      <c r="D8196" s="32" t="s">
        <v>7224</v>
      </c>
      <c r="E8196" s="33">
        <v>0</v>
      </c>
      <c r="F8196" s="33">
        <v>1</v>
      </c>
      <c r="G8196" s="33">
        <v>0</v>
      </c>
      <c r="H8196" s="33">
        <v>0</v>
      </c>
      <c r="I8196" s="50">
        <f t="shared" si="394"/>
        <v>0</v>
      </c>
      <c r="J8196" s="50">
        <f t="shared" si="395"/>
        <v>1</v>
      </c>
    </row>
    <row r="8197" spans="1:11" s="45" customFormat="1">
      <c r="A8197" s="101"/>
      <c r="B8197" s="99"/>
      <c r="C8197" s="31">
        <v>57512031</v>
      </c>
      <c r="D8197" s="32" t="s">
        <v>7226</v>
      </c>
      <c r="E8197" s="33">
        <v>0</v>
      </c>
      <c r="F8197" s="33">
        <v>1</v>
      </c>
      <c r="G8197" s="33">
        <v>0</v>
      </c>
      <c r="H8197" s="33">
        <v>1</v>
      </c>
      <c r="I8197" s="50">
        <f t="shared" si="394"/>
        <v>0</v>
      </c>
      <c r="J8197" s="50">
        <f t="shared" si="395"/>
        <v>2</v>
      </c>
    </row>
    <row r="8198" spans="1:11" s="45" customFormat="1">
      <c r="A8198" s="101"/>
      <c r="B8198" s="99"/>
      <c r="C8198" s="31" t="s">
        <v>7227</v>
      </c>
      <c r="D8198" s="32" t="s">
        <v>7228</v>
      </c>
      <c r="E8198" s="33">
        <v>0</v>
      </c>
      <c r="F8198" s="33">
        <v>0</v>
      </c>
      <c r="G8198" s="33">
        <v>0</v>
      </c>
      <c r="H8198" s="33">
        <v>1</v>
      </c>
      <c r="I8198" s="50">
        <f t="shared" si="394"/>
        <v>0</v>
      </c>
      <c r="J8198" s="50">
        <f t="shared" si="395"/>
        <v>1</v>
      </c>
    </row>
    <row r="8199" spans="1:11" s="45" customFormat="1">
      <c r="A8199" s="101"/>
      <c r="B8199" s="99"/>
      <c r="C8199" s="31" t="s">
        <v>7229</v>
      </c>
      <c r="D8199" s="32" t="s">
        <v>7228</v>
      </c>
      <c r="E8199" s="33">
        <v>0</v>
      </c>
      <c r="F8199" s="33">
        <v>1</v>
      </c>
      <c r="G8199" s="33">
        <v>0</v>
      </c>
      <c r="H8199" s="33">
        <v>0</v>
      </c>
      <c r="I8199" s="50">
        <f t="shared" si="394"/>
        <v>0</v>
      </c>
      <c r="J8199" s="50">
        <f t="shared" si="395"/>
        <v>1</v>
      </c>
    </row>
    <row r="8200" spans="1:11" s="45" customFormat="1">
      <c r="A8200" s="101"/>
      <c r="B8200" s="99"/>
      <c r="C8200" s="31">
        <v>57512021</v>
      </c>
      <c r="D8200" s="32" t="s">
        <v>7230</v>
      </c>
      <c r="E8200" s="33">
        <v>0</v>
      </c>
      <c r="F8200" s="33">
        <v>1</v>
      </c>
      <c r="G8200" s="33">
        <v>0</v>
      </c>
      <c r="H8200" s="33">
        <v>1</v>
      </c>
      <c r="I8200" s="50">
        <f t="shared" si="394"/>
        <v>0</v>
      </c>
      <c r="J8200" s="50">
        <f t="shared" si="395"/>
        <v>2</v>
      </c>
    </row>
    <row r="8201" spans="1:11" s="45" customFormat="1">
      <c r="A8201" s="101"/>
      <c r="B8201" s="99"/>
      <c r="C8201" s="31" t="s">
        <v>7231</v>
      </c>
      <c r="D8201" s="32" t="s">
        <v>7232</v>
      </c>
      <c r="E8201" s="33">
        <v>0</v>
      </c>
      <c r="F8201" s="33">
        <v>0</v>
      </c>
      <c r="G8201" s="33">
        <v>6</v>
      </c>
      <c r="H8201" s="33">
        <v>6</v>
      </c>
      <c r="I8201" s="50">
        <f t="shared" si="394"/>
        <v>6</v>
      </c>
      <c r="J8201" s="50">
        <f t="shared" si="395"/>
        <v>6</v>
      </c>
    </row>
    <row r="8202" spans="1:11" s="45" customFormat="1">
      <c r="A8202" s="101"/>
      <c r="B8202" s="99"/>
      <c r="C8202" s="31" t="s">
        <v>7233</v>
      </c>
      <c r="D8202" s="32" t="s">
        <v>7232</v>
      </c>
      <c r="E8202" s="33">
        <v>8</v>
      </c>
      <c r="F8202" s="33">
        <v>8</v>
      </c>
      <c r="G8202" s="33">
        <v>0</v>
      </c>
      <c r="H8202" s="33">
        <v>0</v>
      </c>
      <c r="I8202" s="50">
        <f t="shared" si="394"/>
        <v>8</v>
      </c>
      <c r="J8202" s="50">
        <f t="shared" si="395"/>
        <v>8</v>
      </c>
    </row>
    <row r="8203" spans="1:11" s="45" customFormat="1">
      <c r="A8203" s="101"/>
      <c r="B8203" s="99"/>
      <c r="C8203" s="31">
        <v>57512001</v>
      </c>
      <c r="D8203" s="32" t="s">
        <v>7234</v>
      </c>
      <c r="E8203" s="33">
        <v>8</v>
      </c>
      <c r="F8203" s="33">
        <v>8</v>
      </c>
      <c r="G8203" s="33">
        <v>0</v>
      </c>
      <c r="H8203" s="33">
        <v>0</v>
      </c>
      <c r="I8203" s="50">
        <f t="shared" si="394"/>
        <v>8</v>
      </c>
      <c r="J8203" s="50">
        <f t="shared" si="395"/>
        <v>8</v>
      </c>
    </row>
    <row r="8204" spans="1:11" s="45" customFormat="1">
      <c r="A8204" s="101"/>
      <c r="B8204" s="99"/>
      <c r="C8204" s="31" t="s">
        <v>7235</v>
      </c>
      <c r="D8204" s="32" t="s">
        <v>7236</v>
      </c>
      <c r="E8204" s="33">
        <v>0</v>
      </c>
      <c r="F8204" s="33">
        <v>0</v>
      </c>
      <c r="G8204" s="33">
        <v>0</v>
      </c>
      <c r="H8204" s="33">
        <v>1</v>
      </c>
      <c r="I8204" s="50">
        <f t="shared" si="394"/>
        <v>0</v>
      </c>
      <c r="J8204" s="50">
        <f t="shared" si="395"/>
        <v>1</v>
      </c>
    </row>
    <row r="8205" spans="1:11" s="45" customFormat="1">
      <c r="A8205" s="101"/>
      <c r="B8205" s="99"/>
      <c r="C8205" s="31" t="s">
        <v>7237</v>
      </c>
      <c r="D8205" s="32" t="s">
        <v>7236</v>
      </c>
      <c r="E8205" s="33">
        <v>0</v>
      </c>
      <c r="F8205" s="33">
        <v>1</v>
      </c>
      <c r="G8205" s="33">
        <v>0</v>
      </c>
      <c r="H8205" s="33">
        <v>0</v>
      </c>
      <c r="I8205" s="50">
        <f t="shared" si="394"/>
        <v>0</v>
      </c>
      <c r="J8205" s="50">
        <f t="shared" si="395"/>
        <v>1</v>
      </c>
    </row>
    <row r="8206" spans="1:11" s="45" customFormat="1">
      <c r="A8206" s="101"/>
      <c r="B8206" s="99"/>
      <c r="C8206" s="31">
        <v>90909001</v>
      </c>
      <c r="D8206" s="32" t="s">
        <v>7238</v>
      </c>
      <c r="E8206" s="33">
        <v>0</v>
      </c>
      <c r="F8206" s="33">
        <v>1</v>
      </c>
      <c r="G8206" s="33">
        <v>0</v>
      </c>
      <c r="H8206" s="33">
        <v>1</v>
      </c>
      <c r="I8206" s="50">
        <f t="shared" si="394"/>
        <v>0</v>
      </c>
      <c r="J8206" s="50">
        <f t="shared" si="395"/>
        <v>2</v>
      </c>
    </row>
    <row r="8207" spans="1:11" s="45" customFormat="1">
      <c r="B8207" s="100" t="s">
        <v>40</v>
      </c>
      <c r="C8207" s="46"/>
      <c r="D8207" s="100"/>
      <c r="E8207" s="82">
        <f>E8208</f>
        <v>759</v>
      </c>
      <c r="F8207" s="82">
        <f t="shared" ref="F8207:J8207" si="398">F8208</f>
        <v>2300</v>
      </c>
      <c r="G8207" s="82">
        <f t="shared" si="398"/>
        <v>0</v>
      </c>
      <c r="H8207" s="82">
        <f t="shared" si="398"/>
        <v>0</v>
      </c>
      <c r="I8207" s="82">
        <f t="shared" si="398"/>
        <v>759</v>
      </c>
      <c r="J8207" s="82">
        <f t="shared" si="398"/>
        <v>2300</v>
      </c>
      <c r="K8207" s="105" t="s">
        <v>22</v>
      </c>
    </row>
    <row r="8208" spans="1:11">
      <c r="C8208" s="106" t="s">
        <v>18</v>
      </c>
      <c r="D8208" s="107" t="s">
        <v>7209</v>
      </c>
      <c r="E8208" s="108">
        <v>759</v>
      </c>
      <c r="F8208" s="108">
        <v>2300</v>
      </c>
      <c r="G8208" s="108">
        <v>0</v>
      </c>
      <c r="H8208" s="108">
        <v>0</v>
      </c>
      <c r="I8208" s="50">
        <f t="shared" ref="I8208:I8209" si="399">SUM(E8208,G8208)</f>
        <v>759</v>
      </c>
      <c r="J8208" s="50">
        <f t="shared" ref="J8208:J8209" si="400">SUM(F8208,H8208)</f>
        <v>2300</v>
      </c>
    </row>
    <row r="8209" spans="2:10">
      <c r="C8209" s="109"/>
      <c r="D8209" s="107"/>
      <c r="E8209" s="108"/>
      <c r="F8209" s="108"/>
      <c r="G8209" s="108"/>
      <c r="H8209" s="108"/>
      <c r="I8209" s="50">
        <f t="shared" si="399"/>
        <v>0</v>
      </c>
      <c r="J8209" s="50">
        <f t="shared" si="400"/>
        <v>0</v>
      </c>
    </row>
    <row r="8210" spans="2:10" s="45" customFormat="1">
      <c r="B8210" s="45" t="s">
        <v>84</v>
      </c>
      <c r="C8210" s="46"/>
      <c r="D8210" s="45" t="s">
        <v>7801</v>
      </c>
      <c r="E8210" s="82"/>
      <c r="F8210" s="82"/>
      <c r="G8210" s="82"/>
      <c r="H8210" s="82"/>
      <c r="I8210" s="82"/>
      <c r="J8210" s="82"/>
    </row>
    <row r="8211" spans="2:10" customFormat="1">
      <c r="B8211" s="110" t="s">
        <v>38</v>
      </c>
      <c r="C8211" s="110"/>
      <c r="D8211" s="110"/>
      <c r="E8211" s="111">
        <v>56850</v>
      </c>
      <c r="F8211" s="111">
        <v>60000</v>
      </c>
      <c r="G8211" s="111">
        <v>29632</v>
      </c>
      <c r="H8211" s="111">
        <v>32200</v>
      </c>
      <c r="I8211" s="111">
        <f t="shared" ref="I8211" si="401">SUM(E8211,G8211)</f>
        <v>86482</v>
      </c>
      <c r="J8211" s="111">
        <f t="shared" ref="J8211" si="402">SUM(F8211,H8211)</f>
        <v>92200</v>
      </c>
    </row>
    <row r="8212" spans="2:10" customFormat="1">
      <c r="B8212" s="110" t="s">
        <v>39</v>
      </c>
      <c r="C8212" s="110"/>
      <c r="D8212" s="110"/>
      <c r="E8212" s="111">
        <f>SUM(E8213:E8245)</f>
        <v>69055</v>
      </c>
      <c r="F8212" s="111">
        <f t="shared" ref="F8212:J8212" si="403">SUM(F8213:F8245)</f>
        <v>74070</v>
      </c>
      <c r="G8212" s="111">
        <f t="shared" si="403"/>
        <v>37495</v>
      </c>
      <c r="H8212" s="111">
        <f t="shared" si="403"/>
        <v>40956</v>
      </c>
      <c r="I8212" s="111">
        <f t="shared" si="403"/>
        <v>106550</v>
      </c>
      <c r="J8212" s="111">
        <f t="shared" si="403"/>
        <v>115026</v>
      </c>
    </row>
    <row r="8213" spans="2:10">
      <c r="C8213" s="109" t="s">
        <v>7239</v>
      </c>
      <c r="D8213" s="107" t="s">
        <v>7240</v>
      </c>
      <c r="E8213" s="108">
        <v>0</v>
      </c>
      <c r="F8213" s="108">
        <v>0</v>
      </c>
      <c r="G8213" s="108">
        <v>541</v>
      </c>
      <c r="H8213" s="108">
        <v>606</v>
      </c>
      <c r="I8213" s="50">
        <f t="shared" ref="I8213" si="404">SUM(E8213,G8213)</f>
        <v>541</v>
      </c>
      <c r="J8213" s="50">
        <f t="shared" ref="J8213" si="405">SUM(F8213,H8213)</f>
        <v>606</v>
      </c>
    </row>
    <row r="8214" spans="2:10">
      <c r="C8214" s="114" t="s">
        <v>5217</v>
      </c>
      <c r="D8214" s="112" t="s">
        <v>5218</v>
      </c>
      <c r="E8214" s="113">
        <v>1439</v>
      </c>
      <c r="F8214" s="113">
        <v>1424</v>
      </c>
      <c r="G8214" s="113">
        <v>196</v>
      </c>
      <c r="H8214" s="113">
        <v>202</v>
      </c>
      <c r="I8214" s="50">
        <f t="shared" ref="I8214:I8244" si="406">SUM(E8214,G8214)</f>
        <v>1635</v>
      </c>
      <c r="J8214" s="50">
        <f t="shared" ref="J8214:J8244" si="407">SUM(F8214,H8214)</f>
        <v>1626</v>
      </c>
    </row>
    <row r="8215" spans="2:10">
      <c r="C8215" s="114" t="s">
        <v>7241</v>
      </c>
      <c r="D8215" s="112" t="s">
        <v>7242</v>
      </c>
      <c r="E8215" s="113">
        <v>23476</v>
      </c>
      <c r="F8215" s="113">
        <v>23168</v>
      </c>
      <c r="G8215" s="113">
        <v>8601</v>
      </c>
      <c r="H8215" s="113">
        <v>8477</v>
      </c>
      <c r="I8215" s="50">
        <f t="shared" si="406"/>
        <v>32077</v>
      </c>
      <c r="J8215" s="50">
        <f t="shared" si="407"/>
        <v>31645</v>
      </c>
    </row>
    <row r="8216" spans="2:10">
      <c r="C8216" s="114">
        <v>55036001</v>
      </c>
      <c r="D8216" s="112" t="s">
        <v>7243</v>
      </c>
      <c r="E8216" s="113">
        <v>40</v>
      </c>
      <c r="F8216" s="113">
        <v>34</v>
      </c>
      <c r="G8216" s="113">
        <v>0</v>
      </c>
      <c r="H8216" s="113">
        <v>0</v>
      </c>
      <c r="I8216" s="50">
        <f t="shared" si="406"/>
        <v>40</v>
      </c>
      <c r="J8216" s="50">
        <f t="shared" si="407"/>
        <v>34</v>
      </c>
    </row>
    <row r="8217" spans="2:10">
      <c r="C8217" s="114" t="s">
        <v>7244</v>
      </c>
      <c r="D8217" s="112" t="s">
        <v>7245</v>
      </c>
      <c r="E8217" s="113">
        <v>982</v>
      </c>
      <c r="F8217" s="113">
        <v>902</v>
      </c>
      <c r="G8217" s="113">
        <v>235</v>
      </c>
      <c r="H8217" s="113">
        <v>233</v>
      </c>
      <c r="I8217" s="50">
        <f t="shared" si="406"/>
        <v>1217</v>
      </c>
      <c r="J8217" s="50">
        <f t="shared" si="407"/>
        <v>1135</v>
      </c>
    </row>
    <row r="8218" spans="2:10">
      <c r="C8218" s="114" t="s">
        <v>7246</v>
      </c>
      <c r="D8218" s="112" t="s">
        <v>7247</v>
      </c>
      <c r="E8218" s="113">
        <v>0</v>
      </c>
      <c r="F8218" s="113">
        <v>1</v>
      </c>
      <c r="G8218" s="113">
        <v>0</v>
      </c>
      <c r="H8218" s="113">
        <v>0</v>
      </c>
      <c r="I8218" s="50">
        <f t="shared" si="406"/>
        <v>0</v>
      </c>
      <c r="J8218" s="50">
        <f t="shared" si="407"/>
        <v>1</v>
      </c>
    </row>
    <row r="8219" spans="2:10">
      <c r="C8219" s="114" t="s">
        <v>7248</v>
      </c>
      <c r="D8219" s="112" t="s">
        <v>7249</v>
      </c>
      <c r="E8219" s="113">
        <v>611</v>
      </c>
      <c r="F8219" s="113">
        <v>585</v>
      </c>
      <c r="G8219" s="113">
        <v>105</v>
      </c>
      <c r="H8219" s="113">
        <v>106</v>
      </c>
      <c r="I8219" s="50">
        <f t="shared" si="406"/>
        <v>716</v>
      </c>
      <c r="J8219" s="50">
        <f t="shared" si="407"/>
        <v>691</v>
      </c>
    </row>
    <row r="8220" spans="2:10">
      <c r="C8220" s="114" t="s">
        <v>7250</v>
      </c>
      <c r="D8220" s="112" t="s">
        <v>7251</v>
      </c>
      <c r="E8220" s="113">
        <v>1</v>
      </c>
      <c r="F8220" s="113">
        <v>3</v>
      </c>
      <c r="G8220" s="113">
        <v>0</v>
      </c>
      <c r="H8220" s="113">
        <v>0</v>
      </c>
      <c r="I8220" s="50">
        <f t="shared" si="406"/>
        <v>1</v>
      </c>
      <c r="J8220" s="50">
        <f t="shared" si="407"/>
        <v>3</v>
      </c>
    </row>
    <row r="8221" spans="2:10">
      <c r="C8221" s="114" t="s">
        <v>19</v>
      </c>
      <c r="D8221" s="112" t="s">
        <v>7252</v>
      </c>
      <c r="E8221" s="113">
        <v>1719</v>
      </c>
      <c r="F8221" s="113">
        <v>1625</v>
      </c>
      <c r="G8221" s="113">
        <v>50</v>
      </c>
      <c r="H8221" s="113">
        <v>50</v>
      </c>
      <c r="I8221" s="50">
        <f t="shared" si="406"/>
        <v>1769</v>
      </c>
      <c r="J8221" s="50">
        <f t="shared" si="407"/>
        <v>1675</v>
      </c>
    </row>
    <row r="8222" spans="2:10">
      <c r="C8222" s="114" t="s">
        <v>7253</v>
      </c>
      <c r="D8222" s="112" t="s">
        <v>7254</v>
      </c>
      <c r="E8222" s="113">
        <v>1</v>
      </c>
      <c r="F8222" s="113">
        <v>1</v>
      </c>
      <c r="G8222" s="113">
        <v>0</v>
      </c>
      <c r="H8222" s="113">
        <v>1</v>
      </c>
      <c r="I8222" s="50">
        <f t="shared" si="406"/>
        <v>1</v>
      </c>
      <c r="J8222" s="50">
        <f t="shared" si="407"/>
        <v>2</v>
      </c>
    </row>
    <row r="8223" spans="2:10">
      <c r="C8223" s="114" t="s">
        <v>7255</v>
      </c>
      <c r="D8223" s="112" t="s">
        <v>7256</v>
      </c>
      <c r="E8223" s="113">
        <v>7</v>
      </c>
      <c r="F8223" s="113">
        <v>1001</v>
      </c>
      <c r="G8223" s="113">
        <v>12</v>
      </c>
      <c r="H8223" s="113">
        <v>2500</v>
      </c>
      <c r="I8223" s="50">
        <f t="shared" si="406"/>
        <v>19</v>
      </c>
      <c r="J8223" s="50">
        <f t="shared" si="407"/>
        <v>3501</v>
      </c>
    </row>
    <row r="8224" spans="2:10">
      <c r="C8224" s="114" t="s">
        <v>7257</v>
      </c>
      <c r="D8224" s="112" t="s">
        <v>7258</v>
      </c>
      <c r="E8224" s="113">
        <v>805</v>
      </c>
      <c r="F8224" s="113">
        <v>815</v>
      </c>
      <c r="G8224" s="113">
        <v>12</v>
      </c>
      <c r="H8224" s="113">
        <v>14</v>
      </c>
      <c r="I8224" s="50">
        <f t="shared" si="406"/>
        <v>817</v>
      </c>
      <c r="J8224" s="50">
        <f t="shared" si="407"/>
        <v>829</v>
      </c>
    </row>
    <row r="8225" spans="3:10">
      <c r="C8225" s="114" t="s">
        <v>7259</v>
      </c>
      <c r="D8225" s="112" t="s">
        <v>7260</v>
      </c>
      <c r="E8225" s="113">
        <v>5009</v>
      </c>
      <c r="F8225" s="113">
        <v>5001</v>
      </c>
      <c r="G8225" s="113">
        <v>475</v>
      </c>
      <c r="H8225" s="113">
        <v>601</v>
      </c>
      <c r="I8225" s="50">
        <f t="shared" si="406"/>
        <v>5484</v>
      </c>
      <c r="J8225" s="50">
        <f t="shared" si="407"/>
        <v>5602</v>
      </c>
    </row>
    <row r="8226" spans="3:10">
      <c r="C8226" s="114" t="s">
        <v>7261</v>
      </c>
      <c r="D8226" s="112" t="s">
        <v>7262</v>
      </c>
      <c r="E8226" s="113">
        <v>14209</v>
      </c>
      <c r="F8226" s="113">
        <v>13000</v>
      </c>
      <c r="G8226" s="113">
        <v>11207</v>
      </c>
      <c r="H8226" s="113">
        <v>12001</v>
      </c>
      <c r="I8226" s="50">
        <f t="shared" si="406"/>
        <v>25416</v>
      </c>
      <c r="J8226" s="50">
        <f t="shared" si="407"/>
        <v>25001</v>
      </c>
    </row>
    <row r="8227" spans="3:10">
      <c r="C8227" s="114" t="s">
        <v>7263</v>
      </c>
      <c r="D8227" s="112" t="s">
        <v>7264</v>
      </c>
      <c r="E8227" s="113">
        <v>3756</v>
      </c>
      <c r="F8227" s="113">
        <v>3500</v>
      </c>
      <c r="G8227" s="113">
        <v>1342</v>
      </c>
      <c r="H8227" s="113">
        <v>1301</v>
      </c>
      <c r="I8227" s="50">
        <f t="shared" si="406"/>
        <v>5098</v>
      </c>
      <c r="J8227" s="50">
        <f t="shared" si="407"/>
        <v>4801</v>
      </c>
    </row>
    <row r="8228" spans="3:10">
      <c r="C8228" s="114" t="s">
        <v>7265</v>
      </c>
      <c r="D8228" s="112" t="s">
        <v>7266</v>
      </c>
      <c r="E8228" s="113">
        <v>2364</v>
      </c>
      <c r="F8228" s="113">
        <v>2500</v>
      </c>
      <c r="G8228" s="113">
        <v>5482</v>
      </c>
      <c r="H8228" s="113">
        <v>5501</v>
      </c>
      <c r="I8228" s="50">
        <f t="shared" si="406"/>
        <v>7846</v>
      </c>
      <c r="J8228" s="50">
        <f t="shared" si="407"/>
        <v>8001</v>
      </c>
    </row>
    <row r="8229" spans="3:10">
      <c r="C8229" s="114" t="s">
        <v>7267</v>
      </c>
      <c r="D8229" s="112" t="s">
        <v>7268</v>
      </c>
      <c r="E8229" s="113">
        <v>12409</v>
      </c>
      <c r="F8229" s="113">
        <v>13000</v>
      </c>
      <c r="G8229" s="113">
        <v>7869</v>
      </c>
      <c r="H8229" s="113">
        <v>8001</v>
      </c>
      <c r="I8229" s="50">
        <f t="shared" si="406"/>
        <v>20278</v>
      </c>
      <c r="J8229" s="50">
        <f t="shared" si="407"/>
        <v>21001</v>
      </c>
    </row>
    <row r="8230" spans="3:10">
      <c r="C8230" s="114" t="s">
        <v>7269</v>
      </c>
      <c r="D8230" s="112" t="s">
        <v>7270</v>
      </c>
      <c r="E8230" s="113">
        <v>87</v>
      </c>
      <c r="F8230" s="113">
        <v>78</v>
      </c>
      <c r="G8230" s="113">
        <v>1</v>
      </c>
      <c r="H8230" s="113">
        <v>2</v>
      </c>
      <c r="I8230" s="50">
        <f t="shared" si="406"/>
        <v>88</v>
      </c>
      <c r="J8230" s="50">
        <f t="shared" si="407"/>
        <v>80</v>
      </c>
    </row>
    <row r="8231" spans="3:10">
      <c r="C8231" s="114" t="s">
        <v>7271</v>
      </c>
      <c r="D8231" s="112" t="s">
        <v>7272</v>
      </c>
      <c r="E8231" s="113">
        <v>32</v>
      </c>
      <c r="F8231" s="113">
        <v>22</v>
      </c>
      <c r="G8231" s="113">
        <v>13</v>
      </c>
      <c r="H8231" s="113">
        <v>12</v>
      </c>
      <c r="I8231" s="50">
        <f t="shared" si="406"/>
        <v>45</v>
      </c>
      <c r="J8231" s="50">
        <f t="shared" si="407"/>
        <v>34</v>
      </c>
    </row>
    <row r="8232" spans="3:10">
      <c r="C8232" s="114" t="s">
        <v>7273</v>
      </c>
      <c r="D8232" s="112" t="s">
        <v>7274</v>
      </c>
      <c r="E8232" s="113">
        <v>220</v>
      </c>
      <c r="F8232" s="113">
        <v>202</v>
      </c>
      <c r="G8232" s="113">
        <v>242</v>
      </c>
      <c r="H8232" s="113">
        <v>216</v>
      </c>
      <c r="I8232" s="50">
        <f t="shared" si="406"/>
        <v>462</v>
      </c>
      <c r="J8232" s="50">
        <f t="shared" si="407"/>
        <v>418</v>
      </c>
    </row>
    <row r="8233" spans="3:10">
      <c r="C8233" s="114" t="s">
        <v>7275</v>
      </c>
      <c r="D8233" s="112" t="s">
        <v>7276</v>
      </c>
      <c r="E8233" s="113">
        <v>105</v>
      </c>
      <c r="F8233" s="113">
        <v>96</v>
      </c>
      <c r="G8233" s="113">
        <v>636</v>
      </c>
      <c r="H8233" s="113">
        <v>628</v>
      </c>
      <c r="I8233" s="50">
        <f t="shared" si="406"/>
        <v>741</v>
      </c>
      <c r="J8233" s="50">
        <f t="shared" si="407"/>
        <v>724</v>
      </c>
    </row>
    <row r="8234" spans="3:10">
      <c r="C8234" s="114" t="s">
        <v>7277</v>
      </c>
      <c r="D8234" s="112" t="s">
        <v>7278</v>
      </c>
      <c r="E8234" s="113">
        <v>0</v>
      </c>
      <c r="F8234" s="113">
        <v>0</v>
      </c>
      <c r="G8234" s="113">
        <v>7</v>
      </c>
      <c r="H8234" s="113">
        <v>9</v>
      </c>
      <c r="I8234" s="50">
        <f t="shared" si="406"/>
        <v>7</v>
      </c>
      <c r="J8234" s="50">
        <f t="shared" si="407"/>
        <v>9</v>
      </c>
    </row>
    <row r="8235" spans="3:10">
      <c r="C8235" s="114" t="s">
        <v>7279</v>
      </c>
      <c r="D8235" s="112" t="s">
        <v>7280</v>
      </c>
      <c r="E8235" s="113">
        <v>130</v>
      </c>
      <c r="F8235" s="113">
        <v>125</v>
      </c>
      <c r="G8235" s="113">
        <v>95</v>
      </c>
      <c r="H8235" s="113">
        <v>107</v>
      </c>
      <c r="I8235" s="50">
        <f t="shared" si="406"/>
        <v>225</v>
      </c>
      <c r="J8235" s="50">
        <f t="shared" si="407"/>
        <v>232</v>
      </c>
    </row>
    <row r="8236" spans="3:10">
      <c r="C8236" s="114" t="s">
        <v>7281</v>
      </c>
      <c r="D8236" s="112" t="s">
        <v>7282</v>
      </c>
      <c r="E8236" s="113">
        <v>0</v>
      </c>
      <c r="F8236" s="113">
        <v>0</v>
      </c>
      <c r="G8236" s="113">
        <v>25</v>
      </c>
      <c r="H8236" s="113">
        <v>31</v>
      </c>
      <c r="I8236" s="50">
        <f t="shared" si="406"/>
        <v>25</v>
      </c>
      <c r="J8236" s="50">
        <f t="shared" si="407"/>
        <v>31</v>
      </c>
    </row>
    <row r="8237" spans="3:10">
      <c r="C8237" s="114" t="s">
        <v>7283</v>
      </c>
      <c r="D8237" s="112" t="s">
        <v>7284</v>
      </c>
      <c r="E8237" s="113">
        <v>0</v>
      </c>
      <c r="F8237" s="113">
        <v>1</v>
      </c>
      <c r="G8237" s="113">
        <v>0</v>
      </c>
      <c r="H8237" s="113">
        <v>0</v>
      </c>
      <c r="I8237" s="50">
        <f t="shared" si="406"/>
        <v>0</v>
      </c>
      <c r="J8237" s="50">
        <f t="shared" si="407"/>
        <v>1</v>
      </c>
    </row>
    <row r="8238" spans="3:10">
      <c r="C8238" s="114" t="s">
        <v>7285</v>
      </c>
      <c r="D8238" s="112" t="s">
        <v>7286</v>
      </c>
      <c r="E8238" s="113">
        <v>88</v>
      </c>
      <c r="F8238" s="113">
        <v>70</v>
      </c>
      <c r="G8238" s="113">
        <v>63</v>
      </c>
      <c r="H8238" s="113">
        <v>55</v>
      </c>
      <c r="I8238" s="50">
        <f t="shared" si="406"/>
        <v>151</v>
      </c>
      <c r="J8238" s="50">
        <f t="shared" si="407"/>
        <v>125</v>
      </c>
    </row>
    <row r="8239" spans="3:10">
      <c r="C8239" s="114" t="s">
        <v>7287</v>
      </c>
      <c r="D8239" s="112" t="s">
        <v>7288</v>
      </c>
      <c r="E8239" s="113">
        <v>0</v>
      </c>
      <c r="F8239" s="113">
        <v>0</v>
      </c>
      <c r="G8239" s="113">
        <v>10</v>
      </c>
      <c r="H8239" s="113">
        <v>11</v>
      </c>
      <c r="I8239" s="50">
        <f t="shared" si="406"/>
        <v>10</v>
      </c>
      <c r="J8239" s="50">
        <f t="shared" si="407"/>
        <v>11</v>
      </c>
    </row>
    <row r="8240" spans="3:10">
      <c r="C8240" s="114" t="s">
        <v>7289</v>
      </c>
      <c r="D8240" s="112" t="s">
        <v>7290</v>
      </c>
      <c r="E8240" s="113">
        <v>65</v>
      </c>
      <c r="F8240" s="113">
        <v>67</v>
      </c>
      <c r="G8240" s="113">
        <v>6</v>
      </c>
      <c r="H8240" s="113">
        <v>6</v>
      </c>
      <c r="I8240" s="50">
        <f t="shared" si="406"/>
        <v>71</v>
      </c>
      <c r="J8240" s="50">
        <f t="shared" si="407"/>
        <v>73</v>
      </c>
    </row>
    <row r="8241" spans="2:11">
      <c r="C8241" s="114" t="s">
        <v>7291</v>
      </c>
      <c r="D8241" s="112" t="s">
        <v>7292</v>
      </c>
      <c r="E8241" s="113">
        <v>159</v>
      </c>
      <c r="F8241" s="113">
        <v>144</v>
      </c>
      <c r="G8241" s="113">
        <v>20</v>
      </c>
      <c r="H8241" s="113">
        <v>15</v>
      </c>
      <c r="I8241" s="50">
        <f t="shared" si="406"/>
        <v>179</v>
      </c>
      <c r="J8241" s="50">
        <f t="shared" si="407"/>
        <v>159</v>
      </c>
    </row>
    <row r="8242" spans="2:11">
      <c r="C8242" s="114" t="s">
        <v>7293</v>
      </c>
      <c r="D8242" s="112" t="s">
        <v>7294</v>
      </c>
      <c r="E8242" s="113">
        <v>0</v>
      </c>
      <c r="F8242" s="113">
        <v>0</v>
      </c>
      <c r="G8242" s="113">
        <v>250</v>
      </c>
      <c r="H8242" s="113">
        <v>270</v>
      </c>
      <c r="I8242" s="50">
        <f t="shared" si="406"/>
        <v>250</v>
      </c>
      <c r="J8242" s="50">
        <f t="shared" si="407"/>
        <v>270</v>
      </c>
    </row>
    <row r="8243" spans="2:11">
      <c r="C8243" s="114">
        <v>55032001</v>
      </c>
      <c r="D8243" s="112" t="s">
        <v>7295</v>
      </c>
      <c r="E8243" s="113">
        <v>844</v>
      </c>
      <c r="F8243" s="113">
        <v>891</v>
      </c>
      <c r="G8243" s="113">
        <v>0</v>
      </c>
      <c r="H8243" s="113">
        <v>0</v>
      </c>
      <c r="I8243" s="50">
        <f t="shared" si="406"/>
        <v>844</v>
      </c>
      <c r="J8243" s="50">
        <f t="shared" si="407"/>
        <v>891</v>
      </c>
    </row>
    <row r="8244" spans="2:11">
      <c r="C8244" s="114">
        <v>30668001</v>
      </c>
      <c r="D8244" s="112" t="s">
        <v>7296</v>
      </c>
      <c r="E8244" s="113">
        <v>27</v>
      </c>
      <c r="F8244" s="113">
        <v>24</v>
      </c>
      <c r="G8244" s="113">
        <v>0</v>
      </c>
      <c r="H8244" s="113">
        <v>0</v>
      </c>
      <c r="I8244" s="50">
        <f t="shared" si="406"/>
        <v>27</v>
      </c>
      <c r="J8244" s="50">
        <f t="shared" si="407"/>
        <v>24</v>
      </c>
    </row>
    <row r="8245" spans="2:11">
      <c r="B8245" s="100" t="s">
        <v>40</v>
      </c>
      <c r="C8245" s="46"/>
      <c r="D8245" s="100"/>
      <c r="E8245" s="82">
        <f>E8246</f>
        <v>470</v>
      </c>
      <c r="F8245" s="82">
        <f t="shared" ref="F8245:J8245" si="408">F8246</f>
        <v>5790</v>
      </c>
      <c r="G8245" s="82">
        <f t="shared" si="408"/>
        <v>0</v>
      </c>
      <c r="H8245" s="82">
        <f t="shared" si="408"/>
        <v>0</v>
      </c>
      <c r="I8245" s="82">
        <f t="shared" si="408"/>
        <v>470</v>
      </c>
      <c r="J8245" s="82">
        <f t="shared" si="408"/>
        <v>5790</v>
      </c>
    </row>
    <row r="8246" spans="2:11">
      <c r="C8246" s="109" t="s">
        <v>19</v>
      </c>
      <c r="D8246" s="107" t="s">
        <v>7252</v>
      </c>
      <c r="E8246" s="108">
        <v>470</v>
      </c>
      <c r="F8246" s="108">
        <v>5790</v>
      </c>
      <c r="G8246" s="108">
        <v>0</v>
      </c>
      <c r="H8246" s="108">
        <v>0</v>
      </c>
      <c r="I8246" s="50">
        <f t="shared" ref="I8246:I8248" si="409">SUM(E8246,G8246)</f>
        <v>470</v>
      </c>
      <c r="J8246" s="50">
        <f t="shared" ref="J8246:J8248" si="410">SUM(F8246,H8246)</f>
        <v>5790</v>
      </c>
    </row>
    <row r="8247" spans="2:11">
      <c r="C8247" s="109"/>
      <c r="D8247" s="107"/>
      <c r="E8247" s="108"/>
      <c r="F8247" s="108"/>
      <c r="G8247" s="108"/>
      <c r="H8247" s="108"/>
      <c r="I8247" s="50">
        <f t="shared" si="409"/>
        <v>0</v>
      </c>
      <c r="J8247" s="50">
        <f t="shared" si="410"/>
        <v>0</v>
      </c>
    </row>
    <row r="8248" spans="2:11">
      <c r="C8248" s="109"/>
      <c r="D8248" s="107"/>
      <c r="E8248" s="108"/>
      <c r="F8248" s="108"/>
      <c r="G8248" s="108"/>
      <c r="H8248" s="108"/>
      <c r="I8248" s="50">
        <f t="shared" si="409"/>
        <v>0</v>
      </c>
      <c r="J8248" s="50">
        <f t="shared" si="410"/>
        <v>0</v>
      </c>
    </row>
    <row r="8249" spans="2:11">
      <c r="B8249" s="45" t="s">
        <v>85</v>
      </c>
      <c r="C8249" s="46"/>
      <c r="D8249" s="45" t="s">
        <v>7743</v>
      </c>
      <c r="E8249" s="82"/>
      <c r="F8249" s="82"/>
      <c r="G8249" s="82"/>
      <c r="H8249" s="82"/>
      <c r="I8249" s="82"/>
      <c r="J8249" s="82"/>
      <c r="K8249" s="115" t="s">
        <v>20</v>
      </c>
    </row>
    <row r="8250" spans="2:11">
      <c r="B8250" s="110" t="s">
        <v>38</v>
      </c>
      <c r="C8250" s="110"/>
      <c r="D8250" s="110"/>
      <c r="E8250" s="111">
        <v>4004</v>
      </c>
      <c r="F8250" s="111">
        <v>3100</v>
      </c>
      <c r="G8250" s="111">
        <v>2015</v>
      </c>
      <c r="H8250" s="111">
        <v>1700</v>
      </c>
      <c r="I8250" s="111">
        <f t="shared" ref="I8250" si="411">SUM(E8250,G8250)</f>
        <v>6019</v>
      </c>
      <c r="J8250" s="111">
        <f t="shared" ref="J8250" si="412">SUM(F8250,H8250)</f>
        <v>4800</v>
      </c>
    </row>
    <row r="8251" spans="2:11">
      <c r="B8251" s="110" t="s">
        <v>39</v>
      </c>
      <c r="C8251" s="110"/>
      <c r="D8251" s="110"/>
      <c r="E8251" s="111">
        <f>SUM(E8252:E8270)</f>
        <v>8655</v>
      </c>
      <c r="F8251" s="111">
        <f t="shared" ref="F8251:J8251" si="413">SUM(F8252:F8270)</f>
        <v>6664</v>
      </c>
      <c r="G8251" s="111">
        <f t="shared" si="413"/>
        <v>2401</v>
      </c>
      <c r="H8251" s="111">
        <f t="shared" si="413"/>
        <v>2023</v>
      </c>
      <c r="I8251" s="111">
        <f t="shared" si="413"/>
        <v>11056</v>
      </c>
      <c r="J8251" s="111">
        <f t="shared" si="413"/>
        <v>8687</v>
      </c>
    </row>
    <row r="8252" spans="2:11">
      <c r="C8252" s="116" t="s">
        <v>7297</v>
      </c>
      <c r="D8252" s="117" t="s">
        <v>7298</v>
      </c>
      <c r="E8252" s="108">
        <v>10</v>
      </c>
      <c r="F8252" s="108">
        <v>11</v>
      </c>
      <c r="G8252" s="108">
        <v>6</v>
      </c>
      <c r="H8252" s="108">
        <v>6</v>
      </c>
      <c r="I8252" s="50">
        <f t="shared" ref="I8252" si="414">SUM(E8252,G8252)</f>
        <v>16</v>
      </c>
      <c r="J8252" s="50">
        <f t="shared" ref="J8252" si="415">SUM(F8252,H8252)</f>
        <v>17</v>
      </c>
    </row>
    <row r="8253" spans="2:11">
      <c r="C8253" s="118" t="s">
        <v>7299</v>
      </c>
      <c r="D8253" s="119" t="s">
        <v>7300</v>
      </c>
      <c r="E8253" s="113">
        <v>722</v>
      </c>
      <c r="F8253" s="113">
        <v>549</v>
      </c>
      <c r="G8253" s="113">
        <v>159</v>
      </c>
      <c r="H8253" s="113">
        <v>154</v>
      </c>
      <c r="I8253" s="50">
        <f t="shared" ref="I8253:I8270" si="416">SUM(E8253,G8253)</f>
        <v>881</v>
      </c>
      <c r="J8253" s="50">
        <f t="shared" ref="J8253:J8270" si="417">SUM(F8253,H8253)</f>
        <v>703</v>
      </c>
    </row>
    <row r="8254" spans="2:11">
      <c r="C8254" s="118" t="s">
        <v>7301</v>
      </c>
      <c r="D8254" s="119" t="s">
        <v>7302</v>
      </c>
      <c r="E8254" s="113">
        <v>11</v>
      </c>
      <c r="F8254" s="113">
        <v>11</v>
      </c>
      <c r="G8254" s="113">
        <v>8</v>
      </c>
      <c r="H8254" s="113">
        <v>7</v>
      </c>
      <c r="I8254" s="50">
        <f t="shared" si="416"/>
        <v>19</v>
      </c>
      <c r="J8254" s="50">
        <f t="shared" si="417"/>
        <v>18</v>
      </c>
    </row>
    <row r="8255" spans="2:11">
      <c r="C8255" s="118" t="s">
        <v>7303</v>
      </c>
      <c r="D8255" s="119" t="s">
        <v>7304</v>
      </c>
      <c r="E8255" s="113">
        <v>1580</v>
      </c>
      <c r="F8255" s="113">
        <v>1267</v>
      </c>
      <c r="G8255" s="113">
        <v>304</v>
      </c>
      <c r="H8255" s="113">
        <v>300</v>
      </c>
      <c r="I8255" s="50">
        <f t="shared" si="416"/>
        <v>1884</v>
      </c>
      <c r="J8255" s="50">
        <f t="shared" si="417"/>
        <v>1567</v>
      </c>
    </row>
    <row r="8256" spans="2:11">
      <c r="C8256" s="118" t="s">
        <v>7305</v>
      </c>
      <c r="D8256" s="119" t="s">
        <v>7306</v>
      </c>
      <c r="E8256" s="113">
        <v>8</v>
      </c>
      <c r="F8256" s="113">
        <v>8</v>
      </c>
      <c r="G8256" s="113">
        <v>2</v>
      </c>
      <c r="H8256" s="113">
        <v>3</v>
      </c>
      <c r="I8256" s="50">
        <f t="shared" si="416"/>
        <v>10</v>
      </c>
      <c r="J8256" s="50">
        <f t="shared" si="417"/>
        <v>11</v>
      </c>
    </row>
    <row r="8257" spans="2:10">
      <c r="C8257" s="118" t="s">
        <v>7307</v>
      </c>
      <c r="D8257" s="119" t="s">
        <v>7308</v>
      </c>
      <c r="E8257" s="113">
        <v>71</v>
      </c>
      <c r="F8257" s="113">
        <v>61</v>
      </c>
      <c r="G8257" s="113">
        <v>36</v>
      </c>
      <c r="H8257" s="113">
        <v>36</v>
      </c>
      <c r="I8257" s="50">
        <f t="shared" si="416"/>
        <v>107</v>
      </c>
      <c r="J8257" s="50">
        <f t="shared" si="417"/>
        <v>97</v>
      </c>
    </row>
    <row r="8258" spans="2:10">
      <c r="C8258" s="118" t="s">
        <v>7309</v>
      </c>
      <c r="D8258" s="119" t="s">
        <v>7310</v>
      </c>
      <c r="E8258" s="113">
        <v>11</v>
      </c>
      <c r="F8258" s="113">
        <v>12</v>
      </c>
      <c r="G8258" s="113">
        <v>4</v>
      </c>
      <c r="H8258" s="113">
        <v>6</v>
      </c>
      <c r="I8258" s="50">
        <f t="shared" si="416"/>
        <v>15</v>
      </c>
      <c r="J8258" s="50">
        <f t="shared" si="417"/>
        <v>18</v>
      </c>
    </row>
    <row r="8259" spans="2:10">
      <c r="C8259" s="118" t="s">
        <v>7311</v>
      </c>
      <c r="D8259" s="119" t="s">
        <v>7312</v>
      </c>
      <c r="E8259" s="113">
        <v>81</v>
      </c>
      <c r="F8259" s="113">
        <v>72</v>
      </c>
      <c r="G8259" s="113">
        <v>59</v>
      </c>
      <c r="H8259" s="113">
        <v>59</v>
      </c>
      <c r="I8259" s="50">
        <f t="shared" si="416"/>
        <v>140</v>
      </c>
      <c r="J8259" s="50">
        <f t="shared" si="417"/>
        <v>131</v>
      </c>
    </row>
    <row r="8260" spans="2:10">
      <c r="C8260" s="118" t="s">
        <v>7313</v>
      </c>
      <c r="D8260" s="119" t="s">
        <v>7314</v>
      </c>
      <c r="E8260" s="113">
        <v>1935</v>
      </c>
      <c r="F8260" s="113">
        <v>1827</v>
      </c>
      <c r="G8260" s="113">
        <v>820</v>
      </c>
      <c r="H8260" s="113">
        <v>866</v>
      </c>
      <c r="I8260" s="50">
        <f t="shared" si="416"/>
        <v>2755</v>
      </c>
      <c r="J8260" s="50">
        <f t="shared" si="417"/>
        <v>2693</v>
      </c>
    </row>
    <row r="8261" spans="2:10">
      <c r="C8261" s="118" t="s">
        <v>7315</v>
      </c>
      <c r="D8261" s="119" t="s">
        <v>7316</v>
      </c>
      <c r="E8261" s="113">
        <v>109</v>
      </c>
      <c r="F8261" s="113">
        <v>92</v>
      </c>
      <c r="G8261" s="113">
        <v>59</v>
      </c>
      <c r="H8261" s="113">
        <v>59</v>
      </c>
      <c r="I8261" s="50">
        <f t="shared" si="416"/>
        <v>168</v>
      </c>
      <c r="J8261" s="50">
        <f t="shared" si="417"/>
        <v>151</v>
      </c>
    </row>
    <row r="8262" spans="2:10">
      <c r="C8262" s="118" t="s">
        <v>7317</v>
      </c>
      <c r="D8262" s="119" t="s">
        <v>7318</v>
      </c>
      <c r="E8262" s="113">
        <v>141</v>
      </c>
      <c r="F8262" s="113">
        <v>140</v>
      </c>
      <c r="G8262" s="113">
        <v>28</v>
      </c>
      <c r="H8262" s="113">
        <v>23</v>
      </c>
      <c r="I8262" s="50">
        <f t="shared" si="416"/>
        <v>169</v>
      </c>
      <c r="J8262" s="50">
        <f t="shared" si="417"/>
        <v>163</v>
      </c>
    </row>
    <row r="8263" spans="2:10">
      <c r="C8263" s="118" t="s">
        <v>7319</v>
      </c>
      <c r="D8263" s="119" t="s">
        <v>7320</v>
      </c>
      <c r="E8263" s="113">
        <v>146</v>
      </c>
      <c r="F8263" s="113">
        <v>150</v>
      </c>
      <c r="G8263" s="113">
        <v>11</v>
      </c>
      <c r="H8263" s="113">
        <v>16</v>
      </c>
      <c r="I8263" s="50">
        <f t="shared" si="416"/>
        <v>157</v>
      </c>
      <c r="J8263" s="50">
        <f t="shared" si="417"/>
        <v>166</v>
      </c>
    </row>
    <row r="8264" spans="2:10">
      <c r="C8264" s="118" t="s">
        <v>7321</v>
      </c>
      <c r="D8264" s="119" t="s">
        <v>7322</v>
      </c>
      <c r="E8264" s="113">
        <v>0</v>
      </c>
      <c r="F8264" s="113">
        <v>1</v>
      </c>
      <c r="G8264" s="113">
        <v>0</v>
      </c>
      <c r="H8264" s="113">
        <v>0</v>
      </c>
      <c r="I8264" s="50">
        <f t="shared" si="416"/>
        <v>0</v>
      </c>
      <c r="J8264" s="50">
        <f t="shared" si="417"/>
        <v>1</v>
      </c>
    </row>
    <row r="8265" spans="2:10">
      <c r="C8265" s="118" t="s">
        <v>7323</v>
      </c>
      <c r="D8265" s="119" t="s">
        <v>7324</v>
      </c>
      <c r="E8265" s="113">
        <v>56</v>
      </c>
      <c r="F8265" s="113">
        <v>50</v>
      </c>
      <c r="G8265" s="113">
        <v>10</v>
      </c>
      <c r="H8265" s="113">
        <v>11</v>
      </c>
      <c r="I8265" s="50">
        <f t="shared" si="416"/>
        <v>66</v>
      </c>
      <c r="J8265" s="50">
        <f t="shared" si="417"/>
        <v>61</v>
      </c>
    </row>
    <row r="8266" spans="2:10">
      <c r="C8266" s="118" t="s">
        <v>7325</v>
      </c>
      <c r="D8266" s="119" t="s">
        <v>7326</v>
      </c>
      <c r="E8266" s="113">
        <v>290</v>
      </c>
      <c r="F8266" s="113">
        <v>199</v>
      </c>
      <c r="G8266" s="113">
        <v>23</v>
      </c>
      <c r="H8266" s="113">
        <v>26</v>
      </c>
      <c r="I8266" s="50">
        <f t="shared" si="416"/>
        <v>313</v>
      </c>
      <c r="J8266" s="50">
        <f t="shared" si="417"/>
        <v>225</v>
      </c>
    </row>
    <row r="8267" spans="2:10">
      <c r="C8267" s="118" t="s">
        <v>7327</v>
      </c>
      <c r="D8267" s="119" t="s">
        <v>7328</v>
      </c>
      <c r="E8267" s="113">
        <v>1142</v>
      </c>
      <c r="F8267" s="113">
        <v>910</v>
      </c>
      <c r="G8267" s="113">
        <v>166</v>
      </c>
      <c r="H8267" s="113">
        <v>166</v>
      </c>
      <c r="I8267" s="50">
        <f t="shared" si="416"/>
        <v>1308</v>
      </c>
      <c r="J8267" s="50">
        <f t="shared" si="417"/>
        <v>1076</v>
      </c>
    </row>
    <row r="8268" spans="2:10">
      <c r="C8268" s="118" t="s">
        <v>7329</v>
      </c>
      <c r="D8268" s="119" t="s">
        <v>7330</v>
      </c>
      <c r="E8268" s="113">
        <v>1481</v>
      </c>
      <c r="F8268" s="113">
        <v>1228</v>
      </c>
      <c r="G8268" s="113">
        <v>287</v>
      </c>
      <c r="H8268" s="113">
        <v>275</v>
      </c>
      <c r="I8268" s="50">
        <f t="shared" si="416"/>
        <v>1768</v>
      </c>
      <c r="J8268" s="50">
        <f t="shared" si="417"/>
        <v>1503</v>
      </c>
    </row>
    <row r="8269" spans="2:10">
      <c r="C8269" s="118" t="s">
        <v>7331</v>
      </c>
      <c r="D8269" s="119" t="s">
        <v>7332</v>
      </c>
      <c r="E8269" s="113">
        <v>0</v>
      </c>
      <c r="F8269" s="113">
        <v>0</v>
      </c>
      <c r="G8269" s="113">
        <v>0</v>
      </c>
      <c r="H8269" s="113">
        <v>1</v>
      </c>
      <c r="I8269" s="50">
        <f t="shared" si="416"/>
        <v>0</v>
      </c>
      <c r="J8269" s="50">
        <f t="shared" si="417"/>
        <v>1</v>
      </c>
    </row>
    <row r="8270" spans="2:10">
      <c r="C8270" s="118" t="s">
        <v>5119</v>
      </c>
      <c r="D8270" s="119" t="s">
        <v>5120</v>
      </c>
      <c r="E8270" s="113">
        <v>861</v>
      </c>
      <c r="F8270" s="113">
        <v>76</v>
      </c>
      <c r="G8270" s="113">
        <v>419</v>
      </c>
      <c r="H8270" s="113">
        <v>9</v>
      </c>
      <c r="I8270" s="50">
        <f t="shared" si="416"/>
        <v>1280</v>
      </c>
      <c r="J8270" s="50">
        <f t="shared" si="417"/>
        <v>85</v>
      </c>
    </row>
    <row r="8271" spans="2:10">
      <c r="B8271" s="110" t="s">
        <v>86</v>
      </c>
      <c r="C8271" s="110"/>
      <c r="D8271" s="110" t="s">
        <v>7746</v>
      </c>
      <c r="E8271" s="111"/>
      <c r="F8271" s="111"/>
      <c r="G8271" s="111"/>
      <c r="H8271" s="111"/>
      <c r="I8271" s="111"/>
      <c r="J8271" s="111"/>
    </row>
    <row r="8272" spans="2:10">
      <c r="B8272" s="110" t="s">
        <v>38</v>
      </c>
      <c r="C8272" s="110"/>
      <c r="D8272" s="110"/>
      <c r="E8272" s="111">
        <v>33050</v>
      </c>
      <c r="F8272" s="111">
        <v>31500</v>
      </c>
      <c r="G8272" s="111">
        <v>11359</v>
      </c>
      <c r="H8272" s="111">
        <v>11500</v>
      </c>
      <c r="I8272" s="111">
        <f t="shared" ref="I8272" si="418">SUM(E8272,G8272)</f>
        <v>44409</v>
      </c>
      <c r="J8272" s="111">
        <f t="shared" ref="J8272" si="419">SUM(F8272,H8272)</f>
        <v>43000</v>
      </c>
    </row>
    <row r="8273" spans="2:10">
      <c r="B8273" s="110" t="s">
        <v>39</v>
      </c>
      <c r="C8273" s="110"/>
      <c r="D8273" s="110"/>
      <c r="E8273" s="111">
        <f>SUM(E8274:E8370)</f>
        <v>94352</v>
      </c>
      <c r="F8273" s="111">
        <f t="shared" ref="F8273:J8273" si="420">SUM(F8274:F8370)</f>
        <v>92632</v>
      </c>
      <c r="G8273" s="111">
        <f t="shared" si="420"/>
        <v>38997</v>
      </c>
      <c r="H8273" s="111">
        <f t="shared" si="420"/>
        <v>38509</v>
      </c>
      <c r="I8273" s="111">
        <f t="shared" si="420"/>
        <v>133349</v>
      </c>
      <c r="J8273" s="111">
        <f t="shared" si="420"/>
        <v>131141</v>
      </c>
    </row>
    <row r="8274" spans="2:10">
      <c r="C8274" s="106" t="s">
        <v>7333</v>
      </c>
      <c r="D8274" s="107" t="s">
        <v>7334</v>
      </c>
      <c r="E8274" s="108">
        <v>1</v>
      </c>
      <c r="F8274" s="108">
        <v>1</v>
      </c>
      <c r="G8274" s="108">
        <v>4990</v>
      </c>
      <c r="H8274" s="108">
        <v>4955</v>
      </c>
      <c r="I8274" s="50">
        <f t="shared" ref="I8274" si="421">SUM(E8274,G8274)</f>
        <v>4991</v>
      </c>
      <c r="J8274" s="50">
        <f t="shared" ref="J8274" si="422">SUM(F8274,H8274)</f>
        <v>4956</v>
      </c>
    </row>
    <row r="8275" spans="2:10">
      <c r="C8275" s="120">
        <v>56001001</v>
      </c>
      <c r="D8275" s="112" t="s">
        <v>7335</v>
      </c>
      <c r="E8275" s="113">
        <v>11815</v>
      </c>
      <c r="F8275" s="113">
        <v>11638</v>
      </c>
      <c r="G8275" s="113">
        <v>2688</v>
      </c>
      <c r="H8275" s="113">
        <v>2646</v>
      </c>
      <c r="I8275" s="50">
        <f t="shared" ref="I8275:I8338" si="423">SUM(E8275,G8275)</f>
        <v>14503</v>
      </c>
      <c r="J8275" s="50">
        <f t="shared" ref="J8275:J8338" si="424">SUM(F8275,H8275)</f>
        <v>14284</v>
      </c>
    </row>
    <row r="8276" spans="2:10">
      <c r="C8276" s="120" t="s">
        <v>7336</v>
      </c>
      <c r="D8276" s="112" t="s">
        <v>7337</v>
      </c>
      <c r="E8276" s="113">
        <v>0</v>
      </c>
      <c r="F8276" s="113">
        <v>0</v>
      </c>
      <c r="G8276" s="113">
        <v>281</v>
      </c>
      <c r="H8276" s="113">
        <v>288</v>
      </c>
      <c r="I8276" s="50">
        <f t="shared" si="423"/>
        <v>281</v>
      </c>
      <c r="J8276" s="50">
        <f t="shared" si="424"/>
        <v>288</v>
      </c>
    </row>
    <row r="8277" spans="2:10">
      <c r="C8277" s="120">
        <v>56007001</v>
      </c>
      <c r="D8277" s="112" t="s">
        <v>7338</v>
      </c>
      <c r="E8277" s="113">
        <v>829</v>
      </c>
      <c r="F8277" s="113">
        <v>835</v>
      </c>
      <c r="G8277" s="113">
        <v>123</v>
      </c>
      <c r="H8277" s="113">
        <v>120</v>
      </c>
      <c r="I8277" s="50">
        <f t="shared" si="423"/>
        <v>952</v>
      </c>
      <c r="J8277" s="50">
        <f t="shared" si="424"/>
        <v>955</v>
      </c>
    </row>
    <row r="8278" spans="2:10">
      <c r="C8278" s="120">
        <v>56001002</v>
      </c>
      <c r="D8278" s="112" t="s">
        <v>7339</v>
      </c>
      <c r="E8278" s="113">
        <v>12409</v>
      </c>
      <c r="F8278" s="113">
        <v>12232</v>
      </c>
      <c r="G8278" s="113">
        <v>2694</v>
      </c>
      <c r="H8278" s="113">
        <v>2653</v>
      </c>
      <c r="I8278" s="50">
        <f t="shared" si="423"/>
        <v>15103</v>
      </c>
      <c r="J8278" s="50">
        <f t="shared" si="424"/>
        <v>14885</v>
      </c>
    </row>
    <row r="8279" spans="2:10">
      <c r="C8279" s="120" t="s">
        <v>7340</v>
      </c>
      <c r="D8279" s="112" t="s">
        <v>7341</v>
      </c>
      <c r="E8279" s="113">
        <v>0</v>
      </c>
      <c r="F8279" s="113">
        <v>0</v>
      </c>
      <c r="G8279" s="113">
        <v>43</v>
      </c>
      <c r="H8279" s="113">
        <v>43</v>
      </c>
      <c r="I8279" s="50">
        <f t="shared" si="423"/>
        <v>43</v>
      </c>
      <c r="J8279" s="50">
        <f t="shared" si="424"/>
        <v>43</v>
      </c>
    </row>
    <row r="8280" spans="2:10">
      <c r="C8280" s="120">
        <v>56013001</v>
      </c>
      <c r="D8280" s="112" t="s">
        <v>7342</v>
      </c>
      <c r="E8280" s="113">
        <v>55</v>
      </c>
      <c r="F8280" s="113">
        <v>54</v>
      </c>
      <c r="G8280" s="113">
        <v>4</v>
      </c>
      <c r="H8280" s="113">
        <v>6</v>
      </c>
      <c r="I8280" s="50">
        <f t="shared" si="423"/>
        <v>59</v>
      </c>
      <c r="J8280" s="50">
        <f t="shared" si="424"/>
        <v>60</v>
      </c>
    </row>
    <row r="8281" spans="2:10">
      <c r="C8281" s="120">
        <v>56010001</v>
      </c>
      <c r="D8281" s="112" t="s">
        <v>13959</v>
      </c>
      <c r="E8281" s="113">
        <v>0</v>
      </c>
      <c r="F8281" s="113">
        <v>1</v>
      </c>
      <c r="G8281" s="113">
        <v>0</v>
      </c>
      <c r="H8281" s="113">
        <v>0</v>
      </c>
      <c r="I8281" s="50">
        <f t="shared" si="423"/>
        <v>0</v>
      </c>
      <c r="J8281" s="50">
        <f t="shared" si="424"/>
        <v>1</v>
      </c>
    </row>
    <row r="8282" spans="2:10">
      <c r="C8282" s="120">
        <v>56010012</v>
      </c>
      <c r="D8282" s="112" t="s">
        <v>13960</v>
      </c>
      <c r="E8282" s="113">
        <v>0</v>
      </c>
      <c r="F8282" s="113">
        <v>1</v>
      </c>
      <c r="G8282" s="113">
        <v>0</v>
      </c>
      <c r="H8282" s="113">
        <v>0</v>
      </c>
      <c r="I8282" s="50">
        <f t="shared" si="423"/>
        <v>0</v>
      </c>
      <c r="J8282" s="50">
        <f t="shared" si="424"/>
        <v>1</v>
      </c>
    </row>
    <row r="8283" spans="2:10">
      <c r="C8283" s="120" t="s">
        <v>7343</v>
      </c>
      <c r="D8283" s="112" t="s">
        <v>7344</v>
      </c>
      <c r="E8283" s="113">
        <v>0</v>
      </c>
      <c r="F8283" s="113">
        <v>0</v>
      </c>
      <c r="G8283" s="113">
        <v>8</v>
      </c>
      <c r="H8283" s="113">
        <v>7</v>
      </c>
      <c r="I8283" s="50">
        <f t="shared" si="423"/>
        <v>8</v>
      </c>
      <c r="J8283" s="50">
        <f t="shared" si="424"/>
        <v>7</v>
      </c>
    </row>
    <row r="8284" spans="2:10">
      <c r="C8284" s="120">
        <v>56013011</v>
      </c>
      <c r="D8284" s="112" t="s">
        <v>7345</v>
      </c>
      <c r="E8284" s="113">
        <v>23</v>
      </c>
      <c r="F8284" s="113">
        <v>26</v>
      </c>
      <c r="G8284" s="113">
        <v>0</v>
      </c>
      <c r="H8284" s="113">
        <v>0</v>
      </c>
      <c r="I8284" s="50">
        <f t="shared" si="423"/>
        <v>23</v>
      </c>
      <c r="J8284" s="50">
        <f t="shared" si="424"/>
        <v>26</v>
      </c>
    </row>
    <row r="8285" spans="2:10">
      <c r="C8285" s="120">
        <v>56013012</v>
      </c>
      <c r="D8285" s="112" t="s">
        <v>7346</v>
      </c>
      <c r="E8285" s="113">
        <v>77</v>
      </c>
      <c r="F8285" s="113">
        <v>79</v>
      </c>
      <c r="G8285" s="113">
        <v>4</v>
      </c>
      <c r="H8285" s="113">
        <v>6</v>
      </c>
      <c r="I8285" s="50">
        <f t="shared" si="423"/>
        <v>81</v>
      </c>
      <c r="J8285" s="50">
        <f t="shared" si="424"/>
        <v>85</v>
      </c>
    </row>
    <row r="8286" spans="2:10">
      <c r="C8286" s="120" t="s">
        <v>7347</v>
      </c>
      <c r="D8286" s="112" t="s">
        <v>7348</v>
      </c>
      <c r="E8286" s="113">
        <v>0</v>
      </c>
      <c r="F8286" s="113">
        <v>0</v>
      </c>
      <c r="G8286" s="113">
        <v>12</v>
      </c>
      <c r="H8286" s="113">
        <v>12</v>
      </c>
      <c r="I8286" s="50">
        <f t="shared" si="423"/>
        <v>12</v>
      </c>
      <c r="J8286" s="50">
        <f t="shared" si="424"/>
        <v>12</v>
      </c>
    </row>
    <row r="8287" spans="2:10">
      <c r="C8287" s="120">
        <v>56016041</v>
      </c>
      <c r="D8287" s="112" t="s">
        <v>7349</v>
      </c>
      <c r="E8287" s="113">
        <v>63</v>
      </c>
      <c r="F8287" s="113">
        <v>58</v>
      </c>
      <c r="G8287" s="113">
        <v>0</v>
      </c>
      <c r="H8287" s="113">
        <v>0</v>
      </c>
      <c r="I8287" s="50">
        <f t="shared" si="423"/>
        <v>63</v>
      </c>
      <c r="J8287" s="50">
        <f t="shared" si="424"/>
        <v>58</v>
      </c>
    </row>
    <row r="8288" spans="2:10">
      <c r="C8288" s="120" t="s">
        <v>7350</v>
      </c>
      <c r="D8288" s="112" t="s">
        <v>7351</v>
      </c>
      <c r="E8288" s="113">
        <v>0</v>
      </c>
      <c r="F8288" s="113">
        <v>0</v>
      </c>
      <c r="G8288" s="113">
        <v>2</v>
      </c>
      <c r="H8288" s="113">
        <v>3</v>
      </c>
      <c r="I8288" s="50">
        <f t="shared" si="423"/>
        <v>2</v>
      </c>
      <c r="J8288" s="50">
        <f t="shared" si="424"/>
        <v>3</v>
      </c>
    </row>
    <row r="8289" spans="3:10">
      <c r="C8289" s="120">
        <v>56016051</v>
      </c>
      <c r="D8289" s="112" t="s">
        <v>7352</v>
      </c>
      <c r="E8289" s="113">
        <v>15</v>
      </c>
      <c r="F8289" s="113">
        <v>16</v>
      </c>
      <c r="G8289" s="113">
        <v>0</v>
      </c>
      <c r="H8289" s="113">
        <v>0</v>
      </c>
      <c r="I8289" s="50">
        <f t="shared" si="423"/>
        <v>15</v>
      </c>
      <c r="J8289" s="50">
        <f t="shared" si="424"/>
        <v>16</v>
      </c>
    </row>
    <row r="8290" spans="3:10">
      <c r="C8290" s="120">
        <v>56016052</v>
      </c>
      <c r="D8290" s="112" t="s">
        <v>7353</v>
      </c>
      <c r="E8290" s="113">
        <v>79</v>
      </c>
      <c r="F8290" s="113">
        <v>74</v>
      </c>
      <c r="G8290" s="113">
        <v>0</v>
      </c>
      <c r="H8290" s="113">
        <v>0</v>
      </c>
      <c r="I8290" s="50">
        <f t="shared" si="423"/>
        <v>79</v>
      </c>
      <c r="J8290" s="50">
        <f t="shared" si="424"/>
        <v>74</v>
      </c>
    </row>
    <row r="8291" spans="3:10">
      <c r="C8291" s="120" t="s">
        <v>7354</v>
      </c>
      <c r="D8291" s="112" t="s">
        <v>7355</v>
      </c>
      <c r="E8291" s="113">
        <v>0</v>
      </c>
      <c r="F8291" s="113">
        <v>0</v>
      </c>
      <c r="G8291" s="113">
        <v>87</v>
      </c>
      <c r="H8291" s="113">
        <v>87</v>
      </c>
      <c r="I8291" s="50">
        <f t="shared" si="423"/>
        <v>87</v>
      </c>
      <c r="J8291" s="50">
        <f t="shared" si="424"/>
        <v>87</v>
      </c>
    </row>
    <row r="8292" spans="3:10">
      <c r="C8292" s="120">
        <v>56022001</v>
      </c>
      <c r="D8292" s="112" t="s">
        <v>7356</v>
      </c>
      <c r="E8292" s="113">
        <v>3340</v>
      </c>
      <c r="F8292" s="113">
        <v>3152</v>
      </c>
      <c r="G8292" s="113">
        <v>712</v>
      </c>
      <c r="H8292" s="113">
        <v>671</v>
      </c>
      <c r="I8292" s="50">
        <f t="shared" si="423"/>
        <v>4052</v>
      </c>
      <c r="J8292" s="50">
        <f t="shared" si="424"/>
        <v>3823</v>
      </c>
    </row>
    <row r="8293" spans="3:10">
      <c r="C8293" s="120" t="s">
        <v>7357</v>
      </c>
      <c r="D8293" s="112" t="s">
        <v>7358</v>
      </c>
      <c r="E8293" s="113">
        <v>0</v>
      </c>
      <c r="F8293" s="113">
        <v>0</v>
      </c>
      <c r="G8293" s="113">
        <v>41</v>
      </c>
      <c r="H8293" s="113">
        <v>37</v>
      </c>
      <c r="I8293" s="50">
        <f t="shared" si="423"/>
        <v>41</v>
      </c>
      <c r="J8293" s="50">
        <f t="shared" si="424"/>
        <v>37</v>
      </c>
    </row>
    <row r="8294" spans="3:10">
      <c r="C8294" s="120">
        <v>56022011</v>
      </c>
      <c r="D8294" s="112" t="s">
        <v>7359</v>
      </c>
      <c r="E8294" s="113">
        <v>391</v>
      </c>
      <c r="F8294" s="113">
        <v>341</v>
      </c>
      <c r="G8294" s="113">
        <v>2</v>
      </c>
      <c r="H8294" s="113">
        <v>3</v>
      </c>
      <c r="I8294" s="50">
        <f t="shared" si="423"/>
        <v>393</v>
      </c>
      <c r="J8294" s="50">
        <f t="shared" si="424"/>
        <v>344</v>
      </c>
    </row>
    <row r="8295" spans="3:10">
      <c r="C8295" s="120">
        <v>56022002</v>
      </c>
      <c r="D8295" s="112" t="s">
        <v>7360</v>
      </c>
      <c r="E8295" s="113">
        <v>3346</v>
      </c>
      <c r="F8295" s="113">
        <v>3158</v>
      </c>
      <c r="G8295" s="113">
        <v>712</v>
      </c>
      <c r="H8295" s="113">
        <v>671</v>
      </c>
      <c r="I8295" s="50">
        <f t="shared" si="423"/>
        <v>4058</v>
      </c>
      <c r="J8295" s="50">
        <f t="shared" si="424"/>
        <v>3829</v>
      </c>
    </row>
    <row r="8296" spans="3:10">
      <c r="C8296" s="120" t="s">
        <v>7361</v>
      </c>
      <c r="D8296" s="112" t="s">
        <v>7362</v>
      </c>
      <c r="E8296" s="113">
        <v>0</v>
      </c>
      <c r="F8296" s="113">
        <v>0</v>
      </c>
      <c r="G8296" s="113">
        <v>1</v>
      </c>
      <c r="H8296" s="113">
        <v>2</v>
      </c>
      <c r="I8296" s="50">
        <f t="shared" si="423"/>
        <v>1</v>
      </c>
      <c r="J8296" s="50">
        <f t="shared" si="424"/>
        <v>2</v>
      </c>
    </row>
    <row r="8297" spans="3:10">
      <c r="C8297" s="120">
        <v>56028001</v>
      </c>
      <c r="D8297" s="112" t="s">
        <v>7363</v>
      </c>
      <c r="E8297" s="113">
        <v>14</v>
      </c>
      <c r="F8297" s="113">
        <v>15</v>
      </c>
      <c r="G8297" s="113">
        <v>4</v>
      </c>
      <c r="H8297" s="113">
        <v>5</v>
      </c>
      <c r="I8297" s="50">
        <f t="shared" si="423"/>
        <v>18</v>
      </c>
      <c r="J8297" s="50">
        <f t="shared" si="424"/>
        <v>20</v>
      </c>
    </row>
    <row r="8298" spans="3:10">
      <c r="C8298" s="120" t="s">
        <v>7364</v>
      </c>
      <c r="D8298" s="112" t="s">
        <v>7365</v>
      </c>
      <c r="E8298" s="113">
        <v>0</v>
      </c>
      <c r="F8298" s="113">
        <v>0</v>
      </c>
      <c r="G8298" s="113">
        <v>10</v>
      </c>
      <c r="H8298" s="113">
        <v>10</v>
      </c>
      <c r="I8298" s="50">
        <f t="shared" si="423"/>
        <v>10</v>
      </c>
      <c r="J8298" s="50">
        <f t="shared" si="424"/>
        <v>10</v>
      </c>
    </row>
    <row r="8299" spans="3:10">
      <c r="C8299" s="120">
        <v>56028011</v>
      </c>
      <c r="D8299" s="112" t="s">
        <v>7366</v>
      </c>
      <c r="E8299" s="113">
        <v>60</v>
      </c>
      <c r="F8299" s="113">
        <v>52</v>
      </c>
      <c r="G8299" s="113">
        <v>0</v>
      </c>
      <c r="H8299" s="113">
        <v>0</v>
      </c>
      <c r="I8299" s="50">
        <f t="shared" si="423"/>
        <v>60</v>
      </c>
      <c r="J8299" s="50">
        <f t="shared" si="424"/>
        <v>52</v>
      </c>
    </row>
    <row r="8300" spans="3:10">
      <c r="C8300" s="120">
        <v>56028012</v>
      </c>
      <c r="D8300" s="112" t="s">
        <v>7367</v>
      </c>
      <c r="E8300" s="113">
        <v>447</v>
      </c>
      <c r="F8300" s="113">
        <v>390</v>
      </c>
      <c r="G8300" s="113">
        <v>2</v>
      </c>
      <c r="H8300" s="113">
        <v>3</v>
      </c>
      <c r="I8300" s="50">
        <f t="shared" si="423"/>
        <v>449</v>
      </c>
      <c r="J8300" s="50">
        <f t="shared" si="424"/>
        <v>393</v>
      </c>
    </row>
    <row r="8301" spans="3:10">
      <c r="C8301" s="120" t="s">
        <v>7368</v>
      </c>
      <c r="D8301" s="112" t="s">
        <v>7369</v>
      </c>
      <c r="E8301" s="113">
        <v>0</v>
      </c>
      <c r="F8301" s="113">
        <v>0</v>
      </c>
      <c r="G8301" s="113">
        <v>0</v>
      </c>
      <c r="H8301" s="113">
        <v>1</v>
      </c>
      <c r="I8301" s="50">
        <f t="shared" si="423"/>
        <v>0</v>
      </c>
      <c r="J8301" s="50">
        <f t="shared" si="424"/>
        <v>1</v>
      </c>
    </row>
    <row r="8302" spans="3:10">
      <c r="C8302" s="120" t="s">
        <v>7370</v>
      </c>
      <c r="D8302" s="112" t="s">
        <v>7371</v>
      </c>
      <c r="E8302" s="113">
        <v>858</v>
      </c>
      <c r="F8302" s="113">
        <v>821</v>
      </c>
      <c r="G8302" s="113">
        <v>546</v>
      </c>
      <c r="H8302" s="113">
        <v>542</v>
      </c>
      <c r="I8302" s="50">
        <f t="shared" si="423"/>
        <v>1404</v>
      </c>
      <c r="J8302" s="50">
        <f t="shared" si="424"/>
        <v>1363</v>
      </c>
    </row>
    <row r="8303" spans="3:10">
      <c r="C8303" s="120" t="s">
        <v>7372</v>
      </c>
      <c r="D8303" s="112" t="s">
        <v>7373</v>
      </c>
      <c r="E8303" s="113">
        <v>765</v>
      </c>
      <c r="F8303" s="113">
        <v>722</v>
      </c>
      <c r="G8303" s="113">
        <v>473</v>
      </c>
      <c r="H8303" s="113">
        <v>480</v>
      </c>
      <c r="I8303" s="50">
        <f t="shared" si="423"/>
        <v>1238</v>
      </c>
      <c r="J8303" s="50">
        <f t="shared" si="424"/>
        <v>1202</v>
      </c>
    </row>
    <row r="8304" spans="3:10">
      <c r="C8304" s="120" t="s">
        <v>7374</v>
      </c>
      <c r="D8304" s="112" t="s">
        <v>7375</v>
      </c>
      <c r="E8304" s="113">
        <v>799</v>
      </c>
      <c r="F8304" s="113">
        <v>755</v>
      </c>
      <c r="G8304" s="113">
        <v>162</v>
      </c>
      <c r="H8304" s="113">
        <v>153</v>
      </c>
      <c r="I8304" s="50">
        <f t="shared" si="423"/>
        <v>961</v>
      </c>
      <c r="J8304" s="50">
        <f t="shared" si="424"/>
        <v>908</v>
      </c>
    </row>
    <row r="8305" spans="3:10">
      <c r="C8305" s="120" t="s">
        <v>7376</v>
      </c>
      <c r="D8305" s="112" t="s">
        <v>7377</v>
      </c>
      <c r="E8305" s="113">
        <v>92</v>
      </c>
      <c r="F8305" s="113">
        <v>91</v>
      </c>
      <c r="G8305" s="113">
        <v>63</v>
      </c>
      <c r="H8305" s="113">
        <v>55</v>
      </c>
      <c r="I8305" s="50">
        <f t="shared" si="423"/>
        <v>155</v>
      </c>
      <c r="J8305" s="50">
        <f t="shared" si="424"/>
        <v>146</v>
      </c>
    </row>
    <row r="8306" spans="3:10">
      <c r="C8306" s="120" t="s">
        <v>7378</v>
      </c>
      <c r="D8306" s="112" t="s">
        <v>7379</v>
      </c>
      <c r="E8306" s="113">
        <v>335</v>
      </c>
      <c r="F8306" s="113">
        <v>339</v>
      </c>
      <c r="G8306" s="113">
        <v>114</v>
      </c>
      <c r="H8306" s="113">
        <v>96</v>
      </c>
      <c r="I8306" s="50">
        <f t="shared" si="423"/>
        <v>449</v>
      </c>
      <c r="J8306" s="50">
        <f t="shared" si="424"/>
        <v>435</v>
      </c>
    </row>
    <row r="8307" spans="3:10">
      <c r="C8307" s="120" t="s">
        <v>7380</v>
      </c>
      <c r="D8307" s="112" t="s">
        <v>7381</v>
      </c>
      <c r="E8307" s="113">
        <v>4</v>
      </c>
      <c r="F8307" s="113">
        <v>1</v>
      </c>
      <c r="G8307" s="113">
        <v>0</v>
      </c>
      <c r="H8307" s="113">
        <v>1</v>
      </c>
      <c r="I8307" s="50">
        <f t="shared" si="423"/>
        <v>4</v>
      </c>
      <c r="J8307" s="50">
        <f t="shared" si="424"/>
        <v>2</v>
      </c>
    </row>
    <row r="8308" spans="3:10">
      <c r="C8308" s="120" t="s">
        <v>7382</v>
      </c>
      <c r="D8308" s="112" t="s">
        <v>7383</v>
      </c>
      <c r="E8308" s="113">
        <v>3</v>
      </c>
      <c r="F8308" s="113">
        <v>3</v>
      </c>
      <c r="G8308" s="113">
        <v>1</v>
      </c>
      <c r="H8308" s="113">
        <v>2</v>
      </c>
      <c r="I8308" s="50">
        <f t="shared" si="423"/>
        <v>4</v>
      </c>
      <c r="J8308" s="50">
        <f t="shared" si="424"/>
        <v>5</v>
      </c>
    </row>
    <row r="8309" spans="3:10">
      <c r="C8309" s="120" t="s">
        <v>7384</v>
      </c>
      <c r="D8309" s="112" t="s">
        <v>7385</v>
      </c>
      <c r="E8309" s="113">
        <v>3</v>
      </c>
      <c r="F8309" s="113">
        <v>3</v>
      </c>
      <c r="G8309" s="113">
        <v>6</v>
      </c>
      <c r="H8309" s="113">
        <v>7</v>
      </c>
      <c r="I8309" s="50">
        <f t="shared" si="423"/>
        <v>9</v>
      </c>
      <c r="J8309" s="50">
        <f t="shared" si="424"/>
        <v>10</v>
      </c>
    </row>
    <row r="8310" spans="3:10">
      <c r="C8310" s="120" t="s">
        <v>7386</v>
      </c>
      <c r="D8310" s="112" t="s">
        <v>7387</v>
      </c>
      <c r="E8310" s="113">
        <v>0</v>
      </c>
      <c r="F8310" s="113">
        <v>0</v>
      </c>
      <c r="G8310" s="113">
        <v>0</v>
      </c>
      <c r="H8310" s="113">
        <v>1</v>
      </c>
      <c r="I8310" s="50">
        <f t="shared" si="423"/>
        <v>0</v>
      </c>
      <c r="J8310" s="50">
        <f t="shared" si="424"/>
        <v>1</v>
      </c>
    </row>
    <row r="8311" spans="3:10">
      <c r="C8311" s="120" t="s">
        <v>7388</v>
      </c>
      <c r="D8311" s="112" t="s">
        <v>7389</v>
      </c>
      <c r="E8311" s="113">
        <v>0</v>
      </c>
      <c r="F8311" s="113">
        <v>0</v>
      </c>
      <c r="G8311" s="113">
        <v>0</v>
      </c>
      <c r="H8311" s="113">
        <v>1</v>
      </c>
      <c r="I8311" s="50">
        <f t="shared" si="423"/>
        <v>0</v>
      </c>
      <c r="J8311" s="50">
        <f t="shared" si="424"/>
        <v>1</v>
      </c>
    </row>
    <row r="8312" spans="3:10">
      <c r="C8312" s="120" t="s">
        <v>7390</v>
      </c>
      <c r="D8312" s="112" t="s">
        <v>7391</v>
      </c>
      <c r="E8312" s="113">
        <v>0</v>
      </c>
      <c r="F8312" s="113">
        <v>0</v>
      </c>
      <c r="G8312" s="113">
        <v>2046</v>
      </c>
      <c r="H8312" s="113">
        <v>2035</v>
      </c>
      <c r="I8312" s="50">
        <f t="shared" si="423"/>
        <v>2046</v>
      </c>
      <c r="J8312" s="50">
        <f t="shared" si="424"/>
        <v>2035</v>
      </c>
    </row>
    <row r="8313" spans="3:10">
      <c r="C8313" s="120">
        <v>56301001</v>
      </c>
      <c r="D8313" s="112" t="s">
        <v>7392</v>
      </c>
      <c r="E8313" s="113">
        <v>5430</v>
      </c>
      <c r="F8313" s="113">
        <v>5375</v>
      </c>
      <c r="G8313" s="113">
        <v>414</v>
      </c>
      <c r="H8313" s="113">
        <v>403</v>
      </c>
      <c r="I8313" s="50">
        <f t="shared" si="423"/>
        <v>5844</v>
      </c>
      <c r="J8313" s="50">
        <f t="shared" si="424"/>
        <v>5778</v>
      </c>
    </row>
    <row r="8314" spans="3:10">
      <c r="C8314" s="120" t="s">
        <v>7393</v>
      </c>
      <c r="D8314" s="112" t="s">
        <v>7394</v>
      </c>
      <c r="E8314" s="113">
        <v>0</v>
      </c>
      <c r="F8314" s="113">
        <v>0</v>
      </c>
      <c r="G8314" s="113">
        <v>0</v>
      </c>
      <c r="H8314" s="113">
        <v>1</v>
      </c>
      <c r="I8314" s="50">
        <f t="shared" si="423"/>
        <v>0</v>
      </c>
      <c r="J8314" s="50">
        <f t="shared" si="424"/>
        <v>1</v>
      </c>
    </row>
    <row r="8315" spans="3:10">
      <c r="C8315" s="120" t="s">
        <v>7395</v>
      </c>
      <c r="D8315" s="112" t="s">
        <v>7396</v>
      </c>
      <c r="E8315" s="113">
        <v>0</v>
      </c>
      <c r="F8315" s="113">
        <v>0</v>
      </c>
      <c r="G8315" s="113">
        <v>1476</v>
      </c>
      <c r="H8315" s="113">
        <v>1471</v>
      </c>
      <c r="I8315" s="50">
        <f t="shared" si="423"/>
        <v>1476</v>
      </c>
      <c r="J8315" s="50">
        <f t="shared" si="424"/>
        <v>1471</v>
      </c>
    </row>
    <row r="8316" spans="3:10">
      <c r="C8316" s="120">
        <v>56307001</v>
      </c>
      <c r="D8316" s="112" t="s">
        <v>7397</v>
      </c>
      <c r="E8316" s="113">
        <v>4528</v>
      </c>
      <c r="F8316" s="113">
        <v>4466</v>
      </c>
      <c r="G8316" s="113">
        <v>365</v>
      </c>
      <c r="H8316" s="113">
        <v>353</v>
      </c>
      <c r="I8316" s="50">
        <f t="shared" si="423"/>
        <v>4893</v>
      </c>
      <c r="J8316" s="50">
        <f t="shared" si="424"/>
        <v>4819</v>
      </c>
    </row>
    <row r="8317" spans="3:10">
      <c r="C8317" s="120">
        <v>56301002</v>
      </c>
      <c r="D8317" s="112" t="s">
        <v>7398</v>
      </c>
      <c r="E8317" s="113">
        <v>9672</v>
      </c>
      <c r="F8317" s="113">
        <v>9575</v>
      </c>
      <c r="G8317" s="113">
        <v>420</v>
      </c>
      <c r="H8317" s="113">
        <v>407</v>
      </c>
      <c r="I8317" s="50">
        <f t="shared" si="423"/>
        <v>10092</v>
      </c>
      <c r="J8317" s="50">
        <f t="shared" si="424"/>
        <v>9982</v>
      </c>
    </row>
    <row r="8318" spans="3:10">
      <c r="C8318" s="120" t="s">
        <v>7399</v>
      </c>
      <c r="D8318" s="112" t="s">
        <v>7400</v>
      </c>
      <c r="E8318" s="113">
        <v>0</v>
      </c>
      <c r="F8318" s="113">
        <v>0</v>
      </c>
      <c r="G8318" s="113">
        <v>0</v>
      </c>
      <c r="H8318" s="113">
        <v>1</v>
      </c>
      <c r="I8318" s="50">
        <f t="shared" si="423"/>
        <v>0</v>
      </c>
      <c r="J8318" s="50">
        <f t="shared" si="424"/>
        <v>1</v>
      </c>
    </row>
    <row r="8319" spans="3:10">
      <c r="C8319" s="120" t="s">
        <v>7401</v>
      </c>
      <c r="D8319" s="112" t="s">
        <v>7402</v>
      </c>
      <c r="E8319" s="113">
        <v>2</v>
      </c>
      <c r="F8319" s="113">
        <v>2</v>
      </c>
      <c r="G8319" s="113">
        <v>3052</v>
      </c>
      <c r="H8319" s="113">
        <v>3053</v>
      </c>
      <c r="I8319" s="50">
        <f t="shared" si="423"/>
        <v>3054</v>
      </c>
      <c r="J8319" s="50">
        <f t="shared" si="424"/>
        <v>3055</v>
      </c>
    </row>
    <row r="8320" spans="3:10">
      <c r="C8320" s="120">
        <v>56401001</v>
      </c>
      <c r="D8320" s="112" t="s">
        <v>7403</v>
      </c>
      <c r="E8320" s="113">
        <v>5097</v>
      </c>
      <c r="F8320" s="113">
        <v>4996</v>
      </c>
      <c r="G8320" s="113">
        <v>96</v>
      </c>
      <c r="H8320" s="113">
        <v>96</v>
      </c>
      <c r="I8320" s="50">
        <f t="shared" si="423"/>
        <v>5193</v>
      </c>
      <c r="J8320" s="50">
        <f t="shared" si="424"/>
        <v>5092</v>
      </c>
    </row>
    <row r="8321" spans="3:10">
      <c r="C8321" s="120" t="s">
        <v>7404</v>
      </c>
      <c r="D8321" s="112" t="s">
        <v>7405</v>
      </c>
      <c r="E8321" s="113">
        <v>2</v>
      </c>
      <c r="F8321" s="113">
        <v>2</v>
      </c>
      <c r="G8321" s="113">
        <v>2202</v>
      </c>
      <c r="H8321" s="113">
        <v>2172</v>
      </c>
      <c r="I8321" s="50">
        <f t="shared" si="423"/>
        <v>2204</v>
      </c>
      <c r="J8321" s="50">
        <f t="shared" si="424"/>
        <v>2174</v>
      </c>
    </row>
    <row r="8322" spans="3:10">
      <c r="C8322" s="120">
        <v>56407001</v>
      </c>
      <c r="D8322" s="112" t="s">
        <v>7406</v>
      </c>
      <c r="E8322" s="113">
        <v>4680</v>
      </c>
      <c r="F8322" s="113">
        <v>4603</v>
      </c>
      <c r="G8322" s="113">
        <v>50</v>
      </c>
      <c r="H8322" s="113">
        <v>44</v>
      </c>
      <c r="I8322" s="50">
        <f t="shared" si="423"/>
        <v>4730</v>
      </c>
      <c r="J8322" s="50">
        <f t="shared" si="424"/>
        <v>4647</v>
      </c>
    </row>
    <row r="8323" spans="3:10">
      <c r="C8323" s="120">
        <v>56401002</v>
      </c>
      <c r="D8323" s="112" t="s">
        <v>7407</v>
      </c>
      <c r="E8323" s="113">
        <v>2085</v>
      </c>
      <c r="F8323" s="113">
        <v>1994</v>
      </c>
      <c r="G8323" s="113">
        <v>89</v>
      </c>
      <c r="H8323" s="113">
        <v>91</v>
      </c>
      <c r="I8323" s="50">
        <f t="shared" si="423"/>
        <v>2174</v>
      </c>
      <c r="J8323" s="50">
        <f t="shared" si="424"/>
        <v>2085</v>
      </c>
    </row>
    <row r="8324" spans="3:10">
      <c r="C8324" s="120">
        <v>56401003</v>
      </c>
      <c r="D8324" s="112" t="s">
        <v>7408</v>
      </c>
      <c r="E8324" s="113">
        <v>815</v>
      </c>
      <c r="F8324" s="113">
        <v>816</v>
      </c>
      <c r="G8324" s="113">
        <v>5</v>
      </c>
      <c r="H8324" s="113">
        <v>3</v>
      </c>
      <c r="I8324" s="50">
        <f t="shared" si="423"/>
        <v>820</v>
      </c>
      <c r="J8324" s="50">
        <f t="shared" si="424"/>
        <v>819</v>
      </c>
    </row>
    <row r="8325" spans="3:10">
      <c r="C8325" s="120">
        <v>56401004</v>
      </c>
      <c r="D8325" s="112" t="s">
        <v>7409</v>
      </c>
      <c r="E8325" s="113">
        <v>133</v>
      </c>
      <c r="F8325" s="113">
        <v>131</v>
      </c>
      <c r="G8325" s="113">
        <v>1</v>
      </c>
      <c r="H8325" s="113">
        <v>2</v>
      </c>
      <c r="I8325" s="50">
        <f t="shared" si="423"/>
        <v>134</v>
      </c>
      <c r="J8325" s="50">
        <f t="shared" si="424"/>
        <v>133</v>
      </c>
    </row>
    <row r="8326" spans="3:10">
      <c r="C8326" s="120" t="s">
        <v>7410</v>
      </c>
      <c r="D8326" s="112" t="s">
        <v>7411</v>
      </c>
      <c r="E8326" s="113">
        <v>1</v>
      </c>
      <c r="F8326" s="113">
        <v>0</v>
      </c>
      <c r="G8326" s="113">
        <v>2752</v>
      </c>
      <c r="H8326" s="113">
        <v>2726</v>
      </c>
      <c r="I8326" s="50">
        <f t="shared" si="423"/>
        <v>2753</v>
      </c>
      <c r="J8326" s="50">
        <f t="shared" si="424"/>
        <v>2726</v>
      </c>
    </row>
    <row r="8327" spans="3:10">
      <c r="C8327" s="120">
        <v>56409001</v>
      </c>
      <c r="D8327" s="112" t="s">
        <v>7412</v>
      </c>
      <c r="E8327" s="113">
        <v>4349</v>
      </c>
      <c r="F8327" s="113">
        <v>4294</v>
      </c>
      <c r="G8327" s="113">
        <v>8</v>
      </c>
      <c r="H8327" s="113">
        <v>7</v>
      </c>
      <c r="I8327" s="50">
        <f t="shared" si="423"/>
        <v>4357</v>
      </c>
      <c r="J8327" s="50">
        <f t="shared" si="424"/>
        <v>4301</v>
      </c>
    </row>
    <row r="8328" spans="3:10">
      <c r="C8328" s="120" t="s">
        <v>7413</v>
      </c>
      <c r="D8328" s="112" t="s">
        <v>7414</v>
      </c>
      <c r="E8328" s="113">
        <v>1</v>
      </c>
      <c r="F8328" s="113">
        <v>0</v>
      </c>
      <c r="G8328" s="113">
        <v>2036</v>
      </c>
      <c r="H8328" s="113">
        <v>1997</v>
      </c>
      <c r="I8328" s="50">
        <f t="shared" si="423"/>
        <v>2037</v>
      </c>
      <c r="J8328" s="50">
        <f t="shared" si="424"/>
        <v>1997</v>
      </c>
    </row>
    <row r="8329" spans="3:10">
      <c r="C8329" s="120">
        <v>56412001</v>
      </c>
      <c r="D8329" s="112" t="s">
        <v>7415</v>
      </c>
      <c r="E8329" s="113">
        <v>4022</v>
      </c>
      <c r="F8329" s="113">
        <v>3980</v>
      </c>
      <c r="G8329" s="113">
        <v>5</v>
      </c>
      <c r="H8329" s="113">
        <v>3</v>
      </c>
      <c r="I8329" s="50">
        <f t="shared" si="423"/>
        <v>4027</v>
      </c>
      <c r="J8329" s="50">
        <f t="shared" si="424"/>
        <v>3983</v>
      </c>
    </row>
    <row r="8330" spans="3:10">
      <c r="C8330" s="120" t="s">
        <v>7416</v>
      </c>
      <c r="D8330" s="112" t="s">
        <v>7417</v>
      </c>
      <c r="E8330" s="113">
        <v>2</v>
      </c>
      <c r="F8330" s="113">
        <v>1</v>
      </c>
      <c r="G8330" s="113">
        <v>770</v>
      </c>
      <c r="H8330" s="113">
        <v>782</v>
      </c>
      <c r="I8330" s="50">
        <f t="shared" si="423"/>
        <v>772</v>
      </c>
      <c r="J8330" s="50">
        <f t="shared" si="424"/>
        <v>783</v>
      </c>
    </row>
    <row r="8331" spans="3:10">
      <c r="C8331" s="120">
        <v>56501001</v>
      </c>
      <c r="D8331" s="112" t="s">
        <v>7418</v>
      </c>
      <c r="E8331" s="113">
        <v>1195</v>
      </c>
      <c r="F8331" s="113">
        <v>1194</v>
      </c>
      <c r="G8331" s="113">
        <v>1595</v>
      </c>
      <c r="H8331" s="113">
        <v>1579</v>
      </c>
      <c r="I8331" s="50">
        <f t="shared" si="423"/>
        <v>2790</v>
      </c>
      <c r="J8331" s="50">
        <f t="shared" si="424"/>
        <v>2773</v>
      </c>
    </row>
    <row r="8332" spans="3:10">
      <c r="C8332" s="120" t="s">
        <v>7419</v>
      </c>
      <c r="D8332" s="112" t="s">
        <v>7420</v>
      </c>
      <c r="E8332" s="113">
        <v>2</v>
      </c>
      <c r="F8332" s="113">
        <v>1</v>
      </c>
      <c r="G8332" s="113">
        <v>595</v>
      </c>
      <c r="H8332" s="113">
        <v>616</v>
      </c>
      <c r="I8332" s="50">
        <f t="shared" si="423"/>
        <v>597</v>
      </c>
      <c r="J8332" s="50">
        <f t="shared" si="424"/>
        <v>617</v>
      </c>
    </row>
    <row r="8333" spans="3:10">
      <c r="C8333" s="120">
        <v>56507001</v>
      </c>
      <c r="D8333" s="112" t="s">
        <v>7421</v>
      </c>
      <c r="E8333" s="113">
        <v>964</v>
      </c>
      <c r="F8333" s="113">
        <v>962</v>
      </c>
      <c r="G8333" s="113">
        <v>1321</v>
      </c>
      <c r="H8333" s="113">
        <v>1315</v>
      </c>
      <c r="I8333" s="50">
        <f t="shared" si="423"/>
        <v>2285</v>
      </c>
      <c r="J8333" s="50">
        <f t="shared" si="424"/>
        <v>2277</v>
      </c>
    </row>
    <row r="8334" spans="3:10">
      <c r="C8334" s="120">
        <v>56501002</v>
      </c>
      <c r="D8334" s="112" t="s">
        <v>7422</v>
      </c>
      <c r="E8334" s="113">
        <v>10557</v>
      </c>
      <c r="F8334" s="113">
        <v>10445</v>
      </c>
      <c r="G8334" s="113">
        <v>1618</v>
      </c>
      <c r="H8334" s="113">
        <v>1593</v>
      </c>
      <c r="I8334" s="50">
        <f t="shared" si="423"/>
        <v>12175</v>
      </c>
      <c r="J8334" s="50">
        <f t="shared" si="424"/>
        <v>12038</v>
      </c>
    </row>
    <row r="8335" spans="3:10">
      <c r="C8335" s="120" t="s">
        <v>7423</v>
      </c>
      <c r="D8335" s="112" t="s">
        <v>7424</v>
      </c>
      <c r="E8335" s="113">
        <v>0</v>
      </c>
      <c r="F8335" s="113">
        <v>0</v>
      </c>
      <c r="G8335" s="113">
        <v>5</v>
      </c>
      <c r="H8335" s="113">
        <v>7</v>
      </c>
      <c r="I8335" s="50">
        <f t="shared" si="423"/>
        <v>5</v>
      </c>
      <c r="J8335" s="50">
        <f t="shared" si="424"/>
        <v>7</v>
      </c>
    </row>
    <row r="8336" spans="3:10">
      <c r="C8336" s="120">
        <v>56549011</v>
      </c>
      <c r="D8336" s="112" t="s">
        <v>7425</v>
      </c>
      <c r="E8336" s="113">
        <v>236</v>
      </c>
      <c r="F8336" s="113">
        <v>215</v>
      </c>
      <c r="G8336" s="113">
        <v>0</v>
      </c>
      <c r="H8336" s="113">
        <v>0</v>
      </c>
      <c r="I8336" s="50">
        <f t="shared" si="423"/>
        <v>236</v>
      </c>
      <c r="J8336" s="50">
        <f t="shared" si="424"/>
        <v>215</v>
      </c>
    </row>
    <row r="8337" spans="3:10">
      <c r="C8337" s="120">
        <v>56549012</v>
      </c>
      <c r="D8337" s="112" t="s">
        <v>7426</v>
      </c>
      <c r="E8337" s="113">
        <v>236</v>
      </c>
      <c r="F8337" s="113">
        <v>215</v>
      </c>
      <c r="G8337" s="113">
        <v>0</v>
      </c>
      <c r="H8337" s="113">
        <v>0</v>
      </c>
      <c r="I8337" s="50">
        <f t="shared" si="423"/>
        <v>236</v>
      </c>
      <c r="J8337" s="50">
        <f t="shared" si="424"/>
        <v>215</v>
      </c>
    </row>
    <row r="8338" spans="3:10">
      <c r="C8338" s="120" t="s">
        <v>7427</v>
      </c>
      <c r="D8338" s="112" t="s">
        <v>7428</v>
      </c>
      <c r="E8338" s="113">
        <v>0</v>
      </c>
      <c r="F8338" s="113">
        <v>0</v>
      </c>
      <c r="G8338" s="113">
        <v>496</v>
      </c>
      <c r="H8338" s="113">
        <v>515</v>
      </c>
      <c r="I8338" s="50">
        <f t="shared" si="423"/>
        <v>496</v>
      </c>
      <c r="J8338" s="50">
        <f t="shared" si="424"/>
        <v>515</v>
      </c>
    </row>
    <row r="8339" spans="3:10">
      <c r="C8339" s="120">
        <v>56619001</v>
      </c>
      <c r="D8339" s="112" t="s">
        <v>7429</v>
      </c>
      <c r="E8339" s="113">
        <v>316</v>
      </c>
      <c r="F8339" s="113">
        <v>307</v>
      </c>
      <c r="G8339" s="113">
        <v>82</v>
      </c>
      <c r="H8339" s="113">
        <v>77</v>
      </c>
      <c r="I8339" s="50">
        <f t="shared" ref="I8339:I8370" si="425">SUM(E8339,G8339)</f>
        <v>398</v>
      </c>
      <c r="J8339" s="50">
        <f t="shared" ref="J8339:J8370" si="426">SUM(F8339,H8339)</f>
        <v>384</v>
      </c>
    </row>
    <row r="8340" spans="3:10">
      <c r="C8340" s="120" t="s">
        <v>7430</v>
      </c>
      <c r="D8340" s="112" t="s">
        <v>7431</v>
      </c>
      <c r="E8340" s="113">
        <v>0</v>
      </c>
      <c r="F8340" s="113">
        <v>0</v>
      </c>
      <c r="G8340" s="113">
        <v>39</v>
      </c>
      <c r="H8340" s="113">
        <v>44</v>
      </c>
      <c r="I8340" s="50">
        <f t="shared" si="425"/>
        <v>39</v>
      </c>
      <c r="J8340" s="50">
        <f t="shared" si="426"/>
        <v>44</v>
      </c>
    </row>
    <row r="8341" spans="3:10">
      <c r="C8341" s="120" t="s">
        <v>7432</v>
      </c>
      <c r="D8341" s="112" t="s">
        <v>7433</v>
      </c>
      <c r="E8341" s="113">
        <v>0</v>
      </c>
      <c r="F8341" s="113">
        <v>0</v>
      </c>
      <c r="G8341" s="113">
        <v>0</v>
      </c>
      <c r="H8341" s="113">
        <v>1</v>
      </c>
      <c r="I8341" s="50">
        <f t="shared" si="425"/>
        <v>0</v>
      </c>
      <c r="J8341" s="50">
        <f t="shared" si="426"/>
        <v>1</v>
      </c>
    </row>
    <row r="8342" spans="3:10">
      <c r="C8342" s="120" t="s">
        <v>7434</v>
      </c>
      <c r="D8342" s="112" t="s">
        <v>7435</v>
      </c>
      <c r="E8342" s="113">
        <v>0</v>
      </c>
      <c r="F8342" s="113">
        <v>0</v>
      </c>
      <c r="G8342" s="113">
        <v>0</v>
      </c>
      <c r="H8342" s="113">
        <v>1</v>
      </c>
      <c r="I8342" s="50">
        <f t="shared" si="425"/>
        <v>0</v>
      </c>
      <c r="J8342" s="50">
        <f t="shared" si="426"/>
        <v>1</v>
      </c>
    </row>
    <row r="8343" spans="3:10">
      <c r="C8343" s="120">
        <v>56625001</v>
      </c>
      <c r="D8343" s="112" t="s">
        <v>7436</v>
      </c>
      <c r="E8343" s="113">
        <v>35</v>
      </c>
      <c r="F8343" s="113">
        <v>36</v>
      </c>
      <c r="G8343" s="113">
        <v>10</v>
      </c>
      <c r="H8343" s="113">
        <v>11</v>
      </c>
      <c r="I8343" s="50">
        <f t="shared" si="425"/>
        <v>45</v>
      </c>
      <c r="J8343" s="50">
        <f t="shared" si="426"/>
        <v>47</v>
      </c>
    </row>
    <row r="8344" spans="3:10">
      <c r="C8344" s="120">
        <v>56625002</v>
      </c>
      <c r="D8344" s="112" t="s">
        <v>7437</v>
      </c>
      <c r="E8344" s="113">
        <v>307</v>
      </c>
      <c r="F8344" s="113">
        <v>303</v>
      </c>
      <c r="G8344" s="113">
        <v>27</v>
      </c>
      <c r="H8344" s="113">
        <v>23</v>
      </c>
      <c r="I8344" s="50">
        <f t="shared" si="425"/>
        <v>334</v>
      </c>
      <c r="J8344" s="50">
        <f t="shared" si="426"/>
        <v>326</v>
      </c>
    </row>
    <row r="8345" spans="3:10">
      <c r="C8345" s="120">
        <v>56625003</v>
      </c>
      <c r="D8345" s="112" t="s">
        <v>7438</v>
      </c>
      <c r="E8345" s="113">
        <v>24</v>
      </c>
      <c r="F8345" s="113">
        <v>24</v>
      </c>
      <c r="G8345" s="113">
        <v>0</v>
      </c>
      <c r="H8345" s="113">
        <v>0</v>
      </c>
      <c r="I8345" s="50">
        <f t="shared" si="425"/>
        <v>24</v>
      </c>
      <c r="J8345" s="50">
        <f t="shared" si="426"/>
        <v>24</v>
      </c>
    </row>
    <row r="8346" spans="3:10">
      <c r="C8346" s="120">
        <v>56625004</v>
      </c>
      <c r="D8346" s="112" t="s">
        <v>7439</v>
      </c>
      <c r="E8346" s="113">
        <v>1</v>
      </c>
      <c r="F8346" s="113">
        <v>2</v>
      </c>
      <c r="G8346" s="113">
        <v>0</v>
      </c>
      <c r="H8346" s="113">
        <v>0</v>
      </c>
      <c r="I8346" s="50">
        <f t="shared" si="425"/>
        <v>1</v>
      </c>
      <c r="J8346" s="50">
        <f t="shared" si="426"/>
        <v>2</v>
      </c>
    </row>
    <row r="8347" spans="3:10">
      <c r="C8347" s="120">
        <v>56625005</v>
      </c>
      <c r="D8347" s="112" t="s">
        <v>7440</v>
      </c>
      <c r="E8347" s="113">
        <v>4</v>
      </c>
      <c r="F8347" s="113">
        <v>6</v>
      </c>
      <c r="G8347" s="113">
        <v>3</v>
      </c>
      <c r="H8347" s="113">
        <v>3</v>
      </c>
      <c r="I8347" s="50">
        <f t="shared" si="425"/>
        <v>7</v>
      </c>
      <c r="J8347" s="50">
        <f t="shared" si="426"/>
        <v>9</v>
      </c>
    </row>
    <row r="8348" spans="3:10">
      <c r="C8348" s="120" t="s">
        <v>7441</v>
      </c>
      <c r="D8348" s="112" t="s">
        <v>7442</v>
      </c>
      <c r="E8348" s="113">
        <v>0</v>
      </c>
      <c r="F8348" s="113">
        <v>1</v>
      </c>
      <c r="G8348" s="113">
        <v>0</v>
      </c>
      <c r="H8348" s="113">
        <v>0</v>
      </c>
      <c r="I8348" s="50">
        <f t="shared" si="425"/>
        <v>0</v>
      </c>
      <c r="J8348" s="50">
        <f t="shared" si="426"/>
        <v>1</v>
      </c>
    </row>
    <row r="8349" spans="3:10">
      <c r="C8349" s="120" t="s">
        <v>7443</v>
      </c>
      <c r="D8349" s="112" t="s">
        <v>7444</v>
      </c>
      <c r="E8349" s="113">
        <v>0</v>
      </c>
      <c r="F8349" s="113">
        <v>1</v>
      </c>
      <c r="G8349" s="113">
        <v>0</v>
      </c>
      <c r="H8349" s="113">
        <v>0</v>
      </c>
      <c r="I8349" s="50">
        <f t="shared" si="425"/>
        <v>0</v>
      </c>
      <c r="J8349" s="50">
        <f t="shared" si="426"/>
        <v>1</v>
      </c>
    </row>
    <row r="8350" spans="3:10">
      <c r="C8350" s="120" t="s">
        <v>7445</v>
      </c>
      <c r="D8350" s="112" t="s">
        <v>7446</v>
      </c>
      <c r="E8350" s="113">
        <v>0</v>
      </c>
      <c r="F8350" s="113">
        <v>1</v>
      </c>
      <c r="G8350" s="113">
        <v>0</v>
      </c>
      <c r="H8350" s="113">
        <v>0</v>
      </c>
      <c r="I8350" s="50">
        <f t="shared" si="425"/>
        <v>0</v>
      </c>
      <c r="J8350" s="50">
        <f t="shared" si="426"/>
        <v>1</v>
      </c>
    </row>
    <row r="8351" spans="3:10">
      <c r="C8351" s="120" t="s">
        <v>7447</v>
      </c>
      <c r="D8351" s="112" t="s">
        <v>7448</v>
      </c>
      <c r="E8351" s="113">
        <v>0</v>
      </c>
      <c r="F8351" s="113">
        <v>1</v>
      </c>
      <c r="G8351" s="113">
        <v>0</v>
      </c>
      <c r="H8351" s="113">
        <v>0</v>
      </c>
      <c r="I8351" s="50">
        <f t="shared" si="425"/>
        <v>0</v>
      </c>
      <c r="J8351" s="50">
        <f t="shared" si="426"/>
        <v>1</v>
      </c>
    </row>
    <row r="8352" spans="3:10">
      <c r="C8352" s="120">
        <v>57350001</v>
      </c>
      <c r="D8352" s="112" t="s">
        <v>7449</v>
      </c>
      <c r="E8352" s="113">
        <v>1144</v>
      </c>
      <c r="F8352" s="113">
        <v>1138</v>
      </c>
      <c r="G8352" s="113">
        <v>595</v>
      </c>
      <c r="H8352" s="113">
        <v>571</v>
      </c>
      <c r="I8352" s="50">
        <f t="shared" si="425"/>
        <v>1739</v>
      </c>
      <c r="J8352" s="50">
        <f t="shared" si="426"/>
        <v>1709</v>
      </c>
    </row>
    <row r="8353" spans="3:10">
      <c r="C8353" s="120">
        <v>57350002</v>
      </c>
      <c r="D8353" s="112" t="s">
        <v>7450</v>
      </c>
      <c r="E8353" s="113">
        <v>1144</v>
      </c>
      <c r="F8353" s="113">
        <v>1138</v>
      </c>
      <c r="G8353" s="113">
        <v>595</v>
      </c>
      <c r="H8353" s="113">
        <v>571</v>
      </c>
      <c r="I8353" s="50">
        <f t="shared" si="425"/>
        <v>1739</v>
      </c>
      <c r="J8353" s="50">
        <f t="shared" si="426"/>
        <v>1709</v>
      </c>
    </row>
    <row r="8354" spans="3:10">
      <c r="C8354" s="120" t="s">
        <v>7451</v>
      </c>
      <c r="D8354" s="112" t="s">
        <v>7452</v>
      </c>
      <c r="E8354" s="113">
        <v>0</v>
      </c>
      <c r="F8354" s="113">
        <v>0</v>
      </c>
      <c r="G8354" s="113">
        <v>652</v>
      </c>
      <c r="H8354" s="113">
        <v>652</v>
      </c>
      <c r="I8354" s="50">
        <f t="shared" si="425"/>
        <v>652</v>
      </c>
      <c r="J8354" s="50">
        <f t="shared" si="426"/>
        <v>652</v>
      </c>
    </row>
    <row r="8355" spans="3:10">
      <c r="C8355" s="120" t="s">
        <v>7453</v>
      </c>
      <c r="D8355" s="112" t="s">
        <v>7454</v>
      </c>
      <c r="E8355" s="113">
        <v>0</v>
      </c>
      <c r="F8355" s="113">
        <v>0</v>
      </c>
      <c r="G8355" s="113">
        <v>7</v>
      </c>
      <c r="H8355" s="113">
        <v>8</v>
      </c>
      <c r="I8355" s="50">
        <f t="shared" si="425"/>
        <v>7</v>
      </c>
      <c r="J8355" s="50">
        <f t="shared" si="426"/>
        <v>8</v>
      </c>
    </row>
    <row r="8356" spans="3:10">
      <c r="C8356" s="120">
        <v>57350011</v>
      </c>
      <c r="D8356" s="112" t="s">
        <v>7455</v>
      </c>
      <c r="E8356" s="113">
        <v>10</v>
      </c>
      <c r="F8356" s="113">
        <v>9</v>
      </c>
      <c r="G8356" s="113">
        <v>7</v>
      </c>
      <c r="H8356" s="113">
        <v>8</v>
      </c>
      <c r="I8356" s="50">
        <f t="shared" si="425"/>
        <v>17</v>
      </c>
      <c r="J8356" s="50">
        <f t="shared" si="426"/>
        <v>17</v>
      </c>
    </row>
    <row r="8357" spans="3:10">
      <c r="C8357" s="120">
        <v>57350012</v>
      </c>
      <c r="D8357" s="112" t="s">
        <v>7456</v>
      </c>
      <c r="E8357" s="113">
        <v>10</v>
      </c>
      <c r="F8357" s="113">
        <v>9</v>
      </c>
      <c r="G8357" s="113">
        <v>7</v>
      </c>
      <c r="H8357" s="113">
        <v>8</v>
      </c>
      <c r="I8357" s="50">
        <f t="shared" si="425"/>
        <v>17</v>
      </c>
      <c r="J8357" s="50">
        <f t="shared" si="426"/>
        <v>17</v>
      </c>
    </row>
    <row r="8358" spans="3:10">
      <c r="C8358" s="120" t="s">
        <v>7457</v>
      </c>
      <c r="D8358" s="112" t="s">
        <v>7458</v>
      </c>
      <c r="E8358" s="113">
        <v>0</v>
      </c>
      <c r="F8358" s="113">
        <v>0</v>
      </c>
      <c r="G8358" s="113">
        <v>307</v>
      </c>
      <c r="H8358" s="113">
        <v>307</v>
      </c>
      <c r="I8358" s="50">
        <f t="shared" si="425"/>
        <v>307</v>
      </c>
      <c r="J8358" s="50">
        <f t="shared" si="426"/>
        <v>307</v>
      </c>
    </row>
    <row r="8359" spans="3:10">
      <c r="C8359" s="120">
        <v>57350021</v>
      </c>
      <c r="D8359" s="112" t="s">
        <v>7459</v>
      </c>
      <c r="E8359" s="113">
        <v>118</v>
      </c>
      <c r="F8359" s="113">
        <v>116</v>
      </c>
      <c r="G8359" s="113">
        <v>14</v>
      </c>
      <c r="H8359" s="113">
        <v>15</v>
      </c>
      <c r="I8359" s="50">
        <f t="shared" si="425"/>
        <v>132</v>
      </c>
      <c r="J8359" s="50">
        <f t="shared" si="426"/>
        <v>131</v>
      </c>
    </row>
    <row r="8360" spans="3:10">
      <c r="C8360" s="120">
        <v>57350022</v>
      </c>
      <c r="D8360" s="112" t="s">
        <v>7460</v>
      </c>
      <c r="E8360" s="113">
        <v>117</v>
      </c>
      <c r="F8360" s="113">
        <v>115</v>
      </c>
      <c r="G8360" s="113">
        <v>14</v>
      </c>
      <c r="H8360" s="113">
        <v>15</v>
      </c>
      <c r="I8360" s="50">
        <f t="shared" si="425"/>
        <v>131</v>
      </c>
      <c r="J8360" s="50">
        <f t="shared" si="426"/>
        <v>130</v>
      </c>
    </row>
    <row r="8361" spans="3:10">
      <c r="C8361" s="120" t="s">
        <v>7461</v>
      </c>
      <c r="D8361" s="112" t="s">
        <v>7462</v>
      </c>
      <c r="E8361" s="113">
        <v>0</v>
      </c>
      <c r="F8361" s="113">
        <v>0</v>
      </c>
      <c r="G8361" s="113">
        <v>436</v>
      </c>
      <c r="H8361" s="113">
        <v>402</v>
      </c>
      <c r="I8361" s="50">
        <f t="shared" si="425"/>
        <v>436</v>
      </c>
      <c r="J8361" s="50">
        <f t="shared" si="426"/>
        <v>402</v>
      </c>
    </row>
    <row r="8362" spans="3:10">
      <c r="C8362" s="120">
        <v>57350031</v>
      </c>
      <c r="D8362" s="112" t="s">
        <v>7463</v>
      </c>
      <c r="E8362" s="113">
        <v>280</v>
      </c>
      <c r="F8362" s="113">
        <v>277</v>
      </c>
      <c r="G8362" s="113">
        <v>36</v>
      </c>
      <c r="H8362" s="113">
        <v>39</v>
      </c>
      <c r="I8362" s="50">
        <f t="shared" si="425"/>
        <v>316</v>
      </c>
      <c r="J8362" s="50">
        <f t="shared" si="426"/>
        <v>316</v>
      </c>
    </row>
    <row r="8363" spans="3:10">
      <c r="C8363" s="120">
        <v>57350032</v>
      </c>
      <c r="D8363" s="112" t="s">
        <v>7464</v>
      </c>
      <c r="E8363" s="113">
        <v>281</v>
      </c>
      <c r="F8363" s="113">
        <v>278</v>
      </c>
      <c r="G8363" s="113">
        <v>36</v>
      </c>
      <c r="H8363" s="113">
        <v>39</v>
      </c>
      <c r="I8363" s="50">
        <f t="shared" si="425"/>
        <v>317</v>
      </c>
      <c r="J8363" s="50">
        <f t="shared" si="426"/>
        <v>317</v>
      </c>
    </row>
    <row r="8364" spans="3:10">
      <c r="C8364" s="120" t="s">
        <v>7465</v>
      </c>
      <c r="D8364" s="112" t="s">
        <v>7466</v>
      </c>
      <c r="E8364" s="113">
        <v>0</v>
      </c>
      <c r="F8364" s="113">
        <v>0</v>
      </c>
      <c r="G8364" s="113">
        <v>305</v>
      </c>
      <c r="H8364" s="113">
        <v>264</v>
      </c>
      <c r="I8364" s="50">
        <f t="shared" si="425"/>
        <v>305</v>
      </c>
      <c r="J8364" s="50">
        <f t="shared" si="426"/>
        <v>264</v>
      </c>
    </row>
    <row r="8365" spans="3:10">
      <c r="C8365" s="120">
        <v>57350061</v>
      </c>
      <c r="D8365" s="112" t="s">
        <v>7467</v>
      </c>
      <c r="E8365" s="113">
        <v>178</v>
      </c>
      <c r="F8365" s="113">
        <v>182</v>
      </c>
      <c r="G8365" s="113">
        <v>4</v>
      </c>
      <c r="H8365" s="113">
        <v>5</v>
      </c>
      <c r="I8365" s="50">
        <f t="shared" si="425"/>
        <v>182</v>
      </c>
      <c r="J8365" s="50">
        <f t="shared" si="426"/>
        <v>187</v>
      </c>
    </row>
    <row r="8366" spans="3:10">
      <c r="C8366" s="120">
        <v>57350062</v>
      </c>
      <c r="D8366" s="112" t="s">
        <v>7468</v>
      </c>
      <c r="E8366" s="113">
        <v>178</v>
      </c>
      <c r="F8366" s="113">
        <v>182</v>
      </c>
      <c r="G8366" s="113">
        <v>4</v>
      </c>
      <c r="H8366" s="113">
        <v>5</v>
      </c>
      <c r="I8366" s="50">
        <f t="shared" si="425"/>
        <v>182</v>
      </c>
      <c r="J8366" s="50">
        <f t="shared" si="426"/>
        <v>187</v>
      </c>
    </row>
    <row r="8367" spans="3:10">
      <c r="C8367" s="120" t="s">
        <v>7469</v>
      </c>
      <c r="D8367" s="112" t="s">
        <v>7470</v>
      </c>
      <c r="E8367" s="113">
        <v>0</v>
      </c>
      <c r="F8367" s="113">
        <v>0</v>
      </c>
      <c r="G8367" s="113">
        <v>513</v>
      </c>
      <c r="H8367" s="113">
        <v>502</v>
      </c>
      <c r="I8367" s="50">
        <f t="shared" si="425"/>
        <v>513</v>
      </c>
      <c r="J8367" s="50">
        <f t="shared" si="426"/>
        <v>502</v>
      </c>
    </row>
    <row r="8368" spans="3:10">
      <c r="C8368" s="120">
        <v>57350071</v>
      </c>
      <c r="D8368" s="112" t="s">
        <v>7471</v>
      </c>
      <c r="E8368" s="113">
        <v>186</v>
      </c>
      <c r="F8368" s="113">
        <v>190</v>
      </c>
      <c r="G8368" s="113">
        <v>51</v>
      </c>
      <c r="H8368" s="113">
        <v>49</v>
      </c>
      <c r="I8368" s="50">
        <f t="shared" si="425"/>
        <v>237</v>
      </c>
      <c r="J8368" s="50">
        <f t="shared" si="426"/>
        <v>239</v>
      </c>
    </row>
    <row r="8369" spans="2:10">
      <c r="C8369" s="120">
        <v>57350072</v>
      </c>
      <c r="D8369" s="112" t="s">
        <v>7472</v>
      </c>
      <c r="E8369" s="113">
        <v>187</v>
      </c>
      <c r="F8369" s="113">
        <v>191</v>
      </c>
      <c r="G8369" s="113">
        <v>51</v>
      </c>
      <c r="H8369" s="113">
        <v>49</v>
      </c>
      <c r="I8369" s="50">
        <f t="shared" si="425"/>
        <v>238</v>
      </c>
      <c r="J8369" s="50">
        <f t="shared" si="426"/>
        <v>240</v>
      </c>
    </row>
    <row r="8370" spans="2:10">
      <c r="C8370" s="120" t="s">
        <v>7473</v>
      </c>
      <c r="D8370" s="112" t="s">
        <v>7474</v>
      </c>
      <c r="E8370" s="113">
        <v>0</v>
      </c>
      <c r="F8370" s="113">
        <v>0</v>
      </c>
      <c r="G8370" s="113">
        <v>0</v>
      </c>
      <c r="H8370" s="113">
        <v>1</v>
      </c>
      <c r="I8370" s="50">
        <f t="shared" si="425"/>
        <v>0</v>
      </c>
      <c r="J8370" s="50">
        <f t="shared" si="426"/>
        <v>1</v>
      </c>
    </row>
    <row r="8371" spans="2:10">
      <c r="B8371" s="110" t="s">
        <v>87</v>
      </c>
      <c r="C8371" s="110"/>
      <c r="D8371" s="110" t="s">
        <v>7744</v>
      </c>
      <c r="E8371" s="111"/>
      <c r="F8371" s="111"/>
      <c r="G8371" s="111"/>
      <c r="H8371" s="111"/>
      <c r="I8371" s="111"/>
      <c r="J8371" s="111"/>
    </row>
    <row r="8372" spans="2:10">
      <c r="B8372" s="110" t="s">
        <v>38</v>
      </c>
      <c r="C8372" s="110"/>
      <c r="D8372" s="110"/>
      <c r="E8372" s="111">
        <v>12834</v>
      </c>
      <c r="F8372" s="111">
        <v>12000</v>
      </c>
      <c r="G8372" s="111">
        <v>2269</v>
      </c>
      <c r="H8372" s="111">
        <v>2400</v>
      </c>
      <c r="I8372" s="111">
        <f t="shared" ref="I8372" si="427">SUM(E8372,G8372)</f>
        <v>15103</v>
      </c>
      <c r="J8372" s="111">
        <f t="shared" ref="J8372" si="428">SUM(F8372,H8372)</f>
        <v>14400</v>
      </c>
    </row>
    <row r="8373" spans="2:10">
      <c r="B8373" s="110" t="s">
        <v>39</v>
      </c>
      <c r="C8373" s="110"/>
      <c r="D8373" s="110"/>
      <c r="E8373" s="111">
        <f>SUM(E8374:E8603)</f>
        <v>40151</v>
      </c>
      <c r="F8373" s="111">
        <f t="shared" ref="F8373:J8373" si="429">SUM(F8374:F8603)</f>
        <v>39159</v>
      </c>
      <c r="G8373" s="111">
        <f t="shared" si="429"/>
        <v>2680</v>
      </c>
      <c r="H8373" s="111">
        <f t="shared" si="429"/>
        <v>2759</v>
      </c>
      <c r="I8373" s="111">
        <f t="shared" si="429"/>
        <v>42831</v>
      </c>
      <c r="J8373" s="111">
        <f t="shared" si="429"/>
        <v>41918</v>
      </c>
    </row>
    <row r="8374" spans="2:10">
      <c r="C8374" s="106" t="s">
        <v>7475</v>
      </c>
      <c r="D8374" s="107" t="s">
        <v>7476</v>
      </c>
      <c r="E8374" s="108">
        <v>0</v>
      </c>
      <c r="F8374" s="108">
        <v>0</v>
      </c>
      <c r="G8374" s="108">
        <v>951</v>
      </c>
      <c r="H8374" s="108">
        <v>951</v>
      </c>
      <c r="I8374" s="50">
        <f t="shared" ref="I8374" si="430">SUM(E8374,G8374)</f>
        <v>951</v>
      </c>
      <c r="J8374" s="50">
        <f t="shared" ref="J8374" si="431">SUM(F8374,H8374)</f>
        <v>951</v>
      </c>
    </row>
    <row r="8375" spans="2:10">
      <c r="C8375" s="120" t="s">
        <v>7477</v>
      </c>
      <c r="D8375" s="112" t="s">
        <v>7478</v>
      </c>
      <c r="E8375" s="113">
        <v>0</v>
      </c>
      <c r="F8375" s="113">
        <v>0</v>
      </c>
      <c r="G8375" s="113">
        <v>1</v>
      </c>
      <c r="H8375" s="113">
        <v>2</v>
      </c>
      <c r="I8375" s="50">
        <f t="shared" ref="I8375:I8438" si="432">SUM(E8375,G8375)</f>
        <v>1</v>
      </c>
      <c r="J8375" s="50">
        <f t="shared" ref="J8375:J8438" si="433">SUM(F8375,H8375)</f>
        <v>2</v>
      </c>
    </row>
    <row r="8376" spans="2:10">
      <c r="C8376" s="120" t="s">
        <v>7479</v>
      </c>
      <c r="D8376" s="112" t="s">
        <v>7480</v>
      </c>
      <c r="E8376" s="113">
        <v>0</v>
      </c>
      <c r="F8376" s="113">
        <v>0</v>
      </c>
      <c r="G8376" s="113">
        <v>5</v>
      </c>
      <c r="H8376" s="113">
        <v>4</v>
      </c>
      <c r="I8376" s="50">
        <f t="shared" si="432"/>
        <v>5</v>
      </c>
      <c r="J8376" s="50">
        <f t="shared" si="433"/>
        <v>4</v>
      </c>
    </row>
    <row r="8377" spans="2:10">
      <c r="C8377" s="120" t="s">
        <v>7481</v>
      </c>
      <c r="D8377" s="112" t="s">
        <v>7482</v>
      </c>
      <c r="E8377" s="113">
        <v>0</v>
      </c>
      <c r="F8377" s="113">
        <v>0</v>
      </c>
      <c r="G8377" s="113">
        <v>376</v>
      </c>
      <c r="H8377" s="113">
        <v>378</v>
      </c>
      <c r="I8377" s="50">
        <f t="shared" si="432"/>
        <v>376</v>
      </c>
      <c r="J8377" s="50">
        <f t="shared" si="433"/>
        <v>378</v>
      </c>
    </row>
    <row r="8378" spans="2:10">
      <c r="C8378" s="120" t="s">
        <v>7483</v>
      </c>
      <c r="D8378" s="112" t="s">
        <v>7484</v>
      </c>
      <c r="E8378" s="113">
        <v>0</v>
      </c>
      <c r="F8378" s="113">
        <v>0</v>
      </c>
      <c r="G8378" s="113">
        <v>243</v>
      </c>
      <c r="H8378" s="113">
        <v>251</v>
      </c>
      <c r="I8378" s="50">
        <f t="shared" si="432"/>
        <v>243</v>
      </c>
      <c r="J8378" s="50">
        <f t="shared" si="433"/>
        <v>251</v>
      </c>
    </row>
    <row r="8379" spans="2:10">
      <c r="C8379" s="120" t="s">
        <v>7485</v>
      </c>
      <c r="D8379" s="112" t="s">
        <v>7486</v>
      </c>
      <c r="E8379" s="113">
        <v>0</v>
      </c>
      <c r="F8379" s="113">
        <v>0</v>
      </c>
      <c r="G8379" s="113">
        <v>76</v>
      </c>
      <c r="H8379" s="113">
        <v>76</v>
      </c>
      <c r="I8379" s="50">
        <f t="shared" si="432"/>
        <v>76</v>
      </c>
      <c r="J8379" s="50">
        <f t="shared" si="433"/>
        <v>76</v>
      </c>
    </row>
    <row r="8380" spans="2:10">
      <c r="C8380" s="120" t="s">
        <v>7487</v>
      </c>
      <c r="D8380" s="112" t="s">
        <v>7488</v>
      </c>
      <c r="E8380" s="113">
        <v>0</v>
      </c>
      <c r="F8380" s="113">
        <v>0</v>
      </c>
      <c r="G8380" s="113">
        <v>24</v>
      </c>
      <c r="H8380" s="113">
        <v>23</v>
      </c>
      <c r="I8380" s="50">
        <f t="shared" si="432"/>
        <v>24</v>
      </c>
      <c r="J8380" s="50">
        <f t="shared" si="433"/>
        <v>23</v>
      </c>
    </row>
    <row r="8381" spans="2:10">
      <c r="C8381" s="120" t="s">
        <v>7489</v>
      </c>
      <c r="D8381" s="112" t="s">
        <v>7490</v>
      </c>
      <c r="E8381" s="113">
        <v>0</v>
      </c>
      <c r="F8381" s="113">
        <v>0</v>
      </c>
      <c r="G8381" s="113">
        <v>921</v>
      </c>
      <c r="H8381" s="113">
        <v>935</v>
      </c>
      <c r="I8381" s="50">
        <f t="shared" si="432"/>
        <v>921</v>
      </c>
      <c r="J8381" s="50">
        <f t="shared" si="433"/>
        <v>935</v>
      </c>
    </row>
    <row r="8382" spans="2:10">
      <c r="C8382" s="120" t="s">
        <v>7491</v>
      </c>
      <c r="D8382" s="112" t="s">
        <v>7492</v>
      </c>
      <c r="E8382" s="113">
        <v>0</v>
      </c>
      <c r="F8382" s="113">
        <v>0</v>
      </c>
      <c r="G8382" s="113">
        <v>0</v>
      </c>
      <c r="H8382" s="113">
        <v>1</v>
      </c>
      <c r="I8382" s="50">
        <f t="shared" si="432"/>
        <v>0</v>
      </c>
      <c r="J8382" s="50">
        <f t="shared" si="433"/>
        <v>1</v>
      </c>
    </row>
    <row r="8383" spans="2:10">
      <c r="C8383" s="120" t="s">
        <v>7493</v>
      </c>
      <c r="D8383" s="112" t="s">
        <v>7494</v>
      </c>
      <c r="E8383" s="113">
        <v>0</v>
      </c>
      <c r="F8383" s="113">
        <v>0</v>
      </c>
      <c r="G8383" s="113">
        <v>0</v>
      </c>
      <c r="H8383" s="113">
        <v>1</v>
      </c>
      <c r="I8383" s="50">
        <f t="shared" si="432"/>
        <v>0</v>
      </c>
      <c r="J8383" s="50">
        <f t="shared" si="433"/>
        <v>1</v>
      </c>
    </row>
    <row r="8384" spans="2:10">
      <c r="C8384" s="120" t="s">
        <v>7495</v>
      </c>
      <c r="D8384" s="112" t="s">
        <v>7496</v>
      </c>
      <c r="E8384" s="113">
        <v>0</v>
      </c>
      <c r="F8384" s="113">
        <v>0</v>
      </c>
      <c r="G8384" s="113">
        <v>0</v>
      </c>
      <c r="H8384" s="113">
        <v>1</v>
      </c>
      <c r="I8384" s="50">
        <f t="shared" si="432"/>
        <v>0</v>
      </c>
      <c r="J8384" s="50">
        <f t="shared" si="433"/>
        <v>1</v>
      </c>
    </row>
    <row r="8385" spans="3:10">
      <c r="C8385" s="120">
        <v>59718001</v>
      </c>
      <c r="D8385" s="112" t="s">
        <v>7497</v>
      </c>
      <c r="E8385" s="113">
        <v>0</v>
      </c>
      <c r="F8385" s="113">
        <v>0</v>
      </c>
      <c r="G8385" s="113">
        <v>0</v>
      </c>
      <c r="H8385" s="113">
        <v>1</v>
      </c>
      <c r="I8385" s="50">
        <f t="shared" si="432"/>
        <v>0</v>
      </c>
      <c r="J8385" s="50">
        <f t="shared" si="433"/>
        <v>1</v>
      </c>
    </row>
    <row r="8386" spans="3:10">
      <c r="C8386" s="120">
        <v>59970001</v>
      </c>
      <c r="D8386" s="112" t="s">
        <v>7498</v>
      </c>
      <c r="E8386" s="113">
        <v>0</v>
      </c>
      <c r="F8386" s="113">
        <v>0</v>
      </c>
      <c r="G8386" s="113">
        <v>0</v>
      </c>
      <c r="H8386" s="113">
        <v>1</v>
      </c>
      <c r="I8386" s="50">
        <f t="shared" si="432"/>
        <v>0</v>
      </c>
      <c r="J8386" s="50">
        <f t="shared" si="433"/>
        <v>1</v>
      </c>
    </row>
    <row r="8387" spans="3:10">
      <c r="C8387" s="120" t="s">
        <v>7499</v>
      </c>
      <c r="D8387" s="112" t="s">
        <v>7500</v>
      </c>
      <c r="E8387" s="113">
        <v>0</v>
      </c>
      <c r="F8387" s="113">
        <v>1</v>
      </c>
      <c r="G8387" s="113">
        <v>0</v>
      </c>
      <c r="H8387" s="113">
        <v>0</v>
      </c>
      <c r="I8387" s="50">
        <f t="shared" si="432"/>
        <v>0</v>
      </c>
      <c r="J8387" s="50">
        <f t="shared" si="433"/>
        <v>1</v>
      </c>
    </row>
    <row r="8388" spans="3:10">
      <c r="C8388" s="120">
        <v>909020001</v>
      </c>
      <c r="D8388" s="112" t="s">
        <v>7501</v>
      </c>
      <c r="E8388" s="113">
        <v>2672</v>
      </c>
      <c r="F8388" s="113">
        <v>2560</v>
      </c>
      <c r="G8388" s="113">
        <v>0</v>
      </c>
      <c r="H8388" s="113">
        <v>0</v>
      </c>
      <c r="I8388" s="50">
        <f t="shared" si="432"/>
        <v>2672</v>
      </c>
      <c r="J8388" s="50">
        <f t="shared" si="433"/>
        <v>2560</v>
      </c>
    </row>
    <row r="8389" spans="3:10">
      <c r="C8389" s="120">
        <v>909020002</v>
      </c>
      <c r="D8389" s="112" t="s">
        <v>7502</v>
      </c>
      <c r="E8389" s="113">
        <v>2672</v>
      </c>
      <c r="F8389" s="113">
        <v>2560</v>
      </c>
      <c r="G8389" s="113">
        <v>0</v>
      </c>
      <c r="H8389" s="113">
        <v>0</v>
      </c>
      <c r="I8389" s="50">
        <f t="shared" si="432"/>
        <v>2672</v>
      </c>
      <c r="J8389" s="50">
        <f t="shared" si="433"/>
        <v>2560</v>
      </c>
    </row>
    <row r="8390" spans="3:10">
      <c r="C8390" s="120">
        <v>909020003</v>
      </c>
      <c r="D8390" s="112" t="s">
        <v>7503</v>
      </c>
      <c r="E8390" s="113">
        <v>0</v>
      </c>
      <c r="F8390" s="113">
        <v>1</v>
      </c>
      <c r="G8390" s="113">
        <v>0</v>
      </c>
      <c r="H8390" s="113">
        <v>0</v>
      </c>
      <c r="I8390" s="50">
        <f t="shared" si="432"/>
        <v>0</v>
      </c>
      <c r="J8390" s="50">
        <f t="shared" si="433"/>
        <v>1</v>
      </c>
    </row>
    <row r="8391" spans="3:10">
      <c r="C8391" s="120">
        <v>909020004</v>
      </c>
      <c r="D8391" s="112" t="s">
        <v>7504</v>
      </c>
      <c r="E8391" s="113">
        <v>0</v>
      </c>
      <c r="F8391" s="113">
        <v>1</v>
      </c>
      <c r="G8391" s="113">
        <v>0</v>
      </c>
      <c r="H8391" s="113">
        <v>0</v>
      </c>
      <c r="I8391" s="50">
        <f t="shared" si="432"/>
        <v>0</v>
      </c>
      <c r="J8391" s="50">
        <f t="shared" si="433"/>
        <v>1</v>
      </c>
    </row>
    <row r="8392" spans="3:10">
      <c r="C8392" s="120">
        <v>909020005</v>
      </c>
      <c r="D8392" s="112" t="s">
        <v>7505</v>
      </c>
      <c r="E8392" s="113">
        <v>0</v>
      </c>
      <c r="F8392" s="113">
        <v>1</v>
      </c>
      <c r="G8392" s="113">
        <v>0</v>
      </c>
      <c r="H8392" s="113">
        <v>0</v>
      </c>
      <c r="I8392" s="50">
        <f t="shared" si="432"/>
        <v>0</v>
      </c>
      <c r="J8392" s="50">
        <f t="shared" si="433"/>
        <v>1</v>
      </c>
    </row>
    <row r="8393" spans="3:10">
      <c r="C8393" s="120">
        <v>909020006</v>
      </c>
      <c r="D8393" s="112" t="s">
        <v>7506</v>
      </c>
      <c r="E8393" s="113">
        <v>0</v>
      </c>
      <c r="F8393" s="113">
        <v>1</v>
      </c>
      <c r="G8393" s="113">
        <v>0</v>
      </c>
      <c r="H8393" s="113">
        <v>0</v>
      </c>
      <c r="I8393" s="50">
        <f t="shared" si="432"/>
        <v>0</v>
      </c>
      <c r="J8393" s="50">
        <f t="shared" si="433"/>
        <v>1</v>
      </c>
    </row>
    <row r="8394" spans="3:10">
      <c r="C8394" s="120">
        <v>909020007</v>
      </c>
      <c r="D8394" s="112" t="s">
        <v>7507</v>
      </c>
      <c r="E8394" s="113">
        <v>0</v>
      </c>
      <c r="F8394" s="113">
        <v>1</v>
      </c>
      <c r="G8394" s="113">
        <v>0</v>
      </c>
      <c r="H8394" s="113">
        <v>0</v>
      </c>
      <c r="I8394" s="50">
        <f t="shared" si="432"/>
        <v>0</v>
      </c>
      <c r="J8394" s="50">
        <f t="shared" si="433"/>
        <v>1</v>
      </c>
    </row>
    <row r="8395" spans="3:10">
      <c r="C8395" s="120">
        <v>909020008</v>
      </c>
      <c r="D8395" s="112" t="s">
        <v>7508</v>
      </c>
      <c r="E8395" s="113">
        <v>0</v>
      </c>
      <c r="F8395" s="113">
        <v>1</v>
      </c>
      <c r="G8395" s="113">
        <v>0</v>
      </c>
      <c r="H8395" s="113">
        <v>0</v>
      </c>
      <c r="I8395" s="50">
        <f t="shared" si="432"/>
        <v>0</v>
      </c>
      <c r="J8395" s="50">
        <f t="shared" si="433"/>
        <v>1</v>
      </c>
    </row>
    <row r="8396" spans="3:10">
      <c r="C8396" s="120">
        <v>909020009</v>
      </c>
      <c r="D8396" s="112" t="s">
        <v>7509</v>
      </c>
      <c r="E8396" s="113">
        <v>1</v>
      </c>
      <c r="F8396" s="113">
        <v>2</v>
      </c>
      <c r="G8396" s="113">
        <v>0</v>
      </c>
      <c r="H8396" s="113">
        <v>0</v>
      </c>
      <c r="I8396" s="50">
        <f t="shared" si="432"/>
        <v>1</v>
      </c>
      <c r="J8396" s="50">
        <f t="shared" si="433"/>
        <v>2</v>
      </c>
    </row>
    <row r="8397" spans="3:10">
      <c r="C8397" s="120">
        <v>909020010</v>
      </c>
      <c r="D8397" s="112" t="s">
        <v>7510</v>
      </c>
      <c r="E8397" s="113">
        <v>1</v>
      </c>
      <c r="F8397" s="113">
        <v>2</v>
      </c>
      <c r="G8397" s="113">
        <v>0</v>
      </c>
      <c r="H8397" s="113">
        <v>0</v>
      </c>
      <c r="I8397" s="50">
        <f t="shared" si="432"/>
        <v>1</v>
      </c>
      <c r="J8397" s="50">
        <f t="shared" si="433"/>
        <v>2</v>
      </c>
    </row>
    <row r="8398" spans="3:10">
      <c r="C8398" s="120">
        <v>909020011</v>
      </c>
      <c r="D8398" s="112" t="s">
        <v>7511</v>
      </c>
      <c r="E8398" s="113">
        <v>1</v>
      </c>
      <c r="F8398" s="113">
        <v>2</v>
      </c>
      <c r="G8398" s="113">
        <v>0</v>
      </c>
      <c r="H8398" s="113">
        <v>0</v>
      </c>
      <c r="I8398" s="50">
        <f t="shared" si="432"/>
        <v>1</v>
      </c>
      <c r="J8398" s="50">
        <f t="shared" si="433"/>
        <v>2</v>
      </c>
    </row>
    <row r="8399" spans="3:10">
      <c r="C8399" s="120">
        <v>909020012</v>
      </c>
      <c r="D8399" s="112" t="s">
        <v>7512</v>
      </c>
      <c r="E8399" s="113">
        <v>1</v>
      </c>
      <c r="F8399" s="113">
        <v>2</v>
      </c>
      <c r="G8399" s="113">
        <v>0</v>
      </c>
      <c r="H8399" s="113">
        <v>0</v>
      </c>
      <c r="I8399" s="50">
        <f t="shared" si="432"/>
        <v>1</v>
      </c>
      <c r="J8399" s="50">
        <f t="shared" si="433"/>
        <v>2</v>
      </c>
    </row>
    <row r="8400" spans="3:10">
      <c r="C8400" s="120">
        <v>909020013</v>
      </c>
      <c r="D8400" s="112" t="s">
        <v>7513</v>
      </c>
      <c r="E8400" s="113">
        <v>0</v>
      </c>
      <c r="F8400" s="113">
        <v>0</v>
      </c>
      <c r="G8400" s="113">
        <v>0</v>
      </c>
      <c r="H8400" s="113">
        <v>1</v>
      </c>
      <c r="I8400" s="50">
        <f t="shared" si="432"/>
        <v>0</v>
      </c>
      <c r="J8400" s="50">
        <f t="shared" si="433"/>
        <v>1</v>
      </c>
    </row>
    <row r="8401" spans="3:10">
      <c r="C8401" s="120">
        <v>909020014</v>
      </c>
      <c r="D8401" s="112" t="s">
        <v>7514</v>
      </c>
      <c r="E8401" s="113">
        <v>1</v>
      </c>
      <c r="F8401" s="113">
        <v>2</v>
      </c>
      <c r="G8401" s="113">
        <v>0</v>
      </c>
      <c r="H8401" s="113">
        <v>0</v>
      </c>
      <c r="I8401" s="50">
        <f t="shared" si="432"/>
        <v>1</v>
      </c>
      <c r="J8401" s="50">
        <f t="shared" si="433"/>
        <v>2</v>
      </c>
    </row>
    <row r="8402" spans="3:10">
      <c r="C8402" s="120">
        <v>909020015</v>
      </c>
      <c r="D8402" s="112" t="s">
        <v>7515</v>
      </c>
      <c r="E8402" s="113">
        <v>0</v>
      </c>
      <c r="F8402" s="113">
        <v>0</v>
      </c>
      <c r="G8402" s="113">
        <v>0</v>
      </c>
      <c r="H8402" s="113">
        <v>1</v>
      </c>
      <c r="I8402" s="50">
        <f t="shared" si="432"/>
        <v>0</v>
      </c>
      <c r="J8402" s="50">
        <f t="shared" si="433"/>
        <v>1</v>
      </c>
    </row>
    <row r="8403" spans="3:10">
      <c r="C8403" s="120">
        <v>909020016</v>
      </c>
      <c r="D8403" s="112" t="s">
        <v>7516</v>
      </c>
      <c r="E8403" s="113">
        <v>0</v>
      </c>
      <c r="F8403" s="113">
        <v>0</v>
      </c>
      <c r="G8403" s="113">
        <v>0</v>
      </c>
      <c r="H8403" s="113">
        <v>1</v>
      </c>
      <c r="I8403" s="50">
        <f t="shared" si="432"/>
        <v>0</v>
      </c>
      <c r="J8403" s="50">
        <f t="shared" si="433"/>
        <v>1</v>
      </c>
    </row>
    <row r="8404" spans="3:10">
      <c r="C8404" s="120" t="s">
        <v>7517</v>
      </c>
      <c r="D8404" s="112" t="s">
        <v>7518</v>
      </c>
      <c r="E8404" s="113">
        <v>0</v>
      </c>
      <c r="F8404" s="113">
        <v>0</v>
      </c>
      <c r="G8404" s="113">
        <v>0</v>
      </c>
      <c r="H8404" s="113">
        <v>1</v>
      </c>
      <c r="I8404" s="50">
        <f t="shared" si="432"/>
        <v>0</v>
      </c>
      <c r="J8404" s="50">
        <f t="shared" si="433"/>
        <v>1</v>
      </c>
    </row>
    <row r="8405" spans="3:10">
      <c r="C8405" s="120" t="s">
        <v>7519</v>
      </c>
      <c r="D8405" s="112" t="s">
        <v>7520</v>
      </c>
      <c r="E8405" s="113">
        <v>0</v>
      </c>
      <c r="F8405" s="113">
        <v>0</v>
      </c>
      <c r="G8405" s="113">
        <v>0</v>
      </c>
      <c r="H8405" s="113">
        <v>1</v>
      </c>
      <c r="I8405" s="50">
        <f t="shared" si="432"/>
        <v>0</v>
      </c>
      <c r="J8405" s="50">
        <f t="shared" si="433"/>
        <v>1</v>
      </c>
    </row>
    <row r="8406" spans="3:10">
      <c r="C8406" s="120">
        <v>909020101</v>
      </c>
      <c r="D8406" s="112" t="s">
        <v>7521</v>
      </c>
      <c r="E8406" s="113">
        <v>1</v>
      </c>
      <c r="F8406" s="113">
        <v>2</v>
      </c>
      <c r="G8406" s="113">
        <v>0</v>
      </c>
      <c r="H8406" s="113">
        <v>0</v>
      </c>
      <c r="I8406" s="50">
        <f t="shared" si="432"/>
        <v>1</v>
      </c>
      <c r="J8406" s="50">
        <f t="shared" si="433"/>
        <v>2</v>
      </c>
    </row>
    <row r="8407" spans="3:10">
      <c r="C8407" s="120">
        <v>909020102</v>
      </c>
      <c r="D8407" s="112" t="s">
        <v>7522</v>
      </c>
      <c r="E8407" s="113">
        <v>1</v>
      </c>
      <c r="F8407" s="113">
        <v>2</v>
      </c>
      <c r="G8407" s="113">
        <v>0</v>
      </c>
      <c r="H8407" s="113">
        <v>0</v>
      </c>
      <c r="I8407" s="50">
        <f t="shared" si="432"/>
        <v>1</v>
      </c>
      <c r="J8407" s="50">
        <f t="shared" si="433"/>
        <v>2</v>
      </c>
    </row>
    <row r="8408" spans="3:10">
      <c r="C8408" s="120">
        <v>909020103</v>
      </c>
      <c r="D8408" s="112" t="s">
        <v>7523</v>
      </c>
      <c r="E8408" s="113">
        <v>1</v>
      </c>
      <c r="F8408" s="113">
        <v>2</v>
      </c>
      <c r="G8408" s="113">
        <v>0</v>
      </c>
      <c r="H8408" s="113">
        <v>0</v>
      </c>
      <c r="I8408" s="50">
        <f t="shared" si="432"/>
        <v>1</v>
      </c>
      <c r="J8408" s="50">
        <f t="shared" si="433"/>
        <v>2</v>
      </c>
    </row>
    <row r="8409" spans="3:10">
      <c r="C8409" s="120">
        <v>909020104</v>
      </c>
      <c r="D8409" s="112" t="s">
        <v>7524</v>
      </c>
      <c r="E8409" s="113">
        <v>1</v>
      </c>
      <c r="F8409" s="113">
        <v>2</v>
      </c>
      <c r="G8409" s="113">
        <v>0</v>
      </c>
      <c r="H8409" s="113">
        <v>0</v>
      </c>
      <c r="I8409" s="50">
        <f t="shared" si="432"/>
        <v>1</v>
      </c>
      <c r="J8409" s="50">
        <f t="shared" si="433"/>
        <v>2</v>
      </c>
    </row>
    <row r="8410" spans="3:10">
      <c r="C8410" s="120">
        <v>909020105</v>
      </c>
      <c r="D8410" s="112" t="s">
        <v>7525</v>
      </c>
      <c r="E8410" s="113">
        <v>0</v>
      </c>
      <c r="F8410" s="113">
        <v>0</v>
      </c>
      <c r="G8410" s="113">
        <v>0</v>
      </c>
      <c r="H8410" s="113">
        <v>1</v>
      </c>
      <c r="I8410" s="50">
        <f t="shared" si="432"/>
        <v>0</v>
      </c>
      <c r="J8410" s="50">
        <f t="shared" si="433"/>
        <v>1</v>
      </c>
    </row>
    <row r="8411" spans="3:10">
      <c r="C8411" s="120">
        <v>909020106</v>
      </c>
      <c r="D8411" s="112" t="s">
        <v>7526</v>
      </c>
      <c r="E8411" s="113">
        <v>0</v>
      </c>
      <c r="F8411" s="113">
        <v>0</v>
      </c>
      <c r="G8411" s="113">
        <v>0</v>
      </c>
      <c r="H8411" s="113">
        <v>1</v>
      </c>
      <c r="I8411" s="50">
        <f t="shared" si="432"/>
        <v>0</v>
      </c>
      <c r="J8411" s="50">
        <f t="shared" si="433"/>
        <v>1</v>
      </c>
    </row>
    <row r="8412" spans="3:10">
      <c r="C8412" s="120">
        <v>909020107</v>
      </c>
      <c r="D8412" s="112" t="s">
        <v>7527</v>
      </c>
      <c r="E8412" s="113">
        <v>0</v>
      </c>
      <c r="F8412" s="113">
        <v>0</v>
      </c>
      <c r="G8412" s="113">
        <v>0</v>
      </c>
      <c r="H8412" s="113">
        <v>1</v>
      </c>
      <c r="I8412" s="50">
        <f t="shared" si="432"/>
        <v>0</v>
      </c>
      <c r="J8412" s="50">
        <f t="shared" si="433"/>
        <v>1</v>
      </c>
    </row>
    <row r="8413" spans="3:10">
      <c r="C8413" s="120">
        <v>909020108</v>
      </c>
      <c r="D8413" s="112" t="s">
        <v>7528</v>
      </c>
      <c r="E8413" s="113">
        <v>0</v>
      </c>
      <c r="F8413" s="113">
        <v>0</v>
      </c>
      <c r="G8413" s="113">
        <v>0</v>
      </c>
      <c r="H8413" s="113">
        <v>1</v>
      </c>
      <c r="I8413" s="50">
        <f t="shared" si="432"/>
        <v>0</v>
      </c>
      <c r="J8413" s="50">
        <f t="shared" si="433"/>
        <v>1</v>
      </c>
    </row>
    <row r="8414" spans="3:10">
      <c r="C8414" s="120">
        <v>909020201</v>
      </c>
      <c r="D8414" s="112" t="s">
        <v>7529</v>
      </c>
      <c r="E8414" s="113">
        <v>1</v>
      </c>
      <c r="F8414" s="113">
        <v>0</v>
      </c>
      <c r="G8414" s="113">
        <v>0</v>
      </c>
      <c r="H8414" s="113">
        <v>1</v>
      </c>
      <c r="I8414" s="50">
        <f t="shared" si="432"/>
        <v>1</v>
      </c>
      <c r="J8414" s="50">
        <f t="shared" si="433"/>
        <v>1</v>
      </c>
    </row>
    <row r="8415" spans="3:10">
      <c r="C8415" s="120">
        <v>909020202</v>
      </c>
      <c r="D8415" s="112" t="s">
        <v>7530</v>
      </c>
      <c r="E8415" s="113">
        <v>1</v>
      </c>
      <c r="F8415" s="113">
        <v>0</v>
      </c>
      <c r="G8415" s="113">
        <v>0</v>
      </c>
      <c r="H8415" s="113">
        <v>1</v>
      </c>
      <c r="I8415" s="50">
        <f t="shared" si="432"/>
        <v>1</v>
      </c>
      <c r="J8415" s="50">
        <f t="shared" si="433"/>
        <v>1</v>
      </c>
    </row>
    <row r="8416" spans="3:10">
      <c r="C8416" s="120">
        <v>909020203</v>
      </c>
      <c r="D8416" s="112" t="s">
        <v>7531</v>
      </c>
      <c r="E8416" s="113">
        <v>1</v>
      </c>
      <c r="F8416" s="113">
        <v>0</v>
      </c>
      <c r="G8416" s="113">
        <v>0</v>
      </c>
      <c r="H8416" s="113">
        <v>1</v>
      </c>
      <c r="I8416" s="50">
        <f t="shared" si="432"/>
        <v>1</v>
      </c>
      <c r="J8416" s="50">
        <f t="shared" si="433"/>
        <v>1</v>
      </c>
    </row>
    <row r="8417" spans="3:10">
      <c r="C8417" s="120">
        <v>909020204</v>
      </c>
      <c r="D8417" s="112" t="s">
        <v>7532</v>
      </c>
      <c r="E8417" s="113">
        <v>1</v>
      </c>
      <c r="F8417" s="113">
        <v>0</v>
      </c>
      <c r="G8417" s="113">
        <v>0</v>
      </c>
      <c r="H8417" s="113">
        <v>1</v>
      </c>
      <c r="I8417" s="50">
        <f t="shared" si="432"/>
        <v>1</v>
      </c>
      <c r="J8417" s="50">
        <f t="shared" si="433"/>
        <v>1</v>
      </c>
    </row>
    <row r="8418" spans="3:10">
      <c r="C8418" s="120">
        <v>909020205</v>
      </c>
      <c r="D8418" s="112" t="s">
        <v>7533</v>
      </c>
      <c r="E8418" s="113">
        <v>1</v>
      </c>
      <c r="F8418" s="113">
        <v>2</v>
      </c>
      <c r="G8418" s="113">
        <v>0</v>
      </c>
      <c r="H8418" s="113">
        <v>0</v>
      </c>
      <c r="I8418" s="50">
        <f t="shared" si="432"/>
        <v>1</v>
      </c>
      <c r="J8418" s="50">
        <f t="shared" si="433"/>
        <v>2</v>
      </c>
    </row>
    <row r="8419" spans="3:10">
      <c r="C8419" s="120">
        <v>909020206</v>
      </c>
      <c r="D8419" s="112" t="s">
        <v>7534</v>
      </c>
      <c r="E8419" s="113">
        <v>1</v>
      </c>
      <c r="F8419" s="113">
        <v>2</v>
      </c>
      <c r="G8419" s="113">
        <v>0</v>
      </c>
      <c r="H8419" s="113">
        <v>0</v>
      </c>
      <c r="I8419" s="50">
        <f t="shared" si="432"/>
        <v>1</v>
      </c>
      <c r="J8419" s="50">
        <f t="shared" si="433"/>
        <v>2</v>
      </c>
    </row>
    <row r="8420" spans="3:10">
      <c r="C8420" s="120">
        <v>909020207</v>
      </c>
      <c r="D8420" s="112" t="s">
        <v>7535</v>
      </c>
      <c r="E8420" s="113">
        <v>1</v>
      </c>
      <c r="F8420" s="113">
        <v>2</v>
      </c>
      <c r="G8420" s="113">
        <v>0</v>
      </c>
      <c r="H8420" s="113">
        <v>0</v>
      </c>
      <c r="I8420" s="50">
        <f t="shared" si="432"/>
        <v>1</v>
      </c>
      <c r="J8420" s="50">
        <f t="shared" si="433"/>
        <v>2</v>
      </c>
    </row>
    <row r="8421" spans="3:10">
      <c r="C8421" s="120">
        <v>909020208</v>
      </c>
      <c r="D8421" s="112" t="s">
        <v>7536</v>
      </c>
      <c r="E8421" s="113">
        <v>1</v>
      </c>
      <c r="F8421" s="113">
        <v>2</v>
      </c>
      <c r="G8421" s="113">
        <v>0</v>
      </c>
      <c r="H8421" s="113">
        <v>0</v>
      </c>
      <c r="I8421" s="50">
        <f t="shared" si="432"/>
        <v>1</v>
      </c>
      <c r="J8421" s="50">
        <f t="shared" si="433"/>
        <v>2</v>
      </c>
    </row>
    <row r="8422" spans="3:10">
      <c r="C8422" s="120" t="s">
        <v>7537</v>
      </c>
      <c r="D8422" s="112" t="s">
        <v>7538</v>
      </c>
      <c r="E8422" s="113">
        <v>0</v>
      </c>
      <c r="F8422" s="113">
        <v>0</v>
      </c>
      <c r="G8422" s="113">
        <v>4</v>
      </c>
      <c r="H8422" s="113">
        <v>4</v>
      </c>
      <c r="I8422" s="50">
        <f t="shared" si="432"/>
        <v>4</v>
      </c>
      <c r="J8422" s="50">
        <f t="shared" si="433"/>
        <v>4</v>
      </c>
    </row>
    <row r="8423" spans="3:10">
      <c r="C8423" s="120">
        <v>909020401</v>
      </c>
      <c r="D8423" s="112" t="s">
        <v>7539</v>
      </c>
      <c r="E8423" s="113">
        <v>2</v>
      </c>
      <c r="F8423" s="113">
        <v>2</v>
      </c>
      <c r="G8423" s="113">
        <v>0</v>
      </c>
      <c r="H8423" s="113">
        <v>0</v>
      </c>
      <c r="I8423" s="50">
        <f t="shared" si="432"/>
        <v>2</v>
      </c>
      <c r="J8423" s="50">
        <f t="shared" si="433"/>
        <v>2</v>
      </c>
    </row>
    <row r="8424" spans="3:10">
      <c r="C8424" s="120">
        <v>909020402</v>
      </c>
      <c r="D8424" s="112" t="s">
        <v>7540</v>
      </c>
      <c r="E8424" s="113">
        <v>2</v>
      </c>
      <c r="F8424" s="113">
        <v>2</v>
      </c>
      <c r="G8424" s="113">
        <v>0</v>
      </c>
      <c r="H8424" s="113">
        <v>0</v>
      </c>
      <c r="I8424" s="50">
        <f t="shared" si="432"/>
        <v>2</v>
      </c>
      <c r="J8424" s="50">
        <f t="shared" si="433"/>
        <v>2</v>
      </c>
    </row>
    <row r="8425" spans="3:10">
      <c r="C8425" s="120">
        <v>909020403</v>
      </c>
      <c r="D8425" s="112" t="s">
        <v>7541</v>
      </c>
      <c r="E8425" s="113">
        <v>2</v>
      </c>
      <c r="F8425" s="113">
        <v>2</v>
      </c>
      <c r="G8425" s="113">
        <v>0</v>
      </c>
      <c r="H8425" s="113">
        <v>0</v>
      </c>
      <c r="I8425" s="50">
        <f t="shared" si="432"/>
        <v>2</v>
      </c>
      <c r="J8425" s="50">
        <f t="shared" si="433"/>
        <v>2</v>
      </c>
    </row>
    <row r="8426" spans="3:10">
      <c r="C8426" s="120">
        <v>909020404</v>
      </c>
      <c r="D8426" s="112" t="s">
        <v>7542</v>
      </c>
      <c r="E8426" s="113">
        <v>2</v>
      </c>
      <c r="F8426" s="113">
        <v>2</v>
      </c>
      <c r="G8426" s="113">
        <v>0</v>
      </c>
      <c r="H8426" s="113">
        <v>0</v>
      </c>
      <c r="I8426" s="50">
        <f t="shared" si="432"/>
        <v>2</v>
      </c>
      <c r="J8426" s="50">
        <f t="shared" si="433"/>
        <v>2</v>
      </c>
    </row>
    <row r="8427" spans="3:10">
      <c r="C8427" s="120">
        <v>909020405</v>
      </c>
      <c r="D8427" s="112" t="s">
        <v>7543</v>
      </c>
      <c r="E8427" s="113">
        <v>0</v>
      </c>
      <c r="F8427" s="113">
        <v>0</v>
      </c>
      <c r="G8427" s="113">
        <v>0</v>
      </c>
      <c r="H8427" s="113">
        <v>1</v>
      </c>
      <c r="I8427" s="50">
        <f t="shared" si="432"/>
        <v>0</v>
      </c>
      <c r="J8427" s="50">
        <f t="shared" si="433"/>
        <v>1</v>
      </c>
    </row>
    <row r="8428" spans="3:10">
      <c r="C8428" s="120">
        <v>909020406</v>
      </c>
      <c r="D8428" s="112" t="s">
        <v>7544</v>
      </c>
      <c r="E8428" s="113">
        <v>0</v>
      </c>
      <c r="F8428" s="113">
        <v>0</v>
      </c>
      <c r="G8428" s="113">
        <v>0</v>
      </c>
      <c r="H8428" s="113">
        <v>1</v>
      </c>
      <c r="I8428" s="50">
        <f t="shared" si="432"/>
        <v>0</v>
      </c>
      <c r="J8428" s="50">
        <f t="shared" si="433"/>
        <v>1</v>
      </c>
    </row>
    <row r="8429" spans="3:10">
      <c r="C8429" s="120">
        <v>909020407</v>
      </c>
      <c r="D8429" s="112" t="s">
        <v>7545</v>
      </c>
      <c r="E8429" s="113">
        <v>0</v>
      </c>
      <c r="F8429" s="113">
        <v>0</v>
      </c>
      <c r="G8429" s="113">
        <v>0</v>
      </c>
      <c r="H8429" s="113">
        <v>1</v>
      </c>
      <c r="I8429" s="50">
        <f t="shared" si="432"/>
        <v>0</v>
      </c>
      <c r="J8429" s="50">
        <f t="shared" si="433"/>
        <v>1</v>
      </c>
    </row>
    <row r="8430" spans="3:10">
      <c r="C8430" s="120">
        <v>909020408</v>
      </c>
      <c r="D8430" s="112" t="s">
        <v>7546</v>
      </c>
      <c r="E8430" s="113">
        <v>0</v>
      </c>
      <c r="F8430" s="113">
        <v>0</v>
      </c>
      <c r="G8430" s="113">
        <v>0</v>
      </c>
      <c r="H8430" s="113">
        <v>1</v>
      </c>
      <c r="I8430" s="50">
        <f t="shared" si="432"/>
        <v>0</v>
      </c>
      <c r="J8430" s="50">
        <f t="shared" si="433"/>
        <v>1</v>
      </c>
    </row>
    <row r="8431" spans="3:10">
      <c r="C8431" s="120" t="s">
        <v>7547</v>
      </c>
      <c r="D8431" s="112" t="s">
        <v>7548</v>
      </c>
      <c r="E8431" s="113">
        <v>0</v>
      </c>
      <c r="F8431" s="113">
        <v>1</v>
      </c>
      <c r="G8431" s="113">
        <v>0</v>
      </c>
      <c r="H8431" s="113">
        <v>0</v>
      </c>
      <c r="I8431" s="50">
        <f t="shared" si="432"/>
        <v>0</v>
      </c>
      <c r="J8431" s="50">
        <f t="shared" si="433"/>
        <v>1</v>
      </c>
    </row>
    <row r="8432" spans="3:10">
      <c r="C8432" s="120">
        <v>909020501</v>
      </c>
      <c r="D8432" s="112" t="s">
        <v>7549</v>
      </c>
      <c r="E8432" s="113">
        <v>3</v>
      </c>
      <c r="F8432" s="113">
        <v>2</v>
      </c>
      <c r="G8432" s="113">
        <v>0</v>
      </c>
      <c r="H8432" s="113">
        <v>0</v>
      </c>
      <c r="I8432" s="50">
        <f t="shared" si="432"/>
        <v>3</v>
      </c>
      <c r="J8432" s="50">
        <f t="shared" si="433"/>
        <v>2</v>
      </c>
    </row>
    <row r="8433" spans="3:10">
      <c r="C8433" s="120">
        <v>909020502</v>
      </c>
      <c r="D8433" s="112" t="s">
        <v>7550</v>
      </c>
      <c r="E8433" s="113">
        <v>3</v>
      </c>
      <c r="F8433" s="113">
        <v>2</v>
      </c>
      <c r="G8433" s="113">
        <v>0</v>
      </c>
      <c r="H8433" s="113">
        <v>0</v>
      </c>
      <c r="I8433" s="50">
        <f t="shared" si="432"/>
        <v>3</v>
      </c>
      <c r="J8433" s="50">
        <f t="shared" si="433"/>
        <v>2</v>
      </c>
    </row>
    <row r="8434" spans="3:10">
      <c r="C8434" s="120">
        <v>909020503</v>
      </c>
      <c r="D8434" s="112" t="s">
        <v>7551</v>
      </c>
      <c r="E8434" s="113">
        <v>3</v>
      </c>
      <c r="F8434" s="113">
        <v>2</v>
      </c>
      <c r="G8434" s="113">
        <v>0</v>
      </c>
      <c r="H8434" s="113">
        <v>0</v>
      </c>
      <c r="I8434" s="50">
        <f t="shared" si="432"/>
        <v>3</v>
      </c>
      <c r="J8434" s="50">
        <f t="shared" si="433"/>
        <v>2</v>
      </c>
    </row>
    <row r="8435" spans="3:10">
      <c r="C8435" s="120">
        <v>909020504</v>
      </c>
      <c r="D8435" s="112" t="s">
        <v>7552</v>
      </c>
      <c r="E8435" s="113">
        <v>3</v>
      </c>
      <c r="F8435" s="113">
        <v>2</v>
      </c>
      <c r="G8435" s="113">
        <v>0</v>
      </c>
      <c r="H8435" s="113">
        <v>0</v>
      </c>
      <c r="I8435" s="50">
        <f t="shared" si="432"/>
        <v>3</v>
      </c>
      <c r="J8435" s="50">
        <f t="shared" si="433"/>
        <v>2</v>
      </c>
    </row>
    <row r="8436" spans="3:10">
      <c r="C8436" s="120">
        <v>909020505</v>
      </c>
      <c r="D8436" s="112" t="s">
        <v>7553</v>
      </c>
      <c r="E8436" s="113">
        <v>0</v>
      </c>
      <c r="F8436" s="113">
        <v>1</v>
      </c>
      <c r="G8436" s="113">
        <v>0</v>
      </c>
      <c r="H8436" s="113">
        <v>0</v>
      </c>
      <c r="I8436" s="50">
        <f t="shared" si="432"/>
        <v>0</v>
      </c>
      <c r="J8436" s="50">
        <f t="shared" si="433"/>
        <v>1</v>
      </c>
    </row>
    <row r="8437" spans="3:10">
      <c r="C8437" s="120">
        <v>909020506</v>
      </c>
      <c r="D8437" s="112" t="s">
        <v>7554</v>
      </c>
      <c r="E8437" s="113">
        <v>0</v>
      </c>
      <c r="F8437" s="113">
        <v>1</v>
      </c>
      <c r="G8437" s="113">
        <v>0</v>
      </c>
      <c r="H8437" s="113">
        <v>0</v>
      </c>
      <c r="I8437" s="50">
        <f t="shared" si="432"/>
        <v>0</v>
      </c>
      <c r="J8437" s="50">
        <f t="shared" si="433"/>
        <v>1</v>
      </c>
    </row>
    <row r="8438" spans="3:10">
      <c r="C8438" s="120">
        <v>909020507</v>
      </c>
      <c r="D8438" s="112" t="s">
        <v>7555</v>
      </c>
      <c r="E8438" s="113">
        <v>0</v>
      </c>
      <c r="F8438" s="113">
        <v>0</v>
      </c>
      <c r="G8438" s="113">
        <v>0</v>
      </c>
      <c r="H8438" s="113">
        <v>1</v>
      </c>
      <c r="I8438" s="50">
        <f t="shared" si="432"/>
        <v>0</v>
      </c>
      <c r="J8438" s="50">
        <f t="shared" si="433"/>
        <v>1</v>
      </c>
    </row>
    <row r="8439" spans="3:10">
      <c r="C8439" s="120">
        <v>909020508</v>
      </c>
      <c r="D8439" s="112" t="s">
        <v>7556</v>
      </c>
      <c r="E8439" s="113">
        <v>0</v>
      </c>
      <c r="F8439" s="113">
        <v>0</v>
      </c>
      <c r="G8439" s="113">
        <v>0</v>
      </c>
      <c r="H8439" s="113">
        <v>1</v>
      </c>
      <c r="I8439" s="50">
        <f t="shared" ref="I8439:I8502" si="434">SUM(E8439,G8439)</f>
        <v>0</v>
      </c>
      <c r="J8439" s="50">
        <f t="shared" ref="J8439:J8502" si="435">SUM(F8439,H8439)</f>
        <v>1</v>
      </c>
    </row>
    <row r="8440" spans="3:10">
      <c r="C8440" s="120" t="s">
        <v>7557</v>
      </c>
      <c r="D8440" s="112" t="s">
        <v>7558</v>
      </c>
      <c r="E8440" s="113">
        <v>0</v>
      </c>
      <c r="F8440" s="113">
        <v>0</v>
      </c>
      <c r="G8440" s="113">
        <v>1</v>
      </c>
      <c r="H8440" s="113">
        <v>1</v>
      </c>
      <c r="I8440" s="50">
        <f t="shared" si="434"/>
        <v>1</v>
      </c>
      <c r="J8440" s="50">
        <f t="shared" si="435"/>
        <v>1</v>
      </c>
    </row>
    <row r="8441" spans="3:10">
      <c r="C8441" s="120">
        <v>909020601</v>
      </c>
      <c r="D8441" s="112" t="s">
        <v>7559</v>
      </c>
      <c r="E8441" s="113">
        <v>7</v>
      </c>
      <c r="F8441" s="113">
        <v>6</v>
      </c>
      <c r="G8441" s="113">
        <v>0</v>
      </c>
      <c r="H8441" s="113">
        <v>0</v>
      </c>
      <c r="I8441" s="50">
        <f t="shared" si="434"/>
        <v>7</v>
      </c>
      <c r="J8441" s="50">
        <f t="shared" si="435"/>
        <v>6</v>
      </c>
    </row>
    <row r="8442" spans="3:10">
      <c r="C8442" s="120">
        <v>909020602</v>
      </c>
      <c r="D8442" s="112" t="s">
        <v>7560</v>
      </c>
      <c r="E8442" s="113">
        <v>7</v>
      </c>
      <c r="F8442" s="113">
        <v>6</v>
      </c>
      <c r="G8442" s="113">
        <v>0</v>
      </c>
      <c r="H8442" s="113">
        <v>0</v>
      </c>
      <c r="I8442" s="50">
        <f t="shared" si="434"/>
        <v>7</v>
      </c>
      <c r="J8442" s="50">
        <f t="shared" si="435"/>
        <v>6</v>
      </c>
    </row>
    <row r="8443" spans="3:10">
      <c r="C8443" s="120">
        <v>909020603</v>
      </c>
      <c r="D8443" s="112" t="s">
        <v>7561</v>
      </c>
      <c r="E8443" s="113">
        <v>7</v>
      </c>
      <c r="F8443" s="113">
        <v>6</v>
      </c>
      <c r="G8443" s="113">
        <v>0</v>
      </c>
      <c r="H8443" s="113">
        <v>0</v>
      </c>
      <c r="I8443" s="50">
        <f t="shared" si="434"/>
        <v>7</v>
      </c>
      <c r="J8443" s="50">
        <f t="shared" si="435"/>
        <v>6</v>
      </c>
    </row>
    <row r="8444" spans="3:10">
      <c r="C8444" s="120">
        <v>909020604</v>
      </c>
      <c r="D8444" s="112" t="s">
        <v>7562</v>
      </c>
      <c r="E8444" s="113">
        <v>8</v>
      </c>
      <c r="F8444" s="113">
        <v>7</v>
      </c>
      <c r="G8444" s="113">
        <v>0</v>
      </c>
      <c r="H8444" s="113">
        <v>0</v>
      </c>
      <c r="I8444" s="50">
        <f t="shared" si="434"/>
        <v>8</v>
      </c>
      <c r="J8444" s="50">
        <f t="shared" si="435"/>
        <v>7</v>
      </c>
    </row>
    <row r="8445" spans="3:10">
      <c r="C8445" s="120">
        <v>909020605</v>
      </c>
      <c r="D8445" s="112" t="s">
        <v>7563</v>
      </c>
      <c r="E8445" s="113">
        <v>1</v>
      </c>
      <c r="F8445" s="113">
        <v>2</v>
      </c>
      <c r="G8445" s="113">
        <v>0</v>
      </c>
      <c r="H8445" s="113">
        <v>0</v>
      </c>
      <c r="I8445" s="50">
        <f t="shared" si="434"/>
        <v>1</v>
      </c>
      <c r="J8445" s="50">
        <f t="shared" si="435"/>
        <v>2</v>
      </c>
    </row>
    <row r="8446" spans="3:10">
      <c r="C8446" s="120">
        <v>909020606</v>
      </c>
      <c r="D8446" s="112" t="s">
        <v>7564</v>
      </c>
      <c r="E8446" s="113">
        <v>1</v>
      </c>
      <c r="F8446" s="113">
        <v>2</v>
      </c>
      <c r="G8446" s="113">
        <v>0</v>
      </c>
      <c r="H8446" s="113">
        <v>0</v>
      </c>
      <c r="I8446" s="50">
        <f t="shared" si="434"/>
        <v>1</v>
      </c>
      <c r="J8446" s="50">
        <f t="shared" si="435"/>
        <v>2</v>
      </c>
    </row>
    <row r="8447" spans="3:10">
      <c r="C8447" s="120">
        <v>909020607</v>
      </c>
      <c r="D8447" s="112" t="s">
        <v>7565</v>
      </c>
      <c r="E8447" s="113">
        <v>1</v>
      </c>
      <c r="F8447" s="113">
        <v>2</v>
      </c>
      <c r="G8447" s="113">
        <v>0</v>
      </c>
      <c r="H8447" s="113">
        <v>0</v>
      </c>
      <c r="I8447" s="50">
        <f t="shared" si="434"/>
        <v>1</v>
      </c>
      <c r="J8447" s="50">
        <f t="shared" si="435"/>
        <v>2</v>
      </c>
    </row>
    <row r="8448" spans="3:10">
      <c r="C8448" s="120">
        <v>909020608</v>
      </c>
      <c r="D8448" s="112" t="s">
        <v>7566</v>
      </c>
      <c r="E8448" s="113">
        <v>1</v>
      </c>
      <c r="F8448" s="113">
        <v>2</v>
      </c>
      <c r="G8448" s="113">
        <v>0</v>
      </c>
      <c r="H8448" s="113">
        <v>0</v>
      </c>
      <c r="I8448" s="50">
        <f t="shared" si="434"/>
        <v>1</v>
      </c>
      <c r="J8448" s="50">
        <f t="shared" si="435"/>
        <v>2</v>
      </c>
    </row>
    <row r="8449" spans="3:10">
      <c r="C8449" s="120" t="s">
        <v>7567</v>
      </c>
      <c r="D8449" s="112" t="s">
        <v>7568</v>
      </c>
      <c r="E8449" s="113">
        <v>0</v>
      </c>
      <c r="F8449" s="113">
        <v>0</v>
      </c>
      <c r="G8449" s="113">
        <v>4</v>
      </c>
      <c r="H8449" s="113">
        <v>4</v>
      </c>
      <c r="I8449" s="50">
        <f t="shared" si="434"/>
        <v>4</v>
      </c>
      <c r="J8449" s="50">
        <f t="shared" si="435"/>
        <v>4</v>
      </c>
    </row>
    <row r="8450" spans="3:10">
      <c r="C8450" s="120">
        <v>909020701</v>
      </c>
      <c r="D8450" s="112" t="s">
        <v>7569</v>
      </c>
      <c r="E8450" s="113">
        <v>0</v>
      </c>
      <c r="F8450" s="113">
        <v>0</v>
      </c>
      <c r="G8450" s="113">
        <v>0</v>
      </c>
      <c r="H8450" s="113">
        <v>1</v>
      </c>
      <c r="I8450" s="50">
        <f t="shared" si="434"/>
        <v>0</v>
      </c>
      <c r="J8450" s="50">
        <f t="shared" si="435"/>
        <v>1</v>
      </c>
    </row>
    <row r="8451" spans="3:10">
      <c r="C8451" s="120">
        <v>909020702</v>
      </c>
      <c r="D8451" s="112" t="s">
        <v>7570</v>
      </c>
      <c r="E8451" s="113">
        <v>0</v>
      </c>
      <c r="F8451" s="113">
        <v>0</v>
      </c>
      <c r="G8451" s="113">
        <v>0</v>
      </c>
      <c r="H8451" s="113">
        <v>1</v>
      </c>
      <c r="I8451" s="50">
        <f t="shared" si="434"/>
        <v>0</v>
      </c>
      <c r="J8451" s="50">
        <f t="shared" si="435"/>
        <v>1</v>
      </c>
    </row>
    <row r="8452" spans="3:10">
      <c r="C8452" s="120">
        <v>909020703</v>
      </c>
      <c r="D8452" s="112" t="s">
        <v>7571</v>
      </c>
      <c r="E8452" s="113">
        <v>0</v>
      </c>
      <c r="F8452" s="113">
        <v>1</v>
      </c>
      <c r="G8452" s="113">
        <v>0</v>
      </c>
      <c r="H8452" s="113">
        <v>0</v>
      </c>
      <c r="I8452" s="50">
        <f t="shared" si="434"/>
        <v>0</v>
      </c>
      <c r="J8452" s="50">
        <f t="shared" si="435"/>
        <v>1</v>
      </c>
    </row>
    <row r="8453" spans="3:10">
      <c r="C8453" s="120">
        <v>909020704</v>
      </c>
      <c r="D8453" s="112" t="s">
        <v>7572</v>
      </c>
      <c r="E8453" s="113">
        <v>0</v>
      </c>
      <c r="F8453" s="113">
        <v>1</v>
      </c>
      <c r="G8453" s="113">
        <v>0</v>
      </c>
      <c r="H8453" s="113">
        <v>0</v>
      </c>
      <c r="I8453" s="50">
        <f t="shared" si="434"/>
        <v>0</v>
      </c>
      <c r="J8453" s="50">
        <f t="shared" si="435"/>
        <v>1</v>
      </c>
    </row>
    <row r="8454" spans="3:10">
      <c r="C8454" s="120">
        <v>909020705</v>
      </c>
      <c r="D8454" s="112" t="s">
        <v>7573</v>
      </c>
      <c r="E8454" s="113">
        <v>0</v>
      </c>
      <c r="F8454" s="113">
        <v>1</v>
      </c>
      <c r="G8454" s="113">
        <v>0</v>
      </c>
      <c r="H8454" s="113">
        <v>0</v>
      </c>
      <c r="I8454" s="50">
        <f t="shared" si="434"/>
        <v>0</v>
      </c>
      <c r="J8454" s="50">
        <f t="shared" si="435"/>
        <v>1</v>
      </c>
    </row>
    <row r="8455" spans="3:10">
      <c r="C8455" s="120">
        <v>909020706</v>
      </c>
      <c r="D8455" s="112" t="s">
        <v>7574</v>
      </c>
      <c r="E8455" s="113">
        <v>0</v>
      </c>
      <c r="F8455" s="113">
        <v>1</v>
      </c>
      <c r="G8455" s="113">
        <v>0</v>
      </c>
      <c r="H8455" s="113">
        <v>0</v>
      </c>
      <c r="I8455" s="50">
        <f t="shared" si="434"/>
        <v>0</v>
      </c>
      <c r="J8455" s="50">
        <f t="shared" si="435"/>
        <v>1</v>
      </c>
    </row>
    <row r="8456" spans="3:10">
      <c r="C8456" s="120">
        <v>909020707</v>
      </c>
      <c r="D8456" s="112" t="s">
        <v>7575</v>
      </c>
      <c r="E8456" s="113">
        <v>0</v>
      </c>
      <c r="F8456" s="113">
        <v>0</v>
      </c>
      <c r="G8456" s="113">
        <v>0</v>
      </c>
      <c r="H8456" s="113">
        <v>1</v>
      </c>
      <c r="I8456" s="50">
        <f t="shared" si="434"/>
        <v>0</v>
      </c>
      <c r="J8456" s="50">
        <f t="shared" si="435"/>
        <v>1</v>
      </c>
    </row>
    <row r="8457" spans="3:10">
      <c r="C8457" s="120">
        <v>909020708</v>
      </c>
      <c r="D8457" s="112" t="s">
        <v>7576</v>
      </c>
      <c r="E8457" s="113">
        <v>0</v>
      </c>
      <c r="F8457" s="113">
        <v>0</v>
      </c>
      <c r="G8457" s="113">
        <v>0</v>
      </c>
      <c r="H8457" s="113">
        <v>1</v>
      </c>
      <c r="I8457" s="50">
        <f t="shared" si="434"/>
        <v>0</v>
      </c>
      <c r="J8457" s="50">
        <f t="shared" si="435"/>
        <v>1</v>
      </c>
    </row>
    <row r="8458" spans="3:10">
      <c r="C8458" s="120">
        <v>4000001</v>
      </c>
      <c r="D8458" s="112" t="s">
        <v>7577</v>
      </c>
      <c r="E8458" s="113">
        <v>4471</v>
      </c>
      <c r="F8458" s="113">
        <v>4312</v>
      </c>
      <c r="G8458" s="113">
        <v>6</v>
      </c>
      <c r="H8458" s="113">
        <v>6</v>
      </c>
      <c r="I8458" s="50">
        <f t="shared" si="434"/>
        <v>4477</v>
      </c>
      <c r="J8458" s="50">
        <f t="shared" si="435"/>
        <v>4318</v>
      </c>
    </row>
    <row r="8459" spans="3:10">
      <c r="C8459" s="120">
        <v>4000010</v>
      </c>
      <c r="D8459" s="112" t="s">
        <v>7578</v>
      </c>
      <c r="E8459" s="113">
        <v>4466</v>
      </c>
      <c r="F8459" s="113">
        <v>4307</v>
      </c>
      <c r="G8459" s="113">
        <v>6</v>
      </c>
      <c r="H8459" s="113">
        <v>6</v>
      </c>
      <c r="I8459" s="50">
        <f t="shared" si="434"/>
        <v>4472</v>
      </c>
      <c r="J8459" s="50">
        <f t="shared" si="435"/>
        <v>4313</v>
      </c>
    </row>
    <row r="8460" spans="3:10">
      <c r="C8460" s="120">
        <v>4000020</v>
      </c>
      <c r="D8460" s="112" t="s">
        <v>7579</v>
      </c>
      <c r="E8460" s="113">
        <v>2179</v>
      </c>
      <c r="F8460" s="113">
        <v>2096</v>
      </c>
      <c r="G8460" s="113">
        <v>3</v>
      </c>
      <c r="H8460" s="113">
        <v>2</v>
      </c>
      <c r="I8460" s="50">
        <f t="shared" si="434"/>
        <v>2182</v>
      </c>
      <c r="J8460" s="50">
        <f t="shared" si="435"/>
        <v>2098</v>
      </c>
    </row>
    <row r="8461" spans="3:10">
      <c r="C8461" s="120">
        <v>4000030</v>
      </c>
      <c r="D8461" s="112" t="s">
        <v>7580</v>
      </c>
      <c r="E8461" s="113">
        <v>2173</v>
      </c>
      <c r="F8461" s="113">
        <v>2091</v>
      </c>
      <c r="G8461" s="113">
        <v>3</v>
      </c>
      <c r="H8461" s="113">
        <v>2</v>
      </c>
      <c r="I8461" s="50">
        <f t="shared" si="434"/>
        <v>2176</v>
      </c>
      <c r="J8461" s="50">
        <f t="shared" si="435"/>
        <v>2093</v>
      </c>
    </row>
    <row r="8462" spans="3:10">
      <c r="C8462" s="120">
        <v>4000040</v>
      </c>
      <c r="D8462" s="112" t="s">
        <v>7581</v>
      </c>
      <c r="E8462" s="113">
        <v>0</v>
      </c>
      <c r="F8462" s="113">
        <v>1</v>
      </c>
      <c r="G8462" s="113">
        <v>0</v>
      </c>
      <c r="H8462" s="113">
        <v>0</v>
      </c>
      <c r="I8462" s="50">
        <f t="shared" si="434"/>
        <v>0</v>
      </c>
      <c r="J8462" s="50">
        <f t="shared" si="435"/>
        <v>1</v>
      </c>
    </row>
    <row r="8463" spans="3:10">
      <c r="C8463" s="120">
        <v>4000050</v>
      </c>
      <c r="D8463" s="112" t="s">
        <v>7582</v>
      </c>
      <c r="E8463" s="113">
        <v>0</v>
      </c>
      <c r="F8463" s="113">
        <v>1</v>
      </c>
      <c r="G8463" s="113">
        <v>0</v>
      </c>
      <c r="H8463" s="113">
        <v>0</v>
      </c>
      <c r="I8463" s="50">
        <f t="shared" si="434"/>
        <v>0</v>
      </c>
      <c r="J8463" s="50">
        <f t="shared" si="435"/>
        <v>1</v>
      </c>
    </row>
    <row r="8464" spans="3:10">
      <c r="C8464" s="120">
        <v>4000060</v>
      </c>
      <c r="D8464" s="112" t="s">
        <v>7583</v>
      </c>
      <c r="E8464" s="113">
        <v>0</v>
      </c>
      <c r="F8464" s="113">
        <v>1</v>
      </c>
      <c r="G8464" s="113">
        <v>0</v>
      </c>
      <c r="H8464" s="113">
        <v>0</v>
      </c>
      <c r="I8464" s="50">
        <f t="shared" si="434"/>
        <v>0</v>
      </c>
      <c r="J8464" s="50">
        <f t="shared" si="435"/>
        <v>1</v>
      </c>
    </row>
    <row r="8465" spans="3:10">
      <c r="C8465" s="120">
        <v>4000070</v>
      </c>
      <c r="D8465" s="112" t="s">
        <v>7584</v>
      </c>
      <c r="E8465" s="113">
        <v>0</v>
      </c>
      <c r="F8465" s="113">
        <v>1</v>
      </c>
      <c r="G8465" s="113">
        <v>0</v>
      </c>
      <c r="H8465" s="113">
        <v>0</v>
      </c>
      <c r="I8465" s="50">
        <f t="shared" si="434"/>
        <v>0</v>
      </c>
      <c r="J8465" s="50">
        <f t="shared" si="435"/>
        <v>1</v>
      </c>
    </row>
    <row r="8466" spans="3:10">
      <c r="C8466" s="120">
        <v>4000080</v>
      </c>
      <c r="D8466" s="112" t="s">
        <v>7585</v>
      </c>
      <c r="E8466" s="113">
        <v>187</v>
      </c>
      <c r="F8466" s="113">
        <v>178</v>
      </c>
      <c r="G8466" s="113">
        <v>0</v>
      </c>
      <c r="H8466" s="113">
        <v>0</v>
      </c>
      <c r="I8466" s="50">
        <f t="shared" si="434"/>
        <v>187</v>
      </c>
      <c r="J8466" s="50">
        <f t="shared" si="435"/>
        <v>178</v>
      </c>
    </row>
    <row r="8467" spans="3:10">
      <c r="C8467" s="120">
        <v>4000090</v>
      </c>
      <c r="D8467" s="112" t="s">
        <v>7586</v>
      </c>
      <c r="E8467" s="113">
        <v>187</v>
      </c>
      <c r="F8467" s="113">
        <v>178</v>
      </c>
      <c r="G8467" s="113">
        <v>0</v>
      </c>
      <c r="H8467" s="113">
        <v>0</v>
      </c>
      <c r="I8467" s="50">
        <f t="shared" si="434"/>
        <v>187</v>
      </c>
      <c r="J8467" s="50">
        <f t="shared" si="435"/>
        <v>178</v>
      </c>
    </row>
    <row r="8468" spans="3:10">
      <c r="C8468" s="120">
        <v>4000100</v>
      </c>
      <c r="D8468" s="112" t="s">
        <v>7587</v>
      </c>
      <c r="E8468" s="113">
        <v>1</v>
      </c>
      <c r="F8468" s="113">
        <v>2</v>
      </c>
      <c r="G8468" s="113">
        <v>0</v>
      </c>
      <c r="H8468" s="113">
        <v>0</v>
      </c>
      <c r="I8468" s="50">
        <f t="shared" si="434"/>
        <v>1</v>
      </c>
      <c r="J8468" s="50">
        <f t="shared" si="435"/>
        <v>2</v>
      </c>
    </row>
    <row r="8469" spans="3:10">
      <c r="C8469" s="120">
        <v>4000110</v>
      </c>
      <c r="D8469" s="112" t="s">
        <v>7588</v>
      </c>
      <c r="E8469" s="113">
        <v>1</v>
      </c>
      <c r="F8469" s="113">
        <v>2</v>
      </c>
      <c r="G8469" s="113">
        <v>0</v>
      </c>
      <c r="H8469" s="113">
        <v>0</v>
      </c>
      <c r="I8469" s="50">
        <f t="shared" si="434"/>
        <v>1</v>
      </c>
      <c r="J8469" s="50">
        <f t="shared" si="435"/>
        <v>2</v>
      </c>
    </row>
    <row r="8470" spans="3:10">
      <c r="C8470" s="120">
        <v>4000120</v>
      </c>
      <c r="D8470" s="112" t="s">
        <v>7589</v>
      </c>
      <c r="E8470" s="113">
        <v>0</v>
      </c>
      <c r="F8470" s="113">
        <v>1</v>
      </c>
      <c r="G8470" s="113">
        <v>0</v>
      </c>
      <c r="H8470" s="113">
        <v>0</v>
      </c>
      <c r="I8470" s="50">
        <f t="shared" si="434"/>
        <v>0</v>
      </c>
      <c r="J8470" s="50">
        <f t="shared" si="435"/>
        <v>1</v>
      </c>
    </row>
    <row r="8471" spans="3:10">
      <c r="C8471" s="120">
        <v>4000130</v>
      </c>
      <c r="D8471" s="112" t="s">
        <v>7590</v>
      </c>
      <c r="E8471" s="113">
        <v>0</v>
      </c>
      <c r="F8471" s="113">
        <v>1</v>
      </c>
      <c r="G8471" s="113">
        <v>0</v>
      </c>
      <c r="H8471" s="113">
        <v>0</v>
      </c>
      <c r="I8471" s="50">
        <f t="shared" si="434"/>
        <v>0</v>
      </c>
      <c r="J8471" s="50">
        <f t="shared" si="435"/>
        <v>1</v>
      </c>
    </row>
    <row r="8472" spans="3:10">
      <c r="C8472" s="120">
        <v>4000140</v>
      </c>
      <c r="D8472" s="112" t="s">
        <v>7591</v>
      </c>
      <c r="E8472" s="113">
        <v>2</v>
      </c>
      <c r="F8472" s="113">
        <v>2</v>
      </c>
      <c r="G8472" s="113">
        <v>0</v>
      </c>
      <c r="H8472" s="113">
        <v>0</v>
      </c>
      <c r="I8472" s="50">
        <f t="shared" si="434"/>
        <v>2</v>
      </c>
      <c r="J8472" s="50">
        <f t="shared" si="435"/>
        <v>2</v>
      </c>
    </row>
    <row r="8473" spans="3:10">
      <c r="C8473" s="120">
        <v>4000150</v>
      </c>
      <c r="D8473" s="112" t="s">
        <v>7592</v>
      </c>
      <c r="E8473" s="113">
        <v>2</v>
      </c>
      <c r="F8473" s="113">
        <v>2</v>
      </c>
      <c r="G8473" s="113">
        <v>0</v>
      </c>
      <c r="H8473" s="113">
        <v>0</v>
      </c>
      <c r="I8473" s="50">
        <f t="shared" si="434"/>
        <v>2</v>
      </c>
      <c r="J8473" s="50">
        <f t="shared" si="435"/>
        <v>2</v>
      </c>
    </row>
    <row r="8474" spans="3:10">
      <c r="C8474" s="120">
        <v>4000160</v>
      </c>
      <c r="D8474" s="112" t="s">
        <v>7593</v>
      </c>
      <c r="E8474" s="113">
        <v>2</v>
      </c>
      <c r="F8474" s="113">
        <v>2</v>
      </c>
      <c r="G8474" s="113">
        <v>0</v>
      </c>
      <c r="H8474" s="113">
        <v>0</v>
      </c>
      <c r="I8474" s="50">
        <f t="shared" si="434"/>
        <v>2</v>
      </c>
      <c r="J8474" s="50">
        <f t="shared" si="435"/>
        <v>2</v>
      </c>
    </row>
    <row r="8475" spans="3:10">
      <c r="C8475" s="120">
        <v>4000170</v>
      </c>
      <c r="D8475" s="112" t="s">
        <v>7594</v>
      </c>
      <c r="E8475" s="113">
        <v>2</v>
      </c>
      <c r="F8475" s="113">
        <v>2</v>
      </c>
      <c r="G8475" s="113">
        <v>0</v>
      </c>
      <c r="H8475" s="113">
        <v>0</v>
      </c>
      <c r="I8475" s="50">
        <f t="shared" si="434"/>
        <v>2</v>
      </c>
      <c r="J8475" s="50">
        <f t="shared" si="435"/>
        <v>2</v>
      </c>
    </row>
    <row r="8476" spans="3:10">
      <c r="C8476" s="120">
        <v>4000180</v>
      </c>
      <c r="D8476" s="112" t="s">
        <v>7595</v>
      </c>
      <c r="E8476" s="113">
        <v>3</v>
      </c>
      <c r="F8476" s="113">
        <v>3</v>
      </c>
      <c r="G8476" s="113">
        <v>0</v>
      </c>
      <c r="H8476" s="113">
        <v>0</v>
      </c>
      <c r="I8476" s="50">
        <f t="shared" si="434"/>
        <v>3</v>
      </c>
      <c r="J8476" s="50">
        <f t="shared" si="435"/>
        <v>3</v>
      </c>
    </row>
    <row r="8477" spans="3:10">
      <c r="C8477" s="120">
        <v>4000190</v>
      </c>
      <c r="D8477" s="112" t="s">
        <v>7596</v>
      </c>
      <c r="E8477" s="113">
        <v>3</v>
      </c>
      <c r="F8477" s="113">
        <v>3</v>
      </c>
      <c r="G8477" s="113">
        <v>0</v>
      </c>
      <c r="H8477" s="113">
        <v>0</v>
      </c>
      <c r="I8477" s="50">
        <f t="shared" si="434"/>
        <v>3</v>
      </c>
      <c r="J8477" s="50">
        <f t="shared" si="435"/>
        <v>3</v>
      </c>
    </row>
    <row r="8478" spans="3:10">
      <c r="C8478" s="120">
        <v>4000200</v>
      </c>
      <c r="D8478" s="112" t="s">
        <v>7597</v>
      </c>
      <c r="E8478" s="113">
        <v>2</v>
      </c>
      <c r="F8478" s="113">
        <v>3</v>
      </c>
      <c r="G8478" s="113">
        <v>0</v>
      </c>
      <c r="H8478" s="113">
        <v>0</v>
      </c>
      <c r="I8478" s="50">
        <f t="shared" si="434"/>
        <v>2</v>
      </c>
      <c r="J8478" s="50">
        <f t="shared" si="435"/>
        <v>3</v>
      </c>
    </row>
    <row r="8479" spans="3:10">
      <c r="C8479" s="120">
        <v>4000210</v>
      </c>
      <c r="D8479" s="112" t="s">
        <v>7598</v>
      </c>
      <c r="E8479" s="113">
        <v>2</v>
      </c>
      <c r="F8479" s="113">
        <v>3</v>
      </c>
      <c r="G8479" s="113">
        <v>0</v>
      </c>
      <c r="H8479" s="113">
        <v>0</v>
      </c>
      <c r="I8479" s="50">
        <f t="shared" si="434"/>
        <v>2</v>
      </c>
      <c r="J8479" s="50">
        <f t="shared" si="435"/>
        <v>3</v>
      </c>
    </row>
    <row r="8480" spans="3:10">
      <c r="C8480" s="120">
        <v>4000220</v>
      </c>
      <c r="D8480" s="112" t="s">
        <v>7599</v>
      </c>
      <c r="E8480" s="113">
        <v>0</v>
      </c>
      <c r="F8480" s="113">
        <v>0</v>
      </c>
      <c r="G8480" s="113">
        <v>0</v>
      </c>
      <c r="H8480" s="113">
        <v>1</v>
      </c>
      <c r="I8480" s="50">
        <f t="shared" si="434"/>
        <v>0</v>
      </c>
      <c r="J8480" s="50">
        <f t="shared" si="435"/>
        <v>1</v>
      </c>
    </row>
    <row r="8481" spans="3:10">
      <c r="C8481" s="120">
        <v>4000230</v>
      </c>
      <c r="D8481" s="112" t="s">
        <v>7600</v>
      </c>
      <c r="E8481" s="113">
        <v>0</v>
      </c>
      <c r="F8481" s="113">
        <v>0</v>
      </c>
      <c r="G8481" s="113">
        <v>0</v>
      </c>
      <c r="H8481" s="113">
        <v>1</v>
      </c>
      <c r="I8481" s="50">
        <f t="shared" si="434"/>
        <v>0</v>
      </c>
      <c r="J8481" s="50">
        <f t="shared" si="435"/>
        <v>1</v>
      </c>
    </row>
    <row r="8482" spans="3:10">
      <c r="C8482" s="120">
        <v>4000240</v>
      </c>
      <c r="D8482" s="112" t="s">
        <v>7601</v>
      </c>
      <c r="E8482" s="113">
        <v>0</v>
      </c>
      <c r="F8482" s="113">
        <v>0</v>
      </c>
      <c r="G8482" s="113">
        <v>0</v>
      </c>
      <c r="H8482" s="113">
        <v>1</v>
      </c>
      <c r="I8482" s="50">
        <f t="shared" si="434"/>
        <v>0</v>
      </c>
      <c r="J8482" s="50">
        <f t="shared" si="435"/>
        <v>1</v>
      </c>
    </row>
    <row r="8483" spans="3:10">
      <c r="C8483" s="120">
        <v>4000250</v>
      </c>
      <c r="D8483" s="112" t="s">
        <v>7602</v>
      </c>
      <c r="E8483" s="113">
        <v>0</v>
      </c>
      <c r="F8483" s="113">
        <v>0</v>
      </c>
      <c r="G8483" s="113">
        <v>0</v>
      </c>
      <c r="H8483" s="113">
        <v>1</v>
      </c>
      <c r="I8483" s="50">
        <f t="shared" si="434"/>
        <v>0</v>
      </c>
      <c r="J8483" s="50">
        <f t="shared" si="435"/>
        <v>1</v>
      </c>
    </row>
    <row r="8484" spans="3:10">
      <c r="C8484" s="120">
        <v>4000260</v>
      </c>
      <c r="D8484" s="112" t="s">
        <v>7603</v>
      </c>
      <c r="E8484" s="113">
        <v>7</v>
      </c>
      <c r="F8484" s="113">
        <v>8</v>
      </c>
      <c r="G8484" s="113">
        <v>0</v>
      </c>
      <c r="H8484" s="113">
        <v>0</v>
      </c>
      <c r="I8484" s="50">
        <f t="shared" si="434"/>
        <v>7</v>
      </c>
      <c r="J8484" s="50">
        <f t="shared" si="435"/>
        <v>8</v>
      </c>
    </row>
    <row r="8485" spans="3:10">
      <c r="C8485" s="120">
        <v>4000270</v>
      </c>
      <c r="D8485" s="112" t="s">
        <v>7604</v>
      </c>
      <c r="E8485" s="113">
        <v>7</v>
      </c>
      <c r="F8485" s="113">
        <v>8</v>
      </c>
      <c r="G8485" s="113">
        <v>0</v>
      </c>
      <c r="H8485" s="113">
        <v>0</v>
      </c>
      <c r="I8485" s="50">
        <f t="shared" si="434"/>
        <v>7</v>
      </c>
      <c r="J8485" s="50">
        <f t="shared" si="435"/>
        <v>8</v>
      </c>
    </row>
    <row r="8486" spans="3:10">
      <c r="C8486" s="120">
        <v>4000280</v>
      </c>
      <c r="D8486" s="112" t="s">
        <v>7605</v>
      </c>
      <c r="E8486" s="113">
        <v>1</v>
      </c>
      <c r="F8486" s="113">
        <v>2</v>
      </c>
      <c r="G8486" s="113">
        <v>0</v>
      </c>
      <c r="H8486" s="113">
        <v>0</v>
      </c>
      <c r="I8486" s="50">
        <f t="shared" si="434"/>
        <v>1</v>
      </c>
      <c r="J8486" s="50">
        <f t="shared" si="435"/>
        <v>2</v>
      </c>
    </row>
    <row r="8487" spans="3:10">
      <c r="C8487" s="120">
        <v>4000290</v>
      </c>
      <c r="D8487" s="112" t="s">
        <v>7606</v>
      </c>
      <c r="E8487" s="113">
        <v>1</v>
      </c>
      <c r="F8487" s="113">
        <v>2</v>
      </c>
      <c r="G8487" s="113">
        <v>0</v>
      </c>
      <c r="H8487" s="113">
        <v>0</v>
      </c>
      <c r="I8487" s="50">
        <f t="shared" si="434"/>
        <v>1</v>
      </c>
      <c r="J8487" s="50">
        <f t="shared" si="435"/>
        <v>2</v>
      </c>
    </row>
    <row r="8488" spans="3:10">
      <c r="C8488" s="120">
        <v>4000300</v>
      </c>
      <c r="D8488" s="112" t="s">
        <v>7607</v>
      </c>
      <c r="E8488" s="113">
        <v>1</v>
      </c>
      <c r="F8488" s="113">
        <v>1</v>
      </c>
      <c r="G8488" s="113">
        <v>0</v>
      </c>
      <c r="H8488" s="113">
        <v>0</v>
      </c>
      <c r="I8488" s="50">
        <f t="shared" si="434"/>
        <v>1</v>
      </c>
      <c r="J8488" s="50">
        <f t="shared" si="435"/>
        <v>1</v>
      </c>
    </row>
    <row r="8489" spans="3:10">
      <c r="C8489" s="120">
        <v>4000310</v>
      </c>
      <c r="D8489" s="112" t="s">
        <v>7608</v>
      </c>
      <c r="E8489" s="113">
        <v>0</v>
      </c>
      <c r="F8489" s="113">
        <v>1</v>
      </c>
      <c r="G8489" s="113">
        <v>0</v>
      </c>
      <c r="H8489" s="113">
        <v>0</v>
      </c>
      <c r="I8489" s="50">
        <f t="shared" si="434"/>
        <v>0</v>
      </c>
      <c r="J8489" s="50">
        <f t="shared" si="435"/>
        <v>1</v>
      </c>
    </row>
    <row r="8490" spans="3:10">
      <c r="C8490" s="120">
        <v>4000320</v>
      </c>
      <c r="D8490" s="112" t="s">
        <v>7609</v>
      </c>
      <c r="E8490" s="113">
        <v>3</v>
      </c>
      <c r="F8490" s="113">
        <v>4</v>
      </c>
      <c r="G8490" s="113">
        <v>0</v>
      </c>
      <c r="H8490" s="113">
        <v>0</v>
      </c>
      <c r="I8490" s="50">
        <f t="shared" si="434"/>
        <v>3</v>
      </c>
      <c r="J8490" s="50">
        <f t="shared" si="435"/>
        <v>4</v>
      </c>
    </row>
    <row r="8491" spans="3:10">
      <c r="C8491" s="120">
        <v>4000330</v>
      </c>
      <c r="D8491" s="112" t="s">
        <v>7610</v>
      </c>
      <c r="E8491" s="113">
        <v>3</v>
      </c>
      <c r="F8491" s="113">
        <v>4</v>
      </c>
      <c r="G8491" s="113">
        <v>0</v>
      </c>
      <c r="H8491" s="113">
        <v>0</v>
      </c>
      <c r="I8491" s="50">
        <f t="shared" si="434"/>
        <v>3</v>
      </c>
      <c r="J8491" s="50">
        <f t="shared" si="435"/>
        <v>4</v>
      </c>
    </row>
    <row r="8492" spans="3:10">
      <c r="C8492" s="120">
        <v>4000340</v>
      </c>
      <c r="D8492" s="112" t="s">
        <v>7611</v>
      </c>
      <c r="E8492" s="113">
        <v>0</v>
      </c>
      <c r="F8492" s="113">
        <v>1</v>
      </c>
      <c r="G8492" s="113">
        <v>0</v>
      </c>
      <c r="H8492" s="113">
        <v>0</v>
      </c>
      <c r="I8492" s="50">
        <f t="shared" si="434"/>
        <v>0</v>
      </c>
      <c r="J8492" s="50">
        <f t="shared" si="435"/>
        <v>1</v>
      </c>
    </row>
    <row r="8493" spans="3:10">
      <c r="C8493" s="120">
        <v>4000350</v>
      </c>
      <c r="D8493" s="112" t="s">
        <v>7612</v>
      </c>
      <c r="E8493" s="113">
        <v>0</v>
      </c>
      <c r="F8493" s="113">
        <v>1</v>
      </c>
      <c r="G8493" s="113">
        <v>0</v>
      </c>
      <c r="H8493" s="113">
        <v>0</v>
      </c>
      <c r="I8493" s="50">
        <f t="shared" si="434"/>
        <v>0</v>
      </c>
      <c r="J8493" s="50">
        <f t="shared" si="435"/>
        <v>1</v>
      </c>
    </row>
    <row r="8494" spans="3:10">
      <c r="C8494" s="120">
        <v>4000360</v>
      </c>
      <c r="D8494" s="112" t="s">
        <v>7613</v>
      </c>
      <c r="E8494" s="113">
        <v>1</v>
      </c>
      <c r="F8494" s="113">
        <v>2</v>
      </c>
      <c r="G8494" s="113">
        <v>0</v>
      </c>
      <c r="H8494" s="113">
        <v>0</v>
      </c>
      <c r="I8494" s="50">
        <f t="shared" si="434"/>
        <v>1</v>
      </c>
      <c r="J8494" s="50">
        <f t="shared" si="435"/>
        <v>2</v>
      </c>
    </row>
    <row r="8495" spans="3:10">
      <c r="C8495" s="120">
        <v>4000370</v>
      </c>
      <c r="D8495" s="112" t="s">
        <v>7614</v>
      </c>
      <c r="E8495" s="113">
        <v>1</v>
      </c>
      <c r="F8495" s="113">
        <v>2</v>
      </c>
      <c r="G8495" s="113">
        <v>0</v>
      </c>
      <c r="H8495" s="113">
        <v>0</v>
      </c>
      <c r="I8495" s="50">
        <f t="shared" si="434"/>
        <v>1</v>
      </c>
      <c r="J8495" s="50">
        <f t="shared" si="435"/>
        <v>2</v>
      </c>
    </row>
    <row r="8496" spans="3:10">
      <c r="C8496" s="120">
        <v>4000380</v>
      </c>
      <c r="D8496" s="112" t="s">
        <v>7615</v>
      </c>
      <c r="E8496" s="113">
        <v>11</v>
      </c>
      <c r="F8496" s="113">
        <v>12</v>
      </c>
      <c r="G8496" s="113">
        <v>0</v>
      </c>
      <c r="H8496" s="113">
        <v>0</v>
      </c>
      <c r="I8496" s="50">
        <f t="shared" si="434"/>
        <v>11</v>
      </c>
      <c r="J8496" s="50">
        <f t="shared" si="435"/>
        <v>12</v>
      </c>
    </row>
    <row r="8497" spans="3:10">
      <c r="C8497" s="120">
        <v>4000390</v>
      </c>
      <c r="D8497" s="112" t="s">
        <v>7616</v>
      </c>
      <c r="E8497" s="113">
        <v>11</v>
      </c>
      <c r="F8497" s="113">
        <v>12</v>
      </c>
      <c r="G8497" s="113">
        <v>0</v>
      </c>
      <c r="H8497" s="113">
        <v>0</v>
      </c>
      <c r="I8497" s="50">
        <f t="shared" si="434"/>
        <v>11</v>
      </c>
      <c r="J8497" s="50">
        <f t="shared" si="435"/>
        <v>12</v>
      </c>
    </row>
    <row r="8498" spans="3:10">
      <c r="C8498" s="120">
        <v>4000400</v>
      </c>
      <c r="D8498" s="112" t="s">
        <v>7617</v>
      </c>
      <c r="E8498" s="113">
        <v>128</v>
      </c>
      <c r="F8498" s="113">
        <v>122</v>
      </c>
      <c r="G8498" s="113">
        <v>0</v>
      </c>
      <c r="H8498" s="113">
        <v>0</v>
      </c>
      <c r="I8498" s="50">
        <f t="shared" si="434"/>
        <v>128</v>
      </c>
      <c r="J8498" s="50">
        <f t="shared" si="435"/>
        <v>122</v>
      </c>
    </row>
    <row r="8499" spans="3:10">
      <c r="C8499" s="120">
        <v>4000410</v>
      </c>
      <c r="D8499" s="112" t="s">
        <v>7618</v>
      </c>
      <c r="E8499" s="113">
        <v>128</v>
      </c>
      <c r="F8499" s="113">
        <v>122</v>
      </c>
      <c r="G8499" s="113">
        <v>0</v>
      </c>
      <c r="H8499" s="113">
        <v>0</v>
      </c>
      <c r="I8499" s="50">
        <f t="shared" si="434"/>
        <v>128</v>
      </c>
      <c r="J8499" s="50">
        <f t="shared" si="435"/>
        <v>122</v>
      </c>
    </row>
    <row r="8500" spans="3:10">
      <c r="C8500" s="120">
        <v>4000420</v>
      </c>
      <c r="D8500" s="112" t="s">
        <v>7619</v>
      </c>
      <c r="E8500" s="113">
        <v>123</v>
      </c>
      <c r="F8500" s="113">
        <v>119</v>
      </c>
      <c r="G8500" s="113">
        <v>0</v>
      </c>
      <c r="H8500" s="113">
        <v>0</v>
      </c>
      <c r="I8500" s="50">
        <f t="shared" si="434"/>
        <v>123</v>
      </c>
      <c r="J8500" s="50">
        <f t="shared" si="435"/>
        <v>119</v>
      </c>
    </row>
    <row r="8501" spans="3:10">
      <c r="C8501" s="120">
        <v>4000430</v>
      </c>
      <c r="D8501" s="112" t="s">
        <v>7620</v>
      </c>
      <c r="E8501" s="113">
        <v>123</v>
      </c>
      <c r="F8501" s="113">
        <v>119</v>
      </c>
      <c r="G8501" s="113">
        <v>0</v>
      </c>
      <c r="H8501" s="113">
        <v>0</v>
      </c>
      <c r="I8501" s="50">
        <f t="shared" si="434"/>
        <v>123</v>
      </c>
      <c r="J8501" s="50">
        <f t="shared" si="435"/>
        <v>119</v>
      </c>
    </row>
    <row r="8502" spans="3:10">
      <c r="C8502" s="120">
        <v>4000440</v>
      </c>
      <c r="D8502" s="112" t="s">
        <v>7621</v>
      </c>
      <c r="E8502" s="113">
        <v>1572</v>
      </c>
      <c r="F8502" s="113">
        <v>1498</v>
      </c>
      <c r="G8502" s="113">
        <v>4</v>
      </c>
      <c r="H8502" s="113">
        <v>3</v>
      </c>
      <c r="I8502" s="50">
        <f t="shared" si="434"/>
        <v>1576</v>
      </c>
      <c r="J8502" s="50">
        <f t="shared" si="435"/>
        <v>1501</v>
      </c>
    </row>
    <row r="8503" spans="3:10">
      <c r="C8503" s="120">
        <v>4000450</v>
      </c>
      <c r="D8503" s="112" t="s">
        <v>7622</v>
      </c>
      <c r="E8503" s="113">
        <v>1572</v>
      </c>
      <c r="F8503" s="113">
        <v>1498</v>
      </c>
      <c r="G8503" s="113">
        <v>4</v>
      </c>
      <c r="H8503" s="113">
        <v>3</v>
      </c>
      <c r="I8503" s="50">
        <f t="shared" ref="I8503:I8566" si="436">SUM(E8503,G8503)</f>
        <v>1576</v>
      </c>
      <c r="J8503" s="50">
        <f t="shared" ref="J8503:J8566" si="437">SUM(F8503,H8503)</f>
        <v>1501</v>
      </c>
    </row>
    <row r="8504" spans="3:10">
      <c r="C8504" s="120">
        <v>4000460</v>
      </c>
      <c r="D8504" s="112" t="s">
        <v>7623</v>
      </c>
      <c r="E8504" s="113">
        <v>149</v>
      </c>
      <c r="F8504" s="113">
        <v>140</v>
      </c>
      <c r="G8504" s="113">
        <v>1</v>
      </c>
      <c r="H8504" s="113">
        <v>0</v>
      </c>
      <c r="I8504" s="50">
        <f t="shared" si="436"/>
        <v>150</v>
      </c>
      <c r="J8504" s="50">
        <f t="shared" si="437"/>
        <v>140</v>
      </c>
    </row>
    <row r="8505" spans="3:10">
      <c r="C8505" s="120">
        <v>4000470</v>
      </c>
      <c r="D8505" s="112" t="s">
        <v>7624</v>
      </c>
      <c r="E8505" s="113">
        <v>149</v>
      </c>
      <c r="F8505" s="113">
        <v>140</v>
      </c>
      <c r="G8505" s="113">
        <v>1</v>
      </c>
      <c r="H8505" s="113">
        <v>0</v>
      </c>
      <c r="I8505" s="50">
        <f t="shared" si="436"/>
        <v>150</v>
      </c>
      <c r="J8505" s="50">
        <f t="shared" si="437"/>
        <v>140</v>
      </c>
    </row>
    <row r="8506" spans="3:10">
      <c r="C8506" s="120">
        <v>4000480</v>
      </c>
      <c r="D8506" s="112" t="s">
        <v>7625</v>
      </c>
      <c r="E8506" s="113">
        <v>296</v>
      </c>
      <c r="F8506" s="113">
        <v>295</v>
      </c>
      <c r="G8506" s="113">
        <v>1</v>
      </c>
      <c r="H8506" s="113">
        <v>0</v>
      </c>
      <c r="I8506" s="50">
        <f t="shared" si="436"/>
        <v>297</v>
      </c>
      <c r="J8506" s="50">
        <f t="shared" si="437"/>
        <v>295</v>
      </c>
    </row>
    <row r="8507" spans="3:10">
      <c r="C8507" s="120">
        <v>4000490</v>
      </c>
      <c r="D8507" s="112" t="s">
        <v>7626</v>
      </c>
      <c r="E8507" s="113">
        <v>296</v>
      </c>
      <c r="F8507" s="113">
        <v>295</v>
      </c>
      <c r="G8507" s="113">
        <v>1</v>
      </c>
      <c r="H8507" s="113">
        <v>0</v>
      </c>
      <c r="I8507" s="50">
        <f t="shared" si="436"/>
        <v>297</v>
      </c>
      <c r="J8507" s="50">
        <f t="shared" si="437"/>
        <v>295</v>
      </c>
    </row>
    <row r="8508" spans="3:10">
      <c r="C8508" s="120">
        <v>4000500</v>
      </c>
      <c r="D8508" s="112" t="s">
        <v>7627</v>
      </c>
      <c r="E8508" s="113">
        <v>111</v>
      </c>
      <c r="F8508" s="113">
        <v>112</v>
      </c>
      <c r="G8508" s="113">
        <v>1</v>
      </c>
      <c r="H8508" s="113">
        <v>0</v>
      </c>
      <c r="I8508" s="50">
        <f t="shared" si="436"/>
        <v>112</v>
      </c>
      <c r="J8508" s="50">
        <f t="shared" si="437"/>
        <v>112</v>
      </c>
    </row>
    <row r="8509" spans="3:10">
      <c r="C8509" s="120">
        <v>4000510</v>
      </c>
      <c r="D8509" s="112" t="s">
        <v>7628</v>
      </c>
      <c r="E8509" s="113">
        <v>111</v>
      </c>
      <c r="F8509" s="113">
        <v>112</v>
      </c>
      <c r="G8509" s="113">
        <v>1</v>
      </c>
      <c r="H8509" s="113">
        <v>0</v>
      </c>
      <c r="I8509" s="50">
        <f t="shared" si="436"/>
        <v>112</v>
      </c>
      <c r="J8509" s="50">
        <f t="shared" si="437"/>
        <v>112</v>
      </c>
    </row>
    <row r="8510" spans="3:10">
      <c r="C8510" s="120">
        <v>4000520</v>
      </c>
      <c r="D8510" s="112" t="s">
        <v>7629</v>
      </c>
      <c r="E8510" s="113">
        <v>2532</v>
      </c>
      <c r="F8510" s="113">
        <v>2430</v>
      </c>
      <c r="G8510" s="113">
        <v>10</v>
      </c>
      <c r="H8510" s="113">
        <v>11</v>
      </c>
      <c r="I8510" s="50">
        <f t="shared" si="436"/>
        <v>2542</v>
      </c>
      <c r="J8510" s="50">
        <f t="shared" si="437"/>
        <v>2441</v>
      </c>
    </row>
    <row r="8511" spans="3:10">
      <c r="C8511" s="120">
        <v>4000530</v>
      </c>
      <c r="D8511" s="112" t="s">
        <v>7630</v>
      </c>
      <c r="E8511" s="113">
        <v>2532</v>
      </c>
      <c r="F8511" s="113">
        <v>2428</v>
      </c>
      <c r="G8511" s="113">
        <v>10</v>
      </c>
      <c r="H8511" s="113">
        <v>11</v>
      </c>
      <c r="I8511" s="50">
        <f t="shared" si="436"/>
        <v>2542</v>
      </c>
      <c r="J8511" s="50">
        <f t="shared" si="437"/>
        <v>2439</v>
      </c>
    </row>
    <row r="8512" spans="3:10">
      <c r="C8512" s="120">
        <v>4000540</v>
      </c>
      <c r="D8512" s="112" t="s">
        <v>7631</v>
      </c>
      <c r="E8512" s="113">
        <v>187</v>
      </c>
      <c r="F8512" s="113">
        <v>180</v>
      </c>
      <c r="G8512" s="113">
        <v>1</v>
      </c>
      <c r="H8512" s="113">
        <v>2</v>
      </c>
      <c r="I8512" s="50">
        <f t="shared" si="436"/>
        <v>188</v>
      </c>
      <c r="J8512" s="50">
        <f t="shared" si="437"/>
        <v>182</v>
      </c>
    </row>
    <row r="8513" spans="3:10">
      <c r="C8513" s="120">
        <v>4000550</v>
      </c>
      <c r="D8513" s="112" t="s">
        <v>7632</v>
      </c>
      <c r="E8513" s="113">
        <v>187</v>
      </c>
      <c r="F8513" s="113">
        <v>180</v>
      </c>
      <c r="G8513" s="113">
        <v>1</v>
      </c>
      <c r="H8513" s="113">
        <v>2</v>
      </c>
      <c r="I8513" s="50">
        <f t="shared" si="436"/>
        <v>188</v>
      </c>
      <c r="J8513" s="50">
        <f t="shared" si="437"/>
        <v>182</v>
      </c>
    </row>
    <row r="8514" spans="3:10">
      <c r="C8514" s="120">
        <v>4000560</v>
      </c>
      <c r="D8514" s="112" t="s">
        <v>7633</v>
      </c>
      <c r="E8514" s="113">
        <v>0</v>
      </c>
      <c r="F8514" s="113">
        <v>0</v>
      </c>
      <c r="G8514" s="113">
        <v>0</v>
      </c>
      <c r="H8514" s="113">
        <v>1</v>
      </c>
      <c r="I8514" s="50">
        <f t="shared" si="436"/>
        <v>0</v>
      </c>
      <c r="J8514" s="50">
        <f t="shared" si="437"/>
        <v>1</v>
      </c>
    </row>
    <row r="8515" spans="3:10">
      <c r="C8515" s="120">
        <v>4000570</v>
      </c>
      <c r="D8515" s="112" t="s">
        <v>7634</v>
      </c>
      <c r="E8515" s="113">
        <v>0</v>
      </c>
      <c r="F8515" s="113">
        <v>0</v>
      </c>
      <c r="G8515" s="113">
        <v>0</v>
      </c>
      <c r="H8515" s="113">
        <v>1</v>
      </c>
      <c r="I8515" s="50">
        <f t="shared" si="436"/>
        <v>0</v>
      </c>
      <c r="J8515" s="50">
        <f t="shared" si="437"/>
        <v>1</v>
      </c>
    </row>
    <row r="8516" spans="3:10">
      <c r="C8516" s="120">
        <v>4000580</v>
      </c>
      <c r="D8516" s="112" t="s">
        <v>7635</v>
      </c>
      <c r="E8516" s="113">
        <v>0</v>
      </c>
      <c r="F8516" s="113">
        <v>1</v>
      </c>
      <c r="G8516" s="113">
        <v>0</v>
      </c>
      <c r="H8516" s="113">
        <v>0</v>
      </c>
      <c r="I8516" s="50">
        <f t="shared" si="436"/>
        <v>0</v>
      </c>
      <c r="J8516" s="50">
        <f t="shared" si="437"/>
        <v>1</v>
      </c>
    </row>
    <row r="8517" spans="3:10">
      <c r="C8517" s="120">
        <v>4000590</v>
      </c>
      <c r="D8517" s="112" t="s">
        <v>7636</v>
      </c>
      <c r="E8517" s="113">
        <v>0</v>
      </c>
      <c r="F8517" s="113">
        <v>1</v>
      </c>
      <c r="G8517" s="113">
        <v>0</v>
      </c>
      <c r="H8517" s="113">
        <v>0</v>
      </c>
      <c r="I8517" s="50">
        <f t="shared" si="436"/>
        <v>0</v>
      </c>
      <c r="J8517" s="50">
        <f t="shared" si="437"/>
        <v>1</v>
      </c>
    </row>
    <row r="8518" spans="3:10">
      <c r="C8518" s="120">
        <v>4000600</v>
      </c>
      <c r="D8518" s="112" t="s">
        <v>7637</v>
      </c>
      <c r="E8518" s="113">
        <v>0</v>
      </c>
      <c r="F8518" s="113">
        <v>0</v>
      </c>
      <c r="G8518" s="113">
        <v>0</v>
      </c>
      <c r="H8518" s="113">
        <v>1</v>
      </c>
      <c r="I8518" s="50">
        <f t="shared" si="436"/>
        <v>0</v>
      </c>
      <c r="J8518" s="50">
        <f t="shared" si="437"/>
        <v>1</v>
      </c>
    </row>
    <row r="8519" spans="3:10">
      <c r="C8519" s="120">
        <v>4000610</v>
      </c>
      <c r="D8519" s="112" t="s">
        <v>7638</v>
      </c>
      <c r="E8519" s="113">
        <v>0</v>
      </c>
      <c r="F8519" s="113">
        <v>0</v>
      </c>
      <c r="G8519" s="113">
        <v>0</v>
      </c>
      <c r="H8519" s="113">
        <v>1</v>
      </c>
      <c r="I8519" s="50">
        <f t="shared" si="436"/>
        <v>0</v>
      </c>
      <c r="J8519" s="50">
        <f t="shared" si="437"/>
        <v>1</v>
      </c>
    </row>
    <row r="8520" spans="3:10">
      <c r="C8520" s="120">
        <v>4000760</v>
      </c>
      <c r="D8520" s="112" t="s">
        <v>7639</v>
      </c>
      <c r="E8520" s="113">
        <v>0</v>
      </c>
      <c r="F8520" s="113">
        <v>0</v>
      </c>
      <c r="G8520" s="113">
        <v>0</v>
      </c>
      <c r="H8520" s="113">
        <v>1</v>
      </c>
      <c r="I8520" s="50">
        <f t="shared" si="436"/>
        <v>0</v>
      </c>
      <c r="J8520" s="50">
        <f t="shared" si="437"/>
        <v>1</v>
      </c>
    </row>
    <row r="8521" spans="3:10">
      <c r="C8521" s="120">
        <v>4000770</v>
      </c>
      <c r="D8521" s="112" t="s">
        <v>7640</v>
      </c>
      <c r="E8521" s="113">
        <v>0</v>
      </c>
      <c r="F8521" s="113">
        <v>0</v>
      </c>
      <c r="G8521" s="113">
        <v>0</v>
      </c>
      <c r="H8521" s="113">
        <v>1</v>
      </c>
      <c r="I8521" s="50">
        <f t="shared" si="436"/>
        <v>0</v>
      </c>
      <c r="J8521" s="50">
        <f t="shared" si="437"/>
        <v>1</v>
      </c>
    </row>
    <row r="8522" spans="3:10">
      <c r="C8522" s="120">
        <v>4000780</v>
      </c>
      <c r="D8522" s="112" t="s">
        <v>7641</v>
      </c>
      <c r="E8522" s="113">
        <v>121</v>
      </c>
      <c r="F8522" s="113">
        <v>122</v>
      </c>
      <c r="G8522" s="113">
        <v>0</v>
      </c>
      <c r="H8522" s="113">
        <v>0</v>
      </c>
      <c r="I8522" s="50">
        <f t="shared" si="436"/>
        <v>121</v>
      </c>
      <c r="J8522" s="50">
        <f t="shared" si="437"/>
        <v>122</v>
      </c>
    </row>
    <row r="8523" spans="3:10">
      <c r="C8523" s="120">
        <v>4000790</v>
      </c>
      <c r="D8523" s="112" t="s">
        <v>7642</v>
      </c>
      <c r="E8523" s="113">
        <v>121</v>
      </c>
      <c r="F8523" s="113">
        <v>122</v>
      </c>
      <c r="G8523" s="113">
        <v>0</v>
      </c>
      <c r="H8523" s="113">
        <v>0</v>
      </c>
      <c r="I8523" s="50">
        <f t="shared" si="436"/>
        <v>121</v>
      </c>
      <c r="J8523" s="50">
        <f t="shared" si="437"/>
        <v>122</v>
      </c>
    </row>
    <row r="8524" spans="3:10">
      <c r="C8524" s="120">
        <v>4000800</v>
      </c>
      <c r="D8524" s="112" t="s">
        <v>7643</v>
      </c>
      <c r="E8524" s="113">
        <v>890</v>
      </c>
      <c r="F8524" s="113">
        <v>880</v>
      </c>
      <c r="G8524" s="113">
        <v>3</v>
      </c>
      <c r="H8524" s="113">
        <v>4</v>
      </c>
      <c r="I8524" s="50">
        <f t="shared" si="436"/>
        <v>893</v>
      </c>
      <c r="J8524" s="50">
        <f t="shared" si="437"/>
        <v>884</v>
      </c>
    </row>
    <row r="8525" spans="3:10">
      <c r="C8525" s="120">
        <v>4000810</v>
      </c>
      <c r="D8525" s="112" t="s">
        <v>7644</v>
      </c>
      <c r="E8525" s="113">
        <v>890</v>
      </c>
      <c r="F8525" s="113">
        <v>880</v>
      </c>
      <c r="G8525" s="113">
        <v>3</v>
      </c>
      <c r="H8525" s="113">
        <v>4</v>
      </c>
      <c r="I8525" s="50">
        <f t="shared" si="436"/>
        <v>893</v>
      </c>
      <c r="J8525" s="50">
        <f t="shared" si="437"/>
        <v>884</v>
      </c>
    </row>
    <row r="8526" spans="3:10">
      <c r="C8526" s="120">
        <v>4000820</v>
      </c>
      <c r="D8526" s="112" t="s">
        <v>7645</v>
      </c>
      <c r="E8526" s="113">
        <v>873</v>
      </c>
      <c r="F8526" s="113">
        <v>860</v>
      </c>
      <c r="G8526" s="113">
        <v>3</v>
      </c>
      <c r="H8526" s="113">
        <v>4</v>
      </c>
      <c r="I8526" s="50">
        <f t="shared" si="436"/>
        <v>876</v>
      </c>
      <c r="J8526" s="50">
        <f t="shared" si="437"/>
        <v>864</v>
      </c>
    </row>
    <row r="8527" spans="3:10">
      <c r="C8527" s="120">
        <v>4000830</v>
      </c>
      <c r="D8527" s="112" t="s">
        <v>7646</v>
      </c>
      <c r="E8527" s="113">
        <v>873</v>
      </c>
      <c r="F8527" s="113">
        <v>860</v>
      </c>
      <c r="G8527" s="113">
        <v>3</v>
      </c>
      <c r="H8527" s="113">
        <v>4</v>
      </c>
      <c r="I8527" s="50">
        <f t="shared" si="436"/>
        <v>876</v>
      </c>
      <c r="J8527" s="50">
        <f t="shared" si="437"/>
        <v>864</v>
      </c>
    </row>
    <row r="8528" spans="3:10">
      <c r="C8528" s="120">
        <v>4000840</v>
      </c>
      <c r="D8528" s="112" t="s">
        <v>7647</v>
      </c>
      <c r="E8528" s="113">
        <v>299</v>
      </c>
      <c r="F8528" s="113">
        <v>288</v>
      </c>
      <c r="G8528" s="113">
        <v>2</v>
      </c>
      <c r="H8528" s="113">
        <v>3</v>
      </c>
      <c r="I8528" s="50">
        <f t="shared" si="436"/>
        <v>301</v>
      </c>
      <c r="J8528" s="50">
        <f t="shared" si="437"/>
        <v>291</v>
      </c>
    </row>
    <row r="8529" spans="3:10">
      <c r="C8529" s="120">
        <v>4000850</v>
      </c>
      <c r="D8529" s="112" t="s">
        <v>7648</v>
      </c>
      <c r="E8529" s="113">
        <v>299</v>
      </c>
      <c r="F8529" s="113">
        <v>288</v>
      </c>
      <c r="G8529" s="113">
        <v>2</v>
      </c>
      <c r="H8529" s="113">
        <v>3</v>
      </c>
      <c r="I8529" s="50">
        <f t="shared" si="436"/>
        <v>301</v>
      </c>
      <c r="J8529" s="50">
        <f t="shared" si="437"/>
        <v>291</v>
      </c>
    </row>
    <row r="8530" spans="3:10">
      <c r="C8530" s="120">
        <v>4000860</v>
      </c>
      <c r="D8530" s="112" t="s">
        <v>7649</v>
      </c>
      <c r="E8530" s="113">
        <v>183</v>
      </c>
      <c r="F8530" s="113">
        <v>179</v>
      </c>
      <c r="G8530" s="113">
        <v>2</v>
      </c>
      <c r="H8530" s="113">
        <v>2</v>
      </c>
      <c r="I8530" s="50">
        <f t="shared" si="436"/>
        <v>185</v>
      </c>
      <c r="J8530" s="50">
        <f t="shared" si="437"/>
        <v>181</v>
      </c>
    </row>
    <row r="8531" spans="3:10">
      <c r="C8531" s="120">
        <v>4000870</v>
      </c>
      <c r="D8531" s="112" t="s">
        <v>7650</v>
      </c>
      <c r="E8531" s="113">
        <v>183</v>
      </c>
      <c r="F8531" s="113">
        <v>179</v>
      </c>
      <c r="G8531" s="113">
        <v>2</v>
      </c>
      <c r="H8531" s="113">
        <v>2</v>
      </c>
      <c r="I8531" s="50">
        <f t="shared" si="436"/>
        <v>185</v>
      </c>
      <c r="J8531" s="50">
        <f t="shared" si="437"/>
        <v>181</v>
      </c>
    </row>
    <row r="8532" spans="3:10">
      <c r="C8532" s="120">
        <v>4000880</v>
      </c>
      <c r="D8532" s="112" t="s">
        <v>7651</v>
      </c>
      <c r="E8532" s="113">
        <v>0</v>
      </c>
      <c r="F8532" s="113">
        <v>1</v>
      </c>
      <c r="G8532" s="113">
        <v>0</v>
      </c>
      <c r="H8532" s="113">
        <v>0</v>
      </c>
      <c r="I8532" s="50">
        <f t="shared" si="436"/>
        <v>0</v>
      </c>
      <c r="J8532" s="50">
        <f t="shared" si="437"/>
        <v>1</v>
      </c>
    </row>
    <row r="8533" spans="3:10">
      <c r="C8533" s="120">
        <v>4000890</v>
      </c>
      <c r="D8533" s="112" t="s">
        <v>7652</v>
      </c>
      <c r="E8533" s="113">
        <v>0</v>
      </c>
      <c r="F8533" s="113">
        <v>1</v>
      </c>
      <c r="G8533" s="113">
        <v>0</v>
      </c>
      <c r="H8533" s="113">
        <v>0</v>
      </c>
      <c r="I8533" s="50">
        <f t="shared" si="436"/>
        <v>0</v>
      </c>
      <c r="J8533" s="50">
        <f t="shared" si="437"/>
        <v>1</v>
      </c>
    </row>
    <row r="8534" spans="3:10">
      <c r="C8534" s="120">
        <v>4000900</v>
      </c>
      <c r="D8534" s="112" t="s">
        <v>7653</v>
      </c>
      <c r="E8534" s="113">
        <v>751</v>
      </c>
      <c r="F8534" s="113">
        <v>755</v>
      </c>
      <c r="G8534" s="113">
        <v>0</v>
      </c>
      <c r="H8534" s="113">
        <v>0</v>
      </c>
      <c r="I8534" s="50">
        <f t="shared" si="436"/>
        <v>751</v>
      </c>
      <c r="J8534" s="50">
        <f t="shared" si="437"/>
        <v>755</v>
      </c>
    </row>
    <row r="8535" spans="3:10">
      <c r="C8535" s="120">
        <v>4000910</v>
      </c>
      <c r="D8535" s="112" t="s">
        <v>7654</v>
      </c>
      <c r="E8535" s="113">
        <v>752</v>
      </c>
      <c r="F8535" s="113">
        <v>755</v>
      </c>
      <c r="G8535" s="113">
        <v>0</v>
      </c>
      <c r="H8535" s="113">
        <v>0</v>
      </c>
      <c r="I8535" s="50">
        <f t="shared" si="436"/>
        <v>752</v>
      </c>
      <c r="J8535" s="50">
        <f t="shared" si="437"/>
        <v>755</v>
      </c>
    </row>
    <row r="8536" spans="3:10">
      <c r="C8536" s="120">
        <v>4000920</v>
      </c>
      <c r="D8536" s="112" t="s">
        <v>7655</v>
      </c>
      <c r="E8536" s="113">
        <v>500</v>
      </c>
      <c r="F8536" s="113">
        <v>502</v>
      </c>
      <c r="G8536" s="113">
        <v>0</v>
      </c>
      <c r="H8536" s="113">
        <v>0</v>
      </c>
      <c r="I8536" s="50">
        <f t="shared" si="436"/>
        <v>500</v>
      </c>
      <c r="J8536" s="50">
        <f t="shared" si="437"/>
        <v>502</v>
      </c>
    </row>
    <row r="8537" spans="3:10">
      <c r="C8537" s="120">
        <v>4000930</v>
      </c>
      <c r="D8537" s="112" t="s">
        <v>7656</v>
      </c>
      <c r="E8537" s="113">
        <v>500</v>
      </c>
      <c r="F8537" s="113">
        <v>502</v>
      </c>
      <c r="G8537" s="113">
        <v>0</v>
      </c>
      <c r="H8537" s="113">
        <v>0</v>
      </c>
      <c r="I8537" s="50">
        <f t="shared" si="436"/>
        <v>500</v>
      </c>
      <c r="J8537" s="50">
        <f t="shared" si="437"/>
        <v>502</v>
      </c>
    </row>
    <row r="8538" spans="3:10">
      <c r="C8538" s="120">
        <v>4000940</v>
      </c>
      <c r="D8538" s="112" t="s">
        <v>7657</v>
      </c>
      <c r="E8538" s="113">
        <v>1</v>
      </c>
      <c r="F8538" s="113">
        <v>2</v>
      </c>
      <c r="G8538" s="113">
        <v>0</v>
      </c>
      <c r="H8538" s="113">
        <v>0</v>
      </c>
      <c r="I8538" s="50">
        <f t="shared" si="436"/>
        <v>1</v>
      </c>
      <c r="J8538" s="50">
        <f t="shared" si="437"/>
        <v>2</v>
      </c>
    </row>
    <row r="8539" spans="3:10">
      <c r="C8539" s="120">
        <v>4000950</v>
      </c>
      <c r="D8539" s="112" t="s">
        <v>7658</v>
      </c>
      <c r="E8539" s="113">
        <v>1</v>
      </c>
      <c r="F8539" s="113">
        <v>2</v>
      </c>
      <c r="G8539" s="113">
        <v>0</v>
      </c>
      <c r="H8539" s="113">
        <v>0</v>
      </c>
      <c r="I8539" s="50">
        <f t="shared" si="436"/>
        <v>1</v>
      </c>
      <c r="J8539" s="50">
        <f t="shared" si="437"/>
        <v>2</v>
      </c>
    </row>
    <row r="8540" spans="3:10">
      <c r="C8540" s="120">
        <v>4000960</v>
      </c>
      <c r="D8540" s="112" t="s">
        <v>7659</v>
      </c>
      <c r="E8540" s="113">
        <v>214</v>
      </c>
      <c r="F8540" s="113">
        <v>272</v>
      </c>
      <c r="G8540" s="113">
        <v>0</v>
      </c>
      <c r="H8540" s="113">
        <v>6</v>
      </c>
      <c r="I8540" s="50">
        <f t="shared" si="436"/>
        <v>214</v>
      </c>
      <c r="J8540" s="50">
        <f t="shared" si="437"/>
        <v>278</v>
      </c>
    </row>
    <row r="8541" spans="3:10">
      <c r="C8541" s="120">
        <v>4000970</v>
      </c>
      <c r="D8541" s="112" t="s">
        <v>7660</v>
      </c>
      <c r="E8541" s="113">
        <v>214</v>
      </c>
      <c r="F8541" s="113">
        <v>272</v>
      </c>
      <c r="G8541" s="113">
        <v>0</v>
      </c>
      <c r="H8541" s="113">
        <v>6</v>
      </c>
      <c r="I8541" s="50">
        <f t="shared" si="436"/>
        <v>214</v>
      </c>
      <c r="J8541" s="50">
        <f t="shared" si="437"/>
        <v>278</v>
      </c>
    </row>
    <row r="8542" spans="3:10">
      <c r="C8542" s="120">
        <v>4000980</v>
      </c>
      <c r="D8542" s="112" t="s">
        <v>7661</v>
      </c>
      <c r="E8542" s="113">
        <v>2</v>
      </c>
      <c r="F8542" s="113">
        <v>3</v>
      </c>
      <c r="G8542" s="113">
        <v>0</v>
      </c>
      <c r="H8542" s="113">
        <v>0</v>
      </c>
      <c r="I8542" s="50">
        <f t="shared" si="436"/>
        <v>2</v>
      </c>
      <c r="J8542" s="50">
        <f t="shared" si="437"/>
        <v>3</v>
      </c>
    </row>
    <row r="8543" spans="3:10">
      <c r="C8543" s="120">
        <v>4000990</v>
      </c>
      <c r="D8543" s="112" t="s">
        <v>7662</v>
      </c>
      <c r="E8543" s="113">
        <v>2</v>
      </c>
      <c r="F8543" s="113">
        <v>3</v>
      </c>
      <c r="G8543" s="113">
        <v>0</v>
      </c>
      <c r="H8543" s="113">
        <v>0</v>
      </c>
      <c r="I8543" s="50">
        <f t="shared" si="436"/>
        <v>2</v>
      </c>
      <c r="J8543" s="50">
        <f t="shared" si="437"/>
        <v>3</v>
      </c>
    </row>
    <row r="8544" spans="3:10">
      <c r="C8544" s="120">
        <v>4001000</v>
      </c>
      <c r="D8544" s="112" t="s">
        <v>7663</v>
      </c>
      <c r="E8544" s="113">
        <v>11</v>
      </c>
      <c r="F8544" s="113">
        <v>10</v>
      </c>
      <c r="G8544" s="113">
        <v>0</v>
      </c>
      <c r="H8544" s="113">
        <v>0</v>
      </c>
      <c r="I8544" s="50">
        <f t="shared" si="436"/>
        <v>11</v>
      </c>
      <c r="J8544" s="50">
        <f t="shared" si="437"/>
        <v>10</v>
      </c>
    </row>
    <row r="8545" spans="3:10">
      <c r="C8545" s="120">
        <v>4001010</v>
      </c>
      <c r="D8545" s="112" t="s">
        <v>7664</v>
      </c>
      <c r="E8545" s="113">
        <v>11</v>
      </c>
      <c r="F8545" s="113">
        <v>10</v>
      </c>
      <c r="G8545" s="113">
        <v>0</v>
      </c>
      <c r="H8545" s="113">
        <v>0</v>
      </c>
      <c r="I8545" s="50">
        <f t="shared" si="436"/>
        <v>11</v>
      </c>
      <c r="J8545" s="50">
        <f t="shared" si="437"/>
        <v>10</v>
      </c>
    </row>
    <row r="8546" spans="3:10">
      <c r="C8546" s="120">
        <v>4001020</v>
      </c>
      <c r="D8546" s="112" t="s">
        <v>7665</v>
      </c>
      <c r="E8546" s="113">
        <v>3</v>
      </c>
      <c r="F8546" s="113">
        <v>2</v>
      </c>
      <c r="G8546" s="113">
        <v>0</v>
      </c>
      <c r="H8546" s="113">
        <v>0</v>
      </c>
      <c r="I8546" s="50">
        <f t="shared" si="436"/>
        <v>3</v>
      </c>
      <c r="J8546" s="50">
        <f t="shared" si="437"/>
        <v>2</v>
      </c>
    </row>
    <row r="8547" spans="3:10">
      <c r="C8547" s="120">
        <v>4001030</v>
      </c>
      <c r="D8547" s="112" t="s">
        <v>7666</v>
      </c>
      <c r="E8547" s="113">
        <v>3</v>
      </c>
      <c r="F8547" s="113">
        <v>2</v>
      </c>
      <c r="G8547" s="113">
        <v>0</v>
      </c>
      <c r="H8547" s="113">
        <v>0</v>
      </c>
      <c r="I8547" s="50">
        <f t="shared" si="436"/>
        <v>3</v>
      </c>
      <c r="J8547" s="50">
        <f t="shared" si="437"/>
        <v>2</v>
      </c>
    </row>
    <row r="8548" spans="3:10">
      <c r="C8548" s="120">
        <v>4001040</v>
      </c>
      <c r="D8548" s="112" t="s">
        <v>7667</v>
      </c>
      <c r="E8548" s="113">
        <v>14</v>
      </c>
      <c r="F8548" s="113">
        <v>16</v>
      </c>
      <c r="G8548" s="113">
        <v>0</v>
      </c>
      <c r="H8548" s="113">
        <v>0</v>
      </c>
      <c r="I8548" s="50">
        <f t="shared" si="436"/>
        <v>14</v>
      </c>
      <c r="J8548" s="50">
        <f t="shared" si="437"/>
        <v>16</v>
      </c>
    </row>
    <row r="8549" spans="3:10">
      <c r="C8549" s="120">
        <v>4001050</v>
      </c>
      <c r="D8549" s="112" t="s">
        <v>7668</v>
      </c>
      <c r="E8549" s="113">
        <v>14</v>
      </c>
      <c r="F8549" s="113">
        <v>16</v>
      </c>
      <c r="G8549" s="113">
        <v>0</v>
      </c>
      <c r="H8549" s="113">
        <v>0</v>
      </c>
      <c r="I8549" s="50">
        <f t="shared" si="436"/>
        <v>14</v>
      </c>
      <c r="J8549" s="50">
        <f t="shared" si="437"/>
        <v>16</v>
      </c>
    </row>
    <row r="8550" spans="3:10">
      <c r="C8550" s="120">
        <v>4001060</v>
      </c>
      <c r="D8550" s="112" t="s">
        <v>7669</v>
      </c>
      <c r="E8550" s="113">
        <v>4</v>
      </c>
      <c r="F8550" s="113">
        <v>6</v>
      </c>
      <c r="G8550" s="113">
        <v>0</v>
      </c>
      <c r="H8550" s="113">
        <v>0</v>
      </c>
      <c r="I8550" s="50">
        <f t="shared" si="436"/>
        <v>4</v>
      </c>
      <c r="J8550" s="50">
        <f t="shared" si="437"/>
        <v>6</v>
      </c>
    </row>
    <row r="8551" spans="3:10">
      <c r="C8551" s="120">
        <v>4001070</v>
      </c>
      <c r="D8551" s="112" t="s">
        <v>7670</v>
      </c>
      <c r="E8551" s="113">
        <v>4</v>
      </c>
      <c r="F8551" s="113">
        <v>6</v>
      </c>
      <c r="G8551" s="113">
        <v>0</v>
      </c>
      <c r="H8551" s="113">
        <v>0</v>
      </c>
      <c r="I8551" s="50">
        <f t="shared" si="436"/>
        <v>4</v>
      </c>
      <c r="J8551" s="50">
        <f t="shared" si="437"/>
        <v>6</v>
      </c>
    </row>
    <row r="8552" spans="3:10">
      <c r="C8552" s="120">
        <v>4001080</v>
      </c>
      <c r="D8552" s="112" t="s">
        <v>7671</v>
      </c>
      <c r="E8552" s="113">
        <v>37</v>
      </c>
      <c r="F8552" s="113">
        <v>38</v>
      </c>
      <c r="G8552" s="113">
        <v>0</v>
      </c>
      <c r="H8552" s="113">
        <v>0</v>
      </c>
      <c r="I8552" s="50">
        <f t="shared" si="436"/>
        <v>37</v>
      </c>
      <c r="J8552" s="50">
        <f t="shared" si="437"/>
        <v>38</v>
      </c>
    </row>
    <row r="8553" spans="3:10">
      <c r="C8553" s="120">
        <v>4001090</v>
      </c>
      <c r="D8553" s="112" t="s">
        <v>7672</v>
      </c>
      <c r="E8553" s="113">
        <v>38</v>
      </c>
      <c r="F8553" s="113">
        <v>39</v>
      </c>
      <c r="G8553" s="113">
        <v>0</v>
      </c>
      <c r="H8553" s="113">
        <v>0</v>
      </c>
      <c r="I8553" s="50">
        <f t="shared" si="436"/>
        <v>38</v>
      </c>
      <c r="J8553" s="50">
        <f t="shared" si="437"/>
        <v>39</v>
      </c>
    </row>
    <row r="8554" spans="3:10">
      <c r="C8554" s="120">
        <v>4001100</v>
      </c>
      <c r="D8554" s="112" t="s">
        <v>7673</v>
      </c>
      <c r="E8554" s="113">
        <v>7</v>
      </c>
      <c r="F8554" s="113">
        <v>7</v>
      </c>
      <c r="G8554" s="113">
        <v>0</v>
      </c>
      <c r="H8554" s="113">
        <v>0</v>
      </c>
      <c r="I8554" s="50">
        <f t="shared" si="436"/>
        <v>7</v>
      </c>
      <c r="J8554" s="50">
        <f t="shared" si="437"/>
        <v>7</v>
      </c>
    </row>
    <row r="8555" spans="3:10">
      <c r="C8555" s="120">
        <v>4001110</v>
      </c>
      <c r="D8555" s="112" t="s">
        <v>7674</v>
      </c>
      <c r="E8555" s="113">
        <v>7</v>
      </c>
      <c r="F8555" s="113">
        <v>7</v>
      </c>
      <c r="G8555" s="113">
        <v>0</v>
      </c>
      <c r="H8555" s="113">
        <v>0</v>
      </c>
      <c r="I8555" s="50">
        <f t="shared" si="436"/>
        <v>7</v>
      </c>
      <c r="J8555" s="50">
        <f t="shared" si="437"/>
        <v>7</v>
      </c>
    </row>
    <row r="8556" spans="3:10">
      <c r="C8556" s="120">
        <v>4001120</v>
      </c>
      <c r="D8556" s="112" t="s">
        <v>7675</v>
      </c>
      <c r="E8556" s="113">
        <v>37</v>
      </c>
      <c r="F8556" s="113">
        <v>34</v>
      </c>
      <c r="G8556" s="113">
        <v>0</v>
      </c>
      <c r="H8556" s="113">
        <v>0</v>
      </c>
      <c r="I8556" s="50">
        <f t="shared" si="436"/>
        <v>37</v>
      </c>
      <c r="J8556" s="50">
        <f t="shared" si="437"/>
        <v>34</v>
      </c>
    </row>
    <row r="8557" spans="3:10">
      <c r="C8557" s="120">
        <v>4001130</v>
      </c>
      <c r="D8557" s="112" t="s">
        <v>7676</v>
      </c>
      <c r="E8557" s="113">
        <v>37</v>
      </c>
      <c r="F8557" s="113">
        <v>34</v>
      </c>
      <c r="G8557" s="113">
        <v>0</v>
      </c>
      <c r="H8557" s="113">
        <v>0</v>
      </c>
      <c r="I8557" s="50">
        <f t="shared" si="436"/>
        <v>37</v>
      </c>
      <c r="J8557" s="50">
        <f t="shared" si="437"/>
        <v>34</v>
      </c>
    </row>
    <row r="8558" spans="3:10">
      <c r="C8558" s="120">
        <v>4001140</v>
      </c>
      <c r="D8558" s="112" t="s">
        <v>7677</v>
      </c>
      <c r="E8558" s="113">
        <v>26</v>
      </c>
      <c r="F8558" s="113">
        <v>23</v>
      </c>
      <c r="G8558" s="113">
        <v>0</v>
      </c>
      <c r="H8558" s="113">
        <v>0</v>
      </c>
      <c r="I8558" s="50">
        <f t="shared" si="436"/>
        <v>26</v>
      </c>
      <c r="J8558" s="50">
        <f t="shared" si="437"/>
        <v>23</v>
      </c>
    </row>
    <row r="8559" spans="3:10">
      <c r="C8559" s="120">
        <v>4001150</v>
      </c>
      <c r="D8559" s="112" t="s">
        <v>7678</v>
      </c>
      <c r="E8559" s="113">
        <v>26</v>
      </c>
      <c r="F8559" s="113">
        <v>23</v>
      </c>
      <c r="G8559" s="113">
        <v>0</v>
      </c>
      <c r="H8559" s="113">
        <v>0</v>
      </c>
      <c r="I8559" s="50">
        <f t="shared" si="436"/>
        <v>26</v>
      </c>
      <c r="J8559" s="50">
        <f t="shared" si="437"/>
        <v>23</v>
      </c>
    </row>
    <row r="8560" spans="3:10">
      <c r="C8560" s="120">
        <v>4001160</v>
      </c>
      <c r="D8560" s="112" t="s">
        <v>7679</v>
      </c>
      <c r="E8560" s="113">
        <v>26</v>
      </c>
      <c r="F8560" s="113">
        <v>28</v>
      </c>
      <c r="G8560" s="113">
        <v>0</v>
      </c>
      <c r="H8560" s="113">
        <v>0</v>
      </c>
      <c r="I8560" s="50">
        <f t="shared" si="436"/>
        <v>26</v>
      </c>
      <c r="J8560" s="50">
        <f t="shared" si="437"/>
        <v>28</v>
      </c>
    </row>
    <row r="8561" spans="3:10">
      <c r="C8561" s="120">
        <v>4001170</v>
      </c>
      <c r="D8561" s="112" t="s">
        <v>7680</v>
      </c>
      <c r="E8561" s="113">
        <v>26</v>
      </c>
      <c r="F8561" s="113">
        <v>28</v>
      </c>
      <c r="G8561" s="113">
        <v>0</v>
      </c>
      <c r="H8561" s="113">
        <v>0</v>
      </c>
      <c r="I8561" s="50">
        <f t="shared" si="436"/>
        <v>26</v>
      </c>
      <c r="J8561" s="50">
        <f t="shared" si="437"/>
        <v>28</v>
      </c>
    </row>
    <row r="8562" spans="3:10">
      <c r="C8562" s="120">
        <v>4001180</v>
      </c>
      <c r="D8562" s="112" t="s">
        <v>7681</v>
      </c>
      <c r="E8562" s="113">
        <v>14</v>
      </c>
      <c r="F8562" s="113">
        <v>16</v>
      </c>
      <c r="G8562" s="113">
        <v>0</v>
      </c>
      <c r="H8562" s="113">
        <v>0</v>
      </c>
      <c r="I8562" s="50">
        <f t="shared" si="436"/>
        <v>14</v>
      </c>
      <c r="J8562" s="50">
        <f t="shared" si="437"/>
        <v>16</v>
      </c>
    </row>
    <row r="8563" spans="3:10">
      <c r="C8563" s="120">
        <v>4001190</v>
      </c>
      <c r="D8563" s="112" t="s">
        <v>7682</v>
      </c>
      <c r="E8563" s="113">
        <v>14</v>
      </c>
      <c r="F8563" s="113">
        <v>16</v>
      </c>
      <c r="G8563" s="113">
        <v>0</v>
      </c>
      <c r="H8563" s="113">
        <v>0</v>
      </c>
      <c r="I8563" s="50">
        <f t="shared" si="436"/>
        <v>14</v>
      </c>
      <c r="J8563" s="50">
        <f t="shared" si="437"/>
        <v>16</v>
      </c>
    </row>
    <row r="8564" spans="3:10">
      <c r="C8564" s="120">
        <v>4001200</v>
      </c>
      <c r="D8564" s="112" t="s">
        <v>7683</v>
      </c>
      <c r="E8564" s="113">
        <v>59</v>
      </c>
      <c r="F8564" s="113">
        <v>58</v>
      </c>
      <c r="G8564" s="113">
        <v>0</v>
      </c>
      <c r="H8564" s="113">
        <v>0</v>
      </c>
      <c r="I8564" s="50">
        <f t="shared" si="436"/>
        <v>59</v>
      </c>
      <c r="J8564" s="50">
        <f t="shared" si="437"/>
        <v>58</v>
      </c>
    </row>
    <row r="8565" spans="3:10">
      <c r="C8565" s="120">
        <v>4001210</v>
      </c>
      <c r="D8565" s="112" t="s">
        <v>7684</v>
      </c>
      <c r="E8565" s="113">
        <v>59</v>
      </c>
      <c r="F8565" s="113">
        <v>58</v>
      </c>
      <c r="G8565" s="113">
        <v>0</v>
      </c>
      <c r="H8565" s="113">
        <v>0</v>
      </c>
      <c r="I8565" s="50">
        <f t="shared" si="436"/>
        <v>59</v>
      </c>
      <c r="J8565" s="50">
        <f t="shared" si="437"/>
        <v>58</v>
      </c>
    </row>
    <row r="8566" spans="3:10">
      <c r="C8566" s="120">
        <v>4001220</v>
      </c>
      <c r="D8566" s="112" t="s">
        <v>7685</v>
      </c>
      <c r="E8566" s="113">
        <v>12</v>
      </c>
      <c r="F8566" s="113">
        <v>15</v>
      </c>
      <c r="G8566" s="113">
        <v>0</v>
      </c>
      <c r="H8566" s="113">
        <v>0</v>
      </c>
      <c r="I8566" s="50">
        <f t="shared" si="436"/>
        <v>12</v>
      </c>
      <c r="J8566" s="50">
        <f t="shared" si="437"/>
        <v>15</v>
      </c>
    </row>
    <row r="8567" spans="3:10">
      <c r="C8567" s="120">
        <v>4001230</v>
      </c>
      <c r="D8567" s="112" t="s">
        <v>7686</v>
      </c>
      <c r="E8567" s="113">
        <v>12</v>
      </c>
      <c r="F8567" s="113">
        <v>15</v>
      </c>
      <c r="G8567" s="113">
        <v>0</v>
      </c>
      <c r="H8567" s="113">
        <v>0</v>
      </c>
      <c r="I8567" s="50">
        <f t="shared" ref="I8567:I8603" si="438">SUM(E8567,G8567)</f>
        <v>12</v>
      </c>
      <c r="J8567" s="50">
        <f t="shared" ref="J8567:J8603" si="439">SUM(F8567,H8567)</f>
        <v>15</v>
      </c>
    </row>
    <row r="8568" spans="3:10">
      <c r="C8568" s="120">
        <v>4001240</v>
      </c>
      <c r="D8568" s="112" t="s">
        <v>7687</v>
      </c>
      <c r="E8568" s="113">
        <v>280</v>
      </c>
      <c r="F8568" s="113">
        <v>270</v>
      </c>
      <c r="G8568" s="113">
        <v>0</v>
      </c>
      <c r="H8568" s="113">
        <v>0</v>
      </c>
      <c r="I8568" s="50">
        <f t="shared" si="438"/>
        <v>280</v>
      </c>
      <c r="J8568" s="50">
        <f t="shared" si="439"/>
        <v>270</v>
      </c>
    </row>
    <row r="8569" spans="3:10">
      <c r="C8569" s="120">
        <v>4001250</v>
      </c>
      <c r="D8569" s="112" t="s">
        <v>7688</v>
      </c>
      <c r="E8569" s="113">
        <v>280</v>
      </c>
      <c r="F8569" s="113">
        <v>270</v>
      </c>
      <c r="G8569" s="113">
        <v>0</v>
      </c>
      <c r="H8569" s="113">
        <v>0</v>
      </c>
      <c r="I8569" s="50">
        <f t="shared" si="438"/>
        <v>280</v>
      </c>
      <c r="J8569" s="50">
        <f t="shared" si="439"/>
        <v>270</v>
      </c>
    </row>
    <row r="8570" spans="3:10">
      <c r="C8570" s="120">
        <v>4001260</v>
      </c>
      <c r="D8570" s="112" t="s">
        <v>7689</v>
      </c>
      <c r="E8570" s="113">
        <v>20</v>
      </c>
      <c r="F8570" s="113">
        <v>22</v>
      </c>
      <c r="G8570" s="113">
        <v>0</v>
      </c>
      <c r="H8570" s="113">
        <v>0</v>
      </c>
      <c r="I8570" s="50">
        <f t="shared" si="438"/>
        <v>20</v>
      </c>
      <c r="J8570" s="50">
        <f t="shared" si="439"/>
        <v>22</v>
      </c>
    </row>
    <row r="8571" spans="3:10">
      <c r="C8571" s="120">
        <v>4001270</v>
      </c>
      <c r="D8571" s="112" t="s">
        <v>7690</v>
      </c>
      <c r="E8571" s="113">
        <v>20</v>
      </c>
      <c r="F8571" s="113">
        <v>22</v>
      </c>
      <c r="G8571" s="113">
        <v>0</v>
      </c>
      <c r="H8571" s="113">
        <v>0</v>
      </c>
      <c r="I8571" s="50">
        <f t="shared" si="438"/>
        <v>20</v>
      </c>
      <c r="J8571" s="50">
        <f t="shared" si="439"/>
        <v>22</v>
      </c>
    </row>
    <row r="8572" spans="3:10">
      <c r="C8572" s="120">
        <v>4001280</v>
      </c>
      <c r="D8572" s="112" t="s">
        <v>7691</v>
      </c>
      <c r="E8572" s="113">
        <v>21</v>
      </c>
      <c r="F8572" s="113">
        <v>24</v>
      </c>
      <c r="G8572" s="113">
        <v>0</v>
      </c>
      <c r="H8572" s="113">
        <v>0</v>
      </c>
      <c r="I8572" s="50">
        <f t="shared" si="438"/>
        <v>21</v>
      </c>
      <c r="J8572" s="50">
        <f t="shared" si="439"/>
        <v>24</v>
      </c>
    </row>
    <row r="8573" spans="3:10">
      <c r="C8573" s="120">
        <v>4001290</v>
      </c>
      <c r="D8573" s="112" t="s">
        <v>7692</v>
      </c>
      <c r="E8573" s="113">
        <v>21</v>
      </c>
      <c r="F8573" s="113">
        <v>24</v>
      </c>
      <c r="G8573" s="113">
        <v>0</v>
      </c>
      <c r="H8573" s="113">
        <v>0</v>
      </c>
      <c r="I8573" s="50">
        <f t="shared" si="438"/>
        <v>21</v>
      </c>
      <c r="J8573" s="50">
        <f t="shared" si="439"/>
        <v>24</v>
      </c>
    </row>
    <row r="8574" spans="3:10">
      <c r="C8574" s="120">
        <v>4001300</v>
      </c>
      <c r="D8574" s="112" t="s">
        <v>7693</v>
      </c>
      <c r="E8574" s="113">
        <v>2</v>
      </c>
      <c r="F8574" s="113">
        <v>3</v>
      </c>
      <c r="G8574" s="113">
        <v>0</v>
      </c>
      <c r="H8574" s="113">
        <v>0</v>
      </c>
      <c r="I8574" s="50">
        <f t="shared" si="438"/>
        <v>2</v>
      </c>
      <c r="J8574" s="50">
        <f t="shared" si="439"/>
        <v>3</v>
      </c>
    </row>
    <row r="8575" spans="3:10">
      <c r="C8575" s="120">
        <v>4001310</v>
      </c>
      <c r="D8575" s="112" t="s">
        <v>7694</v>
      </c>
      <c r="E8575" s="113">
        <v>2</v>
      </c>
      <c r="F8575" s="113">
        <v>3</v>
      </c>
      <c r="G8575" s="113">
        <v>0</v>
      </c>
      <c r="H8575" s="113">
        <v>0</v>
      </c>
      <c r="I8575" s="50">
        <f t="shared" si="438"/>
        <v>2</v>
      </c>
      <c r="J8575" s="50">
        <f t="shared" si="439"/>
        <v>3</v>
      </c>
    </row>
    <row r="8576" spans="3:10">
      <c r="C8576" s="120">
        <v>4001320</v>
      </c>
      <c r="D8576" s="112" t="s">
        <v>7695</v>
      </c>
      <c r="E8576" s="113">
        <v>33</v>
      </c>
      <c r="F8576" s="113">
        <v>28</v>
      </c>
      <c r="G8576" s="113">
        <v>0</v>
      </c>
      <c r="H8576" s="113">
        <v>0</v>
      </c>
      <c r="I8576" s="50">
        <f t="shared" si="438"/>
        <v>33</v>
      </c>
      <c r="J8576" s="50">
        <f t="shared" si="439"/>
        <v>28</v>
      </c>
    </row>
    <row r="8577" spans="3:10">
      <c r="C8577" s="120">
        <v>4001330</v>
      </c>
      <c r="D8577" s="112" t="s">
        <v>7696</v>
      </c>
      <c r="E8577" s="113">
        <v>33</v>
      </c>
      <c r="F8577" s="113">
        <v>28</v>
      </c>
      <c r="G8577" s="113">
        <v>0</v>
      </c>
      <c r="H8577" s="113">
        <v>0</v>
      </c>
      <c r="I8577" s="50">
        <f t="shared" si="438"/>
        <v>33</v>
      </c>
      <c r="J8577" s="50">
        <f t="shared" si="439"/>
        <v>28</v>
      </c>
    </row>
    <row r="8578" spans="3:10">
      <c r="C8578" s="120">
        <v>4001340</v>
      </c>
      <c r="D8578" s="112" t="s">
        <v>7697</v>
      </c>
      <c r="E8578" s="113">
        <v>3</v>
      </c>
      <c r="F8578" s="113">
        <v>3</v>
      </c>
      <c r="G8578" s="113">
        <v>0</v>
      </c>
      <c r="H8578" s="113">
        <v>0</v>
      </c>
      <c r="I8578" s="50">
        <f t="shared" si="438"/>
        <v>3</v>
      </c>
      <c r="J8578" s="50">
        <f t="shared" si="439"/>
        <v>3</v>
      </c>
    </row>
    <row r="8579" spans="3:10">
      <c r="C8579" s="120">
        <v>4001350</v>
      </c>
      <c r="D8579" s="112" t="s">
        <v>7698</v>
      </c>
      <c r="E8579" s="113">
        <v>3</v>
      </c>
      <c r="F8579" s="113">
        <v>3</v>
      </c>
      <c r="G8579" s="113">
        <v>0</v>
      </c>
      <c r="H8579" s="113">
        <v>0</v>
      </c>
      <c r="I8579" s="50">
        <f t="shared" si="438"/>
        <v>3</v>
      </c>
      <c r="J8579" s="50">
        <f t="shared" si="439"/>
        <v>3</v>
      </c>
    </row>
    <row r="8580" spans="3:10">
      <c r="C8580" s="120">
        <v>4001360</v>
      </c>
      <c r="D8580" s="112" t="s">
        <v>7699</v>
      </c>
      <c r="E8580" s="113">
        <v>65</v>
      </c>
      <c r="F8580" s="113">
        <v>62</v>
      </c>
      <c r="G8580" s="113">
        <v>0</v>
      </c>
      <c r="H8580" s="113">
        <v>0</v>
      </c>
      <c r="I8580" s="50">
        <f t="shared" si="438"/>
        <v>65</v>
      </c>
      <c r="J8580" s="50">
        <f t="shared" si="439"/>
        <v>62</v>
      </c>
    </row>
    <row r="8581" spans="3:10">
      <c r="C8581" s="120">
        <v>4001370</v>
      </c>
      <c r="D8581" s="112" t="s">
        <v>7700</v>
      </c>
      <c r="E8581" s="113">
        <v>67</v>
      </c>
      <c r="F8581" s="113">
        <v>62</v>
      </c>
      <c r="G8581" s="113">
        <v>0</v>
      </c>
      <c r="H8581" s="113">
        <v>0</v>
      </c>
      <c r="I8581" s="50">
        <f t="shared" si="438"/>
        <v>67</v>
      </c>
      <c r="J8581" s="50">
        <f t="shared" si="439"/>
        <v>62</v>
      </c>
    </row>
    <row r="8582" spans="3:10">
      <c r="C8582" s="120">
        <v>4001380</v>
      </c>
      <c r="D8582" s="112" t="s">
        <v>7701</v>
      </c>
      <c r="E8582" s="113">
        <v>2</v>
      </c>
      <c r="F8582" s="113">
        <v>0</v>
      </c>
      <c r="G8582" s="113">
        <v>0</v>
      </c>
      <c r="H8582" s="113">
        <v>1</v>
      </c>
      <c r="I8582" s="50">
        <f t="shared" si="438"/>
        <v>2</v>
      </c>
      <c r="J8582" s="50">
        <f t="shared" si="439"/>
        <v>1</v>
      </c>
    </row>
    <row r="8583" spans="3:10">
      <c r="C8583" s="120">
        <v>4001390</v>
      </c>
      <c r="D8583" s="112" t="s">
        <v>7702</v>
      </c>
      <c r="E8583" s="113">
        <v>2</v>
      </c>
      <c r="F8583" s="113">
        <v>0</v>
      </c>
      <c r="G8583" s="113">
        <v>0</v>
      </c>
      <c r="H8583" s="113">
        <v>1</v>
      </c>
      <c r="I8583" s="50">
        <f t="shared" si="438"/>
        <v>2</v>
      </c>
      <c r="J8583" s="50">
        <f t="shared" si="439"/>
        <v>1</v>
      </c>
    </row>
    <row r="8584" spans="3:10">
      <c r="C8584" s="120">
        <v>4001400</v>
      </c>
      <c r="D8584" s="112" t="s">
        <v>7703</v>
      </c>
      <c r="E8584" s="113">
        <v>765</v>
      </c>
      <c r="F8584" s="113">
        <v>786</v>
      </c>
      <c r="G8584" s="113">
        <v>0</v>
      </c>
      <c r="H8584" s="113">
        <v>0</v>
      </c>
      <c r="I8584" s="50">
        <f t="shared" si="438"/>
        <v>765</v>
      </c>
      <c r="J8584" s="50">
        <f t="shared" si="439"/>
        <v>786</v>
      </c>
    </row>
    <row r="8585" spans="3:10">
      <c r="C8585" s="120">
        <v>4001410</v>
      </c>
      <c r="D8585" s="112" t="s">
        <v>7704</v>
      </c>
      <c r="E8585" s="113">
        <v>770</v>
      </c>
      <c r="F8585" s="113">
        <v>792</v>
      </c>
      <c r="G8585" s="113">
        <v>0</v>
      </c>
      <c r="H8585" s="113">
        <v>0</v>
      </c>
      <c r="I8585" s="50">
        <f t="shared" si="438"/>
        <v>770</v>
      </c>
      <c r="J8585" s="50">
        <f t="shared" si="439"/>
        <v>792</v>
      </c>
    </row>
    <row r="8586" spans="3:10">
      <c r="C8586" s="120">
        <v>4001420</v>
      </c>
      <c r="D8586" s="112" t="s">
        <v>7705</v>
      </c>
      <c r="E8586" s="113">
        <v>16</v>
      </c>
      <c r="F8586" s="113">
        <v>18</v>
      </c>
      <c r="G8586" s="113">
        <v>0</v>
      </c>
      <c r="H8586" s="113">
        <v>0</v>
      </c>
      <c r="I8586" s="50">
        <f t="shared" si="438"/>
        <v>16</v>
      </c>
      <c r="J8586" s="50">
        <f t="shared" si="439"/>
        <v>18</v>
      </c>
    </row>
    <row r="8587" spans="3:10">
      <c r="C8587" s="120">
        <v>4001430</v>
      </c>
      <c r="D8587" s="112" t="s">
        <v>7706</v>
      </c>
      <c r="E8587" s="113">
        <v>16</v>
      </c>
      <c r="F8587" s="113">
        <v>18</v>
      </c>
      <c r="G8587" s="113">
        <v>0</v>
      </c>
      <c r="H8587" s="113">
        <v>0</v>
      </c>
      <c r="I8587" s="50">
        <f t="shared" si="438"/>
        <v>16</v>
      </c>
      <c r="J8587" s="50">
        <f t="shared" si="439"/>
        <v>18</v>
      </c>
    </row>
    <row r="8588" spans="3:10">
      <c r="C8588" s="120">
        <v>4001440</v>
      </c>
      <c r="D8588" s="112" t="s">
        <v>7707</v>
      </c>
      <c r="E8588" s="113">
        <v>80</v>
      </c>
      <c r="F8588" s="113">
        <v>79</v>
      </c>
      <c r="G8588" s="113">
        <v>0</v>
      </c>
      <c r="H8588" s="113">
        <v>0</v>
      </c>
      <c r="I8588" s="50">
        <f t="shared" si="438"/>
        <v>80</v>
      </c>
      <c r="J8588" s="50">
        <f t="shared" si="439"/>
        <v>79</v>
      </c>
    </row>
    <row r="8589" spans="3:10">
      <c r="C8589" s="120">
        <v>4001450</v>
      </c>
      <c r="D8589" s="112" t="s">
        <v>7708</v>
      </c>
      <c r="E8589" s="113">
        <v>80</v>
      </c>
      <c r="F8589" s="113">
        <v>79</v>
      </c>
      <c r="G8589" s="113">
        <v>0</v>
      </c>
      <c r="H8589" s="113">
        <v>0</v>
      </c>
      <c r="I8589" s="50">
        <f t="shared" si="438"/>
        <v>80</v>
      </c>
      <c r="J8589" s="50">
        <f t="shared" si="439"/>
        <v>79</v>
      </c>
    </row>
    <row r="8590" spans="3:10">
      <c r="C8590" s="120">
        <v>4001460</v>
      </c>
      <c r="D8590" s="112" t="s">
        <v>7709</v>
      </c>
      <c r="E8590" s="113">
        <v>2</v>
      </c>
      <c r="F8590" s="113">
        <v>3</v>
      </c>
      <c r="G8590" s="113">
        <v>0</v>
      </c>
      <c r="H8590" s="113">
        <v>0</v>
      </c>
      <c r="I8590" s="50">
        <f t="shared" si="438"/>
        <v>2</v>
      </c>
      <c r="J8590" s="50">
        <f t="shared" si="439"/>
        <v>3</v>
      </c>
    </row>
    <row r="8591" spans="3:10">
      <c r="C8591" s="120">
        <v>4001470</v>
      </c>
      <c r="D8591" s="112" t="s">
        <v>7710</v>
      </c>
      <c r="E8591" s="113">
        <v>10</v>
      </c>
      <c r="F8591" s="113">
        <v>12</v>
      </c>
      <c r="G8591" s="113">
        <v>0</v>
      </c>
      <c r="H8591" s="113">
        <v>0</v>
      </c>
      <c r="I8591" s="50">
        <f t="shared" si="438"/>
        <v>10</v>
      </c>
      <c r="J8591" s="50">
        <f t="shared" si="439"/>
        <v>12</v>
      </c>
    </row>
    <row r="8592" spans="3:10">
      <c r="C8592" s="120">
        <v>4001480</v>
      </c>
      <c r="D8592" s="112" t="s">
        <v>7711</v>
      </c>
      <c r="E8592" s="113">
        <v>0</v>
      </c>
      <c r="F8592" s="113">
        <v>0</v>
      </c>
      <c r="G8592" s="113">
        <v>0</v>
      </c>
      <c r="H8592" s="113">
        <v>1</v>
      </c>
      <c r="I8592" s="50">
        <f t="shared" si="438"/>
        <v>0</v>
      </c>
      <c r="J8592" s="50">
        <f t="shared" si="439"/>
        <v>1</v>
      </c>
    </row>
    <row r="8593" spans="2:10">
      <c r="C8593" s="120">
        <v>4001490</v>
      </c>
      <c r="D8593" s="112" t="s">
        <v>7712</v>
      </c>
      <c r="E8593" s="113">
        <v>0</v>
      </c>
      <c r="F8593" s="113">
        <v>0</v>
      </c>
      <c r="G8593" s="113">
        <v>0</v>
      </c>
      <c r="H8593" s="113">
        <v>1</v>
      </c>
      <c r="I8593" s="50">
        <f t="shared" si="438"/>
        <v>0</v>
      </c>
      <c r="J8593" s="50">
        <f t="shared" si="439"/>
        <v>1</v>
      </c>
    </row>
    <row r="8594" spans="2:10">
      <c r="C8594" s="120">
        <v>4001500</v>
      </c>
      <c r="D8594" s="112" t="s">
        <v>7713</v>
      </c>
      <c r="E8594" s="113">
        <v>0</v>
      </c>
      <c r="F8594" s="113">
        <v>1</v>
      </c>
      <c r="G8594" s="113">
        <v>0</v>
      </c>
      <c r="H8594" s="113">
        <v>0</v>
      </c>
      <c r="I8594" s="50">
        <f t="shared" si="438"/>
        <v>0</v>
      </c>
      <c r="J8594" s="50">
        <f t="shared" si="439"/>
        <v>1</v>
      </c>
    </row>
    <row r="8595" spans="2:10">
      <c r="C8595" s="120">
        <v>4001510</v>
      </c>
      <c r="D8595" s="112" t="s">
        <v>7714</v>
      </c>
      <c r="E8595" s="113">
        <v>0</v>
      </c>
      <c r="F8595" s="113">
        <v>1</v>
      </c>
      <c r="G8595" s="113">
        <v>0</v>
      </c>
      <c r="H8595" s="113">
        <v>0</v>
      </c>
      <c r="I8595" s="50">
        <f t="shared" si="438"/>
        <v>0</v>
      </c>
      <c r="J8595" s="50">
        <f t="shared" si="439"/>
        <v>1</v>
      </c>
    </row>
    <row r="8596" spans="2:10">
      <c r="C8596" s="120">
        <v>4001520</v>
      </c>
      <c r="D8596" s="112" t="s">
        <v>7715</v>
      </c>
      <c r="E8596" s="113">
        <v>0</v>
      </c>
      <c r="F8596" s="113">
        <v>0</v>
      </c>
      <c r="G8596" s="113">
        <v>0</v>
      </c>
      <c r="H8596" s="113">
        <v>1</v>
      </c>
      <c r="I8596" s="50">
        <f t="shared" si="438"/>
        <v>0</v>
      </c>
      <c r="J8596" s="50">
        <f t="shared" si="439"/>
        <v>1</v>
      </c>
    </row>
    <row r="8597" spans="2:10">
      <c r="C8597" s="120">
        <v>4001530</v>
      </c>
      <c r="D8597" s="112" t="s">
        <v>7716</v>
      </c>
      <c r="E8597" s="113">
        <v>0</v>
      </c>
      <c r="F8597" s="113">
        <v>0</v>
      </c>
      <c r="G8597" s="113">
        <v>0</v>
      </c>
      <c r="H8597" s="113">
        <v>1</v>
      </c>
      <c r="I8597" s="50">
        <f t="shared" si="438"/>
        <v>0</v>
      </c>
      <c r="J8597" s="50">
        <f t="shared" si="439"/>
        <v>1</v>
      </c>
    </row>
    <row r="8598" spans="2:10">
      <c r="C8598" s="120">
        <v>4001580</v>
      </c>
      <c r="D8598" s="112" t="s">
        <v>7717</v>
      </c>
      <c r="E8598" s="113">
        <v>24</v>
      </c>
      <c r="F8598" s="113">
        <v>27</v>
      </c>
      <c r="G8598" s="113">
        <v>0</v>
      </c>
      <c r="H8598" s="113">
        <v>0</v>
      </c>
      <c r="I8598" s="50">
        <f t="shared" si="438"/>
        <v>24</v>
      </c>
      <c r="J8598" s="50">
        <f t="shared" si="439"/>
        <v>27</v>
      </c>
    </row>
    <row r="8599" spans="2:10">
      <c r="C8599" s="120">
        <v>4001590</v>
      </c>
      <c r="D8599" s="112" t="s">
        <v>7718</v>
      </c>
      <c r="E8599" s="113">
        <v>24</v>
      </c>
      <c r="F8599" s="113">
        <v>27</v>
      </c>
      <c r="G8599" s="113">
        <v>0</v>
      </c>
      <c r="H8599" s="113">
        <v>0</v>
      </c>
      <c r="I8599" s="50">
        <f t="shared" si="438"/>
        <v>24</v>
      </c>
      <c r="J8599" s="50">
        <f t="shared" si="439"/>
        <v>27</v>
      </c>
    </row>
    <row r="8600" spans="2:10">
      <c r="C8600" s="120">
        <v>4001600</v>
      </c>
      <c r="D8600" s="112" t="s">
        <v>7719</v>
      </c>
      <c r="E8600" s="113">
        <v>0</v>
      </c>
      <c r="F8600" s="113">
        <v>1</v>
      </c>
      <c r="G8600" s="113">
        <v>0</v>
      </c>
      <c r="H8600" s="113">
        <v>0</v>
      </c>
      <c r="I8600" s="50">
        <f t="shared" si="438"/>
        <v>0</v>
      </c>
      <c r="J8600" s="50">
        <f t="shared" si="439"/>
        <v>1</v>
      </c>
    </row>
    <row r="8601" spans="2:10">
      <c r="C8601" s="120">
        <v>4001610</v>
      </c>
      <c r="D8601" s="112" t="s">
        <v>7720</v>
      </c>
      <c r="E8601" s="113">
        <v>0</v>
      </c>
      <c r="F8601" s="113">
        <v>1</v>
      </c>
      <c r="G8601" s="113">
        <v>0</v>
      </c>
      <c r="H8601" s="113">
        <v>0</v>
      </c>
      <c r="I8601" s="50">
        <f t="shared" si="438"/>
        <v>0</v>
      </c>
      <c r="J8601" s="50">
        <f t="shared" si="439"/>
        <v>1</v>
      </c>
    </row>
    <row r="8602" spans="2:10">
      <c r="C8602" s="120">
        <v>4001620</v>
      </c>
      <c r="D8602" s="112" t="s">
        <v>7721</v>
      </c>
      <c r="E8602" s="113">
        <v>0</v>
      </c>
      <c r="F8602" s="113">
        <v>1</v>
      </c>
      <c r="G8602" s="113">
        <v>0</v>
      </c>
      <c r="H8602" s="113">
        <v>0</v>
      </c>
      <c r="I8602" s="50">
        <f t="shared" si="438"/>
        <v>0</v>
      </c>
      <c r="J8602" s="50">
        <f t="shared" si="439"/>
        <v>1</v>
      </c>
    </row>
    <row r="8603" spans="2:10">
      <c r="C8603" s="120">
        <v>4001630</v>
      </c>
      <c r="D8603" s="112" t="s">
        <v>7722</v>
      </c>
      <c r="E8603" s="113">
        <v>0</v>
      </c>
      <c r="F8603" s="113">
        <v>1</v>
      </c>
      <c r="G8603" s="113">
        <v>0</v>
      </c>
      <c r="H8603" s="113">
        <v>0</v>
      </c>
      <c r="I8603" s="50">
        <f t="shared" si="438"/>
        <v>0</v>
      </c>
      <c r="J8603" s="50">
        <f t="shared" si="439"/>
        <v>1</v>
      </c>
    </row>
    <row r="8604" spans="2:10">
      <c r="B8604" s="110" t="s">
        <v>7723</v>
      </c>
      <c r="C8604" s="110"/>
      <c r="D8604" s="110" t="s">
        <v>7745</v>
      </c>
      <c r="E8604" s="111"/>
      <c r="F8604" s="111"/>
      <c r="G8604" s="111"/>
      <c r="H8604" s="111"/>
      <c r="I8604" s="111"/>
      <c r="J8604" s="111"/>
    </row>
    <row r="8605" spans="2:10">
      <c r="B8605" s="110" t="s">
        <v>38</v>
      </c>
      <c r="C8605" s="110"/>
      <c r="D8605" s="110"/>
      <c r="E8605" s="111">
        <v>5964</v>
      </c>
      <c r="F8605" s="111">
        <v>6127</v>
      </c>
      <c r="G8605" s="111">
        <v>1398</v>
      </c>
      <c r="H8605" s="111">
        <v>1258</v>
      </c>
      <c r="I8605" s="111">
        <f t="shared" ref="I8605" si="440">SUM(E8605,G8605)</f>
        <v>7362</v>
      </c>
      <c r="J8605" s="111">
        <f t="shared" ref="J8605" si="441">SUM(F8605,H8605)</f>
        <v>7385</v>
      </c>
    </row>
    <row r="8606" spans="2:10">
      <c r="B8606" s="110" t="s">
        <v>39</v>
      </c>
      <c r="C8606" s="110"/>
      <c r="D8606" s="110"/>
      <c r="E8606" s="111">
        <f>SUM(E8607:E8608)</f>
        <v>5964</v>
      </c>
      <c r="F8606" s="111">
        <f t="shared" ref="F8606:H8606" si="442">SUM(F8607:F8608)</f>
        <v>6127</v>
      </c>
      <c r="G8606" s="111">
        <f t="shared" si="442"/>
        <v>1398</v>
      </c>
      <c r="H8606" s="111">
        <f t="shared" si="442"/>
        <v>1258</v>
      </c>
      <c r="I8606" s="111">
        <f t="shared" ref="I8606" si="443">SUM(E8606,G8606)</f>
        <v>7362</v>
      </c>
      <c r="J8606" s="111">
        <f t="shared" ref="J8606" si="444">SUM(F8606,H8606)</f>
        <v>7385</v>
      </c>
    </row>
    <row r="8607" spans="2:10">
      <c r="C8607" s="120" t="s">
        <v>7724</v>
      </c>
      <c r="D8607" s="112" t="s">
        <v>7725</v>
      </c>
      <c r="E8607" s="113">
        <v>5964</v>
      </c>
      <c r="F8607" s="113">
        <v>6127</v>
      </c>
      <c r="G8607" s="113">
        <v>1392</v>
      </c>
      <c r="H8607" s="113">
        <v>1253</v>
      </c>
      <c r="I8607" s="79">
        <f t="shared" ref="I8607:J8608" si="445">SUM(E8607,G8607)</f>
        <v>7356</v>
      </c>
      <c r="J8607" s="79">
        <f t="shared" si="445"/>
        <v>7380</v>
      </c>
    </row>
    <row r="8608" spans="2:10">
      <c r="C8608" s="114" t="s">
        <v>7726</v>
      </c>
      <c r="D8608" s="112" t="s">
        <v>7727</v>
      </c>
      <c r="E8608" s="113">
        <v>0</v>
      </c>
      <c r="F8608" s="113">
        <v>0</v>
      </c>
      <c r="G8608" s="113">
        <v>6</v>
      </c>
      <c r="H8608" s="113">
        <v>5</v>
      </c>
      <c r="I8608" s="79">
        <f t="shared" si="445"/>
        <v>6</v>
      </c>
      <c r="J8608" s="79">
        <f t="shared" si="445"/>
        <v>5</v>
      </c>
    </row>
    <row r="8609" spans="2:10">
      <c r="D8609" s="115"/>
      <c r="E8609" s="121"/>
      <c r="F8609" s="121"/>
      <c r="G8609" s="121"/>
      <c r="H8609" s="121"/>
      <c r="I8609" s="121"/>
      <c r="J8609" s="121"/>
    </row>
    <row r="8610" spans="2:10" ht="14.25">
      <c r="B8610" s="43" t="s">
        <v>68</v>
      </c>
      <c r="C8610" s="44"/>
      <c r="D8610" s="43"/>
      <c r="E8610" s="60"/>
      <c r="F8610" s="60"/>
      <c r="G8610" s="60"/>
      <c r="H8610" s="60"/>
      <c r="I8610" s="60"/>
      <c r="J8610" s="60"/>
    </row>
    <row r="8611" spans="2:10">
      <c r="B8611" s="110" t="s">
        <v>5</v>
      </c>
      <c r="C8611"/>
      <c r="D8611"/>
      <c r="E8611" s="122">
        <v>172823</v>
      </c>
      <c r="F8611" s="122">
        <v>180000</v>
      </c>
      <c r="G8611" s="122">
        <v>38301</v>
      </c>
      <c r="H8611" s="122">
        <v>40000</v>
      </c>
      <c r="I8611" s="122">
        <f t="shared" ref="I8611" si="446">SUM(E8611,G8611)</f>
        <v>211124</v>
      </c>
      <c r="J8611" s="122">
        <f t="shared" ref="J8611" si="447">SUM(F8611,H8611)</f>
        <v>220000</v>
      </c>
    </row>
    <row r="8612" spans="2:10">
      <c r="B8612" s="110" t="s">
        <v>6</v>
      </c>
      <c r="C8612"/>
      <c r="D8612"/>
      <c r="E8612" s="7"/>
      <c r="F8612" s="7"/>
      <c r="G8612" s="7"/>
      <c r="H8612" s="7"/>
      <c r="I8612" s="7"/>
      <c r="J8612" s="7"/>
    </row>
    <row r="8613" spans="2:10">
      <c r="B8613" s="110" t="s">
        <v>7</v>
      </c>
      <c r="C8613"/>
      <c r="D8613"/>
      <c r="E8613" s="122">
        <f>E8616+E8819+E8927+E9120+E9156</f>
        <v>1673721</v>
      </c>
      <c r="F8613" s="122">
        <f t="shared" ref="F8613:J8613" si="448">F8616+F8819+F8927+F9120+F9156</f>
        <v>1808667.2999999993</v>
      </c>
      <c r="G8613" s="122">
        <f t="shared" si="448"/>
        <v>2509123</v>
      </c>
      <c r="H8613" s="122">
        <f t="shared" si="448"/>
        <v>2580566.0260000005</v>
      </c>
      <c r="I8613" s="122">
        <f t="shared" si="448"/>
        <v>4182844</v>
      </c>
      <c r="J8613" s="122">
        <f t="shared" si="448"/>
        <v>4389233.3260000004</v>
      </c>
    </row>
    <row r="8614" spans="2:10">
      <c r="B8614" s="45" t="s">
        <v>64</v>
      </c>
      <c r="C8614" s="46"/>
      <c r="D8614" s="45"/>
      <c r="E8614" s="82"/>
      <c r="F8614" s="82"/>
      <c r="G8614" s="82"/>
      <c r="H8614" s="82"/>
      <c r="I8614" s="82"/>
      <c r="J8614" s="82"/>
    </row>
    <row r="8615" spans="2:10">
      <c r="B8615" s="123" t="s">
        <v>44</v>
      </c>
      <c r="C8615" s="46"/>
      <c r="D8615" s="45"/>
      <c r="E8615" s="82"/>
      <c r="F8615" s="82"/>
      <c r="G8615" s="82"/>
      <c r="H8615" s="82"/>
      <c r="I8615" s="82"/>
      <c r="J8615" s="82"/>
    </row>
    <row r="8616" spans="2:10">
      <c r="B8616" s="45" t="s">
        <v>60</v>
      </c>
      <c r="C8616" s="46"/>
      <c r="D8616" s="45"/>
      <c r="E8616" s="82">
        <f>SUM(E8617:E8816)</f>
        <v>1188245</v>
      </c>
      <c r="F8616" s="82">
        <f t="shared" ref="F8616:J8616" si="449">SUM(F8617:F8816)</f>
        <v>1308786.9999999995</v>
      </c>
      <c r="G8616" s="82">
        <f t="shared" si="449"/>
        <v>1870453</v>
      </c>
      <c r="H8616" s="82">
        <f t="shared" si="449"/>
        <v>1874757.5260000003</v>
      </c>
      <c r="I8616" s="82">
        <f t="shared" si="449"/>
        <v>3058698</v>
      </c>
      <c r="J8616" s="82">
        <f t="shared" si="449"/>
        <v>3183544.526000001</v>
      </c>
    </row>
    <row r="8617" spans="2:10">
      <c r="C8617" s="106" t="s">
        <v>5955</v>
      </c>
      <c r="D8617" s="74" t="s">
        <v>5956</v>
      </c>
      <c r="E8617" s="108">
        <v>7173</v>
      </c>
      <c r="F8617" s="108">
        <v>5744</v>
      </c>
      <c r="G8617" s="108">
        <v>18027</v>
      </c>
      <c r="H8617" s="108">
        <v>16303</v>
      </c>
      <c r="I8617" s="50">
        <f t="shared" ref="I8617" si="450">SUM(E8617,G8617)</f>
        <v>25200</v>
      </c>
      <c r="J8617" s="50">
        <f t="shared" ref="J8617" si="451">SUM(F8617,H8617)</f>
        <v>22047</v>
      </c>
    </row>
    <row r="8618" spans="2:10">
      <c r="C8618" s="120" t="s">
        <v>5957</v>
      </c>
      <c r="D8618" s="88" t="s">
        <v>5958</v>
      </c>
      <c r="E8618" s="113">
        <v>117815</v>
      </c>
      <c r="F8618" s="113">
        <v>122716</v>
      </c>
      <c r="G8618" s="113">
        <v>34136</v>
      </c>
      <c r="H8618" s="113">
        <v>31106</v>
      </c>
      <c r="I8618" s="50">
        <f t="shared" ref="I8618:I8681" si="452">SUM(E8618,G8618)</f>
        <v>151951</v>
      </c>
      <c r="J8618" s="50">
        <f t="shared" ref="J8618:J8681" si="453">SUM(F8618,H8618)</f>
        <v>153822</v>
      </c>
    </row>
    <row r="8619" spans="2:10">
      <c r="C8619" s="120" t="s">
        <v>5959</v>
      </c>
      <c r="D8619" s="88" t="s">
        <v>5960</v>
      </c>
      <c r="E8619" s="113">
        <v>17775</v>
      </c>
      <c r="F8619" s="113">
        <v>17759</v>
      </c>
      <c r="G8619" s="113">
        <v>9757</v>
      </c>
      <c r="H8619" s="113">
        <v>8312</v>
      </c>
      <c r="I8619" s="50">
        <f t="shared" si="452"/>
        <v>27532</v>
      </c>
      <c r="J8619" s="50">
        <f t="shared" si="453"/>
        <v>26071</v>
      </c>
    </row>
    <row r="8620" spans="2:10">
      <c r="C8620" s="120" t="s">
        <v>5961</v>
      </c>
      <c r="D8620" s="88" t="s">
        <v>5962</v>
      </c>
      <c r="E8620" s="113">
        <v>134446</v>
      </c>
      <c r="F8620" s="113">
        <v>135000</v>
      </c>
      <c r="G8620" s="113">
        <v>261383</v>
      </c>
      <c r="H8620" s="113">
        <v>257000</v>
      </c>
      <c r="I8620" s="50">
        <f t="shared" si="452"/>
        <v>395829</v>
      </c>
      <c r="J8620" s="50">
        <f t="shared" si="453"/>
        <v>392000</v>
      </c>
    </row>
    <row r="8621" spans="2:10">
      <c r="C8621" s="120" t="s">
        <v>5963</v>
      </c>
      <c r="D8621" s="88" t="s">
        <v>5964</v>
      </c>
      <c r="E8621" s="113">
        <v>0</v>
      </c>
      <c r="F8621" s="113">
        <v>1</v>
      </c>
      <c r="G8621" s="113">
        <v>1</v>
      </c>
      <c r="H8621" s="113">
        <v>1</v>
      </c>
      <c r="I8621" s="50">
        <f t="shared" si="452"/>
        <v>1</v>
      </c>
      <c r="J8621" s="50">
        <f t="shared" si="453"/>
        <v>2</v>
      </c>
    </row>
    <row r="8622" spans="2:10">
      <c r="C8622" s="120" t="s">
        <v>5965</v>
      </c>
      <c r="D8622" s="88" t="s">
        <v>5966</v>
      </c>
      <c r="E8622" s="113">
        <v>1147</v>
      </c>
      <c r="F8622" s="113">
        <v>1440</v>
      </c>
      <c r="G8622" s="113">
        <v>47621</v>
      </c>
      <c r="H8622" s="113">
        <v>51000</v>
      </c>
      <c r="I8622" s="50">
        <f t="shared" si="452"/>
        <v>48768</v>
      </c>
      <c r="J8622" s="50">
        <f t="shared" si="453"/>
        <v>52440</v>
      </c>
    </row>
    <row r="8623" spans="2:10">
      <c r="C8623" s="120" t="s">
        <v>5967</v>
      </c>
      <c r="D8623" s="88" t="s">
        <v>5968</v>
      </c>
      <c r="E8623" s="113">
        <v>3</v>
      </c>
      <c r="F8623" s="113">
        <v>0</v>
      </c>
      <c r="G8623" s="113">
        <v>9398</v>
      </c>
      <c r="H8623" s="113">
        <v>10000</v>
      </c>
      <c r="I8623" s="50">
        <f t="shared" si="452"/>
        <v>9401</v>
      </c>
      <c r="J8623" s="50">
        <f t="shared" si="453"/>
        <v>10000</v>
      </c>
    </row>
    <row r="8624" spans="2:10">
      <c r="C8624" s="120" t="s">
        <v>5969</v>
      </c>
      <c r="D8624" s="88" t="s">
        <v>5970</v>
      </c>
      <c r="E8624" s="113">
        <v>494</v>
      </c>
      <c r="F8624" s="113">
        <v>520</v>
      </c>
      <c r="G8624" s="113">
        <v>277</v>
      </c>
      <c r="H8624" s="113">
        <v>260</v>
      </c>
      <c r="I8624" s="50">
        <f t="shared" si="452"/>
        <v>771</v>
      </c>
      <c r="J8624" s="50">
        <f t="shared" si="453"/>
        <v>780</v>
      </c>
    </row>
    <row r="8625" spans="3:10">
      <c r="C8625" s="120" t="s">
        <v>5971</v>
      </c>
      <c r="D8625" s="88" t="s">
        <v>5972</v>
      </c>
      <c r="E8625" s="113">
        <v>2931</v>
      </c>
      <c r="F8625" s="113">
        <v>5470.3</v>
      </c>
      <c r="G8625" s="113">
        <v>70006</v>
      </c>
      <c r="H8625" s="113">
        <v>73300</v>
      </c>
      <c r="I8625" s="50">
        <f t="shared" si="452"/>
        <v>72937</v>
      </c>
      <c r="J8625" s="50">
        <f t="shared" si="453"/>
        <v>78770.3</v>
      </c>
    </row>
    <row r="8626" spans="3:10">
      <c r="C8626" s="120" t="s">
        <v>5973</v>
      </c>
      <c r="D8626" s="88" t="s">
        <v>5974</v>
      </c>
      <c r="E8626" s="113">
        <v>417</v>
      </c>
      <c r="F8626" s="113">
        <v>420</v>
      </c>
      <c r="G8626" s="113">
        <v>230</v>
      </c>
      <c r="H8626" s="113">
        <v>220</v>
      </c>
      <c r="I8626" s="50">
        <f t="shared" si="452"/>
        <v>647</v>
      </c>
      <c r="J8626" s="50">
        <f t="shared" si="453"/>
        <v>640</v>
      </c>
    </row>
    <row r="8627" spans="3:10">
      <c r="C8627" s="120" t="s">
        <v>5975</v>
      </c>
      <c r="D8627" s="88" t="s">
        <v>5976</v>
      </c>
      <c r="E8627" s="113">
        <v>29726</v>
      </c>
      <c r="F8627" s="113">
        <v>29000</v>
      </c>
      <c r="G8627" s="113">
        <v>5043</v>
      </c>
      <c r="H8627" s="113">
        <v>5350</v>
      </c>
      <c r="I8627" s="50">
        <f t="shared" si="452"/>
        <v>34769</v>
      </c>
      <c r="J8627" s="50">
        <f t="shared" si="453"/>
        <v>34350</v>
      </c>
    </row>
    <row r="8628" spans="3:10">
      <c r="C8628" s="120" t="s">
        <v>5977</v>
      </c>
      <c r="D8628" s="88" t="s">
        <v>5978</v>
      </c>
      <c r="E8628" s="113">
        <v>27113</v>
      </c>
      <c r="F8628" s="113">
        <v>33100</v>
      </c>
      <c r="G8628" s="113">
        <v>45910</v>
      </c>
      <c r="H8628" s="113">
        <v>44600</v>
      </c>
      <c r="I8628" s="50">
        <f t="shared" si="452"/>
        <v>73023</v>
      </c>
      <c r="J8628" s="50">
        <f t="shared" si="453"/>
        <v>77700</v>
      </c>
    </row>
    <row r="8629" spans="3:10">
      <c r="C8629" s="120" t="s">
        <v>5979</v>
      </c>
      <c r="D8629" s="88" t="s">
        <v>5980</v>
      </c>
      <c r="E8629" s="113">
        <v>6151</v>
      </c>
      <c r="F8629" s="113">
        <v>8200</v>
      </c>
      <c r="G8629" s="113">
        <v>18444</v>
      </c>
      <c r="H8629" s="113">
        <v>17470</v>
      </c>
      <c r="I8629" s="50">
        <f t="shared" si="452"/>
        <v>24595</v>
      </c>
      <c r="J8629" s="50">
        <f t="shared" si="453"/>
        <v>25670</v>
      </c>
    </row>
    <row r="8630" spans="3:10">
      <c r="C8630" s="120" t="s">
        <v>5981</v>
      </c>
      <c r="D8630" s="88" t="s">
        <v>5982</v>
      </c>
      <c r="E8630" s="113">
        <v>820</v>
      </c>
      <c r="F8630" s="113">
        <v>795</v>
      </c>
      <c r="G8630" s="113">
        <v>523</v>
      </c>
      <c r="H8630" s="113">
        <v>530</v>
      </c>
      <c r="I8630" s="50">
        <f t="shared" si="452"/>
        <v>1343</v>
      </c>
      <c r="J8630" s="50">
        <f t="shared" si="453"/>
        <v>1325</v>
      </c>
    </row>
    <row r="8631" spans="3:10">
      <c r="C8631" s="120" t="s">
        <v>5983</v>
      </c>
      <c r="D8631" s="88" t="s">
        <v>5984</v>
      </c>
      <c r="E8631" s="113">
        <v>11559</v>
      </c>
      <c r="F8631" s="113">
        <v>14880</v>
      </c>
      <c r="G8631" s="113">
        <v>11220</v>
      </c>
      <c r="H8631" s="113">
        <v>9270</v>
      </c>
      <c r="I8631" s="50">
        <f t="shared" si="452"/>
        <v>22779</v>
      </c>
      <c r="J8631" s="50">
        <f t="shared" si="453"/>
        <v>24150</v>
      </c>
    </row>
    <row r="8632" spans="3:10">
      <c r="C8632" s="120" t="s">
        <v>5985</v>
      </c>
      <c r="D8632" s="88" t="s">
        <v>5986</v>
      </c>
      <c r="E8632" s="113">
        <v>8049</v>
      </c>
      <c r="F8632" s="113">
        <v>7741.5</v>
      </c>
      <c r="G8632" s="113">
        <v>1938</v>
      </c>
      <c r="H8632" s="113">
        <v>1856.4</v>
      </c>
      <c r="I8632" s="50">
        <f t="shared" si="452"/>
        <v>9987</v>
      </c>
      <c r="J8632" s="50">
        <f t="shared" si="453"/>
        <v>9597.9</v>
      </c>
    </row>
    <row r="8633" spans="3:10">
      <c r="C8633" s="120" t="s">
        <v>5987</v>
      </c>
      <c r="D8633" s="88" t="s">
        <v>5988</v>
      </c>
      <c r="E8633" s="113">
        <v>10744</v>
      </c>
      <c r="F8633" s="113">
        <v>10940</v>
      </c>
      <c r="G8633" s="113">
        <v>14674</v>
      </c>
      <c r="H8633" s="113">
        <v>15460</v>
      </c>
      <c r="I8633" s="50">
        <f t="shared" si="452"/>
        <v>25418</v>
      </c>
      <c r="J8633" s="50">
        <f t="shared" si="453"/>
        <v>26400</v>
      </c>
    </row>
    <row r="8634" spans="3:10">
      <c r="C8634" s="120" t="s">
        <v>5989</v>
      </c>
      <c r="D8634" s="88" t="s">
        <v>5990</v>
      </c>
      <c r="E8634" s="113">
        <v>871</v>
      </c>
      <c r="F8634" s="113">
        <v>824.2</v>
      </c>
      <c r="G8634" s="113">
        <v>823</v>
      </c>
      <c r="H8634" s="113">
        <v>785.2</v>
      </c>
      <c r="I8634" s="50">
        <f t="shared" si="452"/>
        <v>1694</v>
      </c>
      <c r="J8634" s="50">
        <f t="shared" si="453"/>
        <v>1609.4</v>
      </c>
    </row>
    <row r="8635" spans="3:10">
      <c r="C8635" s="120" t="s">
        <v>5991</v>
      </c>
      <c r="D8635" s="88" t="s">
        <v>5992</v>
      </c>
      <c r="E8635" s="113">
        <v>487</v>
      </c>
      <c r="F8635" s="113">
        <v>452.40000000000003</v>
      </c>
      <c r="G8635" s="113">
        <v>166</v>
      </c>
      <c r="H8635" s="113">
        <v>159.9</v>
      </c>
      <c r="I8635" s="50">
        <f t="shared" si="452"/>
        <v>653</v>
      </c>
      <c r="J8635" s="50">
        <f t="shared" si="453"/>
        <v>612.30000000000007</v>
      </c>
    </row>
    <row r="8636" spans="3:10">
      <c r="C8636" s="120" t="s">
        <v>5993</v>
      </c>
      <c r="D8636" s="88" t="s">
        <v>5994</v>
      </c>
      <c r="E8636" s="113">
        <v>401</v>
      </c>
      <c r="F8636" s="113">
        <v>388.7</v>
      </c>
      <c r="G8636" s="113">
        <v>131</v>
      </c>
      <c r="H8636" s="113">
        <v>109.2</v>
      </c>
      <c r="I8636" s="50">
        <f t="shared" si="452"/>
        <v>532</v>
      </c>
      <c r="J8636" s="50">
        <f t="shared" si="453"/>
        <v>497.9</v>
      </c>
    </row>
    <row r="8637" spans="3:10">
      <c r="C8637" s="120" t="s">
        <v>5995</v>
      </c>
      <c r="D8637" s="88" t="s">
        <v>5996</v>
      </c>
      <c r="E8637" s="113">
        <v>27133</v>
      </c>
      <c r="F8637" s="113">
        <v>33100</v>
      </c>
      <c r="G8637" s="113">
        <v>45915</v>
      </c>
      <c r="H8637" s="113">
        <v>44600</v>
      </c>
      <c r="I8637" s="50">
        <f t="shared" si="452"/>
        <v>73048</v>
      </c>
      <c r="J8637" s="50">
        <f t="shared" si="453"/>
        <v>77700</v>
      </c>
    </row>
    <row r="8638" spans="3:10">
      <c r="C8638" s="120" t="s">
        <v>5997</v>
      </c>
      <c r="D8638" s="88" t="s">
        <v>5998</v>
      </c>
      <c r="E8638" s="113">
        <v>1043</v>
      </c>
      <c r="F8638" s="113">
        <v>985.4</v>
      </c>
      <c r="G8638" s="113">
        <v>1377</v>
      </c>
      <c r="H8638" s="113">
        <v>1336.4</v>
      </c>
      <c r="I8638" s="50">
        <f t="shared" si="452"/>
        <v>2420</v>
      </c>
      <c r="J8638" s="50">
        <f t="shared" si="453"/>
        <v>2321.8000000000002</v>
      </c>
    </row>
    <row r="8639" spans="3:10">
      <c r="C8639" s="120" t="s">
        <v>5999</v>
      </c>
      <c r="D8639" s="88" t="s">
        <v>6000</v>
      </c>
      <c r="E8639" s="113">
        <v>1320</v>
      </c>
      <c r="F8639" s="113">
        <v>1540</v>
      </c>
      <c r="G8639" s="113">
        <v>10</v>
      </c>
      <c r="H8639" s="113">
        <v>10</v>
      </c>
      <c r="I8639" s="50">
        <f t="shared" si="452"/>
        <v>1330</v>
      </c>
      <c r="J8639" s="50">
        <f t="shared" si="453"/>
        <v>1550</v>
      </c>
    </row>
    <row r="8640" spans="3:10">
      <c r="C8640" s="120" t="s">
        <v>6001</v>
      </c>
      <c r="D8640" s="88" t="s">
        <v>6002</v>
      </c>
      <c r="E8640" s="113">
        <v>24532</v>
      </c>
      <c r="F8640" s="113">
        <v>32200</v>
      </c>
      <c r="G8640" s="113">
        <v>46502</v>
      </c>
      <c r="H8640" s="113">
        <v>44600</v>
      </c>
      <c r="I8640" s="50">
        <f t="shared" si="452"/>
        <v>71034</v>
      </c>
      <c r="J8640" s="50">
        <f t="shared" si="453"/>
        <v>76800</v>
      </c>
    </row>
    <row r="8641" spans="3:10">
      <c r="C8641" s="120" t="s">
        <v>6003</v>
      </c>
      <c r="D8641" s="88" t="s">
        <v>6004</v>
      </c>
      <c r="E8641" s="113">
        <v>24557</v>
      </c>
      <c r="F8641" s="113">
        <v>32200</v>
      </c>
      <c r="G8641" s="113">
        <v>47670</v>
      </c>
      <c r="H8641" s="113">
        <v>45700</v>
      </c>
      <c r="I8641" s="50">
        <f t="shared" si="452"/>
        <v>72227</v>
      </c>
      <c r="J8641" s="50">
        <f t="shared" si="453"/>
        <v>77900</v>
      </c>
    </row>
    <row r="8642" spans="3:10">
      <c r="C8642" s="120" t="s">
        <v>6005</v>
      </c>
      <c r="D8642" s="88" t="s">
        <v>6006</v>
      </c>
      <c r="E8642" s="113">
        <v>1071</v>
      </c>
      <c r="F8642" s="113">
        <v>1230</v>
      </c>
      <c r="G8642" s="113">
        <v>1811</v>
      </c>
      <c r="H8642" s="113">
        <v>1995</v>
      </c>
      <c r="I8642" s="50">
        <f t="shared" si="452"/>
        <v>2882</v>
      </c>
      <c r="J8642" s="50">
        <f t="shared" si="453"/>
        <v>3225</v>
      </c>
    </row>
    <row r="8643" spans="3:10">
      <c r="C8643" s="120" t="s">
        <v>6007</v>
      </c>
      <c r="D8643" s="88" t="s">
        <v>6008</v>
      </c>
      <c r="E8643" s="113">
        <v>616</v>
      </c>
      <c r="F8643" s="113">
        <v>575.9</v>
      </c>
      <c r="G8643" s="113">
        <v>173</v>
      </c>
      <c r="H8643" s="113">
        <v>152.126</v>
      </c>
      <c r="I8643" s="50">
        <f t="shared" si="452"/>
        <v>789</v>
      </c>
      <c r="J8643" s="50">
        <f t="shared" si="453"/>
        <v>728.02599999999995</v>
      </c>
    </row>
    <row r="8644" spans="3:10">
      <c r="C8644" s="120" t="s">
        <v>6009</v>
      </c>
      <c r="D8644" s="88" t="s">
        <v>6010</v>
      </c>
      <c r="E8644" s="113">
        <v>11339</v>
      </c>
      <c r="F8644" s="113">
        <v>11747.4</v>
      </c>
      <c r="G8644" s="113">
        <v>3473</v>
      </c>
      <c r="H8644" s="113">
        <v>4304.7000000000007</v>
      </c>
      <c r="I8644" s="50">
        <f t="shared" si="452"/>
        <v>14812</v>
      </c>
      <c r="J8644" s="50">
        <f t="shared" si="453"/>
        <v>16052.1</v>
      </c>
    </row>
    <row r="8645" spans="3:10">
      <c r="C8645" s="120" t="s">
        <v>6011</v>
      </c>
      <c r="D8645" s="88" t="s">
        <v>6012</v>
      </c>
      <c r="E8645" s="113">
        <v>11536</v>
      </c>
      <c r="F8645" s="113">
        <v>10480</v>
      </c>
      <c r="G8645" s="113">
        <v>15329</v>
      </c>
      <c r="H8645" s="113">
        <v>17320</v>
      </c>
      <c r="I8645" s="50">
        <f t="shared" si="452"/>
        <v>26865</v>
      </c>
      <c r="J8645" s="50">
        <f t="shared" si="453"/>
        <v>27800</v>
      </c>
    </row>
    <row r="8646" spans="3:10">
      <c r="C8646" s="120" t="s">
        <v>6013</v>
      </c>
      <c r="D8646" s="88" t="s">
        <v>6014</v>
      </c>
      <c r="E8646" s="113">
        <v>24597</v>
      </c>
      <c r="F8646" s="113">
        <v>29000</v>
      </c>
      <c r="G8646" s="113">
        <v>44955</v>
      </c>
      <c r="H8646" s="113">
        <v>43300</v>
      </c>
      <c r="I8646" s="50">
        <f t="shared" si="452"/>
        <v>69552</v>
      </c>
      <c r="J8646" s="50">
        <f t="shared" si="453"/>
        <v>72300</v>
      </c>
    </row>
    <row r="8647" spans="3:10">
      <c r="C8647" s="120" t="s">
        <v>6015</v>
      </c>
      <c r="D8647" s="88" t="s">
        <v>6016</v>
      </c>
      <c r="E8647" s="113">
        <v>54712</v>
      </c>
      <c r="F8647" s="113">
        <v>59600</v>
      </c>
      <c r="G8647" s="113">
        <v>66499</v>
      </c>
      <c r="H8647" s="113">
        <v>71000</v>
      </c>
      <c r="I8647" s="50">
        <f t="shared" si="452"/>
        <v>121211</v>
      </c>
      <c r="J8647" s="50">
        <f t="shared" si="453"/>
        <v>130600</v>
      </c>
    </row>
    <row r="8648" spans="3:10">
      <c r="C8648" s="120" t="s">
        <v>6017</v>
      </c>
      <c r="D8648" s="88" t="s">
        <v>6018</v>
      </c>
      <c r="E8648" s="113">
        <v>9843</v>
      </c>
      <c r="F8648" s="113">
        <v>10103.5</v>
      </c>
      <c r="G8648" s="113">
        <v>5479</v>
      </c>
      <c r="H8648" s="113">
        <v>6523</v>
      </c>
      <c r="I8648" s="50">
        <f t="shared" si="452"/>
        <v>15322</v>
      </c>
      <c r="J8648" s="50">
        <f t="shared" si="453"/>
        <v>16626.5</v>
      </c>
    </row>
    <row r="8649" spans="3:10">
      <c r="C8649" s="120" t="s">
        <v>6019</v>
      </c>
      <c r="D8649" s="88" t="s">
        <v>6020</v>
      </c>
      <c r="E8649" s="113">
        <v>573</v>
      </c>
      <c r="F8649" s="113">
        <v>536.9</v>
      </c>
      <c r="G8649" s="113">
        <v>657</v>
      </c>
      <c r="H8649" s="113">
        <v>601.9</v>
      </c>
      <c r="I8649" s="50">
        <f t="shared" si="452"/>
        <v>1230</v>
      </c>
      <c r="J8649" s="50">
        <f t="shared" si="453"/>
        <v>1138.8</v>
      </c>
    </row>
    <row r="8650" spans="3:10">
      <c r="C8650" s="120" t="s">
        <v>6021</v>
      </c>
      <c r="D8650" s="88" t="s">
        <v>6022</v>
      </c>
      <c r="E8650" s="113">
        <v>1115</v>
      </c>
      <c r="F8650" s="113">
        <v>1049.1000000000001</v>
      </c>
      <c r="G8650" s="113">
        <v>257</v>
      </c>
      <c r="H8650" s="113">
        <v>266.5</v>
      </c>
      <c r="I8650" s="50">
        <f t="shared" si="452"/>
        <v>1372</v>
      </c>
      <c r="J8650" s="50">
        <f t="shared" si="453"/>
        <v>1315.6000000000001</v>
      </c>
    </row>
    <row r="8651" spans="3:10">
      <c r="C8651" s="120" t="s">
        <v>6023</v>
      </c>
      <c r="D8651" s="88" t="s">
        <v>6024</v>
      </c>
      <c r="E8651" s="113">
        <v>39537</v>
      </c>
      <c r="F8651" s="113">
        <v>46000</v>
      </c>
      <c r="G8651" s="113">
        <v>80375</v>
      </c>
      <c r="H8651" s="113">
        <v>74200</v>
      </c>
      <c r="I8651" s="50">
        <f t="shared" si="452"/>
        <v>119912</v>
      </c>
      <c r="J8651" s="50">
        <f t="shared" si="453"/>
        <v>120200</v>
      </c>
    </row>
    <row r="8652" spans="3:10">
      <c r="C8652" s="120" t="s">
        <v>6025</v>
      </c>
      <c r="D8652" s="88" t="s">
        <v>6026</v>
      </c>
      <c r="E8652" s="113">
        <v>9025</v>
      </c>
      <c r="F8652" s="113">
        <v>9104.6</v>
      </c>
      <c r="G8652" s="113">
        <v>7392</v>
      </c>
      <c r="H8652" s="113">
        <v>7964.2</v>
      </c>
      <c r="I8652" s="50">
        <f t="shared" si="452"/>
        <v>16417</v>
      </c>
      <c r="J8652" s="50">
        <f t="shared" si="453"/>
        <v>17068.8</v>
      </c>
    </row>
    <row r="8653" spans="3:10">
      <c r="C8653" s="120" t="s">
        <v>6027</v>
      </c>
      <c r="D8653" s="88" t="s">
        <v>6028</v>
      </c>
      <c r="E8653" s="113">
        <v>117</v>
      </c>
      <c r="F8653" s="113">
        <v>117</v>
      </c>
      <c r="G8653" s="113">
        <v>202</v>
      </c>
      <c r="H8653" s="113">
        <v>170.3</v>
      </c>
      <c r="I8653" s="50">
        <f t="shared" si="452"/>
        <v>319</v>
      </c>
      <c r="J8653" s="50">
        <f t="shared" si="453"/>
        <v>287.3</v>
      </c>
    </row>
    <row r="8654" spans="3:10">
      <c r="C8654" s="120" t="s">
        <v>6029</v>
      </c>
      <c r="D8654" s="88" t="s">
        <v>6030</v>
      </c>
      <c r="E8654" s="113">
        <v>35</v>
      </c>
      <c r="F8654" s="113">
        <v>32.5</v>
      </c>
      <c r="G8654" s="113">
        <v>19</v>
      </c>
      <c r="H8654" s="113">
        <v>20.8</v>
      </c>
      <c r="I8654" s="50">
        <f t="shared" si="452"/>
        <v>54</v>
      </c>
      <c r="J8654" s="50">
        <f t="shared" si="453"/>
        <v>53.3</v>
      </c>
    </row>
    <row r="8655" spans="3:10">
      <c r="C8655" s="120" t="s">
        <v>6031</v>
      </c>
      <c r="D8655" s="88" t="s">
        <v>6032</v>
      </c>
      <c r="E8655" s="113">
        <v>3700</v>
      </c>
      <c r="F8655" s="113">
        <v>3508.7000000000003</v>
      </c>
      <c r="G8655" s="113">
        <v>2771</v>
      </c>
      <c r="H8655" s="113">
        <v>2615.6</v>
      </c>
      <c r="I8655" s="50">
        <f t="shared" si="452"/>
        <v>6471</v>
      </c>
      <c r="J8655" s="50">
        <f t="shared" si="453"/>
        <v>6124.3</v>
      </c>
    </row>
    <row r="8656" spans="3:10">
      <c r="C8656" s="120" t="s">
        <v>6033</v>
      </c>
      <c r="D8656" s="88" t="s">
        <v>6034</v>
      </c>
      <c r="E8656" s="113">
        <v>3447</v>
      </c>
      <c r="F8656" s="113">
        <v>3265.6</v>
      </c>
      <c r="G8656" s="113">
        <v>2660</v>
      </c>
      <c r="H8656" s="113">
        <v>2506.4</v>
      </c>
      <c r="I8656" s="50">
        <f t="shared" si="452"/>
        <v>6107</v>
      </c>
      <c r="J8656" s="50">
        <f t="shared" si="453"/>
        <v>5772</v>
      </c>
    </row>
    <row r="8657" spans="3:10">
      <c r="C8657" s="120" t="s">
        <v>6035</v>
      </c>
      <c r="D8657" s="88" t="s">
        <v>6036</v>
      </c>
      <c r="E8657" s="113">
        <v>245</v>
      </c>
      <c r="F8657" s="113">
        <v>244</v>
      </c>
      <c r="G8657" s="113">
        <v>352</v>
      </c>
      <c r="H8657" s="113">
        <v>375</v>
      </c>
      <c r="I8657" s="50">
        <f t="shared" si="452"/>
        <v>597</v>
      </c>
      <c r="J8657" s="50">
        <f t="shared" si="453"/>
        <v>619</v>
      </c>
    </row>
    <row r="8658" spans="3:10">
      <c r="C8658" s="120" t="s">
        <v>6037</v>
      </c>
      <c r="D8658" s="88" t="s">
        <v>6038</v>
      </c>
      <c r="E8658" s="113">
        <v>3309</v>
      </c>
      <c r="F8658" s="113">
        <v>3127.8</v>
      </c>
      <c r="G8658" s="113">
        <v>2645</v>
      </c>
      <c r="H8658" s="113">
        <v>2496</v>
      </c>
      <c r="I8658" s="50">
        <f t="shared" si="452"/>
        <v>5954</v>
      </c>
      <c r="J8658" s="50">
        <f t="shared" si="453"/>
        <v>5623.8</v>
      </c>
    </row>
    <row r="8659" spans="3:10">
      <c r="C8659" s="120" t="s">
        <v>6039</v>
      </c>
      <c r="D8659" s="88" t="s">
        <v>6040</v>
      </c>
      <c r="E8659" s="113">
        <v>6257</v>
      </c>
      <c r="F8659" s="113">
        <v>6056.7</v>
      </c>
      <c r="G8659" s="113">
        <v>1809</v>
      </c>
      <c r="H8659" s="113">
        <v>1736.8</v>
      </c>
      <c r="I8659" s="50">
        <f t="shared" si="452"/>
        <v>8066</v>
      </c>
      <c r="J8659" s="50">
        <f t="shared" si="453"/>
        <v>7793.5</v>
      </c>
    </row>
    <row r="8660" spans="3:10">
      <c r="C8660" s="120" t="s">
        <v>6041</v>
      </c>
      <c r="D8660" s="88" t="s">
        <v>6042</v>
      </c>
      <c r="E8660" s="113">
        <v>14221</v>
      </c>
      <c r="F8660" s="113">
        <v>13380</v>
      </c>
      <c r="G8660" s="113">
        <v>22435</v>
      </c>
      <c r="H8660" s="113">
        <v>23050</v>
      </c>
      <c r="I8660" s="50">
        <f t="shared" si="452"/>
        <v>36656</v>
      </c>
      <c r="J8660" s="50">
        <f t="shared" si="453"/>
        <v>36430</v>
      </c>
    </row>
    <row r="8661" spans="3:10">
      <c r="C8661" s="120" t="s">
        <v>6043</v>
      </c>
      <c r="D8661" s="88" t="s">
        <v>6044</v>
      </c>
      <c r="E8661" s="113">
        <v>3220</v>
      </c>
      <c r="F8661" s="113">
        <v>3014.7000000000003</v>
      </c>
      <c r="G8661" s="113">
        <v>231</v>
      </c>
      <c r="H8661" s="113">
        <v>215.8</v>
      </c>
      <c r="I8661" s="50">
        <f t="shared" si="452"/>
        <v>3451</v>
      </c>
      <c r="J8661" s="50">
        <f t="shared" si="453"/>
        <v>3230.5000000000005</v>
      </c>
    </row>
    <row r="8662" spans="3:10">
      <c r="C8662" s="120" t="s">
        <v>6045</v>
      </c>
      <c r="D8662" s="88" t="s">
        <v>6046</v>
      </c>
      <c r="E8662" s="113">
        <v>41944</v>
      </c>
      <c r="F8662" s="113">
        <v>48100</v>
      </c>
      <c r="G8662" s="113">
        <v>81294</v>
      </c>
      <c r="H8662" s="113">
        <v>74400</v>
      </c>
      <c r="I8662" s="50">
        <f t="shared" si="452"/>
        <v>123238</v>
      </c>
      <c r="J8662" s="50">
        <f t="shared" si="453"/>
        <v>122500</v>
      </c>
    </row>
    <row r="8663" spans="3:10">
      <c r="C8663" s="120" t="s">
        <v>6047</v>
      </c>
      <c r="D8663" s="88" t="s">
        <v>6048</v>
      </c>
      <c r="E8663" s="113">
        <v>4149</v>
      </c>
      <c r="F8663" s="113">
        <v>3941.6</v>
      </c>
      <c r="G8663" s="113">
        <v>1884</v>
      </c>
      <c r="H8663" s="113">
        <v>1770.6000000000001</v>
      </c>
      <c r="I8663" s="50">
        <f t="shared" si="452"/>
        <v>6033</v>
      </c>
      <c r="J8663" s="50">
        <f t="shared" si="453"/>
        <v>5712.2</v>
      </c>
    </row>
    <row r="8664" spans="3:10">
      <c r="C8664" s="120" t="s">
        <v>6049</v>
      </c>
      <c r="D8664" s="88" t="s">
        <v>6050</v>
      </c>
      <c r="E8664" s="113">
        <v>4139</v>
      </c>
      <c r="F8664" s="113">
        <v>3932.5</v>
      </c>
      <c r="G8664" s="113">
        <v>1878</v>
      </c>
      <c r="H8664" s="113">
        <v>1764.1000000000001</v>
      </c>
      <c r="I8664" s="50">
        <f t="shared" si="452"/>
        <v>6017</v>
      </c>
      <c r="J8664" s="50">
        <f t="shared" si="453"/>
        <v>5696.6</v>
      </c>
    </row>
    <row r="8665" spans="3:10">
      <c r="C8665" s="120" t="s">
        <v>6051</v>
      </c>
      <c r="D8665" s="88" t="s">
        <v>6052</v>
      </c>
      <c r="E8665" s="113">
        <v>2300</v>
      </c>
      <c r="F8665" s="113">
        <v>3460.5</v>
      </c>
      <c r="G8665" s="113">
        <v>3961</v>
      </c>
      <c r="H8665" s="113">
        <v>5100</v>
      </c>
      <c r="I8665" s="50">
        <f t="shared" si="452"/>
        <v>6261</v>
      </c>
      <c r="J8665" s="50">
        <f t="shared" si="453"/>
        <v>8560.5</v>
      </c>
    </row>
    <row r="8666" spans="3:10">
      <c r="C8666" s="120" t="s">
        <v>6053</v>
      </c>
      <c r="D8666" s="88" t="s">
        <v>6054</v>
      </c>
      <c r="E8666" s="113">
        <v>1316</v>
      </c>
      <c r="F8666" s="113">
        <v>2180</v>
      </c>
      <c r="G8666" s="113">
        <v>4551</v>
      </c>
      <c r="H8666" s="113">
        <v>5150</v>
      </c>
      <c r="I8666" s="50">
        <f t="shared" si="452"/>
        <v>5867</v>
      </c>
      <c r="J8666" s="50">
        <f t="shared" si="453"/>
        <v>7330</v>
      </c>
    </row>
    <row r="8667" spans="3:10">
      <c r="C8667" s="120" t="s">
        <v>6055</v>
      </c>
      <c r="D8667" s="88" t="s">
        <v>6056</v>
      </c>
      <c r="E8667" s="113">
        <v>48369</v>
      </c>
      <c r="F8667" s="113">
        <v>60600</v>
      </c>
      <c r="G8667" s="113">
        <v>74920</v>
      </c>
      <c r="H8667" s="113">
        <v>70600</v>
      </c>
      <c r="I8667" s="50">
        <f t="shared" si="452"/>
        <v>123289</v>
      </c>
      <c r="J8667" s="50">
        <f t="shared" si="453"/>
        <v>131200</v>
      </c>
    </row>
    <row r="8668" spans="3:10">
      <c r="C8668" s="120" t="s">
        <v>6057</v>
      </c>
      <c r="D8668" s="88" t="s">
        <v>6058</v>
      </c>
      <c r="E8668" s="113">
        <v>757</v>
      </c>
      <c r="F8668" s="113">
        <v>805</v>
      </c>
      <c r="G8668" s="113">
        <v>477</v>
      </c>
      <c r="H8668" s="113">
        <v>490</v>
      </c>
      <c r="I8668" s="50">
        <f t="shared" si="452"/>
        <v>1234</v>
      </c>
      <c r="J8668" s="50">
        <f t="shared" si="453"/>
        <v>1295</v>
      </c>
    </row>
    <row r="8669" spans="3:10">
      <c r="C8669" s="120" t="s">
        <v>6059</v>
      </c>
      <c r="D8669" s="88" t="s">
        <v>6060</v>
      </c>
      <c r="E8669" s="113">
        <v>872</v>
      </c>
      <c r="F8669" s="113">
        <v>960</v>
      </c>
      <c r="G8669" s="113">
        <v>542</v>
      </c>
      <c r="H8669" s="113">
        <v>600</v>
      </c>
      <c r="I8669" s="50">
        <f t="shared" si="452"/>
        <v>1414</v>
      </c>
      <c r="J8669" s="50">
        <f t="shared" si="453"/>
        <v>1560</v>
      </c>
    </row>
    <row r="8670" spans="3:10">
      <c r="C8670" s="120" t="s">
        <v>6061</v>
      </c>
      <c r="D8670" s="88" t="s">
        <v>6062</v>
      </c>
      <c r="E8670" s="113">
        <v>877</v>
      </c>
      <c r="F8670" s="113">
        <v>960</v>
      </c>
      <c r="G8670" s="113">
        <v>505</v>
      </c>
      <c r="H8670" s="113">
        <v>600</v>
      </c>
      <c r="I8670" s="50">
        <f t="shared" si="452"/>
        <v>1382</v>
      </c>
      <c r="J8670" s="50">
        <f t="shared" si="453"/>
        <v>1560</v>
      </c>
    </row>
    <row r="8671" spans="3:10">
      <c r="C8671" s="120" t="s">
        <v>6063</v>
      </c>
      <c r="D8671" s="88" t="s">
        <v>6064</v>
      </c>
      <c r="E8671" s="113">
        <v>8379</v>
      </c>
      <c r="F8671" s="113">
        <v>8030</v>
      </c>
      <c r="G8671" s="113">
        <v>18054</v>
      </c>
      <c r="H8671" s="113">
        <v>20270</v>
      </c>
      <c r="I8671" s="50">
        <f t="shared" si="452"/>
        <v>26433</v>
      </c>
      <c r="J8671" s="50">
        <f t="shared" si="453"/>
        <v>28300</v>
      </c>
    </row>
    <row r="8672" spans="3:10">
      <c r="C8672" s="120" t="s">
        <v>6065</v>
      </c>
      <c r="D8672" s="88" t="s">
        <v>6066</v>
      </c>
      <c r="E8672" s="113">
        <v>3415</v>
      </c>
      <c r="F8672" s="113">
        <v>5680</v>
      </c>
      <c r="G8672" s="113">
        <v>5085</v>
      </c>
      <c r="H8672" s="113">
        <v>4590</v>
      </c>
      <c r="I8672" s="50">
        <f t="shared" si="452"/>
        <v>8500</v>
      </c>
      <c r="J8672" s="50">
        <f t="shared" si="453"/>
        <v>10270</v>
      </c>
    </row>
    <row r="8673" spans="3:10">
      <c r="C8673" s="120" t="s">
        <v>6067</v>
      </c>
      <c r="D8673" s="88" t="s">
        <v>6068</v>
      </c>
      <c r="E8673" s="113">
        <v>423</v>
      </c>
      <c r="F8673" s="113">
        <v>396.5</v>
      </c>
      <c r="G8673" s="113">
        <v>439</v>
      </c>
      <c r="H8673" s="113">
        <v>405.6</v>
      </c>
      <c r="I8673" s="50">
        <f t="shared" si="452"/>
        <v>862</v>
      </c>
      <c r="J8673" s="50">
        <f t="shared" si="453"/>
        <v>802.1</v>
      </c>
    </row>
    <row r="8674" spans="3:10">
      <c r="C8674" s="120" t="s">
        <v>6069</v>
      </c>
      <c r="D8674" s="88" t="s">
        <v>6070</v>
      </c>
      <c r="E8674" s="113">
        <v>307</v>
      </c>
      <c r="F8674" s="113">
        <v>327.3</v>
      </c>
      <c r="G8674" s="113">
        <v>423</v>
      </c>
      <c r="H8674" s="113">
        <v>476.5</v>
      </c>
      <c r="I8674" s="50">
        <f t="shared" si="452"/>
        <v>730</v>
      </c>
      <c r="J8674" s="50">
        <f t="shared" si="453"/>
        <v>803.8</v>
      </c>
    </row>
    <row r="8675" spans="3:10">
      <c r="C8675" s="120" t="s">
        <v>6071</v>
      </c>
      <c r="D8675" s="88" t="s">
        <v>6072</v>
      </c>
      <c r="E8675" s="113">
        <v>14231</v>
      </c>
      <c r="F8675" s="113">
        <v>18500</v>
      </c>
      <c r="G8675" s="113">
        <v>57202</v>
      </c>
      <c r="H8675" s="113">
        <v>60125</v>
      </c>
      <c r="I8675" s="50">
        <f t="shared" si="452"/>
        <v>71433</v>
      </c>
      <c r="J8675" s="50">
        <f t="shared" si="453"/>
        <v>78625</v>
      </c>
    </row>
    <row r="8676" spans="3:10">
      <c r="C8676" s="120" t="s">
        <v>6073</v>
      </c>
      <c r="D8676" s="88" t="s">
        <v>6074</v>
      </c>
      <c r="E8676" s="113">
        <v>0</v>
      </c>
      <c r="F8676" s="113">
        <v>0</v>
      </c>
      <c r="G8676" s="113">
        <v>22</v>
      </c>
      <c r="H8676" s="113">
        <v>18.2</v>
      </c>
      <c r="I8676" s="50">
        <f t="shared" si="452"/>
        <v>22</v>
      </c>
      <c r="J8676" s="50">
        <f t="shared" si="453"/>
        <v>18.2</v>
      </c>
    </row>
    <row r="8677" spans="3:10">
      <c r="C8677" s="120" t="s">
        <v>6075</v>
      </c>
      <c r="D8677" s="88" t="s">
        <v>6076</v>
      </c>
      <c r="E8677" s="113">
        <v>11705</v>
      </c>
      <c r="F8677" s="113">
        <v>10560</v>
      </c>
      <c r="G8677" s="113">
        <v>16622</v>
      </c>
      <c r="H8677" s="113">
        <v>19640</v>
      </c>
      <c r="I8677" s="50">
        <f t="shared" si="452"/>
        <v>28327</v>
      </c>
      <c r="J8677" s="50">
        <f t="shared" si="453"/>
        <v>30200</v>
      </c>
    </row>
    <row r="8678" spans="3:10">
      <c r="C8678" s="120" t="s">
        <v>6077</v>
      </c>
      <c r="D8678" s="88" t="s">
        <v>6078</v>
      </c>
      <c r="E8678" s="113">
        <v>41827</v>
      </c>
      <c r="F8678" s="113">
        <v>46200</v>
      </c>
      <c r="G8678" s="113">
        <v>81035</v>
      </c>
      <c r="H8678" s="113">
        <v>74500</v>
      </c>
      <c r="I8678" s="50">
        <f t="shared" si="452"/>
        <v>122862</v>
      </c>
      <c r="J8678" s="50">
        <f t="shared" si="453"/>
        <v>120700</v>
      </c>
    </row>
    <row r="8679" spans="3:10">
      <c r="C8679" s="120" t="s">
        <v>6079</v>
      </c>
      <c r="D8679" s="88" t="s">
        <v>6080</v>
      </c>
      <c r="E8679" s="113">
        <v>84</v>
      </c>
      <c r="F8679" s="113">
        <v>100</v>
      </c>
      <c r="G8679" s="113">
        <v>336</v>
      </c>
      <c r="H8679" s="113">
        <v>280</v>
      </c>
      <c r="I8679" s="50">
        <f t="shared" si="452"/>
        <v>420</v>
      </c>
      <c r="J8679" s="50">
        <f t="shared" si="453"/>
        <v>380</v>
      </c>
    </row>
    <row r="8680" spans="3:10">
      <c r="C8680" s="120" t="s">
        <v>6081</v>
      </c>
      <c r="D8680" s="88" t="s">
        <v>6082</v>
      </c>
      <c r="E8680" s="113">
        <v>9967</v>
      </c>
      <c r="F8680" s="113">
        <v>9518.6</v>
      </c>
      <c r="G8680" s="113">
        <v>2442</v>
      </c>
      <c r="H8680" s="113">
        <v>2271.1</v>
      </c>
      <c r="I8680" s="50">
        <f t="shared" si="452"/>
        <v>12409</v>
      </c>
      <c r="J8680" s="50">
        <f t="shared" si="453"/>
        <v>11789.7</v>
      </c>
    </row>
    <row r="8681" spans="3:10">
      <c r="C8681" s="120" t="s">
        <v>6083</v>
      </c>
      <c r="D8681" s="88" t="s">
        <v>6084</v>
      </c>
      <c r="E8681" s="113">
        <v>1320</v>
      </c>
      <c r="F8681" s="113">
        <v>1540</v>
      </c>
      <c r="G8681" s="113">
        <v>9</v>
      </c>
      <c r="H8681" s="113">
        <v>10</v>
      </c>
      <c r="I8681" s="50">
        <f t="shared" si="452"/>
        <v>1329</v>
      </c>
      <c r="J8681" s="50">
        <f t="shared" si="453"/>
        <v>1550</v>
      </c>
    </row>
    <row r="8682" spans="3:10">
      <c r="C8682" s="120" t="s">
        <v>6085</v>
      </c>
      <c r="D8682" s="88" t="s">
        <v>6086</v>
      </c>
      <c r="E8682" s="113">
        <v>45</v>
      </c>
      <c r="F8682" s="113">
        <v>80</v>
      </c>
      <c r="G8682" s="113">
        <v>45</v>
      </c>
      <c r="H8682" s="113">
        <v>50</v>
      </c>
      <c r="I8682" s="50">
        <f t="shared" ref="I8682:I8745" si="454">SUM(E8682,G8682)</f>
        <v>90</v>
      </c>
      <c r="J8682" s="50">
        <f t="shared" ref="J8682:J8745" si="455">SUM(F8682,H8682)</f>
        <v>130</v>
      </c>
    </row>
    <row r="8683" spans="3:10">
      <c r="C8683" s="120" t="s">
        <v>6087</v>
      </c>
      <c r="D8683" s="88" t="s">
        <v>6088</v>
      </c>
      <c r="E8683" s="113">
        <v>483</v>
      </c>
      <c r="F8683" s="113">
        <v>1135</v>
      </c>
      <c r="G8683" s="113">
        <v>4064</v>
      </c>
      <c r="H8683" s="113">
        <v>4806</v>
      </c>
      <c r="I8683" s="50">
        <f t="shared" si="454"/>
        <v>4547</v>
      </c>
      <c r="J8683" s="50">
        <f t="shared" si="455"/>
        <v>5941</v>
      </c>
    </row>
    <row r="8684" spans="3:10">
      <c r="C8684" s="120" t="s">
        <v>6089</v>
      </c>
      <c r="D8684" s="88" t="s">
        <v>6090</v>
      </c>
      <c r="E8684" s="113">
        <v>1740</v>
      </c>
      <c r="F8684" s="113">
        <v>2520</v>
      </c>
      <c r="G8684" s="113">
        <v>23057</v>
      </c>
      <c r="H8684" s="113">
        <v>25180</v>
      </c>
      <c r="I8684" s="50">
        <f t="shared" si="454"/>
        <v>24797</v>
      </c>
      <c r="J8684" s="50">
        <f t="shared" si="455"/>
        <v>27700</v>
      </c>
    </row>
    <row r="8685" spans="3:10">
      <c r="C8685" s="120" t="s">
        <v>6091</v>
      </c>
      <c r="D8685" s="88" t="s">
        <v>6092</v>
      </c>
      <c r="E8685" s="113">
        <v>3070</v>
      </c>
      <c r="F8685" s="113">
        <v>3020</v>
      </c>
      <c r="G8685" s="113">
        <v>2028</v>
      </c>
      <c r="H8685" s="113">
        <v>2015</v>
      </c>
      <c r="I8685" s="50">
        <f t="shared" si="454"/>
        <v>5098</v>
      </c>
      <c r="J8685" s="50">
        <f t="shared" si="455"/>
        <v>5035</v>
      </c>
    </row>
    <row r="8686" spans="3:10">
      <c r="C8686" s="120" t="s">
        <v>6093</v>
      </c>
      <c r="D8686" s="88" t="s">
        <v>6094</v>
      </c>
      <c r="E8686" s="113">
        <v>10512</v>
      </c>
      <c r="F8686" s="113">
        <v>9920</v>
      </c>
      <c r="G8686" s="113">
        <v>19687</v>
      </c>
      <c r="H8686" s="113">
        <v>23580</v>
      </c>
      <c r="I8686" s="50">
        <f t="shared" si="454"/>
        <v>30199</v>
      </c>
      <c r="J8686" s="50">
        <f t="shared" si="455"/>
        <v>33500</v>
      </c>
    </row>
    <row r="8687" spans="3:10">
      <c r="C8687" s="120" t="s">
        <v>6095</v>
      </c>
      <c r="D8687" s="88" t="s">
        <v>6096</v>
      </c>
      <c r="E8687" s="113">
        <v>880</v>
      </c>
      <c r="F8687" s="113">
        <v>1035</v>
      </c>
      <c r="G8687" s="113">
        <v>397</v>
      </c>
      <c r="H8687" s="113">
        <v>415</v>
      </c>
      <c r="I8687" s="50">
        <f t="shared" si="454"/>
        <v>1277</v>
      </c>
      <c r="J8687" s="50">
        <f t="shared" si="455"/>
        <v>1450</v>
      </c>
    </row>
    <row r="8688" spans="3:10">
      <c r="C8688" s="120" t="s">
        <v>6097</v>
      </c>
      <c r="D8688" s="88" t="s">
        <v>6098</v>
      </c>
      <c r="E8688" s="113">
        <v>2904</v>
      </c>
      <c r="F8688" s="113">
        <v>2797.6</v>
      </c>
      <c r="G8688" s="113">
        <v>859</v>
      </c>
      <c r="H8688" s="113">
        <v>834.6</v>
      </c>
      <c r="I8688" s="50">
        <f t="shared" si="454"/>
        <v>3763</v>
      </c>
      <c r="J8688" s="50">
        <f t="shared" si="455"/>
        <v>3632.2</v>
      </c>
    </row>
    <row r="8689" spans="3:10">
      <c r="C8689" s="120" t="s">
        <v>6099</v>
      </c>
      <c r="D8689" s="88" t="s">
        <v>6100</v>
      </c>
      <c r="E8689" s="113">
        <v>288</v>
      </c>
      <c r="F8689" s="113">
        <v>287</v>
      </c>
      <c r="G8689" s="113">
        <v>436</v>
      </c>
      <c r="H8689" s="113">
        <v>405</v>
      </c>
      <c r="I8689" s="50">
        <f t="shared" si="454"/>
        <v>724</v>
      </c>
      <c r="J8689" s="50">
        <f t="shared" si="455"/>
        <v>692</v>
      </c>
    </row>
    <row r="8690" spans="3:10">
      <c r="C8690" s="120" t="s">
        <v>6101</v>
      </c>
      <c r="D8690" s="88" t="s">
        <v>6102</v>
      </c>
      <c r="E8690" s="113">
        <v>398</v>
      </c>
      <c r="F8690" s="113">
        <v>369.2</v>
      </c>
      <c r="G8690" s="113">
        <v>219</v>
      </c>
      <c r="H8690" s="113">
        <v>196.3</v>
      </c>
      <c r="I8690" s="50">
        <f t="shared" si="454"/>
        <v>617</v>
      </c>
      <c r="J8690" s="50">
        <f t="shared" si="455"/>
        <v>565.5</v>
      </c>
    </row>
    <row r="8691" spans="3:10">
      <c r="C8691" s="120" t="s">
        <v>6103</v>
      </c>
      <c r="D8691" s="88" t="s">
        <v>6104</v>
      </c>
      <c r="E8691" s="113">
        <v>828</v>
      </c>
      <c r="F8691" s="113">
        <v>776.1</v>
      </c>
      <c r="G8691" s="113">
        <v>394</v>
      </c>
      <c r="H8691" s="113">
        <v>414.7</v>
      </c>
      <c r="I8691" s="50">
        <f t="shared" si="454"/>
        <v>1222</v>
      </c>
      <c r="J8691" s="50">
        <f t="shared" si="455"/>
        <v>1190.8</v>
      </c>
    </row>
    <row r="8692" spans="3:10">
      <c r="C8692" s="120" t="s">
        <v>6105</v>
      </c>
      <c r="D8692" s="88" t="s">
        <v>6106</v>
      </c>
      <c r="E8692" s="113">
        <v>6542</v>
      </c>
      <c r="F8692" s="113">
        <v>6999.1</v>
      </c>
      <c r="G8692" s="113">
        <v>2056</v>
      </c>
      <c r="H8692" s="113">
        <v>2767.6000000000004</v>
      </c>
      <c r="I8692" s="50">
        <f t="shared" si="454"/>
        <v>8598</v>
      </c>
      <c r="J8692" s="50">
        <f t="shared" si="455"/>
        <v>9766.7000000000007</v>
      </c>
    </row>
    <row r="8693" spans="3:10">
      <c r="C8693" s="120" t="s">
        <v>6107</v>
      </c>
      <c r="D8693" s="88" t="s">
        <v>6108</v>
      </c>
      <c r="E8693" s="113">
        <v>1568</v>
      </c>
      <c r="F8693" s="113">
        <v>2170</v>
      </c>
      <c r="G8693" s="113">
        <v>4557</v>
      </c>
      <c r="H8693" s="113">
        <v>5130</v>
      </c>
      <c r="I8693" s="50">
        <f t="shared" si="454"/>
        <v>6125</v>
      </c>
      <c r="J8693" s="50">
        <f t="shared" si="455"/>
        <v>7300</v>
      </c>
    </row>
    <row r="8694" spans="3:10">
      <c r="C8694" s="120" t="s">
        <v>6109</v>
      </c>
      <c r="D8694" s="88" t="s">
        <v>6110</v>
      </c>
      <c r="E8694" s="113">
        <v>0</v>
      </c>
      <c r="F8694" s="113">
        <v>0</v>
      </c>
      <c r="G8694" s="113">
        <v>1</v>
      </c>
      <c r="H8694" s="113">
        <v>0</v>
      </c>
      <c r="I8694" s="50">
        <f t="shared" si="454"/>
        <v>1</v>
      </c>
      <c r="J8694" s="50">
        <f t="shared" si="455"/>
        <v>0</v>
      </c>
    </row>
    <row r="8695" spans="3:10">
      <c r="C8695" s="120" t="s">
        <v>6111</v>
      </c>
      <c r="D8695" s="88" t="s">
        <v>6112</v>
      </c>
      <c r="E8695" s="113">
        <v>816</v>
      </c>
      <c r="F8695" s="113">
        <v>764.4</v>
      </c>
      <c r="G8695" s="113">
        <v>344</v>
      </c>
      <c r="H8695" s="113">
        <v>356.2</v>
      </c>
      <c r="I8695" s="50">
        <f t="shared" si="454"/>
        <v>1160</v>
      </c>
      <c r="J8695" s="50">
        <f t="shared" si="455"/>
        <v>1120.5999999999999</v>
      </c>
    </row>
    <row r="8696" spans="3:10">
      <c r="C8696" s="120" t="s">
        <v>6113</v>
      </c>
      <c r="D8696" s="88" t="s">
        <v>6114</v>
      </c>
      <c r="E8696" s="113">
        <v>48761</v>
      </c>
      <c r="F8696" s="113">
        <v>62300</v>
      </c>
      <c r="G8696" s="113">
        <v>74721</v>
      </c>
      <c r="H8696" s="113">
        <v>70400</v>
      </c>
      <c r="I8696" s="50">
        <f t="shared" si="454"/>
        <v>123482</v>
      </c>
      <c r="J8696" s="50">
        <f t="shared" si="455"/>
        <v>132700</v>
      </c>
    </row>
    <row r="8697" spans="3:10">
      <c r="C8697" s="120" t="s">
        <v>6115</v>
      </c>
      <c r="D8697" s="88" t="s">
        <v>6116</v>
      </c>
      <c r="E8697" s="113">
        <v>2182</v>
      </c>
      <c r="F8697" s="113">
        <v>2106</v>
      </c>
      <c r="G8697" s="113">
        <v>1834</v>
      </c>
      <c r="H8697" s="113">
        <v>1699.1000000000001</v>
      </c>
      <c r="I8697" s="50">
        <f t="shared" si="454"/>
        <v>4016</v>
      </c>
      <c r="J8697" s="50">
        <f t="shared" si="455"/>
        <v>3805.1000000000004</v>
      </c>
    </row>
    <row r="8698" spans="3:10">
      <c r="C8698" s="120" t="s">
        <v>6117</v>
      </c>
      <c r="D8698" s="88" t="s">
        <v>6118</v>
      </c>
      <c r="E8698" s="113">
        <v>20203</v>
      </c>
      <c r="F8698" s="113">
        <v>16020</v>
      </c>
      <c r="G8698" s="113">
        <v>18582</v>
      </c>
      <c r="H8698" s="113">
        <v>22780</v>
      </c>
      <c r="I8698" s="50">
        <f t="shared" si="454"/>
        <v>38785</v>
      </c>
      <c r="J8698" s="50">
        <f t="shared" si="455"/>
        <v>38800</v>
      </c>
    </row>
    <row r="8699" spans="3:10">
      <c r="C8699" s="120" t="s">
        <v>6119</v>
      </c>
      <c r="D8699" s="88" t="s">
        <v>6120</v>
      </c>
      <c r="E8699" s="113">
        <v>22493</v>
      </c>
      <c r="F8699" s="113">
        <v>26525</v>
      </c>
      <c r="G8699" s="113">
        <v>19068</v>
      </c>
      <c r="H8699" s="113">
        <v>18485</v>
      </c>
      <c r="I8699" s="50">
        <f t="shared" si="454"/>
        <v>41561</v>
      </c>
      <c r="J8699" s="50">
        <f t="shared" si="455"/>
        <v>45010</v>
      </c>
    </row>
    <row r="8700" spans="3:10">
      <c r="C8700" s="120" t="s">
        <v>6121</v>
      </c>
      <c r="D8700" s="88" t="s">
        <v>6122</v>
      </c>
      <c r="E8700" s="113">
        <v>582</v>
      </c>
      <c r="F8700" s="113">
        <v>605</v>
      </c>
      <c r="G8700" s="113">
        <v>1260</v>
      </c>
      <c r="H8700" s="113">
        <v>1302</v>
      </c>
      <c r="I8700" s="50">
        <f t="shared" si="454"/>
        <v>1842</v>
      </c>
      <c r="J8700" s="50">
        <f t="shared" si="455"/>
        <v>1907</v>
      </c>
    </row>
    <row r="8701" spans="3:10">
      <c r="C8701" s="120" t="s">
        <v>6123</v>
      </c>
      <c r="D8701" s="88" t="s">
        <v>6124</v>
      </c>
      <c r="E8701" s="113">
        <v>811</v>
      </c>
      <c r="F8701" s="113">
        <v>761.80000000000007</v>
      </c>
      <c r="G8701" s="113">
        <v>213</v>
      </c>
      <c r="H8701" s="113">
        <v>158.6</v>
      </c>
      <c r="I8701" s="50">
        <f t="shared" si="454"/>
        <v>1024</v>
      </c>
      <c r="J8701" s="50">
        <f t="shared" si="455"/>
        <v>920.40000000000009</v>
      </c>
    </row>
    <row r="8702" spans="3:10">
      <c r="C8702" s="120" t="s">
        <v>6125</v>
      </c>
      <c r="D8702" s="88" t="s">
        <v>6126</v>
      </c>
      <c r="E8702" s="113">
        <v>3</v>
      </c>
      <c r="F8702" s="113">
        <v>3.9000000000000004</v>
      </c>
      <c r="G8702" s="113">
        <v>32</v>
      </c>
      <c r="H8702" s="113">
        <v>32.5</v>
      </c>
      <c r="I8702" s="50">
        <f t="shared" si="454"/>
        <v>35</v>
      </c>
      <c r="J8702" s="50">
        <f t="shared" si="455"/>
        <v>36.4</v>
      </c>
    </row>
    <row r="8703" spans="3:10">
      <c r="C8703" s="120" t="s">
        <v>6127</v>
      </c>
      <c r="D8703" s="88" t="s">
        <v>6128</v>
      </c>
      <c r="E8703" s="113">
        <v>41</v>
      </c>
      <c r="F8703" s="113">
        <v>50</v>
      </c>
      <c r="G8703" s="113">
        <v>60</v>
      </c>
      <c r="H8703" s="113">
        <v>80</v>
      </c>
      <c r="I8703" s="50">
        <f t="shared" si="454"/>
        <v>101</v>
      </c>
      <c r="J8703" s="50">
        <f t="shared" si="455"/>
        <v>130</v>
      </c>
    </row>
    <row r="8704" spans="3:10">
      <c r="C8704" s="120" t="s">
        <v>6129</v>
      </c>
      <c r="D8704" s="88" t="s">
        <v>6130</v>
      </c>
      <c r="E8704" s="113">
        <v>25</v>
      </c>
      <c r="F8704" s="113">
        <v>30</v>
      </c>
      <c r="G8704" s="113">
        <v>0</v>
      </c>
      <c r="H8704" s="113">
        <v>10</v>
      </c>
      <c r="I8704" s="50">
        <f t="shared" si="454"/>
        <v>25</v>
      </c>
      <c r="J8704" s="50">
        <f t="shared" si="455"/>
        <v>40</v>
      </c>
    </row>
    <row r="8705" spans="3:10">
      <c r="C8705" s="120" t="s">
        <v>6131</v>
      </c>
      <c r="D8705" s="88" t="s">
        <v>6132</v>
      </c>
      <c r="E8705" s="113">
        <v>77</v>
      </c>
      <c r="F8705" s="113">
        <v>154</v>
      </c>
      <c r="G8705" s="113">
        <v>45</v>
      </c>
      <c r="H8705" s="113">
        <v>71</v>
      </c>
      <c r="I8705" s="50">
        <f t="shared" si="454"/>
        <v>122</v>
      </c>
      <c r="J8705" s="50">
        <f t="shared" si="455"/>
        <v>225</v>
      </c>
    </row>
    <row r="8706" spans="3:10">
      <c r="C8706" s="120" t="s">
        <v>6133</v>
      </c>
      <c r="D8706" s="88" t="s">
        <v>6134</v>
      </c>
      <c r="E8706" s="113">
        <v>12044</v>
      </c>
      <c r="F8706" s="113">
        <v>7500</v>
      </c>
      <c r="G8706" s="113">
        <v>7154</v>
      </c>
      <c r="H8706" s="113">
        <v>5000</v>
      </c>
      <c r="I8706" s="50">
        <f t="shared" si="454"/>
        <v>19198</v>
      </c>
      <c r="J8706" s="50">
        <f t="shared" si="455"/>
        <v>12500</v>
      </c>
    </row>
    <row r="8707" spans="3:10">
      <c r="C8707" s="120" t="s">
        <v>6135</v>
      </c>
      <c r="D8707" s="88" t="s">
        <v>6136</v>
      </c>
      <c r="E8707" s="113">
        <v>118</v>
      </c>
      <c r="F8707" s="113">
        <v>165</v>
      </c>
      <c r="G8707" s="113">
        <v>258</v>
      </c>
      <c r="H8707" s="113">
        <v>450</v>
      </c>
      <c r="I8707" s="50">
        <f t="shared" si="454"/>
        <v>376</v>
      </c>
      <c r="J8707" s="50">
        <f t="shared" si="455"/>
        <v>615</v>
      </c>
    </row>
    <row r="8708" spans="3:10">
      <c r="C8708" s="120" t="s">
        <v>6137</v>
      </c>
      <c r="D8708" s="88" t="s">
        <v>6138</v>
      </c>
      <c r="E8708" s="113">
        <v>73</v>
      </c>
      <c r="F8708" s="113">
        <v>76.7</v>
      </c>
      <c r="G8708" s="113">
        <v>19</v>
      </c>
      <c r="H8708" s="113">
        <v>20.8</v>
      </c>
      <c r="I8708" s="50">
        <f t="shared" si="454"/>
        <v>92</v>
      </c>
      <c r="J8708" s="50">
        <f t="shared" si="455"/>
        <v>97.5</v>
      </c>
    </row>
    <row r="8709" spans="3:10">
      <c r="C8709" s="120" t="s">
        <v>6139</v>
      </c>
      <c r="D8709" s="88" t="s">
        <v>6140</v>
      </c>
      <c r="E8709" s="113">
        <v>2051</v>
      </c>
      <c r="F8709" s="113">
        <v>2078.6000000000004</v>
      </c>
      <c r="G8709" s="113">
        <v>1779</v>
      </c>
      <c r="H8709" s="113">
        <v>1846.5</v>
      </c>
      <c r="I8709" s="50">
        <f t="shared" si="454"/>
        <v>3830</v>
      </c>
      <c r="J8709" s="50">
        <f t="shared" si="455"/>
        <v>3925.1000000000004</v>
      </c>
    </row>
    <row r="8710" spans="3:10">
      <c r="C8710" s="120" t="s">
        <v>6141</v>
      </c>
      <c r="D8710" s="88" t="s">
        <v>6142</v>
      </c>
      <c r="E8710" s="113">
        <v>45</v>
      </c>
      <c r="F8710" s="113">
        <v>39</v>
      </c>
      <c r="G8710" s="113">
        <v>26</v>
      </c>
      <c r="H8710" s="113">
        <v>24.7</v>
      </c>
      <c r="I8710" s="50">
        <f t="shared" si="454"/>
        <v>71</v>
      </c>
      <c r="J8710" s="50">
        <f t="shared" si="455"/>
        <v>63.7</v>
      </c>
    </row>
    <row r="8711" spans="3:10">
      <c r="C8711" s="120" t="s">
        <v>6143</v>
      </c>
      <c r="D8711" s="88" t="s">
        <v>6144</v>
      </c>
      <c r="E8711" s="113">
        <v>13</v>
      </c>
      <c r="F8711" s="113">
        <v>10.4</v>
      </c>
      <c r="G8711" s="113">
        <v>31</v>
      </c>
      <c r="H8711" s="113">
        <v>31.200000000000003</v>
      </c>
      <c r="I8711" s="50">
        <f t="shared" si="454"/>
        <v>44</v>
      </c>
      <c r="J8711" s="50">
        <f t="shared" si="455"/>
        <v>41.6</v>
      </c>
    </row>
    <row r="8712" spans="3:10">
      <c r="C8712" s="120" t="s">
        <v>6145</v>
      </c>
      <c r="D8712" s="88" t="s">
        <v>6146</v>
      </c>
      <c r="E8712" s="113">
        <v>79</v>
      </c>
      <c r="F8712" s="113">
        <v>0</v>
      </c>
      <c r="G8712" s="113">
        <v>0</v>
      </c>
      <c r="H8712" s="113">
        <v>0</v>
      </c>
      <c r="I8712" s="50">
        <f t="shared" si="454"/>
        <v>79</v>
      </c>
      <c r="J8712" s="50">
        <f t="shared" si="455"/>
        <v>0</v>
      </c>
    </row>
    <row r="8713" spans="3:10">
      <c r="C8713" s="120" t="s">
        <v>6147</v>
      </c>
      <c r="D8713" s="88" t="s">
        <v>6148</v>
      </c>
      <c r="E8713" s="113">
        <v>588</v>
      </c>
      <c r="F8713" s="113">
        <v>585</v>
      </c>
      <c r="G8713" s="113">
        <v>170</v>
      </c>
      <c r="H8713" s="113">
        <v>152.1</v>
      </c>
      <c r="I8713" s="50">
        <f t="shared" si="454"/>
        <v>758</v>
      </c>
      <c r="J8713" s="50">
        <f t="shared" si="455"/>
        <v>737.1</v>
      </c>
    </row>
    <row r="8714" spans="3:10">
      <c r="C8714" s="120" t="s">
        <v>6149</v>
      </c>
      <c r="D8714" s="88" t="s">
        <v>6150</v>
      </c>
      <c r="E8714" s="113">
        <v>33</v>
      </c>
      <c r="F8714" s="113">
        <v>29.900000000000002</v>
      </c>
      <c r="G8714" s="113">
        <v>66</v>
      </c>
      <c r="H8714" s="113">
        <v>68.38</v>
      </c>
      <c r="I8714" s="50">
        <f t="shared" si="454"/>
        <v>99</v>
      </c>
      <c r="J8714" s="50">
        <f t="shared" si="455"/>
        <v>98.28</v>
      </c>
    </row>
    <row r="8715" spans="3:10">
      <c r="C8715" s="120" t="s">
        <v>6151</v>
      </c>
      <c r="D8715" s="88" t="s">
        <v>6152</v>
      </c>
      <c r="E8715" s="113">
        <v>1287</v>
      </c>
      <c r="F8715" s="113">
        <v>1277.9000000000001</v>
      </c>
      <c r="G8715" s="113">
        <v>337</v>
      </c>
      <c r="H8715" s="113">
        <v>321.10000000000002</v>
      </c>
      <c r="I8715" s="50">
        <f t="shared" si="454"/>
        <v>1624</v>
      </c>
      <c r="J8715" s="50">
        <f t="shared" si="455"/>
        <v>1599</v>
      </c>
    </row>
    <row r="8716" spans="3:10">
      <c r="C8716" s="120" t="s">
        <v>6153</v>
      </c>
      <c r="D8716" s="88" t="s">
        <v>6154</v>
      </c>
      <c r="E8716" s="113">
        <v>1811</v>
      </c>
      <c r="F8716" s="113">
        <v>1838.1000000000001</v>
      </c>
      <c r="G8716" s="113">
        <v>1790</v>
      </c>
      <c r="H8716" s="113">
        <v>1863.4</v>
      </c>
      <c r="I8716" s="50">
        <f t="shared" si="454"/>
        <v>3601</v>
      </c>
      <c r="J8716" s="50">
        <f t="shared" si="455"/>
        <v>3701.5</v>
      </c>
    </row>
    <row r="8717" spans="3:10">
      <c r="C8717" s="120" t="s">
        <v>6155</v>
      </c>
      <c r="D8717" s="88" t="s">
        <v>6156</v>
      </c>
      <c r="E8717" s="113">
        <v>51</v>
      </c>
      <c r="F8717" s="113">
        <v>200</v>
      </c>
      <c r="G8717" s="113">
        <v>23</v>
      </c>
      <c r="H8717" s="113">
        <v>250</v>
      </c>
      <c r="I8717" s="50">
        <f t="shared" si="454"/>
        <v>74</v>
      </c>
      <c r="J8717" s="50">
        <f t="shared" si="455"/>
        <v>450</v>
      </c>
    </row>
    <row r="8718" spans="3:10">
      <c r="C8718" s="120" t="s">
        <v>6157</v>
      </c>
      <c r="D8718" s="88" t="s">
        <v>6158</v>
      </c>
      <c r="E8718" s="113">
        <v>23</v>
      </c>
      <c r="F8718" s="113">
        <v>20.8</v>
      </c>
      <c r="G8718" s="113">
        <v>26</v>
      </c>
      <c r="H8718" s="113">
        <v>24.7</v>
      </c>
      <c r="I8718" s="50">
        <f t="shared" si="454"/>
        <v>49</v>
      </c>
      <c r="J8718" s="50">
        <f t="shared" si="455"/>
        <v>45.5</v>
      </c>
    </row>
    <row r="8719" spans="3:10">
      <c r="C8719" s="120" t="s">
        <v>6159</v>
      </c>
      <c r="D8719" s="88" t="s">
        <v>6160</v>
      </c>
      <c r="E8719" s="113">
        <v>2173</v>
      </c>
      <c r="F8719" s="113">
        <v>2400</v>
      </c>
      <c r="G8719" s="113">
        <v>15679</v>
      </c>
      <c r="H8719" s="113">
        <v>15800</v>
      </c>
      <c r="I8719" s="50">
        <f t="shared" si="454"/>
        <v>17852</v>
      </c>
      <c r="J8719" s="50">
        <f t="shared" si="455"/>
        <v>18200</v>
      </c>
    </row>
    <row r="8720" spans="3:10">
      <c r="C8720" s="120" t="s">
        <v>6161</v>
      </c>
      <c r="D8720" s="88" t="s">
        <v>6162</v>
      </c>
      <c r="E8720" s="113">
        <v>1126</v>
      </c>
      <c r="F8720" s="113">
        <v>1092</v>
      </c>
      <c r="G8720" s="113">
        <v>581</v>
      </c>
      <c r="H8720" s="113">
        <v>543.4</v>
      </c>
      <c r="I8720" s="50">
        <f t="shared" si="454"/>
        <v>1707</v>
      </c>
      <c r="J8720" s="50">
        <f t="shared" si="455"/>
        <v>1635.4</v>
      </c>
    </row>
    <row r="8721" spans="3:10">
      <c r="C8721" s="120" t="s">
        <v>6163</v>
      </c>
      <c r="D8721" s="88" t="s">
        <v>6164</v>
      </c>
      <c r="E8721" s="113">
        <v>42</v>
      </c>
      <c r="F8721" s="113">
        <v>101.6</v>
      </c>
      <c r="G8721" s="113">
        <v>214</v>
      </c>
      <c r="H8721" s="113">
        <v>281.52</v>
      </c>
      <c r="I8721" s="50">
        <f t="shared" si="454"/>
        <v>256</v>
      </c>
      <c r="J8721" s="50">
        <f t="shared" si="455"/>
        <v>383.12</v>
      </c>
    </row>
    <row r="8722" spans="3:10">
      <c r="C8722" s="120" t="s">
        <v>6165</v>
      </c>
      <c r="D8722" s="88" t="s">
        <v>6166</v>
      </c>
      <c r="E8722" s="113">
        <v>1126</v>
      </c>
      <c r="F8722" s="113">
        <v>1092</v>
      </c>
      <c r="G8722" s="113">
        <v>581</v>
      </c>
      <c r="H8722" s="113">
        <v>543.4</v>
      </c>
      <c r="I8722" s="50">
        <f t="shared" si="454"/>
        <v>1707</v>
      </c>
      <c r="J8722" s="50">
        <f t="shared" si="455"/>
        <v>1635.4</v>
      </c>
    </row>
    <row r="8723" spans="3:10">
      <c r="C8723" s="120" t="s">
        <v>6167</v>
      </c>
      <c r="D8723" s="88" t="s">
        <v>6168</v>
      </c>
      <c r="E8723" s="113">
        <v>77</v>
      </c>
      <c r="F8723" s="113">
        <v>90</v>
      </c>
      <c r="G8723" s="113">
        <v>339</v>
      </c>
      <c r="H8723" s="113">
        <v>350</v>
      </c>
      <c r="I8723" s="50">
        <f t="shared" si="454"/>
        <v>416</v>
      </c>
      <c r="J8723" s="50">
        <f t="shared" si="455"/>
        <v>440</v>
      </c>
    </row>
    <row r="8724" spans="3:10">
      <c r="C8724" s="120" t="s">
        <v>6169</v>
      </c>
      <c r="D8724" s="88" t="s">
        <v>6170</v>
      </c>
      <c r="E8724" s="113">
        <v>1516</v>
      </c>
      <c r="F8724" s="113">
        <v>1485.9</v>
      </c>
      <c r="G8724" s="113">
        <v>427</v>
      </c>
      <c r="H8724" s="113">
        <v>408.2</v>
      </c>
      <c r="I8724" s="50">
        <f t="shared" si="454"/>
        <v>1943</v>
      </c>
      <c r="J8724" s="50">
        <f t="shared" si="455"/>
        <v>1894.1000000000001</v>
      </c>
    </row>
    <row r="8725" spans="3:10">
      <c r="C8725" s="120" t="s">
        <v>6171</v>
      </c>
      <c r="D8725" s="88" t="s">
        <v>6172</v>
      </c>
      <c r="E8725" s="113">
        <v>587</v>
      </c>
      <c r="F8725" s="113">
        <v>570</v>
      </c>
      <c r="G8725" s="113">
        <v>9</v>
      </c>
      <c r="H8725" s="113">
        <v>85</v>
      </c>
      <c r="I8725" s="50">
        <f t="shared" si="454"/>
        <v>596</v>
      </c>
      <c r="J8725" s="50">
        <f t="shared" si="455"/>
        <v>655</v>
      </c>
    </row>
    <row r="8726" spans="3:10">
      <c r="C8726" s="120" t="s">
        <v>6173</v>
      </c>
      <c r="D8726" s="88" t="s">
        <v>6174</v>
      </c>
      <c r="E8726" s="113">
        <v>8</v>
      </c>
      <c r="F8726" s="113">
        <v>24</v>
      </c>
      <c r="G8726" s="113">
        <v>462</v>
      </c>
      <c r="H8726" s="113">
        <v>526</v>
      </c>
      <c r="I8726" s="50">
        <f t="shared" si="454"/>
        <v>470</v>
      </c>
      <c r="J8726" s="50">
        <f t="shared" si="455"/>
        <v>550</v>
      </c>
    </row>
    <row r="8727" spans="3:10">
      <c r="C8727" s="120" t="s">
        <v>6175</v>
      </c>
      <c r="D8727" s="88" t="s">
        <v>6176</v>
      </c>
      <c r="E8727" s="113">
        <v>84</v>
      </c>
      <c r="F8727" s="113">
        <v>156</v>
      </c>
      <c r="G8727" s="113">
        <v>988</v>
      </c>
      <c r="H8727" s="113">
        <v>1404</v>
      </c>
      <c r="I8727" s="50">
        <f t="shared" si="454"/>
        <v>1072</v>
      </c>
      <c r="J8727" s="50">
        <f t="shared" si="455"/>
        <v>1560</v>
      </c>
    </row>
    <row r="8728" spans="3:10">
      <c r="C8728" s="120" t="s">
        <v>6177</v>
      </c>
      <c r="D8728" s="88" t="s">
        <v>6178</v>
      </c>
      <c r="E8728" s="113">
        <v>84</v>
      </c>
      <c r="F8728" s="113">
        <v>156</v>
      </c>
      <c r="G8728" s="113">
        <v>990</v>
      </c>
      <c r="H8728" s="113">
        <v>1404</v>
      </c>
      <c r="I8728" s="50">
        <f t="shared" si="454"/>
        <v>1074</v>
      </c>
      <c r="J8728" s="50">
        <f t="shared" si="455"/>
        <v>1560</v>
      </c>
    </row>
    <row r="8729" spans="3:10">
      <c r="C8729" s="120" t="s">
        <v>6179</v>
      </c>
      <c r="D8729" s="88" t="s">
        <v>6180</v>
      </c>
      <c r="E8729" s="113">
        <v>84</v>
      </c>
      <c r="F8729" s="113">
        <v>156</v>
      </c>
      <c r="G8729" s="113">
        <v>986</v>
      </c>
      <c r="H8729" s="113">
        <v>1404</v>
      </c>
      <c r="I8729" s="50">
        <f t="shared" si="454"/>
        <v>1070</v>
      </c>
      <c r="J8729" s="50">
        <f t="shared" si="455"/>
        <v>1560</v>
      </c>
    </row>
    <row r="8730" spans="3:10">
      <c r="C8730" s="120" t="s">
        <v>6181</v>
      </c>
      <c r="D8730" s="88" t="s">
        <v>6182</v>
      </c>
      <c r="E8730" s="113">
        <v>4</v>
      </c>
      <c r="F8730" s="113">
        <v>13</v>
      </c>
      <c r="G8730" s="113">
        <v>233</v>
      </c>
      <c r="H8730" s="113">
        <v>255</v>
      </c>
      <c r="I8730" s="50">
        <f t="shared" si="454"/>
        <v>237</v>
      </c>
      <c r="J8730" s="50">
        <f t="shared" si="455"/>
        <v>268</v>
      </c>
    </row>
    <row r="8731" spans="3:10">
      <c r="C8731" s="120" t="s">
        <v>6183</v>
      </c>
      <c r="D8731" s="88" t="s">
        <v>6184</v>
      </c>
      <c r="E8731" s="113">
        <v>0</v>
      </c>
      <c r="F8731" s="113">
        <v>0</v>
      </c>
      <c r="G8731" s="113">
        <v>0</v>
      </c>
      <c r="H8731" s="113">
        <v>1560</v>
      </c>
      <c r="I8731" s="50">
        <f t="shared" si="454"/>
        <v>0</v>
      </c>
      <c r="J8731" s="50">
        <f t="shared" si="455"/>
        <v>1560</v>
      </c>
    </row>
    <row r="8732" spans="3:10">
      <c r="C8732" s="120" t="s">
        <v>6185</v>
      </c>
      <c r="D8732" s="88" t="s">
        <v>6186</v>
      </c>
      <c r="E8732" s="113">
        <v>84</v>
      </c>
      <c r="F8732" s="113">
        <v>156</v>
      </c>
      <c r="G8732" s="113">
        <v>989</v>
      </c>
      <c r="H8732" s="113">
        <v>1404</v>
      </c>
      <c r="I8732" s="50">
        <f t="shared" si="454"/>
        <v>1073</v>
      </c>
      <c r="J8732" s="50">
        <f t="shared" si="455"/>
        <v>1560</v>
      </c>
    </row>
    <row r="8733" spans="3:10">
      <c r="C8733" s="120" t="s">
        <v>6187</v>
      </c>
      <c r="D8733" s="88" t="s">
        <v>6188</v>
      </c>
      <c r="E8733" s="113">
        <v>84</v>
      </c>
      <c r="F8733" s="113">
        <v>156</v>
      </c>
      <c r="G8733" s="113">
        <v>987</v>
      </c>
      <c r="H8733" s="113">
        <v>1404</v>
      </c>
      <c r="I8733" s="50">
        <f t="shared" si="454"/>
        <v>1071</v>
      </c>
      <c r="J8733" s="50">
        <f t="shared" si="455"/>
        <v>1560</v>
      </c>
    </row>
    <row r="8734" spans="3:10">
      <c r="C8734" s="120" t="s">
        <v>6189</v>
      </c>
      <c r="D8734" s="88" t="s">
        <v>6190</v>
      </c>
      <c r="E8734" s="113">
        <v>279</v>
      </c>
      <c r="F8734" s="113">
        <v>420</v>
      </c>
      <c r="G8734" s="113">
        <v>199</v>
      </c>
      <c r="H8734" s="113">
        <v>300</v>
      </c>
      <c r="I8734" s="50">
        <f t="shared" si="454"/>
        <v>478</v>
      </c>
      <c r="J8734" s="50">
        <f t="shared" si="455"/>
        <v>720</v>
      </c>
    </row>
    <row r="8735" spans="3:10">
      <c r="C8735" s="120" t="s">
        <v>6191</v>
      </c>
      <c r="D8735" s="88" t="s">
        <v>6192</v>
      </c>
      <c r="E8735" s="113">
        <v>6691</v>
      </c>
      <c r="F8735" s="113">
        <v>5899.4000000000005</v>
      </c>
      <c r="G8735" s="113">
        <v>3821</v>
      </c>
      <c r="H8735" s="113">
        <v>3649.1</v>
      </c>
      <c r="I8735" s="50">
        <f t="shared" si="454"/>
        <v>10512</v>
      </c>
      <c r="J8735" s="50">
        <f t="shared" si="455"/>
        <v>9548.5</v>
      </c>
    </row>
    <row r="8736" spans="3:10">
      <c r="C8736" s="120" t="s">
        <v>6193</v>
      </c>
      <c r="D8736" s="88" t="s">
        <v>6194</v>
      </c>
      <c r="E8736" s="113">
        <v>819</v>
      </c>
      <c r="F8736" s="113">
        <v>778.7</v>
      </c>
      <c r="G8736" s="113">
        <v>523</v>
      </c>
      <c r="H8736" s="113">
        <v>483.6</v>
      </c>
      <c r="I8736" s="50">
        <f t="shared" si="454"/>
        <v>1342</v>
      </c>
      <c r="J8736" s="50">
        <f t="shared" si="455"/>
        <v>1262.3000000000002</v>
      </c>
    </row>
    <row r="8737" spans="3:10">
      <c r="C8737" s="120" t="s">
        <v>6195</v>
      </c>
      <c r="D8737" s="88" t="s">
        <v>6196</v>
      </c>
      <c r="E8737" s="113">
        <v>59352</v>
      </c>
      <c r="F8737" s="113">
        <v>65520</v>
      </c>
      <c r="G8737" s="113">
        <v>119532</v>
      </c>
      <c r="H8737" s="113">
        <v>124217</v>
      </c>
      <c r="I8737" s="50">
        <f t="shared" si="454"/>
        <v>178884</v>
      </c>
      <c r="J8737" s="50">
        <f t="shared" si="455"/>
        <v>189737</v>
      </c>
    </row>
    <row r="8738" spans="3:10">
      <c r="C8738" s="120" t="s">
        <v>6197</v>
      </c>
      <c r="D8738" s="88" t="s">
        <v>6198</v>
      </c>
      <c r="E8738" s="113">
        <v>22</v>
      </c>
      <c r="F8738" s="113">
        <v>50</v>
      </c>
      <c r="G8738" s="113">
        <v>11087</v>
      </c>
      <c r="H8738" s="113">
        <v>12950</v>
      </c>
      <c r="I8738" s="50">
        <f t="shared" si="454"/>
        <v>11109</v>
      </c>
      <c r="J8738" s="50">
        <f t="shared" si="455"/>
        <v>13000</v>
      </c>
    </row>
    <row r="8739" spans="3:10">
      <c r="C8739" s="120" t="s">
        <v>6199</v>
      </c>
      <c r="D8739" s="88" t="s">
        <v>6200</v>
      </c>
      <c r="E8739" s="113">
        <v>921</v>
      </c>
      <c r="F8739" s="113">
        <v>800</v>
      </c>
      <c r="G8739" s="113">
        <v>951</v>
      </c>
      <c r="H8739" s="113">
        <v>1354</v>
      </c>
      <c r="I8739" s="50">
        <f t="shared" si="454"/>
        <v>1872</v>
      </c>
      <c r="J8739" s="50">
        <f t="shared" si="455"/>
        <v>2154</v>
      </c>
    </row>
    <row r="8740" spans="3:10">
      <c r="C8740" s="120" t="s">
        <v>6201</v>
      </c>
      <c r="D8740" s="88" t="s">
        <v>6202</v>
      </c>
      <c r="E8740" s="113">
        <v>38</v>
      </c>
      <c r="F8740" s="113">
        <v>211</v>
      </c>
      <c r="G8740" s="113">
        <v>60</v>
      </c>
      <c r="H8740" s="113">
        <v>69</v>
      </c>
      <c r="I8740" s="50">
        <f t="shared" si="454"/>
        <v>98</v>
      </c>
      <c r="J8740" s="50">
        <f t="shared" si="455"/>
        <v>280</v>
      </c>
    </row>
    <row r="8741" spans="3:10">
      <c r="C8741" s="120" t="s">
        <v>6203</v>
      </c>
      <c r="D8741" s="88" t="s">
        <v>6204</v>
      </c>
      <c r="E8741" s="113">
        <v>17</v>
      </c>
      <c r="F8741" s="113">
        <v>15</v>
      </c>
      <c r="G8741" s="113">
        <v>102</v>
      </c>
      <c r="H8741" s="113">
        <v>205</v>
      </c>
      <c r="I8741" s="50">
        <f t="shared" si="454"/>
        <v>119</v>
      </c>
      <c r="J8741" s="50">
        <f t="shared" si="455"/>
        <v>220</v>
      </c>
    </row>
    <row r="8742" spans="3:10">
      <c r="C8742" s="120" t="s">
        <v>6205</v>
      </c>
      <c r="D8742" s="88" t="s">
        <v>6206</v>
      </c>
      <c r="E8742" s="113">
        <v>2303</v>
      </c>
      <c r="F8742" s="113">
        <v>2076</v>
      </c>
      <c r="G8742" s="113">
        <v>973</v>
      </c>
      <c r="H8742" s="113">
        <v>1486</v>
      </c>
      <c r="I8742" s="50">
        <f t="shared" si="454"/>
        <v>3276</v>
      </c>
      <c r="J8742" s="50">
        <f t="shared" si="455"/>
        <v>3562</v>
      </c>
    </row>
    <row r="8743" spans="3:10">
      <c r="C8743" s="120" t="s">
        <v>6207</v>
      </c>
      <c r="D8743" s="88" t="s">
        <v>6208</v>
      </c>
      <c r="E8743" s="113">
        <v>9</v>
      </c>
      <c r="F8743" s="113">
        <v>10</v>
      </c>
      <c r="G8743" s="113">
        <v>11</v>
      </c>
      <c r="H8743" s="113">
        <v>20</v>
      </c>
      <c r="I8743" s="50">
        <f t="shared" si="454"/>
        <v>20</v>
      </c>
      <c r="J8743" s="50">
        <f t="shared" si="455"/>
        <v>30</v>
      </c>
    </row>
    <row r="8744" spans="3:10">
      <c r="C8744" s="120" t="s">
        <v>6209</v>
      </c>
      <c r="D8744" s="88" t="s">
        <v>6210</v>
      </c>
      <c r="E8744" s="113">
        <v>8</v>
      </c>
      <c r="F8744" s="113">
        <v>10</v>
      </c>
      <c r="G8744" s="113">
        <v>21</v>
      </c>
      <c r="H8744" s="113">
        <v>20</v>
      </c>
      <c r="I8744" s="50">
        <f t="shared" si="454"/>
        <v>29</v>
      </c>
      <c r="J8744" s="50">
        <f t="shared" si="455"/>
        <v>30</v>
      </c>
    </row>
    <row r="8745" spans="3:10">
      <c r="C8745" s="120" t="s">
        <v>6211</v>
      </c>
      <c r="D8745" s="88" t="s">
        <v>6212</v>
      </c>
      <c r="E8745" s="113">
        <v>269</v>
      </c>
      <c r="F8745" s="113">
        <v>281</v>
      </c>
      <c r="G8745" s="113">
        <v>234</v>
      </c>
      <c r="H8745" s="113">
        <v>299</v>
      </c>
      <c r="I8745" s="50">
        <f t="shared" si="454"/>
        <v>503</v>
      </c>
      <c r="J8745" s="50">
        <f t="shared" si="455"/>
        <v>580</v>
      </c>
    </row>
    <row r="8746" spans="3:10">
      <c r="C8746" s="120" t="s">
        <v>6213</v>
      </c>
      <c r="D8746" s="88" t="s">
        <v>6214</v>
      </c>
      <c r="E8746" s="113">
        <v>212</v>
      </c>
      <c r="F8746" s="113">
        <v>229</v>
      </c>
      <c r="G8746" s="113">
        <v>325</v>
      </c>
      <c r="H8746" s="113">
        <v>342</v>
      </c>
      <c r="I8746" s="50">
        <f t="shared" ref="I8746:I8809" si="456">SUM(E8746,G8746)</f>
        <v>537</v>
      </c>
      <c r="J8746" s="50">
        <f t="shared" ref="J8746:J8809" si="457">SUM(F8746,H8746)</f>
        <v>571</v>
      </c>
    </row>
    <row r="8747" spans="3:10">
      <c r="C8747" s="120" t="s">
        <v>6215</v>
      </c>
      <c r="D8747" s="88" t="s">
        <v>6216</v>
      </c>
      <c r="E8747" s="113">
        <v>185</v>
      </c>
      <c r="F8747" s="113">
        <v>202</v>
      </c>
      <c r="G8747" s="113">
        <v>305</v>
      </c>
      <c r="H8747" s="113">
        <v>317</v>
      </c>
      <c r="I8747" s="50">
        <f t="shared" si="456"/>
        <v>490</v>
      </c>
      <c r="J8747" s="50">
        <f t="shared" si="457"/>
        <v>519</v>
      </c>
    </row>
    <row r="8748" spans="3:10">
      <c r="C8748" s="120" t="s">
        <v>6217</v>
      </c>
      <c r="D8748" s="88" t="s">
        <v>6218</v>
      </c>
      <c r="E8748" s="113">
        <v>0</v>
      </c>
      <c r="F8748" s="113">
        <v>150</v>
      </c>
      <c r="G8748" s="113">
        <v>0</v>
      </c>
      <c r="H8748" s="113">
        <v>200</v>
      </c>
      <c r="I8748" s="50">
        <f t="shared" si="456"/>
        <v>0</v>
      </c>
      <c r="J8748" s="50">
        <f t="shared" si="457"/>
        <v>350</v>
      </c>
    </row>
    <row r="8749" spans="3:10">
      <c r="C8749" s="120" t="s">
        <v>6219</v>
      </c>
      <c r="D8749" s="88" t="s">
        <v>6220</v>
      </c>
      <c r="E8749" s="113">
        <v>0</v>
      </c>
      <c r="F8749" s="113">
        <v>150</v>
      </c>
      <c r="G8749" s="113">
        <v>0</v>
      </c>
      <c r="H8749" s="113">
        <v>200</v>
      </c>
      <c r="I8749" s="50">
        <f t="shared" si="456"/>
        <v>0</v>
      </c>
      <c r="J8749" s="50">
        <f t="shared" si="457"/>
        <v>350</v>
      </c>
    </row>
    <row r="8750" spans="3:10">
      <c r="C8750" s="120" t="s">
        <v>6221</v>
      </c>
      <c r="D8750" s="88" t="s">
        <v>6222</v>
      </c>
      <c r="E8750" s="113">
        <v>0</v>
      </c>
      <c r="F8750" s="113">
        <v>150</v>
      </c>
      <c r="G8750" s="113">
        <v>0</v>
      </c>
      <c r="H8750" s="113">
        <v>200</v>
      </c>
      <c r="I8750" s="50">
        <f t="shared" si="456"/>
        <v>0</v>
      </c>
      <c r="J8750" s="50">
        <f t="shared" si="457"/>
        <v>350</v>
      </c>
    </row>
    <row r="8751" spans="3:10">
      <c r="C8751" s="120" t="s">
        <v>6223</v>
      </c>
      <c r="D8751" s="88" t="s">
        <v>6224</v>
      </c>
      <c r="E8751" s="113">
        <v>0</v>
      </c>
      <c r="F8751" s="113">
        <v>50</v>
      </c>
      <c r="G8751" s="113">
        <v>0</v>
      </c>
      <c r="H8751" s="113">
        <v>50</v>
      </c>
      <c r="I8751" s="50">
        <f t="shared" si="456"/>
        <v>0</v>
      </c>
      <c r="J8751" s="50">
        <f t="shared" si="457"/>
        <v>100</v>
      </c>
    </row>
    <row r="8752" spans="3:10">
      <c r="C8752" s="120" t="s">
        <v>6225</v>
      </c>
      <c r="D8752" s="88" t="s">
        <v>6226</v>
      </c>
      <c r="E8752" s="113">
        <v>21406</v>
      </c>
      <c r="F8752" s="113">
        <v>29500</v>
      </c>
      <c r="G8752" s="113">
        <v>69885</v>
      </c>
      <c r="H8752" s="113">
        <v>68520</v>
      </c>
      <c r="I8752" s="50">
        <f t="shared" si="456"/>
        <v>91291</v>
      </c>
      <c r="J8752" s="50">
        <f t="shared" si="457"/>
        <v>98020</v>
      </c>
    </row>
    <row r="8753" spans="3:10">
      <c r="C8753" s="120" t="s">
        <v>6227</v>
      </c>
      <c r="D8753" s="88" t="s">
        <v>6228</v>
      </c>
      <c r="E8753" s="113">
        <v>8</v>
      </c>
      <c r="F8753" s="113">
        <v>5</v>
      </c>
      <c r="G8753" s="113">
        <v>6</v>
      </c>
      <c r="H8753" s="113">
        <v>15</v>
      </c>
      <c r="I8753" s="50">
        <f t="shared" si="456"/>
        <v>14</v>
      </c>
      <c r="J8753" s="50">
        <f t="shared" si="457"/>
        <v>20</v>
      </c>
    </row>
    <row r="8754" spans="3:10">
      <c r="C8754" s="120" t="s">
        <v>6229</v>
      </c>
      <c r="D8754" s="88" t="s">
        <v>6230</v>
      </c>
      <c r="E8754" s="113">
        <v>893</v>
      </c>
      <c r="F8754" s="113">
        <v>925</v>
      </c>
      <c r="G8754" s="113">
        <v>312</v>
      </c>
      <c r="H8754" s="113">
        <v>413</v>
      </c>
      <c r="I8754" s="50">
        <f t="shared" si="456"/>
        <v>1205</v>
      </c>
      <c r="J8754" s="50">
        <f t="shared" si="457"/>
        <v>1338</v>
      </c>
    </row>
    <row r="8755" spans="3:10">
      <c r="C8755" s="120" t="s">
        <v>6231</v>
      </c>
      <c r="D8755" s="88" t="s">
        <v>6232</v>
      </c>
      <c r="E8755" s="113">
        <v>0</v>
      </c>
      <c r="F8755" s="113">
        <v>0</v>
      </c>
      <c r="G8755" s="113">
        <v>7</v>
      </c>
      <c r="H8755" s="113">
        <v>6</v>
      </c>
      <c r="I8755" s="50">
        <f t="shared" si="456"/>
        <v>7</v>
      </c>
      <c r="J8755" s="50">
        <f t="shared" si="457"/>
        <v>6</v>
      </c>
    </row>
    <row r="8756" spans="3:10">
      <c r="C8756" s="120" t="s">
        <v>6233</v>
      </c>
      <c r="D8756" s="88" t="s">
        <v>6234</v>
      </c>
      <c r="E8756" s="113">
        <v>6574</v>
      </c>
      <c r="F8756" s="113">
        <v>7220</v>
      </c>
      <c r="G8756" s="113">
        <v>12529</v>
      </c>
      <c r="H8756" s="113">
        <v>14954</v>
      </c>
      <c r="I8756" s="50">
        <f t="shared" si="456"/>
        <v>19103</v>
      </c>
      <c r="J8756" s="50">
        <f t="shared" si="457"/>
        <v>22174</v>
      </c>
    </row>
    <row r="8757" spans="3:10">
      <c r="C8757" s="120" t="s">
        <v>6235</v>
      </c>
      <c r="D8757" s="88" t="s">
        <v>6236</v>
      </c>
      <c r="E8757" s="113">
        <v>47</v>
      </c>
      <c r="F8757" s="113">
        <v>44</v>
      </c>
      <c r="G8757" s="113">
        <v>18</v>
      </c>
      <c r="H8757" s="113">
        <v>26</v>
      </c>
      <c r="I8757" s="50">
        <f t="shared" si="456"/>
        <v>65</v>
      </c>
      <c r="J8757" s="50">
        <f t="shared" si="457"/>
        <v>70</v>
      </c>
    </row>
    <row r="8758" spans="3:10">
      <c r="C8758" s="120" t="s">
        <v>6237</v>
      </c>
      <c r="D8758" s="88" t="s">
        <v>6238</v>
      </c>
      <c r="E8758" s="113">
        <v>116</v>
      </c>
      <c r="F8758" s="113">
        <v>151</v>
      </c>
      <c r="G8758" s="113">
        <v>103</v>
      </c>
      <c r="H8758" s="113">
        <v>146</v>
      </c>
      <c r="I8758" s="50">
        <f t="shared" si="456"/>
        <v>219</v>
      </c>
      <c r="J8758" s="50">
        <f t="shared" si="457"/>
        <v>297</v>
      </c>
    </row>
    <row r="8759" spans="3:10">
      <c r="C8759" s="120" t="s">
        <v>6239</v>
      </c>
      <c r="D8759" s="88" t="s">
        <v>6240</v>
      </c>
      <c r="E8759" s="113">
        <v>37</v>
      </c>
      <c r="F8759" s="113">
        <v>37</v>
      </c>
      <c r="G8759" s="113">
        <v>9</v>
      </c>
      <c r="H8759" s="113">
        <v>15</v>
      </c>
      <c r="I8759" s="50">
        <f t="shared" si="456"/>
        <v>46</v>
      </c>
      <c r="J8759" s="50">
        <f t="shared" si="457"/>
        <v>52</v>
      </c>
    </row>
    <row r="8760" spans="3:10">
      <c r="C8760" s="120" t="s">
        <v>6241</v>
      </c>
      <c r="D8760" s="88" t="s">
        <v>6242</v>
      </c>
      <c r="E8760" s="113">
        <v>72</v>
      </c>
      <c r="F8760" s="113">
        <v>71</v>
      </c>
      <c r="G8760" s="113">
        <v>26</v>
      </c>
      <c r="H8760" s="113">
        <v>32</v>
      </c>
      <c r="I8760" s="50">
        <f t="shared" si="456"/>
        <v>98</v>
      </c>
      <c r="J8760" s="50">
        <f t="shared" si="457"/>
        <v>103</v>
      </c>
    </row>
    <row r="8761" spans="3:10">
      <c r="C8761" s="120" t="s">
        <v>6243</v>
      </c>
      <c r="D8761" s="88" t="s">
        <v>6244</v>
      </c>
      <c r="E8761" s="113">
        <v>40</v>
      </c>
      <c r="F8761" s="113">
        <v>36</v>
      </c>
      <c r="G8761" s="113">
        <v>18</v>
      </c>
      <c r="H8761" s="113">
        <v>22</v>
      </c>
      <c r="I8761" s="50">
        <f t="shared" si="456"/>
        <v>58</v>
      </c>
      <c r="J8761" s="50">
        <f t="shared" si="457"/>
        <v>58</v>
      </c>
    </row>
    <row r="8762" spans="3:10">
      <c r="C8762" s="120" t="s">
        <v>6245</v>
      </c>
      <c r="D8762" s="88" t="s">
        <v>6246</v>
      </c>
      <c r="E8762" s="113">
        <v>26</v>
      </c>
      <c r="F8762" s="113">
        <v>26</v>
      </c>
      <c r="G8762" s="113">
        <v>10</v>
      </c>
      <c r="H8762" s="113">
        <v>15</v>
      </c>
      <c r="I8762" s="50">
        <f t="shared" si="456"/>
        <v>36</v>
      </c>
      <c r="J8762" s="50">
        <f t="shared" si="457"/>
        <v>41</v>
      </c>
    </row>
    <row r="8763" spans="3:10">
      <c r="C8763" s="120" t="s">
        <v>6247</v>
      </c>
      <c r="D8763" s="88" t="s">
        <v>6248</v>
      </c>
      <c r="E8763" s="113">
        <v>48</v>
      </c>
      <c r="F8763" s="113">
        <v>49</v>
      </c>
      <c r="G8763" s="113">
        <v>13</v>
      </c>
      <c r="H8763" s="113">
        <v>20</v>
      </c>
      <c r="I8763" s="50">
        <f t="shared" si="456"/>
        <v>61</v>
      </c>
      <c r="J8763" s="50">
        <f t="shared" si="457"/>
        <v>69</v>
      </c>
    </row>
    <row r="8764" spans="3:10">
      <c r="C8764" s="120" t="s">
        <v>6249</v>
      </c>
      <c r="D8764" s="88" t="s">
        <v>6250</v>
      </c>
      <c r="E8764" s="113">
        <v>55</v>
      </c>
      <c r="F8764" s="113">
        <v>49</v>
      </c>
      <c r="G8764" s="113">
        <v>14</v>
      </c>
      <c r="H8764" s="113">
        <v>22</v>
      </c>
      <c r="I8764" s="50">
        <f t="shared" si="456"/>
        <v>69</v>
      </c>
      <c r="J8764" s="50">
        <f t="shared" si="457"/>
        <v>71</v>
      </c>
    </row>
    <row r="8765" spans="3:10">
      <c r="C8765" s="120" t="s">
        <v>6251</v>
      </c>
      <c r="D8765" s="88" t="s">
        <v>6252</v>
      </c>
      <c r="E8765" s="113">
        <v>36</v>
      </c>
      <c r="F8765" s="113">
        <v>11</v>
      </c>
      <c r="G8765" s="113">
        <v>32</v>
      </c>
      <c r="H8765" s="113">
        <v>11</v>
      </c>
      <c r="I8765" s="50">
        <f t="shared" si="456"/>
        <v>68</v>
      </c>
      <c r="J8765" s="50">
        <f t="shared" si="457"/>
        <v>22</v>
      </c>
    </row>
    <row r="8766" spans="3:10">
      <c r="C8766" s="120" t="s">
        <v>6253</v>
      </c>
      <c r="D8766" s="88" t="s">
        <v>6254</v>
      </c>
      <c r="E8766" s="113">
        <v>7012</v>
      </c>
      <c r="F8766" s="113">
        <v>11863</v>
      </c>
      <c r="G8766" s="113">
        <v>44129</v>
      </c>
      <c r="H8766" s="113">
        <v>43210</v>
      </c>
      <c r="I8766" s="50">
        <f t="shared" si="456"/>
        <v>51141</v>
      </c>
      <c r="J8766" s="50">
        <f t="shared" si="457"/>
        <v>55073</v>
      </c>
    </row>
    <row r="8767" spans="3:10">
      <c r="C8767" s="120" t="s">
        <v>6255</v>
      </c>
      <c r="D8767" s="88" t="s">
        <v>6256</v>
      </c>
      <c r="E8767" s="113">
        <v>10</v>
      </c>
      <c r="F8767" s="113">
        <v>5</v>
      </c>
      <c r="G8767" s="113">
        <v>9</v>
      </c>
      <c r="H8767" s="113">
        <v>5</v>
      </c>
      <c r="I8767" s="50">
        <f t="shared" si="456"/>
        <v>19</v>
      </c>
      <c r="J8767" s="50">
        <f t="shared" si="457"/>
        <v>10</v>
      </c>
    </row>
    <row r="8768" spans="3:10">
      <c r="C8768" s="120" t="s">
        <v>6257</v>
      </c>
      <c r="D8768" s="88" t="s">
        <v>6258</v>
      </c>
      <c r="E8768" s="113">
        <v>4067</v>
      </c>
      <c r="F8768" s="113">
        <v>3600</v>
      </c>
      <c r="G8768" s="113">
        <v>89</v>
      </c>
      <c r="H8768" s="113">
        <v>120</v>
      </c>
      <c r="I8768" s="50">
        <f t="shared" si="456"/>
        <v>4156</v>
      </c>
      <c r="J8768" s="50">
        <f t="shared" si="457"/>
        <v>3720</v>
      </c>
    </row>
    <row r="8769" spans="3:10">
      <c r="C8769" s="120" t="s">
        <v>6259</v>
      </c>
      <c r="D8769" s="88" t="s">
        <v>6260</v>
      </c>
      <c r="E8769" s="113">
        <v>131</v>
      </c>
      <c r="F8769" s="113">
        <v>129</v>
      </c>
      <c r="G8769" s="113">
        <v>194</v>
      </c>
      <c r="H8769" s="113">
        <v>201</v>
      </c>
      <c r="I8769" s="50">
        <f t="shared" si="456"/>
        <v>325</v>
      </c>
      <c r="J8769" s="50">
        <f t="shared" si="457"/>
        <v>330</v>
      </c>
    </row>
    <row r="8770" spans="3:10">
      <c r="C8770" s="120" t="s">
        <v>6261</v>
      </c>
      <c r="D8770" s="88" t="s">
        <v>6262</v>
      </c>
      <c r="E8770" s="113">
        <v>225</v>
      </c>
      <c r="F8770" s="113">
        <v>97</v>
      </c>
      <c r="G8770" s="113">
        <v>41</v>
      </c>
      <c r="H8770" s="113">
        <v>59</v>
      </c>
      <c r="I8770" s="50">
        <f t="shared" si="456"/>
        <v>266</v>
      </c>
      <c r="J8770" s="50">
        <f t="shared" si="457"/>
        <v>156</v>
      </c>
    </row>
    <row r="8771" spans="3:10">
      <c r="C8771" s="120" t="s">
        <v>6263</v>
      </c>
      <c r="D8771" s="88" t="s">
        <v>6264</v>
      </c>
      <c r="E8771" s="113">
        <v>151</v>
      </c>
      <c r="F8771" s="113">
        <v>144</v>
      </c>
      <c r="G8771" s="113">
        <v>403</v>
      </c>
      <c r="H8771" s="113">
        <v>513</v>
      </c>
      <c r="I8771" s="50">
        <f t="shared" si="456"/>
        <v>554</v>
      </c>
      <c r="J8771" s="50">
        <f t="shared" si="457"/>
        <v>657</v>
      </c>
    </row>
    <row r="8772" spans="3:10">
      <c r="C8772" s="120" t="s">
        <v>6265</v>
      </c>
      <c r="D8772" s="88" t="s">
        <v>6266</v>
      </c>
      <c r="E8772" s="113">
        <v>7</v>
      </c>
      <c r="F8772" s="113">
        <v>2</v>
      </c>
      <c r="G8772" s="113">
        <v>1</v>
      </c>
      <c r="H8772" s="113">
        <v>3</v>
      </c>
      <c r="I8772" s="50">
        <f t="shared" si="456"/>
        <v>8</v>
      </c>
      <c r="J8772" s="50">
        <f t="shared" si="457"/>
        <v>5</v>
      </c>
    </row>
    <row r="8773" spans="3:10">
      <c r="C8773" s="120" t="s">
        <v>6267</v>
      </c>
      <c r="D8773" s="88" t="s">
        <v>6268</v>
      </c>
      <c r="E8773" s="113">
        <v>16</v>
      </c>
      <c r="F8773" s="113">
        <v>8</v>
      </c>
      <c r="G8773" s="113">
        <v>4</v>
      </c>
      <c r="H8773" s="113">
        <v>3</v>
      </c>
      <c r="I8773" s="50">
        <f t="shared" si="456"/>
        <v>20</v>
      </c>
      <c r="J8773" s="50">
        <f t="shared" si="457"/>
        <v>11</v>
      </c>
    </row>
    <row r="8774" spans="3:10">
      <c r="C8774" s="120" t="s">
        <v>6269</v>
      </c>
      <c r="D8774" s="88" t="s">
        <v>6270</v>
      </c>
      <c r="E8774" s="113">
        <v>11</v>
      </c>
      <c r="F8774" s="113">
        <v>5</v>
      </c>
      <c r="G8774" s="113">
        <v>6</v>
      </c>
      <c r="H8774" s="113">
        <v>16</v>
      </c>
      <c r="I8774" s="50">
        <f t="shared" si="456"/>
        <v>17</v>
      </c>
      <c r="J8774" s="50">
        <f t="shared" si="457"/>
        <v>21</v>
      </c>
    </row>
    <row r="8775" spans="3:10">
      <c r="C8775" s="120" t="s">
        <v>6271</v>
      </c>
      <c r="D8775" s="88" t="s">
        <v>6272</v>
      </c>
      <c r="E8775" s="113">
        <v>951</v>
      </c>
      <c r="F8775" s="113">
        <v>917</v>
      </c>
      <c r="G8775" s="113">
        <v>148</v>
      </c>
      <c r="H8775" s="113">
        <v>261</v>
      </c>
      <c r="I8775" s="50">
        <f t="shared" si="456"/>
        <v>1099</v>
      </c>
      <c r="J8775" s="50">
        <f t="shared" si="457"/>
        <v>1178</v>
      </c>
    </row>
    <row r="8776" spans="3:10">
      <c r="C8776" s="120" t="s">
        <v>6273</v>
      </c>
      <c r="D8776" s="88" t="s">
        <v>6274</v>
      </c>
      <c r="E8776" s="113">
        <v>932</v>
      </c>
      <c r="F8776" s="113">
        <v>901</v>
      </c>
      <c r="G8776" s="113">
        <v>143</v>
      </c>
      <c r="H8776" s="113">
        <v>255</v>
      </c>
      <c r="I8776" s="50">
        <f t="shared" si="456"/>
        <v>1075</v>
      </c>
      <c r="J8776" s="50">
        <f t="shared" si="457"/>
        <v>1156</v>
      </c>
    </row>
    <row r="8777" spans="3:10">
      <c r="C8777" s="120" t="s">
        <v>6275</v>
      </c>
      <c r="D8777" s="88" t="s">
        <v>6276</v>
      </c>
      <c r="E8777" s="113">
        <v>13350</v>
      </c>
      <c r="F8777" s="113">
        <v>1600</v>
      </c>
      <c r="G8777" s="113">
        <v>45443</v>
      </c>
      <c r="H8777" s="113">
        <v>3471</v>
      </c>
      <c r="I8777" s="50">
        <f t="shared" si="456"/>
        <v>58793</v>
      </c>
      <c r="J8777" s="50">
        <f t="shared" si="457"/>
        <v>5071</v>
      </c>
    </row>
    <row r="8778" spans="3:10">
      <c r="C8778" s="120" t="s">
        <v>6277</v>
      </c>
      <c r="D8778" s="88" t="s">
        <v>6278</v>
      </c>
      <c r="E8778" s="113">
        <v>10203</v>
      </c>
      <c r="F8778" s="113">
        <v>29429</v>
      </c>
      <c r="G8778" s="113">
        <v>25531</v>
      </c>
      <c r="H8778" s="113">
        <v>68200</v>
      </c>
      <c r="I8778" s="50">
        <f t="shared" si="456"/>
        <v>35734</v>
      </c>
      <c r="J8778" s="50">
        <f t="shared" si="457"/>
        <v>97629</v>
      </c>
    </row>
    <row r="8779" spans="3:10">
      <c r="C8779" s="120" t="s">
        <v>6279</v>
      </c>
      <c r="D8779" s="88" t="s">
        <v>6280</v>
      </c>
      <c r="E8779" s="113">
        <v>557</v>
      </c>
      <c r="F8779" s="113">
        <v>602</v>
      </c>
      <c r="G8779" s="113">
        <v>1623</v>
      </c>
      <c r="H8779" s="113">
        <v>1708</v>
      </c>
      <c r="I8779" s="50">
        <f t="shared" si="456"/>
        <v>2180</v>
      </c>
      <c r="J8779" s="50">
        <f t="shared" si="457"/>
        <v>2310</v>
      </c>
    </row>
    <row r="8780" spans="3:10">
      <c r="C8780" s="120" t="s">
        <v>6281</v>
      </c>
      <c r="D8780" s="88" t="s">
        <v>6282</v>
      </c>
      <c r="E8780" s="113">
        <v>709</v>
      </c>
      <c r="F8780" s="113">
        <v>650</v>
      </c>
      <c r="G8780" s="113">
        <v>140</v>
      </c>
      <c r="H8780" s="113">
        <v>226</v>
      </c>
      <c r="I8780" s="50">
        <f t="shared" si="456"/>
        <v>849</v>
      </c>
      <c r="J8780" s="50">
        <f t="shared" si="457"/>
        <v>876</v>
      </c>
    </row>
    <row r="8781" spans="3:10">
      <c r="C8781" s="120" t="s">
        <v>6283</v>
      </c>
      <c r="D8781" s="88" t="s">
        <v>6284</v>
      </c>
      <c r="E8781" s="113">
        <v>12</v>
      </c>
      <c r="F8781" s="113">
        <v>7</v>
      </c>
      <c r="G8781" s="113">
        <v>2</v>
      </c>
      <c r="H8781" s="113">
        <v>4</v>
      </c>
      <c r="I8781" s="50">
        <f t="shared" si="456"/>
        <v>14</v>
      </c>
      <c r="J8781" s="50">
        <f t="shared" si="457"/>
        <v>11</v>
      </c>
    </row>
    <row r="8782" spans="3:10">
      <c r="C8782" s="120" t="s">
        <v>6285</v>
      </c>
      <c r="D8782" s="88" t="s">
        <v>6286</v>
      </c>
      <c r="E8782" s="113">
        <v>79</v>
      </c>
      <c r="F8782" s="113">
        <v>66</v>
      </c>
      <c r="G8782" s="113">
        <v>35</v>
      </c>
      <c r="H8782" s="113">
        <v>48</v>
      </c>
      <c r="I8782" s="50">
        <f t="shared" si="456"/>
        <v>114</v>
      </c>
      <c r="J8782" s="50">
        <f t="shared" si="457"/>
        <v>114</v>
      </c>
    </row>
    <row r="8783" spans="3:10">
      <c r="C8783" s="120" t="s">
        <v>6287</v>
      </c>
      <c r="D8783" s="88" t="s">
        <v>6288</v>
      </c>
      <c r="E8783" s="113">
        <v>1252</v>
      </c>
      <c r="F8783" s="113">
        <v>1230</v>
      </c>
      <c r="G8783" s="113">
        <v>222</v>
      </c>
      <c r="H8783" s="113">
        <v>363</v>
      </c>
      <c r="I8783" s="50">
        <f t="shared" si="456"/>
        <v>1474</v>
      </c>
      <c r="J8783" s="50">
        <f t="shared" si="457"/>
        <v>1593</v>
      </c>
    </row>
    <row r="8784" spans="3:10">
      <c r="C8784" s="120" t="s">
        <v>6289</v>
      </c>
      <c r="D8784" s="88" t="s">
        <v>6290</v>
      </c>
      <c r="E8784" s="113">
        <v>146</v>
      </c>
      <c r="F8784" s="113">
        <v>97</v>
      </c>
      <c r="G8784" s="113">
        <v>41</v>
      </c>
      <c r="H8784" s="113">
        <v>59</v>
      </c>
      <c r="I8784" s="50">
        <f t="shared" si="456"/>
        <v>187</v>
      </c>
      <c r="J8784" s="50">
        <f t="shared" si="457"/>
        <v>156</v>
      </c>
    </row>
    <row r="8785" spans="3:10">
      <c r="C8785" s="120" t="s">
        <v>6291</v>
      </c>
      <c r="D8785" s="88" t="s">
        <v>6292</v>
      </c>
      <c r="E8785" s="113">
        <v>2423</v>
      </c>
      <c r="F8785" s="113">
        <v>3878</v>
      </c>
      <c r="G8785" s="113">
        <v>8784</v>
      </c>
      <c r="H8785" s="113">
        <v>11533</v>
      </c>
      <c r="I8785" s="50">
        <f t="shared" si="456"/>
        <v>11207</v>
      </c>
      <c r="J8785" s="50">
        <f t="shared" si="457"/>
        <v>15411</v>
      </c>
    </row>
    <row r="8786" spans="3:10">
      <c r="C8786" s="120" t="s">
        <v>6293</v>
      </c>
      <c r="D8786" s="88" t="s">
        <v>6294</v>
      </c>
      <c r="E8786" s="113">
        <v>145</v>
      </c>
      <c r="F8786" s="113">
        <v>139</v>
      </c>
      <c r="G8786" s="113">
        <v>44</v>
      </c>
      <c r="H8786" s="113">
        <v>63</v>
      </c>
      <c r="I8786" s="50">
        <f t="shared" si="456"/>
        <v>189</v>
      </c>
      <c r="J8786" s="50">
        <f t="shared" si="457"/>
        <v>202</v>
      </c>
    </row>
    <row r="8787" spans="3:10">
      <c r="C8787" s="120" t="s">
        <v>6295</v>
      </c>
      <c r="D8787" s="88" t="s">
        <v>6296</v>
      </c>
      <c r="E8787" s="113">
        <v>144</v>
      </c>
      <c r="F8787" s="113">
        <v>139</v>
      </c>
      <c r="G8787" s="113">
        <v>46</v>
      </c>
      <c r="H8787" s="113">
        <v>63</v>
      </c>
      <c r="I8787" s="50">
        <f t="shared" si="456"/>
        <v>190</v>
      </c>
      <c r="J8787" s="50">
        <f t="shared" si="457"/>
        <v>202</v>
      </c>
    </row>
    <row r="8788" spans="3:10">
      <c r="C8788" s="120" t="s">
        <v>6297</v>
      </c>
      <c r="D8788" s="88" t="s">
        <v>6298</v>
      </c>
      <c r="E8788" s="113">
        <v>59</v>
      </c>
      <c r="F8788" s="113">
        <v>72</v>
      </c>
      <c r="G8788" s="113">
        <v>37</v>
      </c>
      <c r="H8788" s="113">
        <v>168</v>
      </c>
      <c r="I8788" s="50">
        <f t="shared" si="456"/>
        <v>96</v>
      </c>
      <c r="J8788" s="50">
        <f t="shared" si="457"/>
        <v>240</v>
      </c>
    </row>
    <row r="8789" spans="3:10">
      <c r="C8789" s="120" t="s">
        <v>6299</v>
      </c>
      <c r="D8789" s="88" t="s">
        <v>6300</v>
      </c>
      <c r="E8789" s="113">
        <v>422</v>
      </c>
      <c r="F8789" s="113">
        <v>383</v>
      </c>
      <c r="G8789" s="113">
        <v>345</v>
      </c>
      <c r="H8789" s="113">
        <v>392</v>
      </c>
      <c r="I8789" s="50">
        <f t="shared" si="456"/>
        <v>767</v>
      </c>
      <c r="J8789" s="50">
        <f t="shared" si="457"/>
        <v>775</v>
      </c>
    </row>
    <row r="8790" spans="3:10">
      <c r="C8790" s="120" t="s">
        <v>6301</v>
      </c>
      <c r="D8790" s="88" t="s">
        <v>6302</v>
      </c>
      <c r="E8790" s="113">
        <v>115</v>
      </c>
      <c r="F8790" s="113">
        <v>120</v>
      </c>
      <c r="G8790" s="113">
        <v>440</v>
      </c>
      <c r="H8790" s="113">
        <v>460</v>
      </c>
      <c r="I8790" s="50">
        <f t="shared" si="456"/>
        <v>555</v>
      </c>
      <c r="J8790" s="50">
        <f t="shared" si="457"/>
        <v>580</v>
      </c>
    </row>
    <row r="8791" spans="3:10">
      <c r="C8791" s="120" t="s">
        <v>6303</v>
      </c>
      <c r="D8791" s="88" t="s">
        <v>6304</v>
      </c>
      <c r="E8791" s="113">
        <v>2582</v>
      </c>
      <c r="F8791" s="113">
        <v>2400</v>
      </c>
      <c r="G8791" s="113">
        <v>1217</v>
      </c>
      <c r="H8791" s="113">
        <v>1300</v>
      </c>
      <c r="I8791" s="50">
        <f t="shared" si="456"/>
        <v>3799</v>
      </c>
      <c r="J8791" s="50">
        <f t="shared" si="457"/>
        <v>3700</v>
      </c>
    </row>
    <row r="8792" spans="3:10">
      <c r="C8792" s="120" t="s">
        <v>6305</v>
      </c>
      <c r="D8792" s="88" t="s">
        <v>6306</v>
      </c>
      <c r="E8792" s="113">
        <v>3446</v>
      </c>
      <c r="F8792" s="113">
        <v>3300</v>
      </c>
      <c r="G8792" s="113">
        <v>265</v>
      </c>
      <c r="H8792" s="113">
        <v>350</v>
      </c>
      <c r="I8792" s="50">
        <f t="shared" si="456"/>
        <v>3711</v>
      </c>
      <c r="J8792" s="50">
        <f t="shared" si="457"/>
        <v>3650</v>
      </c>
    </row>
    <row r="8793" spans="3:10">
      <c r="C8793" s="120" t="s">
        <v>6307</v>
      </c>
      <c r="D8793" s="88" t="s">
        <v>6308</v>
      </c>
      <c r="E8793" s="113">
        <v>1967</v>
      </c>
      <c r="F8793" s="113">
        <v>2250</v>
      </c>
      <c r="G8793" s="113">
        <v>1296</v>
      </c>
      <c r="H8793" s="113">
        <v>1350</v>
      </c>
      <c r="I8793" s="50">
        <f t="shared" si="456"/>
        <v>3263</v>
      </c>
      <c r="J8793" s="50">
        <f t="shared" si="457"/>
        <v>3600</v>
      </c>
    </row>
    <row r="8794" spans="3:10">
      <c r="C8794" s="120" t="s">
        <v>6309</v>
      </c>
      <c r="D8794" s="88" t="s">
        <v>6310</v>
      </c>
      <c r="E8794" s="113">
        <v>1927</v>
      </c>
      <c r="F8794" s="113">
        <v>2000</v>
      </c>
      <c r="G8794" s="113">
        <v>627</v>
      </c>
      <c r="H8794" s="113">
        <v>700</v>
      </c>
      <c r="I8794" s="50">
        <f t="shared" si="456"/>
        <v>2554</v>
      </c>
      <c r="J8794" s="50">
        <f t="shared" si="457"/>
        <v>2700</v>
      </c>
    </row>
    <row r="8795" spans="3:10">
      <c r="C8795" s="120" t="s">
        <v>6311</v>
      </c>
      <c r="D8795" s="88" t="s">
        <v>6312</v>
      </c>
      <c r="E8795" s="113">
        <v>1929</v>
      </c>
      <c r="F8795" s="113">
        <v>2000</v>
      </c>
      <c r="G8795" s="113">
        <v>624</v>
      </c>
      <c r="H8795" s="113">
        <v>700</v>
      </c>
      <c r="I8795" s="50">
        <f t="shared" si="456"/>
        <v>2553</v>
      </c>
      <c r="J8795" s="50">
        <f t="shared" si="457"/>
        <v>2700</v>
      </c>
    </row>
    <row r="8796" spans="3:10">
      <c r="C8796" s="120" t="s">
        <v>6313</v>
      </c>
      <c r="D8796" s="88" t="s">
        <v>6314</v>
      </c>
      <c r="E8796" s="113">
        <v>2366</v>
      </c>
      <c r="F8796" s="113">
        <v>2300</v>
      </c>
      <c r="G8796" s="113">
        <v>279</v>
      </c>
      <c r="H8796" s="113">
        <v>350</v>
      </c>
      <c r="I8796" s="50">
        <f t="shared" si="456"/>
        <v>2645</v>
      </c>
      <c r="J8796" s="50">
        <f t="shared" si="457"/>
        <v>2650</v>
      </c>
    </row>
    <row r="8797" spans="3:10">
      <c r="C8797" s="120" t="s">
        <v>6315</v>
      </c>
      <c r="D8797" s="88" t="s">
        <v>6316</v>
      </c>
      <c r="E8797" s="113">
        <v>1277</v>
      </c>
      <c r="F8797" s="113">
        <v>1350</v>
      </c>
      <c r="G8797" s="113">
        <v>194</v>
      </c>
      <c r="H8797" s="113">
        <v>200</v>
      </c>
      <c r="I8797" s="50">
        <f t="shared" si="456"/>
        <v>1471</v>
      </c>
      <c r="J8797" s="50">
        <f t="shared" si="457"/>
        <v>1550</v>
      </c>
    </row>
    <row r="8798" spans="3:10">
      <c r="C8798" s="120" t="s">
        <v>6317</v>
      </c>
      <c r="D8798" s="88" t="s">
        <v>6318</v>
      </c>
      <c r="E8798" s="113">
        <v>1104</v>
      </c>
      <c r="F8798" s="113">
        <v>1000</v>
      </c>
      <c r="G8798" s="113">
        <v>100</v>
      </c>
      <c r="H8798" s="113">
        <v>150</v>
      </c>
      <c r="I8798" s="50">
        <f t="shared" si="456"/>
        <v>1204</v>
      </c>
      <c r="J8798" s="50">
        <f t="shared" si="457"/>
        <v>1150</v>
      </c>
    </row>
    <row r="8799" spans="3:10">
      <c r="C8799" s="120" t="s">
        <v>6319</v>
      </c>
      <c r="D8799" s="88" t="s">
        <v>6320</v>
      </c>
      <c r="E8799" s="113">
        <v>89</v>
      </c>
      <c r="F8799" s="113">
        <v>95</v>
      </c>
      <c r="G8799" s="113">
        <v>77</v>
      </c>
      <c r="H8799" s="113">
        <v>90</v>
      </c>
      <c r="I8799" s="50">
        <f t="shared" si="456"/>
        <v>166</v>
      </c>
      <c r="J8799" s="50">
        <f t="shared" si="457"/>
        <v>185</v>
      </c>
    </row>
    <row r="8800" spans="3:10">
      <c r="C8800" s="120" t="s">
        <v>6321</v>
      </c>
      <c r="D8800" s="88" t="s">
        <v>6322</v>
      </c>
      <c r="E8800" s="113">
        <v>1981</v>
      </c>
      <c r="F8800" s="113">
        <v>2000</v>
      </c>
      <c r="G8800" s="113">
        <v>612</v>
      </c>
      <c r="H8800" s="113">
        <v>700</v>
      </c>
      <c r="I8800" s="50">
        <f t="shared" si="456"/>
        <v>2593</v>
      </c>
      <c r="J8800" s="50">
        <f t="shared" si="457"/>
        <v>2700</v>
      </c>
    </row>
    <row r="8801" spans="3:10">
      <c r="C8801" s="120" t="s">
        <v>6323</v>
      </c>
      <c r="D8801" s="88" t="s">
        <v>6324</v>
      </c>
      <c r="E8801" s="113">
        <v>1983</v>
      </c>
      <c r="F8801" s="113">
        <v>2000</v>
      </c>
      <c r="G8801" s="113">
        <v>612</v>
      </c>
      <c r="H8801" s="113">
        <v>700</v>
      </c>
      <c r="I8801" s="50">
        <f t="shared" si="456"/>
        <v>2595</v>
      </c>
      <c r="J8801" s="50">
        <f t="shared" si="457"/>
        <v>2700</v>
      </c>
    </row>
    <row r="8802" spans="3:10">
      <c r="C8802" s="120" t="s">
        <v>6325</v>
      </c>
      <c r="D8802" s="88" t="s">
        <v>6326</v>
      </c>
      <c r="E8802" s="113">
        <v>328</v>
      </c>
      <c r="F8802" s="113">
        <v>290</v>
      </c>
      <c r="G8802" s="113">
        <v>161</v>
      </c>
      <c r="H8802" s="113">
        <v>170</v>
      </c>
      <c r="I8802" s="50">
        <f t="shared" si="456"/>
        <v>489</v>
      </c>
      <c r="J8802" s="50">
        <f t="shared" si="457"/>
        <v>460</v>
      </c>
    </row>
    <row r="8803" spans="3:10">
      <c r="C8803" s="120" t="s">
        <v>6327</v>
      </c>
      <c r="D8803" s="88" t="s">
        <v>6328</v>
      </c>
      <c r="E8803" s="113">
        <v>300</v>
      </c>
      <c r="F8803" s="113">
        <v>250</v>
      </c>
      <c r="G8803" s="113">
        <v>148</v>
      </c>
      <c r="H8803" s="113">
        <v>150</v>
      </c>
      <c r="I8803" s="50">
        <f t="shared" si="456"/>
        <v>448</v>
      </c>
      <c r="J8803" s="50">
        <f t="shared" si="457"/>
        <v>400</v>
      </c>
    </row>
    <row r="8804" spans="3:10">
      <c r="C8804" s="120" t="s">
        <v>6329</v>
      </c>
      <c r="D8804" s="88" t="s">
        <v>6330</v>
      </c>
      <c r="E8804" s="113">
        <v>15835</v>
      </c>
      <c r="F8804" s="113">
        <v>15544.1</v>
      </c>
      <c r="G8804" s="113">
        <v>1257</v>
      </c>
      <c r="H8804" s="113">
        <v>1163.5</v>
      </c>
      <c r="I8804" s="50">
        <f t="shared" si="456"/>
        <v>17092</v>
      </c>
      <c r="J8804" s="50">
        <f t="shared" si="457"/>
        <v>16707.599999999999</v>
      </c>
    </row>
    <row r="8805" spans="3:10">
      <c r="C8805" s="120" t="s">
        <v>6331</v>
      </c>
      <c r="D8805" s="88" t="s">
        <v>6332</v>
      </c>
      <c r="E8805" s="113">
        <v>1831</v>
      </c>
      <c r="F8805" s="113">
        <v>1752.4</v>
      </c>
      <c r="G8805" s="113">
        <v>156</v>
      </c>
      <c r="H8805" s="113">
        <v>145.6</v>
      </c>
      <c r="I8805" s="50">
        <f t="shared" si="456"/>
        <v>1987</v>
      </c>
      <c r="J8805" s="50">
        <f t="shared" si="457"/>
        <v>1898</v>
      </c>
    </row>
    <row r="8806" spans="3:10">
      <c r="C8806" s="120" t="s">
        <v>6333</v>
      </c>
      <c r="D8806" s="88" t="s">
        <v>6334</v>
      </c>
      <c r="E8806" s="113">
        <v>1823</v>
      </c>
      <c r="F8806" s="113">
        <v>1949</v>
      </c>
      <c r="G8806" s="113">
        <v>358</v>
      </c>
      <c r="H8806" s="113">
        <v>368</v>
      </c>
      <c r="I8806" s="50">
        <f t="shared" si="456"/>
        <v>2181</v>
      </c>
      <c r="J8806" s="50">
        <f t="shared" si="457"/>
        <v>2317</v>
      </c>
    </row>
    <row r="8807" spans="3:10">
      <c r="C8807" s="120" t="s">
        <v>6335</v>
      </c>
      <c r="D8807" s="88" t="s">
        <v>6336</v>
      </c>
      <c r="E8807" s="113">
        <v>1447</v>
      </c>
      <c r="F8807" s="113">
        <v>1384.5</v>
      </c>
      <c r="G8807" s="113">
        <v>743</v>
      </c>
      <c r="H8807" s="113">
        <v>712.4</v>
      </c>
      <c r="I8807" s="50">
        <f t="shared" si="456"/>
        <v>2190</v>
      </c>
      <c r="J8807" s="50">
        <f t="shared" si="457"/>
        <v>2096.9</v>
      </c>
    </row>
    <row r="8808" spans="3:10">
      <c r="C8808" s="120" t="s">
        <v>6337</v>
      </c>
      <c r="D8808" s="88" t="s">
        <v>6338</v>
      </c>
      <c r="E8808" s="113">
        <v>10</v>
      </c>
      <c r="F8808" s="113">
        <v>14</v>
      </c>
      <c r="G8808" s="113">
        <v>110</v>
      </c>
      <c r="H8808" s="113">
        <v>120</v>
      </c>
      <c r="I8808" s="50">
        <f t="shared" si="456"/>
        <v>120</v>
      </c>
      <c r="J8808" s="50">
        <f t="shared" si="457"/>
        <v>134</v>
      </c>
    </row>
    <row r="8809" spans="3:10">
      <c r="C8809" s="120" t="s">
        <v>6339</v>
      </c>
      <c r="D8809" s="88" t="s">
        <v>6340</v>
      </c>
      <c r="E8809" s="113">
        <v>132</v>
      </c>
      <c r="F8809" s="113">
        <v>150</v>
      </c>
      <c r="G8809" s="113">
        <v>1059</v>
      </c>
      <c r="H8809" s="113">
        <v>1050</v>
      </c>
      <c r="I8809" s="50">
        <f t="shared" si="456"/>
        <v>1191</v>
      </c>
      <c r="J8809" s="50">
        <f t="shared" si="457"/>
        <v>1200</v>
      </c>
    </row>
    <row r="8810" spans="3:10">
      <c r="C8810" s="120" t="s">
        <v>6341</v>
      </c>
      <c r="D8810" s="88" t="s">
        <v>6342</v>
      </c>
      <c r="E8810" s="113">
        <v>34</v>
      </c>
      <c r="F8810" s="113">
        <v>30</v>
      </c>
      <c r="G8810" s="113">
        <v>9</v>
      </c>
      <c r="H8810" s="113">
        <v>10</v>
      </c>
      <c r="I8810" s="50">
        <f t="shared" ref="I8810:I8816" si="458">SUM(E8810,G8810)</f>
        <v>43</v>
      </c>
      <c r="J8810" s="50">
        <f t="shared" ref="J8810:J8816" si="459">SUM(F8810,H8810)</f>
        <v>40</v>
      </c>
    </row>
    <row r="8811" spans="3:10">
      <c r="C8811" s="120" t="s">
        <v>6343</v>
      </c>
      <c r="D8811" s="88" t="s">
        <v>6344</v>
      </c>
      <c r="E8811" s="113">
        <v>32</v>
      </c>
      <c r="F8811" s="113">
        <v>30</v>
      </c>
      <c r="G8811" s="113">
        <v>5</v>
      </c>
      <c r="H8811" s="113">
        <v>10</v>
      </c>
      <c r="I8811" s="50">
        <f t="shared" si="458"/>
        <v>37</v>
      </c>
      <c r="J8811" s="50">
        <f t="shared" si="459"/>
        <v>40</v>
      </c>
    </row>
    <row r="8812" spans="3:10">
      <c r="C8812" s="120" t="s">
        <v>6345</v>
      </c>
      <c r="D8812" s="88" t="s">
        <v>6346</v>
      </c>
      <c r="E8812" s="113">
        <v>60</v>
      </c>
      <c r="F8812" s="113">
        <v>66</v>
      </c>
      <c r="G8812" s="113">
        <v>28</v>
      </c>
      <c r="H8812" s="113">
        <v>37</v>
      </c>
      <c r="I8812" s="50">
        <f t="shared" si="458"/>
        <v>88</v>
      </c>
      <c r="J8812" s="50">
        <f t="shared" si="459"/>
        <v>103</v>
      </c>
    </row>
    <row r="8813" spans="3:10">
      <c r="C8813" s="120" t="s">
        <v>6347</v>
      </c>
      <c r="D8813" s="88" t="s">
        <v>6348</v>
      </c>
      <c r="E8813" s="113">
        <v>0</v>
      </c>
      <c r="F8813" s="113">
        <v>100</v>
      </c>
      <c r="G8813" s="113">
        <v>0</v>
      </c>
      <c r="H8813" s="113">
        <v>100</v>
      </c>
      <c r="I8813" s="50">
        <f t="shared" si="458"/>
        <v>0</v>
      </c>
      <c r="J8813" s="50">
        <f t="shared" si="459"/>
        <v>200</v>
      </c>
    </row>
    <row r="8814" spans="3:10">
      <c r="C8814" s="120" t="s">
        <v>6349</v>
      </c>
      <c r="D8814" s="88" t="s">
        <v>6350</v>
      </c>
      <c r="E8814" s="113">
        <v>0</v>
      </c>
      <c r="F8814" s="113">
        <v>0</v>
      </c>
      <c r="G8814" s="113">
        <v>0</v>
      </c>
      <c r="H8814" s="113">
        <v>140</v>
      </c>
      <c r="I8814" s="50">
        <f t="shared" si="458"/>
        <v>0</v>
      </c>
      <c r="J8814" s="50">
        <f t="shared" si="459"/>
        <v>140</v>
      </c>
    </row>
    <row r="8815" spans="3:10">
      <c r="C8815" s="120" t="s">
        <v>6351</v>
      </c>
      <c r="D8815" s="88" t="s">
        <v>6352</v>
      </c>
      <c r="E8815" s="113">
        <v>0</v>
      </c>
      <c r="F8815" s="113">
        <v>30</v>
      </c>
      <c r="G8815" s="113">
        <v>0</v>
      </c>
      <c r="H8815" s="113">
        <v>70</v>
      </c>
      <c r="I8815" s="50">
        <f t="shared" si="458"/>
        <v>0</v>
      </c>
      <c r="J8815" s="50">
        <f t="shared" si="459"/>
        <v>100</v>
      </c>
    </row>
    <row r="8816" spans="3:10">
      <c r="C8816" s="120" t="s">
        <v>6353</v>
      </c>
      <c r="D8816" s="88" t="s">
        <v>6354</v>
      </c>
      <c r="E8816" s="113">
        <v>0</v>
      </c>
      <c r="F8816" s="113">
        <v>10</v>
      </c>
      <c r="G8816" s="113">
        <v>0</v>
      </c>
      <c r="H8816" s="113">
        <v>130</v>
      </c>
      <c r="I8816" s="50">
        <f t="shared" si="458"/>
        <v>0</v>
      </c>
      <c r="J8816" s="50">
        <f t="shared" si="459"/>
        <v>140</v>
      </c>
    </row>
    <row r="8817" spans="2:10">
      <c r="B8817" s="45" t="s">
        <v>43</v>
      </c>
      <c r="C8817" s="46"/>
      <c r="D8817" s="45"/>
      <c r="E8817" s="82"/>
      <c r="F8817" s="82"/>
      <c r="G8817" s="82"/>
      <c r="H8817" s="82"/>
      <c r="I8817" s="82"/>
      <c r="J8817" s="82"/>
    </row>
    <row r="8818" spans="2:10">
      <c r="B8818" s="45" t="s">
        <v>44</v>
      </c>
      <c r="C8818" s="46"/>
      <c r="D8818" s="45"/>
      <c r="E8818" s="82"/>
      <c r="F8818" s="82"/>
      <c r="G8818" s="82"/>
      <c r="H8818" s="82"/>
      <c r="I8818" s="82"/>
      <c r="J8818" s="82"/>
    </row>
    <row r="8819" spans="2:10">
      <c r="B8819" s="45" t="s">
        <v>45</v>
      </c>
      <c r="C8819" s="46"/>
      <c r="D8819" s="45"/>
      <c r="E8819" s="82">
        <f>SUM(E8820:E8924)</f>
        <v>21762</v>
      </c>
      <c r="F8819" s="82">
        <f t="shared" ref="F8819:J8819" si="460">SUM(F8820:F8924)</f>
        <v>17478</v>
      </c>
      <c r="G8819" s="82">
        <f t="shared" si="460"/>
        <v>212732</v>
      </c>
      <c r="H8819" s="82">
        <f t="shared" si="460"/>
        <v>249803</v>
      </c>
      <c r="I8819" s="82">
        <f t="shared" si="460"/>
        <v>234494</v>
      </c>
      <c r="J8819" s="82">
        <f t="shared" si="460"/>
        <v>267281</v>
      </c>
    </row>
    <row r="8820" spans="2:10">
      <c r="C8820" s="109" t="s">
        <v>5745</v>
      </c>
      <c r="D8820" s="74" t="s">
        <v>5746</v>
      </c>
      <c r="E8820" s="108">
        <v>87</v>
      </c>
      <c r="F8820" s="108">
        <v>85</v>
      </c>
      <c r="G8820" s="108">
        <v>12</v>
      </c>
      <c r="H8820" s="108">
        <v>25</v>
      </c>
      <c r="I8820" s="50">
        <f t="shared" ref="I8820" si="461">SUM(E8820,G8820)</f>
        <v>99</v>
      </c>
      <c r="J8820" s="50">
        <f t="shared" ref="J8820" si="462">SUM(F8820,H8820)</f>
        <v>110</v>
      </c>
    </row>
    <row r="8821" spans="2:10">
      <c r="C8821" s="114" t="s">
        <v>5747</v>
      </c>
      <c r="D8821" s="88" t="s">
        <v>5748</v>
      </c>
      <c r="E8821" s="113">
        <v>49</v>
      </c>
      <c r="F8821" s="113">
        <v>0</v>
      </c>
      <c r="G8821" s="113">
        <v>1806</v>
      </c>
      <c r="H8821" s="113">
        <v>2400</v>
      </c>
      <c r="I8821" s="50">
        <f t="shared" ref="I8821:I8884" si="463">SUM(E8821,G8821)</f>
        <v>1855</v>
      </c>
      <c r="J8821" s="50">
        <f t="shared" ref="J8821:J8884" si="464">SUM(F8821,H8821)</f>
        <v>2400</v>
      </c>
    </row>
    <row r="8822" spans="2:10">
      <c r="C8822" s="114" t="s">
        <v>5749</v>
      </c>
      <c r="D8822" s="88" t="s">
        <v>5750</v>
      </c>
      <c r="E8822" s="113">
        <v>0</v>
      </c>
      <c r="F8822" s="113">
        <v>0</v>
      </c>
      <c r="G8822" s="113">
        <v>741</v>
      </c>
      <c r="H8822" s="113">
        <v>900</v>
      </c>
      <c r="I8822" s="50">
        <f t="shared" si="463"/>
        <v>741</v>
      </c>
      <c r="J8822" s="50">
        <f t="shared" si="464"/>
        <v>900</v>
      </c>
    </row>
    <row r="8823" spans="2:10">
      <c r="C8823" s="114" t="s">
        <v>5751</v>
      </c>
      <c r="D8823" s="88" t="s">
        <v>5752</v>
      </c>
      <c r="E8823" s="113">
        <v>26</v>
      </c>
      <c r="F8823" s="113">
        <v>0</v>
      </c>
      <c r="G8823" s="113">
        <v>2868</v>
      </c>
      <c r="H8823" s="113">
        <v>3400</v>
      </c>
      <c r="I8823" s="50">
        <f t="shared" si="463"/>
        <v>2894</v>
      </c>
      <c r="J8823" s="50">
        <f t="shared" si="464"/>
        <v>3400</v>
      </c>
    </row>
    <row r="8824" spans="2:10">
      <c r="C8824" s="114" t="s">
        <v>5753</v>
      </c>
      <c r="D8824" s="88" t="s">
        <v>5754</v>
      </c>
      <c r="E8824" s="113">
        <v>64</v>
      </c>
      <c r="F8824" s="113">
        <v>0</v>
      </c>
      <c r="G8824" s="113">
        <v>1378</v>
      </c>
      <c r="H8824" s="113">
        <v>1600</v>
      </c>
      <c r="I8824" s="50">
        <f t="shared" si="463"/>
        <v>1442</v>
      </c>
      <c r="J8824" s="50">
        <f t="shared" si="464"/>
        <v>1600</v>
      </c>
    </row>
    <row r="8825" spans="2:10">
      <c r="C8825" s="114" t="s">
        <v>5755</v>
      </c>
      <c r="D8825" s="88" t="s">
        <v>5756</v>
      </c>
      <c r="E8825" s="113">
        <v>51</v>
      </c>
      <c r="F8825" s="113">
        <v>0</v>
      </c>
      <c r="G8825" s="113">
        <v>1473</v>
      </c>
      <c r="H8825" s="113">
        <v>2000</v>
      </c>
      <c r="I8825" s="50">
        <f t="shared" si="463"/>
        <v>1524</v>
      </c>
      <c r="J8825" s="50">
        <f t="shared" si="464"/>
        <v>2000</v>
      </c>
    </row>
    <row r="8826" spans="2:10">
      <c r="C8826" s="114" t="s">
        <v>5757</v>
      </c>
      <c r="D8826" s="88" t="s">
        <v>5758</v>
      </c>
      <c r="E8826" s="113">
        <v>0</v>
      </c>
      <c r="F8826" s="113">
        <v>0</v>
      </c>
      <c r="G8826" s="113">
        <v>722</v>
      </c>
      <c r="H8826" s="113">
        <v>900</v>
      </c>
      <c r="I8826" s="50">
        <f t="shared" si="463"/>
        <v>722</v>
      </c>
      <c r="J8826" s="50">
        <f t="shared" si="464"/>
        <v>900</v>
      </c>
    </row>
    <row r="8827" spans="2:10">
      <c r="C8827" s="114" t="s">
        <v>5759</v>
      </c>
      <c r="D8827" s="88" t="s">
        <v>5760</v>
      </c>
      <c r="E8827" s="113">
        <v>32</v>
      </c>
      <c r="F8827" s="113">
        <v>0</v>
      </c>
      <c r="G8827" s="113">
        <v>2191</v>
      </c>
      <c r="H8827" s="113">
        <v>2700</v>
      </c>
      <c r="I8827" s="50">
        <f t="shared" si="463"/>
        <v>2223</v>
      </c>
      <c r="J8827" s="50">
        <f t="shared" si="464"/>
        <v>2700</v>
      </c>
    </row>
    <row r="8828" spans="2:10">
      <c r="C8828" s="114" t="s">
        <v>5761</v>
      </c>
      <c r="D8828" s="88" t="s">
        <v>5762</v>
      </c>
      <c r="E8828" s="113">
        <v>0</v>
      </c>
      <c r="F8828" s="113">
        <v>0</v>
      </c>
      <c r="G8828" s="113">
        <v>3</v>
      </c>
      <c r="H8828" s="113">
        <v>10</v>
      </c>
      <c r="I8828" s="50">
        <f t="shared" si="463"/>
        <v>3</v>
      </c>
      <c r="J8828" s="50">
        <f t="shared" si="464"/>
        <v>10</v>
      </c>
    </row>
    <row r="8829" spans="2:10">
      <c r="C8829" s="114" t="s">
        <v>5763</v>
      </c>
      <c r="D8829" s="88" t="s">
        <v>5764</v>
      </c>
      <c r="E8829" s="113">
        <v>23</v>
      </c>
      <c r="F8829" s="113">
        <v>0</v>
      </c>
      <c r="G8829" s="113">
        <v>307</v>
      </c>
      <c r="H8829" s="113">
        <v>350</v>
      </c>
      <c r="I8829" s="50">
        <f t="shared" si="463"/>
        <v>330</v>
      </c>
      <c r="J8829" s="50">
        <f t="shared" si="464"/>
        <v>350</v>
      </c>
    </row>
    <row r="8830" spans="2:10">
      <c r="C8830" s="114" t="s">
        <v>5765</v>
      </c>
      <c r="D8830" s="88" t="s">
        <v>5766</v>
      </c>
      <c r="E8830" s="113">
        <v>22</v>
      </c>
      <c r="F8830" s="113">
        <v>0</v>
      </c>
      <c r="G8830" s="113">
        <v>299</v>
      </c>
      <c r="H8830" s="113">
        <v>350</v>
      </c>
      <c r="I8830" s="50">
        <f t="shared" si="463"/>
        <v>321</v>
      </c>
      <c r="J8830" s="50">
        <f t="shared" si="464"/>
        <v>350</v>
      </c>
    </row>
    <row r="8831" spans="2:10">
      <c r="C8831" s="114" t="s">
        <v>5767</v>
      </c>
      <c r="D8831" s="88" t="s">
        <v>5768</v>
      </c>
      <c r="E8831" s="113">
        <v>1</v>
      </c>
      <c r="F8831" s="113">
        <v>0</v>
      </c>
      <c r="G8831" s="113">
        <v>1460</v>
      </c>
      <c r="H8831" s="113">
        <v>1800</v>
      </c>
      <c r="I8831" s="50">
        <f t="shared" si="463"/>
        <v>1461</v>
      </c>
      <c r="J8831" s="50">
        <f t="shared" si="464"/>
        <v>1800</v>
      </c>
    </row>
    <row r="8832" spans="2:10">
      <c r="C8832" s="114" t="s">
        <v>5769</v>
      </c>
      <c r="D8832" s="88" t="s">
        <v>5770</v>
      </c>
      <c r="E8832" s="113">
        <v>2</v>
      </c>
      <c r="F8832" s="113">
        <v>0</v>
      </c>
      <c r="G8832" s="113">
        <v>414</v>
      </c>
      <c r="H8832" s="113">
        <v>500</v>
      </c>
      <c r="I8832" s="50">
        <f t="shared" si="463"/>
        <v>416</v>
      </c>
      <c r="J8832" s="50">
        <f t="shared" si="464"/>
        <v>500</v>
      </c>
    </row>
    <row r="8833" spans="3:10">
      <c r="C8833" s="114" t="s">
        <v>5771</v>
      </c>
      <c r="D8833" s="88" t="s">
        <v>5772</v>
      </c>
      <c r="E8833" s="113">
        <v>26</v>
      </c>
      <c r="F8833" s="113">
        <v>0</v>
      </c>
      <c r="G8833" s="113">
        <v>42</v>
      </c>
      <c r="H8833" s="113">
        <v>80</v>
      </c>
      <c r="I8833" s="50">
        <f t="shared" si="463"/>
        <v>68</v>
      </c>
      <c r="J8833" s="50">
        <f t="shared" si="464"/>
        <v>80</v>
      </c>
    </row>
    <row r="8834" spans="3:10">
      <c r="C8834" s="114" t="s">
        <v>5773</v>
      </c>
      <c r="D8834" s="88" t="s">
        <v>5774</v>
      </c>
      <c r="E8834" s="113">
        <v>0</v>
      </c>
      <c r="F8834" s="113">
        <v>0</v>
      </c>
      <c r="G8834" s="113">
        <v>35</v>
      </c>
      <c r="H8834" s="113">
        <v>80</v>
      </c>
      <c r="I8834" s="50">
        <f t="shared" si="463"/>
        <v>35</v>
      </c>
      <c r="J8834" s="50">
        <f t="shared" si="464"/>
        <v>80</v>
      </c>
    </row>
    <row r="8835" spans="3:10">
      <c r="C8835" s="114" t="s">
        <v>5775</v>
      </c>
      <c r="D8835" s="88" t="s">
        <v>5776</v>
      </c>
      <c r="E8835" s="113">
        <v>39</v>
      </c>
      <c r="F8835" s="113">
        <v>0</v>
      </c>
      <c r="G8835" s="113">
        <v>1703</v>
      </c>
      <c r="H8835" s="113">
        <v>2000</v>
      </c>
      <c r="I8835" s="50">
        <f t="shared" si="463"/>
        <v>1742</v>
      </c>
      <c r="J8835" s="50">
        <f t="shared" si="464"/>
        <v>2000</v>
      </c>
    </row>
    <row r="8836" spans="3:10">
      <c r="C8836" s="114" t="s">
        <v>5777</v>
      </c>
      <c r="D8836" s="88" t="s">
        <v>5778</v>
      </c>
      <c r="E8836" s="113">
        <v>1</v>
      </c>
      <c r="F8836" s="113">
        <v>0</v>
      </c>
      <c r="G8836" s="113">
        <v>16</v>
      </c>
      <c r="H8836" s="113">
        <v>20</v>
      </c>
      <c r="I8836" s="50">
        <f t="shared" si="463"/>
        <v>17</v>
      </c>
      <c r="J8836" s="50">
        <f t="shared" si="464"/>
        <v>20</v>
      </c>
    </row>
    <row r="8837" spans="3:10">
      <c r="C8837" s="114" t="s">
        <v>5779</v>
      </c>
      <c r="D8837" s="88" t="s">
        <v>5780</v>
      </c>
      <c r="E8837" s="113">
        <v>17</v>
      </c>
      <c r="F8837" s="113">
        <v>0</v>
      </c>
      <c r="G8837" s="113">
        <v>308</v>
      </c>
      <c r="H8837" s="113">
        <v>400</v>
      </c>
      <c r="I8837" s="50">
        <f t="shared" si="463"/>
        <v>325</v>
      </c>
      <c r="J8837" s="50">
        <f t="shared" si="464"/>
        <v>400</v>
      </c>
    </row>
    <row r="8838" spans="3:10">
      <c r="C8838" s="114" t="s">
        <v>5781</v>
      </c>
      <c r="D8838" s="88" t="s">
        <v>5782</v>
      </c>
      <c r="E8838" s="113">
        <v>1</v>
      </c>
      <c r="F8838" s="113">
        <v>0</v>
      </c>
      <c r="G8838" s="113">
        <v>298</v>
      </c>
      <c r="H8838" s="113">
        <v>400</v>
      </c>
      <c r="I8838" s="50">
        <f t="shared" si="463"/>
        <v>299</v>
      </c>
      <c r="J8838" s="50">
        <f t="shared" si="464"/>
        <v>400</v>
      </c>
    </row>
    <row r="8839" spans="3:10">
      <c r="C8839" s="114" t="s">
        <v>5783</v>
      </c>
      <c r="D8839" s="88" t="s">
        <v>5784</v>
      </c>
      <c r="E8839" s="113">
        <v>0</v>
      </c>
      <c r="F8839" s="113">
        <v>0</v>
      </c>
      <c r="G8839" s="113">
        <v>0</v>
      </c>
      <c r="H8839" s="113">
        <v>10</v>
      </c>
      <c r="I8839" s="50">
        <f t="shared" si="463"/>
        <v>0</v>
      </c>
      <c r="J8839" s="50">
        <f t="shared" si="464"/>
        <v>10</v>
      </c>
    </row>
    <row r="8840" spans="3:10">
      <c r="C8840" s="114" t="s">
        <v>5785</v>
      </c>
      <c r="D8840" s="88" t="s">
        <v>5786</v>
      </c>
      <c r="E8840" s="113">
        <v>0</v>
      </c>
      <c r="F8840" s="113">
        <v>0</v>
      </c>
      <c r="G8840" s="113">
        <v>3</v>
      </c>
      <c r="H8840" s="113">
        <v>10</v>
      </c>
      <c r="I8840" s="50">
        <f t="shared" si="463"/>
        <v>3</v>
      </c>
      <c r="J8840" s="50">
        <f t="shared" si="464"/>
        <v>10</v>
      </c>
    </row>
    <row r="8841" spans="3:10">
      <c r="C8841" s="114" t="s">
        <v>5787</v>
      </c>
      <c r="D8841" s="88" t="s">
        <v>5788</v>
      </c>
      <c r="E8841" s="113">
        <v>9</v>
      </c>
      <c r="F8841" s="113">
        <v>0</v>
      </c>
      <c r="G8841" s="113">
        <v>56</v>
      </c>
      <c r="H8841" s="113">
        <v>80</v>
      </c>
      <c r="I8841" s="50">
        <f t="shared" si="463"/>
        <v>65</v>
      </c>
      <c r="J8841" s="50">
        <f t="shared" si="464"/>
        <v>80</v>
      </c>
    </row>
    <row r="8842" spans="3:10">
      <c r="C8842" s="114" t="s">
        <v>5789</v>
      </c>
      <c r="D8842" s="88" t="s">
        <v>5790</v>
      </c>
      <c r="E8842" s="113">
        <v>531</v>
      </c>
      <c r="F8842" s="113">
        <v>550</v>
      </c>
      <c r="G8842" s="113">
        <v>62</v>
      </c>
      <c r="H8842" s="113">
        <v>65</v>
      </c>
      <c r="I8842" s="50">
        <f t="shared" si="463"/>
        <v>593</v>
      </c>
      <c r="J8842" s="50">
        <f t="shared" si="464"/>
        <v>615</v>
      </c>
    </row>
    <row r="8843" spans="3:10">
      <c r="C8843" s="114" t="s">
        <v>5791</v>
      </c>
      <c r="D8843" s="88" t="s">
        <v>5792</v>
      </c>
      <c r="E8843" s="113">
        <v>0</v>
      </c>
      <c r="F8843" s="113">
        <v>0</v>
      </c>
      <c r="G8843" s="113">
        <v>0</v>
      </c>
      <c r="H8843" s="113">
        <v>200</v>
      </c>
      <c r="I8843" s="50">
        <f t="shared" si="463"/>
        <v>0</v>
      </c>
      <c r="J8843" s="50">
        <f t="shared" si="464"/>
        <v>200</v>
      </c>
    </row>
    <row r="8844" spans="3:10">
      <c r="C8844" s="114" t="s">
        <v>5793</v>
      </c>
      <c r="D8844" s="88" t="s">
        <v>5794</v>
      </c>
      <c r="E8844" s="113">
        <v>0</v>
      </c>
      <c r="F8844" s="113">
        <v>0</v>
      </c>
      <c r="G8844" s="113">
        <v>4</v>
      </c>
      <c r="H8844" s="113">
        <v>10</v>
      </c>
      <c r="I8844" s="50">
        <f t="shared" si="463"/>
        <v>4</v>
      </c>
      <c r="J8844" s="50">
        <f t="shared" si="464"/>
        <v>10</v>
      </c>
    </row>
    <row r="8845" spans="3:10">
      <c r="C8845" s="114" t="s">
        <v>5795</v>
      </c>
      <c r="D8845" s="88" t="s">
        <v>5796</v>
      </c>
      <c r="E8845" s="113">
        <v>154</v>
      </c>
      <c r="F8845" s="113">
        <v>0</v>
      </c>
      <c r="G8845" s="113">
        <v>2441</v>
      </c>
      <c r="H8845" s="113">
        <v>3000</v>
      </c>
      <c r="I8845" s="50">
        <f t="shared" si="463"/>
        <v>2595</v>
      </c>
      <c r="J8845" s="50">
        <f t="shared" si="464"/>
        <v>3000</v>
      </c>
    </row>
    <row r="8846" spans="3:10">
      <c r="C8846" s="114" t="s">
        <v>5797</v>
      </c>
      <c r="D8846" s="88" t="s">
        <v>5798</v>
      </c>
      <c r="E8846" s="113">
        <v>20</v>
      </c>
      <c r="F8846" s="113">
        <v>0</v>
      </c>
      <c r="G8846" s="113">
        <v>686</v>
      </c>
      <c r="H8846" s="113">
        <v>750</v>
      </c>
      <c r="I8846" s="50">
        <f t="shared" si="463"/>
        <v>706</v>
      </c>
      <c r="J8846" s="50">
        <f t="shared" si="464"/>
        <v>750</v>
      </c>
    </row>
    <row r="8847" spans="3:10">
      <c r="C8847" s="114" t="s">
        <v>5799</v>
      </c>
      <c r="D8847" s="88" t="s">
        <v>5800</v>
      </c>
      <c r="E8847" s="113">
        <v>45</v>
      </c>
      <c r="F8847" s="113">
        <v>0</v>
      </c>
      <c r="G8847" s="113">
        <v>2523</v>
      </c>
      <c r="H8847" s="113">
        <v>3000</v>
      </c>
      <c r="I8847" s="50">
        <f t="shared" si="463"/>
        <v>2568</v>
      </c>
      <c r="J8847" s="50">
        <f t="shared" si="464"/>
        <v>3000</v>
      </c>
    </row>
    <row r="8848" spans="3:10">
      <c r="C8848" s="114" t="s">
        <v>5801</v>
      </c>
      <c r="D8848" s="88" t="s">
        <v>5802</v>
      </c>
      <c r="E8848" s="113">
        <v>0</v>
      </c>
      <c r="F8848" s="113">
        <v>0</v>
      </c>
      <c r="G8848" s="113">
        <v>27</v>
      </c>
      <c r="H8848" s="113">
        <v>100</v>
      </c>
      <c r="I8848" s="50">
        <f t="shared" si="463"/>
        <v>27</v>
      </c>
      <c r="J8848" s="50">
        <f t="shared" si="464"/>
        <v>100</v>
      </c>
    </row>
    <row r="8849" spans="3:10">
      <c r="C8849" s="114" t="s">
        <v>5803</v>
      </c>
      <c r="D8849" s="88" t="s">
        <v>5804</v>
      </c>
      <c r="E8849" s="113">
        <v>40</v>
      </c>
      <c r="F8849" s="113">
        <v>0</v>
      </c>
      <c r="G8849" s="113">
        <v>1329</v>
      </c>
      <c r="H8849" s="113">
        <v>1500</v>
      </c>
      <c r="I8849" s="50">
        <f t="shared" si="463"/>
        <v>1369</v>
      </c>
      <c r="J8849" s="50">
        <f t="shared" si="464"/>
        <v>1500</v>
      </c>
    </row>
    <row r="8850" spans="3:10">
      <c r="C8850" s="114" t="s">
        <v>5805</v>
      </c>
      <c r="D8850" s="88" t="s">
        <v>5806</v>
      </c>
      <c r="E8850" s="113">
        <v>41</v>
      </c>
      <c r="F8850" s="113">
        <v>0</v>
      </c>
      <c r="G8850" s="113">
        <v>1327</v>
      </c>
      <c r="H8850" s="113">
        <v>1500</v>
      </c>
      <c r="I8850" s="50">
        <f t="shared" si="463"/>
        <v>1368</v>
      </c>
      <c r="J8850" s="50">
        <f t="shared" si="464"/>
        <v>1500</v>
      </c>
    </row>
    <row r="8851" spans="3:10">
      <c r="C8851" s="114" t="s">
        <v>5807</v>
      </c>
      <c r="D8851" s="88" t="s">
        <v>5808</v>
      </c>
      <c r="E8851" s="113">
        <v>9</v>
      </c>
      <c r="F8851" s="113">
        <v>0</v>
      </c>
      <c r="G8851" s="113">
        <v>8520</v>
      </c>
      <c r="H8851" s="113">
        <v>9000</v>
      </c>
      <c r="I8851" s="50">
        <f t="shared" si="463"/>
        <v>8529</v>
      </c>
      <c r="J8851" s="50">
        <f t="shared" si="464"/>
        <v>9000</v>
      </c>
    </row>
    <row r="8852" spans="3:10">
      <c r="C8852" s="114" t="s">
        <v>5809</v>
      </c>
      <c r="D8852" s="88" t="s">
        <v>5810</v>
      </c>
      <c r="E8852" s="113">
        <v>9</v>
      </c>
      <c r="F8852" s="113">
        <v>0</v>
      </c>
      <c r="G8852" s="113">
        <v>7663</v>
      </c>
      <c r="H8852" s="113">
        <v>8000</v>
      </c>
      <c r="I8852" s="50">
        <f t="shared" si="463"/>
        <v>7672</v>
      </c>
      <c r="J8852" s="50">
        <f t="shared" si="464"/>
        <v>8000</v>
      </c>
    </row>
    <row r="8853" spans="3:10">
      <c r="C8853" s="114" t="s">
        <v>5811</v>
      </c>
      <c r="D8853" s="88" t="s">
        <v>5812</v>
      </c>
      <c r="E8853" s="113">
        <v>0</v>
      </c>
      <c r="F8853" s="113">
        <v>0</v>
      </c>
      <c r="G8853" s="113">
        <v>2</v>
      </c>
      <c r="H8853" s="113">
        <v>10</v>
      </c>
      <c r="I8853" s="50">
        <f t="shared" si="463"/>
        <v>2</v>
      </c>
      <c r="J8853" s="50">
        <f t="shared" si="464"/>
        <v>10</v>
      </c>
    </row>
    <row r="8854" spans="3:10">
      <c r="C8854" s="114" t="s">
        <v>5813</v>
      </c>
      <c r="D8854" s="88" t="s">
        <v>5814</v>
      </c>
      <c r="E8854" s="113">
        <v>388</v>
      </c>
      <c r="F8854" s="113">
        <v>0</v>
      </c>
      <c r="G8854" s="113">
        <v>13101</v>
      </c>
      <c r="H8854" s="113">
        <v>14000</v>
      </c>
      <c r="I8854" s="50">
        <f t="shared" si="463"/>
        <v>13489</v>
      </c>
      <c r="J8854" s="50">
        <f t="shared" si="464"/>
        <v>14000</v>
      </c>
    </row>
    <row r="8855" spans="3:10">
      <c r="C8855" s="114" t="s">
        <v>5815</v>
      </c>
      <c r="D8855" s="88" t="s">
        <v>5816</v>
      </c>
      <c r="E8855" s="113">
        <v>1</v>
      </c>
      <c r="F8855" s="113">
        <v>0</v>
      </c>
      <c r="G8855" s="113">
        <v>31</v>
      </c>
      <c r="H8855" s="113">
        <v>10</v>
      </c>
      <c r="I8855" s="50">
        <f t="shared" si="463"/>
        <v>32</v>
      </c>
      <c r="J8855" s="50">
        <f t="shared" si="464"/>
        <v>10</v>
      </c>
    </row>
    <row r="8856" spans="3:10">
      <c r="C8856" s="114" t="s">
        <v>5817</v>
      </c>
      <c r="D8856" s="88" t="s">
        <v>5818</v>
      </c>
      <c r="E8856" s="113">
        <v>15</v>
      </c>
      <c r="F8856" s="113">
        <v>0</v>
      </c>
      <c r="G8856" s="113">
        <v>397</v>
      </c>
      <c r="H8856" s="113">
        <v>10</v>
      </c>
      <c r="I8856" s="50">
        <f t="shared" si="463"/>
        <v>412</v>
      </c>
      <c r="J8856" s="50">
        <f t="shared" si="464"/>
        <v>10</v>
      </c>
    </row>
    <row r="8857" spans="3:10">
      <c r="C8857" s="114" t="s">
        <v>5819</v>
      </c>
      <c r="D8857" s="88" t="s">
        <v>5820</v>
      </c>
      <c r="E8857" s="113">
        <v>1</v>
      </c>
      <c r="F8857" s="113">
        <v>0</v>
      </c>
      <c r="G8857" s="113">
        <v>14</v>
      </c>
      <c r="H8857" s="113">
        <v>50</v>
      </c>
      <c r="I8857" s="50">
        <f t="shared" si="463"/>
        <v>15</v>
      </c>
      <c r="J8857" s="50">
        <f t="shared" si="464"/>
        <v>50</v>
      </c>
    </row>
    <row r="8858" spans="3:10">
      <c r="C8858" s="114" t="s">
        <v>5821</v>
      </c>
      <c r="D8858" s="88" t="s">
        <v>5822</v>
      </c>
      <c r="E8858" s="113">
        <v>8</v>
      </c>
      <c r="F8858" s="113">
        <v>0</v>
      </c>
      <c r="G8858" s="113">
        <v>585</v>
      </c>
      <c r="H8858" s="113">
        <v>1000</v>
      </c>
      <c r="I8858" s="50">
        <f t="shared" si="463"/>
        <v>593</v>
      </c>
      <c r="J8858" s="50">
        <f t="shared" si="464"/>
        <v>1000</v>
      </c>
    </row>
    <row r="8859" spans="3:10">
      <c r="C8859" s="114" t="s">
        <v>5823</v>
      </c>
      <c r="D8859" s="88" t="s">
        <v>5824</v>
      </c>
      <c r="E8859" s="113">
        <v>361</v>
      </c>
      <c r="F8859" s="113">
        <v>0</v>
      </c>
      <c r="G8859" s="113">
        <v>10588</v>
      </c>
      <c r="H8859" s="113">
        <v>11000</v>
      </c>
      <c r="I8859" s="50">
        <f t="shared" si="463"/>
        <v>10949</v>
      </c>
      <c r="J8859" s="50">
        <f t="shared" si="464"/>
        <v>11000</v>
      </c>
    </row>
    <row r="8860" spans="3:10">
      <c r="C8860" s="114" t="s">
        <v>5825</v>
      </c>
      <c r="D8860" s="88" t="s">
        <v>5826</v>
      </c>
      <c r="E8860" s="113">
        <v>362</v>
      </c>
      <c r="F8860" s="113">
        <v>0</v>
      </c>
      <c r="G8860" s="113">
        <v>11091</v>
      </c>
      <c r="H8860" s="113">
        <v>12000</v>
      </c>
      <c r="I8860" s="50">
        <f t="shared" si="463"/>
        <v>11453</v>
      </c>
      <c r="J8860" s="50">
        <f t="shared" si="464"/>
        <v>12000</v>
      </c>
    </row>
    <row r="8861" spans="3:10">
      <c r="C8861" s="114" t="s">
        <v>5827</v>
      </c>
      <c r="D8861" s="88" t="s">
        <v>5828</v>
      </c>
      <c r="E8861" s="113">
        <v>0</v>
      </c>
      <c r="F8861" s="113">
        <v>0</v>
      </c>
      <c r="G8861" s="113">
        <v>1</v>
      </c>
      <c r="H8861" s="113">
        <v>100</v>
      </c>
      <c r="I8861" s="50">
        <f t="shared" si="463"/>
        <v>1</v>
      </c>
      <c r="J8861" s="50">
        <f t="shared" si="464"/>
        <v>100</v>
      </c>
    </row>
    <row r="8862" spans="3:10">
      <c r="C8862" s="114" t="s">
        <v>5829</v>
      </c>
      <c r="D8862" s="88" t="s">
        <v>5830</v>
      </c>
      <c r="E8862" s="113">
        <v>0</v>
      </c>
      <c r="F8862" s="113">
        <v>0</v>
      </c>
      <c r="G8862" s="113">
        <v>4</v>
      </c>
      <c r="H8862" s="113">
        <v>10</v>
      </c>
      <c r="I8862" s="50">
        <f t="shared" si="463"/>
        <v>4</v>
      </c>
      <c r="J8862" s="50">
        <f t="shared" si="464"/>
        <v>10</v>
      </c>
    </row>
    <row r="8863" spans="3:10">
      <c r="C8863" s="114" t="s">
        <v>5831</v>
      </c>
      <c r="D8863" s="88" t="s">
        <v>5832</v>
      </c>
      <c r="E8863" s="113">
        <v>0</v>
      </c>
      <c r="F8863" s="113">
        <v>0</v>
      </c>
      <c r="G8863" s="113">
        <v>76</v>
      </c>
      <c r="H8863" s="113">
        <v>100</v>
      </c>
      <c r="I8863" s="50">
        <f t="shared" si="463"/>
        <v>76</v>
      </c>
      <c r="J8863" s="50">
        <f t="shared" si="464"/>
        <v>100</v>
      </c>
    </row>
    <row r="8864" spans="3:10">
      <c r="C8864" s="114" t="s">
        <v>5833</v>
      </c>
      <c r="D8864" s="88" t="s">
        <v>5834</v>
      </c>
      <c r="E8864" s="113">
        <v>396</v>
      </c>
      <c r="F8864" s="113">
        <v>0</v>
      </c>
      <c r="G8864" s="113">
        <v>15915</v>
      </c>
      <c r="H8864" s="113">
        <v>18000</v>
      </c>
      <c r="I8864" s="50">
        <f t="shared" si="463"/>
        <v>16311</v>
      </c>
      <c r="J8864" s="50">
        <f t="shared" si="464"/>
        <v>18000</v>
      </c>
    </row>
    <row r="8865" spans="3:10">
      <c r="C8865" s="114" t="s">
        <v>5835</v>
      </c>
      <c r="D8865" s="88" t="s">
        <v>5836</v>
      </c>
      <c r="E8865" s="113">
        <v>0</v>
      </c>
      <c r="F8865" s="113">
        <v>0</v>
      </c>
      <c r="G8865" s="113">
        <v>257</v>
      </c>
      <c r="H8865" s="113">
        <v>250</v>
      </c>
      <c r="I8865" s="50">
        <f t="shared" si="463"/>
        <v>257</v>
      </c>
      <c r="J8865" s="50">
        <f t="shared" si="464"/>
        <v>250</v>
      </c>
    </row>
    <row r="8866" spans="3:10">
      <c r="C8866" s="114" t="s">
        <v>5837</v>
      </c>
      <c r="D8866" s="88" t="s">
        <v>5838</v>
      </c>
      <c r="E8866" s="113">
        <v>1378</v>
      </c>
      <c r="F8866" s="113">
        <v>0</v>
      </c>
      <c r="G8866" s="113">
        <v>44380</v>
      </c>
      <c r="H8866" s="113">
        <v>45000</v>
      </c>
      <c r="I8866" s="50">
        <f t="shared" si="463"/>
        <v>45758</v>
      </c>
      <c r="J8866" s="50">
        <f t="shared" si="464"/>
        <v>45000</v>
      </c>
    </row>
    <row r="8867" spans="3:10">
      <c r="C8867" s="114" t="s">
        <v>5839</v>
      </c>
      <c r="D8867" s="88" t="s">
        <v>5840</v>
      </c>
      <c r="E8867" s="113">
        <v>314</v>
      </c>
      <c r="F8867" s="113">
        <v>0</v>
      </c>
      <c r="G8867" s="113">
        <v>11606</v>
      </c>
      <c r="H8867" s="113">
        <v>13000</v>
      </c>
      <c r="I8867" s="50">
        <f t="shared" si="463"/>
        <v>11920</v>
      </c>
      <c r="J8867" s="50">
        <f t="shared" si="464"/>
        <v>13000</v>
      </c>
    </row>
    <row r="8868" spans="3:10">
      <c r="C8868" s="114" t="s">
        <v>5841</v>
      </c>
      <c r="D8868" s="88" t="s">
        <v>5842</v>
      </c>
      <c r="E8868" s="113">
        <v>0</v>
      </c>
      <c r="F8868" s="113">
        <v>0</v>
      </c>
      <c r="G8868" s="113">
        <v>55</v>
      </c>
      <c r="H8868" s="113">
        <v>10</v>
      </c>
      <c r="I8868" s="50">
        <f t="shared" si="463"/>
        <v>55</v>
      </c>
      <c r="J8868" s="50">
        <f t="shared" si="464"/>
        <v>10</v>
      </c>
    </row>
    <row r="8869" spans="3:10">
      <c r="C8869" s="114" t="s">
        <v>5843</v>
      </c>
      <c r="D8869" s="88" t="s">
        <v>5844</v>
      </c>
      <c r="E8869" s="113">
        <v>0</v>
      </c>
      <c r="F8869" s="113">
        <v>0</v>
      </c>
      <c r="G8869" s="113">
        <v>40</v>
      </c>
      <c r="H8869" s="113">
        <v>50</v>
      </c>
      <c r="I8869" s="50">
        <f t="shared" si="463"/>
        <v>40</v>
      </c>
      <c r="J8869" s="50">
        <f t="shared" si="464"/>
        <v>50</v>
      </c>
    </row>
    <row r="8870" spans="3:10">
      <c r="C8870" s="114" t="s">
        <v>5845</v>
      </c>
      <c r="D8870" s="88" t="s">
        <v>5846</v>
      </c>
      <c r="E8870" s="113">
        <v>0</v>
      </c>
      <c r="F8870" s="113">
        <v>0</v>
      </c>
      <c r="G8870" s="113">
        <v>39</v>
      </c>
      <c r="H8870" s="113">
        <v>50</v>
      </c>
      <c r="I8870" s="50">
        <f t="shared" si="463"/>
        <v>39</v>
      </c>
      <c r="J8870" s="50">
        <f t="shared" si="464"/>
        <v>50</v>
      </c>
    </row>
    <row r="8871" spans="3:10">
      <c r="C8871" s="114" t="s">
        <v>5847</v>
      </c>
      <c r="D8871" s="88" t="s">
        <v>5848</v>
      </c>
      <c r="E8871" s="113">
        <v>0</v>
      </c>
      <c r="F8871" s="113">
        <v>0</v>
      </c>
      <c r="G8871" s="113">
        <v>0</v>
      </c>
      <c r="H8871" s="113">
        <v>5</v>
      </c>
      <c r="I8871" s="50">
        <f t="shared" si="463"/>
        <v>0</v>
      </c>
      <c r="J8871" s="50">
        <f t="shared" si="464"/>
        <v>5</v>
      </c>
    </row>
    <row r="8872" spans="3:10">
      <c r="C8872" s="114" t="s">
        <v>5849</v>
      </c>
      <c r="D8872" s="88" t="s">
        <v>5850</v>
      </c>
      <c r="E8872" s="113">
        <v>0</v>
      </c>
      <c r="F8872" s="113">
        <v>0</v>
      </c>
      <c r="G8872" s="113">
        <v>1</v>
      </c>
      <c r="H8872" s="113">
        <v>10</v>
      </c>
      <c r="I8872" s="50">
        <f t="shared" si="463"/>
        <v>1</v>
      </c>
      <c r="J8872" s="50">
        <f t="shared" si="464"/>
        <v>10</v>
      </c>
    </row>
    <row r="8873" spans="3:10">
      <c r="C8873" s="114" t="s">
        <v>5851</v>
      </c>
      <c r="D8873" s="88" t="s">
        <v>5852</v>
      </c>
      <c r="E8873" s="113">
        <v>867</v>
      </c>
      <c r="F8873" s="113">
        <v>0</v>
      </c>
      <c r="G8873" s="113">
        <v>9098</v>
      </c>
      <c r="H8873" s="113">
        <v>10000</v>
      </c>
      <c r="I8873" s="50">
        <f t="shared" si="463"/>
        <v>9965</v>
      </c>
      <c r="J8873" s="50">
        <f t="shared" si="464"/>
        <v>10000</v>
      </c>
    </row>
    <row r="8874" spans="3:10">
      <c r="C8874" s="114" t="s">
        <v>5853</v>
      </c>
      <c r="D8874" s="88" t="s">
        <v>5854</v>
      </c>
      <c r="E8874" s="113">
        <v>21</v>
      </c>
      <c r="F8874" s="113">
        <v>0</v>
      </c>
      <c r="G8874" s="113">
        <v>59</v>
      </c>
      <c r="H8874" s="113">
        <v>60</v>
      </c>
      <c r="I8874" s="50">
        <f t="shared" si="463"/>
        <v>80</v>
      </c>
      <c r="J8874" s="50">
        <f t="shared" si="464"/>
        <v>60</v>
      </c>
    </row>
    <row r="8875" spans="3:10">
      <c r="C8875" s="114" t="s">
        <v>5855</v>
      </c>
      <c r="D8875" s="88" t="s">
        <v>5856</v>
      </c>
      <c r="E8875" s="113">
        <v>1235</v>
      </c>
      <c r="F8875" s="113">
        <v>1246</v>
      </c>
      <c r="G8875" s="113">
        <v>2440</v>
      </c>
      <c r="H8875" s="113">
        <v>2555</v>
      </c>
      <c r="I8875" s="50">
        <f t="shared" si="463"/>
        <v>3675</v>
      </c>
      <c r="J8875" s="50">
        <f t="shared" si="464"/>
        <v>3801</v>
      </c>
    </row>
    <row r="8876" spans="3:10">
      <c r="C8876" s="114" t="s">
        <v>5857</v>
      </c>
      <c r="D8876" s="88" t="s">
        <v>5858</v>
      </c>
      <c r="E8876" s="113">
        <v>989</v>
      </c>
      <c r="F8876" s="113">
        <v>1005</v>
      </c>
      <c r="G8876" s="113">
        <v>1823</v>
      </c>
      <c r="H8876" s="113">
        <v>1896</v>
      </c>
      <c r="I8876" s="50">
        <f t="shared" si="463"/>
        <v>2812</v>
      </c>
      <c r="J8876" s="50">
        <f t="shared" si="464"/>
        <v>2901</v>
      </c>
    </row>
    <row r="8877" spans="3:10">
      <c r="C8877" s="114" t="s">
        <v>5859</v>
      </c>
      <c r="D8877" s="88" t="s">
        <v>5860</v>
      </c>
      <c r="E8877" s="113">
        <v>1203</v>
      </c>
      <c r="F8877" s="113">
        <v>934</v>
      </c>
      <c r="G8877" s="113">
        <v>2537</v>
      </c>
      <c r="H8877" s="113">
        <v>2791</v>
      </c>
      <c r="I8877" s="50">
        <f t="shared" si="463"/>
        <v>3740</v>
      </c>
      <c r="J8877" s="50">
        <f t="shared" si="464"/>
        <v>3725</v>
      </c>
    </row>
    <row r="8878" spans="3:10">
      <c r="C8878" s="114" t="s">
        <v>5861</v>
      </c>
      <c r="D8878" s="88" t="s">
        <v>5862</v>
      </c>
      <c r="E8878" s="113">
        <v>22</v>
      </c>
      <c r="F8878" s="113">
        <v>20</v>
      </c>
      <c r="G8878" s="113">
        <v>60</v>
      </c>
      <c r="H8878" s="113">
        <v>52</v>
      </c>
      <c r="I8878" s="50">
        <f t="shared" si="463"/>
        <v>82</v>
      </c>
      <c r="J8878" s="50">
        <f t="shared" si="464"/>
        <v>72</v>
      </c>
    </row>
    <row r="8879" spans="3:10">
      <c r="C8879" s="114" t="s">
        <v>5863</v>
      </c>
      <c r="D8879" s="88" t="s">
        <v>5864</v>
      </c>
      <c r="E8879" s="113">
        <v>967</v>
      </c>
      <c r="F8879" s="113">
        <v>1000</v>
      </c>
      <c r="G8879" s="113">
        <v>2732</v>
      </c>
      <c r="H8879" s="113">
        <v>2754</v>
      </c>
      <c r="I8879" s="50">
        <f t="shared" si="463"/>
        <v>3699</v>
      </c>
      <c r="J8879" s="50">
        <f t="shared" si="464"/>
        <v>3754</v>
      </c>
    </row>
    <row r="8880" spans="3:10">
      <c r="C8880" s="114" t="s">
        <v>5865</v>
      </c>
      <c r="D8880" s="88" t="s">
        <v>5866</v>
      </c>
      <c r="E8880" s="113">
        <v>961</v>
      </c>
      <c r="F8880" s="113">
        <v>990</v>
      </c>
      <c r="G8880" s="113">
        <v>2313</v>
      </c>
      <c r="H8880" s="113">
        <v>2345</v>
      </c>
      <c r="I8880" s="50">
        <f t="shared" si="463"/>
        <v>3274</v>
      </c>
      <c r="J8880" s="50">
        <f t="shared" si="464"/>
        <v>3335</v>
      </c>
    </row>
    <row r="8881" spans="3:10">
      <c r="C8881" s="114" t="s">
        <v>5867</v>
      </c>
      <c r="D8881" s="88" t="s">
        <v>5868</v>
      </c>
      <c r="E8881" s="113">
        <v>755</v>
      </c>
      <c r="F8881" s="113">
        <v>720</v>
      </c>
      <c r="G8881" s="113">
        <v>3111</v>
      </c>
      <c r="H8881" s="113">
        <v>6660</v>
      </c>
      <c r="I8881" s="50">
        <f t="shared" si="463"/>
        <v>3866</v>
      </c>
      <c r="J8881" s="50">
        <f t="shared" si="464"/>
        <v>7380</v>
      </c>
    </row>
    <row r="8882" spans="3:10">
      <c r="C8882" s="114" t="s">
        <v>5869</v>
      </c>
      <c r="D8882" s="88" t="s">
        <v>5870</v>
      </c>
      <c r="E8882" s="113">
        <v>476</v>
      </c>
      <c r="F8882" s="113">
        <v>464</v>
      </c>
      <c r="G8882" s="113">
        <v>3037</v>
      </c>
      <c r="H8882" s="113">
        <v>6412</v>
      </c>
      <c r="I8882" s="50">
        <f t="shared" si="463"/>
        <v>3513</v>
      </c>
      <c r="J8882" s="50">
        <f t="shared" si="464"/>
        <v>6876</v>
      </c>
    </row>
    <row r="8883" spans="3:10">
      <c r="C8883" s="114" t="s">
        <v>5871</v>
      </c>
      <c r="D8883" s="88" t="s">
        <v>5872</v>
      </c>
      <c r="E8883" s="113">
        <v>306</v>
      </c>
      <c r="F8883" s="113">
        <v>262</v>
      </c>
      <c r="G8883" s="113">
        <v>2632</v>
      </c>
      <c r="H8883" s="113">
        <v>3034</v>
      </c>
      <c r="I8883" s="50">
        <f t="shared" si="463"/>
        <v>2938</v>
      </c>
      <c r="J8883" s="50">
        <f t="shared" si="464"/>
        <v>3296</v>
      </c>
    </row>
    <row r="8884" spans="3:10">
      <c r="C8884" s="114" t="s">
        <v>5873</v>
      </c>
      <c r="D8884" s="88" t="s">
        <v>5874</v>
      </c>
      <c r="E8884" s="113">
        <v>305</v>
      </c>
      <c r="F8884" s="113">
        <v>262</v>
      </c>
      <c r="G8884" s="113">
        <v>2636</v>
      </c>
      <c r="H8884" s="113">
        <v>3034</v>
      </c>
      <c r="I8884" s="50">
        <f t="shared" si="463"/>
        <v>2941</v>
      </c>
      <c r="J8884" s="50">
        <f t="shared" si="464"/>
        <v>3296</v>
      </c>
    </row>
    <row r="8885" spans="3:10">
      <c r="C8885" s="114" t="s">
        <v>5875</v>
      </c>
      <c r="D8885" s="88" t="s">
        <v>5876</v>
      </c>
      <c r="E8885" s="113">
        <v>10</v>
      </c>
      <c r="F8885" s="113">
        <v>0</v>
      </c>
      <c r="G8885" s="113">
        <v>21</v>
      </c>
      <c r="H8885" s="113">
        <v>0</v>
      </c>
      <c r="I8885" s="50">
        <f t="shared" ref="I8885:I8924" si="465">SUM(E8885,G8885)</f>
        <v>31</v>
      </c>
      <c r="J8885" s="50">
        <f t="shared" ref="J8885:J8924" si="466">SUM(F8885,H8885)</f>
        <v>0</v>
      </c>
    </row>
    <row r="8886" spans="3:10">
      <c r="C8886" s="114" t="s">
        <v>5877</v>
      </c>
      <c r="D8886" s="88" t="s">
        <v>5878</v>
      </c>
      <c r="E8886" s="113">
        <v>21</v>
      </c>
      <c r="F8886" s="113">
        <v>16</v>
      </c>
      <c r="G8886" s="113">
        <v>11</v>
      </c>
      <c r="H8886" s="113">
        <v>13</v>
      </c>
      <c r="I8886" s="50">
        <f t="shared" si="465"/>
        <v>32</v>
      </c>
      <c r="J8886" s="50">
        <f t="shared" si="466"/>
        <v>29</v>
      </c>
    </row>
    <row r="8887" spans="3:10">
      <c r="C8887" s="114" t="s">
        <v>5879</v>
      </c>
      <c r="D8887" s="88" t="s">
        <v>5880</v>
      </c>
      <c r="E8887" s="113">
        <v>8</v>
      </c>
      <c r="F8887" s="113">
        <v>6</v>
      </c>
      <c r="G8887" s="113">
        <v>10</v>
      </c>
      <c r="H8887" s="113">
        <v>10</v>
      </c>
      <c r="I8887" s="50">
        <f t="shared" si="465"/>
        <v>18</v>
      </c>
      <c r="J8887" s="50">
        <f t="shared" si="466"/>
        <v>16</v>
      </c>
    </row>
    <row r="8888" spans="3:10">
      <c r="C8888" s="114" t="s">
        <v>5881</v>
      </c>
      <c r="D8888" s="88" t="s">
        <v>5882</v>
      </c>
      <c r="E8888" s="113">
        <v>208</v>
      </c>
      <c r="F8888" s="113">
        <v>213</v>
      </c>
      <c r="G8888" s="113">
        <v>334</v>
      </c>
      <c r="H8888" s="113">
        <v>341</v>
      </c>
      <c r="I8888" s="50">
        <f t="shared" si="465"/>
        <v>542</v>
      </c>
      <c r="J8888" s="50">
        <f t="shared" si="466"/>
        <v>554</v>
      </c>
    </row>
    <row r="8889" spans="3:10">
      <c r="C8889" s="114" t="s">
        <v>5883</v>
      </c>
      <c r="D8889" s="88" t="s">
        <v>5884</v>
      </c>
      <c r="E8889" s="113">
        <v>8</v>
      </c>
      <c r="F8889" s="113">
        <v>0</v>
      </c>
      <c r="G8889" s="113">
        <v>572</v>
      </c>
      <c r="H8889" s="113">
        <v>100</v>
      </c>
      <c r="I8889" s="50">
        <f t="shared" si="465"/>
        <v>580</v>
      </c>
      <c r="J8889" s="50">
        <f t="shared" si="466"/>
        <v>100</v>
      </c>
    </row>
    <row r="8890" spans="3:10">
      <c r="C8890" s="114" t="s">
        <v>5885</v>
      </c>
      <c r="D8890" s="88" t="s">
        <v>5886</v>
      </c>
      <c r="E8890" s="113">
        <v>0</v>
      </c>
      <c r="F8890" s="113">
        <v>0</v>
      </c>
      <c r="G8890" s="113">
        <v>0</v>
      </c>
      <c r="H8890" s="113">
        <v>100</v>
      </c>
      <c r="I8890" s="50">
        <f t="shared" si="465"/>
        <v>0</v>
      </c>
      <c r="J8890" s="50">
        <f t="shared" si="466"/>
        <v>100</v>
      </c>
    </row>
    <row r="8891" spans="3:10">
      <c r="C8891" s="114" t="s">
        <v>5887</v>
      </c>
      <c r="D8891" s="88" t="s">
        <v>5888</v>
      </c>
      <c r="E8891" s="113">
        <v>0</v>
      </c>
      <c r="F8891" s="113">
        <v>0</v>
      </c>
      <c r="G8891" s="113">
        <v>0</v>
      </c>
      <c r="H8891" s="113">
        <v>100</v>
      </c>
      <c r="I8891" s="50">
        <f t="shared" si="465"/>
        <v>0</v>
      </c>
      <c r="J8891" s="50">
        <f t="shared" si="466"/>
        <v>100</v>
      </c>
    </row>
    <row r="8892" spans="3:10">
      <c r="C8892" s="114" t="s">
        <v>5889</v>
      </c>
      <c r="D8892" s="88" t="s">
        <v>5890</v>
      </c>
      <c r="E8892" s="113">
        <v>0</v>
      </c>
      <c r="F8892" s="113">
        <v>0</v>
      </c>
      <c r="G8892" s="113">
        <v>0</v>
      </c>
      <c r="H8892" s="113">
        <v>20</v>
      </c>
      <c r="I8892" s="50">
        <f t="shared" si="465"/>
        <v>0</v>
      </c>
      <c r="J8892" s="50">
        <f t="shared" si="466"/>
        <v>20</v>
      </c>
    </row>
    <row r="8893" spans="3:10">
      <c r="C8893" s="114" t="s">
        <v>5891</v>
      </c>
      <c r="D8893" s="88" t="s">
        <v>5892</v>
      </c>
      <c r="E8893" s="113">
        <v>22</v>
      </c>
      <c r="F8893" s="113">
        <v>0</v>
      </c>
      <c r="G8893" s="113">
        <v>1434</v>
      </c>
      <c r="H8893" s="113">
        <v>1400</v>
      </c>
      <c r="I8893" s="50">
        <f t="shared" si="465"/>
        <v>1456</v>
      </c>
      <c r="J8893" s="50">
        <f t="shared" si="466"/>
        <v>1400</v>
      </c>
    </row>
    <row r="8894" spans="3:10">
      <c r="C8894" s="114" t="s">
        <v>5893</v>
      </c>
      <c r="D8894" s="88" t="s">
        <v>5894</v>
      </c>
      <c r="E8894" s="113">
        <v>0</v>
      </c>
      <c r="F8894" s="113">
        <v>0</v>
      </c>
      <c r="G8894" s="113">
        <v>0</v>
      </c>
      <c r="H8894" s="113">
        <v>200</v>
      </c>
      <c r="I8894" s="50">
        <f t="shared" si="465"/>
        <v>0</v>
      </c>
      <c r="J8894" s="50">
        <f t="shared" si="466"/>
        <v>200</v>
      </c>
    </row>
    <row r="8895" spans="3:10">
      <c r="C8895" s="114" t="s">
        <v>5895</v>
      </c>
      <c r="D8895" s="88" t="s">
        <v>5896</v>
      </c>
      <c r="E8895" s="113">
        <v>0</v>
      </c>
      <c r="F8895" s="113">
        <v>0</v>
      </c>
      <c r="G8895" s="113">
        <v>0</v>
      </c>
      <c r="H8895" s="113">
        <v>200</v>
      </c>
      <c r="I8895" s="50">
        <f t="shared" si="465"/>
        <v>0</v>
      </c>
      <c r="J8895" s="50">
        <f t="shared" si="466"/>
        <v>200</v>
      </c>
    </row>
    <row r="8896" spans="3:10">
      <c r="C8896" s="114" t="s">
        <v>5897</v>
      </c>
      <c r="D8896" s="88" t="s">
        <v>5898</v>
      </c>
      <c r="E8896" s="113">
        <v>168</v>
      </c>
      <c r="F8896" s="113">
        <v>0</v>
      </c>
      <c r="G8896" s="113">
        <v>5634</v>
      </c>
      <c r="H8896" s="113">
        <v>6000</v>
      </c>
      <c r="I8896" s="50">
        <f t="shared" si="465"/>
        <v>5802</v>
      </c>
      <c r="J8896" s="50">
        <f t="shared" si="466"/>
        <v>6000</v>
      </c>
    </row>
    <row r="8897" spans="3:10">
      <c r="C8897" s="114" t="s">
        <v>5899</v>
      </c>
      <c r="D8897" s="88" t="s">
        <v>5900</v>
      </c>
      <c r="E8897" s="113">
        <v>777</v>
      </c>
      <c r="F8897" s="113">
        <v>0</v>
      </c>
      <c r="G8897" s="113">
        <v>7747</v>
      </c>
      <c r="H8897" s="113">
        <v>8000</v>
      </c>
      <c r="I8897" s="50">
        <f t="shared" si="465"/>
        <v>8524</v>
      </c>
      <c r="J8897" s="50">
        <f t="shared" si="466"/>
        <v>8000</v>
      </c>
    </row>
    <row r="8898" spans="3:10">
      <c r="C8898" s="114" t="s">
        <v>5901</v>
      </c>
      <c r="D8898" s="88" t="s">
        <v>5902</v>
      </c>
      <c r="E8898" s="113">
        <v>851</v>
      </c>
      <c r="F8898" s="113">
        <v>1229</v>
      </c>
      <c r="G8898" s="113">
        <v>1136</v>
      </c>
      <c r="H8898" s="113">
        <v>6782</v>
      </c>
      <c r="I8898" s="50">
        <f t="shared" si="465"/>
        <v>1987</v>
      </c>
      <c r="J8898" s="50">
        <f t="shared" si="466"/>
        <v>8011</v>
      </c>
    </row>
    <row r="8899" spans="3:10">
      <c r="C8899" s="114" t="s">
        <v>5903</v>
      </c>
      <c r="D8899" s="88" t="s">
        <v>5904</v>
      </c>
      <c r="E8899" s="113">
        <v>65</v>
      </c>
      <c r="F8899" s="113">
        <v>0</v>
      </c>
      <c r="G8899" s="113">
        <v>1008</v>
      </c>
      <c r="H8899" s="113">
        <v>1500</v>
      </c>
      <c r="I8899" s="50">
        <f t="shared" si="465"/>
        <v>1073</v>
      </c>
      <c r="J8899" s="50">
        <f t="shared" si="466"/>
        <v>1500</v>
      </c>
    </row>
    <row r="8900" spans="3:10">
      <c r="C8900" s="114" t="s">
        <v>5905</v>
      </c>
      <c r="D8900" s="88" t="s">
        <v>5906</v>
      </c>
      <c r="E8900" s="113">
        <v>0</v>
      </c>
      <c r="F8900" s="113">
        <v>0</v>
      </c>
      <c r="G8900" s="113">
        <v>1</v>
      </c>
      <c r="H8900" s="113">
        <v>10</v>
      </c>
      <c r="I8900" s="50">
        <f t="shared" si="465"/>
        <v>1</v>
      </c>
      <c r="J8900" s="50">
        <f t="shared" si="466"/>
        <v>10</v>
      </c>
    </row>
    <row r="8901" spans="3:10">
      <c r="C8901" s="114" t="s">
        <v>5907</v>
      </c>
      <c r="D8901" s="88" t="s">
        <v>5908</v>
      </c>
      <c r="E8901" s="113">
        <v>2</v>
      </c>
      <c r="F8901" s="113">
        <v>0</v>
      </c>
      <c r="G8901" s="113">
        <v>17</v>
      </c>
      <c r="H8901" s="113">
        <v>350</v>
      </c>
      <c r="I8901" s="50">
        <f t="shared" si="465"/>
        <v>19</v>
      </c>
      <c r="J8901" s="50">
        <f t="shared" si="466"/>
        <v>350</v>
      </c>
    </row>
    <row r="8902" spans="3:10">
      <c r="C8902" s="114" t="s">
        <v>5909</v>
      </c>
      <c r="D8902" s="88" t="s">
        <v>5910</v>
      </c>
      <c r="E8902" s="113">
        <v>2</v>
      </c>
      <c r="F8902" s="113">
        <v>0</v>
      </c>
      <c r="G8902" s="113">
        <v>85</v>
      </c>
      <c r="H8902" s="113">
        <v>150</v>
      </c>
      <c r="I8902" s="50">
        <f t="shared" si="465"/>
        <v>87</v>
      </c>
      <c r="J8902" s="50">
        <f t="shared" si="466"/>
        <v>150</v>
      </c>
    </row>
    <row r="8903" spans="3:10">
      <c r="C8903" s="114" t="s">
        <v>5911</v>
      </c>
      <c r="D8903" s="88" t="s">
        <v>5912</v>
      </c>
      <c r="E8903" s="113">
        <v>0</v>
      </c>
      <c r="F8903" s="113">
        <v>0</v>
      </c>
      <c r="G8903" s="113">
        <v>0</v>
      </c>
      <c r="H8903" s="113">
        <v>5</v>
      </c>
      <c r="I8903" s="50">
        <f t="shared" si="465"/>
        <v>0</v>
      </c>
      <c r="J8903" s="50">
        <f t="shared" si="466"/>
        <v>5</v>
      </c>
    </row>
    <row r="8904" spans="3:10">
      <c r="C8904" s="114" t="s">
        <v>5913</v>
      </c>
      <c r="D8904" s="88" t="s">
        <v>5914</v>
      </c>
      <c r="E8904" s="113">
        <v>72</v>
      </c>
      <c r="F8904" s="113">
        <v>0</v>
      </c>
      <c r="G8904" s="113">
        <v>4128</v>
      </c>
      <c r="H8904" s="113">
        <v>6000</v>
      </c>
      <c r="I8904" s="50">
        <f t="shared" si="465"/>
        <v>4200</v>
      </c>
      <c r="J8904" s="50">
        <f t="shared" si="466"/>
        <v>6000</v>
      </c>
    </row>
    <row r="8905" spans="3:10">
      <c r="C8905" s="114" t="s">
        <v>5915</v>
      </c>
      <c r="D8905" s="88" t="s">
        <v>5916</v>
      </c>
      <c r="E8905" s="113">
        <v>0</v>
      </c>
      <c r="F8905" s="113">
        <v>0</v>
      </c>
      <c r="G8905" s="113">
        <v>761</v>
      </c>
      <c r="H8905" s="113">
        <v>1000</v>
      </c>
      <c r="I8905" s="50">
        <f t="shared" si="465"/>
        <v>761</v>
      </c>
      <c r="J8905" s="50">
        <f t="shared" si="466"/>
        <v>1000</v>
      </c>
    </row>
    <row r="8906" spans="3:10">
      <c r="C8906" s="114" t="s">
        <v>5917</v>
      </c>
      <c r="D8906" s="88" t="s">
        <v>5918</v>
      </c>
      <c r="E8906" s="113">
        <v>0</v>
      </c>
      <c r="F8906" s="113">
        <v>0</v>
      </c>
      <c r="G8906" s="113">
        <v>769</v>
      </c>
      <c r="H8906" s="113">
        <v>1000</v>
      </c>
      <c r="I8906" s="50">
        <f t="shared" si="465"/>
        <v>769</v>
      </c>
      <c r="J8906" s="50">
        <f t="shared" si="466"/>
        <v>1000</v>
      </c>
    </row>
    <row r="8907" spans="3:10">
      <c r="C8907" s="114" t="s">
        <v>5919</v>
      </c>
      <c r="D8907" s="88" t="s">
        <v>5920</v>
      </c>
      <c r="E8907" s="113">
        <v>0</v>
      </c>
      <c r="F8907" s="113">
        <v>0</v>
      </c>
      <c r="G8907" s="113">
        <v>1</v>
      </c>
      <c r="H8907" s="113">
        <v>100</v>
      </c>
      <c r="I8907" s="50">
        <f t="shared" si="465"/>
        <v>1</v>
      </c>
      <c r="J8907" s="50">
        <f t="shared" si="466"/>
        <v>100</v>
      </c>
    </row>
    <row r="8908" spans="3:10">
      <c r="C8908" s="114" t="s">
        <v>5921</v>
      </c>
      <c r="D8908" s="88" t="s">
        <v>5922</v>
      </c>
      <c r="E8908" s="113">
        <v>1</v>
      </c>
      <c r="F8908" s="113">
        <v>0</v>
      </c>
      <c r="G8908" s="113">
        <v>14</v>
      </c>
      <c r="H8908" s="113">
        <v>10</v>
      </c>
      <c r="I8908" s="50">
        <f t="shared" si="465"/>
        <v>15</v>
      </c>
      <c r="J8908" s="50">
        <f t="shared" si="466"/>
        <v>10</v>
      </c>
    </row>
    <row r="8909" spans="3:10">
      <c r="C8909" s="114" t="s">
        <v>5923</v>
      </c>
      <c r="D8909" s="88" t="s">
        <v>5924</v>
      </c>
      <c r="E8909" s="113">
        <v>304</v>
      </c>
      <c r="F8909" s="113">
        <v>1029</v>
      </c>
      <c r="G8909" s="113">
        <v>2304</v>
      </c>
      <c r="H8909" s="113">
        <v>5089</v>
      </c>
      <c r="I8909" s="50">
        <f t="shared" si="465"/>
        <v>2608</v>
      </c>
      <c r="J8909" s="50">
        <f t="shared" si="466"/>
        <v>6118</v>
      </c>
    </row>
    <row r="8910" spans="3:10">
      <c r="C8910" s="114" t="s">
        <v>5925</v>
      </c>
      <c r="D8910" s="88" t="s">
        <v>5926</v>
      </c>
      <c r="E8910" s="113">
        <v>1</v>
      </c>
      <c r="F8910" s="113">
        <v>0</v>
      </c>
      <c r="G8910" s="113">
        <v>5</v>
      </c>
      <c r="H8910" s="113">
        <v>0</v>
      </c>
      <c r="I8910" s="50">
        <f t="shared" si="465"/>
        <v>6</v>
      </c>
      <c r="J8910" s="50">
        <f t="shared" si="466"/>
        <v>0</v>
      </c>
    </row>
    <row r="8911" spans="3:10">
      <c r="C8911" s="114" t="s">
        <v>5927</v>
      </c>
      <c r="D8911" s="88" t="s">
        <v>5928</v>
      </c>
      <c r="E8911" s="113">
        <v>912</v>
      </c>
      <c r="F8911" s="113">
        <v>1261</v>
      </c>
      <c r="G8911" s="113">
        <v>1240</v>
      </c>
      <c r="H8911" s="113">
        <v>2549</v>
      </c>
      <c r="I8911" s="50">
        <f t="shared" si="465"/>
        <v>2152</v>
      </c>
      <c r="J8911" s="50">
        <f t="shared" si="466"/>
        <v>3810</v>
      </c>
    </row>
    <row r="8912" spans="3:10">
      <c r="C8912" s="114" t="s">
        <v>5929</v>
      </c>
      <c r="D8912" s="88" t="s">
        <v>5930</v>
      </c>
      <c r="E8912" s="113">
        <v>898</v>
      </c>
      <c r="F8912" s="113">
        <v>1224</v>
      </c>
      <c r="G8912" s="113">
        <v>1157</v>
      </c>
      <c r="H8912" s="113">
        <v>1842</v>
      </c>
      <c r="I8912" s="50">
        <f t="shared" si="465"/>
        <v>2055</v>
      </c>
      <c r="J8912" s="50">
        <f t="shared" si="466"/>
        <v>3066</v>
      </c>
    </row>
    <row r="8913" spans="2:10">
      <c r="C8913" s="114" t="s">
        <v>5931</v>
      </c>
      <c r="D8913" s="88" t="s">
        <v>5932</v>
      </c>
      <c r="E8913" s="113">
        <v>1</v>
      </c>
      <c r="F8913" s="113">
        <v>0</v>
      </c>
      <c r="G8913" s="113">
        <v>588</v>
      </c>
      <c r="H8913" s="113">
        <v>700</v>
      </c>
      <c r="I8913" s="50">
        <f t="shared" si="465"/>
        <v>589</v>
      </c>
      <c r="J8913" s="50">
        <f t="shared" si="466"/>
        <v>700</v>
      </c>
    </row>
    <row r="8914" spans="2:10">
      <c r="C8914" s="114" t="s">
        <v>5933</v>
      </c>
      <c r="D8914" s="88" t="s">
        <v>5934</v>
      </c>
      <c r="E8914" s="113">
        <v>555</v>
      </c>
      <c r="F8914" s="113">
        <v>541</v>
      </c>
      <c r="G8914" s="113">
        <v>2</v>
      </c>
      <c r="H8914" s="113">
        <v>2</v>
      </c>
      <c r="I8914" s="50">
        <f t="shared" si="465"/>
        <v>557</v>
      </c>
      <c r="J8914" s="50">
        <f t="shared" si="466"/>
        <v>543</v>
      </c>
    </row>
    <row r="8915" spans="2:10">
      <c r="C8915" s="114" t="s">
        <v>5935</v>
      </c>
      <c r="D8915" s="88" t="s">
        <v>5936</v>
      </c>
      <c r="E8915" s="113">
        <v>0</v>
      </c>
      <c r="F8915" s="113">
        <v>1</v>
      </c>
      <c r="G8915" s="113">
        <v>0</v>
      </c>
      <c r="H8915" s="113">
        <v>1</v>
      </c>
      <c r="I8915" s="50">
        <f t="shared" si="465"/>
        <v>0</v>
      </c>
      <c r="J8915" s="50">
        <f t="shared" si="466"/>
        <v>2</v>
      </c>
    </row>
    <row r="8916" spans="2:10">
      <c r="C8916" s="114" t="s">
        <v>5937</v>
      </c>
      <c r="D8916" s="88" t="s">
        <v>5938</v>
      </c>
      <c r="E8916" s="113">
        <v>0</v>
      </c>
      <c r="F8916" s="113">
        <v>1</v>
      </c>
      <c r="G8916" s="113">
        <v>0</v>
      </c>
      <c r="H8916" s="113">
        <v>1</v>
      </c>
      <c r="I8916" s="50">
        <f t="shared" si="465"/>
        <v>0</v>
      </c>
      <c r="J8916" s="50">
        <f t="shared" si="466"/>
        <v>2</v>
      </c>
    </row>
    <row r="8917" spans="2:10">
      <c r="C8917" s="114" t="s">
        <v>5939</v>
      </c>
      <c r="D8917" s="88" t="s">
        <v>5940</v>
      </c>
      <c r="E8917" s="113">
        <v>325</v>
      </c>
      <c r="F8917" s="113">
        <v>398</v>
      </c>
      <c r="G8917" s="113">
        <v>25</v>
      </c>
      <c r="H8917" s="113">
        <v>30</v>
      </c>
      <c r="I8917" s="50">
        <f t="shared" si="465"/>
        <v>350</v>
      </c>
      <c r="J8917" s="50">
        <f t="shared" si="466"/>
        <v>428</v>
      </c>
    </row>
    <row r="8918" spans="2:10">
      <c r="C8918" s="114" t="s">
        <v>5941</v>
      </c>
      <c r="D8918" s="88" t="s">
        <v>5942</v>
      </c>
      <c r="E8918" s="113">
        <v>1270</v>
      </c>
      <c r="F8918" s="113">
        <v>1300</v>
      </c>
      <c r="G8918" s="113">
        <v>23</v>
      </c>
      <c r="H8918" s="113">
        <v>24</v>
      </c>
      <c r="I8918" s="50">
        <f t="shared" si="465"/>
        <v>1293</v>
      </c>
      <c r="J8918" s="50">
        <f t="shared" si="466"/>
        <v>1324</v>
      </c>
    </row>
    <row r="8919" spans="2:10">
      <c r="C8919" s="114" t="s">
        <v>5943</v>
      </c>
      <c r="D8919" s="88" t="s">
        <v>5944</v>
      </c>
      <c r="E8919" s="113">
        <v>1240</v>
      </c>
      <c r="F8919" s="113">
        <v>1270</v>
      </c>
      <c r="G8919" s="113">
        <v>23</v>
      </c>
      <c r="H8919" s="113">
        <v>30</v>
      </c>
      <c r="I8919" s="50">
        <f t="shared" si="465"/>
        <v>1263</v>
      </c>
      <c r="J8919" s="50">
        <f t="shared" si="466"/>
        <v>1300</v>
      </c>
    </row>
    <row r="8920" spans="2:10">
      <c r="C8920" s="114" t="s">
        <v>5945</v>
      </c>
      <c r="D8920" s="88" t="s">
        <v>5946</v>
      </c>
      <c r="E8920" s="113">
        <v>1253</v>
      </c>
      <c r="F8920" s="113">
        <v>1270</v>
      </c>
      <c r="G8920" s="113">
        <v>28</v>
      </c>
      <c r="H8920" s="113">
        <v>30</v>
      </c>
      <c r="I8920" s="50">
        <f t="shared" si="465"/>
        <v>1281</v>
      </c>
      <c r="J8920" s="50">
        <f t="shared" si="466"/>
        <v>1300</v>
      </c>
    </row>
    <row r="8921" spans="2:10">
      <c r="C8921" s="114" t="s">
        <v>5947</v>
      </c>
      <c r="D8921" s="88" t="s">
        <v>5948</v>
      </c>
      <c r="E8921" s="113">
        <v>0</v>
      </c>
      <c r="F8921" s="113">
        <v>1</v>
      </c>
      <c r="G8921" s="113">
        <v>0</v>
      </c>
      <c r="H8921" s="113">
        <v>1</v>
      </c>
      <c r="I8921" s="50">
        <f t="shared" si="465"/>
        <v>0</v>
      </c>
      <c r="J8921" s="50">
        <f t="shared" si="466"/>
        <v>2</v>
      </c>
    </row>
    <row r="8922" spans="2:10">
      <c r="C8922" s="114" t="s">
        <v>5949</v>
      </c>
      <c r="D8922" s="88" t="s">
        <v>5950</v>
      </c>
      <c r="E8922" s="113">
        <v>0</v>
      </c>
      <c r="F8922" s="113">
        <v>1</v>
      </c>
      <c r="G8922" s="113">
        <v>0</v>
      </c>
      <c r="H8922" s="113">
        <v>1</v>
      </c>
      <c r="I8922" s="50">
        <f t="shared" si="465"/>
        <v>0</v>
      </c>
      <c r="J8922" s="50">
        <f t="shared" si="466"/>
        <v>2</v>
      </c>
    </row>
    <row r="8923" spans="2:10">
      <c r="C8923" s="114" t="s">
        <v>5951</v>
      </c>
      <c r="D8923" s="88" t="s">
        <v>5952</v>
      </c>
      <c r="E8923" s="113">
        <v>112</v>
      </c>
      <c r="F8923" s="113">
        <v>139</v>
      </c>
      <c r="G8923" s="113">
        <v>1927</v>
      </c>
      <c r="H8923" s="113">
        <v>2173</v>
      </c>
      <c r="I8923" s="50">
        <f t="shared" si="465"/>
        <v>2039</v>
      </c>
      <c r="J8923" s="50">
        <f t="shared" si="466"/>
        <v>2312</v>
      </c>
    </row>
    <row r="8924" spans="2:10">
      <c r="C8924" s="114" t="s">
        <v>5953</v>
      </c>
      <c r="D8924" s="88" t="s">
        <v>5954</v>
      </c>
      <c r="E8924" s="113">
        <v>46</v>
      </c>
      <c r="F8924" s="113">
        <v>40</v>
      </c>
      <c r="G8924" s="113">
        <v>349</v>
      </c>
      <c r="H8924" s="113">
        <v>541</v>
      </c>
      <c r="I8924" s="50">
        <f t="shared" si="465"/>
        <v>395</v>
      </c>
      <c r="J8924" s="50">
        <f t="shared" si="466"/>
        <v>581</v>
      </c>
    </row>
    <row r="8925" spans="2:10">
      <c r="B8925" s="45" t="s">
        <v>43</v>
      </c>
      <c r="C8925" s="46"/>
      <c r="D8925" s="45"/>
      <c r="E8925" s="82"/>
      <c r="F8925" s="82"/>
      <c r="G8925" s="82"/>
      <c r="H8925" s="82"/>
      <c r="I8925" s="82"/>
      <c r="J8925" s="82"/>
    </row>
    <row r="8926" spans="2:10">
      <c r="B8926" s="45" t="s">
        <v>44</v>
      </c>
      <c r="C8926" s="46"/>
      <c r="D8926" s="45"/>
      <c r="E8926" s="82"/>
      <c r="F8926" s="82"/>
      <c r="G8926" s="82"/>
      <c r="H8926" s="82"/>
      <c r="I8926" s="82"/>
      <c r="J8926" s="82"/>
    </row>
    <row r="8927" spans="2:10">
      <c r="B8927" s="45" t="s">
        <v>46</v>
      </c>
      <c r="C8927" s="46"/>
      <c r="D8927" s="45"/>
      <c r="E8927" s="82">
        <f>SUM(E8928:E9099)</f>
        <v>88029</v>
      </c>
      <c r="F8927" s="82">
        <f>SUM(F8928:F9099)</f>
        <v>98008</v>
      </c>
      <c r="G8927" s="82">
        <f t="shared" ref="G8927:J8927" si="467">SUM(G8928:G9099)</f>
        <v>233249</v>
      </c>
      <c r="H8927" s="82">
        <f t="shared" si="467"/>
        <v>256593</v>
      </c>
      <c r="I8927" s="82">
        <f t="shared" si="467"/>
        <v>321278</v>
      </c>
      <c r="J8927" s="82">
        <f t="shared" si="467"/>
        <v>354601</v>
      </c>
    </row>
    <row r="8928" spans="2:10">
      <c r="C8928" s="124" t="s">
        <v>4931</v>
      </c>
      <c r="D8928" s="74" t="s">
        <v>4932</v>
      </c>
      <c r="E8928" s="108">
        <v>96</v>
      </c>
      <c r="F8928" s="108">
        <v>105</v>
      </c>
      <c r="G8928" s="108">
        <v>47</v>
      </c>
      <c r="H8928" s="108">
        <v>51</v>
      </c>
      <c r="I8928" s="50">
        <f t="shared" ref="I8928" si="468">SUM(E8928,G8928)</f>
        <v>143</v>
      </c>
      <c r="J8928" s="50">
        <f t="shared" ref="J8928" si="469">SUM(F8928,H8928)</f>
        <v>156</v>
      </c>
    </row>
    <row r="8929" spans="3:10">
      <c r="C8929" s="125" t="s">
        <v>6355</v>
      </c>
      <c r="D8929" s="88" t="s">
        <v>6356</v>
      </c>
      <c r="E8929" s="113">
        <v>317</v>
      </c>
      <c r="F8929" s="113">
        <v>348</v>
      </c>
      <c r="G8929" s="113">
        <v>23</v>
      </c>
      <c r="H8929" s="113">
        <v>25</v>
      </c>
      <c r="I8929" s="50">
        <f t="shared" ref="I8929:I8931" si="470">SUM(E8929,G8929)</f>
        <v>340</v>
      </c>
      <c r="J8929" s="50">
        <f t="shared" ref="J8929:J8931" si="471">SUM(F8929,H8929)</f>
        <v>373</v>
      </c>
    </row>
    <row r="8930" spans="3:10">
      <c r="C8930" s="125" t="s">
        <v>6357</v>
      </c>
      <c r="D8930" s="88" t="s">
        <v>6358</v>
      </c>
      <c r="E8930" s="113">
        <v>0</v>
      </c>
      <c r="F8930" s="113">
        <v>1</v>
      </c>
      <c r="G8930" s="113">
        <v>0</v>
      </c>
      <c r="H8930" s="113">
        <v>1</v>
      </c>
      <c r="I8930" s="50">
        <f t="shared" si="470"/>
        <v>0</v>
      </c>
      <c r="J8930" s="50">
        <f t="shared" si="471"/>
        <v>2</v>
      </c>
    </row>
    <row r="8931" spans="3:10">
      <c r="C8931" s="125" t="s">
        <v>6359</v>
      </c>
      <c r="D8931" s="88" t="s">
        <v>6360</v>
      </c>
      <c r="E8931" s="113">
        <v>16011</v>
      </c>
      <c r="F8931" s="113">
        <v>17612</v>
      </c>
      <c r="G8931" s="113">
        <v>59619</v>
      </c>
      <c r="H8931" s="113">
        <v>65580</v>
      </c>
      <c r="I8931" s="50">
        <f t="shared" si="470"/>
        <v>75630</v>
      </c>
      <c r="J8931" s="50">
        <f t="shared" si="471"/>
        <v>83192</v>
      </c>
    </row>
    <row r="8932" spans="3:10">
      <c r="C8932" s="125" t="s">
        <v>6361</v>
      </c>
      <c r="D8932" s="88" t="s">
        <v>6362</v>
      </c>
      <c r="E8932" s="113">
        <v>0</v>
      </c>
      <c r="F8932" s="113">
        <v>1</v>
      </c>
      <c r="G8932" s="113">
        <v>0</v>
      </c>
      <c r="H8932" s="113">
        <v>1</v>
      </c>
      <c r="I8932" s="50">
        <f t="shared" ref="I8932:I8995" si="472">SUM(E8932,G8932)</f>
        <v>0</v>
      </c>
      <c r="J8932" s="50">
        <f t="shared" ref="J8932:J8995" si="473">SUM(F8932,H8932)</f>
        <v>2</v>
      </c>
    </row>
    <row r="8933" spans="3:10">
      <c r="C8933" s="125" t="s">
        <v>6363</v>
      </c>
      <c r="D8933" s="88" t="s">
        <v>6364</v>
      </c>
      <c r="E8933" s="113">
        <v>15962</v>
      </c>
      <c r="F8933" s="113">
        <v>17558</v>
      </c>
      <c r="G8933" s="113">
        <v>62122</v>
      </c>
      <c r="H8933" s="113">
        <v>68334</v>
      </c>
      <c r="I8933" s="50">
        <f t="shared" si="472"/>
        <v>78084</v>
      </c>
      <c r="J8933" s="50">
        <f t="shared" si="473"/>
        <v>85892</v>
      </c>
    </row>
    <row r="8934" spans="3:10">
      <c r="C8934" s="125" t="s">
        <v>52</v>
      </c>
      <c r="D8934" s="88" t="s">
        <v>6365</v>
      </c>
      <c r="E8934" s="113">
        <v>10</v>
      </c>
      <c r="F8934" s="113">
        <v>11</v>
      </c>
      <c r="G8934" s="113">
        <v>777</v>
      </c>
      <c r="H8934" s="113">
        <v>854</v>
      </c>
      <c r="I8934" s="50">
        <f t="shared" si="472"/>
        <v>787</v>
      </c>
      <c r="J8934" s="50">
        <f t="shared" si="473"/>
        <v>865</v>
      </c>
    </row>
    <row r="8935" spans="3:10">
      <c r="C8935" s="125" t="s">
        <v>6366</v>
      </c>
      <c r="D8935" s="88" t="s">
        <v>6367</v>
      </c>
      <c r="E8935" s="113">
        <v>17529</v>
      </c>
      <c r="F8935" s="113">
        <v>19281</v>
      </c>
      <c r="G8935" s="113">
        <v>62950</v>
      </c>
      <c r="H8935" s="113">
        <v>69245</v>
      </c>
      <c r="I8935" s="50">
        <f t="shared" si="472"/>
        <v>80479</v>
      </c>
      <c r="J8935" s="50">
        <f t="shared" si="473"/>
        <v>88526</v>
      </c>
    </row>
    <row r="8936" spans="3:10">
      <c r="C8936" s="125" t="s">
        <v>6368</v>
      </c>
      <c r="D8936" s="88" t="s">
        <v>6369</v>
      </c>
      <c r="E8936" s="113">
        <v>0</v>
      </c>
      <c r="F8936" s="113">
        <v>1</v>
      </c>
      <c r="G8936" s="113">
        <v>0</v>
      </c>
      <c r="H8936" s="113">
        <v>1</v>
      </c>
      <c r="I8936" s="50">
        <f t="shared" si="472"/>
        <v>0</v>
      </c>
      <c r="J8936" s="50">
        <f t="shared" si="473"/>
        <v>2</v>
      </c>
    </row>
    <row r="8937" spans="3:10">
      <c r="C8937" s="125" t="s">
        <v>6370</v>
      </c>
      <c r="D8937" s="88" t="s">
        <v>6371</v>
      </c>
      <c r="E8937" s="113">
        <v>8</v>
      </c>
      <c r="F8937" s="113">
        <v>9</v>
      </c>
      <c r="G8937" s="113">
        <v>24</v>
      </c>
      <c r="H8937" s="113">
        <v>26</v>
      </c>
      <c r="I8937" s="50">
        <f t="shared" si="472"/>
        <v>32</v>
      </c>
      <c r="J8937" s="50">
        <f t="shared" si="473"/>
        <v>35</v>
      </c>
    </row>
    <row r="8938" spans="3:10">
      <c r="C8938" s="125" t="s">
        <v>6372</v>
      </c>
      <c r="D8938" s="88" t="s">
        <v>6373</v>
      </c>
      <c r="E8938" s="113">
        <v>2</v>
      </c>
      <c r="F8938" s="113">
        <v>3</v>
      </c>
      <c r="G8938" s="113">
        <v>4</v>
      </c>
      <c r="H8938" s="113">
        <v>5</v>
      </c>
      <c r="I8938" s="50">
        <f t="shared" si="472"/>
        <v>6</v>
      </c>
      <c r="J8938" s="50">
        <f t="shared" si="473"/>
        <v>8</v>
      </c>
    </row>
    <row r="8939" spans="3:10">
      <c r="C8939" s="125" t="s">
        <v>6374</v>
      </c>
      <c r="D8939" s="88" t="s">
        <v>6375</v>
      </c>
      <c r="E8939" s="113">
        <v>34</v>
      </c>
      <c r="F8939" s="113">
        <v>37</v>
      </c>
      <c r="G8939" s="113">
        <v>104</v>
      </c>
      <c r="H8939" s="113">
        <v>114</v>
      </c>
      <c r="I8939" s="50">
        <f t="shared" si="472"/>
        <v>138</v>
      </c>
      <c r="J8939" s="50">
        <f t="shared" si="473"/>
        <v>151</v>
      </c>
    </row>
    <row r="8940" spans="3:10">
      <c r="C8940" s="125" t="s">
        <v>6376</v>
      </c>
      <c r="D8940" s="88" t="s">
        <v>6377</v>
      </c>
      <c r="E8940" s="113">
        <v>0</v>
      </c>
      <c r="F8940" s="113">
        <v>1</v>
      </c>
      <c r="G8940" s="113">
        <v>2</v>
      </c>
      <c r="H8940" s="113">
        <v>3</v>
      </c>
      <c r="I8940" s="50">
        <f t="shared" si="472"/>
        <v>2</v>
      </c>
      <c r="J8940" s="50">
        <f t="shared" si="473"/>
        <v>4</v>
      </c>
    </row>
    <row r="8941" spans="3:10">
      <c r="C8941" s="125" t="s">
        <v>6378</v>
      </c>
      <c r="D8941" s="88" t="s">
        <v>6379</v>
      </c>
      <c r="E8941" s="113">
        <v>86</v>
      </c>
      <c r="F8941" s="113">
        <v>94</v>
      </c>
      <c r="G8941" s="113">
        <v>77</v>
      </c>
      <c r="H8941" s="113">
        <v>84</v>
      </c>
      <c r="I8941" s="50">
        <f t="shared" si="472"/>
        <v>163</v>
      </c>
      <c r="J8941" s="50">
        <f t="shared" si="473"/>
        <v>178</v>
      </c>
    </row>
    <row r="8942" spans="3:10">
      <c r="C8942" s="125" t="s">
        <v>6380</v>
      </c>
      <c r="D8942" s="88" t="s">
        <v>6381</v>
      </c>
      <c r="E8942" s="113">
        <v>14</v>
      </c>
      <c r="F8942" s="113">
        <v>15</v>
      </c>
      <c r="G8942" s="113">
        <v>8</v>
      </c>
      <c r="H8942" s="113">
        <v>9</v>
      </c>
      <c r="I8942" s="50">
        <f t="shared" si="472"/>
        <v>22</v>
      </c>
      <c r="J8942" s="50">
        <f t="shared" si="473"/>
        <v>24</v>
      </c>
    </row>
    <row r="8943" spans="3:10">
      <c r="C8943" s="125" t="s">
        <v>6382</v>
      </c>
      <c r="D8943" s="88" t="s">
        <v>6383</v>
      </c>
      <c r="E8943" s="113">
        <v>34</v>
      </c>
      <c r="F8943" s="113">
        <v>37</v>
      </c>
      <c r="G8943" s="113">
        <v>68</v>
      </c>
      <c r="H8943" s="113">
        <v>94</v>
      </c>
      <c r="I8943" s="50">
        <f t="shared" si="472"/>
        <v>102</v>
      </c>
      <c r="J8943" s="50">
        <f t="shared" si="473"/>
        <v>131</v>
      </c>
    </row>
    <row r="8944" spans="3:10">
      <c r="C8944" s="125" t="s">
        <v>6384</v>
      </c>
      <c r="D8944" s="88" t="s">
        <v>6385</v>
      </c>
      <c r="E8944" s="113">
        <v>11</v>
      </c>
      <c r="F8944" s="113">
        <v>12</v>
      </c>
      <c r="G8944" s="113">
        <v>5</v>
      </c>
      <c r="H8944" s="113">
        <v>6</v>
      </c>
      <c r="I8944" s="50">
        <f t="shared" si="472"/>
        <v>16</v>
      </c>
      <c r="J8944" s="50">
        <f t="shared" si="473"/>
        <v>18</v>
      </c>
    </row>
    <row r="8945" spans="3:10">
      <c r="C8945" s="125" t="s">
        <v>6386</v>
      </c>
      <c r="D8945" s="88" t="s">
        <v>6387</v>
      </c>
      <c r="E8945" s="113">
        <v>4</v>
      </c>
      <c r="F8945" s="113">
        <v>5</v>
      </c>
      <c r="G8945" s="113">
        <v>166</v>
      </c>
      <c r="H8945" s="113">
        <v>182</v>
      </c>
      <c r="I8945" s="50">
        <f t="shared" si="472"/>
        <v>170</v>
      </c>
      <c r="J8945" s="50">
        <f t="shared" si="473"/>
        <v>187</v>
      </c>
    </row>
    <row r="8946" spans="3:10">
      <c r="C8946" s="125" t="s">
        <v>6388</v>
      </c>
      <c r="D8946" s="88" t="s">
        <v>6389</v>
      </c>
      <c r="E8946" s="113">
        <v>1</v>
      </c>
      <c r="F8946" s="113">
        <v>2</v>
      </c>
      <c r="G8946" s="113">
        <v>47</v>
      </c>
      <c r="H8946" s="113">
        <v>51</v>
      </c>
      <c r="I8946" s="50">
        <f t="shared" si="472"/>
        <v>48</v>
      </c>
      <c r="J8946" s="50">
        <f t="shared" si="473"/>
        <v>53</v>
      </c>
    </row>
    <row r="8947" spans="3:10">
      <c r="C8947" s="125" t="s">
        <v>6390</v>
      </c>
      <c r="D8947" s="88" t="s">
        <v>6391</v>
      </c>
      <c r="E8947" s="113">
        <v>15</v>
      </c>
      <c r="F8947" s="113">
        <v>16</v>
      </c>
      <c r="G8947" s="113">
        <v>466</v>
      </c>
      <c r="H8947" s="113">
        <v>512</v>
      </c>
      <c r="I8947" s="50">
        <f t="shared" si="472"/>
        <v>481</v>
      </c>
      <c r="J8947" s="50">
        <f t="shared" si="473"/>
        <v>528</v>
      </c>
    </row>
    <row r="8948" spans="3:10">
      <c r="C8948" s="125" t="s">
        <v>6392</v>
      </c>
      <c r="D8948" s="88" t="s">
        <v>6393</v>
      </c>
      <c r="E8948" s="113">
        <v>4</v>
      </c>
      <c r="F8948" s="113">
        <v>5</v>
      </c>
      <c r="G8948" s="113">
        <v>170</v>
      </c>
      <c r="H8948" s="113">
        <v>184</v>
      </c>
      <c r="I8948" s="50">
        <f t="shared" si="472"/>
        <v>174</v>
      </c>
      <c r="J8948" s="50">
        <f t="shared" si="473"/>
        <v>189</v>
      </c>
    </row>
    <row r="8949" spans="3:10">
      <c r="C8949" s="125" t="s">
        <v>6394</v>
      </c>
      <c r="D8949" s="88" t="s">
        <v>6395</v>
      </c>
      <c r="E8949" s="113">
        <v>15</v>
      </c>
      <c r="F8949" s="113">
        <v>16</v>
      </c>
      <c r="G8949" s="113">
        <v>77</v>
      </c>
      <c r="H8949" s="113">
        <v>84</v>
      </c>
      <c r="I8949" s="50">
        <f t="shared" si="472"/>
        <v>92</v>
      </c>
      <c r="J8949" s="50">
        <f t="shared" si="473"/>
        <v>100</v>
      </c>
    </row>
    <row r="8950" spans="3:10">
      <c r="C8950" s="125" t="s">
        <v>6396</v>
      </c>
      <c r="D8950" s="88" t="s">
        <v>6397</v>
      </c>
      <c r="E8950" s="113">
        <v>2</v>
      </c>
      <c r="F8950" s="113">
        <v>3</v>
      </c>
      <c r="G8950" s="113">
        <v>46</v>
      </c>
      <c r="H8950" s="113">
        <v>50</v>
      </c>
      <c r="I8950" s="50">
        <f t="shared" si="472"/>
        <v>48</v>
      </c>
      <c r="J8950" s="50">
        <f t="shared" si="473"/>
        <v>53</v>
      </c>
    </row>
    <row r="8951" spans="3:10">
      <c r="C8951" s="125" t="s">
        <v>6398</v>
      </c>
      <c r="D8951" s="88" t="s">
        <v>6399</v>
      </c>
      <c r="E8951" s="113">
        <v>8</v>
      </c>
      <c r="F8951" s="113">
        <v>9</v>
      </c>
      <c r="G8951" s="113">
        <v>62</v>
      </c>
      <c r="H8951" s="113">
        <v>68</v>
      </c>
      <c r="I8951" s="50">
        <f t="shared" si="472"/>
        <v>70</v>
      </c>
      <c r="J8951" s="50">
        <f t="shared" si="473"/>
        <v>77</v>
      </c>
    </row>
    <row r="8952" spans="3:10">
      <c r="C8952" s="125" t="s">
        <v>6400</v>
      </c>
      <c r="D8952" s="88" t="s">
        <v>6401</v>
      </c>
      <c r="E8952" s="113">
        <v>1</v>
      </c>
      <c r="F8952" s="113">
        <v>2</v>
      </c>
      <c r="G8952" s="113">
        <v>286</v>
      </c>
      <c r="H8952" s="113">
        <v>314</v>
      </c>
      <c r="I8952" s="50">
        <f t="shared" si="472"/>
        <v>287</v>
      </c>
      <c r="J8952" s="50">
        <f t="shared" si="473"/>
        <v>316</v>
      </c>
    </row>
    <row r="8953" spans="3:10">
      <c r="C8953" s="125" t="s">
        <v>6402</v>
      </c>
      <c r="D8953" s="88" t="s">
        <v>6403</v>
      </c>
      <c r="E8953" s="113">
        <v>1</v>
      </c>
      <c r="F8953" s="113">
        <v>2</v>
      </c>
      <c r="G8953" s="113">
        <v>67</v>
      </c>
      <c r="H8953" s="113">
        <v>73</v>
      </c>
      <c r="I8953" s="50">
        <f t="shared" si="472"/>
        <v>68</v>
      </c>
      <c r="J8953" s="50">
        <f t="shared" si="473"/>
        <v>75</v>
      </c>
    </row>
    <row r="8954" spans="3:10">
      <c r="C8954" s="125" t="s">
        <v>6404</v>
      </c>
      <c r="D8954" s="88" t="s">
        <v>6405</v>
      </c>
      <c r="E8954" s="113">
        <v>0</v>
      </c>
      <c r="F8954" s="113">
        <v>1</v>
      </c>
      <c r="G8954" s="113">
        <v>11</v>
      </c>
      <c r="H8954" s="113">
        <v>12</v>
      </c>
      <c r="I8954" s="50">
        <f t="shared" si="472"/>
        <v>11</v>
      </c>
      <c r="J8954" s="50">
        <f t="shared" si="473"/>
        <v>13</v>
      </c>
    </row>
    <row r="8955" spans="3:10">
      <c r="C8955" s="125" t="s">
        <v>6406</v>
      </c>
      <c r="D8955" s="88" t="s">
        <v>6407</v>
      </c>
      <c r="E8955" s="113">
        <v>0</v>
      </c>
      <c r="F8955" s="113">
        <v>1</v>
      </c>
      <c r="G8955" s="113">
        <v>20</v>
      </c>
      <c r="H8955" s="113">
        <v>24</v>
      </c>
      <c r="I8955" s="50">
        <f t="shared" si="472"/>
        <v>20</v>
      </c>
      <c r="J8955" s="50">
        <f t="shared" si="473"/>
        <v>25</v>
      </c>
    </row>
    <row r="8956" spans="3:10">
      <c r="C8956" s="125" t="s">
        <v>6408</v>
      </c>
      <c r="D8956" s="88" t="s">
        <v>6409</v>
      </c>
      <c r="E8956" s="113">
        <v>2</v>
      </c>
      <c r="F8956" s="113">
        <v>3</v>
      </c>
      <c r="G8956" s="113">
        <v>58</v>
      </c>
      <c r="H8956" s="113">
        <v>63</v>
      </c>
      <c r="I8956" s="50">
        <f t="shared" si="472"/>
        <v>60</v>
      </c>
      <c r="J8956" s="50">
        <f t="shared" si="473"/>
        <v>66</v>
      </c>
    </row>
    <row r="8957" spans="3:10">
      <c r="C8957" s="125" t="s">
        <v>6410</v>
      </c>
      <c r="D8957" s="88" t="s">
        <v>6411</v>
      </c>
      <c r="E8957" s="113">
        <v>0</v>
      </c>
      <c r="F8957" s="113">
        <v>1</v>
      </c>
      <c r="G8957" s="113">
        <v>86</v>
      </c>
      <c r="H8957" s="113">
        <v>94</v>
      </c>
      <c r="I8957" s="50">
        <f t="shared" si="472"/>
        <v>86</v>
      </c>
      <c r="J8957" s="50">
        <f t="shared" si="473"/>
        <v>95</v>
      </c>
    </row>
    <row r="8958" spans="3:10">
      <c r="C8958" s="125" t="s">
        <v>6412</v>
      </c>
      <c r="D8958" s="88" t="s">
        <v>6413</v>
      </c>
      <c r="E8958" s="113">
        <v>1</v>
      </c>
      <c r="F8958" s="113">
        <v>2</v>
      </c>
      <c r="G8958" s="113">
        <v>7</v>
      </c>
      <c r="H8958" s="113">
        <v>8</v>
      </c>
      <c r="I8958" s="50">
        <f t="shared" si="472"/>
        <v>8</v>
      </c>
      <c r="J8958" s="50">
        <f t="shared" si="473"/>
        <v>10</v>
      </c>
    </row>
    <row r="8959" spans="3:10">
      <c r="C8959" s="125" t="s">
        <v>6414</v>
      </c>
      <c r="D8959" s="88" t="s">
        <v>6415</v>
      </c>
      <c r="E8959" s="113">
        <v>0</v>
      </c>
      <c r="F8959" s="113">
        <v>1</v>
      </c>
      <c r="G8959" s="113">
        <v>48</v>
      </c>
      <c r="H8959" s="113">
        <v>52</v>
      </c>
      <c r="I8959" s="50">
        <f t="shared" si="472"/>
        <v>48</v>
      </c>
      <c r="J8959" s="50">
        <f t="shared" si="473"/>
        <v>53</v>
      </c>
    </row>
    <row r="8960" spans="3:10">
      <c r="C8960" s="125" t="s">
        <v>6416</v>
      </c>
      <c r="D8960" s="88" t="s">
        <v>6417</v>
      </c>
      <c r="E8960" s="113">
        <v>1</v>
      </c>
      <c r="F8960" s="113">
        <v>2</v>
      </c>
      <c r="G8960" s="113">
        <v>2</v>
      </c>
      <c r="H8960" s="113">
        <v>3</v>
      </c>
      <c r="I8960" s="50">
        <f t="shared" si="472"/>
        <v>3</v>
      </c>
      <c r="J8960" s="50">
        <f t="shared" si="473"/>
        <v>5</v>
      </c>
    </row>
    <row r="8961" spans="3:10">
      <c r="C8961" s="125" t="s">
        <v>6418</v>
      </c>
      <c r="D8961" s="88" t="s">
        <v>6419</v>
      </c>
      <c r="E8961" s="113">
        <v>0</v>
      </c>
      <c r="F8961" s="113">
        <v>1</v>
      </c>
      <c r="G8961" s="113">
        <v>0</v>
      </c>
      <c r="H8961" s="113">
        <v>1</v>
      </c>
      <c r="I8961" s="50">
        <f t="shared" si="472"/>
        <v>0</v>
      </c>
      <c r="J8961" s="50">
        <f t="shared" si="473"/>
        <v>2</v>
      </c>
    </row>
    <row r="8962" spans="3:10">
      <c r="C8962" s="125" t="s">
        <v>6420</v>
      </c>
      <c r="D8962" s="88" t="s">
        <v>6421</v>
      </c>
      <c r="E8962" s="113">
        <v>39</v>
      </c>
      <c r="F8962" s="113">
        <v>42</v>
      </c>
      <c r="G8962" s="113">
        <v>494</v>
      </c>
      <c r="H8962" s="113">
        <v>543</v>
      </c>
      <c r="I8962" s="50">
        <f t="shared" si="472"/>
        <v>533</v>
      </c>
      <c r="J8962" s="50">
        <f t="shared" si="473"/>
        <v>585</v>
      </c>
    </row>
    <row r="8963" spans="3:10">
      <c r="C8963" s="125" t="s">
        <v>6422</v>
      </c>
      <c r="D8963" s="88" t="s">
        <v>6423</v>
      </c>
      <c r="E8963" s="113">
        <v>5</v>
      </c>
      <c r="F8963" s="113">
        <v>6</v>
      </c>
      <c r="G8963" s="113">
        <v>525</v>
      </c>
      <c r="H8963" s="113">
        <v>577</v>
      </c>
      <c r="I8963" s="50">
        <f t="shared" si="472"/>
        <v>530</v>
      </c>
      <c r="J8963" s="50">
        <f t="shared" si="473"/>
        <v>583</v>
      </c>
    </row>
    <row r="8964" spans="3:10">
      <c r="C8964" s="125" t="s">
        <v>51</v>
      </c>
      <c r="D8964" s="88" t="s">
        <v>6424</v>
      </c>
      <c r="E8964" s="113">
        <v>0</v>
      </c>
      <c r="F8964" s="113">
        <v>1</v>
      </c>
      <c r="G8964" s="113">
        <v>0</v>
      </c>
      <c r="H8964" s="113">
        <v>1</v>
      </c>
      <c r="I8964" s="50">
        <f t="shared" si="472"/>
        <v>0</v>
      </c>
      <c r="J8964" s="50">
        <f t="shared" si="473"/>
        <v>2</v>
      </c>
    </row>
    <row r="8965" spans="3:10">
      <c r="C8965" s="125" t="s">
        <v>6425</v>
      </c>
      <c r="D8965" s="88" t="s">
        <v>6426</v>
      </c>
      <c r="E8965" s="113">
        <v>0</v>
      </c>
      <c r="F8965" s="113">
        <v>1</v>
      </c>
      <c r="G8965" s="113">
        <v>417</v>
      </c>
      <c r="H8965" s="113">
        <v>458</v>
      </c>
      <c r="I8965" s="50">
        <f t="shared" si="472"/>
        <v>417</v>
      </c>
      <c r="J8965" s="50">
        <f t="shared" si="473"/>
        <v>459</v>
      </c>
    </row>
    <row r="8966" spans="3:10">
      <c r="C8966" s="125" t="s">
        <v>6427</v>
      </c>
      <c r="D8966" s="88" t="s">
        <v>6428</v>
      </c>
      <c r="E8966" s="113">
        <v>1</v>
      </c>
      <c r="F8966" s="113">
        <v>2</v>
      </c>
      <c r="G8966" s="113">
        <v>38</v>
      </c>
      <c r="H8966" s="113">
        <v>41</v>
      </c>
      <c r="I8966" s="50">
        <f t="shared" si="472"/>
        <v>39</v>
      </c>
      <c r="J8966" s="50">
        <f t="shared" si="473"/>
        <v>43</v>
      </c>
    </row>
    <row r="8967" spans="3:10">
      <c r="C8967" s="125" t="s">
        <v>6429</v>
      </c>
      <c r="D8967" s="88" t="s">
        <v>6430</v>
      </c>
      <c r="E8967" s="113">
        <v>3</v>
      </c>
      <c r="F8967" s="113">
        <v>4</v>
      </c>
      <c r="G8967" s="113">
        <v>29</v>
      </c>
      <c r="H8967" s="113">
        <v>29</v>
      </c>
      <c r="I8967" s="50">
        <f t="shared" si="472"/>
        <v>32</v>
      </c>
      <c r="J8967" s="50">
        <f t="shared" si="473"/>
        <v>33</v>
      </c>
    </row>
    <row r="8968" spans="3:10">
      <c r="C8968" s="125" t="s">
        <v>6431</v>
      </c>
      <c r="D8968" s="88" t="s">
        <v>6432</v>
      </c>
      <c r="E8968" s="113">
        <v>1</v>
      </c>
      <c r="F8968" s="113">
        <v>2</v>
      </c>
      <c r="G8968" s="113">
        <v>22</v>
      </c>
      <c r="H8968" s="113">
        <v>24</v>
      </c>
      <c r="I8968" s="50">
        <f t="shared" si="472"/>
        <v>23</v>
      </c>
      <c r="J8968" s="50">
        <f t="shared" si="473"/>
        <v>26</v>
      </c>
    </row>
    <row r="8969" spans="3:10">
      <c r="C8969" s="125" t="s">
        <v>6433</v>
      </c>
      <c r="D8969" s="88" t="s">
        <v>6434</v>
      </c>
      <c r="E8969" s="113">
        <v>1</v>
      </c>
      <c r="F8969" s="113">
        <v>2</v>
      </c>
      <c r="G8969" s="113">
        <v>28</v>
      </c>
      <c r="H8969" s="113">
        <v>30</v>
      </c>
      <c r="I8969" s="50">
        <f t="shared" si="472"/>
        <v>29</v>
      </c>
      <c r="J8969" s="50">
        <f t="shared" si="473"/>
        <v>32</v>
      </c>
    </row>
    <row r="8970" spans="3:10">
      <c r="C8970" s="125" t="s">
        <v>6435</v>
      </c>
      <c r="D8970" s="88" t="s">
        <v>6436</v>
      </c>
      <c r="E8970" s="113">
        <v>0</v>
      </c>
      <c r="F8970" s="113">
        <v>1</v>
      </c>
      <c r="G8970" s="113">
        <v>1</v>
      </c>
      <c r="H8970" s="113">
        <v>2</v>
      </c>
      <c r="I8970" s="50">
        <f t="shared" si="472"/>
        <v>1</v>
      </c>
      <c r="J8970" s="50">
        <f t="shared" si="473"/>
        <v>3</v>
      </c>
    </row>
    <row r="8971" spans="3:10">
      <c r="C8971" s="125" t="s">
        <v>6437</v>
      </c>
      <c r="D8971" s="88" t="s">
        <v>6438</v>
      </c>
      <c r="E8971" s="113">
        <v>0</v>
      </c>
      <c r="F8971" s="113">
        <v>1</v>
      </c>
      <c r="G8971" s="113">
        <v>2</v>
      </c>
      <c r="H8971" s="113">
        <v>3</v>
      </c>
      <c r="I8971" s="50">
        <f t="shared" si="472"/>
        <v>2</v>
      </c>
      <c r="J8971" s="50">
        <f t="shared" si="473"/>
        <v>4</v>
      </c>
    </row>
    <row r="8972" spans="3:10">
      <c r="C8972" s="125" t="s">
        <v>54</v>
      </c>
      <c r="D8972" s="88" t="s">
        <v>6439</v>
      </c>
      <c r="E8972" s="113">
        <v>6484</v>
      </c>
      <c r="F8972" s="113">
        <v>7132</v>
      </c>
      <c r="G8972" s="113">
        <v>2467</v>
      </c>
      <c r="H8972" s="113">
        <v>2714</v>
      </c>
      <c r="I8972" s="50">
        <f t="shared" si="472"/>
        <v>8951</v>
      </c>
      <c r="J8972" s="50">
        <f t="shared" si="473"/>
        <v>9846</v>
      </c>
    </row>
    <row r="8973" spans="3:10">
      <c r="C8973" s="125" t="s">
        <v>53</v>
      </c>
      <c r="D8973" s="88" t="s">
        <v>6440</v>
      </c>
      <c r="E8973" s="113">
        <v>693</v>
      </c>
      <c r="F8973" s="113">
        <v>762</v>
      </c>
      <c r="G8973" s="113">
        <v>285</v>
      </c>
      <c r="H8973" s="113">
        <v>313</v>
      </c>
      <c r="I8973" s="50">
        <f t="shared" si="472"/>
        <v>978</v>
      </c>
      <c r="J8973" s="50">
        <f t="shared" si="473"/>
        <v>1075</v>
      </c>
    </row>
    <row r="8974" spans="3:10">
      <c r="C8974" s="125" t="s">
        <v>6441</v>
      </c>
      <c r="D8974" s="88" t="s">
        <v>6442</v>
      </c>
      <c r="E8974" s="113">
        <v>7</v>
      </c>
      <c r="F8974" s="113">
        <v>8</v>
      </c>
      <c r="G8974" s="113">
        <v>13</v>
      </c>
      <c r="H8974" s="113">
        <v>14</v>
      </c>
      <c r="I8974" s="50">
        <f t="shared" si="472"/>
        <v>20</v>
      </c>
      <c r="J8974" s="50">
        <f t="shared" si="473"/>
        <v>22</v>
      </c>
    </row>
    <row r="8975" spans="3:10">
      <c r="C8975" s="125" t="s">
        <v>6443</v>
      </c>
      <c r="D8975" s="88" t="s">
        <v>6444</v>
      </c>
      <c r="E8975" s="113">
        <v>1</v>
      </c>
      <c r="F8975" s="113">
        <v>2</v>
      </c>
      <c r="G8975" s="113">
        <v>29</v>
      </c>
      <c r="H8975" s="113">
        <v>29</v>
      </c>
      <c r="I8975" s="50">
        <f t="shared" si="472"/>
        <v>30</v>
      </c>
      <c r="J8975" s="50">
        <f t="shared" si="473"/>
        <v>31</v>
      </c>
    </row>
    <row r="8976" spans="3:10">
      <c r="C8976" s="125" t="s">
        <v>6445</v>
      </c>
      <c r="D8976" s="88" t="s">
        <v>6446</v>
      </c>
      <c r="E8976" s="113">
        <v>0</v>
      </c>
      <c r="F8976" s="113">
        <v>1</v>
      </c>
      <c r="G8976" s="113">
        <v>10</v>
      </c>
      <c r="H8976" s="113">
        <v>11</v>
      </c>
      <c r="I8976" s="50">
        <f t="shared" si="472"/>
        <v>10</v>
      </c>
      <c r="J8976" s="50">
        <f t="shared" si="473"/>
        <v>12</v>
      </c>
    </row>
    <row r="8977" spans="3:10">
      <c r="C8977" s="125" t="s">
        <v>6447</v>
      </c>
      <c r="D8977" s="88" t="s">
        <v>6448</v>
      </c>
      <c r="E8977" s="113">
        <v>0</v>
      </c>
      <c r="F8977" s="113">
        <v>1</v>
      </c>
      <c r="G8977" s="113">
        <v>2</v>
      </c>
      <c r="H8977" s="113">
        <v>3</v>
      </c>
      <c r="I8977" s="50">
        <f t="shared" si="472"/>
        <v>2</v>
      </c>
      <c r="J8977" s="50">
        <f t="shared" si="473"/>
        <v>4</v>
      </c>
    </row>
    <row r="8978" spans="3:10">
      <c r="C8978" s="125" t="s">
        <v>6449</v>
      </c>
      <c r="D8978" s="88" t="s">
        <v>6450</v>
      </c>
      <c r="E8978" s="113">
        <v>0</v>
      </c>
      <c r="F8978" s="113">
        <v>1</v>
      </c>
      <c r="G8978" s="113">
        <v>2</v>
      </c>
      <c r="H8978" s="113">
        <v>3</v>
      </c>
      <c r="I8978" s="50">
        <f t="shared" si="472"/>
        <v>2</v>
      </c>
      <c r="J8978" s="50">
        <f t="shared" si="473"/>
        <v>4</v>
      </c>
    </row>
    <row r="8979" spans="3:10">
      <c r="C8979" s="125" t="s">
        <v>6451</v>
      </c>
      <c r="D8979" s="88" t="s">
        <v>6452</v>
      </c>
      <c r="E8979" s="113">
        <v>31</v>
      </c>
      <c r="F8979" s="113">
        <v>34</v>
      </c>
      <c r="G8979" s="113">
        <v>199</v>
      </c>
      <c r="H8979" s="113">
        <v>219</v>
      </c>
      <c r="I8979" s="50">
        <f t="shared" si="472"/>
        <v>230</v>
      </c>
      <c r="J8979" s="50">
        <f t="shared" si="473"/>
        <v>253</v>
      </c>
    </row>
    <row r="8980" spans="3:10">
      <c r="C8980" s="125" t="s">
        <v>6453</v>
      </c>
      <c r="D8980" s="88" t="s">
        <v>6454</v>
      </c>
      <c r="E8980" s="113">
        <v>27</v>
      </c>
      <c r="F8980" s="113">
        <v>29</v>
      </c>
      <c r="G8980" s="113">
        <v>392</v>
      </c>
      <c r="H8980" s="113">
        <v>431</v>
      </c>
      <c r="I8980" s="50">
        <f t="shared" si="472"/>
        <v>419</v>
      </c>
      <c r="J8980" s="50">
        <f t="shared" si="473"/>
        <v>460</v>
      </c>
    </row>
    <row r="8981" spans="3:10">
      <c r="C8981" s="125" t="s">
        <v>6455</v>
      </c>
      <c r="D8981" s="88" t="s">
        <v>6456</v>
      </c>
      <c r="E8981" s="113">
        <v>13</v>
      </c>
      <c r="F8981" s="113">
        <v>14</v>
      </c>
      <c r="G8981" s="113">
        <v>27</v>
      </c>
      <c r="H8981" s="113">
        <v>29</v>
      </c>
      <c r="I8981" s="50">
        <f t="shared" si="472"/>
        <v>40</v>
      </c>
      <c r="J8981" s="50">
        <f t="shared" si="473"/>
        <v>43</v>
      </c>
    </row>
    <row r="8982" spans="3:10">
      <c r="C8982" s="125" t="s">
        <v>6457</v>
      </c>
      <c r="D8982" s="88" t="s">
        <v>6458</v>
      </c>
      <c r="E8982" s="113">
        <v>6</v>
      </c>
      <c r="F8982" s="113">
        <v>7</v>
      </c>
      <c r="G8982" s="113">
        <v>29</v>
      </c>
      <c r="H8982" s="113">
        <v>31</v>
      </c>
      <c r="I8982" s="50">
        <f t="shared" si="472"/>
        <v>35</v>
      </c>
      <c r="J8982" s="50">
        <f t="shared" si="473"/>
        <v>38</v>
      </c>
    </row>
    <row r="8983" spans="3:10">
      <c r="C8983" s="125" t="s">
        <v>6459</v>
      </c>
      <c r="D8983" s="88" t="s">
        <v>6460</v>
      </c>
      <c r="E8983" s="113">
        <v>11</v>
      </c>
      <c r="F8983" s="113">
        <v>12</v>
      </c>
      <c r="G8983" s="113">
        <v>68</v>
      </c>
      <c r="H8983" s="113">
        <v>74</v>
      </c>
      <c r="I8983" s="50">
        <f t="shared" si="472"/>
        <v>79</v>
      </c>
      <c r="J8983" s="50">
        <f t="shared" si="473"/>
        <v>86</v>
      </c>
    </row>
    <row r="8984" spans="3:10">
      <c r="C8984" s="125" t="s">
        <v>6461</v>
      </c>
      <c r="D8984" s="88" t="s">
        <v>6462</v>
      </c>
      <c r="E8984" s="113">
        <v>2</v>
      </c>
      <c r="F8984" s="113">
        <v>3</v>
      </c>
      <c r="G8984" s="113">
        <v>106</v>
      </c>
      <c r="H8984" s="113">
        <v>116</v>
      </c>
      <c r="I8984" s="50">
        <f t="shared" si="472"/>
        <v>108</v>
      </c>
      <c r="J8984" s="50">
        <f t="shared" si="473"/>
        <v>119</v>
      </c>
    </row>
    <row r="8985" spans="3:10">
      <c r="C8985" s="125" t="s">
        <v>6463</v>
      </c>
      <c r="D8985" s="88" t="s">
        <v>6464</v>
      </c>
      <c r="E8985" s="113">
        <v>0</v>
      </c>
      <c r="F8985" s="113">
        <v>1</v>
      </c>
      <c r="G8985" s="113">
        <v>0</v>
      </c>
      <c r="H8985" s="113">
        <v>1</v>
      </c>
      <c r="I8985" s="50">
        <f t="shared" si="472"/>
        <v>0</v>
      </c>
      <c r="J8985" s="50">
        <f t="shared" si="473"/>
        <v>2</v>
      </c>
    </row>
    <row r="8986" spans="3:10">
      <c r="C8986" s="125" t="s">
        <v>6465</v>
      </c>
      <c r="D8986" s="88" t="s">
        <v>6466</v>
      </c>
      <c r="E8986" s="113">
        <v>4</v>
      </c>
      <c r="F8986" s="113">
        <v>5</v>
      </c>
      <c r="G8986" s="113">
        <v>1029</v>
      </c>
      <c r="H8986" s="113">
        <v>1132</v>
      </c>
      <c r="I8986" s="50">
        <f t="shared" si="472"/>
        <v>1033</v>
      </c>
      <c r="J8986" s="50">
        <f t="shared" si="473"/>
        <v>1137</v>
      </c>
    </row>
    <row r="8987" spans="3:10">
      <c r="C8987" s="125" t="s">
        <v>6467</v>
      </c>
      <c r="D8987" s="88" t="s">
        <v>6468</v>
      </c>
      <c r="E8987" s="113">
        <v>0</v>
      </c>
      <c r="F8987" s="113">
        <v>1</v>
      </c>
      <c r="G8987" s="113">
        <v>52</v>
      </c>
      <c r="H8987" s="113">
        <v>57</v>
      </c>
      <c r="I8987" s="50">
        <f t="shared" si="472"/>
        <v>52</v>
      </c>
      <c r="J8987" s="50">
        <f t="shared" si="473"/>
        <v>58</v>
      </c>
    </row>
    <row r="8988" spans="3:10">
      <c r="C8988" s="125" t="s">
        <v>6469</v>
      </c>
      <c r="D8988" s="88" t="s">
        <v>6470</v>
      </c>
      <c r="E8988" s="113">
        <v>238</v>
      </c>
      <c r="F8988" s="113">
        <v>261</v>
      </c>
      <c r="G8988" s="113">
        <v>612</v>
      </c>
      <c r="H8988" s="113">
        <v>673</v>
      </c>
      <c r="I8988" s="50">
        <f t="shared" si="472"/>
        <v>850</v>
      </c>
      <c r="J8988" s="50">
        <f t="shared" si="473"/>
        <v>934</v>
      </c>
    </row>
    <row r="8989" spans="3:10">
      <c r="C8989" s="125" t="s">
        <v>6471</v>
      </c>
      <c r="D8989" s="88" t="s">
        <v>6472</v>
      </c>
      <c r="E8989" s="113">
        <v>2</v>
      </c>
      <c r="F8989" s="113">
        <v>3</v>
      </c>
      <c r="G8989" s="113">
        <v>16</v>
      </c>
      <c r="H8989" s="113">
        <v>17</v>
      </c>
      <c r="I8989" s="50">
        <f t="shared" si="472"/>
        <v>18</v>
      </c>
      <c r="J8989" s="50">
        <f t="shared" si="473"/>
        <v>20</v>
      </c>
    </row>
    <row r="8990" spans="3:10">
      <c r="C8990" s="125" t="s">
        <v>6473</v>
      </c>
      <c r="D8990" s="88" t="s">
        <v>6474</v>
      </c>
      <c r="E8990" s="113">
        <v>3</v>
      </c>
      <c r="F8990" s="113">
        <v>4</v>
      </c>
      <c r="G8990" s="113">
        <v>52</v>
      </c>
      <c r="H8990" s="113">
        <v>57</v>
      </c>
      <c r="I8990" s="50">
        <f t="shared" si="472"/>
        <v>55</v>
      </c>
      <c r="J8990" s="50">
        <f t="shared" si="473"/>
        <v>61</v>
      </c>
    </row>
    <row r="8991" spans="3:10">
      <c r="C8991" s="125" t="s">
        <v>6475</v>
      </c>
      <c r="D8991" s="88" t="s">
        <v>6476</v>
      </c>
      <c r="E8991" s="113">
        <v>1</v>
      </c>
      <c r="F8991" s="113">
        <v>2</v>
      </c>
      <c r="G8991" s="113">
        <v>91</v>
      </c>
      <c r="H8991" s="113">
        <v>100</v>
      </c>
      <c r="I8991" s="50">
        <f t="shared" si="472"/>
        <v>92</v>
      </c>
      <c r="J8991" s="50">
        <f t="shared" si="473"/>
        <v>102</v>
      </c>
    </row>
    <row r="8992" spans="3:10">
      <c r="C8992" s="125" t="s">
        <v>6477</v>
      </c>
      <c r="D8992" s="88" t="s">
        <v>6478</v>
      </c>
      <c r="E8992" s="113">
        <v>5</v>
      </c>
      <c r="F8992" s="113">
        <v>6</v>
      </c>
      <c r="G8992" s="113">
        <v>53</v>
      </c>
      <c r="H8992" s="113">
        <v>58</v>
      </c>
      <c r="I8992" s="50">
        <f t="shared" si="472"/>
        <v>58</v>
      </c>
      <c r="J8992" s="50">
        <f t="shared" si="473"/>
        <v>64</v>
      </c>
    </row>
    <row r="8993" spans="3:10">
      <c r="C8993" s="125" t="s">
        <v>6479</v>
      </c>
      <c r="D8993" s="88" t="s">
        <v>6480</v>
      </c>
      <c r="E8993" s="113">
        <v>0</v>
      </c>
      <c r="F8993" s="113">
        <v>1</v>
      </c>
      <c r="G8993" s="113">
        <v>0</v>
      </c>
      <c r="H8993" s="113">
        <v>1</v>
      </c>
      <c r="I8993" s="50">
        <f t="shared" si="472"/>
        <v>0</v>
      </c>
      <c r="J8993" s="50">
        <f t="shared" si="473"/>
        <v>2</v>
      </c>
    </row>
    <row r="8994" spans="3:10">
      <c r="C8994" s="125" t="s">
        <v>6481</v>
      </c>
      <c r="D8994" s="88" t="s">
        <v>6482</v>
      </c>
      <c r="E8994" s="113">
        <v>929</v>
      </c>
      <c r="F8994" s="113">
        <v>1022</v>
      </c>
      <c r="G8994" s="113">
        <v>1308</v>
      </c>
      <c r="H8994" s="113">
        <v>1438</v>
      </c>
      <c r="I8994" s="50">
        <f t="shared" si="472"/>
        <v>2237</v>
      </c>
      <c r="J8994" s="50">
        <f t="shared" si="473"/>
        <v>2460</v>
      </c>
    </row>
    <row r="8995" spans="3:10">
      <c r="C8995" s="125" t="s">
        <v>6483</v>
      </c>
      <c r="D8995" s="88" t="s">
        <v>6484</v>
      </c>
      <c r="E8995" s="113">
        <v>359</v>
      </c>
      <c r="F8995" s="113">
        <v>395</v>
      </c>
      <c r="G8995" s="113">
        <v>2323</v>
      </c>
      <c r="H8995" s="113">
        <v>2555</v>
      </c>
      <c r="I8995" s="50">
        <f t="shared" si="472"/>
        <v>2682</v>
      </c>
      <c r="J8995" s="50">
        <f t="shared" si="473"/>
        <v>2950</v>
      </c>
    </row>
    <row r="8996" spans="3:10">
      <c r="C8996" s="125" t="s">
        <v>6485</v>
      </c>
      <c r="D8996" s="88" t="s">
        <v>6486</v>
      </c>
      <c r="E8996" s="113">
        <v>12</v>
      </c>
      <c r="F8996" s="113">
        <v>13</v>
      </c>
      <c r="G8996" s="113">
        <v>225</v>
      </c>
      <c r="H8996" s="113">
        <v>247</v>
      </c>
      <c r="I8996" s="50">
        <f t="shared" ref="I8996:I9059" si="474">SUM(E8996,G8996)</f>
        <v>237</v>
      </c>
      <c r="J8996" s="50">
        <f t="shared" ref="J8996:J9059" si="475">SUM(F8996,H8996)</f>
        <v>260</v>
      </c>
    </row>
    <row r="8997" spans="3:10">
      <c r="C8997" s="125" t="s">
        <v>6487</v>
      </c>
      <c r="D8997" s="88" t="s">
        <v>6488</v>
      </c>
      <c r="E8997" s="113">
        <v>0</v>
      </c>
      <c r="F8997" s="113">
        <v>1</v>
      </c>
      <c r="G8997" s="113">
        <v>10</v>
      </c>
      <c r="H8997" s="113">
        <v>11</v>
      </c>
      <c r="I8997" s="50">
        <f t="shared" si="474"/>
        <v>10</v>
      </c>
      <c r="J8997" s="50">
        <f t="shared" si="475"/>
        <v>12</v>
      </c>
    </row>
    <row r="8998" spans="3:10">
      <c r="C8998" s="125" t="s">
        <v>6489</v>
      </c>
      <c r="D8998" s="88" t="s">
        <v>6490</v>
      </c>
      <c r="E8998" s="113">
        <v>148</v>
      </c>
      <c r="F8998" s="113">
        <v>163</v>
      </c>
      <c r="G8998" s="113">
        <v>847</v>
      </c>
      <c r="H8998" s="113">
        <v>931</v>
      </c>
      <c r="I8998" s="50">
        <f t="shared" si="474"/>
        <v>995</v>
      </c>
      <c r="J8998" s="50">
        <f t="shared" si="475"/>
        <v>1094</v>
      </c>
    </row>
    <row r="8999" spans="3:10">
      <c r="C8999" s="125" t="s">
        <v>6491</v>
      </c>
      <c r="D8999" s="88" t="s">
        <v>6492</v>
      </c>
      <c r="E8999" s="113">
        <v>13</v>
      </c>
      <c r="F8999" s="113">
        <v>14</v>
      </c>
      <c r="G8999" s="113">
        <v>66</v>
      </c>
      <c r="H8999" s="113">
        <v>72</v>
      </c>
      <c r="I8999" s="50">
        <f t="shared" si="474"/>
        <v>79</v>
      </c>
      <c r="J8999" s="50">
        <f t="shared" si="475"/>
        <v>86</v>
      </c>
    </row>
    <row r="9000" spans="3:10">
      <c r="C9000" s="125" t="s">
        <v>6493</v>
      </c>
      <c r="D9000" s="88" t="s">
        <v>6494</v>
      </c>
      <c r="E9000" s="113">
        <v>0</v>
      </c>
      <c r="F9000" s="113">
        <v>1</v>
      </c>
      <c r="G9000" s="113">
        <v>1</v>
      </c>
      <c r="H9000" s="113">
        <v>2</v>
      </c>
      <c r="I9000" s="50">
        <f t="shared" si="474"/>
        <v>1</v>
      </c>
      <c r="J9000" s="50">
        <f t="shared" si="475"/>
        <v>3</v>
      </c>
    </row>
    <row r="9001" spans="3:10">
      <c r="C9001" s="125" t="s">
        <v>6495</v>
      </c>
      <c r="D9001" s="88" t="s">
        <v>6496</v>
      </c>
      <c r="E9001" s="113">
        <v>0</v>
      </c>
      <c r="F9001" s="113">
        <v>1</v>
      </c>
      <c r="G9001" s="113">
        <v>0</v>
      </c>
      <c r="H9001" s="113">
        <v>1</v>
      </c>
      <c r="I9001" s="50">
        <f t="shared" si="474"/>
        <v>0</v>
      </c>
      <c r="J9001" s="50">
        <f t="shared" si="475"/>
        <v>2</v>
      </c>
    </row>
    <row r="9002" spans="3:10">
      <c r="C9002" s="125" t="s">
        <v>6497</v>
      </c>
      <c r="D9002" s="88" t="s">
        <v>6498</v>
      </c>
      <c r="E9002" s="113">
        <v>0</v>
      </c>
      <c r="F9002" s="113">
        <v>1</v>
      </c>
      <c r="G9002" s="113">
        <v>6</v>
      </c>
      <c r="H9002" s="113">
        <v>7</v>
      </c>
      <c r="I9002" s="50">
        <f t="shared" si="474"/>
        <v>6</v>
      </c>
      <c r="J9002" s="50">
        <f t="shared" si="475"/>
        <v>8</v>
      </c>
    </row>
    <row r="9003" spans="3:10">
      <c r="C9003" s="125" t="s">
        <v>6499</v>
      </c>
      <c r="D9003" s="88" t="s">
        <v>6500</v>
      </c>
      <c r="E9003" s="113">
        <v>603</v>
      </c>
      <c r="F9003" s="113">
        <v>663</v>
      </c>
      <c r="G9003" s="113">
        <v>190</v>
      </c>
      <c r="H9003" s="113">
        <v>209</v>
      </c>
      <c r="I9003" s="50">
        <f t="shared" si="474"/>
        <v>793</v>
      </c>
      <c r="J9003" s="50">
        <f t="shared" si="475"/>
        <v>872</v>
      </c>
    </row>
    <row r="9004" spans="3:10">
      <c r="C9004" s="125" t="s">
        <v>6501</v>
      </c>
      <c r="D9004" s="88" t="s">
        <v>6502</v>
      </c>
      <c r="E9004" s="113">
        <v>2</v>
      </c>
      <c r="F9004" s="113">
        <v>3</v>
      </c>
      <c r="G9004" s="113">
        <v>9</v>
      </c>
      <c r="H9004" s="113">
        <v>10</v>
      </c>
      <c r="I9004" s="50">
        <f t="shared" si="474"/>
        <v>11</v>
      </c>
      <c r="J9004" s="50">
        <f t="shared" si="475"/>
        <v>13</v>
      </c>
    </row>
    <row r="9005" spans="3:10">
      <c r="C9005" s="125" t="s">
        <v>6503</v>
      </c>
      <c r="D9005" s="88" t="s">
        <v>6504</v>
      </c>
      <c r="E9005" s="113">
        <v>0</v>
      </c>
      <c r="F9005" s="113">
        <v>1</v>
      </c>
      <c r="G9005" s="113">
        <v>0</v>
      </c>
      <c r="H9005" s="113">
        <v>1</v>
      </c>
      <c r="I9005" s="50">
        <f t="shared" si="474"/>
        <v>0</v>
      </c>
      <c r="J9005" s="50">
        <f t="shared" si="475"/>
        <v>2</v>
      </c>
    </row>
    <row r="9006" spans="3:10">
      <c r="C9006" s="125" t="s">
        <v>6505</v>
      </c>
      <c r="D9006" s="88" t="s">
        <v>6506</v>
      </c>
      <c r="E9006" s="113">
        <v>0</v>
      </c>
      <c r="F9006" s="113">
        <v>1</v>
      </c>
      <c r="G9006" s="113">
        <v>1</v>
      </c>
      <c r="H9006" s="113">
        <v>2</v>
      </c>
      <c r="I9006" s="50">
        <f t="shared" si="474"/>
        <v>1</v>
      </c>
      <c r="J9006" s="50">
        <f t="shared" si="475"/>
        <v>3</v>
      </c>
    </row>
    <row r="9007" spans="3:10">
      <c r="C9007" s="125" t="s">
        <v>6507</v>
      </c>
      <c r="D9007" s="88" t="s">
        <v>6508</v>
      </c>
      <c r="E9007" s="113">
        <v>13</v>
      </c>
      <c r="F9007" s="113">
        <v>14</v>
      </c>
      <c r="G9007" s="113">
        <v>78</v>
      </c>
      <c r="H9007" s="113">
        <v>85</v>
      </c>
      <c r="I9007" s="50">
        <f t="shared" si="474"/>
        <v>91</v>
      </c>
      <c r="J9007" s="50">
        <f t="shared" si="475"/>
        <v>99</v>
      </c>
    </row>
    <row r="9008" spans="3:10">
      <c r="C9008" s="125" t="s">
        <v>6509</v>
      </c>
      <c r="D9008" s="88" t="s">
        <v>6510</v>
      </c>
      <c r="E9008" s="113">
        <v>0</v>
      </c>
      <c r="F9008" s="113">
        <v>1</v>
      </c>
      <c r="G9008" s="113">
        <v>1</v>
      </c>
      <c r="H9008" s="113">
        <v>2</v>
      </c>
      <c r="I9008" s="50">
        <f t="shared" si="474"/>
        <v>1</v>
      </c>
      <c r="J9008" s="50">
        <f t="shared" si="475"/>
        <v>3</v>
      </c>
    </row>
    <row r="9009" spans="3:10">
      <c r="C9009" s="125" t="s">
        <v>6511</v>
      </c>
      <c r="D9009" s="88" t="s">
        <v>6512</v>
      </c>
      <c r="E9009" s="113">
        <v>5</v>
      </c>
      <c r="F9009" s="113">
        <v>6</v>
      </c>
      <c r="G9009" s="113">
        <v>36</v>
      </c>
      <c r="H9009" s="113">
        <v>39</v>
      </c>
      <c r="I9009" s="50">
        <f t="shared" si="474"/>
        <v>41</v>
      </c>
      <c r="J9009" s="50">
        <f t="shared" si="475"/>
        <v>45</v>
      </c>
    </row>
    <row r="9010" spans="3:10">
      <c r="C9010" s="125" t="s">
        <v>6513</v>
      </c>
      <c r="D9010" s="88" t="s">
        <v>6514</v>
      </c>
      <c r="E9010" s="113">
        <v>0</v>
      </c>
      <c r="F9010" s="113">
        <v>1</v>
      </c>
      <c r="G9010" s="113">
        <v>9</v>
      </c>
      <c r="H9010" s="113">
        <v>10</v>
      </c>
      <c r="I9010" s="50">
        <f t="shared" si="474"/>
        <v>9</v>
      </c>
      <c r="J9010" s="50">
        <f t="shared" si="475"/>
        <v>11</v>
      </c>
    </row>
    <row r="9011" spans="3:10">
      <c r="C9011" s="125" t="s">
        <v>6515</v>
      </c>
      <c r="D9011" s="88" t="s">
        <v>6516</v>
      </c>
      <c r="E9011" s="113">
        <v>0</v>
      </c>
      <c r="F9011" s="113">
        <v>1</v>
      </c>
      <c r="G9011" s="113">
        <v>0</v>
      </c>
      <c r="H9011" s="113">
        <v>1</v>
      </c>
      <c r="I9011" s="50">
        <f t="shared" si="474"/>
        <v>0</v>
      </c>
      <c r="J9011" s="50">
        <f t="shared" si="475"/>
        <v>2</v>
      </c>
    </row>
    <row r="9012" spans="3:10">
      <c r="C9012" s="125" t="s">
        <v>6517</v>
      </c>
      <c r="D9012" s="88" t="s">
        <v>6518</v>
      </c>
      <c r="E9012" s="113">
        <v>0</v>
      </c>
      <c r="F9012" s="113">
        <v>1</v>
      </c>
      <c r="G9012" s="113">
        <v>7</v>
      </c>
      <c r="H9012" s="113">
        <v>8</v>
      </c>
      <c r="I9012" s="50">
        <f t="shared" si="474"/>
        <v>7</v>
      </c>
      <c r="J9012" s="50">
        <f t="shared" si="475"/>
        <v>9</v>
      </c>
    </row>
    <row r="9013" spans="3:10">
      <c r="C9013" s="125" t="s">
        <v>6519</v>
      </c>
      <c r="D9013" s="88" t="s">
        <v>6520</v>
      </c>
      <c r="E9013" s="113">
        <v>0</v>
      </c>
      <c r="F9013" s="113">
        <v>1</v>
      </c>
      <c r="G9013" s="113">
        <v>13</v>
      </c>
      <c r="H9013" s="113">
        <v>14</v>
      </c>
      <c r="I9013" s="50">
        <f t="shared" si="474"/>
        <v>13</v>
      </c>
      <c r="J9013" s="50">
        <f t="shared" si="475"/>
        <v>15</v>
      </c>
    </row>
    <row r="9014" spans="3:10">
      <c r="C9014" s="125" t="s">
        <v>6521</v>
      </c>
      <c r="D9014" s="88" t="s">
        <v>6522</v>
      </c>
      <c r="E9014" s="113">
        <v>1</v>
      </c>
      <c r="F9014" s="113">
        <v>2</v>
      </c>
      <c r="G9014" s="113">
        <v>21</v>
      </c>
      <c r="H9014" s="113">
        <v>23</v>
      </c>
      <c r="I9014" s="50">
        <f t="shared" si="474"/>
        <v>22</v>
      </c>
      <c r="J9014" s="50">
        <f t="shared" si="475"/>
        <v>25</v>
      </c>
    </row>
    <row r="9015" spans="3:10">
      <c r="C9015" s="125" t="s">
        <v>6523</v>
      </c>
      <c r="D9015" s="88" t="s">
        <v>6524</v>
      </c>
      <c r="E9015" s="113">
        <v>0</v>
      </c>
      <c r="F9015" s="113">
        <v>1</v>
      </c>
      <c r="G9015" s="113">
        <v>1</v>
      </c>
      <c r="H9015" s="113">
        <v>2</v>
      </c>
      <c r="I9015" s="50">
        <f t="shared" si="474"/>
        <v>1</v>
      </c>
      <c r="J9015" s="50">
        <f t="shared" si="475"/>
        <v>3</v>
      </c>
    </row>
    <row r="9016" spans="3:10">
      <c r="C9016" s="125" t="s">
        <v>6525</v>
      </c>
      <c r="D9016" s="88" t="s">
        <v>6526</v>
      </c>
      <c r="E9016" s="113">
        <v>0</v>
      </c>
      <c r="F9016" s="113">
        <v>1</v>
      </c>
      <c r="G9016" s="113">
        <v>65</v>
      </c>
      <c r="H9016" s="113">
        <v>71</v>
      </c>
      <c r="I9016" s="50">
        <f t="shared" si="474"/>
        <v>65</v>
      </c>
      <c r="J9016" s="50">
        <f t="shared" si="475"/>
        <v>72</v>
      </c>
    </row>
    <row r="9017" spans="3:10">
      <c r="C9017" s="125" t="s">
        <v>6527</v>
      </c>
      <c r="D9017" s="88" t="s">
        <v>6528</v>
      </c>
      <c r="E9017" s="113">
        <v>0</v>
      </c>
      <c r="F9017" s="113">
        <v>1</v>
      </c>
      <c r="G9017" s="113">
        <v>1</v>
      </c>
      <c r="H9017" s="113">
        <v>2</v>
      </c>
      <c r="I9017" s="50">
        <f t="shared" si="474"/>
        <v>1</v>
      </c>
      <c r="J9017" s="50">
        <f t="shared" si="475"/>
        <v>3</v>
      </c>
    </row>
    <row r="9018" spans="3:10">
      <c r="C9018" s="125" t="s">
        <v>6529</v>
      </c>
      <c r="D9018" s="88" t="s">
        <v>6530</v>
      </c>
      <c r="E9018" s="113">
        <v>2</v>
      </c>
      <c r="F9018" s="113">
        <v>3</v>
      </c>
      <c r="G9018" s="113">
        <v>5</v>
      </c>
      <c r="H9018" s="113">
        <v>6</v>
      </c>
      <c r="I9018" s="50">
        <f t="shared" si="474"/>
        <v>7</v>
      </c>
      <c r="J9018" s="50">
        <f t="shared" si="475"/>
        <v>9</v>
      </c>
    </row>
    <row r="9019" spans="3:10">
      <c r="C9019" s="125" t="s">
        <v>6531</v>
      </c>
      <c r="D9019" s="88" t="s">
        <v>6532</v>
      </c>
      <c r="E9019" s="113">
        <v>4</v>
      </c>
      <c r="F9019" s="113">
        <v>5</v>
      </c>
      <c r="G9019" s="113">
        <v>4</v>
      </c>
      <c r="H9019" s="113">
        <v>5</v>
      </c>
      <c r="I9019" s="50">
        <f t="shared" si="474"/>
        <v>8</v>
      </c>
      <c r="J9019" s="50">
        <f t="shared" si="475"/>
        <v>10</v>
      </c>
    </row>
    <row r="9020" spans="3:10">
      <c r="C9020" s="125" t="s">
        <v>6533</v>
      </c>
      <c r="D9020" s="88" t="s">
        <v>6534</v>
      </c>
      <c r="E9020" s="113">
        <v>1</v>
      </c>
      <c r="F9020" s="113">
        <v>2</v>
      </c>
      <c r="G9020" s="113">
        <v>20</v>
      </c>
      <c r="H9020" s="113">
        <v>22</v>
      </c>
      <c r="I9020" s="50">
        <f t="shared" si="474"/>
        <v>21</v>
      </c>
      <c r="J9020" s="50">
        <f t="shared" si="475"/>
        <v>24</v>
      </c>
    </row>
    <row r="9021" spans="3:10">
      <c r="C9021" s="125" t="s">
        <v>6535</v>
      </c>
      <c r="D9021" s="88" t="s">
        <v>6536</v>
      </c>
      <c r="E9021" s="113">
        <v>9</v>
      </c>
      <c r="F9021" s="113">
        <v>10</v>
      </c>
      <c r="G9021" s="113">
        <v>51</v>
      </c>
      <c r="H9021" s="113">
        <v>56</v>
      </c>
      <c r="I9021" s="50">
        <f t="shared" si="474"/>
        <v>60</v>
      </c>
      <c r="J9021" s="50">
        <f t="shared" si="475"/>
        <v>66</v>
      </c>
    </row>
    <row r="9022" spans="3:10">
      <c r="C9022" s="125" t="s">
        <v>6537</v>
      </c>
      <c r="D9022" s="88" t="s">
        <v>6538</v>
      </c>
      <c r="E9022" s="113">
        <v>0</v>
      </c>
      <c r="F9022" s="113">
        <v>1</v>
      </c>
      <c r="G9022" s="113">
        <v>1</v>
      </c>
      <c r="H9022" s="113">
        <v>2</v>
      </c>
      <c r="I9022" s="50">
        <f t="shared" si="474"/>
        <v>1</v>
      </c>
      <c r="J9022" s="50">
        <f t="shared" si="475"/>
        <v>3</v>
      </c>
    </row>
    <row r="9023" spans="3:10">
      <c r="C9023" s="125" t="s">
        <v>6539</v>
      </c>
      <c r="D9023" s="88" t="s">
        <v>6540</v>
      </c>
      <c r="E9023" s="113">
        <v>0</v>
      </c>
      <c r="F9023" s="113">
        <v>1</v>
      </c>
      <c r="G9023" s="113">
        <v>2</v>
      </c>
      <c r="H9023" s="113">
        <v>3</v>
      </c>
      <c r="I9023" s="50">
        <f t="shared" si="474"/>
        <v>2</v>
      </c>
      <c r="J9023" s="50">
        <f t="shared" si="475"/>
        <v>4</v>
      </c>
    </row>
    <row r="9024" spans="3:10">
      <c r="C9024" s="125" t="s">
        <v>6541</v>
      </c>
      <c r="D9024" s="88" t="s">
        <v>6542</v>
      </c>
      <c r="E9024" s="113">
        <v>1804</v>
      </c>
      <c r="F9024" s="113">
        <v>1984</v>
      </c>
      <c r="G9024" s="113">
        <v>121</v>
      </c>
      <c r="H9024" s="113">
        <v>133</v>
      </c>
      <c r="I9024" s="50">
        <f t="shared" si="474"/>
        <v>1925</v>
      </c>
      <c r="J9024" s="50">
        <f t="shared" si="475"/>
        <v>2117</v>
      </c>
    </row>
    <row r="9025" spans="3:10">
      <c r="C9025" s="125" t="s">
        <v>6543</v>
      </c>
      <c r="D9025" s="88" t="s">
        <v>6544</v>
      </c>
      <c r="E9025" s="113">
        <v>0</v>
      </c>
      <c r="F9025" s="113">
        <v>1</v>
      </c>
      <c r="G9025" s="113">
        <v>12</v>
      </c>
      <c r="H9025" s="113">
        <v>13</v>
      </c>
      <c r="I9025" s="50">
        <f t="shared" si="474"/>
        <v>12</v>
      </c>
      <c r="J9025" s="50">
        <f t="shared" si="475"/>
        <v>14</v>
      </c>
    </row>
    <row r="9026" spans="3:10">
      <c r="C9026" s="125" t="s">
        <v>6545</v>
      </c>
      <c r="D9026" s="88" t="s">
        <v>6546</v>
      </c>
      <c r="E9026" s="113">
        <v>5</v>
      </c>
      <c r="F9026" s="113">
        <v>6</v>
      </c>
      <c r="G9026" s="113">
        <v>72</v>
      </c>
      <c r="H9026" s="113">
        <v>79</v>
      </c>
      <c r="I9026" s="50">
        <f t="shared" si="474"/>
        <v>77</v>
      </c>
      <c r="J9026" s="50">
        <f t="shared" si="475"/>
        <v>85</v>
      </c>
    </row>
    <row r="9027" spans="3:10">
      <c r="C9027" s="125" t="s">
        <v>6547</v>
      </c>
      <c r="D9027" s="88" t="s">
        <v>6548</v>
      </c>
      <c r="E9027" s="113">
        <v>0</v>
      </c>
      <c r="F9027" s="113">
        <v>1</v>
      </c>
      <c r="G9027" s="113">
        <v>23</v>
      </c>
      <c r="H9027" s="113">
        <v>25</v>
      </c>
      <c r="I9027" s="50">
        <f t="shared" si="474"/>
        <v>23</v>
      </c>
      <c r="J9027" s="50">
        <f t="shared" si="475"/>
        <v>26</v>
      </c>
    </row>
    <row r="9028" spans="3:10">
      <c r="C9028" s="125" t="s">
        <v>6549</v>
      </c>
      <c r="D9028" s="88" t="s">
        <v>6550</v>
      </c>
      <c r="E9028" s="113">
        <v>0</v>
      </c>
      <c r="F9028" s="113">
        <v>1</v>
      </c>
      <c r="G9028" s="113">
        <v>81</v>
      </c>
      <c r="H9028" s="113">
        <v>89</v>
      </c>
      <c r="I9028" s="50">
        <f t="shared" si="474"/>
        <v>81</v>
      </c>
      <c r="J9028" s="50">
        <f t="shared" si="475"/>
        <v>90</v>
      </c>
    </row>
    <row r="9029" spans="3:10">
      <c r="C9029" s="125" t="s">
        <v>6551</v>
      </c>
      <c r="D9029" s="88" t="s">
        <v>6552</v>
      </c>
      <c r="E9029" s="113">
        <v>9</v>
      </c>
      <c r="F9029" s="113">
        <v>10</v>
      </c>
      <c r="G9029" s="113">
        <v>448</v>
      </c>
      <c r="H9029" s="113">
        <v>493</v>
      </c>
      <c r="I9029" s="50">
        <f t="shared" si="474"/>
        <v>457</v>
      </c>
      <c r="J9029" s="50">
        <f t="shared" si="475"/>
        <v>503</v>
      </c>
    </row>
    <row r="9030" spans="3:10">
      <c r="C9030" s="125" t="s">
        <v>6553</v>
      </c>
      <c r="D9030" s="88" t="s">
        <v>6554</v>
      </c>
      <c r="E9030" s="113">
        <v>0</v>
      </c>
      <c r="F9030" s="113">
        <v>1</v>
      </c>
      <c r="G9030" s="113">
        <v>80</v>
      </c>
      <c r="H9030" s="113">
        <v>88</v>
      </c>
      <c r="I9030" s="50">
        <f t="shared" si="474"/>
        <v>80</v>
      </c>
      <c r="J9030" s="50">
        <f t="shared" si="475"/>
        <v>89</v>
      </c>
    </row>
    <row r="9031" spans="3:10">
      <c r="C9031" s="125" t="s">
        <v>6555</v>
      </c>
      <c r="D9031" s="88" t="s">
        <v>6556</v>
      </c>
      <c r="E9031" s="113">
        <v>0</v>
      </c>
      <c r="F9031" s="113">
        <v>1</v>
      </c>
      <c r="G9031" s="113">
        <v>27</v>
      </c>
      <c r="H9031" s="113">
        <v>29</v>
      </c>
      <c r="I9031" s="50">
        <f t="shared" si="474"/>
        <v>27</v>
      </c>
      <c r="J9031" s="50">
        <f t="shared" si="475"/>
        <v>30</v>
      </c>
    </row>
    <row r="9032" spans="3:10">
      <c r="C9032" s="125" t="s">
        <v>6557</v>
      </c>
      <c r="D9032" s="88" t="s">
        <v>6558</v>
      </c>
      <c r="E9032" s="113">
        <v>1</v>
      </c>
      <c r="F9032" s="113">
        <v>2</v>
      </c>
      <c r="G9032" s="113">
        <v>33</v>
      </c>
      <c r="H9032" s="113">
        <v>36</v>
      </c>
      <c r="I9032" s="50">
        <f t="shared" si="474"/>
        <v>34</v>
      </c>
      <c r="J9032" s="50">
        <f t="shared" si="475"/>
        <v>38</v>
      </c>
    </row>
    <row r="9033" spans="3:10">
      <c r="C9033" s="125" t="s">
        <v>6559</v>
      </c>
      <c r="D9033" s="88" t="s">
        <v>6560</v>
      </c>
      <c r="E9033" s="113">
        <v>1</v>
      </c>
      <c r="F9033" s="113">
        <v>2</v>
      </c>
      <c r="G9033" s="113">
        <v>733</v>
      </c>
      <c r="H9033" s="113">
        <v>806</v>
      </c>
      <c r="I9033" s="50">
        <f t="shared" si="474"/>
        <v>734</v>
      </c>
      <c r="J9033" s="50">
        <f t="shared" si="475"/>
        <v>808</v>
      </c>
    </row>
    <row r="9034" spans="3:10">
      <c r="C9034" s="125" t="s">
        <v>6561</v>
      </c>
      <c r="D9034" s="88" t="s">
        <v>6562</v>
      </c>
      <c r="E9034" s="113">
        <v>0</v>
      </c>
      <c r="F9034" s="113">
        <v>1</v>
      </c>
      <c r="G9034" s="113">
        <v>20</v>
      </c>
      <c r="H9034" s="113">
        <v>22</v>
      </c>
      <c r="I9034" s="50">
        <f t="shared" si="474"/>
        <v>20</v>
      </c>
      <c r="J9034" s="50">
        <f t="shared" si="475"/>
        <v>23</v>
      </c>
    </row>
    <row r="9035" spans="3:10">
      <c r="C9035" s="125" t="s">
        <v>6563</v>
      </c>
      <c r="D9035" s="88" t="s">
        <v>6564</v>
      </c>
      <c r="E9035" s="113">
        <v>0</v>
      </c>
      <c r="F9035" s="113">
        <v>1</v>
      </c>
      <c r="G9035" s="113">
        <v>4</v>
      </c>
      <c r="H9035" s="113">
        <v>5</v>
      </c>
      <c r="I9035" s="50">
        <f t="shared" si="474"/>
        <v>4</v>
      </c>
      <c r="J9035" s="50">
        <f t="shared" si="475"/>
        <v>6</v>
      </c>
    </row>
    <row r="9036" spans="3:10">
      <c r="C9036" s="125" t="s">
        <v>6565</v>
      </c>
      <c r="D9036" s="88" t="s">
        <v>6566</v>
      </c>
      <c r="E9036" s="113">
        <v>0</v>
      </c>
      <c r="F9036" s="113">
        <v>1</v>
      </c>
      <c r="G9036" s="113">
        <v>80</v>
      </c>
      <c r="H9036" s="113">
        <v>88</v>
      </c>
      <c r="I9036" s="50">
        <f t="shared" si="474"/>
        <v>80</v>
      </c>
      <c r="J9036" s="50">
        <f t="shared" si="475"/>
        <v>89</v>
      </c>
    </row>
    <row r="9037" spans="3:10">
      <c r="C9037" s="125" t="s">
        <v>6567</v>
      </c>
      <c r="D9037" s="88" t="s">
        <v>6568</v>
      </c>
      <c r="E9037" s="113">
        <v>0</v>
      </c>
      <c r="F9037" s="113">
        <v>1</v>
      </c>
      <c r="G9037" s="113">
        <v>85</v>
      </c>
      <c r="H9037" s="113">
        <v>93</v>
      </c>
      <c r="I9037" s="50">
        <f t="shared" si="474"/>
        <v>85</v>
      </c>
      <c r="J9037" s="50">
        <f t="shared" si="475"/>
        <v>94</v>
      </c>
    </row>
    <row r="9038" spans="3:10">
      <c r="C9038" s="125" t="s">
        <v>6569</v>
      </c>
      <c r="D9038" s="88" t="s">
        <v>6570</v>
      </c>
      <c r="E9038" s="113">
        <v>1</v>
      </c>
      <c r="F9038" s="113">
        <v>2</v>
      </c>
      <c r="G9038" s="113">
        <v>89</v>
      </c>
      <c r="H9038" s="113">
        <v>97</v>
      </c>
      <c r="I9038" s="50">
        <f t="shared" si="474"/>
        <v>90</v>
      </c>
      <c r="J9038" s="50">
        <f t="shared" si="475"/>
        <v>99</v>
      </c>
    </row>
    <row r="9039" spans="3:10">
      <c r="C9039" s="125" t="s">
        <v>6571</v>
      </c>
      <c r="D9039" s="88" t="s">
        <v>6572</v>
      </c>
      <c r="E9039" s="113">
        <v>8</v>
      </c>
      <c r="F9039" s="113">
        <v>9</v>
      </c>
      <c r="G9039" s="113">
        <v>138</v>
      </c>
      <c r="H9039" s="113">
        <v>151</v>
      </c>
      <c r="I9039" s="50">
        <f t="shared" si="474"/>
        <v>146</v>
      </c>
      <c r="J9039" s="50">
        <f t="shared" si="475"/>
        <v>160</v>
      </c>
    </row>
    <row r="9040" spans="3:10">
      <c r="C9040" s="125" t="s">
        <v>6573</v>
      </c>
      <c r="D9040" s="88" t="s">
        <v>6574</v>
      </c>
      <c r="E9040" s="113">
        <v>0</v>
      </c>
      <c r="F9040" s="113">
        <v>1</v>
      </c>
      <c r="G9040" s="113">
        <v>1</v>
      </c>
      <c r="H9040" s="113">
        <v>2</v>
      </c>
      <c r="I9040" s="50">
        <f t="shared" si="474"/>
        <v>1</v>
      </c>
      <c r="J9040" s="50">
        <f t="shared" si="475"/>
        <v>3</v>
      </c>
    </row>
    <row r="9041" spans="3:10">
      <c r="C9041" s="125" t="s">
        <v>6575</v>
      </c>
      <c r="D9041" s="88" t="s">
        <v>6576</v>
      </c>
      <c r="E9041" s="113">
        <v>0</v>
      </c>
      <c r="F9041" s="113">
        <v>1</v>
      </c>
      <c r="G9041" s="113">
        <v>3</v>
      </c>
      <c r="H9041" s="113">
        <v>4</v>
      </c>
      <c r="I9041" s="50">
        <f t="shared" si="474"/>
        <v>3</v>
      </c>
      <c r="J9041" s="50">
        <f t="shared" si="475"/>
        <v>5</v>
      </c>
    </row>
    <row r="9042" spans="3:10">
      <c r="C9042" s="125" t="s">
        <v>6577</v>
      </c>
      <c r="D9042" s="88" t="s">
        <v>6578</v>
      </c>
      <c r="E9042" s="113">
        <v>7</v>
      </c>
      <c r="F9042" s="113">
        <v>8</v>
      </c>
      <c r="G9042" s="113">
        <v>67</v>
      </c>
      <c r="H9042" s="113">
        <v>73</v>
      </c>
      <c r="I9042" s="50">
        <f t="shared" si="474"/>
        <v>74</v>
      </c>
      <c r="J9042" s="50">
        <f t="shared" si="475"/>
        <v>81</v>
      </c>
    </row>
    <row r="9043" spans="3:10">
      <c r="C9043" s="125" t="s">
        <v>6579</v>
      </c>
      <c r="D9043" s="88" t="s">
        <v>6580</v>
      </c>
      <c r="E9043" s="113">
        <v>8</v>
      </c>
      <c r="F9043" s="113">
        <v>9</v>
      </c>
      <c r="G9043" s="113">
        <v>41</v>
      </c>
      <c r="H9043" s="113">
        <v>45</v>
      </c>
      <c r="I9043" s="50">
        <f t="shared" si="474"/>
        <v>49</v>
      </c>
      <c r="J9043" s="50">
        <f t="shared" si="475"/>
        <v>54</v>
      </c>
    </row>
    <row r="9044" spans="3:10">
      <c r="C9044" s="125" t="s">
        <v>6581</v>
      </c>
      <c r="D9044" s="88" t="s">
        <v>6582</v>
      </c>
      <c r="E9044" s="113">
        <v>238</v>
      </c>
      <c r="F9044" s="113">
        <v>261</v>
      </c>
      <c r="G9044" s="113">
        <v>242</v>
      </c>
      <c r="H9044" s="113">
        <v>266</v>
      </c>
      <c r="I9044" s="50">
        <f t="shared" si="474"/>
        <v>480</v>
      </c>
      <c r="J9044" s="50">
        <f t="shared" si="475"/>
        <v>527</v>
      </c>
    </row>
    <row r="9045" spans="3:10">
      <c r="C9045" s="125" t="s">
        <v>56</v>
      </c>
      <c r="D9045" s="88" t="s">
        <v>6583</v>
      </c>
      <c r="E9045" s="113">
        <v>2</v>
      </c>
      <c r="F9045" s="113">
        <v>3</v>
      </c>
      <c r="G9045" s="113">
        <v>30</v>
      </c>
      <c r="H9045" s="113">
        <v>33</v>
      </c>
      <c r="I9045" s="50">
        <f t="shared" si="474"/>
        <v>32</v>
      </c>
      <c r="J9045" s="50">
        <f t="shared" si="475"/>
        <v>36</v>
      </c>
    </row>
    <row r="9046" spans="3:10">
      <c r="C9046" s="125" t="s">
        <v>57</v>
      </c>
      <c r="D9046" s="88" t="s">
        <v>6584</v>
      </c>
      <c r="E9046" s="113">
        <v>0</v>
      </c>
      <c r="F9046" s="113">
        <v>1</v>
      </c>
      <c r="G9046" s="113">
        <v>39</v>
      </c>
      <c r="H9046" s="113">
        <v>42</v>
      </c>
      <c r="I9046" s="50">
        <f t="shared" si="474"/>
        <v>39</v>
      </c>
      <c r="J9046" s="50">
        <f t="shared" si="475"/>
        <v>43</v>
      </c>
    </row>
    <row r="9047" spans="3:10">
      <c r="C9047" s="125" t="s">
        <v>6585</v>
      </c>
      <c r="D9047" s="88" t="s">
        <v>6586</v>
      </c>
      <c r="E9047" s="113">
        <v>0</v>
      </c>
      <c r="F9047" s="113">
        <v>1</v>
      </c>
      <c r="G9047" s="113">
        <v>10</v>
      </c>
      <c r="H9047" s="113">
        <v>11</v>
      </c>
      <c r="I9047" s="50">
        <f t="shared" si="474"/>
        <v>10</v>
      </c>
      <c r="J9047" s="50">
        <f t="shared" si="475"/>
        <v>12</v>
      </c>
    </row>
    <row r="9048" spans="3:10">
      <c r="C9048" s="125" t="s">
        <v>6587</v>
      </c>
      <c r="D9048" s="88" t="s">
        <v>6588</v>
      </c>
      <c r="E9048" s="113">
        <v>624</v>
      </c>
      <c r="F9048" s="113">
        <v>686</v>
      </c>
      <c r="G9048" s="113">
        <v>2755</v>
      </c>
      <c r="H9048" s="113">
        <v>3030</v>
      </c>
      <c r="I9048" s="50">
        <f t="shared" si="474"/>
        <v>3379</v>
      </c>
      <c r="J9048" s="50">
        <f t="shared" si="475"/>
        <v>3716</v>
      </c>
    </row>
    <row r="9049" spans="3:10">
      <c r="C9049" s="125" t="s">
        <v>6589</v>
      </c>
      <c r="D9049" s="88" t="s">
        <v>6590</v>
      </c>
      <c r="E9049" s="113">
        <v>1</v>
      </c>
      <c r="F9049" s="113">
        <v>2</v>
      </c>
      <c r="G9049" s="113">
        <v>408</v>
      </c>
      <c r="H9049" s="113">
        <v>448</v>
      </c>
      <c r="I9049" s="50">
        <f t="shared" si="474"/>
        <v>409</v>
      </c>
      <c r="J9049" s="50">
        <f t="shared" si="475"/>
        <v>450</v>
      </c>
    </row>
    <row r="9050" spans="3:10">
      <c r="C9050" s="125" t="s">
        <v>6591</v>
      </c>
      <c r="D9050" s="88" t="s">
        <v>6592</v>
      </c>
      <c r="E9050" s="113">
        <v>0</v>
      </c>
      <c r="F9050" s="113">
        <v>1</v>
      </c>
      <c r="G9050" s="113">
        <v>79</v>
      </c>
      <c r="H9050" s="113">
        <v>86</v>
      </c>
      <c r="I9050" s="50">
        <f t="shared" si="474"/>
        <v>79</v>
      </c>
      <c r="J9050" s="50">
        <f t="shared" si="475"/>
        <v>87</v>
      </c>
    </row>
    <row r="9051" spans="3:10">
      <c r="C9051" s="125" t="s">
        <v>6593</v>
      </c>
      <c r="D9051" s="88" t="s">
        <v>6594</v>
      </c>
      <c r="E9051" s="113">
        <v>0</v>
      </c>
      <c r="F9051" s="113">
        <v>1</v>
      </c>
      <c r="G9051" s="113">
        <v>178</v>
      </c>
      <c r="H9051" s="113">
        <v>195</v>
      </c>
      <c r="I9051" s="50">
        <f t="shared" si="474"/>
        <v>178</v>
      </c>
      <c r="J9051" s="50">
        <f t="shared" si="475"/>
        <v>196</v>
      </c>
    </row>
    <row r="9052" spans="3:10">
      <c r="C9052" s="125" t="s">
        <v>6595</v>
      </c>
      <c r="D9052" s="88" t="s">
        <v>6596</v>
      </c>
      <c r="E9052" s="113">
        <v>0</v>
      </c>
      <c r="F9052" s="113">
        <v>1</v>
      </c>
      <c r="G9052" s="113">
        <v>19</v>
      </c>
      <c r="H9052" s="113">
        <v>20</v>
      </c>
      <c r="I9052" s="50">
        <f t="shared" si="474"/>
        <v>19</v>
      </c>
      <c r="J9052" s="50">
        <f t="shared" si="475"/>
        <v>21</v>
      </c>
    </row>
    <row r="9053" spans="3:10">
      <c r="C9053" s="125" t="s">
        <v>6597</v>
      </c>
      <c r="D9053" s="88" t="s">
        <v>6598</v>
      </c>
      <c r="E9053" s="113">
        <v>0</v>
      </c>
      <c r="F9053" s="113">
        <v>1</v>
      </c>
      <c r="G9053" s="113">
        <v>119</v>
      </c>
      <c r="H9053" s="113">
        <v>131</v>
      </c>
      <c r="I9053" s="50">
        <f t="shared" si="474"/>
        <v>119</v>
      </c>
      <c r="J9053" s="50">
        <f t="shared" si="475"/>
        <v>132</v>
      </c>
    </row>
    <row r="9054" spans="3:10">
      <c r="C9054" s="125" t="s">
        <v>6599</v>
      </c>
      <c r="D9054" s="88" t="s">
        <v>6600</v>
      </c>
      <c r="E9054" s="113">
        <v>0</v>
      </c>
      <c r="F9054" s="113">
        <v>1</v>
      </c>
      <c r="G9054" s="113">
        <v>6</v>
      </c>
      <c r="H9054" s="113">
        <v>7</v>
      </c>
      <c r="I9054" s="50">
        <f t="shared" si="474"/>
        <v>6</v>
      </c>
      <c r="J9054" s="50">
        <f t="shared" si="475"/>
        <v>8</v>
      </c>
    </row>
    <row r="9055" spans="3:10">
      <c r="C9055" s="125" t="s">
        <v>6601</v>
      </c>
      <c r="D9055" s="88" t="s">
        <v>6602</v>
      </c>
      <c r="E9055" s="113">
        <v>4</v>
      </c>
      <c r="F9055" s="113">
        <v>5</v>
      </c>
      <c r="G9055" s="113">
        <v>158</v>
      </c>
      <c r="H9055" s="113">
        <v>173</v>
      </c>
      <c r="I9055" s="50">
        <f t="shared" si="474"/>
        <v>162</v>
      </c>
      <c r="J9055" s="50">
        <f t="shared" si="475"/>
        <v>178</v>
      </c>
    </row>
    <row r="9056" spans="3:10">
      <c r="C9056" s="125" t="s">
        <v>6603</v>
      </c>
      <c r="D9056" s="88" t="s">
        <v>6604</v>
      </c>
      <c r="E9056" s="113">
        <v>24</v>
      </c>
      <c r="F9056" s="113">
        <v>26</v>
      </c>
      <c r="G9056" s="113">
        <v>676</v>
      </c>
      <c r="H9056" s="113">
        <v>743</v>
      </c>
      <c r="I9056" s="50">
        <f t="shared" si="474"/>
        <v>700</v>
      </c>
      <c r="J9056" s="50">
        <f t="shared" si="475"/>
        <v>769</v>
      </c>
    </row>
    <row r="9057" spans="3:10">
      <c r="C9057" s="125" t="s">
        <v>6605</v>
      </c>
      <c r="D9057" s="88" t="s">
        <v>6606</v>
      </c>
      <c r="E9057" s="113">
        <v>0</v>
      </c>
      <c r="F9057" s="113">
        <v>1</v>
      </c>
      <c r="G9057" s="113">
        <v>567</v>
      </c>
      <c r="H9057" s="113">
        <v>623</v>
      </c>
      <c r="I9057" s="50">
        <f t="shared" si="474"/>
        <v>567</v>
      </c>
      <c r="J9057" s="50">
        <f t="shared" si="475"/>
        <v>624</v>
      </c>
    </row>
    <row r="9058" spans="3:10">
      <c r="C9058" s="125" t="s">
        <v>6607</v>
      </c>
      <c r="D9058" s="88" t="s">
        <v>6608</v>
      </c>
      <c r="E9058" s="113">
        <v>11</v>
      </c>
      <c r="F9058" s="113">
        <v>12</v>
      </c>
      <c r="G9058" s="113">
        <v>233</v>
      </c>
      <c r="H9058" s="113">
        <v>256</v>
      </c>
      <c r="I9058" s="50">
        <f t="shared" si="474"/>
        <v>244</v>
      </c>
      <c r="J9058" s="50">
        <f t="shared" si="475"/>
        <v>268</v>
      </c>
    </row>
    <row r="9059" spans="3:10">
      <c r="C9059" s="125" t="s">
        <v>6609</v>
      </c>
      <c r="D9059" s="88" t="s">
        <v>6610</v>
      </c>
      <c r="E9059" s="113">
        <v>0</v>
      </c>
      <c r="F9059" s="113">
        <v>1</v>
      </c>
      <c r="G9059" s="113">
        <v>11</v>
      </c>
      <c r="H9059" s="113">
        <v>12</v>
      </c>
      <c r="I9059" s="50">
        <f t="shared" si="474"/>
        <v>11</v>
      </c>
      <c r="J9059" s="50">
        <f t="shared" si="475"/>
        <v>13</v>
      </c>
    </row>
    <row r="9060" spans="3:10">
      <c r="C9060" s="125" t="s">
        <v>6611</v>
      </c>
      <c r="D9060" s="88" t="s">
        <v>6612</v>
      </c>
      <c r="E9060" s="113">
        <v>0</v>
      </c>
      <c r="F9060" s="113">
        <v>1</v>
      </c>
      <c r="G9060" s="113">
        <v>4</v>
      </c>
      <c r="H9060" s="113">
        <v>5</v>
      </c>
      <c r="I9060" s="50">
        <f t="shared" ref="I9060:I9096" si="476">SUM(E9060,G9060)</f>
        <v>4</v>
      </c>
      <c r="J9060" s="50">
        <f t="shared" ref="J9060:J9096" si="477">SUM(F9060,H9060)</f>
        <v>6</v>
      </c>
    </row>
    <row r="9061" spans="3:10">
      <c r="C9061" s="125" t="s">
        <v>6613</v>
      </c>
      <c r="D9061" s="88" t="s">
        <v>6614</v>
      </c>
      <c r="E9061" s="113">
        <v>4</v>
      </c>
      <c r="F9061" s="113">
        <v>5</v>
      </c>
      <c r="G9061" s="113">
        <v>228</v>
      </c>
      <c r="H9061" s="113">
        <v>250</v>
      </c>
      <c r="I9061" s="50">
        <f t="shared" si="476"/>
        <v>232</v>
      </c>
      <c r="J9061" s="50">
        <f t="shared" si="477"/>
        <v>255</v>
      </c>
    </row>
    <row r="9062" spans="3:10">
      <c r="C9062" s="125" t="s">
        <v>6615</v>
      </c>
      <c r="D9062" s="88" t="s">
        <v>6616</v>
      </c>
      <c r="E9062" s="113">
        <v>0</v>
      </c>
      <c r="F9062" s="113">
        <v>1</v>
      </c>
      <c r="G9062" s="113">
        <v>1</v>
      </c>
      <c r="H9062" s="113">
        <v>2</v>
      </c>
      <c r="I9062" s="50">
        <f t="shared" si="476"/>
        <v>1</v>
      </c>
      <c r="J9062" s="50">
        <f t="shared" si="477"/>
        <v>3</v>
      </c>
    </row>
    <row r="9063" spans="3:10">
      <c r="C9063" s="125" t="s">
        <v>6617</v>
      </c>
      <c r="D9063" s="88" t="s">
        <v>6618</v>
      </c>
      <c r="E9063" s="113">
        <v>0</v>
      </c>
      <c r="F9063" s="113">
        <v>1</v>
      </c>
      <c r="G9063" s="113">
        <v>256</v>
      </c>
      <c r="H9063" s="113">
        <v>281</v>
      </c>
      <c r="I9063" s="50">
        <f t="shared" si="476"/>
        <v>256</v>
      </c>
      <c r="J9063" s="50">
        <f t="shared" si="477"/>
        <v>282</v>
      </c>
    </row>
    <row r="9064" spans="3:10">
      <c r="C9064" s="125" t="s">
        <v>6619</v>
      </c>
      <c r="D9064" s="88" t="s">
        <v>6620</v>
      </c>
      <c r="E9064" s="113">
        <v>3</v>
      </c>
      <c r="F9064" s="113">
        <v>4</v>
      </c>
      <c r="G9064" s="113">
        <v>132</v>
      </c>
      <c r="H9064" s="113">
        <v>145</v>
      </c>
      <c r="I9064" s="50">
        <f t="shared" si="476"/>
        <v>135</v>
      </c>
      <c r="J9064" s="50">
        <f t="shared" si="477"/>
        <v>149</v>
      </c>
    </row>
    <row r="9065" spans="3:10">
      <c r="C9065" s="125" t="s">
        <v>6621</v>
      </c>
      <c r="D9065" s="88" t="s">
        <v>6622</v>
      </c>
      <c r="E9065" s="113">
        <v>12</v>
      </c>
      <c r="F9065" s="113">
        <v>13</v>
      </c>
      <c r="G9065" s="113">
        <v>13</v>
      </c>
      <c r="H9065" s="113">
        <v>14</v>
      </c>
      <c r="I9065" s="50">
        <f t="shared" si="476"/>
        <v>25</v>
      </c>
      <c r="J9065" s="50">
        <f t="shared" si="477"/>
        <v>27</v>
      </c>
    </row>
    <row r="9066" spans="3:10">
      <c r="C9066" s="125" t="s">
        <v>6623</v>
      </c>
      <c r="D9066" s="88" t="s">
        <v>6624</v>
      </c>
      <c r="E9066" s="113">
        <v>0</v>
      </c>
      <c r="F9066" s="113">
        <v>1</v>
      </c>
      <c r="G9066" s="113">
        <v>11</v>
      </c>
      <c r="H9066" s="113">
        <v>12</v>
      </c>
      <c r="I9066" s="50">
        <f t="shared" si="476"/>
        <v>11</v>
      </c>
      <c r="J9066" s="50">
        <f t="shared" si="477"/>
        <v>13</v>
      </c>
    </row>
    <row r="9067" spans="3:10">
      <c r="C9067" s="125" t="s">
        <v>6625</v>
      </c>
      <c r="D9067" s="88" t="s">
        <v>6626</v>
      </c>
      <c r="E9067" s="113">
        <v>0</v>
      </c>
      <c r="F9067" s="113">
        <v>1</v>
      </c>
      <c r="G9067" s="113">
        <v>33</v>
      </c>
      <c r="H9067" s="113">
        <v>36</v>
      </c>
      <c r="I9067" s="50">
        <f t="shared" si="476"/>
        <v>33</v>
      </c>
      <c r="J9067" s="50">
        <f t="shared" si="477"/>
        <v>37</v>
      </c>
    </row>
    <row r="9068" spans="3:10">
      <c r="C9068" s="125" t="s">
        <v>6627</v>
      </c>
      <c r="D9068" s="88" t="s">
        <v>6628</v>
      </c>
      <c r="E9068" s="113">
        <v>186</v>
      </c>
      <c r="F9068" s="113">
        <v>204</v>
      </c>
      <c r="G9068" s="113">
        <v>487</v>
      </c>
      <c r="H9068" s="113">
        <v>535</v>
      </c>
      <c r="I9068" s="50">
        <f t="shared" si="476"/>
        <v>673</v>
      </c>
      <c r="J9068" s="50">
        <f t="shared" si="477"/>
        <v>739</v>
      </c>
    </row>
    <row r="9069" spans="3:10">
      <c r="C9069" s="125" t="s">
        <v>6629</v>
      </c>
      <c r="D9069" s="88" t="s">
        <v>6630</v>
      </c>
      <c r="E9069" s="113">
        <v>389</v>
      </c>
      <c r="F9069" s="113">
        <v>427</v>
      </c>
      <c r="G9069" s="113">
        <v>10</v>
      </c>
      <c r="H9069" s="113">
        <v>11</v>
      </c>
      <c r="I9069" s="50">
        <f t="shared" si="476"/>
        <v>399</v>
      </c>
      <c r="J9069" s="50">
        <f t="shared" si="477"/>
        <v>438</v>
      </c>
    </row>
    <row r="9070" spans="3:10">
      <c r="C9070" s="125" t="s">
        <v>6631</v>
      </c>
      <c r="D9070" s="88" t="s">
        <v>6632</v>
      </c>
      <c r="E9070" s="113">
        <v>37</v>
      </c>
      <c r="F9070" s="113">
        <v>40</v>
      </c>
      <c r="G9070" s="113">
        <v>151</v>
      </c>
      <c r="H9070" s="113">
        <v>166</v>
      </c>
      <c r="I9070" s="50">
        <f t="shared" si="476"/>
        <v>188</v>
      </c>
      <c r="J9070" s="50">
        <f t="shared" si="477"/>
        <v>206</v>
      </c>
    </row>
    <row r="9071" spans="3:10">
      <c r="C9071" s="125" t="s">
        <v>6633</v>
      </c>
      <c r="D9071" s="88" t="s">
        <v>6634</v>
      </c>
      <c r="E9071" s="113">
        <v>0</v>
      </c>
      <c r="F9071" s="113">
        <v>1</v>
      </c>
      <c r="G9071" s="113">
        <v>0</v>
      </c>
      <c r="H9071" s="113">
        <v>1</v>
      </c>
      <c r="I9071" s="50">
        <f t="shared" si="476"/>
        <v>0</v>
      </c>
      <c r="J9071" s="50">
        <f t="shared" si="477"/>
        <v>2</v>
      </c>
    </row>
    <row r="9072" spans="3:10">
      <c r="C9072" s="125" t="s">
        <v>6635</v>
      </c>
      <c r="D9072" s="88" t="s">
        <v>6636</v>
      </c>
      <c r="E9072" s="113">
        <v>0</v>
      </c>
      <c r="F9072" s="113">
        <v>1</v>
      </c>
      <c r="G9072" s="113">
        <v>0</v>
      </c>
      <c r="H9072" s="113">
        <v>1</v>
      </c>
      <c r="I9072" s="50">
        <f t="shared" si="476"/>
        <v>0</v>
      </c>
      <c r="J9072" s="50">
        <f t="shared" si="477"/>
        <v>2</v>
      </c>
    </row>
    <row r="9073" spans="3:10">
      <c r="C9073" s="125" t="s">
        <v>6637</v>
      </c>
      <c r="D9073" s="88" t="s">
        <v>6638</v>
      </c>
      <c r="E9073" s="113">
        <v>8236</v>
      </c>
      <c r="F9073" s="113">
        <v>9060</v>
      </c>
      <c r="G9073" s="113">
        <v>9901</v>
      </c>
      <c r="H9073" s="113">
        <v>10891</v>
      </c>
      <c r="I9073" s="50">
        <f t="shared" si="476"/>
        <v>18137</v>
      </c>
      <c r="J9073" s="50">
        <f t="shared" si="477"/>
        <v>19951</v>
      </c>
    </row>
    <row r="9074" spans="3:10">
      <c r="C9074" s="125" t="s">
        <v>6639</v>
      </c>
      <c r="D9074" s="88" t="s">
        <v>6640</v>
      </c>
      <c r="E9074" s="113">
        <v>8247</v>
      </c>
      <c r="F9074" s="113">
        <v>9072</v>
      </c>
      <c r="G9074" s="113">
        <v>9907</v>
      </c>
      <c r="H9074" s="113">
        <v>10897</v>
      </c>
      <c r="I9074" s="50">
        <f t="shared" si="476"/>
        <v>18154</v>
      </c>
      <c r="J9074" s="50">
        <f t="shared" si="477"/>
        <v>19969</v>
      </c>
    </row>
    <row r="9075" spans="3:10">
      <c r="C9075" s="125" t="s">
        <v>6641</v>
      </c>
      <c r="D9075" s="88" t="s">
        <v>6642</v>
      </c>
      <c r="E9075" s="113">
        <v>4597</v>
      </c>
      <c r="F9075" s="113">
        <v>5056</v>
      </c>
      <c r="G9075" s="113">
        <v>1800</v>
      </c>
      <c r="H9075" s="113">
        <v>1980</v>
      </c>
      <c r="I9075" s="50">
        <f t="shared" si="476"/>
        <v>6397</v>
      </c>
      <c r="J9075" s="50">
        <f t="shared" si="477"/>
        <v>7036</v>
      </c>
    </row>
    <row r="9076" spans="3:10">
      <c r="C9076" s="125" t="s">
        <v>6643</v>
      </c>
      <c r="D9076" s="88" t="s">
        <v>6644</v>
      </c>
      <c r="E9076" s="113">
        <v>12</v>
      </c>
      <c r="F9076" s="113">
        <v>13</v>
      </c>
      <c r="G9076" s="113">
        <v>82</v>
      </c>
      <c r="H9076" s="113">
        <v>90</v>
      </c>
      <c r="I9076" s="50">
        <f t="shared" si="476"/>
        <v>94</v>
      </c>
      <c r="J9076" s="50">
        <f t="shared" si="477"/>
        <v>103</v>
      </c>
    </row>
    <row r="9077" spans="3:10">
      <c r="C9077" s="125" t="s">
        <v>6645</v>
      </c>
      <c r="D9077" s="88" t="s">
        <v>6646</v>
      </c>
      <c r="E9077" s="113">
        <v>13</v>
      </c>
      <c r="F9077" s="113">
        <v>14</v>
      </c>
      <c r="G9077" s="113">
        <v>84</v>
      </c>
      <c r="H9077" s="113">
        <v>92</v>
      </c>
      <c r="I9077" s="50">
        <f t="shared" si="476"/>
        <v>97</v>
      </c>
      <c r="J9077" s="50">
        <f t="shared" si="477"/>
        <v>106</v>
      </c>
    </row>
    <row r="9078" spans="3:10">
      <c r="C9078" s="125" t="s">
        <v>6647</v>
      </c>
      <c r="D9078" s="88" t="s">
        <v>6648</v>
      </c>
      <c r="E9078" s="113">
        <v>725</v>
      </c>
      <c r="F9078" s="113">
        <v>797</v>
      </c>
      <c r="G9078" s="113">
        <v>519</v>
      </c>
      <c r="H9078" s="113">
        <v>570</v>
      </c>
      <c r="I9078" s="50">
        <f t="shared" si="476"/>
        <v>1244</v>
      </c>
      <c r="J9078" s="50">
        <f t="shared" si="477"/>
        <v>1367</v>
      </c>
    </row>
    <row r="9079" spans="3:10">
      <c r="C9079" s="125" t="s">
        <v>6649</v>
      </c>
      <c r="D9079" s="88" t="s">
        <v>6650</v>
      </c>
      <c r="E9079" s="113">
        <v>2</v>
      </c>
      <c r="F9079" s="113">
        <v>3</v>
      </c>
      <c r="G9079" s="113">
        <v>76</v>
      </c>
      <c r="H9079" s="113">
        <v>83</v>
      </c>
      <c r="I9079" s="50">
        <f t="shared" si="476"/>
        <v>78</v>
      </c>
      <c r="J9079" s="50">
        <f t="shared" si="477"/>
        <v>86</v>
      </c>
    </row>
    <row r="9080" spans="3:10">
      <c r="C9080" s="125" t="s">
        <v>6651</v>
      </c>
      <c r="D9080" s="88" t="s">
        <v>6652</v>
      </c>
      <c r="E9080" s="113">
        <v>0</v>
      </c>
      <c r="F9080" s="113">
        <v>1</v>
      </c>
      <c r="G9080" s="113">
        <v>0</v>
      </c>
      <c r="H9080" s="113">
        <v>1</v>
      </c>
      <c r="I9080" s="50">
        <f t="shared" si="476"/>
        <v>0</v>
      </c>
      <c r="J9080" s="50">
        <f t="shared" si="477"/>
        <v>2</v>
      </c>
    </row>
    <row r="9081" spans="3:10">
      <c r="C9081" s="125" t="s">
        <v>6653</v>
      </c>
      <c r="D9081" s="88" t="s">
        <v>6654</v>
      </c>
      <c r="E9081" s="113">
        <v>70</v>
      </c>
      <c r="F9081" s="113">
        <v>77</v>
      </c>
      <c r="G9081" s="113">
        <v>313</v>
      </c>
      <c r="H9081" s="113">
        <v>344</v>
      </c>
      <c r="I9081" s="50">
        <f t="shared" si="476"/>
        <v>383</v>
      </c>
      <c r="J9081" s="50">
        <f t="shared" si="477"/>
        <v>421</v>
      </c>
    </row>
    <row r="9082" spans="3:10">
      <c r="C9082" s="125" t="s">
        <v>6655</v>
      </c>
      <c r="D9082" s="88" t="s">
        <v>6656</v>
      </c>
      <c r="E9082" s="113">
        <v>11</v>
      </c>
      <c r="F9082" s="113">
        <v>12</v>
      </c>
      <c r="G9082" s="113">
        <v>67</v>
      </c>
      <c r="H9082" s="113">
        <v>73</v>
      </c>
      <c r="I9082" s="50">
        <f t="shared" si="476"/>
        <v>78</v>
      </c>
      <c r="J9082" s="50">
        <f t="shared" si="477"/>
        <v>85</v>
      </c>
    </row>
    <row r="9083" spans="3:10">
      <c r="C9083" s="125" t="s">
        <v>6657</v>
      </c>
      <c r="D9083" s="88" t="s">
        <v>6658</v>
      </c>
      <c r="E9083" s="113">
        <v>813</v>
      </c>
      <c r="F9083" s="113">
        <v>894</v>
      </c>
      <c r="G9083" s="113">
        <v>460</v>
      </c>
      <c r="H9083" s="113">
        <v>506</v>
      </c>
      <c r="I9083" s="50">
        <f t="shared" si="476"/>
        <v>1273</v>
      </c>
      <c r="J9083" s="50">
        <f t="shared" si="477"/>
        <v>1400</v>
      </c>
    </row>
    <row r="9084" spans="3:10">
      <c r="C9084" s="125" t="s">
        <v>6659</v>
      </c>
      <c r="D9084" s="88" t="s">
        <v>6660</v>
      </c>
      <c r="E9084" s="113">
        <v>0</v>
      </c>
      <c r="F9084" s="113">
        <v>1</v>
      </c>
      <c r="G9084" s="113">
        <v>0</v>
      </c>
      <c r="H9084" s="113">
        <v>1</v>
      </c>
      <c r="I9084" s="50">
        <f t="shared" si="476"/>
        <v>0</v>
      </c>
      <c r="J9084" s="50">
        <f t="shared" si="477"/>
        <v>2</v>
      </c>
    </row>
    <row r="9085" spans="3:10">
      <c r="C9085" s="125" t="s">
        <v>6661</v>
      </c>
      <c r="D9085" s="88" t="s">
        <v>6662</v>
      </c>
      <c r="E9085" s="113">
        <v>830</v>
      </c>
      <c r="F9085" s="113">
        <v>913</v>
      </c>
      <c r="G9085" s="113">
        <v>546</v>
      </c>
      <c r="H9085" s="113">
        <v>600</v>
      </c>
      <c r="I9085" s="50">
        <f t="shared" si="476"/>
        <v>1376</v>
      </c>
      <c r="J9085" s="50">
        <f t="shared" si="477"/>
        <v>1513</v>
      </c>
    </row>
    <row r="9086" spans="3:10">
      <c r="C9086" s="125" t="s">
        <v>6663</v>
      </c>
      <c r="D9086" s="88" t="s">
        <v>6664</v>
      </c>
      <c r="E9086" s="113">
        <v>694</v>
      </c>
      <c r="F9086" s="113">
        <v>763</v>
      </c>
      <c r="G9086" s="113">
        <v>305</v>
      </c>
      <c r="H9086" s="113">
        <v>335</v>
      </c>
      <c r="I9086" s="50">
        <f t="shared" si="476"/>
        <v>999</v>
      </c>
      <c r="J9086" s="50">
        <f t="shared" si="477"/>
        <v>1098</v>
      </c>
    </row>
    <row r="9087" spans="3:10">
      <c r="C9087" s="125" t="s">
        <v>6665</v>
      </c>
      <c r="D9087" s="88" t="s">
        <v>6666</v>
      </c>
      <c r="E9087" s="113">
        <v>14</v>
      </c>
      <c r="F9087" s="113">
        <v>15</v>
      </c>
      <c r="G9087" s="113">
        <v>195</v>
      </c>
      <c r="H9087" s="113">
        <v>214</v>
      </c>
      <c r="I9087" s="50">
        <f t="shared" si="476"/>
        <v>209</v>
      </c>
      <c r="J9087" s="50">
        <f t="shared" si="477"/>
        <v>229</v>
      </c>
    </row>
    <row r="9088" spans="3:10">
      <c r="C9088" s="125" t="s">
        <v>6667</v>
      </c>
      <c r="D9088" s="88" t="s">
        <v>6668</v>
      </c>
      <c r="E9088" s="113">
        <v>15</v>
      </c>
      <c r="F9088" s="113">
        <v>16</v>
      </c>
      <c r="G9088" s="113">
        <v>129</v>
      </c>
      <c r="H9088" s="113">
        <v>141</v>
      </c>
      <c r="I9088" s="50">
        <f t="shared" si="476"/>
        <v>144</v>
      </c>
      <c r="J9088" s="50">
        <f t="shared" si="477"/>
        <v>157</v>
      </c>
    </row>
    <row r="9089" spans="2:11">
      <c r="C9089" s="125" t="s">
        <v>6669</v>
      </c>
      <c r="D9089" s="88" t="s">
        <v>6670</v>
      </c>
      <c r="E9089" s="113">
        <v>19</v>
      </c>
      <c r="F9089" s="113">
        <v>20</v>
      </c>
      <c r="G9089" s="113">
        <v>0</v>
      </c>
      <c r="H9089" s="113">
        <v>1</v>
      </c>
      <c r="I9089" s="50">
        <f t="shared" si="476"/>
        <v>19</v>
      </c>
      <c r="J9089" s="50">
        <f t="shared" si="477"/>
        <v>21</v>
      </c>
    </row>
    <row r="9090" spans="2:11">
      <c r="C9090" s="125" t="s">
        <v>6671</v>
      </c>
      <c r="D9090" s="88" t="s">
        <v>6672</v>
      </c>
      <c r="E9090" s="113">
        <v>0</v>
      </c>
      <c r="F9090" s="113">
        <v>1</v>
      </c>
      <c r="G9090" s="113">
        <v>0</v>
      </c>
      <c r="H9090" s="113">
        <v>1</v>
      </c>
      <c r="I9090" s="50">
        <f t="shared" si="476"/>
        <v>0</v>
      </c>
      <c r="J9090" s="50">
        <f t="shared" si="477"/>
        <v>2</v>
      </c>
    </row>
    <row r="9091" spans="2:11">
      <c r="C9091" s="125" t="s">
        <v>6673</v>
      </c>
      <c r="D9091" s="88" t="s">
        <v>6674</v>
      </c>
      <c r="E9091" s="113">
        <v>0</v>
      </c>
      <c r="F9091" s="113">
        <v>1</v>
      </c>
      <c r="G9091" s="113">
        <v>0</v>
      </c>
      <c r="H9091" s="113">
        <v>3</v>
      </c>
      <c r="I9091" s="50">
        <f t="shared" si="476"/>
        <v>0</v>
      </c>
      <c r="J9091" s="50">
        <f t="shared" si="477"/>
        <v>4</v>
      </c>
    </row>
    <row r="9092" spans="2:11">
      <c r="C9092" s="125" t="s">
        <v>6675</v>
      </c>
      <c r="D9092" s="88" t="s">
        <v>6676</v>
      </c>
      <c r="E9092" s="113">
        <v>0</v>
      </c>
      <c r="F9092" s="113">
        <v>1</v>
      </c>
      <c r="G9092" s="113">
        <v>0</v>
      </c>
      <c r="H9092" s="113">
        <v>3</v>
      </c>
      <c r="I9092" s="50">
        <f t="shared" si="476"/>
        <v>0</v>
      </c>
      <c r="J9092" s="50">
        <f t="shared" si="477"/>
        <v>4</v>
      </c>
    </row>
    <row r="9093" spans="2:11">
      <c r="C9093" s="125" t="s">
        <v>6677</v>
      </c>
      <c r="D9093" s="88" t="s">
        <v>6678</v>
      </c>
      <c r="E9093" s="113">
        <v>0</v>
      </c>
      <c r="F9093" s="113">
        <v>2</v>
      </c>
      <c r="G9093" s="113">
        <v>0</v>
      </c>
      <c r="H9093" s="113">
        <v>6</v>
      </c>
      <c r="I9093" s="50">
        <f t="shared" si="476"/>
        <v>0</v>
      </c>
      <c r="J9093" s="50">
        <f t="shared" si="477"/>
        <v>8</v>
      </c>
    </row>
    <row r="9094" spans="2:11">
      <c r="C9094" s="125" t="s">
        <v>6679</v>
      </c>
      <c r="D9094" s="88" t="s">
        <v>6680</v>
      </c>
      <c r="E9094" s="113">
        <v>0</v>
      </c>
      <c r="F9094" s="113">
        <v>2</v>
      </c>
      <c r="G9094" s="113">
        <v>0</v>
      </c>
      <c r="H9094" s="113">
        <v>6</v>
      </c>
      <c r="I9094" s="50">
        <f t="shared" si="476"/>
        <v>0</v>
      </c>
      <c r="J9094" s="50">
        <f t="shared" si="477"/>
        <v>8</v>
      </c>
    </row>
    <row r="9095" spans="2:11">
      <c r="C9095" s="125" t="s">
        <v>6681</v>
      </c>
      <c r="D9095" s="88" t="s">
        <v>6682</v>
      </c>
      <c r="E9095" s="113">
        <v>0</v>
      </c>
      <c r="F9095" s="113">
        <v>1</v>
      </c>
      <c r="G9095" s="113">
        <v>0</v>
      </c>
      <c r="H9095" s="113">
        <v>1</v>
      </c>
      <c r="I9095" s="50">
        <f t="shared" si="476"/>
        <v>0</v>
      </c>
      <c r="J9095" s="50">
        <f t="shared" si="477"/>
        <v>2</v>
      </c>
    </row>
    <row r="9096" spans="2:11">
      <c r="C9096" s="125" t="s">
        <v>50</v>
      </c>
      <c r="D9096" s="88" t="s">
        <v>6683</v>
      </c>
      <c r="E9096" s="113">
        <v>450</v>
      </c>
      <c r="F9096" s="113">
        <v>495</v>
      </c>
      <c r="G9096" s="113">
        <v>11</v>
      </c>
      <c r="H9096" s="113">
        <v>12</v>
      </c>
      <c r="I9096" s="50">
        <f t="shared" si="476"/>
        <v>461</v>
      </c>
      <c r="J9096" s="50">
        <f t="shared" si="477"/>
        <v>507</v>
      </c>
    </row>
    <row r="9097" spans="2:11">
      <c r="B9097" s="45" t="s">
        <v>43</v>
      </c>
      <c r="C9097" s="46"/>
      <c r="D9097" s="45"/>
      <c r="E9097" s="82"/>
      <c r="F9097" s="82"/>
      <c r="G9097" s="82"/>
      <c r="H9097" s="82"/>
      <c r="I9097" s="82"/>
      <c r="J9097" s="82"/>
    </row>
    <row r="9098" spans="2:11">
      <c r="B9098" s="45" t="s">
        <v>44</v>
      </c>
      <c r="C9098" s="46"/>
      <c r="D9098" s="45"/>
      <c r="E9098" s="82"/>
      <c r="F9098" s="82"/>
      <c r="G9098" s="82"/>
      <c r="H9098" s="82"/>
      <c r="I9098" s="82"/>
      <c r="J9098" s="82"/>
    </row>
    <row r="9099" spans="2:11">
      <c r="B9099" s="100" t="s">
        <v>49</v>
      </c>
      <c r="C9099" s="46"/>
      <c r="D9099" s="100"/>
      <c r="E9099" s="82">
        <f>SUM(E9100:E9104)</f>
        <v>54</v>
      </c>
      <c r="F9099" s="82">
        <f t="shared" ref="F9099:J9099" si="478">SUM(F9100:F9104)</f>
        <v>1150</v>
      </c>
      <c r="G9099" s="82">
        <f t="shared" si="478"/>
        <v>0</v>
      </c>
      <c r="H9099" s="82">
        <f t="shared" si="478"/>
        <v>0</v>
      </c>
      <c r="I9099" s="82">
        <f t="shared" si="478"/>
        <v>54</v>
      </c>
      <c r="J9099" s="82">
        <f t="shared" si="478"/>
        <v>1150</v>
      </c>
      <c r="K9099" s="105" t="s">
        <v>61</v>
      </c>
    </row>
    <row r="9100" spans="2:11">
      <c r="C9100" s="126" t="s">
        <v>50</v>
      </c>
      <c r="D9100" s="80" t="s">
        <v>6683</v>
      </c>
      <c r="E9100" s="108">
        <v>54</v>
      </c>
      <c r="F9100" s="108">
        <v>1150</v>
      </c>
      <c r="G9100" s="108">
        <v>0</v>
      </c>
      <c r="H9100" s="108">
        <v>0</v>
      </c>
      <c r="I9100" s="50">
        <f t="shared" ref="I9100:I9104" si="479">SUM(E9100,G9100)</f>
        <v>54</v>
      </c>
      <c r="J9100" s="50">
        <f t="shared" ref="J9100:J9104" si="480">SUM(F9100,H9100)</f>
        <v>1150</v>
      </c>
    </row>
    <row r="9101" spans="2:11">
      <c r="C9101" s="126" t="s">
        <v>51</v>
      </c>
      <c r="D9101" s="80" t="s">
        <v>6424</v>
      </c>
      <c r="E9101" s="108"/>
      <c r="F9101" s="108"/>
      <c r="G9101" s="108"/>
      <c r="H9101" s="108"/>
      <c r="I9101" s="50">
        <f t="shared" si="479"/>
        <v>0</v>
      </c>
      <c r="J9101" s="50">
        <f t="shared" si="480"/>
        <v>0</v>
      </c>
    </row>
    <row r="9102" spans="2:11">
      <c r="C9102" s="126" t="s">
        <v>52</v>
      </c>
      <c r="D9102" s="80" t="s">
        <v>6365</v>
      </c>
      <c r="E9102" s="108"/>
      <c r="F9102" s="108"/>
      <c r="G9102" s="108"/>
      <c r="H9102" s="108"/>
      <c r="I9102" s="50">
        <f t="shared" si="479"/>
        <v>0</v>
      </c>
      <c r="J9102" s="50">
        <f t="shared" si="480"/>
        <v>0</v>
      </c>
    </row>
    <row r="9103" spans="2:11">
      <c r="C9103" s="126" t="s">
        <v>53</v>
      </c>
      <c r="D9103" s="80" t="s">
        <v>6440</v>
      </c>
      <c r="E9103" s="108"/>
      <c r="F9103" s="108"/>
      <c r="G9103" s="108"/>
      <c r="H9103" s="108"/>
      <c r="I9103" s="50">
        <f t="shared" si="479"/>
        <v>0</v>
      </c>
      <c r="J9103" s="50">
        <f t="shared" si="480"/>
        <v>0</v>
      </c>
      <c r="K9103" s="41"/>
    </row>
    <row r="9104" spans="2:11" ht="25.5">
      <c r="C9104" s="126" t="s">
        <v>54</v>
      </c>
      <c r="D9104" s="80" t="s">
        <v>6439</v>
      </c>
      <c r="E9104" s="108"/>
      <c r="F9104" s="108"/>
      <c r="G9104" s="108"/>
      <c r="H9104" s="108"/>
      <c r="I9104" s="50">
        <f t="shared" si="479"/>
        <v>0</v>
      </c>
      <c r="J9104" s="50">
        <f t="shared" si="480"/>
        <v>0</v>
      </c>
      <c r="K9104" s="41"/>
    </row>
    <row r="9105" spans="2:11">
      <c r="B9105" s="45" t="s">
        <v>43</v>
      </c>
      <c r="C9105" s="46"/>
      <c r="D9105" s="45"/>
      <c r="E9105" s="82"/>
      <c r="F9105" s="82"/>
      <c r="G9105" s="82"/>
      <c r="H9105" s="82"/>
      <c r="I9105" s="82"/>
      <c r="J9105" s="82"/>
    </row>
    <row r="9106" spans="2:11">
      <c r="B9106" s="45" t="s">
        <v>44</v>
      </c>
      <c r="C9106" s="46"/>
      <c r="D9106" s="45"/>
      <c r="E9106" s="82"/>
      <c r="F9106" s="82"/>
      <c r="G9106" s="82"/>
      <c r="H9106" s="82"/>
      <c r="I9106" s="82"/>
      <c r="J9106" s="82"/>
    </row>
    <row r="9107" spans="2:11">
      <c r="B9107" s="127" t="s">
        <v>48</v>
      </c>
      <c r="C9107" s="46"/>
      <c r="D9107" s="100"/>
      <c r="E9107" s="82"/>
      <c r="F9107" s="82"/>
      <c r="G9107" s="82"/>
      <c r="H9107" s="82"/>
      <c r="I9107" s="82"/>
      <c r="J9107" s="82"/>
      <c r="K9107" s="105" t="s">
        <v>62</v>
      </c>
    </row>
    <row r="9108" spans="2:11" ht="25.5">
      <c r="C9108" s="126" t="s">
        <v>55</v>
      </c>
      <c r="D9108" s="80" t="s">
        <v>7784</v>
      </c>
      <c r="E9108" s="108"/>
      <c r="F9108" s="108"/>
      <c r="G9108" s="108"/>
      <c r="H9108" s="108"/>
      <c r="I9108" s="50">
        <f t="shared" ref="I9108:I9110" si="481">SUM(E9108,G9108)</f>
        <v>0</v>
      </c>
      <c r="J9108" s="50">
        <f t="shared" ref="J9108:J9110" si="482">SUM(F9108,H9108)</f>
        <v>0</v>
      </c>
      <c r="K9108" s="41"/>
    </row>
    <row r="9109" spans="2:11">
      <c r="C9109" s="126" t="s">
        <v>56</v>
      </c>
      <c r="D9109" s="74" t="s">
        <v>6583</v>
      </c>
      <c r="E9109" s="108"/>
      <c r="F9109" s="108"/>
      <c r="G9109" s="108"/>
      <c r="H9109" s="108"/>
      <c r="I9109" s="50">
        <f t="shared" si="481"/>
        <v>0</v>
      </c>
      <c r="J9109" s="50">
        <f t="shared" si="482"/>
        <v>0</v>
      </c>
    </row>
    <row r="9110" spans="2:11">
      <c r="C9110" s="126" t="s">
        <v>57</v>
      </c>
      <c r="D9110" s="80" t="s">
        <v>6584</v>
      </c>
      <c r="E9110" s="108"/>
      <c r="F9110" s="108"/>
      <c r="G9110" s="108"/>
      <c r="H9110" s="108"/>
      <c r="I9110" s="50">
        <f t="shared" si="481"/>
        <v>0</v>
      </c>
      <c r="J9110" s="50">
        <f t="shared" si="482"/>
        <v>0</v>
      </c>
    </row>
    <row r="9111" spans="2:11">
      <c r="B9111" s="45" t="s">
        <v>43</v>
      </c>
      <c r="C9111" s="46"/>
      <c r="D9111" s="45"/>
      <c r="E9111" s="82"/>
      <c r="F9111" s="82"/>
      <c r="G9111" s="82"/>
      <c r="H9111" s="82"/>
      <c r="I9111" s="82"/>
      <c r="J9111" s="82"/>
    </row>
    <row r="9112" spans="2:11">
      <c r="B9112" s="45" t="s">
        <v>44</v>
      </c>
      <c r="C9112" s="46"/>
      <c r="D9112" s="45"/>
      <c r="E9112" s="82"/>
      <c r="F9112" s="82"/>
      <c r="G9112" s="82"/>
      <c r="H9112" s="82"/>
      <c r="I9112" s="82"/>
      <c r="J9112" s="82"/>
    </row>
    <row r="9113" spans="2:11">
      <c r="B9113" s="45" t="s">
        <v>47</v>
      </c>
      <c r="C9113" s="46"/>
      <c r="D9113" s="45"/>
      <c r="E9113" s="82"/>
      <c r="F9113" s="82"/>
      <c r="G9113" s="82"/>
      <c r="H9113" s="82"/>
      <c r="I9113" s="82"/>
      <c r="J9113" s="82"/>
    </row>
    <row r="9114" spans="2:11">
      <c r="C9114" s="109"/>
      <c r="D9114" s="74"/>
      <c r="E9114" s="108"/>
      <c r="F9114" s="108"/>
      <c r="G9114" s="108"/>
      <c r="H9114" s="108"/>
      <c r="I9114" s="50">
        <f t="shared" ref="I9114:I9117" si="483">SUM(E9114,G9114)</f>
        <v>0</v>
      </c>
      <c r="J9114" s="50">
        <f t="shared" ref="J9114:J9117" si="484">SUM(F9114,H9114)</f>
        <v>0</v>
      </c>
    </row>
    <row r="9115" spans="2:11">
      <c r="C9115" s="109"/>
      <c r="D9115" s="74"/>
      <c r="E9115" s="108"/>
      <c r="F9115" s="108"/>
      <c r="G9115" s="108"/>
      <c r="H9115" s="108"/>
      <c r="I9115" s="50">
        <f t="shared" si="483"/>
        <v>0</v>
      </c>
      <c r="J9115" s="50">
        <f t="shared" si="484"/>
        <v>0</v>
      </c>
    </row>
    <row r="9116" spans="2:11">
      <c r="C9116" s="109"/>
      <c r="D9116" s="74"/>
      <c r="E9116" s="108"/>
      <c r="F9116" s="108"/>
      <c r="G9116" s="108"/>
      <c r="H9116" s="108"/>
      <c r="I9116" s="50">
        <f t="shared" si="483"/>
        <v>0</v>
      </c>
      <c r="J9116" s="50">
        <f t="shared" si="484"/>
        <v>0</v>
      </c>
    </row>
    <row r="9117" spans="2:11">
      <c r="C9117" s="109"/>
      <c r="D9117" s="74"/>
      <c r="E9117" s="108"/>
      <c r="F9117" s="108"/>
      <c r="G9117" s="108"/>
      <c r="H9117" s="108"/>
      <c r="I9117" s="50">
        <f t="shared" si="483"/>
        <v>0</v>
      </c>
      <c r="J9117" s="50">
        <f t="shared" si="484"/>
        <v>0</v>
      </c>
    </row>
    <row r="9118" spans="2:11">
      <c r="B9118" s="45" t="s">
        <v>0</v>
      </c>
      <c r="C9118" s="46"/>
      <c r="D9118" s="45"/>
      <c r="E9118" s="82"/>
      <c r="F9118" s="82"/>
      <c r="G9118" s="82"/>
      <c r="H9118" s="82"/>
      <c r="I9118" s="82"/>
      <c r="J9118" s="82"/>
    </row>
    <row r="9119" spans="2:11">
      <c r="B9119" s="45" t="s">
        <v>1</v>
      </c>
      <c r="C9119" s="46"/>
      <c r="D9119" s="45"/>
      <c r="E9119" s="82"/>
      <c r="F9119" s="82"/>
      <c r="G9119" s="82"/>
      <c r="H9119" s="82"/>
      <c r="I9119" s="82"/>
      <c r="J9119" s="82"/>
    </row>
    <row r="9120" spans="2:11">
      <c r="B9120" s="45" t="s">
        <v>63</v>
      </c>
      <c r="C9120" s="46"/>
      <c r="D9120" s="45" t="s">
        <v>6684</v>
      </c>
      <c r="E9120" s="82">
        <f>SUM(E9121:E9152)</f>
        <v>283164</v>
      </c>
      <c r="F9120" s="82">
        <f t="shared" ref="F9120:J9120" si="485">SUM(F9121:F9152)</f>
        <v>290872.40000000002</v>
      </c>
      <c r="G9120" s="82">
        <f t="shared" si="485"/>
        <v>116395</v>
      </c>
      <c r="H9120" s="82">
        <f t="shared" si="485"/>
        <v>115544.3</v>
      </c>
      <c r="I9120" s="82">
        <f t="shared" si="485"/>
        <v>399559</v>
      </c>
      <c r="J9120" s="82">
        <f t="shared" si="485"/>
        <v>406416.7</v>
      </c>
    </row>
    <row r="9121" spans="3:10">
      <c r="C9121" s="109" t="s">
        <v>6685</v>
      </c>
      <c r="D9121" s="74" t="s">
        <v>6686</v>
      </c>
      <c r="E9121" s="108">
        <v>2815</v>
      </c>
      <c r="F9121" s="108">
        <v>2689.7000000000003</v>
      </c>
      <c r="G9121" s="108">
        <v>256</v>
      </c>
      <c r="H9121" s="108">
        <v>215.8</v>
      </c>
      <c r="I9121" s="50">
        <f t="shared" ref="I9121" si="486">SUM(E9121,G9121)</f>
        <v>3071</v>
      </c>
      <c r="J9121" s="50">
        <f t="shared" ref="J9121" si="487">SUM(F9121,H9121)</f>
        <v>2905.5000000000005</v>
      </c>
    </row>
    <row r="9122" spans="3:10">
      <c r="C9122" s="114" t="s">
        <v>6687</v>
      </c>
      <c r="D9122" s="88" t="s">
        <v>6688</v>
      </c>
      <c r="E9122" s="113">
        <v>10748</v>
      </c>
      <c r="F9122" s="113">
        <v>10244</v>
      </c>
      <c r="G9122" s="113">
        <v>2604</v>
      </c>
      <c r="H9122" s="113">
        <v>2447.9</v>
      </c>
      <c r="I9122" s="50">
        <f t="shared" ref="I9122:I9152" si="488">SUM(E9122,G9122)</f>
        <v>13352</v>
      </c>
      <c r="J9122" s="50">
        <f t="shared" ref="J9122:J9152" si="489">SUM(F9122,H9122)</f>
        <v>12691.9</v>
      </c>
    </row>
    <row r="9123" spans="3:10">
      <c r="C9123" s="114" t="s">
        <v>6689</v>
      </c>
      <c r="D9123" s="88" t="s">
        <v>6690</v>
      </c>
      <c r="E9123" s="113">
        <v>879</v>
      </c>
      <c r="F9123" s="113">
        <v>907.30000000000007</v>
      </c>
      <c r="G9123" s="113">
        <v>782</v>
      </c>
      <c r="H9123" s="113">
        <v>1346.2</v>
      </c>
      <c r="I9123" s="50">
        <f t="shared" si="488"/>
        <v>1661</v>
      </c>
      <c r="J9123" s="50">
        <f t="shared" si="489"/>
        <v>2253.5</v>
      </c>
    </row>
    <row r="9124" spans="3:10">
      <c r="C9124" s="114" t="s">
        <v>6691</v>
      </c>
      <c r="D9124" s="88" t="s">
        <v>6692</v>
      </c>
      <c r="E9124" s="113">
        <v>584</v>
      </c>
      <c r="F9124" s="113">
        <v>561.6</v>
      </c>
      <c r="G9124" s="113">
        <v>421</v>
      </c>
      <c r="H9124" s="113">
        <v>400.40000000000003</v>
      </c>
      <c r="I9124" s="50">
        <f t="shared" si="488"/>
        <v>1005</v>
      </c>
      <c r="J9124" s="50">
        <f t="shared" si="489"/>
        <v>962</v>
      </c>
    </row>
    <row r="9125" spans="3:10">
      <c r="C9125" s="114" t="s">
        <v>6693</v>
      </c>
      <c r="D9125" s="88" t="s">
        <v>6694</v>
      </c>
      <c r="E9125" s="113">
        <v>41944</v>
      </c>
      <c r="F9125" s="113">
        <v>50100</v>
      </c>
      <c r="G9125" s="113">
        <v>74229</v>
      </c>
      <c r="H9125" s="113">
        <v>72300</v>
      </c>
      <c r="I9125" s="50">
        <f t="shared" si="488"/>
        <v>116173</v>
      </c>
      <c r="J9125" s="50">
        <f t="shared" si="489"/>
        <v>122400</v>
      </c>
    </row>
    <row r="9126" spans="3:10">
      <c r="C9126" s="114" t="s">
        <v>6695</v>
      </c>
      <c r="D9126" s="88" t="s">
        <v>6696</v>
      </c>
      <c r="E9126" s="113">
        <v>4310</v>
      </c>
      <c r="F9126" s="113">
        <v>4126.2</v>
      </c>
      <c r="G9126" s="113">
        <v>676</v>
      </c>
      <c r="H9126" s="113">
        <v>621.4</v>
      </c>
      <c r="I9126" s="50">
        <f t="shared" si="488"/>
        <v>4986</v>
      </c>
      <c r="J9126" s="50">
        <f t="shared" si="489"/>
        <v>4747.5999999999995</v>
      </c>
    </row>
    <row r="9127" spans="3:10">
      <c r="C9127" s="114" t="s">
        <v>6697</v>
      </c>
      <c r="D9127" s="88" t="s">
        <v>6698</v>
      </c>
      <c r="E9127" s="113">
        <v>4526</v>
      </c>
      <c r="F9127" s="113">
        <v>4318.6000000000004</v>
      </c>
      <c r="G9127" s="113">
        <v>891</v>
      </c>
      <c r="H9127" s="113">
        <v>820.30000000000007</v>
      </c>
      <c r="I9127" s="50">
        <f t="shared" si="488"/>
        <v>5417</v>
      </c>
      <c r="J9127" s="50">
        <f t="shared" si="489"/>
        <v>5138.9000000000005</v>
      </c>
    </row>
    <row r="9128" spans="3:10">
      <c r="C9128" s="114" t="s">
        <v>6699</v>
      </c>
      <c r="D9128" s="88" t="s">
        <v>6700</v>
      </c>
      <c r="E9128" s="113">
        <v>221</v>
      </c>
      <c r="F9128" s="113">
        <v>255</v>
      </c>
      <c r="G9128" s="113">
        <v>630</v>
      </c>
      <c r="H9128" s="113">
        <v>605</v>
      </c>
      <c r="I9128" s="50">
        <f t="shared" si="488"/>
        <v>851</v>
      </c>
      <c r="J9128" s="50">
        <f t="shared" si="489"/>
        <v>860</v>
      </c>
    </row>
    <row r="9129" spans="3:10">
      <c r="C9129" s="114" t="s">
        <v>6701</v>
      </c>
      <c r="D9129" s="88" t="s">
        <v>6702</v>
      </c>
      <c r="E9129" s="113">
        <v>1190</v>
      </c>
      <c r="F9129" s="113">
        <v>1201</v>
      </c>
      <c r="G9129" s="113">
        <v>557</v>
      </c>
      <c r="H9129" s="113">
        <v>525</v>
      </c>
      <c r="I9129" s="50">
        <f t="shared" si="488"/>
        <v>1747</v>
      </c>
      <c r="J9129" s="50">
        <f t="shared" si="489"/>
        <v>1726</v>
      </c>
    </row>
    <row r="9130" spans="3:10">
      <c r="C9130" s="114" t="s">
        <v>6703</v>
      </c>
      <c r="D9130" s="88" t="s">
        <v>6704</v>
      </c>
      <c r="E9130" s="113">
        <v>11579</v>
      </c>
      <c r="F9130" s="113">
        <v>11540</v>
      </c>
      <c r="G9130" s="113">
        <v>2286</v>
      </c>
      <c r="H9130" s="113">
        <v>2300</v>
      </c>
      <c r="I9130" s="50">
        <f t="shared" si="488"/>
        <v>13865</v>
      </c>
      <c r="J9130" s="50">
        <f t="shared" si="489"/>
        <v>13840</v>
      </c>
    </row>
    <row r="9131" spans="3:10">
      <c r="C9131" s="114" t="s">
        <v>6705</v>
      </c>
      <c r="D9131" s="88" t="s">
        <v>6706</v>
      </c>
      <c r="E9131" s="113">
        <v>2691</v>
      </c>
      <c r="F9131" s="113">
        <v>2720</v>
      </c>
      <c r="G9131" s="113">
        <v>981</v>
      </c>
      <c r="H9131" s="113">
        <v>1005</v>
      </c>
      <c r="I9131" s="50">
        <f t="shared" si="488"/>
        <v>3672</v>
      </c>
      <c r="J9131" s="50">
        <f t="shared" si="489"/>
        <v>3725</v>
      </c>
    </row>
    <row r="9132" spans="3:10">
      <c r="C9132" s="114" t="s">
        <v>6707</v>
      </c>
      <c r="D9132" s="88" t="s">
        <v>6708</v>
      </c>
      <c r="E9132" s="113">
        <v>1439</v>
      </c>
      <c r="F9132" s="113">
        <v>1420</v>
      </c>
      <c r="G9132" s="113">
        <v>656</v>
      </c>
      <c r="H9132" s="113">
        <v>705</v>
      </c>
      <c r="I9132" s="50">
        <f t="shared" si="488"/>
        <v>2095</v>
      </c>
      <c r="J9132" s="50">
        <f t="shared" si="489"/>
        <v>2125</v>
      </c>
    </row>
    <row r="9133" spans="3:10">
      <c r="C9133" s="114" t="s">
        <v>6709</v>
      </c>
      <c r="D9133" s="88" t="s">
        <v>6710</v>
      </c>
      <c r="E9133" s="113">
        <v>10992</v>
      </c>
      <c r="F9133" s="113">
        <v>11550</v>
      </c>
      <c r="G9133" s="113">
        <v>1953</v>
      </c>
      <c r="H9133" s="113">
        <v>1820</v>
      </c>
      <c r="I9133" s="50">
        <f t="shared" si="488"/>
        <v>12945</v>
      </c>
      <c r="J9133" s="50">
        <f t="shared" si="489"/>
        <v>13370</v>
      </c>
    </row>
    <row r="9134" spans="3:10">
      <c r="C9134" s="114" t="s">
        <v>6711</v>
      </c>
      <c r="D9134" s="88" t="s">
        <v>6712</v>
      </c>
      <c r="E9134" s="113">
        <v>2254</v>
      </c>
      <c r="F9134" s="113">
        <v>2350</v>
      </c>
      <c r="G9134" s="113">
        <v>1616</v>
      </c>
      <c r="H9134" s="113">
        <v>1491.1000000000001</v>
      </c>
      <c r="I9134" s="50">
        <f t="shared" si="488"/>
        <v>3870</v>
      </c>
      <c r="J9134" s="50">
        <f t="shared" si="489"/>
        <v>3841.1000000000004</v>
      </c>
    </row>
    <row r="9135" spans="3:10">
      <c r="C9135" s="114" t="s">
        <v>6713</v>
      </c>
      <c r="D9135" s="88" t="s">
        <v>6714</v>
      </c>
      <c r="E9135" s="113">
        <v>4355</v>
      </c>
      <c r="F9135" s="113">
        <v>4350</v>
      </c>
      <c r="G9135" s="113">
        <v>866</v>
      </c>
      <c r="H9135" s="113">
        <v>793</v>
      </c>
      <c r="I9135" s="50">
        <f t="shared" si="488"/>
        <v>5221</v>
      </c>
      <c r="J9135" s="50">
        <f t="shared" si="489"/>
        <v>5143</v>
      </c>
    </row>
    <row r="9136" spans="3:10">
      <c r="C9136" s="114" t="s">
        <v>6715</v>
      </c>
      <c r="D9136" s="88" t="s">
        <v>6716</v>
      </c>
      <c r="E9136" s="113">
        <v>16564</v>
      </c>
      <c r="F9136" s="113">
        <v>16345.6</v>
      </c>
      <c r="G9136" s="113">
        <v>3990</v>
      </c>
      <c r="H9136" s="113">
        <v>4923.3</v>
      </c>
      <c r="I9136" s="50">
        <f t="shared" si="488"/>
        <v>20554</v>
      </c>
      <c r="J9136" s="50">
        <f t="shared" si="489"/>
        <v>21268.9</v>
      </c>
    </row>
    <row r="9137" spans="3:10">
      <c r="C9137" s="114" t="s">
        <v>6717</v>
      </c>
      <c r="D9137" s="88" t="s">
        <v>6718</v>
      </c>
      <c r="E9137" s="113">
        <v>2</v>
      </c>
      <c r="F9137" s="113">
        <v>10</v>
      </c>
      <c r="G9137" s="113">
        <v>76</v>
      </c>
      <c r="H9137" s="113">
        <v>120</v>
      </c>
      <c r="I9137" s="50">
        <f t="shared" si="488"/>
        <v>78</v>
      </c>
      <c r="J9137" s="50">
        <f t="shared" si="489"/>
        <v>130</v>
      </c>
    </row>
    <row r="9138" spans="3:10">
      <c r="C9138" s="114" t="s">
        <v>6719</v>
      </c>
      <c r="D9138" s="88" t="s">
        <v>6720</v>
      </c>
      <c r="E9138" s="113">
        <v>3361</v>
      </c>
      <c r="F9138" s="113">
        <v>3320</v>
      </c>
      <c r="G9138" s="113">
        <v>514</v>
      </c>
      <c r="H9138" s="113">
        <v>520</v>
      </c>
      <c r="I9138" s="50">
        <f t="shared" si="488"/>
        <v>3875</v>
      </c>
      <c r="J9138" s="50">
        <f t="shared" si="489"/>
        <v>3840</v>
      </c>
    </row>
    <row r="9139" spans="3:10">
      <c r="C9139" s="114" t="s">
        <v>6721</v>
      </c>
      <c r="D9139" s="88" t="s">
        <v>6722</v>
      </c>
      <c r="E9139" s="113">
        <v>4144</v>
      </c>
      <c r="F9139" s="113">
        <v>4050</v>
      </c>
      <c r="G9139" s="113">
        <v>638</v>
      </c>
      <c r="H9139" s="113">
        <v>705</v>
      </c>
      <c r="I9139" s="50">
        <f t="shared" si="488"/>
        <v>4782</v>
      </c>
      <c r="J9139" s="50">
        <f t="shared" si="489"/>
        <v>4755</v>
      </c>
    </row>
    <row r="9140" spans="3:10">
      <c r="C9140" s="114" t="s">
        <v>6723</v>
      </c>
      <c r="D9140" s="88" t="s">
        <v>6724</v>
      </c>
      <c r="E9140" s="113">
        <v>2836</v>
      </c>
      <c r="F9140" s="113">
        <v>2850</v>
      </c>
      <c r="G9140" s="113">
        <v>258</v>
      </c>
      <c r="H9140" s="113">
        <v>285</v>
      </c>
      <c r="I9140" s="50">
        <f t="shared" si="488"/>
        <v>3094</v>
      </c>
      <c r="J9140" s="50">
        <f t="shared" si="489"/>
        <v>3135</v>
      </c>
    </row>
    <row r="9141" spans="3:10">
      <c r="C9141" s="114" t="s">
        <v>6725</v>
      </c>
      <c r="D9141" s="88" t="s">
        <v>6726</v>
      </c>
      <c r="E9141" s="113">
        <v>12465</v>
      </c>
      <c r="F9141" s="113">
        <v>12680</v>
      </c>
      <c r="G9141" s="113">
        <v>1397</v>
      </c>
      <c r="H9141" s="113">
        <v>1450</v>
      </c>
      <c r="I9141" s="50">
        <f t="shared" si="488"/>
        <v>13862</v>
      </c>
      <c r="J9141" s="50">
        <f t="shared" si="489"/>
        <v>14130</v>
      </c>
    </row>
    <row r="9142" spans="3:10">
      <c r="C9142" s="114" t="s">
        <v>6727</v>
      </c>
      <c r="D9142" s="88" t="s">
        <v>6728</v>
      </c>
      <c r="E9142" s="113">
        <v>131</v>
      </c>
      <c r="F9142" s="113">
        <v>150</v>
      </c>
      <c r="G9142" s="113">
        <v>172</v>
      </c>
      <c r="H9142" s="113">
        <v>190</v>
      </c>
      <c r="I9142" s="50">
        <f t="shared" si="488"/>
        <v>303</v>
      </c>
      <c r="J9142" s="50">
        <f t="shared" si="489"/>
        <v>340</v>
      </c>
    </row>
    <row r="9143" spans="3:10">
      <c r="C9143" s="114" t="s">
        <v>6729</v>
      </c>
      <c r="D9143" s="88" t="s">
        <v>6730</v>
      </c>
      <c r="E9143" s="113">
        <v>2</v>
      </c>
      <c r="F9143" s="113">
        <v>10</v>
      </c>
      <c r="G9143" s="113">
        <v>68</v>
      </c>
      <c r="H9143" s="113">
        <v>220</v>
      </c>
      <c r="I9143" s="50">
        <f t="shared" si="488"/>
        <v>70</v>
      </c>
      <c r="J9143" s="50">
        <f t="shared" si="489"/>
        <v>230</v>
      </c>
    </row>
    <row r="9144" spans="3:10">
      <c r="C9144" s="114" t="s">
        <v>6731</v>
      </c>
      <c r="D9144" s="88" t="s">
        <v>6732</v>
      </c>
      <c r="E9144" s="113">
        <v>4492</v>
      </c>
      <c r="F9144" s="113">
        <v>4325.1000000000004</v>
      </c>
      <c r="G9144" s="113">
        <v>729</v>
      </c>
      <c r="H9144" s="113">
        <v>682.5</v>
      </c>
      <c r="I9144" s="50">
        <f t="shared" si="488"/>
        <v>5221</v>
      </c>
      <c r="J9144" s="50">
        <f t="shared" si="489"/>
        <v>5007.6000000000004</v>
      </c>
    </row>
    <row r="9145" spans="3:10">
      <c r="C9145" s="114" t="s">
        <v>6733</v>
      </c>
      <c r="D9145" s="88" t="s">
        <v>6734</v>
      </c>
      <c r="E9145" s="113">
        <v>45261</v>
      </c>
      <c r="F9145" s="113">
        <v>45100</v>
      </c>
      <c r="G9145" s="113">
        <v>6670</v>
      </c>
      <c r="H9145" s="113">
        <v>6850</v>
      </c>
      <c r="I9145" s="50">
        <f t="shared" si="488"/>
        <v>51931</v>
      </c>
      <c r="J9145" s="50">
        <f t="shared" si="489"/>
        <v>51950</v>
      </c>
    </row>
    <row r="9146" spans="3:10">
      <c r="C9146" s="114" t="s">
        <v>6735</v>
      </c>
      <c r="D9146" s="88" t="s">
        <v>6736</v>
      </c>
      <c r="E9146" s="113">
        <v>1215</v>
      </c>
      <c r="F9146" s="113">
        <v>1201</v>
      </c>
      <c r="G9146" s="113">
        <v>88</v>
      </c>
      <c r="H9146" s="113">
        <v>105</v>
      </c>
      <c r="I9146" s="50">
        <f t="shared" si="488"/>
        <v>1303</v>
      </c>
      <c r="J9146" s="50">
        <f t="shared" si="489"/>
        <v>1306</v>
      </c>
    </row>
    <row r="9147" spans="3:10">
      <c r="C9147" s="114" t="s">
        <v>6737</v>
      </c>
      <c r="D9147" s="88" t="s">
        <v>6738</v>
      </c>
      <c r="E9147" s="113">
        <v>35755</v>
      </c>
      <c r="F9147" s="113">
        <v>35655</v>
      </c>
      <c r="G9147" s="113">
        <v>6366</v>
      </c>
      <c r="H9147" s="113">
        <v>6214.4000000000005</v>
      </c>
      <c r="I9147" s="50">
        <f t="shared" si="488"/>
        <v>42121</v>
      </c>
      <c r="J9147" s="50">
        <f t="shared" si="489"/>
        <v>41869.4</v>
      </c>
    </row>
    <row r="9148" spans="3:10">
      <c r="C9148" s="114" t="s">
        <v>6739</v>
      </c>
      <c r="D9148" s="88" t="s">
        <v>6740</v>
      </c>
      <c r="E9148" s="113">
        <v>6672</v>
      </c>
      <c r="F9148" s="113">
        <v>7150</v>
      </c>
      <c r="G9148" s="113">
        <v>118</v>
      </c>
      <c r="H9148" s="113">
        <v>113.10000000000001</v>
      </c>
      <c r="I9148" s="50">
        <f t="shared" si="488"/>
        <v>6790</v>
      </c>
      <c r="J9148" s="50">
        <f t="shared" si="489"/>
        <v>7263.1</v>
      </c>
    </row>
    <row r="9149" spans="3:10">
      <c r="C9149" s="114" t="s">
        <v>6741</v>
      </c>
      <c r="D9149" s="88" t="s">
        <v>6742</v>
      </c>
      <c r="E9149" s="113">
        <v>25849</v>
      </c>
      <c r="F9149" s="113">
        <v>24998.3</v>
      </c>
      <c r="G9149" s="113">
        <v>4117</v>
      </c>
      <c r="H9149" s="113">
        <v>4101.8999999999996</v>
      </c>
      <c r="I9149" s="50">
        <f t="shared" si="488"/>
        <v>29966</v>
      </c>
      <c r="J9149" s="50">
        <f t="shared" si="489"/>
        <v>29100.199999999997</v>
      </c>
    </row>
    <row r="9150" spans="3:10">
      <c r="C9150" s="114" t="s">
        <v>6743</v>
      </c>
      <c r="D9150" s="88" t="s">
        <v>6744</v>
      </c>
      <c r="E9150" s="113">
        <v>6501</v>
      </c>
      <c r="F9150" s="113">
        <v>7102</v>
      </c>
      <c r="G9150" s="113">
        <v>115</v>
      </c>
      <c r="H9150" s="113">
        <v>107.9</v>
      </c>
      <c r="I9150" s="50">
        <f t="shared" si="488"/>
        <v>6616</v>
      </c>
      <c r="J9150" s="50">
        <f t="shared" si="489"/>
        <v>7209.9</v>
      </c>
    </row>
    <row r="9151" spans="3:10">
      <c r="C9151" s="114" t="s">
        <v>6745</v>
      </c>
      <c r="D9151" s="88" t="s">
        <v>6746</v>
      </c>
      <c r="E9151" s="113">
        <v>34</v>
      </c>
      <c r="F9151" s="113">
        <v>42</v>
      </c>
      <c r="G9151" s="113">
        <v>109</v>
      </c>
      <c r="H9151" s="113">
        <v>95</v>
      </c>
      <c r="I9151" s="50">
        <f t="shared" si="488"/>
        <v>143</v>
      </c>
      <c r="J9151" s="50">
        <f t="shared" si="489"/>
        <v>137</v>
      </c>
    </row>
    <row r="9152" spans="3:10">
      <c r="C9152" s="114" t="s">
        <v>6747</v>
      </c>
      <c r="D9152" s="88" t="s">
        <v>6748</v>
      </c>
      <c r="E9152" s="113">
        <v>17353</v>
      </c>
      <c r="F9152" s="113">
        <v>17550</v>
      </c>
      <c r="G9152" s="113">
        <v>1566</v>
      </c>
      <c r="H9152" s="113">
        <v>1465.1000000000001</v>
      </c>
      <c r="I9152" s="50">
        <f t="shared" si="488"/>
        <v>18919</v>
      </c>
      <c r="J9152" s="50">
        <f t="shared" si="489"/>
        <v>19015.099999999999</v>
      </c>
    </row>
    <row r="9153" spans="2:10">
      <c r="E9153" s="59"/>
      <c r="F9153" s="59"/>
      <c r="G9153" s="59"/>
      <c r="H9153" s="59"/>
      <c r="I9153" s="59"/>
      <c r="J9153" s="59"/>
    </row>
    <row r="9154" spans="2:10">
      <c r="B9154" s="45" t="s">
        <v>0</v>
      </c>
      <c r="C9154" s="46"/>
      <c r="D9154" s="45"/>
      <c r="E9154" s="82"/>
      <c r="F9154" s="82"/>
      <c r="G9154" s="82"/>
      <c r="H9154" s="82"/>
      <c r="I9154" s="82"/>
      <c r="J9154" s="82"/>
    </row>
    <row r="9155" spans="2:10">
      <c r="B9155" s="45" t="s">
        <v>1</v>
      </c>
      <c r="C9155" s="46"/>
      <c r="D9155" s="45"/>
      <c r="E9155" s="82"/>
      <c r="F9155" s="82"/>
      <c r="G9155" s="82"/>
      <c r="H9155" s="82"/>
      <c r="I9155" s="82"/>
      <c r="J9155" s="82"/>
    </row>
    <row r="9156" spans="2:10">
      <c r="B9156" s="45" t="s">
        <v>63</v>
      </c>
      <c r="C9156" s="46"/>
      <c r="D9156" s="45" t="s">
        <v>6749</v>
      </c>
      <c r="E9156" s="82">
        <f>SUM(E9157:E9286)</f>
        <v>92521</v>
      </c>
      <c r="F9156" s="82">
        <f t="shared" ref="F9156:J9156" si="490">SUM(F9157:F9286)</f>
        <v>93521.900000000009</v>
      </c>
      <c r="G9156" s="82">
        <f t="shared" si="490"/>
        <v>76294</v>
      </c>
      <c r="H9156" s="82">
        <f t="shared" si="490"/>
        <v>83868.2</v>
      </c>
      <c r="I9156" s="82">
        <f t="shared" si="490"/>
        <v>168815</v>
      </c>
      <c r="J9156" s="82">
        <f t="shared" si="490"/>
        <v>177390.1</v>
      </c>
    </row>
    <row r="9157" spans="2:10">
      <c r="C9157" s="109" t="s">
        <v>6750</v>
      </c>
      <c r="D9157" s="74" t="s">
        <v>6751</v>
      </c>
      <c r="E9157" s="108">
        <v>59</v>
      </c>
      <c r="F9157" s="108">
        <v>70</v>
      </c>
      <c r="G9157" s="108">
        <v>31</v>
      </c>
      <c r="H9157" s="108">
        <v>50</v>
      </c>
      <c r="I9157" s="50">
        <f t="shared" ref="I9157" si="491">SUM(E9157,G9157)</f>
        <v>90</v>
      </c>
      <c r="J9157" s="50">
        <f t="shared" ref="J9157" si="492">SUM(F9157,H9157)</f>
        <v>120</v>
      </c>
    </row>
    <row r="9158" spans="2:10">
      <c r="C9158" s="114" t="s">
        <v>6752</v>
      </c>
      <c r="D9158" s="88" t="s">
        <v>6753</v>
      </c>
      <c r="E9158" s="113">
        <v>157</v>
      </c>
      <c r="F9158" s="113">
        <v>265</v>
      </c>
      <c r="G9158" s="113">
        <v>40</v>
      </c>
      <c r="H9158" s="113">
        <v>30</v>
      </c>
      <c r="I9158" s="50">
        <f t="shared" ref="I9158:I9221" si="493">SUM(E9158,G9158)</f>
        <v>197</v>
      </c>
      <c r="J9158" s="50">
        <f t="shared" ref="J9158:J9221" si="494">SUM(F9158,H9158)</f>
        <v>295</v>
      </c>
    </row>
    <row r="9159" spans="2:10">
      <c r="C9159" s="114" t="s">
        <v>6754</v>
      </c>
      <c r="D9159" s="88" t="s">
        <v>6755</v>
      </c>
      <c r="E9159" s="113">
        <v>1</v>
      </c>
      <c r="F9159" s="113">
        <v>10</v>
      </c>
      <c r="G9159" s="113">
        <v>202</v>
      </c>
      <c r="H9159" s="113">
        <v>390</v>
      </c>
      <c r="I9159" s="50">
        <f t="shared" si="493"/>
        <v>203</v>
      </c>
      <c r="J9159" s="50">
        <f t="shared" si="494"/>
        <v>400</v>
      </c>
    </row>
    <row r="9160" spans="2:10">
      <c r="C9160" s="114" t="s">
        <v>6756</v>
      </c>
      <c r="D9160" s="88" t="s">
        <v>6757</v>
      </c>
      <c r="E9160" s="113">
        <v>845</v>
      </c>
      <c r="F9160" s="113">
        <v>850</v>
      </c>
      <c r="G9160" s="113">
        <v>155</v>
      </c>
      <c r="H9160" s="113">
        <v>153.4</v>
      </c>
      <c r="I9160" s="50">
        <f t="shared" si="493"/>
        <v>1000</v>
      </c>
      <c r="J9160" s="50">
        <f t="shared" si="494"/>
        <v>1003.4</v>
      </c>
    </row>
    <row r="9161" spans="2:10">
      <c r="C9161" s="114" t="s">
        <v>6758</v>
      </c>
      <c r="D9161" s="88" t="s">
        <v>6759</v>
      </c>
      <c r="E9161" s="113">
        <v>8980</v>
      </c>
      <c r="F9161" s="113">
        <v>8518.1</v>
      </c>
      <c r="G9161" s="113">
        <v>3078</v>
      </c>
      <c r="H9161" s="113">
        <v>3040.6</v>
      </c>
      <c r="I9161" s="50">
        <f t="shared" si="493"/>
        <v>12058</v>
      </c>
      <c r="J9161" s="50">
        <f t="shared" si="494"/>
        <v>11558.7</v>
      </c>
    </row>
    <row r="9162" spans="2:10">
      <c r="C9162" s="114" t="s">
        <v>6760</v>
      </c>
      <c r="D9162" s="88" t="s">
        <v>6761</v>
      </c>
      <c r="E9162" s="113">
        <v>19</v>
      </c>
      <c r="F9162" s="113">
        <v>50</v>
      </c>
      <c r="G9162" s="113">
        <v>13</v>
      </c>
      <c r="H9162" s="113">
        <v>50</v>
      </c>
      <c r="I9162" s="50">
        <f t="shared" si="493"/>
        <v>32</v>
      </c>
      <c r="J9162" s="50">
        <f t="shared" si="494"/>
        <v>100</v>
      </c>
    </row>
    <row r="9163" spans="2:10">
      <c r="C9163" s="114" t="s">
        <v>6762</v>
      </c>
      <c r="D9163" s="88" t="s">
        <v>6763</v>
      </c>
      <c r="E9163" s="113">
        <v>431</v>
      </c>
      <c r="F9163" s="113">
        <v>391.3</v>
      </c>
      <c r="G9163" s="113">
        <v>442</v>
      </c>
      <c r="H9163" s="113">
        <v>405.6</v>
      </c>
      <c r="I9163" s="50">
        <f t="shared" si="493"/>
        <v>873</v>
      </c>
      <c r="J9163" s="50">
        <f t="shared" si="494"/>
        <v>796.90000000000009</v>
      </c>
    </row>
    <row r="9164" spans="2:10">
      <c r="C9164" s="114" t="s">
        <v>6764</v>
      </c>
      <c r="D9164" s="88" t="s">
        <v>6765</v>
      </c>
      <c r="E9164" s="113">
        <v>443</v>
      </c>
      <c r="F9164" s="113">
        <v>425</v>
      </c>
      <c r="G9164" s="113">
        <v>444</v>
      </c>
      <c r="H9164" s="113">
        <v>425</v>
      </c>
      <c r="I9164" s="50">
        <f t="shared" si="493"/>
        <v>887</v>
      </c>
      <c r="J9164" s="50">
        <f t="shared" si="494"/>
        <v>850</v>
      </c>
    </row>
    <row r="9165" spans="2:10">
      <c r="C9165" s="114" t="s">
        <v>6766</v>
      </c>
      <c r="D9165" s="88" t="s">
        <v>6767</v>
      </c>
      <c r="E9165" s="113">
        <v>1</v>
      </c>
      <c r="F9165" s="113">
        <v>100</v>
      </c>
      <c r="G9165" s="113">
        <v>1</v>
      </c>
      <c r="H9165" s="113">
        <v>100</v>
      </c>
      <c r="I9165" s="50">
        <f t="shared" si="493"/>
        <v>2</v>
      </c>
      <c r="J9165" s="50">
        <f t="shared" si="494"/>
        <v>200</v>
      </c>
    </row>
    <row r="9166" spans="2:10">
      <c r="C9166" s="114" t="s">
        <v>6768</v>
      </c>
      <c r="D9166" s="88" t="s">
        <v>6769</v>
      </c>
      <c r="E9166" s="113">
        <v>452</v>
      </c>
      <c r="F9166" s="113">
        <v>425</v>
      </c>
      <c r="G9166" s="113">
        <v>451</v>
      </c>
      <c r="H9166" s="113">
        <v>425</v>
      </c>
      <c r="I9166" s="50">
        <f t="shared" si="493"/>
        <v>903</v>
      </c>
      <c r="J9166" s="50">
        <f t="shared" si="494"/>
        <v>850</v>
      </c>
    </row>
    <row r="9167" spans="2:10">
      <c r="C9167" s="114" t="s">
        <v>6770</v>
      </c>
      <c r="D9167" s="88" t="s">
        <v>6771</v>
      </c>
      <c r="E9167" s="113">
        <v>1</v>
      </c>
      <c r="F9167" s="113">
        <v>100</v>
      </c>
      <c r="G9167" s="113">
        <v>11</v>
      </c>
      <c r="H9167" s="113">
        <v>100</v>
      </c>
      <c r="I9167" s="50">
        <f t="shared" si="493"/>
        <v>12</v>
      </c>
      <c r="J9167" s="50">
        <f t="shared" si="494"/>
        <v>200</v>
      </c>
    </row>
    <row r="9168" spans="2:10">
      <c r="C9168" s="114" t="s">
        <v>6772</v>
      </c>
      <c r="D9168" s="88" t="s">
        <v>6773</v>
      </c>
      <c r="E9168" s="113">
        <v>1</v>
      </c>
      <c r="F9168" s="113">
        <v>126</v>
      </c>
      <c r="G9168" s="113">
        <v>1</v>
      </c>
      <c r="H9168" s="113">
        <v>126</v>
      </c>
      <c r="I9168" s="50">
        <f t="shared" si="493"/>
        <v>2</v>
      </c>
      <c r="J9168" s="50">
        <f t="shared" si="494"/>
        <v>252</v>
      </c>
    </row>
    <row r="9169" spans="3:10">
      <c r="C9169" s="114" t="s">
        <v>6774</v>
      </c>
      <c r="D9169" s="88" t="s">
        <v>6775</v>
      </c>
      <c r="E9169" s="113">
        <v>370</v>
      </c>
      <c r="F9169" s="113">
        <v>365.3</v>
      </c>
      <c r="G9169" s="113">
        <v>213</v>
      </c>
      <c r="H9169" s="113">
        <v>189.8</v>
      </c>
      <c r="I9169" s="50">
        <f t="shared" si="493"/>
        <v>583</v>
      </c>
      <c r="J9169" s="50">
        <f t="shared" si="494"/>
        <v>555.1</v>
      </c>
    </row>
    <row r="9170" spans="3:10">
      <c r="C9170" s="114" t="s">
        <v>6776</v>
      </c>
      <c r="D9170" s="88" t="s">
        <v>6777</v>
      </c>
      <c r="E9170" s="113">
        <v>178</v>
      </c>
      <c r="F9170" s="113">
        <v>165</v>
      </c>
      <c r="G9170" s="113">
        <v>549</v>
      </c>
      <c r="H9170" s="113">
        <v>575</v>
      </c>
      <c r="I9170" s="50">
        <f t="shared" si="493"/>
        <v>727</v>
      </c>
      <c r="J9170" s="50">
        <f t="shared" si="494"/>
        <v>740</v>
      </c>
    </row>
    <row r="9171" spans="3:10">
      <c r="C9171" s="114" t="s">
        <v>6778</v>
      </c>
      <c r="D9171" s="88" t="s">
        <v>6779</v>
      </c>
      <c r="E9171" s="113">
        <v>1</v>
      </c>
      <c r="F9171" s="113">
        <v>1.3</v>
      </c>
      <c r="G9171" s="113">
        <v>0</v>
      </c>
      <c r="H9171" s="113">
        <v>1</v>
      </c>
      <c r="I9171" s="50">
        <f t="shared" si="493"/>
        <v>1</v>
      </c>
      <c r="J9171" s="50">
        <f t="shared" si="494"/>
        <v>2.2999999999999998</v>
      </c>
    </row>
    <row r="9172" spans="3:10">
      <c r="C9172" s="114" t="s">
        <v>6780</v>
      </c>
      <c r="D9172" s="88" t="s">
        <v>6781</v>
      </c>
      <c r="E9172" s="113">
        <v>217</v>
      </c>
      <c r="F9172" s="113">
        <v>225</v>
      </c>
      <c r="G9172" s="113">
        <v>8</v>
      </c>
      <c r="H9172" s="113">
        <v>10</v>
      </c>
      <c r="I9172" s="50">
        <f t="shared" si="493"/>
        <v>225</v>
      </c>
      <c r="J9172" s="50">
        <f t="shared" si="494"/>
        <v>235</v>
      </c>
    </row>
    <row r="9173" spans="3:10">
      <c r="C9173" s="114" t="s">
        <v>6782</v>
      </c>
      <c r="D9173" s="88" t="s">
        <v>6783</v>
      </c>
      <c r="E9173" s="113">
        <v>7700</v>
      </c>
      <c r="F9173" s="113">
        <v>7371.5</v>
      </c>
      <c r="G9173" s="113">
        <v>2888</v>
      </c>
      <c r="H9173" s="113">
        <v>2845.6</v>
      </c>
      <c r="I9173" s="50">
        <f t="shared" si="493"/>
        <v>10588</v>
      </c>
      <c r="J9173" s="50">
        <f t="shared" si="494"/>
        <v>10217.1</v>
      </c>
    </row>
    <row r="9174" spans="3:10">
      <c r="C9174" s="114" t="s">
        <v>6784</v>
      </c>
      <c r="D9174" s="88" t="s">
        <v>6785</v>
      </c>
      <c r="E9174" s="113">
        <v>9180</v>
      </c>
      <c r="F9174" s="113">
        <v>9264.5</v>
      </c>
      <c r="G9174" s="113">
        <v>7864</v>
      </c>
      <c r="H9174" s="113">
        <v>8436.1</v>
      </c>
      <c r="I9174" s="50">
        <f t="shared" si="493"/>
        <v>17044</v>
      </c>
      <c r="J9174" s="50">
        <f t="shared" si="494"/>
        <v>17700.599999999999</v>
      </c>
    </row>
    <row r="9175" spans="3:10">
      <c r="C9175" s="114" t="s">
        <v>6786</v>
      </c>
      <c r="D9175" s="88" t="s">
        <v>6787</v>
      </c>
      <c r="E9175" s="113">
        <v>9082</v>
      </c>
      <c r="F9175" s="113">
        <v>9164.4</v>
      </c>
      <c r="G9175" s="113">
        <v>7434</v>
      </c>
      <c r="H9175" s="113">
        <v>8007.1</v>
      </c>
      <c r="I9175" s="50">
        <f t="shared" si="493"/>
        <v>16516</v>
      </c>
      <c r="J9175" s="50">
        <f t="shared" si="494"/>
        <v>17171.5</v>
      </c>
    </row>
    <row r="9176" spans="3:10">
      <c r="C9176" s="114" t="s">
        <v>6788</v>
      </c>
      <c r="D9176" s="88" t="s">
        <v>6789</v>
      </c>
      <c r="E9176" s="113">
        <v>9080</v>
      </c>
      <c r="F9176" s="113">
        <v>9159.2000000000007</v>
      </c>
      <c r="G9176" s="113">
        <v>7414</v>
      </c>
      <c r="H9176" s="113">
        <v>7986.3</v>
      </c>
      <c r="I9176" s="50">
        <f t="shared" si="493"/>
        <v>16494</v>
      </c>
      <c r="J9176" s="50">
        <f t="shared" si="494"/>
        <v>17145.5</v>
      </c>
    </row>
    <row r="9177" spans="3:10">
      <c r="C9177" s="114" t="s">
        <v>6790</v>
      </c>
      <c r="D9177" s="88" t="s">
        <v>6791</v>
      </c>
      <c r="E9177" s="113">
        <v>9107</v>
      </c>
      <c r="F9177" s="113">
        <v>9176.1</v>
      </c>
      <c r="G9177" s="113">
        <v>7447</v>
      </c>
      <c r="H9177" s="113">
        <v>8020.1</v>
      </c>
      <c r="I9177" s="50">
        <f t="shared" si="493"/>
        <v>16554</v>
      </c>
      <c r="J9177" s="50">
        <f t="shared" si="494"/>
        <v>17196.2</v>
      </c>
    </row>
    <row r="9178" spans="3:10">
      <c r="C9178" s="114" t="s">
        <v>6792</v>
      </c>
      <c r="D9178" s="88" t="s">
        <v>6793</v>
      </c>
      <c r="E9178" s="113">
        <v>137</v>
      </c>
      <c r="F9178" s="113">
        <v>143</v>
      </c>
      <c r="G9178" s="113">
        <v>172</v>
      </c>
      <c r="H9178" s="113">
        <v>166.4</v>
      </c>
      <c r="I9178" s="50">
        <f t="shared" si="493"/>
        <v>309</v>
      </c>
      <c r="J9178" s="50">
        <f t="shared" si="494"/>
        <v>309.39999999999998</v>
      </c>
    </row>
    <row r="9179" spans="3:10">
      <c r="C9179" s="114" t="s">
        <v>6794</v>
      </c>
      <c r="D9179" s="88" t="s">
        <v>6795</v>
      </c>
      <c r="E9179" s="113">
        <v>1153</v>
      </c>
      <c r="F9179" s="113">
        <v>1201</v>
      </c>
      <c r="G9179" s="113">
        <v>181</v>
      </c>
      <c r="H9179" s="113">
        <v>199</v>
      </c>
      <c r="I9179" s="50">
        <f t="shared" si="493"/>
        <v>1334</v>
      </c>
      <c r="J9179" s="50">
        <f t="shared" si="494"/>
        <v>1400</v>
      </c>
    </row>
    <row r="9180" spans="3:10">
      <c r="C9180" s="114" t="s">
        <v>6796</v>
      </c>
      <c r="D9180" s="88" t="s">
        <v>6797</v>
      </c>
      <c r="E9180" s="113">
        <v>175</v>
      </c>
      <c r="F9180" s="113">
        <v>252</v>
      </c>
      <c r="G9180" s="113">
        <v>101</v>
      </c>
      <c r="H9180" s="113">
        <v>126</v>
      </c>
      <c r="I9180" s="50">
        <f t="shared" si="493"/>
        <v>276</v>
      </c>
      <c r="J9180" s="50">
        <f t="shared" si="494"/>
        <v>378</v>
      </c>
    </row>
    <row r="9181" spans="3:10">
      <c r="C9181" s="114" t="s">
        <v>6798</v>
      </c>
      <c r="D9181" s="88" t="s">
        <v>6799</v>
      </c>
      <c r="E9181" s="113">
        <v>1</v>
      </c>
      <c r="F9181" s="113">
        <v>12</v>
      </c>
      <c r="G9181" s="113">
        <v>233</v>
      </c>
      <c r="H9181" s="113">
        <v>255</v>
      </c>
      <c r="I9181" s="50">
        <f t="shared" si="493"/>
        <v>234</v>
      </c>
      <c r="J9181" s="50">
        <f t="shared" si="494"/>
        <v>267</v>
      </c>
    </row>
    <row r="9182" spans="3:10">
      <c r="C9182" s="114" t="s">
        <v>6800</v>
      </c>
      <c r="D9182" s="88" t="s">
        <v>6801</v>
      </c>
      <c r="E9182" s="113">
        <v>1</v>
      </c>
      <c r="F9182" s="113">
        <v>18</v>
      </c>
      <c r="G9182" s="113">
        <v>238</v>
      </c>
      <c r="H9182" s="113">
        <v>256</v>
      </c>
      <c r="I9182" s="50">
        <f t="shared" si="493"/>
        <v>239</v>
      </c>
      <c r="J9182" s="50">
        <f t="shared" si="494"/>
        <v>274</v>
      </c>
    </row>
    <row r="9183" spans="3:10">
      <c r="C9183" s="114" t="s">
        <v>6802</v>
      </c>
      <c r="D9183" s="88" t="s">
        <v>6803</v>
      </c>
      <c r="E9183" s="113">
        <v>1</v>
      </c>
      <c r="F9183" s="113">
        <v>12</v>
      </c>
      <c r="G9183" s="113">
        <v>233</v>
      </c>
      <c r="H9183" s="113">
        <v>255</v>
      </c>
      <c r="I9183" s="50">
        <f t="shared" si="493"/>
        <v>234</v>
      </c>
      <c r="J9183" s="50">
        <f t="shared" si="494"/>
        <v>267</v>
      </c>
    </row>
    <row r="9184" spans="3:10">
      <c r="C9184" s="114" t="s">
        <v>6804</v>
      </c>
      <c r="D9184" s="88" t="s">
        <v>6805</v>
      </c>
      <c r="E9184" s="113">
        <v>9</v>
      </c>
      <c r="F9184" s="113">
        <v>14</v>
      </c>
      <c r="G9184" s="113">
        <v>603</v>
      </c>
      <c r="H9184" s="113">
        <v>620</v>
      </c>
      <c r="I9184" s="50">
        <f t="shared" si="493"/>
        <v>612</v>
      </c>
      <c r="J9184" s="50">
        <f t="shared" si="494"/>
        <v>634</v>
      </c>
    </row>
    <row r="9185" spans="3:10">
      <c r="C9185" s="114" t="s">
        <v>6806</v>
      </c>
      <c r="D9185" s="88" t="s">
        <v>6807</v>
      </c>
      <c r="E9185" s="113">
        <v>0</v>
      </c>
      <c r="F9185" s="113">
        <v>0</v>
      </c>
      <c r="G9185" s="113">
        <v>28</v>
      </c>
      <c r="H9185" s="113">
        <v>26</v>
      </c>
      <c r="I9185" s="50">
        <f t="shared" si="493"/>
        <v>28</v>
      </c>
      <c r="J9185" s="50">
        <f t="shared" si="494"/>
        <v>26</v>
      </c>
    </row>
    <row r="9186" spans="3:10">
      <c r="C9186" s="114" t="s">
        <v>6808</v>
      </c>
      <c r="D9186" s="88" t="s">
        <v>6809</v>
      </c>
      <c r="E9186" s="113">
        <v>0</v>
      </c>
      <c r="F9186" s="113">
        <v>0</v>
      </c>
      <c r="G9186" s="113">
        <v>2</v>
      </c>
      <c r="H9186" s="113">
        <v>5</v>
      </c>
      <c r="I9186" s="50">
        <f t="shared" si="493"/>
        <v>2</v>
      </c>
      <c r="J9186" s="50">
        <f t="shared" si="494"/>
        <v>5</v>
      </c>
    </row>
    <row r="9187" spans="3:10">
      <c r="C9187" s="114" t="s">
        <v>6810</v>
      </c>
      <c r="D9187" s="88" t="s">
        <v>6811</v>
      </c>
      <c r="E9187" s="113">
        <v>0</v>
      </c>
      <c r="F9187" s="113">
        <v>0</v>
      </c>
      <c r="G9187" s="113">
        <v>1</v>
      </c>
      <c r="H9187" s="113">
        <v>2</v>
      </c>
      <c r="I9187" s="50">
        <f t="shared" si="493"/>
        <v>1</v>
      </c>
      <c r="J9187" s="50">
        <f t="shared" si="494"/>
        <v>2</v>
      </c>
    </row>
    <row r="9188" spans="3:10">
      <c r="C9188" s="114" t="s">
        <v>6812</v>
      </c>
      <c r="D9188" s="88" t="s">
        <v>6813</v>
      </c>
      <c r="E9188" s="113">
        <v>0</v>
      </c>
      <c r="F9188" s="113">
        <v>0</v>
      </c>
      <c r="G9188" s="113">
        <v>5</v>
      </c>
      <c r="H9188" s="113">
        <v>2.6</v>
      </c>
      <c r="I9188" s="50">
        <f t="shared" si="493"/>
        <v>5</v>
      </c>
      <c r="J9188" s="50">
        <f t="shared" si="494"/>
        <v>2.6</v>
      </c>
    </row>
    <row r="9189" spans="3:10">
      <c r="C9189" s="114" t="s">
        <v>6814</v>
      </c>
      <c r="D9189" s="88" t="s">
        <v>6815</v>
      </c>
      <c r="E9189" s="113">
        <v>16</v>
      </c>
      <c r="F9189" s="113">
        <v>13</v>
      </c>
      <c r="G9189" s="113">
        <v>184</v>
      </c>
      <c r="H9189" s="113">
        <v>210.6</v>
      </c>
      <c r="I9189" s="50">
        <f t="shared" si="493"/>
        <v>200</v>
      </c>
      <c r="J9189" s="50">
        <f t="shared" si="494"/>
        <v>223.6</v>
      </c>
    </row>
    <row r="9190" spans="3:10">
      <c r="C9190" s="114" t="s">
        <v>6816</v>
      </c>
      <c r="D9190" s="88" t="s">
        <v>6817</v>
      </c>
      <c r="E9190" s="113">
        <v>348</v>
      </c>
      <c r="F9190" s="113">
        <v>335</v>
      </c>
      <c r="G9190" s="113">
        <v>334</v>
      </c>
      <c r="H9190" s="113">
        <v>340</v>
      </c>
      <c r="I9190" s="50">
        <f t="shared" si="493"/>
        <v>682</v>
      </c>
      <c r="J9190" s="50">
        <f t="shared" si="494"/>
        <v>675</v>
      </c>
    </row>
    <row r="9191" spans="3:10">
      <c r="C9191" s="114" t="s">
        <v>6818</v>
      </c>
      <c r="D9191" s="88" t="s">
        <v>6819</v>
      </c>
      <c r="E9191" s="113">
        <v>0</v>
      </c>
      <c r="F9191" s="113">
        <v>0</v>
      </c>
      <c r="G9191" s="113">
        <v>0</v>
      </c>
      <c r="H9191" s="113">
        <v>1</v>
      </c>
      <c r="I9191" s="50">
        <f t="shared" si="493"/>
        <v>0</v>
      </c>
      <c r="J9191" s="50">
        <f t="shared" si="494"/>
        <v>1</v>
      </c>
    </row>
    <row r="9192" spans="3:10">
      <c r="C9192" s="114" t="s">
        <v>6820</v>
      </c>
      <c r="D9192" s="88" t="s">
        <v>6821</v>
      </c>
      <c r="E9192" s="113">
        <v>184</v>
      </c>
      <c r="F9192" s="113">
        <v>201</v>
      </c>
      <c r="G9192" s="113">
        <v>560</v>
      </c>
      <c r="H9192" s="113">
        <v>555</v>
      </c>
      <c r="I9192" s="50">
        <f t="shared" si="493"/>
        <v>744</v>
      </c>
      <c r="J9192" s="50">
        <f t="shared" si="494"/>
        <v>756</v>
      </c>
    </row>
    <row r="9193" spans="3:10">
      <c r="C9193" s="114" t="s">
        <v>6822</v>
      </c>
      <c r="D9193" s="88" t="s">
        <v>6823</v>
      </c>
      <c r="E9193" s="113">
        <v>9185</v>
      </c>
      <c r="F9193" s="113">
        <v>9273.6</v>
      </c>
      <c r="G9193" s="113">
        <v>7962</v>
      </c>
      <c r="H9193" s="113">
        <v>8540.1</v>
      </c>
      <c r="I9193" s="50">
        <f t="shared" si="493"/>
        <v>17147</v>
      </c>
      <c r="J9193" s="50">
        <f t="shared" si="494"/>
        <v>17813.7</v>
      </c>
    </row>
    <row r="9194" spans="3:10">
      <c r="C9194" s="114" t="s">
        <v>6824</v>
      </c>
      <c r="D9194" s="88" t="s">
        <v>6825</v>
      </c>
      <c r="E9194" s="113">
        <v>58</v>
      </c>
      <c r="F9194" s="113">
        <v>65</v>
      </c>
      <c r="G9194" s="113">
        <v>96</v>
      </c>
      <c r="H9194" s="113">
        <v>95</v>
      </c>
      <c r="I9194" s="50">
        <f t="shared" si="493"/>
        <v>154</v>
      </c>
      <c r="J9194" s="50">
        <f t="shared" si="494"/>
        <v>160</v>
      </c>
    </row>
    <row r="9195" spans="3:10">
      <c r="C9195" s="114" t="s">
        <v>6826</v>
      </c>
      <c r="D9195" s="88" t="s">
        <v>6827</v>
      </c>
      <c r="E9195" s="113">
        <v>1</v>
      </c>
      <c r="F9195" s="113">
        <v>1.3</v>
      </c>
      <c r="G9195" s="113">
        <v>103</v>
      </c>
      <c r="H9195" s="113">
        <v>110</v>
      </c>
      <c r="I9195" s="50">
        <f t="shared" si="493"/>
        <v>104</v>
      </c>
      <c r="J9195" s="50">
        <f t="shared" si="494"/>
        <v>111.3</v>
      </c>
    </row>
    <row r="9196" spans="3:10">
      <c r="C9196" s="114" t="s">
        <v>6828</v>
      </c>
      <c r="D9196" s="88" t="s">
        <v>6829</v>
      </c>
      <c r="E9196" s="113">
        <v>271</v>
      </c>
      <c r="F9196" s="113">
        <v>275</v>
      </c>
      <c r="G9196" s="113">
        <v>384</v>
      </c>
      <c r="H9196" s="113">
        <v>363</v>
      </c>
      <c r="I9196" s="50">
        <f t="shared" si="493"/>
        <v>655</v>
      </c>
      <c r="J9196" s="50">
        <f t="shared" si="494"/>
        <v>638</v>
      </c>
    </row>
    <row r="9197" spans="3:10">
      <c r="C9197" s="114" t="s">
        <v>6830</v>
      </c>
      <c r="D9197" s="88" t="s">
        <v>6831</v>
      </c>
      <c r="E9197" s="113">
        <v>161</v>
      </c>
      <c r="F9197" s="113">
        <v>140.4</v>
      </c>
      <c r="G9197" s="113">
        <v>478</v>
      </c>
      <c r="H9197" s="113">
        <v>455</v>
      </c>
      <c r="I9197" s="50">
        <f t="shared" si="493"/>
        <v>639</v>
      </c>
      <c r="J9197" s="50">
        <f t="shared" si="494"/>
        <v>595.4</v>
      </c>
    </row>
    <row r="9198" spans="3:10">
      <c r="C9198" s="114" t="s">
        <v>6832</v>
      </c>
      <c r="D9198" s="88" t="s">
        <v>6833</v>
      </c>
      <c r="E9198" s="113">
        <v>380</v>
      </c>
      <c r="F9198" s="113">
        <v>366</v>
      </c>
      <c r="G9198" s="113">
        <v>323</v>
      </c>
      <c r="H9198" s="113">
        <v>315</v>
      </c>
      <c r="I9198" s="50">
        <f t="shared" si="493"/>
        <v>703</v>
      </c>
      <c r="J9198" s="50">
        <f t="shared" si="494"/>
        <v>681</v>
      </c>
    </row>
    <row r="9199" spans="3:10">
      <c r="C9199" s="114" t="s">
        <v>6834</v>
      </c>
      <c r="D9199" s="88" t="s">
        <v>6835</v>
      </c>
      <c r="E9199" s="113">
        <v>788</v>
      </c>
      <c r="F9199" s="113">
        <v>774.80000000000007</v>
      </c>
      <c r="G9199" s="113">
        <v>736</v>
      </c>
      <c r="H9199" s="113">
        <v>695.5</v>
      </c>
      <c r="I9199" s="50">
        <f t="shared" si="493"/>
        <v>1524</v>
      </c>
      <c r="J9199" s="50">
        <f t="shared" si="494"/>
        <v>1470.3000000000002</v>
      </c>
    </row>
    <row r="9200" spans="3:10">
      <c r="C9200" s="114" t="s">
        <v>6836</v>
      </c>
      <c r="D9200" s="88" t="s">
        <v>6837</v>
      </c>
      <c r="E9200" s="113">
        <v>1</v>
      </c>
      <c r="F9200" s="113">
        <v>0</v>
      </c>
      <c r="G9200" s="113">
        <v>0</v>
      </c>
      <c r="H9200" s="113">
        <v>0</v>
      </c>
      <c r="I9200" s="50">
        <f t="shared" si="493"/>
        <v>1</v>
      </c>
      <c r="J9200" s="50">
        <f t="shared" si="494"/>
        <v>0</v>
      </c>
    </row>
    <row r="9201" spans="3:10">
      <c r="C9201" s="114" t="s">
        <v>6838</v>
      </c>
      <c r="D9201" s="88" t="s">
        <v>6839</v>
      </c>
      <c r="E9201" s="113">
        <v>0</v>
      </c>
      <c r="F9201" s="113">
        <v>0</v>
      </c>
      <c r="G9201" s="113">
        <v>59</v>
      </c>
      <c r="H9201" s="113">
        <v>55.9</v>
      </c>
      <c r="I9201" s="50">
        <f t="shared" si="493"/>
        <v>59</v>
      </c>
      <c r="J9201" s="50">
        <f t="shared" si="494"/>
        <v>55.9</v>
      </c>
    </row>
    <row r="9202" spans="3:10">
      <c r="C9202" s="114" t="s">
        <v>6840</v>
      </c>
      <c r="D9202" s="88" t="s">
        <v>6841</v>
      </c>
      <c r="E9202" s="113">
        <v>48</v>
      </c>
      <c r="F9202" s="113">
        <v>120</v>
      </c>
      <c r="G9202" s="113">
        <v>896</v>
      </c>
      <c r="H9202" s="113">
        <v>1080</v>
      </c>
      <c r="I9202" s="50">
        <f t="shared" si="493"/>
        <v>944</v>
      </c>
      <c r="J9202" s="50">
        <f t="shared" si="494"/>
        <v>1200</v>
      </c>
    </row>
    <row r="9203" spans="3:10">
      <c r="C9203" s="114" t="s">
        <v>6842</v>
      </c>
      <c r="D9203" s="88" t="s">
        <v>6843</v>
      </c>
      <c r="E9203" s="113">
        <v>0</v>
      </c>
      <c r="F9203" s="113">
        <v>0</v>
      </c>
      <c r="G9203" s="113">
        <v>0</v>
      </c>
      <c r="H9203" s="113">
        <v>3</v>
      </c>
      <c r="I9203" s="50">
        <f t="shared" si="493"/>
        <v>0</v>
      </c>
      <c r="J9203" s="50">
        <f t="shared" si="494"/>
        <v>3</v>
      </c>
    </row>
    <row r="9204" spans="3:10">
      <c r="C9204" s="114" t="s">
        <v>6844</v>
      </c>
      <c r="D9204" s="88" t="s">
        <v>6845</v>
      </c>
      <c r="E9204" s="113">
        <v>242</v>
      </c>
      <c r="F9204" s="113">
        <v>232.70000000000002</v>
      </c>
      <c r="G9204" s="113">
        <v>189</v>
      </c>
      <c r="H9204" s="113">
        <v>201</v>
      </c>
      <c r="I9204" s="50">
        <f t="shared" si="493"/>
        <v>431</v>
      </c>
      <c r="J9204" s="50">
        <f t="shared" si="494"/>
        <v>433.70000000000005</v>
      </c>
    </row>
    <row r="9205" spans="3:10">
      <c r="C9205" s="114" t="s">
        <v>6846</v>
      </c>
      <c r="D9205" s="88" t="s">
        <v>6847</v>
      </c>
      <c r="E9205" s="113">
        <v>265</v>
      </c>
      <c r="F9205" s="113">
        <v>250.9</v>
      </c>
      <c r="G9205" s="113">
        <v>380</v>
      </c>
      <c r="H9205" s="113">
        <v>299</v>
      </c>
      <c r="I9205" s="50">
        <f t="shared" si="493"/>
        <v>645</v>
      </c>
      <c r="J9205" s="50">
        <f t="shared" si="494"/>
        <v>549.9</v>
      </c>
    </row>
    <row r="9206" spans="3:10">
      <c r="C9206" s="114" t="s">
        <v>6848</v>
      </c>
      <c r="D9206" s="88" t="s">
        <v>6849</v>
      </c>
      <c r="E9206" s="113">
        <v>31</v>
      </c>
      <c r="F9206" s="113">
        <v>27.3</v>
      </c>
      <c r="G9206" s="113">
        <v>1105</v>
      </c>
      <c r="H9206" s="113">
        <v>982.80000000000007</v>
      </c>
      <c r="I9206" s="50">
        <f t="shared" si="493"/>
        <v>1136</v>
      </c>
      <c r="J9206" s="50">
        <f t="shared" si="494"/>
        <v>1010.1</v>
      </c>
    </row>
    <row r="9207" spans="3:10">
      <c r="C9207" s="114" t="s">
        <v>6850</v>
      </c>
      <c r="D9207" s="88" t="s">
        <v>6851</v>
      </c>
      <c r="E9207" s="113">
        <v>29</v>
      </c>
      <c r="F9207" s="113">
        <v>10.4</v>
      </c>
      <c r="G9207" s="113">
        <v>187</v>
      </c>
      <c r="H9207" s="113">
        <v>202</v>
      </c>
      <c r="I9207" s="50">
        <f t="shared" si="493"/>
        <v>216</v>
      </c>
      <c r="J9207" s="50">
        <f t="shared" si="494"/>
        <v>212.4</v>
      </c>
    </row>
    <row r="9208" spans="3:10">
      <c r="C9208" s="114" t="s">
        <v>6852</v>
      </c>
      <c r="D9208" s="88" t="s">
        <v>6853</v>
      </c>
      <c r="E9208" s="113">
        <v>7</v>
      </c>
      <c r="F9208" s="113">
        <v>315</v>
      </c>
      <c r="G9208" s="113">
        <v>5</v>
      </c>
      <c r="H9208" s="113">
        <v>525</v>
      </c>
      <c r="I9208" s="50">
        <f t="shared" si="493"/>
        <v>12</v>
      </c>
      <c r="J9208" s="50">
        <f t="shared" si="494"/>
        <v>840</v>
      </c>
    </row>
    <row r="9209" spans="3:10">
      <c r="C9209" s="114" t="s">
        <v>6854</v>
      </c>
      <c r="D9209" s="88" t="s">
        <v>6855</v>
      </c>
      <c r="E9209" s="113">
        <v>21</v>
      </c>
      <c r="F9209" s="113">
        <v>23</v>
      </c>
      <c r="G9209" s="113">
        <v>2</v>
      </c>
      <c r="H9209" s="113">
        <v>6</v>
      </c>
      <c r="I9209" s="50">
        <f t="shared" si="493"/>
        <v>23</v>
      </c>
      <c r="J9209" s="50">
        <f t="shared" si="494"/>
        <v>29</v>
      </c>
    </row>
    <row r="9210" spans="3:10">
      <c r="C9210" s="114" t="s">
        <v>6856</v>
      </c>
      <c r="D9210" s="88" t="s">
        <v>6857</v>
      </c>
      <c r="E9210" s="113">
        <v>0</v>
      </c>
      <c r="F9210" s="113">
        <v>10</v>
      </c>
      <c r="G9210" s="113">
        <v>1</v>
      </c>
      <c r="H9210" s="113">
        <v>40</v>
      </c>
      <c r="I9210" s="50">
        <f t="shared" si="493"/>
        <v>1</v>
      </c>
      <c r="J9210" s="50">
        <f t="shared" si="494"/>
        <v>50</v>
      </c>
    </row>
    <row r="9211" spans="3:10">
      <c r="C9211" s="114" t="s">
        <v>6858</v>
      </c>
      <c r="D9211" s="88" t="s">
        <v>6859</v>
      </c>
      <c r="E9211" s="113">
        <v>11</v>
      </c>
      <c r="F9211" s="113">
        <v>150</v>
      </c>
      <c r="G9211" s="113">
        <v>173</v>
      </c>
      <c r="H9211" s="113">
        <v>600</v>
      </c>
      <c r="I9211" s="50">
        <f t="shared" si="493"/>
        <v>184</v>
      </c>
      <c r="J9211" s="50">
        <f t="shared" si="494"/>
        <v>750</v>
      </c>
    </row>
    <row r="9212" spans="3:10">
      <c r="C9212" s="114" t="s">
        <v>6860</v>
      </c>
      <c r="D9212" s="88" t="s">
        <v>6861</v>
      </c>
      <c r="E9212" s="113">
        <v>0</v>
      </c>
      <c r="F9212" s="113">
        <v>0</v>
      </c>
      <c r="G9212" s="113">
        <v>8</v>
      </c>
      <c r="H9212" s="113">
        <v>6.5</v>
      </c>
      <c r="I9212" s="50">
        <f t="shared" si="493"/>
        <v>8</v>
      </c>
      <c r="J9212" s="50">
        <f t="shared" si="494"/>
        <v>6.5</v>
      </c>
    </row>
    <row r="9213" spans="3:10">
      <c r="C9213" s="114" t="s">
        <v>6862</v>
      </c>
      <c r="D9213" s="88" t="s">
        <v>6861</v>
      </c>
      <c r="E9213" s="113">
        <v>0</v>
      </c>
      <c r="F9213" s="113">
        <v>0</v>
      </c>
      <c r="G9213" s="113">
        <v>0</v>
      </c>
      <c r="H9213" s="113">
        <v>7</v>
      </c>
      <c r="I9213" s="50">
        <f t="shared" si="493"/>
        <v>0</v>
      </c>
      <c r="J9213" s="50">
        <f t="shared" si="494"/>
        <v>7</v>
      </c>
    </row>
    <row r="9214" spans="3:10">
      <c r="C9214" s="114" t="s">
        <v>6863</v>
      </c>
      <c r="D9214" s="88" t="s">
        <v>6864</v>
      </c>
      <c r="E9214" s="113">
        <v>106</v>
      </c>
      <c r="F9214" s="113">
        <v>100</v>
      </c>
      <c r="G9214" s="113">
        <v>19</v>
      </c>
      <c r="H9214" s="113">
        <v>25</v>
      </c>
      <c r="I9214" s="50">
        <f t="shared" si="493"/>
        <v>125</v>
      </c>
      <c r="J9214" s="50">
        <f t="shared" si="494"/>
        <v>125</v>
      </c>
    </row>
    <row r="9215" spans="3:10">
      <c r="C9215" s="114" t="s">
        <v>6865</v>
      </c>
      <c r="D9215" s="88" t="s">
        <v>6866</v>
      </c>
      <c r="E9215" s="113">
        <v>2</v>
      </c>
      <c r="F9215" s="113">
        <v>2.6</v>
      </c>
      <c r="G9215" s="113">
        <v>20</v>
      </c>
      <c r="H9215" s="113">
        <v>18.2</v>
      </c>
      <c r="I9215" s="50">
        <f t="shared" si="493"/>
        <v>22</v>
      </c>
      <c r="J9215" s="50">
        <f t="shared" si="494"/>
        <v>20.8</v>
      </c>
    </row>
    <row r="9216" spans="3:10">
      <c r="C9216" s="114" t="s">
        <v>6867</v>
      </c>
      <c r="D9216" s="88" t="s">
        <v>6868</v>
      </c>
      <c r="E9216" s="113">
        <v>0</v>
      </c>
      <c r="F9216" s="113">
        <v>11</v>
      </c>
      <c r="G9216" s="113">
        <v>224</v>
      </c>
      <c r="H9216" s="113">
        <v>256</v>
      </c>
      <c r="I9216" s="50">
        <f t="shared" si="493"/>
        <v>224</v>
      </c>
      <c r="J9216" s="50">
        <f t="shared" si="494"/>
        <v>267</v>
      </c>
    </row>
    <row r="9217" spans="3:10">
      <c r="C9217" s="114" t="s">
        <v>6869</v>
      </c>
      <c r="D9217" s="88" t="s">
        <v>6870</v>
      </c>
      <c r="E9217" s="113">
        <v>2</v>
      </c>
      <c r="F9217" s="113">
        <v>2.6</v>
      </c>
      <c r="G9217" s="113">
        <v>51</v>
      </c>
      <c r="H9217" s="113">
        <v>60</v>
      </c>
      <c r="I9217" s="50">
        <f t="shared" si="493"/>
        <v>53</v>
      </c>
      <c r="J9217" s="50">
        <f t="shared" si="494"/>
        <v>62.6</v>
      </c>
    </row>
    <row r="9218" spans="3:10">
      <c r="C9218" s="114" t="s">
        <v>6871</v>
      </c>
      <c r="D9218" s="88" t="s">
        <v>6872</v>
      </c>
      <c r="E9218" s="113">
        <v>0</v>
      </c>
      <c r="F9218" s="113">
        <v>10</v>
      </c>
      <c r="G9218" s="113">
        <v>0</v>
      </c>
      <c r="H9218" s="113">
        <v>50</v>
      </c>
      <c r="I9218" s="50">
        <f t="shared" si="493"/>
        <v>0</v>
      </c>
      <c r="J9218" s="50">
        <f t="shared" si="494"/>
        <v>60</v>
      </c>
    </row>
    <row r="9219" spans="3:10">
      <c r="C9219" s="114" t="s">
        <v>6873</v>
      </c>
      <c r="D9219" s="88" t="s">
        <v>6874</v>
      </c>
      <c r="E9219" s="113">
        <v>233</v>
      </c>
      <c r="F9219" s="113">
        <v>300</v>
      </c>
      <c r="G9219" s="113">
        <v>536</v>
      </c>
      <c r="H9219" s="113">
        <v>610</v>
      </c>
      <c r="I9219" s="50">
        <f t="shared" si="493"/>
        <v>769</v>
      </c>
      <c r="J9219" s="50">
        <f t="shared" si="494"/>
        <v>910</v>
      </c>
    </row>
    <row r="9220" spans="3:10">
      <c r="C9220" s="114" t="s">
        <v>6875</v>
      </c>
      <c r="D9220" s="88" t="s">
        <v>6876</v>
      </c>
      <c r="E9220" s="113">
        <v>1</v>
      </c>
      <c r="F9220" s="113">
        <v>11</v>
      </c>
      <c r="G9220" s="113">
        <v>225</v>
      </c>
      <c r="H9220" s="113">
        <v>255</v>
      </c>
      <c r="I9220" s="50">
        <f t="shared" si="493"/>
        <v>226</v>
      </c>
      <c r="J9220" s="50">
        <f t="shared" si="494"/>
        <v>266</v>
      </c>
    </row>
    <row r="9221" spans="3:10">
      <c r="C9221" s="114" t="s">
        <v>6877</v>
      </c>
      <c r="D9221" s="88" t="s">
        <v>6878</v>
      </c>
      <c r="E9221" s="113">
        <v>11</v>
      </c>
      <c r="F9221" s="113">
        <v>44</v>
      </c>
      <c r="G9221" s="113">
        <v>242</v>
      </c>
      <c r="H9221" s="113">
        <v>269</v>
      </c>
      <c r="I9221" s="50">
        <f t="shared" si="493"/>
        <v>253</v>
      </c>
      <c r="J9221" s="50">
        <f t="shared" si="494"/>
        <v>313</v>
      </c>
    </row>
    <row r="9222" spans="3:10">
      <c r="C9222" s="114" t="s">
        <v>6879</v>
      </c>
      <c r="D9222" s="88" t="s">
        <v>6880</v>
      </c>
      <c r="E9222" s="113">
        <v>4</v>
      </c>
      <c r="F9222" s="113">
        <v>13</v>
      </c>
      <c r="G9222" s="113">
        <v>233</v>
      </c>
      <c r="H9222" s="113">
        <v>255</v>
      </c>
      <c r="I9222" s="50">
        <f t="shared" ref="I9222:I9285" si="495">SUM(E9222,G9222)</f>
        <v>237</v>
      </c>
      <c r="J9222" s="50">
        <f t="shared" ref="J9222:J9285" si="496">SUM(F9222,H9222)</f>
        <v>268</v>
      </c>
    </row>
    <row r="9223" spans="3:10">
      <c r="C9223" s="114" t="s">
        <v>6881</v>
      </c>
      <c r="D9223" s="88" t="s">
        <v>6882</v>
      </c>
      <c r="E9223" s="113">
        <v>2</v>
      </c>
      <c r="F9223" s="113">
        <v>2.6</v>
      </c>
      <c r="G9223" s="113">
        <v>51</v>
      </c>
      <c r="H9223" s="113">
        <v>60</v>
      </c>
      <c r="I9223" s="50">
        <f t="shared" si="495"/>
        <v>53</v>
      </c>
      <c r="J9223" s="50">
        <f t="shared" si="496"/>
        <v>62.6</v>
      </c>
    </row>
    <row r="9224" spans="3:10">
      <c r="C9224" s="114" t="s">
        <v>6883</v>
      </c>
      <c r="D9224" s="88" t="s">
        <v>6884</v>
      </c>
      <c r="E9224" s="113">
        <v>2</v>
      </c>
      <c r="F9224" s="113">
        <v>2.6</v>
      </c>
      <c r="G9224" s="113">
        <v>51</v>
      </c>
      <c r="H9224" s="113">
        <v>60</v>
      </c>
      <c r="I9224" s="50">
        <f t="shared" si="495"/>
        <v>53</v>
      </c>
      <c r="J9224" s="50">
        <f t="shared" si="496"/>
        <v>62.6</v>
      </c>
    </row>
    <row r="9225" spans="3:10">
      <c r="C9225" s="114" t="s">
        <v>6885</v>
      </c>
      <c r="D9225" s="88" t="s">
        <v>6886</v>
      </c>
      <c r="E9225" s="113">
        <v>13</v>
      </c>
      <c r="F9225" s="113">
        <v>50</v>
      </c>
      <c r="G9225" s="113">
        <v>3</v>
      </c>
      <c r="H9225" s="113">
        <v>50</v>
      </c>
      <c r="I9225" s="50">
        <f t="shared" si="495"/>
        <v>16</v>
      </c>
      <c r="J9225" s="50">
        <f t="shared" si="496"/>
        <v>100</v>
      </c>
    </row>
    <row r="9226" spans="3:10">
      <c r="C9226" s="114" t="s">
        <v>6887</v>
      </c>
      <c r="D9226" s="88" t="s">
        <v>6888</v>
      </c>
      <c r="E9226" s="113">
        <v>337</v>
      </c>
      <c r="F9226" s="113">
        <v>350</v>
      </c>
      <c r="G9226" s="113">
        <v>322</v>
      </c>
      <c r="H9226" s="113">
        <v>366</v>
      </c>
      <c r="I9226" s="50">
        <f t="shared" si="495"/>
        <v>659</v>
      </c>
      <c r="J9226" s="50">
        <f t="shared" si="496"/>
        <v>716</v>
      </c>
    </row>
    <row r="9227" spans="3:10">
      <c r="C9227" s="114" t="s">
        <v>6889</v>
      </c>
      <c r="D9227" s="88" t="s">
        <v>6890</v>
      </c>
      <c r="E9227" s="113">
        <v>15</v>
      </c>
      <c r="F9227" s="113">
        <v>25</v>
      </c>
      <c r="G9227" s="113">
        <v>3</v>
      </c>
      <c r="H9227" s="113">
        <v>10</v>
      </c>
      <c r="I9227" s="50">
        <f t="shared" si="495"/>
        <v>18</v>
      </c>
      <c r="J9227" s="50">
        <f t="shared" si="496"/>
        <v>35</v>
      </c>
    </row>
    <row r="9228" spans="3:10">
      <c r="C9228" s="114" t="s">
        <v>6891</v>
      </c>
      <c r="D9228" s="88" t="s">
        <v>6892</v>
      </c>
      <c r="E9228" s="113">
        <v>3215</v>
      </c>
      <c r="F9228" s="113">
        <v>3300</v>
      </c>
      <c r="G9228" s="113">
        <v>2096</v>
      </c>
      <c r="H9228" s="113">
        <v>2500</v>
      </c>
      <c r="I9228" s="50">
        <f t="shared" si="495"/>
        <v>5311</v>
      </c>
      <c r="J9228" s="50">
        <f t="shared" si="496"/>
        <v>5800</v>
      </c>
    </row>
    <row r="9229" spans="3:10">
      <c r="C9229" s="114" t="s">
        <v>6893</v>
      </c>
      <c r="D9229" s="88" t="s">
        <v>6894</v>
      </c>
      <c r="E9229" s="113">
        <v>0</v>
      </c>
      <c r="F9229" s="113">
        <v>0</v>
      </c>
      <c r="G9229" s="113">
        <v>0</v>
      </c>
      <c r="H9229" s="113">
        <v>2</v>
      </c>
      <c r="I9229" s="50">
        <f t="shared" si="495"/>
        <v>0</v>
      </c>
      <c r="J9229" s="50">
        <f t="shared" si="496"/>
        <v>2</v>
      </c>
    </row>
    <row r="9230" spans="3:10">
      <c r="C9230" s="114" t="s">
        <v>6895</v>
      </c>
      <c r="D9230" s="88" t="s">
        <v>6896</v>
      </c>
      <c r="E9230" s="113">
        <v>86</v>
      </c>
      <c r="F9230" s="113">
        <v>85</v>
      </c>
      <c r="G9230" s="113">
        <v>12</v>
      </c>
      <c r="H9230" s="113">
        <v>25</v>
      </c>
      <c r="I9230" s="50">
        <f t="shared" si="495"/>
        <v>98</v>
      </c>
      <c r="J9230" s="50">
        <f t="shared" si="496"/>
        <v>110</v>
      </c>
    </row>
    <row r="9231" spans="3:10">
      <c r="C9231" s="114" t="s">
        <v>6897</v>
      </c>
      <c r="D9231" s="88" t="s">
        <v>6898</v>
      </c>
      <c r="E9231" s="113">
        <v>88</v>
      </c>
      <c r="F9231" s="113">
        <v>85</v>
      </c>
      <c r="G9231" s="113">
        <v>13</v>
      </c>
      <c r="H9231" s="113">
        <v>25</v>
      </c>
      <c r="I9231" s="50">
        <f t="shared" si="495"/>
        <v>101</v>
      </c>
      <c r="J9231" s="50">
        <f t="shared" si="496"/>
        <v>110</v>
      </c>
    </row>
    <row r="9232" spans="3:10">
      <c r="C9232" s="114" t="s">
        <v>6899</v>
      </c>
      <c r="D9232" s="88" t="s">
        <v>6900</v>
      </c>
      <c r="E9232" s="113">
        <v>187</v>
      </c>
      <c r="F9232" s="113">
        <v>155</v>
      </c>
      <c r="G9232" s="113">
        <v>31</v>
      </c>
      <c r="H9232" s="113">
        <v>25</v>
      </c>
      <c r="I9232" s="50">
        <f t="shared" si="495"/>
        <v>218</v>
      </c>
      <c r="J9232" s="50">
        <f t="shared" si="496"/>
        <v>180</v>
      </c>
    </row>
    <row r="9233" spans="3:10">
      <c r="C9233" s="114" t="s">
        <v>6901</v>
      </c>
      <c r="D9233" s="88" t="s">
        <v>6902</v>
      </c>
      <c r="E9233" s="113">
        <v>947</v>
      </c>
      <c r="F9233" s="113">
        <v>1000</v>
      </c>
      <c r="G9233" s="113">
        <v>74</v>
      </c>
      <c r="H9233" s="113">
        <v>125</v>
      </c>
      <c r="I9233" s="50">
        <f t="shared" si="495"/>
        <v>1021</v>
      </c>
      <c r="J9233" s="50">
        <f t="shared" si="496"/>
        <v>1125</v>
      </c>
    </row>
    <row r="9234" spans="3:10">
      <c r="C9234" s="114" t="s">
        <v>6903</v>
      </c>
      <c r="D9234" s="88" t="s">
        <v>6904</v>
      </c>
      <c r="E9234" s="113">
        <v>0</v>
      </c>
      <c r="F9234" s="113">
        <v>0</v>
      </c>
      <c r="G9234" s="113">
        <v>0</v>
      </c>
      <c r="H9234" s="113">
        <v>1</v>
      </c>
      <c r="I9234" s="50">
        <f t="shared" si="495"/>
        <v>0</v>
      </c>
      <c r="J9234" s="50">
        <f t="shared" si="496"/>
        <v>1</v>
      </c>
    </row>
    <row r="9235" spans="3:10">
      <c r="C9235" s="114" t="s">
        <v>6905</v>
      </c>
      <c r="D9235" s="88" t="s">
        <v>6906</v>
      </c>
      <c r="E9235" s="113">
        <v>696</v>
      </c>
      <c r="F9235" s="113">
        <v>450</v>
      </c>
      <c r="G9235" s="113">
        <v>795</v>
      </c>
      <c r="H9235" s="113">
        <v>1100</v>
      </c>
      <c r="I9235" s="50">
        <f t="shared" si="495"/>
        <v>1491</v>
      </c>
      <c r="J9235" s="50">
        <f t="shared" si="496"/>
        <v>1550</v>
      </c>
    </row>
    <row r="9236" spans="3:10">
      <c r="C9236" s="114" t="s">
        <v>6907</v>
      </c>
      <c r="D9236" s="88" t="s">
        <v>6908</v>
      </c>
      <c r="E9236" s="113">
        <v>8</v>
      </c>
      <c r="F9236" s="113">
        <v>2</v>
      </c>
      <c r="G9236" s="113">
        <v>2</v>
      </c>
      <c r="H9236" s="113">
        <v>6</v>
      </c>
      <c r="I9236" s="50">
        <f t="shared" si="495"/>
        <v>10</v>
      </c>
      <c r="J9236" s="50">
        <f t="shared" si="496"/>
        <v>8</v>
      </c>
    </row>
    <row r="9237" spans="3:10">
      <c r="C9237" s="114" t="s">
        <v>6909</v>
      </c>
      <c r="D9237" s="88" t="s">
        <v>6910</v>
      </c>
      <c r="E9237" s="113">
        <v>22</v>
      </c>
      <c r="F9237" s="113">
        <v>20</v>
      </c>
      <c r="G9237" s="113">
        <v>19</v>
      </c>
      <c r="H9237" s="113">
        <v>20</v>
      </c>
      <c r="I9237" s="50">
        <f t="shared" si="495"/>
        <v>41</v>
      </c>
      <c r="J9237" s="50">
        <f t="shared" si="496"/>
        <v>40</v>
      </c>
    </row>
    <row r="9238" spans="3:10">
      <c r="C9238" s="114" t="s">
        <v>6911</v>
      </c>
      <c r="D9238" s="88" t="s">
        <v>6912</v>
      </c>
      <c r="E9238" s="113">
        <v>0</v>
      </c>
      <c r="F9238" s="113">
        <v>0</v>
      </c>
      <c r="G9238" s="113">
        <v>444</v>
      </c>
      <c r="H9238" s="113">
        <v>720</v>
      </c>
      <c r="I9238" s="50">
        <f t="shared" si="495"/>
        <v>444</v>
      </c>
      <c r="J9238" s="50">
        <f t="shared" si="496"/>
        <v>720</v>
      </c>
    </row>
    <row r="9239" spans="3:10">
      <c r="C9239" s="114" t="s">
        <v>6913</v>
      </c>
      <c r="D9239" s="88" t="s">
        <v>6914</v>
      </c>
      <c r="E9239" s="113">
        <v>24</v>
      </c>
      <c r="F9239" s="113">
        <v>20</v>
      </c>
      <c r="G9239" s="113">
        <v>39</v>
      </c>
      <c r="H9239" s="113">
        <v>90</v>
      </c>
      <c r="I9239" s="50">
        <f t="shared" si="495"/>
        <v>63</v>
      </c>
      <c r="J9239" s="50">
        <f t="shared" si="496"/>
        <v>110</v>
      </c>
    </row>
    <row r="9240" spans="3:10">
      <c r="C9240" s="114" t="s">
        <v>6915</v>
      </c>
      <c r="D9240" s="88" t="s">
        <v>6916</v>
      </c>
      <c r="E9240" s="113">
        <v>11</v>
      </c>
      <c r="F9240" s="113">
        <v>5</v>
      </c>
      <c r="G9240" s="113">
        <v>1</v>
      </c>
      <c r="H9240" s="113">
        <v>15</v>
      </c>
      <c r="I9240" s="50">
        <f t="shared" si="495"/>
        <v>12</v>
      </c>
      <c r="J9240" s="50">
        <f t="shared" si="496"/>
        <v>20</v>
      </c>
    </row>
    <row r="9241" spans="3:10">
      <c r="C9241" s="114" t="s">
        <v>6917</v>
      </c>
      <c r="D9241" s="88" t="s">
        <v>6918</v>
      </c>
      <c r="E9241" s="113">
        <v>15</v>
      </c>
      <c r="F9241" s="113">
        <v>15</v>
      </c>
      <c r="G9241" s="113">
        <v>38</v>
      </c>
      <c r="H9241" s="113">
        <v>80</v>
      </c>
      <c r="I9241" s="50">
        <f t="shared" si="495"/>
        <v>53</v>
      </c>
      <c r="J9241" s="50">
        <f t="shared" si="496"/>
        <v>95</v>
      </c>
    </row>
    <row r="9242" spans="3:10">
      <c r="C9242" s="114" t="s">
        <v>6919</v>
      </c>
      <c r="D9242" s="88" t="s">
        <v>6920</v>
      </c>
      <c r="E9242" s="113">
        <v>14</v>
      </c>
      <c r="F9242" s="113">
        <v>15</v>
      </c>
      <c r="G9242" s="113">
        <v>38</v>
      </c>
      <c r="H9242" s="113">
        <v>80</v>
      </c>
      <c r="I9242" s="50">
        <f t="shared" si="495"/>
        <v>52</v>
      </c>
      <c r="J9242" s="50">
        <f t="shared" si="496"/>
        <v>95</v>
      </c>
    </row>
    <row r="9243" spans="3:10">
      <c r="C9243" s="114" t="s">
        <v>6921</v>
      </c>
      <c r="D9243" s="88" t="s">
        <v>6922</v>
      </c>
      <c r="E9243" s="113">
        <v>36</v>
      </c>
      <c r="F9243" s="113">
        <v>10</v>
      </c>
      <c r="G9243" s="113">
        <v>8</v>
      </c>
      <c r="H9243" s="113">
        <v>40</v>
      </c>
      <c r="I9243" s="50">
        <f t="shared" si="495"/>
        <v>44</v>
      </c>
      <c r="J9243" s="50">
        <f t="shared" si="496"/>
        <v>50</v>
      </c>
    </row>
    <row r="9244" spans="3:10">
      <c r="C9244" s="114" t="s">
        <v>6923</v>
      </c>
      <c r="D9244" s="88" t="s">
        <v>6924</v>
      </c>
      <c r="E9244" s="113">
        <v>0</v>
      </c>
      <c r="F9244" s="113">
        <v>0</v>
      </c>
      <c r="G9244" s="113">
        <v>1</v>
      </c>
      <c r="H9244" s="113">
        <v>10</v>
      </c>
      <c r="I9244" s="50">
        <f t="shared" si="495"/>
        <v>1</v>
      </c>
      <c r="J9244" s="50">
        <f t="shared" si="496"/>
        <v>10</v>
      </c>
    </row>
    <row r="9245" spans="3:10">
      <c r="C9245" s="114" t="s">
        <v>6925</v>
      </c>
      <c r="D9245" s="88" t="s">
        <v>6926</v>
      </c>
      <c r="E9245" s="113">
        <v>1418</v>
      </c>
      <c r="F9245" s="113">
        <v>1100</v>
      </c>
      <c r="G9245" s="113">
        <v>1275</v>
      </c>
      <c r="H9245" s="113">
        <v>1200</v>
      </c>
      <c r="I9245" s="50">
        <f t="shared" si="495"/>
        <v>2693</v>
      </c>
      <c r="J9245" s="50">
        <f t="shared" si="496"/>
        <v>2300</v>
      </c>
    </row>
    <row r="9246" spans="3:10">
      <c r="C9246" s="114" t="s">
        <v>6927</v>
      </c>
      <c r="D9246" s="88" t="s">
        <v>6928</v>
      </c>
      <c r="E9246" s="113">
        <v>22</v>
      </c>
      <c r="F9246" s="113">
        <v>0</v>
      </c>
      <c r="G9246" s="113">
        <v>212</v>
      </c>
      <c r="H9246" s="113">
        <v>300</v>
      </c>
      <c r="I9246" s="50">
        <f t="shared" si="495"/>
        <v>234</v>
      </c>
      <c r="J9246" s="50">
        <f t="shared" si="496"/>
        <v>300</v>
      </c>
    </row>
    <row r="9247" spans="3:10">
      <c r="C9247" s="114" t="s">
        <v>6929</v>
      </c>
      <c r="D9247" s="88" t="s">
        <v>6930</v>
      </c>
      <c r="E9247" s="113">
        <v>6024</v>
      </c>
      <c r="F9247" s="113">
        <v>5000</v>
      </c>
      <c r="G9247" s="113">
        <v>6188</v>
      </c>
      <c r="H9247" s="113">
        <v>6000</v>
      </c>
      <c r="I9247" s="50">
        <f t="shared" si="495"/>
        <v>12212</v>
      </c>
      <c r="J9247" s="50">
        <f t="shared" si="496"/>
        <v>11000</v>
      </c>
    </row>
    <row r="9248" spans="3:10">
      <c r="C9248" s="114" t="s">
        <v>6931</v>
      </c>
      <c r="D9248" s="88" t="s">
        <v>6932</v>
      </c>
      <c r="E9248" s="113">
        <v>1519</v>
      </c>
      <c r="F9248" s="113">
        <v>1350</v>
      </c>
      <c r="G9248" s="113">
        <v>1458</v>
      </c>
      <c r="H9248" s="113">
        <v>1350</v>
      </c>
      <c r="I9248" s="50">
        <f t="shared" si="495"/>
        <v>2977</v>
      </c>
      <c r="J9248" s="50">
        <f t="shared" si="496"/>
        <v>2700</v>
      </c>
    </row>
    <row r="9249" spans="3:10">
      <c r="C9249" s="114" t="s">
        <v>6933</v>
      </c>
      <c r="D9249" s="88" t="s">
        <v>6934</v>
      </c>
      <c r="E9249" s="113">
        <v>556</v>
      </c>
      <c r="F9249" s="113">
        <v>501</v>
      </c>
      <c r="G9249" s="113">
        <v>625</v>
      </c>
      <c r="H9249" s="113">
        <v>650</v>
      </c>
      <c r="I9249" s="50">
        <f t="shared" si="495"/>
        <v>1181</v>
      </c>
      <c r="J9249" s="50">
        <f t="shared" si="496"/>
        <v>1151</v>
      </c>
    </row>
    <row r="9250" spans="3:10">
      <c r="C9250" s="114" t="s">
        <v>6935</v>
      </c>
      <c r="D9250" s="88" t="s">
        <v>6936</v>
      </c>
      <c r="E9250" s="113">
        <v>284</v>
      </c>
      <c r="F9250" s="113">
        <v>250</v>
      </c>
      <c r="G9250" s="113">
        <v>350</v>
      </c>
      <c r="H9250" s="113">
        <v>350</v>
      </c>
      <c r="I9250" s="50">
        <f t="shared" si="495"/>
        <v>634</v>
      </c>
      <c r="J9250" s="50">
        <f t="shared" si="496"/>
        <v>600</v>
      </c>
    </row>
    <row r="9251" spans="3:10">
      <c r="C9251" s="114" t="s">
        <v>6937</v>
      </c>
      <c r="D9251" s="88" t="s">
        <v>6938</v>
      </c>
      <c r="E9251" s="113">
        <v>36</v>
      </c>
      <c r="F9251" s="113">
        <v>45</v>
      </c>
      <c r="G9251" s="113">
        <v>194</v>
      </c>
      <c r="H9251" s="113">
        <v>205</v>
      </c>
      <c r="I9251" s="50">
        <f t="shared" si="495"/>
        <v>230</v>
      </c>
      <c r="J9251" s="50">
        <f t="shared" si="496"/>
        <v>250</v>
      </c>
    </row>
    <row r="9252" spans="3:10">
      <c r="C9252" s="114" t="s">
        <v>6939</v>
      </c>
      <c r="D9252" s="88" t="s">
        <v>6940</v>
      </c>
      <c r="E9252" s="113">
        <v>29</v>
      </c>
      <c r="F9252" s="113">
        <v>40</v>
      </c>
      <c r="G9252" s="113">
        <v>10</v>
      </c>
      <c r="H9252" s="113">
        <v>12</v>
      </c>
      <c r="I9252" s="50">
        <f t="shared" si="495"/>
        <v>39</v>
      </c>
      <c r="J9252" s="50">
        <f t="shared" si="496"/>
        <v>52</v>
      </c>
    </row>
    <row r="9253" spans="3:10">
      <c r="C9253" s="114" t="s">
        <v>6941</v>
      </c>
      <c r="D9253" s="88" t="s">
        <v>6942</v>
      </c>
      <c r="E9253" s="113">
        <v>36</v>
      </c>
      <c r="F9253" s="113">
        <v>35</v>
      </c>
      <c r="G9253" s="113">
        <v>198</v>
      </c>
      <c r="H9253" s="113">
        <v>160</v>
      </c>
      <c r="I9253" s="50">
        <f t="shared" si="495"/>
        <v>234</v>
      </c>
      <c r="J9253" s="50">
        <f t="shared" si="496"/>
        <v>195</v>
      </c>
    </row>
    <row r="9254" spans="3:10">
      <c r="C9254" s="114" t="s">
        <v>6943</v>
      </c>
      <c r="D9254" s="88" t="s">
        <v>6944</v>
      </c>
      <c r="E9254" s="113">
        <v>572</v>
      </c>
      <c r="F9254" s="113">
        <v>220</v>
      </c>
      <c r="G9254" s="113">
        <v>84</v>
      </c>
      <c r="H9254" s="113">
        <v>50</v>
      </c>
      <c r="I9254" s="50">
        <f t="shared" si="495"/>
        <v>656</v>
      </c>
      <c r="J9254" s="50">
        <f t="shared" si="496"/>
        <v>270</v>
      </c>
    </row>
    <row r="9255" spans="3:10">
      <c r="C9255" s="114" t="s">
        <v>6945</v>
      </c>
      <c r="D9255" s="88" t="s">
        <v>6946</v>
      </c>
      <c r="E9255" s="113">
        <v>320</v>
      </c>
      <c r="F9255" s="113">
        <v>460</v>
      </c>
      <c r="G9255" s="113">
        <v>31</v>
      </c>
      <c r="H9255" s="113">
        <v>60</v>
      </c>
      <c r="I9255" s="50">
        <f t="shared" si="495"/>
        <v>351</v>
      </c>
      <c r="J9255" s="50">
        <f t="shared" si="496"/>
        <v>520</v>
      </c>
    </row>
    <row r="9256" spans="3:10">
      <c r="C9256" s="114" t="s">
        <v>6947</v>
      </c>
      <c r="D9256" s="88" t="s">
        <v>6948</v>
      </c>
      <c r="E9256" s="113">
        <v>44</v>
      </c>
      <c r="F9256" s="113">
        <v>35</v>
      </c>
      <c r="G9256" s="113">
        <v>26</v>
      </c>
      <c r="H9256" s="113">
        <v>25</v>
      </c>
      <c r="I9256" s="50">
        <f t="shared" si="495"/>
        <v>70</v>
      </c>
      <c r="J9256" s="50">
        <f t="shared" si="496"/>
        <v>60</v>
      </c>
    </row>
    <row r="9257" spans="3:10">
      <c r="C9257" s="114" t="s">
        <v>6949</v>
      </c>
      <c r="D9257" s="88" t="s">
        <v>6950</v>
      </c>
      <c r="E9257" s="113">
        <v>52</v>
      </c>
      <c r="F9257" s="113">
        <v>500</v>
      </c>
      <c r="G9257" s="113">
        <v>157</v>
      </c>
      <c r="H9257" s="113">
        <v>500</v>
      </c>
      <c r="I9257" s="50">
        <f t="shared" si="495"/>
        <v>209</v>
      </c>
      <c r="J9257" s="50">
        <f t="shared" si="496"/>
        <v>1000</v>
      </c>
    </row>
    <row r="9258" spans="3:10">
      <c r="C9258" s="114" t="s">
        <v>6951</v>
      </c>
      <c r="D9258" s="88" t="s">
        <v>6952</v>
      </c>
      <c r="E9258" s="113">
        <v>0</v>
      </c>
      <c r="F9258" s="113">
        <v>150</v>
      </c>
      <c r="G9258" s="113">
        <v>2</v>
      </c>
      <c r="H9258" s="113">
        <v>100</v>
      </c>
      <c r="I9258" s="50">
        <f t="shared" si="495"/>
        <v>2</v>
      </c>
      <c r="J9258" s="50">
        <f t="shared" si="496"/>
        <v>250</v>
      </c>
    </row>
    <row r="9259" spans="3:10">
      <c r="C9259" s="114" t="s">
        <v>6953</v>
      </c>
      <c r="D9259" s="88" t="s">
        <v>6954</v>
      </c>
      <c r="E9259" s="113">
        <v>76</v>
      </c>
      <c r="F9259" s="113">
        <v>70</v>
      </c>
      <c r="G9259" s="113">
        <v>211</v>
      </c>
      <c r="H9259" s="113">
        <v>200</v>
      </c>
      <c r="I9259" s="50">
        <f t="shared" si="495"/>
        <v>287</v>
      </c>
      <c r="J9259" s="50">
        <f t="shared" si="496"/>
        <v>270</v>
      </c>
    </row>
    <row r="9260" spans="3:10">
      <c r="C9260" s="114" t="s">
        <v>6955</v>
      </c>
      <c r="D9260" s="88" t="s">
        <v>6956</v>
      </c>
      <c r="E9260" s="113">
        <v>314</v>
      </c>
      <c r="F9260" s="113">
        <v>110</v>
      </c>
      <c r="G9260" s="113">
        <v>75</v>
      </c>
      <c r="H9260" s="113">
        <v>50</v>
      </c>
      <c r="I9260" s="50">
        <f t="shared" si="495"/>
        <v>389</v>
      </c>
      <c r="J9260" s="50">
        <f t="shared" si="496"/>
        <v>160</v>
      </c>
    </row>
    <row r="9261" spans="3:10">
      <c r="C9261" s="114" t="s">
        <v>6957</v>
      </c>
      <c r="D9261" s="88" t="s">
        <v>6958</v>
      </c>
      <c r="E9261" s="113">
        <v>91</v>
      </c>
      <c r="F9261" s="113">
        <v>90</v>
      </c>
      <c r="G9261" s="113">
        <v>62</v>
      </c>
      <c r="H9261" s="113">
        <v>60</v>
      </c>
      <c r="I9261" s="50">
        <f t="shared" si="495"/>
        <v>153</v>
      </c>
      <c r="J9261" s="50">
        <f t="shared" si="496"/>
        <v>150</v>
      </c>
    </row>
    <row r="9262" spans="3:10">
      <c r="C9262" s="114" t="s">
        <v>6959</v>
      </c>
      <c r="D9262" s="88" t="s">
        <v>6960</v>
      </c>
      <c r="E9262" s="113">
        <v>0</v>
      </c>
      <c r="F9262" s="113">
        <v>1300</v>
      </c>
      <c r="G9262" s="113">
        <v>0</v>
      </c>
      <c r="H9262" s="113">
        <v>500</v>
      </c>
      <c r="I9262" s="50">
        <f t="shared" si="495"/>
        <v>0</v>
      </c>
      <c r="J9262" s="50">
        <f t="shared" si="496"/>
        <v>1800</v>
      </c>
    </row>
    <row r="9263" spans="3:10">
      <c r="C9263" s="114" t="s">
        <v>6961</v>
      </c>
      <c r="D9263" s="88" t="s">
        <v>6962</v>
      </c>
      <c r="E9263" s="113">
        <v>129</v>
      </c>
      <c r="F9263" s="113">
        <v>142</v>
      </c>
      <c r="G9263" s="113">
        <v>197</v>
      </c>
      <c r="H9263" s="113">
        <v>197</v>
      </c>
      <c r="I9263" s="50">
        <f t="shared" si="495"/>
        <v>326</v>
      </c>
      <c r="J9263" s="50">
        <f t="shared" si="496"/>
        <v>339</v>
      </c>
    </row>
    <row r="9264" spans="3:10">
      <c r="C9264" s="114" t="s">
        <v>6963</v>
      </c>
      <c r="D9264" s="88" t="s">
        <v>6964</v>
      </c>
      <c r="E9264" s="113">
        <v>129</v>
      </c>
      <c r="F9264" s="113">
        <v>142</v>
      </c>
      <c r="G9264" s="113">
        <v>197</v>
      </c>
      <c r="H9264" s="113">
        <v>197</v>
      </c>
      <c r="I9264" s="50">
        <f t="shared" si="495"/>
        <v>326</v>
      </c>
      <c r="J9264" s="50">
        <f t="shared" si="496"/>
        <v>339</v>
      </c>
    </row>
    <row r="9265" spans="3:10">
      <c r="C9265" s="114" t="s">
        <v>6965</v>
      </c>
      <c r="D9265" s="88" t="s">
        <v>6966</v>
      </c>
      <c r="E9265" s="113">
        <v>23</v>
      </c>
      <c r="F9265" s="113">
        <v>19</v>
      </c>
      <c r="G9265" s="113">
        <v>130</v>
      </c>
      <c r="H9265" s="113">
        <v>109</v>
      </c>
      <c r="I9265" s="50">
        <f t="shared" si="495"/>
        <v>153</v>
      </c>
      <c r="J9265" s="50">
        <f t="shared" si="496"/>
        <v>128</v>
      </c>
    </row>
    <row r="9266" spans="3:10">
      <c r="C9266" s="114" t="s">
        <v>6967</v>
      </c>
      <c r="D9266" s="88" t="s">
        <v>6968</v>
      </c>
      <c r="E9266" s="113">
        <v>436</v>
      </c>
      <c r="F9266" s="113">
        <v>399</v>
      </c>
      <c r="G9266" s="113">
        <v>1518</v>
      </c>
      <c r="H9266" s="113">
        <v>1568</v>
      </c>
      <c r="I9266" s="50">
        <f t="shared" si="495"/>
        <v>1954</v>
      </c>
      <c r="J9266" s="50">
        <f t="shared" si="496"/>
        <v>1967</v>
      </c>
    </row>
    <row r="9267" spans="3:10">
      <c r="C9267" s="114" t="s">
        <v>6969</v>
      </c>
      <c r="D9267" s="88" t="s">
        <v>6970</v>
      </c>
      <c r="E9267" s="113">
        <v>26</v>
      </c>
      <c r="F9267" s="113">
        <v>23</v>
      </c>
      <c r="G9267" s="113">
        <v>131</v>
      </c>
      <c r="H9267" s="113">
        <v>109</v>
      </c>
      <c r="I9267" s="50">
        <f t="shared" si="495"/>
        <v>157</v>
      </c>
      <c r="J9267" s="50">
        <f t="shared" si="496"/>
        <v>132</v>
      </c>
    </row>
    <row r="9268" spans="3:10">
      <c r="C9268" s="114" t="s">
        <v>6971</v>
      </c>
      <c r="D9268" s="88" t="s">
        <v>6972</v>
      </c>
      <c r="E9268" s="113">
        <v>184</v>
      </c>
      <c r="F9268" s="113">
        <v>193</v>
      </c>
      <c r="G9268" s="113">
        <v>311</v>
      </c>
      <c r="H9268" s="113">
        <v>311</v>
      </c>
      <c r="I9268" s="50">
        <f t="shared" si="495"/>
        <v>495</v>
      </c>
      <c r="J9268" s="50">
        <f t="shared" si="496"/>
        <v>504</v>
      </c>
    </row>
    <row r="9269" spans="3:10">
      <c r="C9269" s="114" t="s">
        <v>6973</v>
      </c>
      <c r="D9269" s="88" t="s">
        <v>6974</v>
      </c>
      <c r="E9269" s="113">
        <v>508</v>
      </c>
      <c r="F9269" s="113">
        <v>505</v>
      </c>
      <c r="G9269" s="113">
        <v>156</v>
      </c>
      <c r="H9269" s="113">
        <v>140</v>
      </c>
      <c r="I9269" s="50">
        <f t="shared" si="495"/>
        <v>664</v>
      </c>
      <c r="J9269" s="50">
        <f t="shared" si="496"/>
        <v>645</v>
      </c>
    </row>
    <row r="9270" spans="3:10">
      <c r="C9270" s="114" t="s">
        <v>6975</v>
      </c>
      <c r="D9270" s="88" t="s">
        <v>6976</v>
      </c>
      <c r="E9270" s="113">
        <v>3146</v>
      </c>
      <c r="F9270" s="113">
        <v>630</v>
      </c>
      <c r="G9270" s="113">
        <v>508</v>
      </c>
      <c r="H9270" s="113">
        <v>530</v>
      </c>
      <c r="I9270" s="50">
        <f t="shared" si="495"/>
        <v>3654</v>
      </c>
      <c r="J9270" s="50">
        <f t="shared" si="496"/>
        <v>1160</v>
      </c>
    </row>
    <row r="9271" spans="3:10">
      <c r="C9271" s="114" t="s">
        <v>6977</v>
      </c>
      <c r="D9271" s="88" t="s">
        <v>6978</v>
      </c>
      <c r="E9271" s="113">
        <v>33</v>
      </c>
      <c r="F9271" s="113">
        <v>45</v>
      </c>
      <c r="G9271" s="113">
        <v>2</v>
      </c>
      <c r="H9271" s="113">
        <v>10</v>
      </c>
      <c r="I9271" s="50">
        <f t="shared" si="495"/>
        <v>35</v>
      </c>
      <c r="J9271" s="50">
        <f t="shared" si="496"/>
        <v>55</v>
      </c>
    </row>
    <row r="9272" spans="3:10">
      <c r="C9272" s="114" t="s">
        <v>6979</v>
      </c>
      <c r="D9272" s="88" t="s">
        <v>6980</v>
      </c>
      <c r="E9272" s="113">
        <v>68</v>
      </c>
      <c r="F9272" s="113">
        <v>76</v>
      </c>
      <c r="G9272" s="113">
        <v>13</v>
      </c>
      <c r="H9272" s="113">
        <v>79</v>
      </c>
      <c r="I9272" s="50">
        <f t="shared" si="495"/>
        <v>81</v>
      </c>
      <c r="J9272" s="50">
        <f t="shared" si="496"/>
        <v>155</v>
      </c>
    </row>
    <row r="9273" spans="3:10">
      <c r="C9273" s="114" t="s">
        <v>6981</v>
      </c>
      <c r="D9273" s="88" t="s">
        <v>6982</v>
      </c>
      <c r="E9273" s="113">
        <v>432</v>
      </c>
      <c r="F9273" s="113">
        <v>430</v>
      </c>
      <c r="G9273" s="113">
        <v>1648</v>
      </c>
      <c r="H9273" s="113">
        <v>1693</v>
      </c>
      <c r="I9273" s="50">
        <f t="shared" si="495"/>
        <v>2080</v>
      </c>
      <c r="J9273" s="50">
        <f t="shared" si="496"/>
        <v>2123</v>
      </c>
    </row>
    <row r="9274" spans="3:10">
      <c r="C9274" s="114" t="s">
        <v>6983</v>
      </c>
      <c r="D9274" s="88" t="s">
        <v>6984</v>
      </c>
      <c r="E9274" s="113">
        <v>108</v>
      </c>
      <c r="F9274" s="113">
        <v>101.4</v>
      </c>
      <c r="G9274" s="113">
        <v>86</v>
      </c>
      <c r="H9274" s="113">
        <v>95</v>
      </c>
      <c r="I9274" s="50">
        <f t="shared" si="495"/>
        <v>194</v>
      </c>
      <c r="J9274" s="50">
        <f t="shared" si="496"/>
        <v>196.4</v>
      </c>
    </row>
    <row r="9275" spans="3:10">
      <c r="C9275" s="114" t="s">
        <v>6985</v>
      </c>
      <c r="D9275" s="88" t="s">
        <v>6986</v>
      </c>
      <c r="E9275" s="113">
        <v>0</v>
      </c>
      <c r="F9275" s="113">
        <v>120</v>
      </c>
      <c r="G9275" s="113">
        <v>0</v>
      </c>
      <c r="H9275" s="113">
        <v>10</v>
      </c>
      <c r="I9275" s="50">
        <f t="shared" si="495"/>
        <v>0</v>
      </c>
      <c r="J9275" s="50">
        <f t="shared" si="496"/>
        <v>130</v>
      </c>
    </row>
    <row r="9276" spans="3:10">
      <c r="C9276" s="114" t="s">
        <v>6987</v>
      </c>
      <c r="D9276" s="88" t="s">
        <v>6988</v>
      </c>
      <c r="E9276" s="113">
        <v>0</v>
      </c>
      <c r="F9276" s="113">
        <v>120</v>
      </c>
      <c r="G9276" s="113">
        <v>0</v>
      </c>
      <c r="H9276" s="113">
        <v>10</v>
      </c>
      <c r="I9276" s="50">
        <f t="shared" si="495"/>
        <v>0</v>
      </c>
      <c r="J9276" s="50">
        <f t="shared" si="496"/>
        <v>130</v>
      </c>
    </row>
    <row r="9277" spans="3:10">
      <c r="C9277" s="114" t="s">
        <v>6989</v>
      </c>
      <c r="D9277" s="88" t="s">
        <v>6990</v>
      </c>
      <c r="E9277" s="113">
        <v>0</v>
      </c>
      <c r="F9277" s="113">
        <v>0</v>
      </c>
      <c r="G9277" s="113">
        <v>0</v>
      </c>
      <c r="H9277" s="113">
        <v>2</v>
      </c>
      <c r="I9277" s="50">
        <f t="shared" si="495"/>
        <v>0</v>
      </c>
      <c r="J9277" s="50">
        <f t="shared" si="496"/>
        <v>2</v>
      </c>
    </row>
    <row r="9278" spans="3:10">
      <c r="C9278" s="114" t="s">
        <v>6991</v>
      </c>
      <c r="D9278" s="88" t="s">
        <v>6992</v>
      </c>
      <c r="E9278" s="113">
        <v>0</v>
      </c>
      <c r="F9278" s="113">
        <v>100</v>
      </c>
      <c r="G9278" s="113">
        <v>0</v>
      </c>
      <c r="H9278" s="113">
        <v>50</v>
      </c>
      <c r="I9278" s="50">
        <f t="shared" si="495"/>
        <v>0</v>
      </c>
      <c r="J9278" s="50">
        <f t="shared" si="496"/>
        <v>150</v>
      </c>
    </row>
    <row r="9279" spans="3:10">
      <c r="C9279" s="114" t="s">
        <v>6993</v>
      </c>
      <c r="D9279" s="88" t="s">
        <v>6994</v>
      </c>
      <c r="E9279" s="113">
        <v>0</v>
      </c>
      <c r="F9279" s="113">
        <v>10</v>
      </c>
      <c r="G9279" s="113">
        <v>0</v>
      </c>
      <c r="H9279" s="113">
        <v>50</v>
      </c>
      <c r="I9279" s="50">
        <f t="shared" si="495"/>
        <v>0</v>
      </c>
      <c r="J9279" s="50">
        <f t="shared" si="496"/>
        <v>60</v>
      </c>
    </row>
    <row r="9280" spans="3:10">
      <c r="C9280" s="114" t="s">
        <v>6995</v>
      </c>
      <c r="D9280" s="88" t="s">
        <v>6996</v>
      </c>
      <c r="E9280" s="113">
        <v>0</v>
      </c>
      <c r="F9280" s="113">
        <v>2000</v>
      </c>
      <c r="G9280" s="113">
        <v>0</v>
      </c>
      <c r="H9280" s="113">
        <v>400</v>
      </c>
      <c r="I9280" s="50">
        <f t="shared" si="495"/>
        <v>0</v>
      </c>
      <c r="J9280" s="50">
        <f t="shared" si="496"/>
        <v>2400</v>
      </c>
    </row>
    <row r="9281" spans="2:11">
      <c r="C9281" s="114" t="s">
        <v>6997</v>
      </c>
      <c r="D9281" s="88" t="s">
        <v>6998</v>
      </c>
      <c r="E9281" s="113">
        <v>0</v>
      </c>
      <c r="F9281" s="113">
        <v>50</v>
      </c>
      <c r="G9281" s="113">
        <v>0</v>
      </c>
      <c r="H9281" s="113">
        <v>50</v>
      </c>
      <c r="I9281" s="50">
        <f t="shared" si="495"/>
        <v>0</v>
      </c>
      <c r="J9281" s="50">
        <f t="shared" si="496"/>
        <v>100</v>
      </c>
    </row>
    <row r="9282" spans="2:11">
      <c r="C9282" s="114" t="s">
        <v>6999</v>
      </c>
      <c r="D9282" s="88" t="s">
        <v>7000</v>
      </c>
      <c r="E9282" s="113">
        <v>0</v>
      </c>
      <c r="F9282" s="113">
        <v>50</v>
      </c>
      <c r="G9282" s="113">
        <v>0</v>
      </c>
      <c r="H9282" s="113">
        <v>50</v>
      </c>
      <c r="I9282" s="50">
        <f t="shared" si="495"/>
        <v>0</v>
      </c>
      <c r="J9282" s="50">
        <f t="shared" si="496"/>
        <v>100</v>
      </c>
    </row>
    <row r="9283" spans="2:11">
      <c r="C9283" s="114" t="s">
        <v>7001</v>
      </c>
      <c r="D9283" s="88" t="s">
        <v>7002</v>
      </c>
      <c r="E9283" s="113">
        <v>0</v>
      </c>
      <c r="F9283" s="113">
        <v>50</v>
      </c>
      <c r="G9283" s="113">
        <v>0</v>
      </c>
      <c r="H9283" s="113">
        <v>50</v>
      </c>
      <c r="I9283" s="50">
        <f t="shared" si="495"/>
        <v>0</v>
      </c>
      <c r="J9283" s="50">
        <f t="shared" si="496"/>
        <v>100</v>
      </c>
    </row>
    <row r="9284" spans="2:11">
      <c r="C9284" s="114" t="s">
        <v>7003</v>
      </c>
      <c r="D9284" s="88" t="s">
        <v>7004</v>
      </c>
      <c r="E9284" s="113">
        <v>0</v>
      </c>
      <c r="F9284" s="113">
        <v>250</v>
      </c>
      <c r="G9284" s="113">
        <v>0</v>
      </c>
      <c r="H9284" s="113">
        <v>150</v>
      </c>
      <c r="I9284" s="50">
        <f t="shared" si="495"/>
        <v>0</v>
      </c>
      <c r="J9284" s="50">
        <f t="shared" si="496"/>
        <v>400</v>
      </c>
    </row>
    <row r="9285" spans="2:11">
      <c r="C9285" s="114" t="s">
        <v>7005</v>
      </c>
      <c r="D9285" s="88" t="s">
        <v>7006</v>
      </c>
      <c r="E9285" s="113">
        <v>0</v>
      </c>
      <c r="F9285" s="113">
        <v>200</v>
      </c>
      <c r="G9285" s="113">
        <v>0</v>
      </c>
      <c r="H9285" s="113">
        <v>40</v>
      </c>
      <c r="I9285" s="50">
        <f t="shared" si="495"/>
        <v>0</v>
      </c>
      <c r="J9285" s="50">
        <f t="shared" si="496"/>
        <v>240</v>
      </c>
    </row>
    <row r="9286" spans="2:11">
      <c r="C9286" s="114" t="s">
        <v>7007</v>
      </c>
      <c r="D9286" s="88" t="s">
        <v>7008</v>
      </c>
      <c r="E9286" s="113">
        <v>0</v>
      </c>
      <c r="F9286" s="113">
        <v>65</v>
      </c>
      <c r="G9286" s="113">
        <v>0</v>
      </c>
      <c r="H9286" s="113">
        <v>20</v>
      </c>
      <c r="I9286" s="50">
        <f t="shared" ref="I9286" si="497">SUM(E9286,G9286)</f>
        <v>0</v>
      </c>
      <c r="J9286" s="50">
        <f t="shared" ref="J9286" si="498">SUM(F9286,H9286)</f>
        <v>85</v>
      </c>
    </row>
    <row r="9287" spans="2:11" ht="14.25">
      <c r="B9287" s="43" t="s">
        <v>8</v>
      </c>
      <c r="C9287" s="6"/>
      <c r="D9287" s="3"/>
      <c r="E9287" s="128"/>
      <c r="F9287" s="128"/>
      <c r="G9287" s="128"/>
      <c r="H9287" s="128"/>
      <c r="I9287" s="128"/>
      <c r="J9287" s="128"/>
      <c r="K9287" s="69"/>
    </row>
    <row r="9288" spans="2:11">
      <c r="B9288" s="2" t="s">
        <v>4</v>
      </c>
      <c r="E9288" s="129"/>
      <c r="F9288" s="129"/>
      <c r="G9288" s="130">
        <f>G9292+G9296+G9299</f>
        <v>17622</v>
      </c>
      <c r="H9288" s="130">
        <f t="shared" ref="H9288:I9288" si="499">H9292+H9296+H9299</f>
        <v>17405</v>
      </c>
      <c r="I9288" s="130">
        <f t="shared" si="499"/>
        <v>17622</v>
      </c>
      <c r="J9288" s="130">
        <f>J9292+J9296+J9299</f>
        <v>17405</v>
      </c>
    </row>
    <row r="9289" spans="2:11">
      <c r="B9289" s="2" t="s">
        <v>42</v>
      </c>
      <c r="C9289" s="131"/>
      <c r="D9289" s="132"/>
      <c r="E9289" s="129"/>
      <c r="F9289" s="129"/>
      <c r="G9289" s="129"/>
      <c r="H9289" s="129"/>
      <c r="I9289" s="129"/>
      <c r="J9289" s="129"/>
      <c r="K9289" s="132"/>
    </row>
    <row r="9290" spans="2:11">
      <c r="B9290" s="51" t="s">
        <v>74</v>
      </c>
      <c r="C9290" s="133"/>
      <c r="D9290" s="134"/>
      <c r="E9290" s="135"/>
      <c r="F9290" s="135"/>
      <c r="G9290" s="135"/>
      <c r="H9290" s="135"/>
      <c r="I9290" s="135"/>
      <c r="J9290" s="135"/>
    </row>
    <row r="9291" spans="2:11">
      <c r="B9291" s="51" t="s">
        <v>75</v>
      </c>
      <c r="C9291" s="133"/>
      <c r="D9291" s="134"/>
      <c r="E9291" s="135"/>
      <c r="F9291" s="135"/>
      <c r="G9291" s="135"/>
      <c r="H9291" s="135"/>
      <c r="I9291" s="135"/>
      <c r="J9291" s="135"/>
    </row>
    <row r="9292" spans="2:11">
      <c r="B9292" s="2" t="s">
        <v>23</v>
      </c>
      <c r="D9292" s="41"/>
      <c r="E9292" s="59"/>
      <c r="F9292" s="59"/>
      <c r="G9292" s="62">
        <f>SUM(G9293:G9295)</f>
        <v>16411</v>
      </c>
      <c r="H9292" s="62">
        <f>SUM(H9293:H9295)</f>
        <v>16200</v>
      </c>
      <c r="I9292" s="62">
        <f t="shared" ref="I9292:J9292" si="500">SUM(I9293:I9295)</f>
        <v>16411</v>
      </c>
      <c r="J9292" s="62">
        <f t="shared" si="500"/>
        <v>16200</v>
      </c>
    </row>
    <row r="9293" spans="2:11">
      <c r="C9293" s="136" t="s">
        <v>24</v>
      </c>
      <c r="D9293" s="137" t="s">
        <v>7771</v>
      </c>
      <c r="E9293" s="108"/>
      <c r="F9293" s="108"/>
      <c r="G9293" s="108">
        <v>11854</v>
      </c>
      <c r="H9293" s="108">
        <v>11600</v>
      </c>
      <c r="I9293" s="50">
        <f t="shared" ref="I9293:I9295" si="501">SUM(E9293,G9293)</f>
        <v>11854</v>
      </c>
      <c r="J9293" s="50">
        <f t="shared" ref="J9293:J9295" si="502">SUM(F9293,H9293)</f>
        <v>11600</v>
      </c>
    </row>
    <row r="9294" spans="2:11">
      <c r="C9294" s="138" t="s">
        <v>25</v>
      </c>
      <c r="D9294" s="139" t="s">
        <v>7772</v>
      </c>
      <c r="E9294" s="113"/>
      <c r="F9294" s="113"/>
      <c r="G9294" s="113">
        <v>4264</v>
      </c>
      <c r="H9294" s="113">
        <v>4300</v>
      </c>
      <c r="I9294" s="50">
        <f t="shared" ref="I9294" si="503">SUM(E9294,G9294)</f>
        <v>4264</v>
      </c>
      <c r="J9294" s="50">
        <f t="shared" ref="J9294" si="504">SUM(F9294,H9294)</f>
        <v>4300</v>
      </c>
    </row>
    <row r="9295" spans="2:11">
      <c r="C9295" s="136" t="s">
        <v>7739</v>
      </c>
      <c r="D9295" s="137" t="s">
        <v>7773</v>
      </c>
      <c r="E9295" s="108"/>
      <c r="F9295" s="108"/>
      <c r="G9295" s="108">
        <v>293</v>
      </c>
      <c r="H9295" s="108">
        <v>300</v>
      </c>
      <c r="I9295" s="50">
        <f t="shared" si="501"/>
        <v>293</v>
      </c>
      <c r="J9295" s="50">
        <f t="shared" si="502"/>
        <v>300</v>
      </c>
    </row>
    <row r="9296" spans="2:11">
      <c r="B9296" s="140" t="s">
        <v>26</v>
      </c>
      <c r="D9296" s="141"/>
      <c r="E9296" s="59"/>
      <c r="F9296" s="59"/>
      <c r="G9296" s="62">
        <f>G9297+G9298</f>
        <v>885</v>
      </c>
      <c r="H9296" s="62">
        <f t="shared" ref="H9296:J9296" si="505">H9297+H9298</f>
        <v>905</v>
      </c>
      <c r="I9296" s="62">
        <f t="shared" si="505"/>
        <v>885</v>
      </c>
      <c r="J9296" s="62">
        <f t="shared" si="505"/>
        <v>905</v>
      </c>
    </row>
    <row r="9297" spans="2:10">
      <c r="C9297" s="136" t="s">
        <v>27</v>
      </c>
      <c r="D9297" s="137" t="s">
        <v>7774</v>
      </c>
      <c r="E9297" s="108"/>
      <c r="F9297" s="108"/>
      <c r="G9297" s="108">
        <v>885</v>
      </c>
      <c r="H9297" s="108">
        <v>900</v>
      </c>
      <c r="I9297" s="50">
        <f t="shared" ref="I9297:I9298" si="506">SUM(E9297,G9297)</f>
        <v>885</v>
      </c>
      <c r="J9297" s="50">
        <f t="shared" ref="J9297:J9298" si="507">SUM(F9297,H9297)</f>
        <v>900</v>
      </c>
    </row>
    <row r="9298" spans="2:10">
      <c r="C9298" s="136" t="s">
        <v>28</v>
      </c>
      <c r="D9298" s="137" t="s">
        <v>7775</v>
      </c>
      <c r="E9298" s="108"/>
      <c r="F9298" s="108"/>
      <c r="G9298" s="108"/>
      <c r="H9298" s="108">
        <v>5</v>
      </c>
      <c r="I9298" s="50">
        <f t="shared" si="506"/>
        <v>0</v>
      </c>
      <c r="J9298" s="50">
        <f t="shared" si="507"/>
        <v>5</v>
      </c>
    </row>
    <row r="9299" spans="2:10">
      <c r="B9299" s="51" t="s">
        <v>58</v>
      </c>
      <c r="D9299" s="51"/>
      <c r="E9299" s="142"/>
      <c r="F9299" s="142"/>
      <c r="G9299" s="143">
        <f>G9300</f>
        <v>326</v>
      </c>
      <c r="H9299" s="143">
        <f t="shared" ref="H9299:J9299" si="508">H9300</f>
        <v>300</v>
      </c>
      <c r="I9299" s="143">
        <f t="shared" si="508"/>
        <v>326</v>
      </c>
      <c r="J9299" s="143">
        <f t="shared" si="508"/>
        <v>300</v>
      </c>
    </row>
    <row r="9300" spans="2:10">
      <c r="C9300" s="144" t="s">
        <v>29</v>
      </c>
      <c r="D9300" s="145" t="s">
        <v>5121</v>
      </c>
      <c r="E9300" s="146"/>
      <c r="F9300" s="146"/>
      <c r="G9300" s="146">
        <v>326</v>
      </c>
      <c r="H9300" s="146">
        <v>300</v>
      </c>
      <c r="I9300" s="50">
        <f t="shared" ref="I9300" si="509">SUM(E9300,G9300)</f>
        <v>326</v>
      </c>
      <c r="J9300" s="50">
        <f t="shared" ref="J9300" si="510">SUM(F9300,H9300)</f>
        <v>300</v>
      </c>
    </row>
    <row r="9301" spans="2:10">
      <c r="G9301" s="59"/>
      <c r="H9301" s="59"/>
      <c r="I9301" s="59"/>
      <c r="J9301" s="59"/>
    </row>
  </sheetData>
  <mergeCells count="1">
    <mergeCell ref="C2:D2"/>
  </mergeCells>
  <printOptions horizontalCentered="1"/>
  <pageMargins left="0.15748031496062992" right="0.15748031496062992" top="0.59055118110236227" bottom="0.47244094488188981" header="0.51181102362204722" footer="0.35433070866141736"/>
  <pageSetup paperSize="9" scale="70" orientation="landscape" horizontalDpi="4294967294" verticalDpi="4294967294" r:id="rId1"/>
  <headerFooter alignWithMargins="0">
    <oddFooter>&amp;R&amp;P</oddFooter>
  </headerFooter>
  <ignoredErrors>
    <ignoredError sqref="C245 C246:C24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4089"/>
  <sheetViews>
    <sheetView workbookViewId="0">
      <selection activeCell="A3741" sqref="A3741"/>
    </sheetView>
  </sheetViews>
  <sheetFormatPr defaultRowHeight="12.75"/>
  <cols>
    <col min="1" max="1" width="11.140625" style="10" customWidth="1"/>
    <col min="2" max="2" width="30.140625" customWidth="1"/>
    <col min="3" max="4" width="17.28515625" customWidth="1"/>
  </cols>
  <sheetData>
    <row r="1" spans="1:11" s="29" customFormat="1">
      <c r="A1" s="30"/>
      <c r="B1" s="28" t="s">
        <v>30</v>
      </c>
      <c r="C1" s="24" t="s">
        <v>7740</v>
      </c>
      <c r="D1" s="25"/>
      <c r="E1" s="5"/>
      <c r="F1" s="5"/>
      <c r="G1" s="5"/>
      <c r="H1" s="2"/>
      <c r="I1" s="2"/>
      <c r="J1" s="2"/>
      <c r="K1" s="2"/>
    </row>
    <row r="2" spans="1:11" s="29" customFormat="1">
      <c r="A2" s="30"/>
      <c r="B2" s="28" t="s">
        <v>31</v>
      </c>
      <c r="C2" s="935" t="s">
        <v>7748</v>
      </c>
      <c r="D2" s="935"/>
      <c r="E2" s="5"/>
      <c r="F2" s="5"/>
      <c r="G2" s="5"/>
      <c r="H2" s="2"/>
      <c r="I2" s="2"/>
      <c r="J2" s="2"/>
      <c r="K2" s="2"/>
    </row>
    <row r="3" spans="1:11" s="29" customFormat="1">
      <c r="A3" s="30"/>
      <c r="B3" s="28" t="s">
        <v>32</v>
      </c>
      <c r="C3" s="26" t="s">
        <v>91</v>
      </c>
      <c r="D3" s="25"/>
      <c r="E3" s="5"/>
      <c r="F3" s="5"/>
      <c r="G3" s="5"/>
      <c r="H3" s="2"/>
      <c r="I3" s="2"/>
      <c r="J3" s="2"/>
      <c r="K3" s="2"/>
    </row>
    <row r="4" spans="1:11" s="29" customFormat="1" ht="14.25">
      <c r="A4" s="30"/>
      <c r="B4" s="28" t="s">
        <v>100</v>
      </c>
      <c r="C4" s="19" t="s">
        <v>99</v>
      </c>
      <c r="D4" s="19"/>
      <c r="E4" s="19"/>
      <c r="F4" s="19"/>
      <c r="G4" s="1"/>
      <c r="H4" s="1"/>
      <c r="I4" s="1"/>
      <c r="J4" s="1"/>
      <c r="K4" s="1"/>
    </row>
    <row r="5" spans="1:11">
      <c r="A5" s="12" t="s">
        <v>101</v>
      </c>
    </row>
    <row r="6" spans="1:11">
      <c r="A6" s="12" t="s">
        <v>102</v>
      </c>
    </row>
    <row r="7" spans="1:11">
      <c r="A7" s="13" t="s">
        <v>2</v>
      </c>
      <c r="B7" s="14" t="s">
        <v>35</v>
      </c>
      <c r="C7" t="s">
        <v>2854</v>
      </c>
      <c r="D7" t="s">
        <v>2855</v>
      </c>
    </row>
    <row r="8" spans="1:11">
      <c r="A8" s="10" t="s">
        <v>24</v>
      </c>
      <c r="B8" t="s">
        <v>7771</v>
      </c>
      <c r="C8" s="7">
        <v>11854</v>
      </c>
      <c r="D8" s="7">
        <v>11600</v>
      </c>
      <c r="E8" s="7"/>
    </row>
    <row r="9" spans="1:11">
      <c r="A9" s="10" t="s">
        <v>25</v>
      </c>
      <c r="B9" t="s">
        <v>7772</v>
      </c>
      <c r="C9" s="7">
        <v>4264</v>
      </c>
      <c r="D9" s="7">
        <v>4300</v>
      </c>
      <c r="E9" s="7"/>
    </row>
    <row r="10" spans="1:11">
      <c r="A10" s="10" t="s">
        <v>28</v>
      </c>
      <c r="B10" t="s">
        <v>7775</v>
      </c>
      <c r="C10" s="7">
        <v>0</v>
      </c>
      <c r="D10" s="7">
        <v>5</v>
      </c>
      <c r="E10" s="7"/>
    </row>
    <row r="11" spans="1:11">
      <c r="A11" s="10" t="s">
        <v>27</v>
      </c>
      <c r="B11" t="s">
        <v>7774</v>
      </c>
      <c r="C11" s="7">
        <v>885</v>
      </c>
      <c r="D11" s="7">
        <v>900</v>
      </c>
      <c r="E11" s="7"/>
    </row>
    <row r="12" spans="1:11">
      <c r="A12" s="10" t="s">
        <v>29</v>
      </c>
      <c r="B12" t="s">
        <v>5121</v>
      </c>
      <c r="C12" s="7">
        <v>597</v>
      </c>
      <c r="D12" s="7">
        <v>591</v>
      </c>
      <c r="E12" s="7"/>
    </row>
    <row r="13" spans="1:11">
      <c r="A13" s="10" t="s">
        <v>77</v>
      </c>
      <c r="B13" t="s">
        <v>7765</v>
      </c>
      <c r="C13" s="7">
        <v>560</v>
      </c>
      <c r="D13" s="7">
        <v>23170</v>
      </c>
      <c r="E13" s="7"/>
    </row>
    <row r="14" spans="1:11">
      <c r="A14" s="10" t="s">
        <v>78</v>
      </c>
      <c r="B14" t="s">
        <v>7766</v>
      </c>
      <c r="C14" s="7">
        <v>3592</v>
      </c>
      <c r="D14" s="7">
        <v>43260</v>
      </c>
      <c r="E14" s="7"/>
    </row>
    <row r="15" spans="1:11">
      <c r="A15" s="10" t="s">
        <v>79</v>
      </c>
      <c r="B15" t="s">
        <v>7767</v>
      </c>
      <c r="C15" s="7">
        <v>525</v>
      </c>
      <c r="D15" s="7">
        <v>5792</v>
      </c>
      <c r="E15" s="7"/>
    </row>
    <row r="16" spans="1:11">
      <c r="A16" s="10" t="s">
        <v>80</v>
      </c>
      <c r="B16" t="s">
        <v>7768</v>
      </c>
      <c r="C16" s="7">
        <v>0</v>
      </c>
      <c r="D16" s="7">
        <v>0</v>
      </c>
      <c r="E16" s="7"/>
    </row>
    <row r="17" spans="1:5">
      <c r="A17" s="10" t="s">
        <v>12</v>
      </c>
      <c r="B17" t="s">
        <v>7778</v>
      </c>
      <c r="C17" s="7">
        <v>0</v>
      </c>
      <c r="D17" s="7">
        <v>0</v>
      </c>
      <c r="E17" s="7"/>
    </row>
    <row r="18" spans="1:5">
      <c r="A18" s="10" t="s">
        <v>10</v>
      </c>
      <c r="B18" t="s">
        <v>7776</v>
      </c>
      <c r="C18" s="7">
        <v>308</v>
      </c>
      <c r="D18" s="7">
        <v>1395</v>
      </c>
      <c r="E18" s="7"/>
    </row>
    <row r="19" spans="1:5">
      <c r="A19" s="10" t="s">
        <v>11</v>
      </c>
      <c r="B19" t="s">
        <v>7777</v>
      </c>
      <c r="C19" s="7">
        <v>14</v>
      </c>
      <c r="D19" s="7">
        <v>1150</v>
      </c>
      <c r="E19" s="7"/>
    </row>
    <row r="20" spans="1:5">
      <c r="A20" s="10" t="s">
        <v>17</v>
      </c>
      <c r="B20" t="s">
        <v>7783</v>
      </c>
      <c r="C20" s="7">
        <v>234</v>
      </c>
      <c r="D20" s="7">
        <v>311</v>
      </c>
      <c r="E20" s="7"/>
    </row>
    <row r="21" spans="1:5">
      <c r="A21" s="10" t="s">
        <v>15</v>
      </c>
      <c r="B21" t="s">
        <v>7781</v>
      </c>
      <c r="C21" s="7">
        <v>908</v>
      </c>
      <c r="D21" s="7">
        <v>4347</v>
      </c>
      <c r="E21" s="7"/>
    </row>
    <row r="22" spans="1:5">
      <c r="A22" s="10" t="s">
        <v>16</v>
      </c>
      <c r="B22" t="s">
        <v>7782</v>
      </c>
      <c r="C22" s="7">
        <v>335</v>
      </c>
      <c r="D22" s="7">
        <v>1335</v>
      </c>
      <c r="E22" s="7"/>
    </row>
    <row r="23" spans="1:5">
      <c r="A23" s="10" t="s">
        <v>13</v>
      </c>
      <c r="B23" t="s">
        <v>7779</v>
      </c>
      <c r="C23" s="7">
        <v>370</v>
      </c>
      <c r="D23" s="7">
        <v>370</v>
      </c>
      <c r="E23" s="7"/>
    </row>
    <row r="24" spans="1:5">
      <c r="A24" s="10" t="s">
        <v>14</v>
      </c>
      <c r="B24" t="s">
        <v>7780</v>
      </c>
      <c r="C24" s="7">
        <v>0</v>
      </c>
      <c r="D24" s="7">
        <v>3</v>
      </c>
      <c r="E24" s="7"/>
    </row>
    <row r="25" spans="1:5">
      <c r="A25" s="10" t="s">
        <v>19</v>
      </c>
      <c r="B25" t="s">
        <v>7252</v>
      </c>
      <c r="C25" s="7">
        <v>2239</v>
      </c>
      <c r="D25" s="7">
        <v>7465</v>
      </c>
      <c r="E25" s="7"/>
    </row>
    <row r="26" spans="1:5">
      <c r="A26" s="10" t="s">
        <v>18</v>
      </c>
      <c r="B26" t="s">
        <v>7209</v>
      </c>
      <c r="C26" s="7">
        <v>771</v>
      </c>
      <c r="D26" s="7">
        <v>2314</v>
      </c>
      <c r="E26" s="7"/>
    </row>
    <row r="27" spans="1:5">
      <c r="A27" s="10" t="s">
        <v>52</v>
      </c>
      <c r="B27" t="s">
        <v>6365</v>
      </c>
      <c r="C27" s="7">
        <v>787</v>
      </c>
      <c r="D27" s="7">
        <v>865</v>
      </c>
      <c r="E27" s="7"/>
    </row>
    <row r="28" spans="1:5">
      <c r="A28" s="10" t="s">
        <v>50</v>
      </c>
      <c r="B28" t="s">
        <v>6683</v>
      </c>
      <c r="C28" s="7">
        <v>515</v>
      </c>
      <c r="D28" s="7">
        <v>1657</v>
      </c>
      <c r="E28" s="7"/>
    </row>
    <row r="29" spans="1:5">
      <c r="A29" s="10" t="s">
        <v>51</v>
      </c>
      <c r="B29" t="s">
        <v>6424</v>
      </c>
      <c r="C29" s="7">
        <v>0</v>
      </c>
      <c r="D29" s="7">
        <v>2</v>
      </c>
      <c r="E29" s="7"/>
    </row>
    <row r="30" spans="1:5">
      <c r="A30" s="10" t="s">
        <v>54</v>
      </c>
      <c r="B30" t="s">
        <v>6439</v>
      </c>
      <c r="C30" s="7">
        <v>8951</v>
      </c>
      <c r="D30" s="7">
        <v>9846</v>
      </c>
      <c r="E30" s="7"/>
    </row>
    <row r="31" spans="1:5">
      <c r="A31" s="10" t="s">
        <v>53</v>
      </c>
      <c r="B31" t="s">
        <v>6440</v>
      </c>
      <c r="C31" s="7">
        <v>978</v>
      </c>
      <c r="D31" s="7">
        <v>1075</v>
      </c>
      <c r="E31" s="7"/>
    </row>
    <row r="32" spans="1:5">
      <c r="A32" s="10" t="s">
        <v>56</v>
      </c>
      <c r="B32" t="s">
        <v>6583</v>
      </c>
      <c r="C32" s="7">
        <v>32</v>
      </c>
      <c r="D32" s="7">
        <v>36</v>
      </c>
      <c r="E32" s="7"/>
    </row>
    <row r="33" spans="1:5">
      <c r="A33" s="10" t="s">
        <v>57</v>
      </c>
      <c r="B33" t="s">
        <v>6584</v>
      </c>
      <c r="C33" s="7">
        <v>39</v>
      </c>
      <c r="D33" s="7">
        <v>43</v>
      </c>
      <c r="E33" s="7"/>
    </row>
    <row r="34" spans="1:5">
      <c r="A34" s="10" t="s">
        <v>55</v>
      </c>
      <c r="B34" t="s">
        <v>7784</v>
      </c>
      <c r="C34" s="7">
        <v>0</v>
      </c>
      <c r="D34" s="7">
        <v>0</v>
      </c>
      <c r="E34" s="7"/>
    </row>
    <row r="35" spans="1:5">
      <c r="A35" s="10" t="s">
        <v>105</v>
      </c>
      <c r="B35" t="s">
        <v>7749</v>
      </c>
      <c r="C35" s="7">
        <v>243565</v>
      </c>
      <c r="D35" s="7">
        <v>245021</v>
      </c>
    </row>
    <row r="36" spans="1:5">
      <c r="A36" s="10" t="s">
        <v>106</v>
      </c>
      <c r="B36" t="s">
        <v>7750</v>
      </c>
      <c r="C36" s="7">
        <v>147879</v>
      </c>
      <c r="D36" s="7">
        <v>146887</v>
      </c>
      <c r="E36" s="7"/>
    </row>
    <row r="37" spans="1:5">
      <c r="A37" s="10" t="s">
        <v>107</v>
      </c>
      <c r="B37" t="s">
        <v>7751</v>
      </c>
      <c r="C37" s="7">
        <v>100150</v>
      </c>
      <c r="D37" s="7">
        <v>99270</v>
      </c>
      <c r="E37" s="7"/>
    </row>
    <row r="38" spans="1:5">
      <c r="A38" s="10" t="s">
        <v>108</v>
      </c>
      <c r="B38" t="s">
        <v>7752</v>
      </c>
      <c r="C38" s="7">
        <v>68966</v>
      </c>
      <c r="D38" s="7">
        <v>70082</v>
      </c>
      <c r="E38" s="7"/>
    </row>
    <row r="39" spans="1:5">
      <c r="A39" s="10" t="s">
        <v>109</v>
      </c>
      <c r="B39" t="s">
        <v>7753</v>
      </c>
      <c r="C39" s="7">
        <v>50437</v>
      </c>
      <c r="D39" s="7">
        <v>51037</v>
      </c>
      <c r="E39" s="7"/>
    </row>
    <row r="40" spans="1:5">
      <c r="A40" s="10" t="s">
        <v>110</v>
      </c>
      <c r="B40" t="s">
        <v>7754</v>
      </c>
      <c r="C40" s="7">
        <v>31810</v>
      </c>
      <c r="D40" s="7">
        <v>32258</v>
      </c>
      <c r="E40" s="7"/>
    </row>
    <row r="41" spans="1:5">
      <c r="A41" s="10" t="s">
        <v>111</v>
      </c>
      <c r="B41" t="s">
        <v>7755</v>
      </c>
      <c r="C41" s="7">
        <v>18524</v>
      </c>
      <c r="D41" s="7">
        <v>18319</v>
      </c>
      <c r="E41" s="7"/>
    </row>
    <row r="42" spans="1:5">
      <c r="A42" s="10" t="s">
        <v>112</v>
      </c>
      <c r="B42" t="s">
        <v>113</v>
      </c>
      <c r="C42" s="7">
        <v>9</v>
      </c>
      <c r="D42" s="7">
        <v>16</v>
      </c>
      <c r="E42" s="7"/>
    </row>
    <row r="43" spans="1:5">
      <c r="A43" s="10" t="s">
        <v>114</v>
      </c>
      <c r="B43" t="s">
        <v>115</v>
      </c>
      <c r="C43" s="7">
        <v>2022</v>
      </c>
      <c r="D43" s="7">
        <v>2121</v>
      </c>
      <c r="E43" s="7"/>
    </row>
    <row r="44" spans="1:5">
      <c r="A44" s="10" t="s">
        <v>116</v>
      </c>
      <c r="B44" t="s">
        <v>117</v>
      </c>
      <c r="C44" s="7">
        <v>120</v>
      </c>
      <c r="D44" s="7">
        <v>128</v>
      </c>
      <c r="E44" s="7"/>
    </row>
    <row r="45" spans="1:5">
      <c r="A45" s="10" t="s">
        <v>118</v>
      </c>
      <c r="B45" t="s">
        <v>119</v>
      </c>
      <c r="C45" s="7">
        <v>0</v>
      </c>
      <c r="D45" s="7">
        <v>2</v>
      </c>
      <c r="E45" s="7"/>
    </row>
    <row r="46" spans="1:5">
      <c r="A46" s="10" t="s">
        <v>120</v>
      </c>
      <c r="B46" t="s">
        <v>121</v>
      </c>
      <c r="C46" s="7">
        <v>3</v>
      </c>
      <c r="D46" s="7">
        <v>5</v>
      </c>
      <c r="E46" s="7"/>
    </row>
    <row r="47" spans="1:5">
      <c r="A47" s="10" t="s">
        <v>122</v>
      </c>
      <c r="B47" t="s">
        <v>123</v>
      </c>
      <c r="C47" s="7">
        <v>6</v>
      </c>
      <c r="D47" s="7">
        <v>7</v>
      </c>
      <c r="E47" s="7"/>
    </row>
    <row r="48" spans="1:5">
      <c r="A48" s="10" t="s">
        <v>124</v>
      </c>
      <c r="B48" t="s">
        <v>125</v>
      </c>
      <c r="C48" s="7">
        <v>1</v>
      </c>
      <c r="D48" s="7">
        <v>6</v>
      </c>
      <c r="E48" s="7"/>
    </row>
    <row r="49" spans="1:5">
      <c r="A49" s="10" t="s">
        <v>126</v>
      </c>
      <c r="B49" t="s">
        <v>127</v>
      </c>
      <c r="C49" s="7">
        <v>16</v>
      </c>
      <c r="D49" s="7">
        <v>24</v>
      </c>
      <c r="E49" s="7"/>
    </row>
    <row r="50" spans="1:5">
      <c r="A50" s="10" t="s">
        <v>128</v>
      </c>
      <c r="B50" t="s">
        <v>129</v>
      </c>
      <c r="C50" s="7">
        <v>22</v>
      </c>
      <c r="D50" s="7">
        <v>23</v>
      </c>
      <c r="E50" s="7"/>
    </row>
    <row r="51" spans="1:5">
      <c r="A51" s="10" t="s">
        <v>130</v>
      </c>
      <c r="B51" t="s">
        <v>131</v>
      </c>
      <c r="C51" s="7">
        <v>0</v>
      </c>
      <c r="D51" s="7">
        <v>2</v>
      </c>
      <c r="E51" s="7"/>
    </row>
    <row r="52" spans="1:5">
      <c r="A52" s="10" t="s">
        <v>132</v>
      </c>
      <c r="B52" t="s">
        <v>133</v>
      </c>
      <c r="C52" s="7">
        <v>1</v>
      </c>
      <c r="D52" s="7">
        <v>3</v>
      </c>
      <c r="E52" s="7"/>
    </row>
    <row r="53" spans="1:5">
      <c r="A53" s="10" t="s">
        <v>134</v>
      </c>
      <c r="B53" t="s">
        <v>135</v>
      </c>
      <c r="C53" s="7">
        <v>4</v>
      </c>
      <c r="D53" s="7">
        <v>6</v>
      </c>
      <c r="E53" s="7"/>
    </row>
    <row r="54" spans="1:5">
      <c r="A54" s="10" t="s">
        <v>136</v>
      </c>
      <c r="B54" t="s">
        <v>137</v>
      </c>
      <c r="C54" s="7">
        <v>9</v>
      </c>
      <c r="D54" s="7">
        <v>6</v>
      </c>
      <c r="E54" s="7"/>
    </row>
    <row r="55" spans="1:5">
      <c r="A55" s="10" t="s">
        <v>138</v>
      </c>
      <c r="B55" t="s">
        <v>139</v>
      </c>
      <c r="C55" s="7">
        <v>1</v>
      </c>
      <c r="D55" s="7">
        <v>2</v>
      </c>
      <c r="E55" s="7"/>
    </row>
    <row r="56" spans="1:5">
      <c r="A56" s="10" t="s">
        <v>140</v>
      </c>
      <c r="B56" t="s">
        <v>141</v>
      </c>
      <c r="C56" s="7">
        <v>23</v>
      </c>
      <c r="D56" s="7">
        <v>44</v>
      </c>
      <c r="E56" s="7"/>
    </row>
    <row r="57" spans="1:5">
      <c r="A57" s="10" t="s">
        <v>142</v>
      </c>
      <c r="B57" t="s">
        <v>143</v>
      </c>
      <c r="C57" s="7">
        <v>107</v>
      </c>
      <c r="D57" s="7">
        <v>101</v>
      </c>
      <c r="E57" s="7"/>
    </row>
    <row r="58" spans="1:5">
      <c r="A58" s="10" t="s">
        <v>144</v>
      </c>
      <c r="B58" t="s">
        <v>145</v>
      </c>
      <c r="C58" s="7">
        <v>1</v>
      </c>
      <c r="D58" s="7">
        <v>3</v>
      </c>
      <c r="E58" s="7"/>
    </row>
    <row r="59" spans="1:5">
      <c r="A59" s="10" t="s">
        <v>146</v>
      </c>
      <c r="B59" t="s">
        <v>147</v>
      </c>
      <c r="C59" s="7">
        <v>37</v>
      </c>
      <c r="D59" s="7">
        <v>37</v>
      </c>
      <c r="E59" s="7"/>
    </row>
    <row r="60" spans="1:5">
      <c r="A60" s="10" t="s">
        <v>148</v>
      </c>
      <c r="B60" t="s">
        <v>149</v>
      </c>
      <c r="C60" s="7">
        <v>61</v>
      </c>
      <c r="D60" s="7">
        <v>52</v>
      </c>
      <c r="E60" s="7"/>
    </row>
    <row r="61" spans="1:5">
      <c r="A61" s="10" t="s">
        <v>150</v>
      </c>
      <c r="B61" t="s">
        <v>151</v>
      </c>
      <c r="C61" s="7">
        <v>91</v>
      </c>
      <c r="D61" s="7">
        <v>87</v>
      </c>
      <c r="E61" s="7"/>
    </row>
    <row r="62" spans="1:5">
      <c r="A62" s="10" t="s">
        <v>152</v>
      </c>
      <c r="B62" t="s">
        <v>153</v>
      </c>
      <c r="C62" s="7">
        <v>10</v>
      </c>
      <c r="D62" s="7">
        <v>21</v>
      </c>
      <c r="E62" s="7"/>
    </row>
    <row r="63" spans="1:5">
      <c r="A63" s="10" t="s">
        <v>154</v>
      </c>
      <c r="B63" t="s">
        <v>155</v>
      </c>
      <c r="C63" s="7">
        <v>1</v>
      </c>
      <c r="D63" s="7">
        <v>4</v>
      </c>
      <c r="E63" s="7"/>
    </row>
    <row r="64" spans="1:5">
      <c r="A64" s="10" t="s">
        <v>156</v>
      </c>
      <c r="B64" t="s">
        <v>157</v>
      </c>
      <c r="C64" s="7">
        <v>7</v>
      </c>
      <c r="D64" s="7">
        <v>6</v>
      </c>
      <c r="E64" s="7"/>
    </row>
    <row r="65" spans="1:5">
      <c r="A65" s="10" t="s">
        <v>158</v>
      </c>
      <c r="B65" t="s">
        <v>159</v>
      </c>
      <c r="C65" s="7">
        <v>703</v>
      </c>
      <c r="D65" s="7">
        <v>695</v>
      </c>
      <c r="E65" s="7"/>
    </row>
    <row r="66" spans="1:5">
      <c r="A66" s="10" t="s">
        <v>160</v>
      </c>
      <c r="B66" t="s">
        <v>161</v>
      </c>
      <c r="C66" s="7">
        <v>5</v>
      </c>
      <c r="D66" s="7">
        <v>5</v>
      </c>
      <c r="E66" s="7"/>
    </row>
    <row r="67" spans="1:5">
      <c r="A67" s="10" t="s">
        <v>162</v>
      </c>
      <c r="B67" t="s">
        <v>163</v>
      </c>
      <c r="C67" s="7">
        <v>18</v>
      </c>
      <c r="D67" s="7">
        <v>25</v>
      </c>
      <c r="E67" s="7"/>
    </row>
    <row r="68" spans="1:5">
      <c r="A68" s="10" t="s">
        <v>164</v>
      </c>
      <c r="B68" t="s">
        <v>165</v>
      </c>
      <c r="C68" s="7">
        <v>15</v>
      </c>
      <c r="D68" s="7">
        <v>15</v>
      </c>
      <c r="E68" s="7"/>
    </row>
    <row r="69" spans="1:5">
      <c r="A69" s="10" t="s">
        <v>166</v>
      </c>
      <c r="B69" t="s">
        <v>167</v>
      </c>
      <c r="C69" s="7">
        <v>11</v>
      </c>
      <c r="D69" s="7">
        <v>11</v>
      </c>
      <c r="E69" s="7"/>
    </row>
    <row r="70" spans="1:5">
      <c r="A70" s="10" t="s">
        <v>168</v>
      </c>
      <c r="B70" t="s">
        <v>169</v>
      </c>
      <c r="C70" s="7">
        <v>66</v>
      </c>
      <c r="D70" s="7">
        <v>69</v>
      </c>
      <c r="E70" s="7"/>
    </row>
    <row r="71" spans="1:5">
      <c r="A71" s="10" t="s">
        <v>170</v>
      </c>
      <c r="B71" t="s">
        <v>171</v>
      </c>
      <c r="C71" s="7">
        <v>8</v>
      </c>
      <c r="D71" s="7">
        <v>8</v>
      </c>
      <c r="E71" s="7"/>
    </row>
    <row r="72" spans="1:5">
      <c r="A72" s="10" t="s">
        <v>172</v>
      </c>
      <c r="B72" t="s">
        <v>173</v>
      </c>
      <c r="C72" s="7">
        <v>2</v>
      </c>
      <c r="D72" s="7">
        <v>4</v>
      </c>
      <c r="E72" s="7"/>
    </row>
    <row r="73" spans="1:5">
      <c r="A73" s="10" t="s">
        <v>174</v>
      </c>
      <c r="B73" t="s">
        <v>175</v>
      </c>
      <c r="C73" s="7">
        <v>79</v>
      </c>
      <c r="D73" s="7">
        <v>73</v>
      </c>
      <c r="E73" s="7"/>
    </row>
    <row r="74" spans="1:5">
      <c r="A74" s="10" t="s">
        <v>176</v>
      </c>
      <c r="B74" t="s">
        <v>177</v>
      </c>
      <c r="C74" s="7">
        <v>12</v>
      </c>
      <c r="D74" s="7">
        <v>16</v>
      </c>
      <c r="E74" s="7"/>
    </row>
    <row r="75" spans="1:5">
      <c r="A75" s="10" t="s">
        <v>178</v>
      </c>
      <c r="B75" t="s">
        <v>179</v>
      </c>
      <c r="C75" s="7">
        <v>12</v>
      </c>
      <c r="D75" s="7">
        <v>7</v>
      </c>
      <c r="E75" s="7"/>
    </row>
    <row r="76" spans="1:5">
      <c r="A76" s="10" t="s">
        <v>180</v>
      </c>
      <c r="B76" t="s">
        <v>181</v>
      </c>
      <c r="C76" s="7">
        <v>20</v>
      </c>
      <c r="D76" s="7">
        <v>21</v>
      </c>
      <c r="E76" s="7"/>
    </row>
    <row r="77" spans="1:5">
      <c r="A77" s="10" t="s">
        <v>182</v>
      </c>
      <c r="B77" t="s">
        <v>183</v>
      </c>
      <c r="C77" s="7">
        <v>973</v>
      </c>
      <c r="D77" s="7">
        <v>1049</v>
      </c>
      <c r="E77" s="7"/>
    </row>
    <row r="78" spans="1:5">
      <c r="A78" s="10" t="s">
        <v>184</v>
      </c>
      <c r="B78" t="s">
        <v>185</v>
      </c>
      <c r="C78" s="7">
        <v>88</v>
      </c>
      <c r="D78" s="7">
        <v>106</v>
      </c>
      <c r="E78" s="7"/>
    </row>
    <row r="79" spans="1:5">
      <c r="A79" s="10" t="s">
        <v>186</v>
      </c>
      <c r="B79" t="s">
        <v>187</v>
      </c>
      <c r="C79" s="7">
        <v>130</v>
      </c>
      <c r="D79" s="7">
        <v>156</v>
      </c>
      <c r="E79" s="7"/>
    </row>
    <row r="80" spans="1:5">
      <c r="A80" s="10" t="s">
        <v>188</v>
      </c>
      <c r="B80" t="s">
        <v>189</v>
      </c>
      <c r="C80" s="7">
        <v>143</v>
      </c>
      <c r="D80" s="7">
        <v>132</v>
      </c>
      <c r="E80" s="7"/>
    </row>
    <row r="81" spans="1:5">
      <c r="A81" s="10" t="s">
        <v>190</v>
      </c>
      <c r="B81" t="s">
        <v>191</v>
      </c>
      <c r="C81" s="7">
        <v>184</v>
      </c>
      <c r="D81" s="7">
        <v>206</v>
      </c>
      <c r="E81" s="7"/>
    </row>
    <row r="82" spans="1:5">
      <c r="A82" s="10" t="s">
        <v>192</v>
      </c>
      <c r="B82" t="s">
        <v>193</v>
      </c>
      <c r="C82" s="7">
        <v>455</v>
      </c>
      <c r="D82" s="7">
        <v>460</v>
      </c>
      <c r="E82" s="7"/>
    </row>
    <row r="83" spans="1:5">
      <c r="A83" s="10" t="s">
        <v>194</v>
      </c>
      <c r="B83" t="s">
        <v>195</v>
      </c>
      <c r="C83" s="7">
        <v>17</v>
      </c>
      <c r="D83" s="7">
        <v>25</v>
      </c>
      <c r="E83" s="7"/>
    </row>
    <row r="84" spans="1:5">
      <c r="A84" s="10" t="s">
        <v>196</v>
      </c>
      <c r="B84" t="s">
        <v>197</v>
      </c>
      <c r="C84" s="7">
        <v>31</v>
      </c>
      <c r="D84" s="7">
        <v>33</v>
      </c>
      <c r="E84" s="7"/>
    </row>
    <row r="85" spans="1:5">
      <c r="A85" s="10" t="s">
        <v>198</v>
      </c>
      <c r="B85" t="s">
        <v>199</v>
      </c>
      <c r="C85" s="7">
        <v>61</v>
      </c>
      <c r="D85" s="7">
        <v>64</v>
      </c>
      <c r="E85" s="7"/>
    </row>
    <row r="86" spans="1:5">
      <c r="A86" s="10" t="s">
        <v>200</v>
      </c>
      <c r="B86" t="s">
        <v>201</v>
      </c>
      <c r="C86" s="7">
        <v>16</v>
      </c>
      <c r="D86" s="7">
        <v>20</v>
      </c>
      <c r="E86" s="7"/>
    </row>
    <row r="87" spans="1:5">
      <c r="A87" s="10" t="s">
        <v>202</v>
      </c>
      <c r="B87" t="s">
        <v>203</v>
      </c>
      <c r="C87" s="7">
        <v>23</v>
      </c>
      <c r="D87" s="7">
        <v>21</v>
      </c>
      <c r="E87" s="7"/>
    </row>
    <row r="88" spans="1:5">
      <c r="A88" s="10" t="s">
        <v>204</v>
      </c>
      <c r="B88" t="s">
        <v>205</v>
      </c>
      <c r="C88" s="7">
        <v>1</v>
      </c>
      <c r="D88" s="7">
        <v>2</v>
      </c>
      <c r="E88" s="7"/>
    </row>
    <row r="89" spans="1:5">
      <c r="A89" s="10" t="s">
        <v>206</v>
      </c>
      <c r="B89" t="s">
        <v>207</v>
      </c>
      <c r="C89" s="7">
        <v>9</v>
      </c>
      <c r="D89" s="7">
        <v>11</v>
      </c>
      <c r="E89" s="7"/>
    </row>
    <row r="90" spans="1:5">
      <c r="A90" s="10" t="s">
        <v>208</v>
      </c>
      <c r="B90" t="s">
        <v>209</v>
      </c>
      <c r="C90" s="7">
        <v>263</v>
      </c>
      <c r="D90" s="7">
        <v>268</v>
      </c>
      <c r="E90" s="7"/>
    </row>
    <row r="91" spans="1:5">
      <c r="A91" s="10" t="s">
        <v>210</v>
      </c>
      <c r="B91" t="s">
        <v>211</v>
      </c>
      <c r="C91" s="7">
        <v>107</v>
      </c>
      <c r="D91" s="7">
        <v>114</v>
      </c>
      <c r="E91" s="7"/>
    </row>
    <row r="92" spans="1:5">
      <c r="A92" s="10" t="s">
        <v>212</v>
      </c>
      <c r="B92" t="s">
        <v>213</v>
      </c>
      <c r="C92" s="7">
        <v>28</v>
      </c>
      <c r="D92" s="7">
        <v>26</v>
      </c>
      <c r="E92" s="7"/>
    </row>
    <row r="93" spans="1:5">
      <c r="A93" s="10" t="s">
        <v>214</v>
      </c>
      <c r="B93" t="s">
        <v>215</v>
      </c>
      <c r="C93" s="7">
        <v>10</v>
      </c>
      <c r="D93" s="7">
        <v>12</v>
      </c>
      <c r="E93" s="7"/>
    </row>
    <row r="94" spans="1:5">
      <c r="A94" s="10" t="s">
        <v>216</v>
      </c>
      <c r="B94" t="s">
        <v>217</v>
      </c>
      <c r="C94" s="7">
        <v>15</v>
      </c>
      <c r="D94" s="7">
        <v>12</v>
      </c>
      <c r="E94" s="7"/>
    </row>
    <row r="95" spans="1:5">
      <c r="A95" s="10" t="s">
        <v>218</v>
      </c>
      <c r="B95" t="s">
        <v>219</v>
      </c>
      <c r="C95" s="7">
        <v>10</v>
      </c>
      <c r="D95" s="7">
        <v>10</v>
      </c>
      <c r="E95" s="7"/>
    </row>
    <row r="96" spans="1:5">
      <c r="A96" s="10" t="s">
        <v>220</v>
      </c>
      <c r="B96" t="s">
        <v>221</v>
      </c>
      <c r="C96" s="7">
        <v>9</v>
      </c>
      <c r="D96" s="7">
        <v>5</v>
      </c>
      <c r="E96" s="7"/>
    </row>
    <row r="97" spans="1:5">
      <c r="A97" s="10" t="s">
        <v>222</v>
      </c>
      <c r="B97" t="s">
        <v>223</v>
      </c>
      <c r="C97" s="7">
        <v>1</v>
      </c>
      <c r="D97" s="7">
        <v>2</v>
      </c>
      <c r="E97" s="7"/>
    </row>
    <row r="98" spans="1:5">
      <c r="A98" s="10" t="s">
        <v>224</v>
      </c>
      <c r="B98" t="s">
        <v>225</v>
      </c>
      <c r="C98" s="7">
        <v>1</v>
      </c>
      <c r="D98" s="7">
        <v>2</v>
      </c>
      <c r="E98" s="7"/>
    </row>
    <row r="99" spans="1:5">
      <c r="A99" s="10" t="s">
        <v>226</v>
      </c>
      <c r="B99" t="s">
        <v>227</v>
      </c>
      <c r="C99" s="7">
        <v>1</v>
      </c>
      <c r="D99" s="7">
        <v>3</v>
      </c>
      <c r="E99" s="7"/>
    </row>
    <row r="100" spans="1:5">
      <c r="A100" s="10" t="s">
        <v>228</v>
      </c>
      <c r="B100" t="s">
        <v>229</v>
      </c>
      <c r="C100" s="7">
        <v>135</v>
      </c>
      <c r="D100" s="7">
        <v>136</v>
      </c>
      <c r="E100" s="7"/>
    </row>
    <row r="101" spans="1:5">
      <c r="A101" s="10" t="s">
        <v>230</v>
      </c>
      <c r="B101" t="s">
        <v>231</v>
      </c>
      <c r="C101" s="7">
        <v>268</v>
      </c>
      <c r="D101" s="7">
        <v>278</v>
      </c>
      <c r="E101" s="7"/>
    </row>
    <row r="102" spans="1:5">
      <c r="A102" s="10" t="s">
        <v>232</v>
      </c>
      <c r="B102" t="s">
        <v>233</v>
      </c>
      <c r="C102" s="7">
        <v>670</v>
      </c>
      <c r="D102" s="7">
        <v>673</v>
      </c>
      <c r="E102" s="7"/>
    </row>
    <row r="103" spans="1:5">
      <c r="A103" s="10" t="s">
        <v>234</v>
      </c>
      <c r="B103" t="s">
        <v>235</v>
      </c>
      <c r="C103" s="7">
        <v>3</v>
      </c>
      <c r="D103" s="7">
        <v>3</v>
      </c>
      <c r="E103" s="7"/>
    </row>
    <row r="104" spans="1:5">
      <c r="A104" s="10" t="s">
        <v>236</v>
      </c>
      <c r="B104" t="s">
        <v>237</v>
      </c>
      <c r="C104" s="7">
        <v>34</v>
      </c>
      <c r="D104" s="7">
        <v>34</v>
      </c>
      <c r="E104" s="7"/>
    </row>
    <row r="105" spans="1:5">
      <c r="A105" s="10" t="s">
        <v>238</v>
      </c>
      <c r="B105" t="s">
        <v>239</v>
      </c>
      <c r="C105" s="7">
        <v>80</v>
      </c>
      <c r="D105" s="7">
        <v>83</v>
      </c>
      <c r="E105" s="7"/>
    </row>
    <row r="106" spans="1:5">
      <c r="A106" s="10" t="s">
        <v>240</v>
      </c>
      <c r="B106" t="s">
        <v>241</v>
      </c>
      <c r="C106" s="7">
        <v>35</v>
      </c>
      <c r="D106" s="7">
        <v>40</v>
      </c>
      <c r="E106" s="7"/>
    </row>
    <row r="107" spans="1:5">
      <c r="A107" s="10" t="s">
        <v>242</v>
      </c>
      <c r="B107" t="s">
        <v>243</v>
      </c>
      <c r="C107" s="7">
        <v>0</v>
      </c>
      <c r="D107" s="7">
        <v>1</v>
      </c>
      <c r="E107" s="7"/>
    </row>
    <row r="108" spans="1:5">
      <c r="A108" s="10" t="s">
        <v>244</v>
      </c>
      <c r="B108" t="s">
        <v>245</v>
      </c>
      <c r="C108" s="7">
        <v>12</v>
      </c>
      <c r="D108" s="7">
        <v>14</v>
      </c>
      <c r="E108" s="7"/>
    </row>
    <row r="109" spans="1:5">
      <c r="A109" s="10" t="s">
        <v>246</v>
      </c>
      <c r="B109" t="s">
        <v>247</v>
      </c>
      <c r="C109" s="7">
        <v>9</v>
      </c>
      <c r="D109" s="7">
        <v>9</v>
      </c>
      <c r="E109" s="7"/>
    </row>
    <row r="110" spans="1:5">
      <c r="A110" s="10" t="s">
        <v>248</v>
      </c>
      <c r="B110" t="s">
        <v>249</v>
      </c>
      <c r="C110" s="7">
        <v>15</v>
      </c>
      <c r="D110" s="7">
        <v>16</v>
      </c>
      <c r="E110" s="7"/>
    </row>
    <row r="111" spans="1:5">
      <c r="A111" s="10" t="s">
        <v>250</v>
      </c>
      <c r="B111" t="s">
        <v>251</v>
      </c>
      <c r="C111" s="7">
        <v>4</v>
      </c>
      <c r="D111" s="7">
        <v>7</v>
      </c>
      <c r="E111" s="7"/>
    </row>
    <row r="112" spans="1:5">
      <c r="A112" s="10" t="s">
        <v>252</v>
      </c>
      <c r="B112" t="s">
        <v>253</v>
      </c>
      <c r="C112" s="7">
        <v>3</v>
      </c>
      <c r="D112" s="7">
        <v>2</v>
      </c>
      <c r="E112" s="7"/>
    </row>
    <row r="113" spans="1:5">
      <c r="A113" s="10" t="s">
        <v>254</v>
      </c>
      <c r="B113" t="s">
        <v>255</v>
      </c>
      <c r="C113" s="7">
        <v>31</v>
      </c>
      <c r="D113" s="7">
        <v>33</v>
      </c>
      <c r="E113" s="7"/>
    </row>
    <row r="114" spans="1:5">
      <c r="A114" s="10" t="s">
        <v>256</v>
      </c>
      <c r="B114" t="s">
        <v>257</v>
      </c>
      <c r="C114" s="7">
        <v>25</v>
      </c>
      <c r="D114" s="7">
        <v>23</v>
      </c>
      <c r="E114" s="7"/>
    </row>
    <row r="115" spans="1:5">
      <c r="A115" s="10" t="s">
        <v>258</v>
      </c>
      <c r="B115" t="s">
        <v>259</v>
      </c>
      <c r="C115" s="7">
        <v>5</v>
      </c>
      <c r="D115" s="7">
        <v>5</v>
      </c>
      <c r="E115" s="7"/>
    </row>
    <row r="116" spans="1:5">
      <c r="A116" s="10" t="s">
        <v>260</v>
      </c>
      <c r="B116" t="s">
        <v>261</v>
      </c>
      <c r="C116" s="7">
        <v>0</v>
      </c>
      <c r="D116" s="7">
        <v>2</v>
      </c>
      <c r="E116" s="7"/>
    </row>
    <row r="117" spans="1:5">
      <c r="A117" s="10" t="s">
        <v>262</v>
      </c>
      <c r="B117" t="s">
        <v>263</v>
      </c>
      <c r="C117" s="7">
        <v>9</v>
      </c>
      <c r="D117" s="7">
        <v>11</v>
      </c>
      <c r="E117" s="7"/>
    </row>
    <row r="118" spans="1:5">
      <c r="A118" s="10" t="s">
        <v>264</v>
      </c>
      <c r="B118" t="s">
        <v>265</v>
      </c>
      <c r="C118" s="7">
        <v>2</v>
      </c>
      <c r="D118" s="7">
        <v>3</v>
      </c>
      <c r="E118" s="7"/>
    </row>
    <row r="119" spans="1:5">
      <c r="A119" s="10" t="s">
        <v>266</v>
      </c>
      <c r="B119" t="s">
        <v>267</v>
      </c>
      <c r="C119" s="7">
        <v>5</v>
      </c>
      <c r="D119" s="7">
        <v>6</v>
      </c>
      <c r="E119" s="7"/>
    </row>
    <row r="120" spans="1:5">
      <c r="A120" s="10" t="s">
        <v>268</v>
      </c>
      <c r="B120" t="s">
        <v>269</v>
      </c>
      <c r="C120" s="7">
        <v>8</v>
      </c>
      <c r="D120" s="7">
        <v>8</v>
      </c>
      <c r="E120" s="7"/>
    </row>
    <row r="121" spans="1:5">
      <c r="A121" s="10" t="s">
        <v>270</v>
      </c>
      <c r="B121" t="s">
        <v>271</v>
      </c>
      <c r="C121" s="7">
        <v>1</v>
      </c>
      <c r="D121" s="7">
        <v>3</v>
      </c>
      <c r="E121" s="7"/>
    </row>
    <row r="122" spans="1:5">
      <c r="A122" s="10" t="s">
        <v>272</v>
      </c>
      <c r="B122" t="s">
        <v>273</v>
      </c>
      <c r="C122" s="7">
        <v>2</v>
      </c>
      <c r="D122" s="7">
        <v>4</v>
      </c>
      <c r="E122" s="7"/>
    </row>
    <row r="123" spans="1:5">
      <c r="A123" s="10" t="s">
        <v>274</v>
      </c>
      <c r="B123" t="s">
        <v>275</v>
      </c>
      <c r="C123" s="7">
        <v>3</v>
      </c>
      <c r="D123" s="7">
        <v>5</v>
      </c>
      <c r="E123" s="7"/>
    </row>
    <row r="124" spans="1:5">
      <c r="A124" s="10" t="s">
        <v>276</v>
      </c>
      <c r="B124" t="s">
        <v>277</v>
      </c>
      <c r="C124" s="7">
        <v>4</v>
      </c>
      <c r="D124" s="7">
        <v>4</v>
      </c>
      <c r="E124" s="7"/>
    </row>
    <row r="125" spans="1:5">
      <c r="A125" s="10" t="s">
        <v>278</v>
      </c>
      <c r="B125" t="s">
        <v>279</v>
      </c>
      <c r="C125" s="7">
        <v>9</v>
      </c>
      <c r="D125" s="7">
        <v>9</v>
      </c>
      <c r="E125" s="7"/>
    </row>
    <row r="126" spans="1:5">
      <c r="A126" s="10" t="s">
        <v>280</v>
      </c>
      <c r="B126" t="s">
        <v>281</v>
      </c>
      <c r="C126" s="7">
        <v>1</v>
      </c>
      <c r="D126" s="7">
        <v>1</v>
      </c>
      <c r="E126" s="7"/>
    </row>
    <row r="127" spans="1:5">
      <c r="A127" s="10" t="s">
        <v>282</v>
      </c>
      <c r="B127" t="s">
        <v>283</v>
      </c>
      <c r="C127" s="7">
        <v>9</v>
      </c>
      <c r="D127" s="7">
        <v>10</v>
      </c>
      <c r="E127" s="7"/>
    </row>
    <row r="128" spans="1:5">
      <c r="A128" s="10" t="s">
        <v>284</v>
      </c>
      <c r="B128" t="s">
        <v>285</v>
      </c>
      <c r="C128" s="7">
        <v>27</v>
      </c>
      <c r="D128" s="7">
        <v>2</v>
      </c>
      <c r="E128" s="7"/>
    </row>
    <row r="129" spans="1:5">
      <c r="A129" s="10" t="s">
        <v>286</v>
      </c>
      <c r="B129" t="s">
        <v>287</v>
      </c>
      <c r="C129" s="7">
        <v>1</v>
      </c>
      <c r="D129" s="7">
        <v>2</v>
      </c>
      <c r="E129" s="7"/>
    </row>
    <row r="130" spans="1:5">
      <c r="A130" s="10" t="s">
        <v>288</v>
      </c>
      <c r="B130" t="s">
        <v>289</v>
      </c>
      <c r="C130" s="7">
        <v>4</v>
      </c>
      <c r="D130" s="7">
        <v>4</v>
      </c>
      <c r="E130" s="7"/>
    </row>
    <row r="131" spans="1:5">
      <c r="A131" s="10" t="s">
        <v>290</v>
      </c>
      <c r="B131" t="s">
        <v>291</v>
      </c>
      <c r="C131" s="7">
        <v>0</v>
      </c>
      <c r="D131" s="7">
        <v>2</v>
      </c>
      <c r="E131" s="7"/>
    </row>
    <row r="132" spans="1:5">
      <c r="A132" s="10" t="s">
        <v>292</v>
      </c>
      <c r="B132" t="s">
        <v>293</v>
      </c>
      <c r="C132" s="7">
        <v>64</v>
      </c>
      <c r="D132" s="7">
        <v>68</v>
      </c>
      <c r="E132" s="7"/>
    </row>
    <row r="133" spans="1:5">
      <c r="A133" s="10" t="s">
        <v>294</v>
      </c>
      <c r="B133" t="s">
        <v>295</v>
      </c>
      <c r="C133" s="7">
        <v>62</v>
      </c>
      <c r="D133" s="7">
        <v>62</v>
      </c>
      <c r="E133" s="7"/>
    </row>
    <row r="134" spans="1:5">
      <c r="A134" s="10" t="s">
        <v>296</v>
      </c>
      <c r="B134" t="s">
        <v>297</v>
      </c>
      <c r="C134" s="7">
        <v>447</v>
      </c>
      <c r="D134" s="7">
        <v>456</v>
      </c>
      <c r="E134" s="7"/>
    </row>
    <row r="135" spans="1:5">
      <c r="A135" s="10" t="s">
        <v>298</v>
      </c>
      <c r="B135" t="s">
        <v>299</v>
      </c>
      <c r="C135" s="7">
        <v>123</v>
      </c>
      <c r="D135" s="7">
        <v>122</v>
      </c>
      <c r="E135" s="7"/>
    </row>
    <row r="136" spans="1:5">
      <c r="A136" s="10" t="s">
        <v>300</v>
      </c>
      <c r="B136" t="s">
        <v>301</v>
      </c>
      <c r="C136" s="7">
        <v>11</v>
      </c>
      <c r="D136" s="7">
        <v>11</v>
      </c>
      <c r="E136" s="7"/>
    </row>
    <row r="137" spans="1:5">
      <c r="A137" s="10" t="s">
        <v>302</v>
      </c>
      <c r="B137" t="s">
        <v>303</v>
      </c>
      <c r="C137" s="7">
        <v>1</v>
      </c>
      <c r="D137" s="7">
        <v>2</v>
      </c>
      <c r="E137" s="7"/>
    </row>
    <row r="138" spans="1:5">
      <c r="A138" s="10" t="s">
        <v>304</v>
      </c>
      <c r="B138" t="s">
        <v>305</v>
      </c>
      <c r="C138" s="7">
        <v>1</v>
      </c>
      <c r="D138" s="7">
        <v>2</v>
      </c>
      <c r="E138" s="7"/>
    </row>
    <row r="139" spans="1:5">
      <c r="A139" s="10" t="s">
        <v>306</v>
      </c>
      <c r="B139" t="s">
        <v>307</v>
      </c>
      <c r="C139" s="7">
        <v>3</v>
      </c>
      <c r="D139" s="7">
        <v>5</v>
      </c>
      <c r="E139" s="7"/>
    </row>
    <row r="140" spans="1:5">
      <c r="A140" s="10" t="s">
        <v>308</v>
      </c>
      <c r="B140" t="s">
        <v>309</v>
      </c>
      <c r="C140" s="7">
        <v>3</v>
      </c>
      <c r="D140" s="7">
        <v>6</v>
      </c>
      <c r="E140" s="7"/>
    </row>
    <row r="141" spans="1:5">
      <c r="A141" s="10" t="s">
        <v>310</v>
      </c>
      <c r="B141" t="s">
        <v>311</v>
      </c>
      <c r="C141" s="7">
        <v>0</v>
      </c>
      <c r="D141" s="7">
        <v>2</v>
      </c>
      <c r="E141" s="7"/>
    </row>
    <row r="142" spans="1:5">
      <c r="A142" s="10" t="s">
        <v>312</v>
      </c>
      <c r="B142" t="s">
        <v>313</v>
      </c>
      <c r="C142" s="7">
        <v>3</v>
      </c>
      <c r="D142" s="7">
        <v>5</v>
      </c>
      <c r="E142" s="7"/>
    </row>
    <row r="143" spans="1:5">
      <c r="A143" s="10" t="s">
        <v>314</v>
      </c>
      <c r="B143" t="s">
        <v>315</v>
      </c>
      <c r="C143" s="7">
        <v>17</v>
      </c>
      <c r="D143" s="7">
        <v>19</v>
      </c>
      <c r="E143" s="7"/>
    </row>
    <row r="144" spans="1:5">
      <c r="A144" s="10" t="s">
        <v>316</v>
      </c>
      <c r="B144" t="s">
        <v>317</v>
      </c>
      <c r="C144" s="7">
        <v>5</v>
      </c>
      <c r="D144" s="7">
        <v>6</v>
      </c>
      <c r="E144" s="7"/>
    </row>
    <row r="145" spans="1:5">
      <c r="A145" s="10" t="s">
        <v>318</v>
      </c>
      <c r="B145" t="s">
        <v>319</v>
      </c>
      <c r="C145" s="7">
        <v>0</v>
      </c>
      <c r="D145" s="7">
        <v>2</v>
      </c>
      <c r="E145" s="7"/>
    </row>
    <row r="146" spans="1:5">
      <c r="A146" s="10" t="s">
        <v>320</v>
      </c>
      <c r="B146" t="s">
        <v>321</v>
      </c>
      <c r="C146" s="7">
        <v>49</v>
      </c>
      <c r="D146" s="7">
        <v>52</v>
      </c>
      <c r="E146" s="7"/>
    </row>
    <row r="147" spans="1:5">
      <c r="A147" s="10" t="s">
        <v>322</v>
      </c>
      <c r="B147" t="s">
        <v>323</v>
      </c>
      <c r="C147" s="7">
        <v>3</v>
      </c>
      <c r="D147" s="7">
        <v>3</v>
      </c>
      <c r="E147" s="7"/>
    </row>
    <row r="148" spans="1:5">
      <c r="A148" s="10" t="s">
        <v>324</v>
      </c>
      <c r="B148" t="s">
        <v>325</v>
      </c>
      <c r="C148" s="7">
        <v>4</v>
      </c>
      <c r="D148" s="7">
        <v>6</v>
      </c>
      <c r="E148" s="7"/>
    </row>
    <row r="149" spans="1:5">
      <c r="A149" s="10" t="s">
        <v>326</v>
      </c>
      <c r="B149" t="s">
        <v>327</v>
      </c>
      <c r="C149" s="7">
        <v>25</v>
      </c>
      <c r="D149" s="7">
        <v>23</v>
      </c>
      <c r="E149" s="7"/>
    </row>
    <row r="150" spans="1:5">
      <c r="A150" s="10" t="s">
        <v>328</v>
      </c>
      <c r="B150" t="s">
        <v>329</v>
      </c>
      <c r="C150" s="7">
        <v>427</v>
      </c>
      <c r="D150" s="7">
        <v>478</v>
      </c>
      <c r="E150" s="7"/>
    </row>
    <row r="151" spans="1:5">
      <c r="A151" s="10" t="s">
        <v>330</v>
      </c>
      <c r="B151" t="s">
        <v>331</v>
      </c>
      <c r="C151" s="7">
        <v>62</v>
      </c>
      <c r="D151" s="7">
        <v>65</v>
      </c>
      <c r="E151" s="7"/>
    </row>
    <row r="152" spans="1:5">
      <c r="A152" s="10" t="s">
        <v>332</v>
      </c>
      <c r="B152" t="s">
        <v>333</v>
      </c>
      <c r="C152" s="7">
        <v>8</v>
      </c>
      <c r="D152" s="7">
        <v>9</v>
      </c>
      <c r="E152" s="7"/>
    </row>
    <row r="153" spans="1:5">
      <c r="A153" s="10" t="s">
        <v>334</v>
      </c>
      <c r="B153" t="s">
        <v>335</v>
      </c>
      <c r="C153" s="7">
        <v>112</v>
      </c>
      <c r="D153" s="7">
        <v>116</v>
      </c>
      <c r="E153" s="7"/>
    </row>
    <row r="154" spans="1:5">
      <c r="A154" s="10" t="s">
        <v>336</v>
      </c>
      <c r="B154" t="s">
        <v>337</v>
      </c>
      <c r="C154" s="7">
        <v>8</v>
      </c>
      <c r="D154" s="7">
        <v>10</v>
      </c>
      <c r="E154" s="7"/>
    </row>
    <row r="155" spans="1:5">
      <c r="A155" s="10" t="s">
        <v>338</v>
      </c>
      <c r="B155" t="s">
        <v>339</v>
      </c>
      <c r="C155" s="7">
        <v>57</v>
      </c>
      <c r="D155" s="7">
        <v>52</v>
      </c>
      <c r="E155" s="7"/>
    </row>
    <row r="156" spans="1:5">
      <c r="A156" s="10" t="s">
        <v>340</v>
      </c>
      <c r="B156" t="s">
        <v>341</v>
      </c>
      <c r="C156" s="7">
        <v>38</v>
      </c>
      <c r="D156" s="7">
        <v>53</v>
      </c>
      <c r="E156" s="7"/>
    </row>
    <row r="157" spans="1:5">
      <c r="A157" s="10" t="s">
        <v>342</v>
      </c>
      <c r="B157" t="s">
        <v>343</v>
      </c>
      <c r="C157" s="7">
        <v>0</v>
      </c>
      <c r="D157" s="7">
        <v>4</v>
      </c>
      <c r="E157" s="7"/>
    </row>
    <row r="158" spans="1:5">
      <c r="A158" s="10" t="s">
        <v>344</v>
      </c>
      <c r="B158" t="s">
        <v>345</v>
      </c>
      <c r="C158" s="7">
        <v>78</v>
      </c>
      <c r="D158" s="7">
        <v>84</v>
      </c>
      <c r="E158" s="7"/>
    </row>
    <row r="159" spans="1:5">
      <c r="A159" s="10" t="s">
        <v>346</v>
      </c>
      <c r="B159" t="s">
        <v>347</v>
      </c>
      <c r="C159" s="7">
        <v>3348</v>
      </c>
      <c r="D159" s="7">
        <v>2646</v>
      </c>
      <c r="E159" s="7"/>
    </row>
    <row r="160" spans="1:5">
      <c r="A160" s="10" t="s">
        <v>348</v>
      </c>
      <c r="B160" t="s">
        <v>349</v>
      </c>
      <c r="C160" s="7">
        <v>42</v>
      </c>
      <c r="D160" s="7">
        <v>36</v>
      </c>
      <c r="E160" s="7"/>
    </row>
    <row r="161" spans="1:5">
      <c r="A161" s="10" t="s">
        <v>350</v>
      </c>
      <c r="B161" t="s">
        <v>351</v>
      </c>
      <c r="C161" s="7">
        <v>332</v>
      </c>
      <c r="D161" s="7">
        <v>355</v>
      </c>
      <c r="E161" s="7"/>
    </row>
    <row r="162" spans="1:5">
      <c r="A162" s="10" t="s">
        <v>352</v>
      </c>
      <c r="B162" t="s">
        <v>353</v>
      </c>
      <c r="C162" s="7">
        <v>11</v>
      </c>
      <c r="D162" s="7">
        <v>14</v>
      </c>
      <c r="E162" s="7"/>
    </row>
    <row r="163" spans="1:5">
      <c r="A163" s="10" t="s">
        <v>354</v>
      </c>
      <c r="B163" t="s">
        <v>355</v>
      </c>
      <c r="C163" s="7">
        <v>1</v>
      </c>
      <c r="D163" s="7">
        <v>2</v>
      </c>
      <c r="E163" s="7"/>
    </row>
    <row r="164" spans="1:5">
      <c r="A164" s="10" t="s">
        <v>356</v>
      </c>
      <c r="B164" t="s">
        <v>357</v>
      </c>
      <c r="C164" s="7">
        <v>51</v>
      </c>
      <c r="D164" s="7">
        <v>58</v>
      </c>
      <c r="E164" s="7"/>
    </row>
    <row r="165" spans="1:5">
      <c r="A165" s="10" t="s">
        <v>358</v>
      </c>
      <c r="B165" t="s">
        <v>359</v>
      </c>
      <c r="C165" s="7">
        <v>44</v>
      </c>
      <c r="D165" s="7">
        <v>42</v>
      </c>
      <c r="E165" s="7"/>
    </row>
    <row r="166" spans="1:5">
      <c r="A166" s="10" t="s">
        <v>360</v>
      </c>
      <c r="B166" t="s">
        <v>361</v>
      </c>
      <c r="C166" s="7">
        <v>20</v>
      </c>
      <c r="D166" s="7">
        <v>24</v>
      </c>
      <c r="E166" s="7"/>
    </row>
    <row r="167" spans="1:5">
      <c r="A167" s="10" t="s">
        <v>362</v>
      </c>
      <c r="B167" t="s">
        <v>363</v>
      </c>
      <c r="C167" s="7">
        <v>48</v>
      </c>
      <c r="D167" s="7">
        <v>39</v>
      </c>
      <c r="E167" s="7"/>
    </row>
    <row r="168" spans="1:5">
      <c r="A168" s="10" t="s">
        <v>364</v>
      </c>
      <c r="B168" t="s">
        <v>365</v>
      </c>
      <c r="C168" s="7">
        <v>17</v>
      </c>
      <c r="D168" s="7">
        <v>20</v>
      </c>
      <c r="E168" s="7"/>
    </row>
    <row r="169" spans="1:5">
      <c r="A169" s="10" t="s">
        <v>366</v>
      </c>
      <c r="B169" t="s">
        <v>367</v>
      </c>
      <c r="C169" s="7">
        <v>6</v>
      </c>
      <c r="D169" s="7">
        <v>6</v>
      </c>
      <c r="E169" s="7"/>
    </row>
    <row r="170" spans="1:5">
      <c r="A170" s="10" t="s">
        <v>368</v>
      </c>
      <c r="B170" t="s">
        <v>369</v>
      </c>
      <c r="C170" s="7">
        <v>1</v>
      </c>
      <c r="D170" s="7">
        <v>3</v>
      </c>
      <c r="E170" s="7"/>
    </row>
    <row r="171" spans="1:5">
      <c r="A171" s="10" t="s">
        <v>370</v>
      </c>
      <c r="B171" t="s">
        <v>371</v>
      </c>
      <c r="C171" s="7">
        <v>6</v>
      </c>
      <c r="D171" s="7">
        <v>9</v>
      </c>
      <c r="E171" s="7"/>
    </row>
    <row r="172" spans="1:5">
      <c r="A172" s="10" t="s">
        <v>372</v>
      </c>
      <c r="B172" t="s">
        <v>373</v>
      </c>
      <c r="C172" s="7">
        <v>12</v>
      </c>
      <c r="D172" s="7">
        <v>10</v>
      </c>
      <c r="E172" s="7"/>
    </row>
    <row r="173" spans="1:5">
      <c r="A173" s="10" t="s">
        <v>374</v>
      </c>
      <c r="B173" t="s">
        <v>375</v>
      </c>
      <c r="C173" s="7">
        <v>22</v>
      </c>
      <c r="D173" s="7">
        <v>25</v>
      </c>
      <c r="E173" s="7"/>
    </row>
    <row r="174" spans="1:5">
      <c r="A174" s="10" t="s">
        <v>376</v>
      </c>
      <c r="B174" t="s">
        <v>377</v>
      </c>
      <c r="C174" s="7">
        <v>0</v>
      </c>
      <c r="D174" s="7">
        <v>2</v>
      </c>
      <c r="E174" s="7"/>
    </row>
    <row r="175" spans="1:5">
      <c r="A175" s="10" t="s">
        <v>378</v>
      </c>
      <c r="B175" t="s">
        <v>379</v>
      </c>
      <c r="C175" s="7">
        <v>0</v>
      </c>
      <c r="D175" s="7">
        <v>2</v>
      </c>
      <c r="E175" s="7"/>
    </row>
    <row r="176" spans="1:5">
      <c r="A176" s="10" t="s">
        <v>380</v>
      </c>
      <c r="B176" t="s">
        <v>381</v>
      </c>
      <c r="C176" s="7">
        <v>5</v>
      </c>
      <c r="D176" s="7">
        <v>8</v>
      </c>
      <c r="E176" s="7"/>
    </row>
    <row r="177" spans="1:5">
      <c r="A177" s="10" t="s">
        <v>382</v>
      </c>
      <c r="B177" t="s">
        <v>383</v>
      </c>
      <c r="C177" s="7">
        <v>4</v>
      </c>
      <c r="D177" s="7">
        <v>5</v>
      </c>
      <c r="E177" s="7"/>
    </row>
    <row r="178" spans="1:5">
      <c r="A178" s="10" t="s">
        <v>384</v>
      </c>
      <c r="B178" t="s">
        <v>385</v>
      </c>
      <c r="C178" s="7">
        <v>17</v>
      </c>
      <c r="D178" s="7">
        <v>22</v>
      </c>
      <c r="E178" s="7"/>
    </row>
    <row r="179" spans="1:5">
      <c r="A179" s="10" t="s">
        <v>386</v>
      </c>
      <c r="B179" t="s">
        <v>387</v>
      </c>
      <c r="C179" s="7">
        <v>17</v>
      </c>
      <c r="D179" s="7">
        <v>18</v>
      </c>
      <c r="E179" s="7"/>
    </row>
    <row r="180" spans="1:5">
      <c r="A180" s="10" t="s">
        <v>388</v>
      </c>
      <c r="B180" t="s">
        <v>389</v>
      </c>
      <c r="C180" s="7">
        <v>2</v>
      </c>
      <c r="D180" s="7">
        <v>3</v>
      </c>
      <c r="E180" s="7"/>
    </row>
    <row r="181" spans="1:5">
      <c r="A181" s="10" t="s">
        <v>390</v>
      </c>
      <c r="B181" t="s">
        <v>391</v>
      </c>
      <c r="C181" s="7">
        <v>5</v>
      </c>
      <c r="D181" s="7">
        <v>6</v>
      </c>
      <c r="E181" s="7"/>
    </row>
    <row r="182" spans="1:5">
      <c r="A182" s="10" t="s">
        <v>392</v>
      </c>
      <c r="B182" t="s">
        <v>393</v>
      </c>
      <c r="C182" s="7">
        <v>1</v>
      </c>
      <c r="D182" s="7">
        <v>2</v>
      </c>
      <c r="E182" s="7"/>
    </row>
    <row r="183" spans="1:5">
      <c r="A183" s="10" t="s">
        <v>394</v>
      </c>
      <c r="B183" t="s">
        <v>395</v>
      </c>
      <c r="C183" s="7">
        <v>0</v>
      </c>
      <c r="D183" s="7">
        <v>2</v>
      </c>
      <c r="E183" s="7"/>
    </row>
    <row r="184" spans="1:5">
      <c r="A184" s="10" t="s">
        <v>396</v>
      </c>
      <c r="B184" t="s">
        <v>397</v>
      </c>
      <c r="C184" s="7">
        <v>23</v>
      </c>
      <c r="D184" s="7">
        <v>26</v>
      </c>
      <c r="E184" s="7"/>
    </row>
    <row r="185" spans="1:5">
      <c r="A185" s="10" t="s">
        <v>398</v>
      </c>
      <c r="B185" t="s">
        <v>399</v>
      </c>
      <c r="C185" s="7">
        <v>1</v>
      </c>
      <c r="D185" s="7">
        <v>1</v>
      </c>
      <c r="E185" s="7"/>
    </row>
    <row r="186" spans="1:5">
      <c r="A186" s="10" t="s">
        <v>400</v>
      </c>
      <c r="B186" t="s">
        <v>401</v>
      </c>
      <c r="C186" s="7">
        <v>2</v>
      </c>
      <c r="D186" s="7">
        <v>7</v>
      </c>
      <c r="E186" s="7"/>
    </row>
    <row r="187" spans="1:5">
      <c r="A187" s="10" t="s">
        <v>402</v>
      </c>
      <c r="B187" t="s">
        <v>403</v>
      </c>
      <c r="C187" s="7">
        <v>15</v>
      </c>
      <c r="D187" s="7">
        <v>18</v>
      </c>
      <c r="E187" s="7"/>
    </row>
    <row r="188" spans="1:5">
      <c r="A188" s="10" t="s">
        <v>404</v>
      </c>
      <c r="B188" t="s">
        <v>5373</v>
      </c>
      <c r="C188" s="7">
        <v>1</v>
      </c>
      <c r="D188" s="7">
        <v>2</v>
      </c>
      <c r="E188" s="7"/>
    </row>
    <row r="189" spans="1:5">
      <c r="A189" s="10" t="s">
        <v>405</v>
      </c>
      <c r="B189" t="s">
        <v>406</v>
      </c>
      <c r="C189" s="7">
        <v>1</v>
      </c>
      <c r="D189" s="7">
        <v>2</v>
      </c>
      <c r="E189" s="7"/>
    </row>
    <row r="190" spans="1:5">
      <c r="A190" s="10" t="s">
        <v>407</v>
      </c>
      <c r="B190" t="s">
        <v>408</v>
      </c>
      <c r="C190" s="7">
        <v>1</v>
      </c>
      <c r="D190" s="7">
        <v>2</v>
      </c>
      <c r="E190" s="7"/>
    </row>
    <row r="191" spans="1:5">
      <c r="A191" s="10" t="s">
        <v>409</v>
      </c>
      <c r="B191" t="s">
        <v>410</v>
      </c>
      <c r="C191" s="7">
        <v>70</v>
      </c>
      <c r="D191" s="7">
        <v>77</v>
      </c>
      <c r="E191" s="7"/>
    </row>
    <row r="192" spans="1:5">
      <c r="A192" s="10" t="s">
        <v>411</v>
      </c>
      <c r="B192" t="s">
        <v>412</v>
      </c>
      <c r="C192" s="7">
        <v>0</v>
      </c>
      <c r="D192" s="7">
        <v>3</v>
      </c>
      <c r="E192" s="7"/>
    </row>
    <row r="193" spans="1:5">
      <c r="A193" s="10" t="s">
        <v>413</v>
      </c>
      <c r="B193" t="s">
        <v>414</v>
      </c>
      <c r="C193" s="7">
        <v>28</v>
      </c>
      <c r="D193" s="7">
        <v>31</v>
      </c>
      <c r="E193" s="7"/>
    </row>
    <row r="194" spans="1:5">
      <c r="A194" s="10" t="s">
        <v>415</v>
      </c>
      <c r="B194" t="s">
        <v>416</v>
      </c>
      <c r="C194" s="7">
        <v>13</v>
      </c>
      <c r="D194" s="7">
        <v>12</v>
      </c>
      <c r="E194" s="7"/>
    </row>
    <row r="195" spans="1:5">
      <c r="A195" s="10" t="s">
        <v>417</v>
      </c>
      <c r="B195" t="s">
        <v>418</v>
      </c>
      <c r="C195" s="7">
        <v>68</v>
      </c>
      <c r="D195" s="7">
        <v>88</v>
      </c>
      <c r="E195" s="7"/>
    </row>
    <row r="196" spans="1:5">
      <c r="A196" s="10" t="s">
        <v>419</v>
      </c>
      <c r="B196" t="s">
        <v>420</v>
      </c>
      <c r="C196" s="7">
        <v>1</v>
      </c>
      <c r="D196" s="7">
        <v>4</v>
      </c>
      <c r="E196" s="7"/>
    </row>
    <row r="197" spans="1:5">
      <c r="A197" s="10" t="s">
        <v>421</v>
      </c>
      <c r="B197" t="s">
        <v>422</v>
      </c>
      <c r="C197" s="7">
        <v>45</v>
      </c>
      <c r="D197" s="7">
        <v>41</v>
      </c>
      <c r="E197" s="7"/>
    </row>
    <row r="198" spans="1:5">
      <c r="A198" s="10" t="s">
        <v>423</v>
      </c>
      <c r="B198" t="s">
        <v>424</v>
      </c>
      <c r="C198" s="7">
        <v>18</v>
      </c>
      <c r="D198" s="7">
        <v>23</v>
      </c>
      <c r="E198" s="7"/>
    </row>
    <row r="199" spans="1:5">
      <c r="A199" s="10" t="s">
        <v>425</v>
      </c>
      <c r="B199" t="s">
        <v>426</v>
      </c>
      <c r="C199" s="7">
        <v>4</v>
      </c>
      <c r="D199" s="7">
        <v>12</v>
      </c>
      <c r="E199" s="7"/>
    </row>
    <row r="200" spans="1:5">
      <c r="A200" s="10" t="s">
        <v>427</v>
      </c>
      <c r="B200" t="s">
        <v>428</v>
      </c>
      <c r="C200" s="7">
        <v>30</v>
      </c>
      <c r="D200" s="7">
        <v>32</v>
      </c>
      <c r="E200" s="7"/>
    </row>
    <row r="201" spans="1:5">
      <c r="A201" s="10" t="s">
        <v>429</v>
      </c>
      <c r="B201" t="s">
        <v>430</v>
      </c>
      <c r="C201" s="7">
        <v>31</v>
      </c>
      <c r="D201" s="7">
        <v>56</v>
      </c>
      <c r="E201" s="7"/>
    </row>
    <row r="202" spans="1:5">
      <c r="A202" s="10" t="s">
        <v>431</v>
      </c>
      <c r="B202" t="s">
        <v>432</v>
      </c>
      <c r="C202" s="7">
        <v>4</v>
      </c>
      <c r="D202" s="7">
        <v>4</v>
      </c>
      <c r="E202" s="7"/>
    </row>
    <row r="203" spans="1:5">
      <c r="A203" s="10" t="s">
        <v>433</v>
      </c>
      <c r="B203" t="s">
        <v>434</v>
      </c>
      <c r="C203" s="7">
        <v>65</v>
      </c>
      <c r="D203" s="7">
        <v>111</v>
      </c>
      <c r="E203" s="7"/>
    </row>
    <row r="204" spans="1:5">
      <c r="A204" s="10" t="s">
        <v>435</v>
      </c>
      <c r="B204" t="s">
        <v>436</v>
      </c>
      <c r="C204" s="7">
        <v>3</v>
      </c>
      <c r="D204" s="7">
        <v>10</v>
      </c>
      <c r="E204" s="7"/>
    </row>
    <row r="205" spans="1:5">
      <c r="A205" s="10" t="s">
        <v>437</v>
      </c>
      <c r="B205" t="s">
        <v>438</v>
      </c>
      <c r="C205" s="7">
        <v>2</v>
      </c>
      <c r="D205" s="7">
        <v>2</v>
      </c>
      <c r="E205" s="7"/>
    </row>
    <row r="206" spans="1:5">
      <c r="A206" s="10" t="s">
        <v>439</v>
      </c>
      <c r="B206" t="s">
        <v>440</v>
      </c>
      <c r="C206" s="7">
        <v>6</v>
      </c>
      <c r="D206" s="7">
        <v>8</v>
      </c>
      <c r="E206" s="7"/>
    </row>
    <row r="207" spans="1:5">
      <c r="A207" s="10" t="s">
        <v>441</v>
      </c>
      <c r="B207" t="s">
        <v>442</v>
      </c>
      <c r="C207" s="7">
        <v>17</v>
      </c>
      <c r="D207" s="7">
        <v>29</v>
      </c>
      <c r="E207" s="7"/>
    </row>
    <row r="208" spans="1:5">
      <c r="A208" s="10" t="s">
        <v>443</v>
      </c>
      <c r="B208" t="s">
        <v>444</v>
      </c>
      <c r="C208" s="7">
        <v>7</v>
      </c>
      <c r="D208" s="7">
        <v>11</v>
      </c>
      <c r="E208" s="7"/>
    </row>
    <row r="209" spans="1:5">
      <c r="A209" s="10" t="s">
        <v>445</v>
      </c>
      <c r="B209" t="s">
        <v>446</v>
      </c>
      <c r="C209" s="7">
        <v>12</v>
      </c>
      <c r="D209" s="7">
        <v>17</v>
      </c>
      <c r="E209" s="7"/>
    </row>
    <row r="210" spans="1:5">
      <c r="A210" s="10" t="s">
        <v>447</v>
      </c>
      <c r="B210" t="s">
        <v>448</v>
      </c>
      <c r="C210" s="7">
        <v>2</v>
      </c>
      <c r="D210" s="7">
        <v>1</v>
      </c>
      <c r="E210" s="7"/>
    </row>
    <row r="211" spans="1:5">
      <c r="A211" s="10" t="s">
        <v>449</v>
      </c>
      <c r="B211" t="s">
        <v>450</v>
      </c>
      <c r="C211" s="7">
        <v>1</v>
      </c>
      <c r="D211" s="7">
        <v>7</v>
      </c>
      <c r="E211" s="7"/>
    </row>
    <row r="212" spans="1:5">
      <c r="A212" s="10" t="s">
        <v>451</v>
      </c>
      <c r="B212" t="s">
        <v>452</v>
      </c>
      <c r="C212" s="7">
        <v>16</v>
      </c>
      <c r="D212" s="7">
        <v>19</v>
      </c>
      <c r="E212" s="7"/>
    </row>
    <row r="213" spans="1:5">
      <c r="A213" s="10" t="s">
        <v>453</v>
      </c>
      <c r="B213" t="s">
        <v>454</v>
      </c>
      <c r="C213" s="7">
        <v>6</v>
      </c>
      <c r="D213" s="7">
        <v>7</v>
      </c>
      <c r="E213" s="7"/>
    </row>
    <row r="214" spans="1:5">
      <c r="A214" s="10" t="s">
        <v>455</v>
      </c>
      <c r="B214" t="s">
        <v>456</v>
      </c>
      <c r="C214" s="7">
        <v>142</v>
      </c>
      <c r="D214" s="7">
        <v>140</v>
      </c>
      <c r="E214" s="7"/>
    </row>
    <row r="215" spans="1:5">
      <c r="A215" s="10" t="s">
        <v>457</v>
      </c>
      <c r="B215" t="s">
        <v>458</v>
      </c>
      <c r="C215" s="7">
        <v>2</v>
      </c>
      <c r="D215" s="7">
        <v>2</v>
      </c>
      <c r="E215" s="7"/>
    </row>
    <row r="216" spans="1:5">
      <c r="A216" s="10" t="s">
        <v>459</v>
      </c>
      <c r="B216" t="s">
        <v>460</v>
      </c>
      <c r="C216" s="7">
        <v>3</v>
      </c>
      <c r="D216" s="7">
        <v>8</v>
      </c>
      <c r="E216" s="7"/>
    </row>
    <row r="217" spans="1:5">
      <c r="A217" s="10" t="s">
        <v>461</v>
      </c>
      <c r="B217" t="s">
        <v>462</v>
      </c>
      <c r="C217" s="7">
        <v>12</v>
      </c>
      <c r="D217" s="7">
        <v>10</v>
      </c>
      <c r="E217" s="7"/>
    </row>
    <row r="218" spans="1:5">
      <c r="A218" s="10" t="s">
        <v>463</v>
      </c>
      <c r="B218" t="s">
        <v>464</v>
      </c>
      <c r="C218" s="7">
        <v>11</v>
      </c>
      <c r="D218" s="7">
        <v>18</v>
      </c>
      <c r="E218" s="7"/>
    </row>
    <row r="219" spans="1:5">
      <c r="A219" s="10" t="s">
        <v>465</v>
      </c>
      <c r="B219" t="s">
        <v>466</v>
      </c>
      <c r="C219" s="7">
        <v>18</v>
      </c>
      <c r="D219" s="7">
        <v>16</v>
      </c>
      <c r="E219" s="7"/>
    </row>
    <row r="220" spans="1:5">
      <c r="A220" s="10" t="s">
        <v>467</v>
      </c>
      <c r="B220" t="s">
        <v>468</v>
      </c>
      <c r="C220" s="7">
        <v>2</v>
      </c>
      <c r="D220" s="7">
        <v>7</v>
      </c>
      <c r="E220" s="7"/>
    </row>
    <row r="221" spans="1:5">
      <c r="A221" s="10" t="s">
        <v>469</v>
      </c>
      <c r="B221" t="s">
        <v>470</v>
      </c>
      <c r="C221" s="7">
        <v>16</v>
      </c>
      <c r="D221" s="7">
        <v>16</v>
      </c>
      <c r="E221" s="7"/>
    </row>
    <row r="222" spans="1:5">
      <c r="A222" s="10" t="s">
        <v>471</v>
      </c>
      <c r="B222" t="s">
        <v>472</v>
      </c>
      <c r="C222" s="7">
        <v>17</v>
      </c>
      <c r="D222" s="7">
        <v>37</v>
      </c>
      <c r="E222" s="7"/>
    </row>
    <row r="223" spans="1:5">
      <c r="A223" s="10" t="s">
        <v>473</v>
      </c>
      <c r="B223" t="s">
        <v>474</v>
      </c>
      <c r="C223" s="7">
        <v>25</v>
      </c>
      <c r="D223" s="7">
        <v>54</v>
      </c>
      <c r="E223" s="7"/>
    </row>
    <row r="224" spans="1:5">
      <c r="A224" s="10" t="s">
        <v>475</v>
      </c>
      <c r="B224" t="s">
        <v>476</v>
      </c>
      <c r="C224" s="7">
        <v>7</v>
      </c>
      <c r="D224" s="7">
        <v>6</v>
      </c>
      <c r="E224" s="7"/>
    </row>
    <row r="225" spans="1:5">
      <c r="A225" s="10" t="s">
        <v>477</v>
      </c>
      <c r="B225" t="s">
        <v>478</v>
      </c>
      <c r="C225" s="7">
        <v>0</v>
      </c>
      <c r="D225" s="7">
        <v>5</v>
      </c>
      <c r="E225" s="7"/>
    </row>
    <row r="226" spans="1:5">
      <c r="A226" s="10" t="s">
        <v>479</v>
      </c>
      <c r="B226" t="s">
        <v>480</v>
      </c>
      <c r="C226" s="7">
        <v>6</v>
      </c>
      <c r="D226" s="7">
        <v>6</v>
      </c>
      <c r="E226" s="7"/>
    </row>
    <row r="227" spans="1:5">
      <c r="A227" s="10" t="s">
        <v>481</v>
      </c>
      <c r="B227" t="s">
        <v>482</v>
      </c>
      <c r="C227" s="7">
        <v>0</v>
      </c>
      <c r="D227" s="7">
        <v>1</v>
      </c>
      <c r="E227" s="7"/>
    </row>
    <row r="228" spans="1:5">
      <c r="A228" s="10" t="s">
        <v>483</v>
      </c>
      <c r="B228" t="s">
        <v>484</v>
      </c>
      <c r="C228" s="7">
        <v>0</v>
      </c>
      <c r="D228" s="7">
        <v>4</v>
      </c>
      <c r="E228" s="7"/>
    </row>
    <row r="229" spans="1:5">
      <c r="A229" s="10" t="s">
        <v>485</v>
      </c>
      <c r="B229" t="s">
        <v>486</v>
      </c>
      <c r="C229" s="7">
        <v>4</v>
      </c>
      <c r="D229" s="7">
        <v>9</v>
      </c>
      <c r="E229" s="7"/>
    </row>
    <row r="230" spans="1:5">
      <c r="A230" s="10" t="s">
        <v>487</v>
      </c>
      <c r="B230" t="s">
        <v>488</v>
      </c>
      <c r="C230" s="7">
        <v>30</v>
      </c>
      <c r="D230" s="7">
        <v>38</v>
      </c>
      <c r="E230" s="7"/>
    </row>
    <row r="231" spans="1:5">
      <c r="A231" s="10" t="s">
        <v>489</v>
      </c>
      <c r="B231" t="s">
        <v>490</v>
      </c>
      <c r="C231" s="7">
        <v>4</v>
      </c>
      <c r="D231" s="7">
        <v>6</v>
      </c>
      <c r="E231" s="7"/>
    </row>
    <row r="232" spans="1:5">
      <c r="A232" s="10" t="s">
        <v>491</v>
      </c>
      <c r="B232" t="s">
        <v>492</v>
      </c>
      <c r="C232" s="7">
        <v>1</v>
      </c>
      <c r="D232" s="7">
        <v>2</v>
      </c>
      <c r="E232" s="7"/>
    </row>
    <row r="233" spans="1:5">
      <c r="A233" s="10" t="s">
        <v>493</v>
      </c>
      <c r="B233" t="s">
        <v>494</v>
      </c>
      <c r="C233" s="7">
        <v>3</v>
      </c>
      <c r="D233" s="7">
        <v>5</v>
      </c>
      <c r="E233" s="7"/>
    </row>
    <row r="234" spans="1:5">
      <c r="A234" s="10" t="s">
        <v>495</v>
      </c>
      <c r="B234" t="s">
        <v>496</v>
      </c>
      <c r="C234" s="7">
        <v>118</v>
      </c>
      <c r="D234" s="7">
        <v>143</v>
      </c>
      <c r="E234" s="7"/>
    </row>
    <row r="235" spans="1:5">
      <c r="A235" s="10" t="s">
        <v>498</v>
      </c>
      <c r="B235" t="s">
        <v>499</v>
      </c>
      <c r="C235" s="7">
        <v>77</v>
      </c>
      <c r="D235" s="7">
        <v>99</v>
      </c>
      <c r="E235" s="7"/>
    </row>
    <row r="236" spans="1:5">
      <c r="A236" s="10" t="s">
        <v>500</v>
      </c>
      <c r="B236" t="s">
        <v>501</v>
      </c>
      <c r="C236" s="7">
        <v>1</v>
      </c>
      <c r="D236" s="7">
        <v>4</v>
      </c>
      <c r="E236" s="7"/>
    </row>
    <row r="237" spans="1:5">
      <c r="A237" s="10" t="s">
        <v>502</v>
      </c>
      <c r="B237" t="s">
        <v>503</v>
      </c>
      <c r="C237" s="7">
        <v>0</v>
      </c>
      <c r="D237" s="7">
        <v>2</v>
      </c>
      <c r="E237" s="7"/>
    </row>
    <row r="238" spans="1:5">
      <c r="A238" s="10" t="s">
        <v>504</v>
      </c>
      <c r="B238" t="s">
        <v>505</v>
      </c>
      <c r="C238" s="7">
        <v>37</v>
      </c>
      <c r="D238" s="7">
        <v>30</v>
      </c>
      <c r="E238" s="7"/>
    </row>
    <row r="239" spans="1:5">
      <c r="A239" s="10" t="s">
        <v>506</v>
      </c>
      <c r="B239" t="s">
        <v>507</v>
      </c>
      <c r="C239" s="7">
        <v>65</v>
      </c>
      <c r="D239" s="7">
        <v>87</v>
      </c>
      <c r="E239" s="7"/>
    </row>
    <row r="240" spans="1:5">
      <c r="A240" s="10" t="s">
        <v>508</v>
      </c>
      <c r="B240" t="s">
        <v>509</v>
      </c>
      <c r="C240" s="7">
        <v>1030</v>
      </c>
      <c r="D240" s="7">
        <v>1037</v>
      </c>
      <c r="E240" s="7"/>
    </row>
    <row r="241" spans="1:5">
      <c r="A241" s="10" t="s">
        <v>510</v>
      </c>
      <c r="B241" t="s">
        <v>511</v>
      </c>
      <c r="C241" s="7">
        <v>125</v>
      </c>
      <c r="D241" s="7">
        <v>146</v>
      </c>
      <c r="E241" s="7"/>
    </row>
    <row r="242" spans="1:5">
      <c r="A242" s="10" t="s">
        <v>512</v>
      </c>
      <c r="B242" t="s">
        <v>513</v>
      </c>
      <c r="C242" s="7">
        <v>17</v>
      </c>
      <c r="D242" s="7">
        <v>18</v>
      </c>
      <c r="E242" s="7"/>
    </row>
    <row r="243" spans="1:5">
      <c r="A243" s="10" t="s">
        <v>514</v>
      </c>
      <c r="B243" t="s">
        <v>515</v>
      </c>
      <c r="C243" s="7">
        <v>341</v>
      </c>
      <c r="D243" s="7">
        <v>358</v>
      </c>
      <c r="E243" s="7"/>
    </row>
    <row r="244" spans="1:5">
      <c r="A244" s="10" t="s">
        <v>516</v>
      </c>
      <c r="B244" t="s">
        <v>517</v>
      </c>
      <c r="C244" s="7">
        <v>9</v>
      </c>
      <c r="D244" s="7">
        <v>12</v>
      </c>
      <c r="E244" s="7"/>
    </row>
    <row r="245" spans="1:5">
      <c r="A245" s="10" t="s">
        <v>518</v>
      </c>
      <c r="B245" t="s">
        <v>519</v>
      </c>
      <c r="C245" s="7">
        <v>466</v>
      </c>
      <c r="D245" s="7">
        <v>318</v>
      </c>
      <c r="E245" s="7"/>
    </row>
    <row r="246" spans="1:5">
      <c r="A246" s="10" t="s">
        <v>520</v>
      </c>
      <c r="B246" t="s">
        <v>521</v>
      </c>
      <c r="C246" s="7">
        <v>7289</v>
      </c>
      <c r="D246" s="7">
        <v>7001</v>
      </c>
      <c r="E246" s="7"/>
    </row>
    <row r="247" spans="1:5">
      <c r="A247" s="10" t="s">
        <v>522</v>
      </c>
      <c r="B247" t="s">
        <v>523</v>
      </c>
      <c r="C247" s="7">
        <v>5</v>
      </c>
      <c r="D247" s="7">
        <v>609</v>
      </c>
      <c r="E247" s="7"/>
    </row>
    <row r="248" spans="1:5">
      <c r="A248" s="10" t="s">
        <v>525</v>
      </c>
      <c r="B248" t="s">
        <v>526</v>
      </c>
      <c r="C248" s="7">
        <v>4663</v>
      </c>
      <c r="D248" s="7">
        <v>5012</v>
      </c>
      <c r="E248" s="7"/>
    </row>
    <row r="249" spans="1:5">
      <c r="A249" s="10" t="s">
        <v>527</v>
      </c>
      <c r="B249" t="s">
        <v>528</v>
      </c>
      <c r="C249" s="7">
        <v>103066</v>
      </c>
      <c r="D249" s="7">
        <v>102858</v>
      </c>
      <c r="E249" s="7"/>
    </row>
    <row r="250" spans="1:5">
      <c r="A250" s="10" t="s">
        <v>529</v>
      </c>
      <c r="B250" t="s">
        <v>530</v>
      </c>
      <c r="C250" s="7">
        <v>4</v>
      </c>
      <c r="D250" s="7">
        <v>8</v>
      </c>
      <c r="E250" s="7"/>
    </row>
    <row r="251" spans="1:5">
      <c r="A251" s="10" t="s">
        <v>531</v>
      </c>
      <c r="B251" t="s">
        <v>532</v>
      </c>
      <c r="C251" s="7">
        <v>44150</v>
      </c>
      <c r="D251" s="7">
        <v>44084</v>
      </c>
      <c r="E251" s="7"/>
    </row>
    <row r="252" spans="1:5">
      <c r="A252" s="10" t="s">
        <v>533</v>
      </c>
      <c r="B252" t="s">
        <v>534</v>
      </c>
      <c r="C252" s="7">
        <v>6897</v>
      </c>
      <c r="D252" s="7">
        <v>7233</v>
      </c>
      <c r="E252" s="7"/>
    </row>
    <row r="253" spans="1:5">
      <c r="A253" s="10" t="s">
        <v>535</v>
      </c>
      <c r="B253" t="s">
        <v>536</v>
      </c>
      <c r="C253" s="7">
        <v>183</v>
      </c>
      <c r="D253" s="7">
        <v>197</v>
      </c>
      <c r="E253" s="7"/>
    </row>
    <row r="254" spans="1:5">
      <c r="A254" s="10" t="s">
        <v>537</v>
      </c>
      <c r="B254" t="s">
        <v>538</v>
      </c>
      <c r="C254" s="7">
        <v>33</v>
      </c>
      <c r="D254" s="7">
        <v>39</v>
      </c>
      <c r="E254" s="7"/>
    </row>
    <row r="255" spans="1:5">
      <c r="A255" s="10" t="s">
        <v>539</v>
      </c>
      <c r="B255" t="s">
        <v>540</v>
      </c>
      <c r="C255" s="7">
        <v>11</v>
      </c>
      <c r="D255" s="7">
        <v>13</v>
      </c>
      <c r="E255" s="7"/>
    </row>
    <row r="256" spans="1:5">
      <c r="A256" s="10" t="s">
        <v>541</v>
      </c>
      <c r="B256" t="s">
        <v>542</v>
      </c>
      <c r="C256" s="7">
        <v>12814</v>
      </c>
      <c r="D256" s="7">
        <v>13440</v>
      </c>
      <c r="E256" s="7"/>
    </row>
    <row r="257" spans="1:5">
      <c r="A257" s="10" t="s">
        <v>543</v>
      </c>
      <c r="B257" t="s">
        <v>544</v>
      </c>
      <c r="C257" s="7">
        <v>4028</v>
      </c>
      <c r="D257" s="7">
        <v>4072</v>
      </c>
      <c r="E257" s="7"/>
    </row>
    <row r="258" spans="1:5">
      <c r="A258" s="10" t="s">
        <v>545</v>
      </c>
      <c r="B258" t="s">
        <v>546</v>
      </c>
      <c r="C258" s="7">
        <v>102945</v>
      </c>
      <c r="D258" s="7">
        <v>104035</v>
      </c>
      <c r="E258" s="7"/>
    </row>
    <row r="259" spans="1:5">
      <c r="A259" s="10" t="s">
        <v>547</v>
      </c>
      <c r="B259" t="s">
        <v>548</v>
      </c>
      <c r="C259" s="7">
        <v>1955</v>
      </c>
      <c r="D259" s="7">
        <v>2431</v>
      </c>
      <c r="E259" s="7"/>
    </row>
    <row r="260" spans="1:5">
      <c r="A260" s="10" t="s">
        <v>549</v>
      </c>
      <c r="B260" t="s">
        <v>550</v>
      </c>
      <c r="C260" s="7">
        <v>649</v>
      </c>
      <c r="D260" s="7">
        <v>692</v>
      </c>
      <c r="E260" s="7"/>
    </row>
    <row r="261" spans="1:5">
      <c r="A261" s="10" t="s">
        <v>551</v>
      </c>
      <c r="B261" t="s">
        <v>552</v>
      </c>
      <c r="C261" s="7">
        <v>108170</v>
      </c>
      <c r="D261" s="7">
        <v>107210</v>
      </c>
      <c r="E261" s="7"/>
    </row>
    <row r="262" spans="1:5">
      <c r="A262" s="10" t="s">
        <v>553</v>
      </c>
      <c r="B262" t="s">
        <v>554</v>
      </c>
      <c r="C262" s="7">
        <v>124</v>
      </c>
      <c r="D262" s="7">
        <v>141</v>
      </c>
      <c r="E262" s="7"/>
    </row>
    <row r="263" spans="1:5">
      <c r="A263" s="10" t="s">
        <v>555</v>
      </c>
      <c r="B263" t="s">
        <v>556</v>
      </c>
      <c r="C263" s="7">
        <v>4</v>
      </c>
      <c r="D263" s="7">
        <v>10</v>
      </c>
      <c r="E263" s="7"/>
    </row>
    <row r="264" spans="1:5">
      <c r="A264" s="10" t="s">
        <v>557</v>
      </c>
      <c r="B264" t="s">
        <v>558</v>
      </c>
      <c r="C264" s="7">
        <v>326</v>
      </c>
      <c r="D264" s="7">
        <v>335</v>
      </c>
      <c r="E264" s="7"/>
    </row>
    <row r="265" spans="1:5">
      <c r="A265" s="10" t="s">
        <v>559</v>
      </c>
      <c r="B265" t="s">
        <v>560</v>
      </c>
      <c r="C265" s="7">
        <v>136</v>
      </c>
      <c r="D265" s="7">
        <v>149</v>
      </c>
      <c r="E265" s="7"/>
    </row>
    <row r="266" spans="1:5">
      <c r="A266" s="10" t="s">
        <v>561</v>
      </c>
      <c r="B266" t="s">
        <v>562</v>
      </c>
      <c r="C266" s="7">
        <v>2</v>
      </c>
      <c r="D266" s="7">
        <v>2</v>
      </c>
      <c r="E266" s="7"/>
    </row>
    <row r="267" spans="1:5">
      <c r="A267" s="10" t="s">
        <v>563</v>
      </c>
      <c r="B267" t="s">
        <v>564</v>
      </c>
      <c r="C267" s="7">
        <v>12</v>
      </c>
      <c r="D267" s="7">
        <v>12</v>
      </c>
      <c r="E267" s="7"/>
    </row>
    <row r="268" spans="1:5">
      <c r="A268" s="10" t="s">
        <v>565</v>
      </c>
      <c r="B268" t="s">
        <v>566</v>
      </c>
      <c r="C268" s="7">
        <v>1996</v>
      </c>
      <c r="D268" s="7">
        <v>1913</v>
      </c>
      <c r="E268" s="7"/>
    </row>
    <row r="269" spans="1:5">
      <c r="A269" s="10" t="s">
        <v>567</v>
      </c>
      <c r="B269" t="s">
        <v>568</v>
      </c>
      <c r="C269" s="7">
        <v>22</v>
      </c>
      <c r="D269" s="7">
        <v>39</v>
      </c>
      <c r="E269" s="7"/>
    </row>
    <row r="270" spans="1:5">
      <c r="A270" s="10" t="s">
        <v>569</v>
      </c>
      <c r="B270" t="s">
        <v>570</v>
      </c>
      <c r="C270" s="7">
        <v>1031</v>
      </c>
      <c r="D270" s="7">
        <v>1062</v>
      </c>
      <c r="E270" s="7"/>
    </row>
    <row r="271" spans="1:5">
      <c r="A271" s="10" t="s">
        <v>571</v>
      </c>
      <c r="B271" t="s">
        <v>572</v>
      </c>
      <c r="C271" s="7">
        <v>39</v>
      </c>
      <c r="D271" s="7">
        <v>47</v>
      </c>
      <c r="E271" s="7"/>
    </row>
    <row r="272" spans="1:5">
      <c r="A272" s="10" t="s">
        <v>573</v>
      </c>
      <c r="B272" t="s">
        <v>574</v>
      </c>
      <c r="C272" s="7">
        <v>2</v>
      </c>
      <c r="D272" s="7">
        <v>1</v>
      </c>
      <c r="E272" s="7"/>
    </row>
    <row r="273" spans="1:5">
      <c r="A273" s="10" t="s">
        <v>575</v>
      </c>
      <c r="B273" t="s">
        <v>576</v>
      </c>
      <c r="C273" s="7">
        <v>11057</v>
      </c>
      <c r="D273" s="7">
        <v>10855</v>
      </c>
      <c r="E273" s="7"/>
    </row>
    <row r="274" spans="1:5">
      <c r="A274" s="10" t="s">
        <v>577</v>
      </c>
      <c r="B274" t="s">
        <v>578</v>
      </c>
      <c r="C274" s="7">
        <v>12141</v>
      </c>
      <c r="D274" s="7">
        <v>12683</v>
      </c>
      <c r="E274" s="7"/>
    </row>
    <row r="275" spans="1:5">
      <c r="A275" s="10" t="s">
        <v>579</v>
      </c>
      <c r="B275" t="s">
        <v>580</v>
      </c>
      <c r="C275" s="7">
        <v>302</v>
      </c>
      <c r="D275" s="7">
        <v>328</v>
      </c>
      <c r="E275" s="7"/>
    </row>
    <row r="276" spans="1:5">
      <c r="A276" s="10" t="s">
        <v>581</v>
      </c>
      <c r="B276" t="s">
        <v>582</v>
      </c>
      <c r="C276" s="7">
        <v>106</v>
      </c>
      <c r="D276" s="7">
        <v>115</v>
      </c>
      <c r="E276" s="7"/>
    </row>
    <row r="277" spans="1:5">
      <c r="A277" s="10" t="s">
        <v>583</v>
      </c>
      <c r="B277" t="s">
        <v>584</v>
      </c>
      <c r="C277" s="7">
        <v>65446</v>
      </c>
      <c r="D277" s="7">
        <v>65294</v>
      </c>
      <c r="E277" s="7"/>
    </row>
    <row r="278" spans="1:5">
      <c r="A278" s="10" t="s">
        <v>585</v>
      </c>
      <c r="B278" t="s">
        <v>586</v>
      </c>
      <c r="C278" s="7">
        <v>8</v>
      </c>
      <c r="D278" s="7">
        <v>11</v>
      </c>
      <c r="E278" s="7"/>
    </row>
    <row r="279" spans="1:5">
      <c r="A279" s="10" t="s">
        <v>587</v>
      </c>
      <c r="B279" t="s">
        <v>588</v>
      </c>
      <c r="C279" s="7">
        <v>23</v>
      </c>
      <c r="D279" s="7">
        <v>31</v>
      </c>
      <c r="E279" s="7"/>
    </row>
    <row r="280" spans="1:5">
      <c r="A280" s="10" t="s">
        <v>589</v>
      </c>
      <c r="B280" t="s">
        <v>590</v>
      </c>
      <c r="C280" s="7">
        <v>13</v>
      </c>
      <c r="D280" s="7">
        <v>19</v>
      </c>
      <c r="E280" s="7"/>
    </row>
    <row r="281" spans="1:5">
      <c r="A281" s="10" t="s">
        <v>591</v>
      </c>
      <c r="B281" t="s">
        <v>592</v>
      </c>
      <c r="C281" s="7">
        <v>3660</v>
      </c>
      <c r="D281" s="7">
        <v>3833</v>
      </c>
      <c r="E281" s="7"/>
    </row>
    <row r="282" spans="1:5">
      <c r="A282" s="10" t="s">
        <v>593</v>
      </c>
      <c r="B282" t="s">
        <v>594</v>
      </c>
      <c r="C282" s="7">
        <v>4987</v>
      </c>
      <c r="D282" s="7">
        <v>5507</v>
      </c>
      <c r="E282" s="7"/>
    </row>
    <row r="283" spans="1:5">
      <c r="A283" s="10" t="s">
        <v>595</v>
      </c>
      <c r="B283" t="s">
        <v>596</v>
      </c>
      <c r="C283" s="7">
        <v>12475</v>
      </c>
      <c r="D283" s="7">
        <v>12698</v>
      </c>
      <c r="E283" s="7"/>
    </row>
    <row r="284" spans="1:5">
      <c r="A284" s="10" t="s">
        <v>597</v>
      </c>
      <c r="B284" t="s">
        <v>598</v>
      </c>
      <c r="C284" s="7">
        <v>386</v>
      </c>
      <c r="D284" s="7">
        <v>497</v>
      </c>
      <c r="E284" s="7"/>
    </row>
    <row r="285" spans="1:5">
      <c r="A285" s="10" t="s">
        <v>599</v>
      </c>
      <c r="B285" t="s">
        <v>600</v>
      </c>
      <c r="C285" s="7">
        <v>598</v>
      </c>
      <c r="D285" s="7">
        <v>703</v>
      </c>
      <c r="E285" s="7"/>
    </row>
    <row r="286" spans="1:5">
      <c r="A286" s="10" t="s">
        <v>601</v>
      </c>
      <c r="B286" t="s">
        <v>602</v>
      </c>
      <c r="C286" s="7">
        <v>5135</v>
      </c>
      <c r="D286" s="7">
        <v>4981</v>
      </c>
      <c r="E286" s="7"/>
    </row>
    <row r="287" spans="1:5">
      <c r="A287" s="10" t="s">
        <v>603</v>
      </c>
      <c r="B287" t="s">
        <v>604</v>
      </c>
      <c r="C287" s="7">
        <v>254</v>
      </c>
      <c r="D287" s="7">
        <v>395</v>
      </c>
      <c r="E287" s="7"/>
    </row>
    <row r="288" spans="1:5">
      <c r="A288" s="10" t="s">
        <v>605</v>
      </c>
      <c r="B288" t="s">
        <v>606</v>
      </c>
      <c r="C288" s="7">
        <v>1291</v>
      </c>
      <c r="D288" s="7">
        <v>1383</v>
      </c>
      <c r="E288" s="7"/>
    </row>
    <row r="289" spans="1:5">
      <c r="A289" s="10" t="s">
        <v>607</v>
      </c>
      <c r="B289" t="s">
        <v>608</v>
      </c>
      <c r="C289" s="7">
        <v>7494</v>
      </c>
      <c r="D289" s="7">
        <v>7988</v>
      </c>
      <c r="E289" s="7"/>
    </row>
    <row r="290" spans="1:5">
      <c r="A290" s="10" t="s">
        <v>609</v>
      </c>
      <c r="B290" t="s">
        <v>610</v>
      </c>
      <c r="C290" s="7">
        <v>9108</v>
      </c>
      <c r="D290" s="7">
        <v>9724</v>
      </c>
      <c r="E290" s="7"/>
    </row>
    <row r="291" spans="1:5">
      <c r="A291" s="10" t="s">
        <v>611</v>
      </c>
      <c r="B291" t="s">
        <v>612</v>
      </c>
      <c r="C291" s="7">
        <v>17309</v>
      </c>
      <c r="D291" s="7">
        <v>20369</v>
      </c>
      <c r="E291" s="7"/>
    </row>
    <row r="292" spans="1:5">
      <c r="A292" s="10" t="s">
        <v>613</v>
      </c>
      <c r="B292" t="s">
        <v>614</v>
      </c>
      <c r="C292" s="7">
        <v>2782</v>
      </c>
      <c r="D292" s="7">
        <v>2738</v>
      </c>
      <c r="E292" s="7"/>
    </row>
    <row r="293" spans="1:5">
      <c r="A293" s="10" t="s">
        <v>615</v>
      </c>
      <c r="B293" t="s">
        <v>616</v>
      </c>
      <c r="C293" s="7">
        <v>61</v>
      </c>
      <c r="D293" s="7">
        <v>53</v>
      </c>
      <c r="E293" s="7"/>
    </row>
    <row r="294" spans="1:5">
      <c r="A294" s="10" t="s">
        <v>617</v>
      </c>
      <c r="B294" t="s">
        <v>618</v>
      </c>
      <c r="C294" s="7">
        <v>19217</v>
      </c>
      <c r="D294" s="7">
        <v>20489</v>
      </c>
      <c r="E294" s="7"/>
    </row>
    <row r="295" spans="1:5">
      <c r="A295" s="10" t="s">
        <v>619</v>
      </c>
      <c r="B295" t="s">
        <v>620</v>
      </c>
      <c r="C295" s="7">
        <v>6706</v>
      </c>
      <c r="D295" s="7">
        <v>16949</v>
      </c>
      <c r="E295" s="7"/>
    </row>
    <row r="296" spans="1:5">
      <c r="A296" s="10" t="s">
        <v>621</v>
      </c>
      <c r="B296" t="s">
        <v>622</v>
      </c>
      <c r="C296" s="7">
        <v>90</v>
      </c>
      <c r="D296" s="7">
        <v>101</v>
      </c>
      <c r="E296" s="7"/>
    </row>
    <row r="297" spans="1:5">
      <c r="A297" s="10" t="s">
        <v>623</v>
      </c>
      <c r="B297" t="s">
        <v>624</v>
      </c>
      <c r="C297" s="7">
        <v>6814</v>
      </c>
      <c r="D297" s="7">
        <v>16196</v>
      </c>
      <c r="E297" s="7"/>
    </row>
    <row r="298" spans="1:5">
      <c r="A298" s="10" t="s">
        <v>625</v>
      </c>
      <c r="B298" t="s">
        <v>626</v>
      </c>
      <c r="C298" s="7">
        <v>24612</v>
      </c>
      <c r="D298" s="7">
        <v>34015</v>
      </c>
      <c r="E298" s="7"/>
    </row>
    <row r="299" spans="1:5">
      <c r="A299" s="10" t="s">
        <v>627</v>
      </c>
      <c r="B299" t="s">
        <v>628</v>
      </c>
      <c r="C299" s="7">
        <v>13</v>
      </c>
      <c r="D299" s="7">
        <v>52</v>
      </c>
      <c r="E299" s="7"/>
    </row>
    <row r="300" spans="1:5">
      <c r="A300" s="10" t="s">
        <v>629</v>
      </c>
      <c r="B300" t="s">
        <v>630</v>
      </c>
      <c r="C300" s="7">
        <v>167</v>
      </c>
      <c r="D300" s="7">
        <v>165</v>
      </c>
      <c r="E300" s="7"/>
    </row>
    <row r="301" spans="1:5">
      <c r="A301" s="10" t="s">
        <v>631</v>
      </c>
      <c r="B301" t="s">
        <v>632</v>
      </c>
      <c r="C301" s="7">
        <v>4008</v>
      </c>
      <c r="D301" s="7">
        <v>4181</v>
      </c>
      <c r="E301" s="7"/>
    </row>
    <row r="302" spans="1:5">
      <c r="A302" s="10" t="s">
        <v>633</v>
      </c>
      <c r="B302" t="s">
        <v>634</v>
      </c>
      <c r="C302" s="7">
        <v>1301</v>
      </c>
      <c r="D302" s="7">
        <v>1433</v>
      </c>
      <c r="E302" s="7"/>
    </row>
    <row r="303" spans="1:5">
      <c r="A303" s="10" t="s">
        <v>635</v>
      </c>
      <c r="B303" t="s">
        <v>636</v>
      </c>
      <c r="C303" s="7">
        <v>51</v>
      </c>
      <c r="D303" s="7">
        <v>85</v>
      </c>
      <c r="E303" s="7"/>
    </row>
    <row r="304" spans="1:5">
      <c r="A304" s="10" t="s">
        <v>637</v>
      </c>
      <c r="B304" t="s">
        <v>638</v>
      </c>
      <c r="C304" s="7">
        <v>448</v>
      </c>
      <c r="D304" s="7">
        <v>508</v>
      </c>
      <c r="E304" s="7"/>
    </row>
    <row r="305" spans="1:5">
      <c r="A305" s="10" t="s">
        <v>639</v>
      </c>
      <c r="B305" t="s">
        <v>640</v>
      </c>
      <c r="C305" s="7">
        <v>1437</v>
      </c>
      <c r="D305" s="7">
        <v>1722</v>
      </c>
      <c r="E305" s="7"/>
    </row>
    <row r="306" spans="1:5">
      <c r="A306" s="10" t="s">
        <v>641</v>
      </c>
      <c r="B306" t="s">
        <v>642</v>
      </c>
      <c r="C306" s="7">
        <v>1116</v>
      </c>
      <c r="D306" s="7">
        <v>1094</v>
      </c>
      <c r="E306" s="7"/>
    </row>
    <row r="307" spans="1:5">
      <c r="A307" s="10" t="s">
        <v>643</v>
      </c>
      <c r="B307" t="s">
        <v>644</v>
      </c>
      <c r="C307" s="7">
        <v>45</v>
      </c>
      <c r="D307" s="7">
        <v>58</v>
      </c>
      <c r="E307" s="7"/>
    </row>
    <row r="308" spans="1:5">
      <c r="A308" s="10" t="s">
        <v>645</v>
      </c>
      <c r="B308" t="s">
        <v>646</v>
      </c>
      <c r="C308" s="7">
        <v>35</v>
      </c>
      <c r="D308" s="7">
        <v>51</v>
      </c>
      <c r="E308" s="7"/>
    </row>
    <row r="309" spans="1:5">
      <c r="A309" s="10" t="s">
        <v>647</v>
      </c>
      <c r="B309" t="s">
        <v>648</v>
      </c>
      <c r="C309" s="7">
        <v>58652</v>
      </c>
      <c r="D309" s="7">
        <v>61261</v>
      </c>
      <c r="E309" s="7"/>
    </row>
    <row r="310" spans="1:5">
      <c r="A310" s="10" t="s">
        <v>649</v>
      </c>
      <c r="B310" t="s">
        <v>650</v>
      </c>
      <c r="C310" s="7">
        <v>3501</v>
      </c>
      <c r="D310" s="7">
        <v>3610</v>
      </c>
      <c r="E310" s="7"/>
    </row>
    <row r="311" spans="1:5">
      <c r="A311" s="10" t="s">
        <v>651</v>
      </c>
      <c r="B311" t="s">
        <v>652</v>
      </c>
      <c r="C311" s="7">
        <v>507</v>
      </c>
      <c r="D311" s="7">
        <v>584</v>
      </c>
      <c r="E311" s="7"/>
    </row>
    <row r="312" spans="1:5">
      <c r="A312" s="10" t="s">
        <v>653</v>
      </c>
      <c r="B312" t="s">
        <v>654</v>
      </c>
      <c r="C312" s="7">
        <v>225671</v>
      </c>
      <c r="D312" s="7">
        <v>235767</v>
      </c>
      <c r="E312" s="7"/>
    </row>
    <row r="313" spans="1:5">
      <c r="A313" s="10" t="s">
        <v>655</v>
      </c>
      <c r="B313" t="s">
        <v>656</v>
      </c>
      <c r="C313" s="7">
        <v>30848</v>
      </c>
      <c r="D313" s="7">
        <v>33175</v>
      </c>
      <c r="E313" s="7"/>
    </row>
    <row r="314" spans="1:5">
      <c r="A314" s="10" t="s">
        <v>657</v>
      </c>
      <c r="B314" t="s">
        <v>658</v>
      </c>
      <c r="C314" s="7">
        <v>152189</v>
      </c>
      <c r="D314" s="7">
        <v>161758</v>
      </c>
      <c r="E314" s="7"/>
    </row>
    <row r="315" spans="1:5">
      <c r="A315" s="10" t="s">
        <v>659</v>
      </c>
      <c r="B315" t="s">
        <v>660</v>
      </c>
      <c r="C315" s="7">
        <v>400762</v>
      </c>
      <c r="D315" s="7">
        <v>404293</v>
      </c>
      <c r="E315" s="7"/>
    </row>
    <row r="316" spans="1:5">
      <c r="A316" s="10" t="s">
        <v>661</v>
      </c>
      <c r="B316" t="s">
        <v>662</v>
      </c>
      <c r="C316" s="7">
        <v>97335</v>
      </c>
      <c r="D316" s="7">
        <v>99190</v>
      </c>
      <c r="E316" s="7"/>
    </row>
    <row r="317" spans="1:5">
      <c r="A317" s="10" t="s">
        <v>663</v>
      </c>
      <c r="B317" t="s">
        <v>664</v>
      </c>
      <c r="C317" s="7">
        <v>793</v>
      </c>
      <c r="D317" s="7">
        <v>769</v>
      </c>
      <c r="E317" s="7"/>
    </row>
    <row r="318" spans="1:5">
      <c r="A318" s="10" t="s">
        <v>665</v>
      </c>
      <c r="B318" t="s">
        <v>666</v>
      </c>
      <c r="C318" s="7">
        <v>194</v>
      </c>
      <c r="D318" s="7">
        <v>196</v>
      </c>
      <c r="E318" s="7"/>
    </row>
    <row r="319" spans="1:5">
      <c r="A319" s="10" t="s">
        <v>667</v>
      </c>
      <c r="B319" t="s">
        <v>668</v>
      </c>
      <c r="C319" s="7">
        <v>38</v>
      </c>
      <c r="D319" s="7">
        <v>62</v>
      </c>
      <c r="E319" s="7"/>
    </row>
    <row r="320" spans="1:5">
      <c r="A320" s="10" t="s">
        <v>669</v>
      </c>
      <c r="B320" t="s">
        <v>670</v>
      </c>
      <c r="C320" s="7">
        <v>44949</v>
      </c>
      <c r="D320" s="7">
        <v>46487</v>
      </c>
      <c r="E320" s="7"/>
    </row>
    <row r="321" spans="1:5">
      <c r="A321" s="10" t="s">
        <v>671</v>
      </c>
      <c r="B321" t="s">
        <v>672</v>
      </c>
      <c r="C321" s="7">
        <v>64</v>
      </c>
      <c r="D321" s="7">
        <v>102</v>
      </c>
      <c r="E321" s="7"/>
    </row>
    <row r="322" spans="1:5">
      <c r="A322" s="10" t="s">
        <v>673</v>
      </c>
      <c r="B322" t="s">
        <v>674</v>
      </c>
      <c r="C322" s="7">
        <v>1215</v>
      </c>
      <c r="D322" s="7">
        <v>1582</v>
      </c>
      <c r="E322" s="7"/>
    </row>
    <row r="323" spans="1:5">
      <c r="A323" s="10" t="s">
        <v>675</v>
      </c>
      <c r="B323" t="s">
        <v>676</v>
      </c>
      <c r="C323" s="7">
        <v>3546</v>
      </c>
      <c r="D323" s="7">
        <v>3763</v>
      </c>
      <c r="E323" s="7"/>
    </row>
    <row r="324" spans="1:5">
      <c r="A324" s="10" t="s">
        <v>677</v>
      </c>
      <c r="B324" t="s">
        <v>678</v>
      </c>
      <c r="C324" s="7">
        <v>1389</v>
      </c>
      <c r="D324" s="7">
        <v>1490</v>
      </c>
      <c r="E324" s="7"/>
    </row>
    <row r="325" spans="1:5">
      <c r="A325" s="10" t="s">
        <v>679</v>
      </c>
      <c r="B325" t="s">
        <v>680</v>
      </c>
      <c r="C325" s="7">
        <v>12127</v>
      </c>
      <c r="D325" s="7">
        <v>13404</v>
      </c>
      <c r="E325" s="7"/>
    </row>
    <row r="326" spans="1:5">
      <c r="A326" s="10" t="s">
        <v>681</v>
      </c>
      <c r="B326" t="s">
        <v>682</v>
      </c>
      <c r="C326" s="7">
        <v>1582</v>
      </c>
      <c r="D326" s="7">
        <v>1652</v>
      </c>
      <c r="E326" s="7"/>
    </row>
    <row r="327" spans="1:5">
      <c r="A327" s="10" t="s">
        <v>683</v>
      </c>
      <c r="B327" t="s">
        <v>684</v>
      </c>
      <c r="C327" s="7">
        <v>24</v>
      </c>
      <c r="D327" s="7">
        <v>37</v>
      </c>
      <c r="E327" s="7"/>
    </row>
    <row r="328" spans="1:5">
      <c r="A328" s="10" t="s">
        <v>685</v>
      </c>
      <c r="B328" t="s">
        <v>686</v>
      </c>
      <c r="C328" s="7">
        <v>557</v>
      </c>
      <c r="D328" s="7">
        <v>685</v>
      </c>
      <c r="E328" s="7"/>
    </row>
    <row r="329" spans="1:5">
      <c r="A329" s="10" t="s">
        <v>687</v>
      </c>
      <c r="B329" t="s">
        <v>688</v>
      </c>
      <c r="C329" s="7">
        <v>556</v>
      </c>
      <c r="D329" s="7">
        <v>794</v>
      </c>
      <c r="E329" s="7"/>
    </row>
    <row r="330" spans="1:5">
      <c r="A330" s="10" t="s">
        <v>689</v>
      </c>
      <c r="B330" t="s">
        <v>690</v>
      </c>
      <c r="C330" s="7">
        <v>215186</v>
      </c>
      <c r="D330" s="7">
        <v>224252</v>
      </c>
      <c r="E330" s="7"/>
    </row>
    <row r="331" spans="1:5">
      <c r="A331" s="10" t="s">
        <v>691</v>
      </c>
      <c r="B331" t="s">
        <v>692</v>
      </c>
      <c r="C331" s="7">
        <v>449</v>
      </c>
      <c r="D331" s="7">
        <v>723</v>
      </c>
      <c r="E331" s="7"/>
    </row>
    <row r="332" spans="1:5">
      <c r="A332" s="10" t="s">
        <v>693</v>
      </c>
      <c r="B332" t="s">
        <v>4301</v>
      </c>
      <c r="C332" s="7">
        <v>1</v>
      </c>
      <c r="D332" s="7">
        <v>4</v>
      </c>
      <c r="E332" s="7"/>
    </row>
    <row r="333" spans="1:5">
      <c r="A333" s="10">
        <v>140002</v>
      </c>
      <c r="B333" t="s">
        <v>7764</v>
      </c>
      <c r="C333" s="7">
        <v>4</v>
      </c>
      <c r="D333" s="7">
        <v>166</v>
      </c>
      <c r="E333" s="7"/>
    </row>
    <row r="334" spans="1:5">
      <c r="A334" s="10" t="s">
        <v>696</v>
      </c>
      <c r="B334" t="s">
        <v>697</v>
      </c>
      <c r="C334" s="7">
        <v>12867</v>
      </c>
      <c r="D334" s="7">
        <v>25885</v>
      </c>
      <c r="E334" s="7"/>
    </row>
    <row r="335" spans="1:5">
      <c r="A335" s="10" t="s">
        <v>699</v>
      </c>
      <c r="B335" t="s">
        <v>700</v>
      </c>
      <c r="C335" s="7">
        <v>65336</v>
      </c>
      <c r="D335" s="7">
        <v>65935</v>
      </c>
      <c r="E335" s="7"/>
    </row>
    <row r="336" spans="1:5">
      <c r="A336" s="10" t="s">
        <v>701</v>
      </c>
      <c r="B336" t="s">
        <v>702</v>
      </c>
      <c r="C336" s="7">
        <v>16401</v>
      </c>
      <c r="D336" s="7">
        <v>16926</v>
      </c>
      <c r="E336" s="7"/>
    </row>
    <row r="337" spans="1:5">
      <c r="A337" s="10" t="s">
        <v>703</v>
      </c>
      <c r="B337" t="s">
        <v>704</v>
      </c>
      <c r="C337" s="7">
        <v>2</v>
      </c>
      <c r="D337" s="7">
        <v>6</v>
      </c>
      <c r="E337" s="7"/>
    </row>
    <row r="338" spans="1:5">
      <c r="A338" s="10" t="s">
        <v>705</v>
      </c>
      <c r="B338" t="s">
        <v>706</v>
      </c>
      <c r="C338" s="7">
        <v>21</v>
      </c>
      <c r="D338" s="7">
        <v>38</v>
      </c>
      <c r="E338" s="7"/>
    </row>
    <row r="339" spans="1:5">
      <c r="A339" s="10" t="s">
        <v>707</v>
      </c>
      <c r="B339" t="s">
        <v>708</v>
      </c>
      <c r="C339" s="7">
        <v>311</v>
      </c>
      <c r="D339" s="7">
        <v>362</v>
      </c>
      <c r="E339" s="7"/>
    </row>
    <row r="340" spans="1:5">
      <c r="A340" s="10" t="s">
        <v>709</v>
      </c>
      <c r="B340" t="s">
        <v>710</v>
      </c>
      <c r="C340" s="7">
        <v>1460</v>
      </c>
      <c r="D340" s="7">
        <v>1565</v>
      </c>
      <c r="E340" s="7"/>
    </row>
    <row r="341" spans="1:5">
      <c r="A341" s="10" t="s">
        <v>711</v>
      </c>
      <c r="B341" t="s">
        <v>712</v>
      </c>
      <c r="C341" s="7">
        <v>39</v>
      </c>
      <c r="D341" s="7">
        <v>62</v>
      </c>
      <c r="E341" s="7"/>
    </row>
    <row r="342" spans="1:5">
      <c r="A342" s="10" t="s">
        <v>713</v>
      </c>
      <c r="B342" t="s">
        <v>714</v>
      </c>
      <c r="C342" s="7">
        <v>1280</v>
      </c>
      <c r="D342" s="7">
        <v>1365</v>
      </c>
      <c r="E342" s="7"/>
    </row>
    <row r="343" spans="1:5">
      <c r="A343" s="10" t="s">
        <v>715</v>
      </c>
      <c r="B343" t="s">
        <v>716</v>
      </c>
      <c r="C343" s="7">
        <v>353</v>
      </c>
      <c r="D343" s="7">
        <v>400</v>
      </c>
      <c r="E343" s="7"/>
    </row>
    <row r="344" spans="1:5">
      <c r="A344" s="10" t="s">
        <v>717</v>
      </c>
      <c r="B344" t="s">
        <v>718</v>
      </c>
      <c r="C344" s="7">
        <v>390</v>
      </c>
      <c r="D344" s="7">
        <v>423</v>
      </c>
      <c r="E344" s="7"/>
    </row>
    <row r="345" spans="1:5">
      <c r="A345" s="10" t="s">
        <v>719</v>
      </c>
      <c r="B345" t="s">
        <v>720</v>
      </c>
      <c r="C345" s="7">
        <v>0</v>
      </c>
      <c r="D345" s="7">
        <v>7</v>
      </c>
      <c r="E345" s="7"/>
    </row>
    <row r="346" spans="1:5">
      <c r="A346" s="10" t="s">
        <v>721</v>
      </c>
      <c r="B346" t="s">
        <v>722</v>
      </c>
      <c r="C346" s="7">
        <v>0</v>
      </c>
      <c r="D346" s="7">
        <v>5</v>
      </c>
      <c r="E346" s="7"/>
    </row>
    <row r="347" spans="1:5">
      <c r="A347" s="10" t="s">
        <v>723</v>
      </c>
      <c r="B347" t="s">
        <v>724</v>
      </c>
      <c r="C347" s="7">
        <v>39</v>
      </c>
      <c r="D347" s="7">
        <v>52</v>
      </c>
      <c r="E347" s="7"/>
    </row>
    <row r="348" spans="1:5">
      <c r="A348" s="10" t="s">
        <v>725</v>
      </c>
      <c r="B348" t="s">
        <v>726</v>
      </c>
      <c r="C348" s="7">
        <v>26</v>
      </c>
      <c r="D348" s="7">
        <v>22</v>
      </c>
      <c r="E348" s="7"/>
    </row>
    <row r="349" spans="1:5">
      <c r="A349" s="10" t="s">
        <v>727</v>
      </c>
      <c r="B349" t="s">
        <v>728</v>
      </c>
      <c r="C349" s="7">
        <v>9809</v>
      </c>
      <c r="D349" s="7">
        <v>9249</v>
      </c>
      <c r="E349" s="7"/>
    </row>
    <row r="350" spans="1:5">
      <c r="A350" s="10" t="s">
        <v>729</v>
      </c>
      <c r="B350" t="s">
        <v>730</v>
      </c>
      <c r="C350" s="7">
        <v>3653</v>
      </c>
      <c r="D350" s="7">
        <v>3977</v>
      </c>
      <c r="E350" s="7"/>
    </row>
    <row r="351" spans="1:5">
      <c r="A351" s="10" t="s">
        <v>731</v>
      </c>
      <c r="B351" t="s">
        <v>732</v>
      </c>
      <c r="C351" s="7">
        <v>2539</v>
      </c>
      <c r="D351" s="7">
        <v>2516</v>
      </c>
      <c r="E351" s="7"/>
    </row>
    <row r="352" spans="1:5">
      <c r="A352" s="10" t="s">
        <v>733</v>
      </c>
      <c r="B352" t="s">
        <v>734</v>
      </c>
      <c r="C352" s="7">
        <v>1266</v>
      </c>
      <c r="D352" s="7">
        <v>1225</v>
      </c>
      <c r="E352" s="7"/>
    </row>
    <row r="353" spans="1:5">
      <c r="A353" s="10" t="s">
        <v>735</v>
      </c>
      <c r="B353" t="s">
        <v>736</v>
      </c>
      <c r="C353" s="7">
        <v>629</v>
      </c>
      <c r="D353" s="7">
        <v>749</v>
      </c>
      <c r="E353" s="7"/>
    </row>
    <row r="354" spans="1:5">
      <c r="A354" s="10" t="s">
        <v>737</v>
      </c>
      <c r="B354" t="s">
        <v>738</v>
      </c>
      <c r="C354" s="7">
        <v>30</v>
      </c>
      <c r="D354" s="7">
        <v>59</v>
      </c>
      <c r="E354" s="7"/>
    </row>
    <row r="355" spans="1:5">
      <c r="A355" s="10" t="s">
        <v>739</v>
      </c>
      <c r="B355" t="s">
        <v>740</v>
      </c>
      <c r="C355" s="7">
        <v>0</v>
      </c>
      <c r="D355" s="7">
        <v>100</v>
      </c>
      <c r="E355" s="7"/>
    </row>
    <row r="356" spans="1:5">
      <c r="A356" s="10" t="s">
        <v>741</v>
      </c>
      <c r="B356" t="s">
        <v>742</v>
      </c>
      <c r="C356" s="7">
        <v>0</v>
      </c>
      <c r="D356" s="7">
        <v>20</v>
      </c>
      <c r="E356" s="7"/>
    </row>
    <row r="357" spans="1:5">
      <c r="A357" s="10" t="s">
        <v>743</v>
      </c>
      <c r="B357" t="s">
        <v>744</v>
      </c>
      <c r="C357" s="7">
        <v>181</v>
      </c>
      <c r="D357" s="7">
        <v>193</v>
      </c>
      <c r="E357" s="7"/>
    </row>
    <row r="358" spans="1:5">
      <c r="A358" s="10" t="s">
        <v>745</v>
      </c>
      <c r="B358" t="s">
        <v>746</v>
      </c>
      <c r="C358" s="7">
        <v>46</v>
      </c>
      <c r="D358" s="7">
        <v>104</v>
      </c>
      <c r="E358" s="7"/>
    </row>
    <row r="359" spans="1:5">
      <c r="A359" s="10" t="s">
        <v>747</v>
      </c>
      <c r="B359" t="s">
        <v>748</v>
      </c>
      <c r="C359" s="7">
        <v>415</v>
      </c>
      <c r="D359" s="7">
        <v>473</v>
      </c>
      <c r="E359" s="7"/>
    </row>
    <row r="360" spans="1:5">
      <c r="A360" s="10" t="s">
        <v>749</v>
      </c>
      <c r="B360" t="s">
        <v>750</v>
      </c>
      <c r="C360" s="7">
        <v>761</v>
      </c>
      <c r="D360" s="7">
        <v>665</v>
      </c>
      <c r="E360" s="7"/>
    </row>
    <row r="361" spans="1:5">
      <c r="A361" s="10" t="s">
        <v>751</v>
      </c>
      <c r="B361" t="s">
        <v>752</v>
      </c>
      <c r="C361" s="7">
        <v>2</v>
      </c>
      <c r="D361" s="7">
        <v>7</v>
      </c>
      <c r="E361" s="7"/>
    </row>
    <row r="362" spans="1:5">
      <c r="A362" s="10" t="s">
        <v>753</v>
      </c>
      <c r="B362" t="s">
        <v>754</v>
      </c>
      <c r="C362" s="7">
        <v>1</v>
      </c>
      <c r="D362" s="7">
        <v>7</v>
      </c>
      <c r="E362" s="7"/>
    </row>
    <row r="363" spans="1:5">
      <c r="A363" s="10" t="s">
        <v>755</v>
      </c>
      <c r="B363" t="s">
        <v>756</v>
      </c>
      <c r="C363" s="7">
        <v>2310</v>
      </c>
      <c r="D363" s="7">
        <v>2423</v>
      </c>
      <c r="E363" s="7"/>
    </row>
    <row r="364" spans="1:5">
      <c r="A364" s="10" t="s">
        <v>757</v>
      </c>
      <c r="B364" t="s">
        <v>758</v>
      </c>
      <c r="C364" s="7">
        <v>42</v>
      </c>
      <c r="D364" s="7">
        <v>58</v>
      </c>
      <c r="E364" s="7"/>
    </row>
    <row r="365" spans="1:5">
      <c r="A365" s="10" t="s">
        <v>759</v>
      </c>
      <c r="B365" t="s">
        <v>760</v>
      </c>
      <c r="C365" s="7">
        <v>1318</v>
      </c>
      <c r="D365" s="7">
        <v>1387</v>
      </c>
      <c r="E365" s="7"/>
    </row>
    <row r="366" spans="1:5">
      <c r="A366" s="10" t="s">
        <v>761</v>
      </c>
      <c r="B366" t="s">
        <v>762</v>
      </c>
      <c r="C366" s="7">
        <v>274</v>
      </c>
      <c r="D366" s="7">
        <v>326</v>
      </c>
      <c r="E366" s="7"/>
    </row>
    <row r="367" spans="1:5">
      <c r="A367" s="10" t="s">
        <v>763</v>
      </c>
      <c r="B367" t="s">
        <v>764</v>
      </c>
      <c r="C367" s="7">
        <v>33</v>
      </c>
      <c r="D367" s="7">
        <v>64</v>
      </c>
      <c r="E367" s="7"/>
    </row>
    <row r="368" spans="1:5">
      <c r="A368" s="10" t="s">
        <v>765</v>
      </c>
      <c r="B368" t="s">
        <v>766</v>
      </c>
      <c r="C368" s="7">
        <v>4</v>
      </c>
      <c r="D368" s="7">
        <v>8</v>
      </c>
      <c r="E368" s="7"/>
    </row>
    <row r="369" spans="1:5">
      <c r="A369" s="10" t="s">
        <v>767</v>
      </c>
      <c r="B369" t="s">
        <v>768</v>
      </c>
      <c r="C369" s="7">
        <v>27</v>
      </c>
      <c r="D369" s="7">
        <v>144</v>
      </c>
      <c r="E369" s="7"/>
    </row>
    <row r="370" spans="1:5">
      <c r="A370" s="10" t="s">
        <v>769</v>
      </c>
      <c r="B370" t="s">
        <v>770</v>
      </c>
      <c r="C370" s="7">
        <v>7282</v>
      </c>
      <c r="D370" s="7">
        <v>7720</v>
      </c>
      <c r="E370" s="7"/>
    </row>
    <row r="371" spans="1:5">
      <c r="A371" s="10" t="s">
        <v>771</v>
      </c>
      <c r="B371" t="s">
        <v>772</v>
      </c>
      <c r="C371" s="7">
        <v>1157</v>
      </c>
      <c r="D371" s="7">
        <v>1210</v>
      </c>
      <c r="E371" s="7"/>
    </row>
    <row r="372" spans="1:5">
      <c r="A372" s="10" t="s">
        <v>773</v>
      </c>
      <c r="B372" t="s">
        <v>774</v>
      </c>
      <c r="C372" s="7">
        <v>1485</v>
      </c>
      <c r="D372" s="7">
        <v>1829</v>
      </c>
      <c r="E372" s="7"/>
    </row>
    <row r="373" spans="1:5">
      <c r="A373" s="10" t="s">
        <v>775</v>
      </c>
      <c r="B373" t="s">
        <v>776</v>
      </c>
      <c r="C373" s="7">
        <v>17</v>
      </c>
      <c r="D373" s="7">
        <v>58</v>
      </c>
      <c r="E373" s="7"/>
    </row>
    <row r="374" spans="1:5">
      <c r="A374" s="10" t="s">
        <v>777</v>
      </c>
      <c r="B374" t="s">
        <v>778</v>
      </c>
      <c r="C374" s="7">
        <v>506</v>
      </c>
      <c r="D374" s="7">
        <v>528</v>
      </c>
      <c r="E374" s="7"/>
    </row>
    <row r="375" spans="1:5">
      <c r="A375" s="10" t="s">
        <v>779</v>
      </c>
      <c r="B375" t="s">
        <v>780</v>
      </c>
      <c r="C375" s="7">
        <v>2085</v>
      </c>
      <c r="D375" s="7">
        <v>2199</v>
      </c>
      <c r="E375" s="7"/>
    </row>
    <row r="376" spans="1:5">
      <c r="A376" s="10" t="s">
        <v>781</v>
      </c>
      <c r="B376" t="s">
        <v>782</v>
      </c>
      <c r="C376" s="7">
        <v>7</v>
      </c>
      <c r="D376" s="7">
        <v>27</v>
      </c>
      <c r="E376" s="7"/>
    </row>
    <row r="377" spans="1:5">
      <c r="A377" s="10" t="s">
        <v>783</v>
      </c>
      <c r="B377" t="s">
        <v>784</v>
      </c>
      <c r="C377" s="7">
        <v>0</v>
      </c>
      <c r="D377" s="7">
        <v>5</v>
      </c>
      <c r="E377" s="7"/>
    </row>
    <row r="378" spans="1:5">
      <c r="A378" s="10" t="s">
        <v>785</v>
      </c>
      <c r="B378" t="s">
        <v>786</v>
      </c>
      <c r="C378" s="7">
        <v>234</v>
      </c>
      <c r="D378" s="7">
        <v>224</v>
      </c>
      <c r="E378" s="7"/>
    </row>
    <row r="379" spans="1:5">
      <c r="A379" s="10" t="s">
        <v>787</v>
      </c>
      <c r="B379" t="s">
        <v>788</v>
      </c>
      <c r="C379" s="7">
        <v>3101</v>
      </c>
      <c r="D379" s="7">
        <v>3163</v>
      </c>
      <c r="E379" s="7"/>
    </row>
    <row r="380" spans="1:5">
      <c r="A380" s="10" t="s">
        <v>789</v>
      </c>
      <c r="B380" t="s">
        <v>1555</v>
      </c>
      <c r="C380" s="7">
        <v>412</v>
      </c>
      <c r="D380" s="7">
        <v>416</v>
      </c>
      <c r="E380" s="7"/>
    </row>
    <row r="381" spans="1:5">
      <c r="A381" s="10" t="s">
        <v>790</v>
      </c>
      <c r="B381" t="s">
        <v>791</v>
      </c>
      <c r="C381" s="7">
        <v>362</v>
      </c>
      <c r="D381" s="7">
        <v>409</v>
      </c>
      <c r="E381" s="7"/>
    </row>
    <row r="382" spans="1:5">
      <c r="A382" s="10" t="s">
        <v>792</v>
      </c>
      <c r="B382" t="s">
        <v>2837</v>
      </c>
      <c r="C382" s="7">
        <v>20</v>
      </c>
      <c r="D382" s="7">
        <v>48</v>
      </c>
      <c r="E382" s="7"/>
    </row>
    <row r="383" spans="1:5">
      <c r="A383" s="10" t="s">
        <v>793</v>
      </c>
      <c r="B383" t="s">
        <v>794</v>
      </c>
      <c r="C383" s="7">
        <v>17514</v>
      </c>
      <c r="D383" s="7">
        <v>21886</v>
      </c>
      <c r="E383" s="7"/>
    </row>
    <row r="384" spans="1:5">
      <c r="A384" s="10" t="s">
        <v>795</v>
      </c>
      <c r="B384" t="s">
        <v>796</v>
      </c>
      <c r="C384" s="7">
        <v>3459</v>
      </c>
      <c r="D384" s="7">
        <v>3151</v>
      </c>
      <c r="E384" s="7"/>
    </row>
    <row r="385" spans="1:5">
      <c r="A385" s="10" t="s">
        <v>797</v>
      </c>
      <c r="B385" t="s">
        <v>798</v>
      </c>
      <c r="C385" s="7">
        <v>9589</v>
      </c>
      <c r="D385" s="7">
        <v>8883</v>
      </c>
      <c r="E385" s="7"/>
    </row>
    <row r="386" spans="1:5">
      <c r="A386" s="10" t="s">
        <v>799</v>
      </c>
      <c r="B386" t="s">
        <v>800</v>
      </c>
      <c r="C386" s="7">
        <v>20</v>
      </c>
      <c r="D386" s="7">
        <v>22</v>
      </c>
      <c r="E386" s="7"/>
    </row>
    <row r="387" spans="1:5">
      <c r="A387" s="10" t="s">
        <v>801</v>
      </c>
      <c r="B387" t="s">
        <v>802</v>
      </c>
      <c r="C387" s="7">
        <v>88</v>
      </c>
      <c r="D387" s="7">
        <v>117</v>
      </c>
      <c r="E387" s="7"/>
    </row>
    <row r="388" spans="1:5">
      <c r="A388" s="10" t="s">
        <v>803</v>
      </c>
      <c r="B388" t="s">
        <v>804</v>
      </c>
      <c r="C388" s="7">
        <v>834</v>
      </c>
      <c r="D388" s="7">
        <v>959</v>
      </c>
      <c r="E388" s="7"/>
    </row>
    <row r="389" spans="1:5">
      <c r="A389" s="10" t="s">
        <v>805</v>
      </c>
      <c r="B389" t="s">
        <v>806</v>
      </c>
      <c r="C389" s="7">
        <v>1532</v>
      </c>
      <c r="D389" s="7">
        <v>1583</v>
      </c>
      <c r="E389" s="7"/>
    </row>
    <row r="390" spans="1:5">
      <c r="A390" s="10" t="s">
        <v>807</v>
      </c>
      <c r="B390" t="s">
        <v>808</v>
      </c>
      <c r="C390" s="7">
        <v>108</v>
      </c>
      <c r="D390" s="7">
        <v>156</v>
      </c>
      <c r="E390" s="7"/>
    </row>
    <row r="391" spans="1:5">
      <c r="A391" s="10" t="s">
        <v>809</v>
      </c>
      <c r="B391" t="s">
        <v>810</v>
      </c>
      <c r="C391" s="7">
        <v>504</v>
      </c>
      <c r="D391" s="7">
        <v>555</v>
      </c>
      <c r="E391" s="7"/>
    </row>
    <row r="392" spans="1:5">
      <c r="A392" s="10" t="s">
        <v>811</v>
      </c>
      <c r="B392" t="s">
        <v>812</v>
      </c>
      <c r="C392" s="7">
        <v>2</v>
      </c>
      <c r="D392" s="7">
        <v>1</v>
      </c>
      <c r="E392" s="7"/>
    </row>
    <row r="393" spans="1:5">
      <c r="A393" s="10" t="s">
        <v>813</v>
      </c>
      <c r="B393" t="s">
        <v>814</v>
      </c>
      <c r="C393" s="7">
        <v>2</v>
      </c>
      <c r="D393" s="7">
        <v>6</v>
      </c>
      <c r="E393" s="7"/>
    </row>
    <row r="394" spans="1:5">
      <c r="A394" s="10" t="s">
        <v>815</v>
      </c>
      <c r="B394" t="s">
        <v>816</v>
      </c>
      <c r="C394" s="7">
        <v>1</v>
      </c>
      <c r="D394" s="7">
        <v>7</v>
      </c>
      <c r="E394" s="7"/>
    </row>
    <row r="395" spans="1:5">
      <c r="A395" s="10" t="s">
        <v>817</v>
      </c>
      <c r="B395" t="s">
        <v>818</v>
      </c>
      <c r="C395" s="7">
        <v>0</v>
      </c>
      <c r="D395" s="7">
        <v>6</v>
      </c>
      <c r="E395" s="7"/>
    </row>
    <row r="396" spans="1:5">
      <c r="A396" s="10" t="s">
        <v>819</v>
      </c>
      <c r="B396" t="s">
        <v>820</v>
      </c>
      <c r="C396" s="7">
        <v>17</v>
      </c>
      <c r="D396" s="7">
        <v>69</v>
      </c>
      <c r="E396" s="7"/>
    </row>
    <row r="397" spans="1:5">
      <c r="A397" s="10" t="s">
        <v>821</v>
      </c>
      <c r="B397" t="s">
        <v>822</v>
      </c>
      <c r="C397" s="7">
        <v>36</v>
      </c>
      <c r="D397" s="7">
        <v>67</v>
      </c>
      <c r="E397" s="7"/>
    </row>
    <row r="398" spans="1:5">
      <c r="A398" s="10" t="s">
        <v>823</v>
      </c>
      <c r="B398" t="s">
        <v>824</v>
      </c>
      <c r="C398" s="7">
        <v>182</v>
      </c>
      <c r="D398" s="7">
        <v>229</v>
      </c>
      <c r="E398" s="7"/>
    </row>
    <row r="399" spans="1:5">
      <c r="A399" s="10" t="s">
        <v>825</v>
      </c>
      <c r="B399" t="s">
        <v>826</v>
      </c>
      <c r="C399" s="7">
        <v>93</v>
      </c>
      <c r="D399" s="7">
        <v>111</v>
      </c>
      <c r="E399" s="7"/>
    </row>
    <row r="400" spans="1:5">
      <c r="A400" s="10" t="s">
        <v>827</v>
      </c>
      <c r="B400" t="s">
        <v>828</v>
      </c>
      <c r="C400" s="7">
        <v>415</v>
      </c>
      <c r="D400" s="7">
        <v>501</v>
      </c>
      <c r="E400" s="7"/>
    </row>
    <row r="401" spans="1:5">
      <c r="A401" s="10" t="s">
        <v>829</v>
      </c>
      <c r="B401" t="s">
        <v>830</v>
      </c>
      <c r="C401" s="7">
        <v>11</v>
      </c>
      <c r="D401" s="7">
        <v>23</v>
      </c>
      <c r="E401" s="7"/>
    </row>
    <row r="402" spans="1:5">
      <c r="A402" s="10" t="s">
        <v>831</v>
      </c>
      <c r="B402" t="s">
        <v>832</v>
      </c>
      <c r="C402" s="7">
        <v>34</v>
      </c>
      <c r="D402" s="7">
        <v>133</v>
      </c>
      <c r="E402" s="7"/>
    </row>
    <row r="403" spans="1:5">
      <c r="A403" s="10" t="s">
        <v>833</v>
      </c>
      <c r="B403" t="s">
        <v>834</v>
      </c>
      <c r="C403" s="7">
        <v>23</v>
      </c>
      <c r="D403" s="7">
        <v>50</v>
      </c>
      <c r="E403" s="7"/>
    </row>
    <row r="404" spans="1:5">
      <c r="A404" s="10" t="s">
        <v>835</v>
      </c>
      <c r="B404" t="s">
        <v>836</v>
      </c>
      <c r="C404" s="7">
        <v>40</v>
      </c>
      <c r="D404" s="7">
        <v>77</v>
      </c>
      <c r="E404" s="7"/>
    </row>
    <row r="405" spans="1:5">
      <c r="A405" s="10" t="s">
        <v>837</v>
      </c>
      <c r="B405" t="s">
        <v>838</v>
      </c>
      <c r="C405" s="7">
        <v>35</v>
      </c>
      <c r="D405" s="7">
        <v>83</v>
      </c>
      <c r="E405" s="7"/>
    </row>
    <row r="406" spans="1:5">
      <c r="A406" s="10" t="s">
        <v>839</v>
      </c>
      <c r="B406" t="s">
        <v>840</v>
      </c>
      <c r="C406" s="7">
        <v>305</v>
      </c>
      <c r="D406" s="7">
        <v>247</v>
      </c>
      <c r="E406" s="7"/>
    </row>
    <row r="407" spans="1:5">
      <c r="A407" s="10" t="s">
        <v>841</v>
      </c>
      <c r="B407" t="s">
        <v>842</v>
      </c>
      <c r="C407" s="7">
        <v>22</v>
      </c>
      <c r="D407" s="7">
        <v>35</v>
      </c>
      <c r="E407" s="7"/>
    </row>
    <row r="408" spans="1:5">
      <c r="A408" s="10" t="s">
        <v>843</v>
      </c>
      <c r="B408" t="s">
        <v>844</v>
      </c>
      <c r="C408" s="7">
        <v>66</v>
      </c>
      <c r="D408" s="7">
        <v>103</v>
      </c>
      <c r="E408" s="7"/>
    </row>
    <row r="409" spans="1:5">
      <c r="A409" s="10" t="s">
        <v>845</v>
      </c>
      <c r="B409" t="s">
        <v>846</v>
      </c>
      <c r="C409" s="7">
        <v>2</v>
      </c>
      <c r="D409" s="7">
        <v>17</v>
      </c>
      <c r="E409" s="7"/>
    </row>
    <row r="410" spans="1:5">
      <c r="A410" s="10" t="s">
        <v>847</v>
      </c>
      <c r="B410" t="s">
        <v>848</v>
      </c>
      <c r="C410" s="7">
        <v>1</v>
      </c>
      <c r="D410" s="7">
        <v>1</v>
      </c>
      <c r="E410" s="7"/>
    </row>
    <row r="411" spans="1:5">
      <c r="A411" s="10" t="s">
        <v>849</v>
      </c>
      <c r="B411" t="s">
        <v>850</v>
      </c>
      <c r="C411" s="7">
        <v>22</v>
      </c>
      <c r="D411" s="7">
        <v>34</v>
      </c>
      <c r="E411" s="7"/>
    </row>
    <row r="412" spans="1:5">
      <c r="A412" s="10" t="s">
        <v>851</v>
      </c>
      <c r="B412" t="s">
        <v>852</v>
      </c>
      <c r="C412" s="7">
        <v>120</v>
      </c>
      <c r="D412" s="7">
        <v>115</v>
      </c>
      <c r="E412" s="7"/>
    </row>
    <row r="413" spans="1:5">
      <c r="A413" s="10" t="s">
        <v>853</v>
      </c>
      <c r="B413" t="s">
        <v>854</v>
      </c>
      <c r="C413" s="7">
        <v>30</v>
      </c>
      <c r="D413" s="7">
        <v>43</v>
      </c>
      <c r="E413" s="7"/>
    </row>
    <row r="414" spans="1:5">
      <c r="A414" s="10" t="s">
        <v>855</v>
      </c>
      <c r="B414" t="s">
        <v>856</v>
      </c>
      <c r="C414" s="7">
        <v>632</v>
      </c>
      <c r="D414" s="7">
        <v>507</v>
      </c>
      <c r="E414" s="7"/>
    </row>
    <row r="415" spans="1:5">
      <c r="A415" s="10" t="s">
        <v>857</v>
      </c>
      <c r="B415" t="s">
        <v>858</v>
      </c>
      <c r="C415" s="7">
        <v>43</v>
      </c>
      <c r="D415" s="7">
        <v>70</v>
      </c>
      <c r="E415" s="7"/>
    </row>
    <row r="416" spans="1:5">
      <c r="A416" s="10" t="s">
        <v>859</v>
      </c>
      <c r="B416" t="s">
        <v>860</v>
      </c>
      <c r="C416" s="7">
        <v>391</v>
      </c>
      <c r="D416" s="7">
        <v>361</v>
      </c>
      <c r="E416" s="7"/>
    </row>
    <row r="417" spans="1:5">
      <c r="A417" s="10" t="s">
        <v>861</v>
      </c>
      <c r="B417" t="s">
        <v>862</v>
      </c>
      <c r="C417" s="7">
        <v>4</v>
      </c>
      <c r="D417" s="7">
        <v>3</v>
      </c>
      <c r="E417" s="7"/>
    </row>
    <row r="418" spans="1:5">
      <c r="A418" s="10" t="s">
        <v>863</v>
      </c>
      <c r="B418" t="s">
        <v>864</v>
      </c>
      <c r="C418" s="7">
        <v>2</v>
      </c>
      <c r="D418" s="7">
        <v>2</v>
      </c>
      <c r="E418" s="7"/>
    </row>
    <row r="419" spans="1:5">
      <c r="A419" s="10" t="s">
        <v>865</v>
      </c>
      <c r="B419" t="s">
        <v>866</v>
      </c>
      <c r="C419" s="7">
        <v>12764</v>
      </c>
      <c r="D419" s="7">
        <v>12641</v>
      </c>
      <c r="E419" s="7"/>
    </row>
    <row r="420" spans="1:5">
      <c r="A420" s="10" t="s">
        <v>867</v>
      </c>
      <c r="B420" t="s">
        <v>868</v>
      </c>
      <c r="C420" s="7">
        <v>7262</v>
      </c>
      <c r="D420" s="7">
        <v>5815</v>
      </c>
      <c r="E420" s="7"/>
    </row>
    <row r="421" spans="1:5">
      <c r="A421" s="10" t="s">
        <v>869</v>
      </c>
      <c r="B421" t="s">
        <v>870</v>
      </c>
      <c r="C421" s="7">
        <v>19</v>
      </c>
      <c r="D421" s="7">
        <v>74</v>
      </c>
      <c r="E421" s="7"/>
    </row>
    <row r="422" spans="1:5">
      <c r="A422" s="10" t="s">
        <v>871</v>
      </c>
      <c r="B422" t="s">
        <v>872</v>
      </c>
      <c r="C422" s="7">
        <v>702</v>
      </c>
      <c r="D422" s="7">
        <v>544</v>
      </c>
      <c r="E422" s="7"/>
    </row>
    <row r="423" spans="1:5">
      <c r="A423" s="10" t="s">
        <v>873</v>
      </c>
      <c r="B423" t="s">
        <v>874</v>
      </c>
      <c r="C423" s="7">
        <v>1185</v>
      </c>
      <c r="D423" s="7">
        <v>982</v>
      </c>
      <c r="E423" s="7"/>
    </row>
    <row r="424" spans="1:5">
      <c r="A424" s="10" t="s">
        <v>875</v>
      </c>
      <c r="B424" t="s">
        <v>876</v>
      </c>
      <c r="C424" s="7">
        <v>16</v>
      </c>
      <c r="D424" s="7">
        <v>48</v>
      </c>
      <c r="E424" s="7"/>
    </row>
    <row r="425" spans="1:5">
      <c r="A425" s="10" t="s">
        <v>877</v>
      </c>
      <c r="B425" t="s">
        <v>878</v>
      </c>
      <c r="C425" s="7">
        <v>9</v>
      </c>
      <c r="D425" s="7">
        <v>60</v>
      </c>
      <c r="E425" s="7"/>
    </row>
    <row r="426" spans="1:5">
      <c r="A426" s="10" t="s">
        <v>879</v>
      </c>
      <c r="B426" t="s">
        <v>4197</v>
      </c>
      <c r="C426" s="7">
        <v>0</v>
      </c>
      <c r="D426" s="7">
        <v>7</v>
      </c>
      <c r="E426" s="7"/>
    </row>
    <row r="427" spans="1:5">
      <c r="A427" s="10" t="s">
        <v>880</v>
      </c>
      <c r="B427" t="s">
        <v>881</v>
      </c>
      <c r="C427" s="7">
        <v>344</v>
      </c>
      <c r="D427" s="7">
        <v>552</v>
      </c>
      <c r="E427" s="7"/>
    </row>
    <row r="428" spans="1:5">
      <c r="A428" s="10" t="s">
        <v>882</v>
      </c>
      <c r="B428" t="s">
        <v>883</v>
      </c>
      <c r="C428" s="7">
        <v>1158</v>
      </c>
      <c r="D428" s="7">
        <v>1337</v>
      </c>
      <c r="E428" s="7"/>
    </row>
    <row r="429" spans="1:5">
      <c r="A429" s="10" t="s">
        <v>884</v>
      </c>
      <c r="B429" t="s">
        <v>885</v>
      </c>
      <c r="C429" s="7">
        <v>1907</v>
      </c>
      <c r="D429" s="7">
        <v>3365</v>
      </c>
      <c r="E429" s="7"/>
    </row>
    <row r="430" spans="1:5">
      <c r="A430" s="10" t="s">
        <v>886</v>
      </c>
      <c r="B430" t="s">
        <v>887</v>
      </c>
      <c r="C430" s="7">
        <v>6560</v>
      </c>
      <c r="D430" s="7">
        <v>7821</v>
      </c>
      <c r="E430" s="7"/>
    </row>
    <row r="431" spans="1:5">
      <c r="A431" s="10" t="s">
        <v>888</v>
      </c>
      <c r="B431" t="s">
        <v>889</v>
      </c>
      <c r="C431" s="7">
        <v>1670</v>
      </c>
      <c r="D431" s="7">
        <v>2783</v>
      </c>
      <c r="E431" s="7"/>
    </row>
    <row r="432" spans="1:5">
      <c r="A432" s="10" t="s">
        <v>890</v>
      </c>
      <c r="B432" t="s">
        <v>891</v>
      </c>
      <c r="C432" s="7">
        <v>5344</v>
      </c>
      <c r="D432" s="7">
        <v>5645</v>
      </c>
      <c r="E432" s="7"/>
    </row>
    <row r="433" spans="1:5">
      <c r="A433" s="10" t="s">
        <v>892</v>
      </c>
      <c r="B433" t="s">
        <v>893</v>
      </c>
      <c r="C433" s="7">
        <v>608</v>
      </c>
      <c r="D433" s="7">
        <v>1058</v>
      </c>
      <c r="E433" s="7"/>
    </row>
    <row r="434" spans="1:5">
      <c r="A434" s="10" t="s">
        <v>894</v>
      </c>
      <c r="B434" t="s">
        <v>895</v>
      </c>
      <c r="C434" s="7">
        <v>241</v>
      </c>
      <c r="D434" s="7">
        <v>407</v>
      </c>
      <c r="E434" s="7"/>
    </row>
    <row r="435" spans="1:5">
      <c r="A435" s="10" t="s">
        <v>896</v>
      </c>
      <c r="B435" t="s">
        <v>897</v>
      </c>
      <c r="C435" s="7">
        <v>48</v>
      </c>
      <c r="D435" s="7">
        <v>96</v>
      </c>
      <c r="E435" s="7"/>
    </row>
    <row r="436" spans="1:5">
      <c r="A436" s="10" t="s">
        <v>898</v>
      </c>
      <c r="B436" t="s">
        <v>899</v>
      </c>
      <c r="C436" s="7">
        <v>5</v>
      </c>
      <c r="D436" s="7">
        <v>15</v>
      </c>
      <c r="E436" s="7"/>
    </row>
    <row r="437" spans="1:5">
      <c r="A437" s="10" t="s">
        <v>900</v>
      </c>
      <c r="B437" t="s">
        <v>901</v>
      </c>
      <c r="C437" s="7">
        <v>2</v>
      </c>
      <c r="D437" s="7">
        <v>31</v>
      </c>
      <c r="E437" s="7"/>
    </row>
    <row r="438" spans="1:5">
      <c r="A438" s="10" t="s">
        <v>902</v>
      </c>
      <c r="B438" t="s">
        <v>903</v>
      </c>
      <c r="C438" s="7">
        <v>64</v>
      </c>
      <c r="D438" s="7">
        <v>125</v>
      </c>
      <c r="E438" s="7"/>
    </row>
    <row r="439" spans="1:5">
      <c r="A439" s="10" t="s">
        <v>904</v>
      </c>
      <c r="B439" t="s">
        <v>905</v>
      </c>
      <c r="C439" s="7">
        <v>140</v>
      </c>
      <c r="D439" s="7">
        <v>231</v>
      </c>
      <c r="E439" s="7"/>
    </row>
    <row r="440" spans="1:5">
      <c r="A440" s="10" t="s">
        <v>906</v>
      </c>
      <c r="B440" t="s">
        <v>907</v>
      </c>
      <c r="C440" s="7">
        <v>1745</v>
      </c>
      <c r="D440" s="7">
        <v>2755</v>
      </c>
      <c r="E440" s="7"/>
    </row>
    <row r="441" spans="1:5">
      <c r="A441" s="10" t="s">
        <v>908</v>
      </c>
      <c r="B441" t="s">
        <v>909</v>
      </c>
      <c r="C441" s="7">
        <v>1221</v>
      </c>
      <c r="D441" s="7">
        <v>1452</v>
      </c>
      <c r="E441" s="7"/>
    </row>
    <row r="442" spans="1:5">
      <c r="A442" s="10" t="s">
        <v>910</v>
      </c>
      <c r="B442" t="s">
        <v>911</v>
      </c>
      <c r="C442" s="7">
        <v>117</v>
      </c>
      <c r="D442" s="7">
        <v>533</v>
      </c>
      <c r="E442" s="7"/>
    </row>
    <row r="443" spans="1:5">
      <c r="A443" s="10" t="s">
        <v>912</v>
      </c>
      <c r="B443" t="s">
        <v>913</v>
      </c>
      <c r="C443" s="7">
        <v>1571</v>
      </c>
      <c r="D443" s="7">
        <v>1440</v>
      </c>
      <c r="E443" s="7"/>
    </row>
    <row r="444" spans="1:5">
      <c r="A444" s="10" t="s">
        <v>914</v>
      </c>
      <c r="B444" t="s">
        <v>915</v>
      </c>
      <c r="C444" s="7">
        <v>28</v>
      </c>
      <c r="D444" s="7">
        <v>76</v>
      </c>
      <c r="E444" s="7"/>
    </row>
    <row r="445" spans="1:5">
      <c r="A445" s="10" t="s">
        <v>916</v>
      </c>
      <c r="B445" t="s">
        <v>917</v>
      </c>
      <c r="C445" s="7">
        <v>26</v>
      </c>
      <c r="D445" s="7">
        <v>55</v>
      </c>
      <c r="E445" s="7"/>
    </row>
    <row r="446" spans="1:5">
      <c r="A446" s="10" t="s">
        <v>918</v>
      </c>
      <c r="B446" t="s">
        <v>919</v>
      </c>
      <c r="C446" s="7">
        <v>222</v>
      </c>
      <c r="D446" s="7">
        <v>325</v>
      </c>
      <c r="E446" s="7"/>
    </row>
    <row r="447" spans="1:5">
      <c r="A447" s="10" t="s">
        <v>920</v>
      </c>
      <c r="B447" t="s">
        <v>921</v>
      </c>
      <c r="C447" s="7">
        <v>2</v>
      </c>
      <c r="D447" s="7">
        <v>1</v>
      </c>
      <c r="E447" s="7"/>
    </row>
    <row r="448" spans="1:5">
      <c r="A448" s="10" t="s">
        <v>922</v>
      </c>
      <c r="B448" t="s">
        <v>923</v>
      </c>
      <c r="C448" s="7">
        <v>3</v>
      </c>
      <c r="D448" s="7">
        <v>2</v>
      </c>
      <c r="E448" s="7"/>
    </row>
    <row r="449" spans="1:5">
      <c r="A449" s="10" t="s">
        <v>924</v>
      </c>
      <c r="B449" t="s">
        <v>925</v>
      </c>
      <c r="C449" s="7">
        <v>6310</v>
      </c>
      <c r="D449" s="7">
        <v>7059</v>
      </c>
      <c r="E449" s="7"/>
    </row>
    <row r="450" spans="1:5">
      <c r="A450" s="10" t="s">
        <v>926</v>
      </c>
      <c r="B450" t="s">
        <v>927</v>
      </c>
      <c r="C450" s="7">
        <v>1117</v>
      </c>
      <c r="D450" s="7">
        <v>1895</v>
      </c>
      <c r="E450" s="7"/>
    </row>
    <row r="451" spans="1:5">
      <c r="A451" s="10" t="s">
        <v>928</v>
      </c>
      <c r="B451" t="s">
        <v>929</v>
      </c>
      <c r="C451" s="7">
        <v>37260</v>
      </c>
      <c r="D451" s="7">
        <v>34280</v>
      </c>
      <c r="E451" s="7"/>
    </row>
    <row r="452" spans="1:5">
      <c r="A452" s="10" t="s">
        <v>930</v>
      </c>
      <c r="B452" t="s">
        <v>931</v>
      </c>
      <c r="C452" s="7">
        <v>7906</v>
      </c>
      <c r="D452" s="7">
        <v>8607</v>
      </c>
      <c r="E452" s="7"/>
    </row>
    <row r="453" spans="1:5">
      <c r="A453" s="10" t="s">
        <v>932</v>
      </c>
      <c r="B453" t="s">
        <v>933</v>
      </c>
      <c r="C453" s="7">
        <v>9382</v>
      </c>
      <c r="D453" s="7">
        <v>10220</v>
      </c>
      <c r="E453" s="7"/>
    </row>
    <row r="454" spans="1:5">
      <c r="A454" s="10" t="s">
        <v>934</v>
      </c>
      <c r="B454" t="s">
        <v>935</v>
      </c>
      <c r="C454" s="7">
        <v>17483</v>
      </c>
      <c r="D454" s="7">
        <v>17130</v>
      </c>
      <c r="E454" s="7"/>
    </row>
    <row r="455" spans="1:5">
      <c r="A455" s="10" t="s">
        <v>936</v>
      </c>
      <c r="B455" t="s">
        <v>937</v>
      </c>
      <c r="C455" s="7">
        <v>1381</v>
      </c>
      <c r="D455" s="7">
        <v>1474</v>
      </c>
      <c r="E455" s="7"/>
    </row>
    <row r="456" spans="1:5">
      <c r="A456" s="10" t="s">
        <v>938</v>
      </c>
      <c r="B456" t="s">
        <v>939</v>
      </c>
      <c r="C456" s="7">
        <v>330</v>
      </c>
      <c r="D456" s="7">
        <v>409</v>
      </c>
      <c r="E456" s="7"/>
    </row>
    <row r="457" spans="1:5">
      <c r="A457" s="10" t="s">
        <v>940</v>
      </c>
      <c r="B457" t="s">
        <v>941</v>
      </c>
      <c r="C457" s="7">
        <v>7472</v>
      </c>
      <c r="D457" s="7">
        <v>8386</v>
      </c>
      <c r="E457" s="7"/>
    </row>
    <row r="458" spans="1:5">
      <c r="A458" s="10" t="s">
        <v>942</v>
      </c>
      <c r="B458" t="s">
        <v>943</v>
      </c>
      <c r="C458" s="7">
        <v>251</v>
      </c>
      <c r="D458" s="7">
        <v>399</v>
      </c>
      <c r="E458" s="7"/>
    </row>
    <row r="459" spans="1:5">
      <c r="A459" s="10" t="s">
        <v>944</v>
      </c>
      <c r="B459" t="s">
        <v>945</v>
      </c>
      <c r="C459" s="7">
        <v>11</v>
      </c>
      <c r="D459" s="7">
        <v>53</v>
      </c>
      <c r="E459" s="7"/>
    </row>
    <row r="460" spans="1:5">
      <c r="A460" s="10" t="s">
        <v>946</v>
      </c>
      <c r="B460" t="s">
        <v>947</v>
      </c>
      <c r="C460" s="7">
        <v>9</v>
      </c>
      <c r="D460" s="7">
        <v>21</v>
      </c>
      <c r="E460" s="7"/>
    </row>
    <row r="461" spans="1:5">
      <c r="A461" s="10" t="s">
        <v>948</v>
      </c>
      <c r="B461" t="s">
        <v>949</v>
      </c>
      <c r="C461" s="7">
        <v>57627</v>
      </c>
      <c r="D461" s="7">
        <v>56272</v>
      </c>
      <c r="E461" s="7"/>
    </row>
    <row r="462" spans="1:5">
      <c r="A462" s="10" t="s">
        <v>950</v>
      </c>
      <c r="B462" t="s">
        <v>951</v>
      </c>
      <c r="C462" s="7">
        <v>610</v>
      </c>
      <c r="D462" s="7">
        <v>2152</v>
      </c>
      <c r="E462" s="7"/>
    </row>
    <row r="463" spans="1:5">
      <c r="A463" s="10" t="s">
        <v>952</v>
      </c>
      <c r="B463" t="s">
        <v>953</v>
      </c>
      <c r="C463" s="7">
        <v>3926</v>
      </c>
      <c r="D463" s="7">
        <v>3805</v>
      </c>
      <c r="E463" s="7"/>
    </row>
    <row r="464" spans="1:5">
      <c r="A464" s="10" t="s">
        <v>954</v>
      </c>
      <c r="B464" t="s">
        <v>955</v>
      </c>
      <c r="C464" s="7">
        <v>6880</v>
      </c>
      <c r="D464" s="7">
        <v>7337</v>
      </c>
      <c r="E464" s="7"/>
    </row>
    <row r="465" spans="1:5">
      <c r="A465" s="10" t="s">
        <v>956</v>
      </c>
      <c r="B465" t="s">
        <v>957</v>
      </c>
      <c r="C465" s="7">
        <v>97789</v>
      </c>
      <c r="D465" s="7">
        <v>100342</v>
      </c>
      <c r="E465" s="7"/>
    </row>
    <row r="466" spans="1:5">
      <c r="A466" s="10" t="s">
        <v>958</v>
      </c>
      <c r="B466" t="s">
        <v>959</v>
      </c>
      <c r="C466" s="7">
        <v>2</v>
      </c>
      <c r="D466" s="7">
        <v>31</v>
      </c>
      <c r="E466" s="7"/>
    </row>
    <row r="467" spans="1:5">
      <c r="A467" s="10" t="s">
        <v>961</v>
      </c>
      <c r="B467" t="s">
        <v>962</v>
      </c>
      <c r="C467" s="7">
        <v>40</v>
      </c>
      <c r="D467" s="7">
        <v>41</v>
      </c>
      <c r="E467" s="7"/>
    </row>
    <row r="468" spans="1:5">
      <c r="A468" s="10" t="s">
        <v>963</v>
      </c>
      <c r="B468" t="s">
        <v>964</v>
      </c>
      <c r="C468" s="7">
        <v>3</v>
      </c>
      <c r="D468" s="7">
        <v>25</v>
      </c>
      <c r="E468" s="7"/>
    </row>
    <row r="469" spans="1:5">
      <c r="A469" s="10" t="s">
        <v>965</v>
      </c>
      <c r="B469" t="s">
        <v>966</v>
      </c>
      <c r="C469" s="7">
        <v>1</v>
      </c>
      <c r="D469" s="7">
        <v>8</v>
      </c>
      <c r="E469" s="7"/>
    </row>
    <row r="470" spans="1:5">
      <c r="A470" s="10" t="s">
        <v>967</v>
      </c>
      <c r="B470" t="s">
        <v>968</v>
      </c>
      <c r="C470" s="7">
        <v>4</v>
      </c>
      <c r="D470" s="7">
        <v>6</v>
      </c>
      <c r="E470" s="7"/>
    </row>
    <row r="471" spans="1:5">
      <c r="A471" s="10" t="s">
        <v>969</v>
      </c>
      <c r="B471" t="s">
        <v>970</v>
      </c>
      <c r="C471" s="7">
        <v>208</v>
      </c>
      <c r="D471" s="7">
        <v>213</v>
      </c>
      <c r="E471" s="7"/>
    </row>
    <row r="472" spans="1:5">
      <c r="A472" s="10" t="s">
        <v>971</v>
      </c>
      <c r="B472" t="s">
        <v>972</v>
      </c>
      <c r="C472" s="7">
        <v>1</v>
      </c>
      <c r="D472" s="7">
        <v>4</v>
      </c>
      <c r="E472" s="7"/>
    </row>
    <row r="473" spans="1:5">
      <c r="A473" s="10" t="s">
        <v>973</v>
      </c>
      <c r="B473" t="s">
        <v>974</v>
      </c>
      <c r="C473" s="7">
        <v>1</v>
      </c>
      <c r="D473" s="7">
        <v>5</v>
      </c>
      <c r="E473" s="7"/>
    </row>
    <row r="474" spans="1:5">
      <c r="A474" s="10" t="s">
        <v>975</v>
      </c>
      <c r="B474" t="s">
        <v>976</v>
      </c>
      <c r="C474" s="7">
        <v>10</v>
      </c>
      <c r="D474" s="7">
        <v>15</v>
      </c>
      <c r="E474" s="7"/>
    </row>
    <row r="475" spans="1:5">
      <c r="A475" s="10" t="s">
        <v>977</v>
      </c>
      <c r="B475" t="s">
        <v>978</v>
      </c>
      <c r="C475" s="7">
        <v>226</v>
      </c>
      <c r="D475" s="7">
        <v>241</v>
      </c>
      <c r="E475" s="7"/>
    </row>
    <row r="476" spans="1:5">
      <c r="A476" s="10" t="s">
        <v>979</v>
      </c>
      <c r="B476" t="s">
        <v>980</v>
      </c>
      <c r="C476" s="7">
        <v>6</v>
      </c>
      <c r="D476" s="7">
        <v>15</v>
      </c>
      <c r="E476" s="7"/>
    </row>
    <row r="477" spans="1:5">
      <c r="A477" s="10" t="s">
        <v>981</v>
      </c>
      <c r="B477" t="s">
        <v>982</v>
      </c>
      <c r="C477" s="7">
        <v>64</v>
      </c>
      <c r="D477" s="7">
        <v>62</v>
      </c>
      <c r="E477" s="7"/>
    </row>
    <row r="478" spans="1:5">
      <c r="A478" s="10" t="s">
        <v>983</v>
      </c>
      <c r="B478" t="s">
        <v>984</v>
      </c>
      <c r="C478" s="7">
        <v>3</v>
      </c>
      <c r="D478" s="7">
        <v>7</v>
      </c>
      <c r="E478" s="7"/>
    </row>
    <row r="479" spans="1:5">
      <c r="A479" s="10" t="s">
        <v>985</v>
      </c>
      <c r="B479" t="s">
        <v>986</v>
      </c>
      <c r="C479" s="7">
        <v>2</v>
      </c>
      <c r="D479" s="7">
        <v>1</v>
      </c>
      <c r="E479" s="7"/>
    </row>
    <row r="480" spans="1:5">
      <c r="A480" s="10" t="s">
        <v>987</v>
      </c>
      <c r="B480" t="s">
        <v>988</v>
      </c>
      <c r="C480" s="7">
        <v>2</v>
      </c>
      <c r="D480" s="7">
        <v>8</v>
      </c>
      <c r="E480" s="7"/>
    </row>
    <row r="481" spans="1:5">
      <c r="A481" s="10" t="s">
        <v>989</v>
      </c>
      <c r="B481" t="s">
        <v>990</v>
      </c>
      <c r="C481" s="7">
        <v>3</v>
      </c>
      <c r="D481" s="7">
        <v>4</v>
      </c>
      <c r="E481" s="7"/>
    </row>
    <row r="482" spans="1:5">
      <c r="A482" s="10" t="s">
        <v>991</v>
      </c>
      <c r="B482" t="s">
        <v>992</v>
      </c>
      <c r="C482" s="7">
        <v>389</v>
      </c>
      <c r="D482" s="7">
        <v>409</v>
      </c>
      <c r="E482" s="7"/>
    </row>
    <row r="483" spans="1:5">
      <c r="A483" s="10" t="s">
        <v>993</v>
      </c>
      <c r="B483" t="s">
        <v>994</v>
      </c>
      <c r="C483" s="7">
        <v>10</v>
      </c>
      <c r="D483" s="7">
        <v>27</v>
      </c>
      <c r="E483" s="7"/>
    </row>
    <row r="484" spans="1:5">
      <c r="A484" s="10" t="s">
        <v>995</v>
      </c>
      <c r="B484" t="s">
        <v>996</v>
      </c>
      <c r="C484" s="7">
        <v>54</v>
      </c>
      <c r="D484" s="7">
        <v>74</v>
      </c>
      <c r="E484" s="7"/>
    </row>
    <row r="485" spans="1:5">
      <c r="A485" s="10" t="s">
        <v>997</v>
      </c>
      <c r="B485" t="s">
        <v>998</v>
      </c>
      <c r="C485" s="7">
        <v>1387</v>
      </c>
      <c r="D485" s="7">
        <v>1406</v>
      </c>
      <c r="E485" s="7"/>
    </row>
    <row r="486" spans="1:5">
      <c r="A486" s="10" t="s">
        <v>999</v>
      </c>
      <c r="B486" t="s">
        <v>1000</v>
      </c>
      <c r="C486" s="7">
        <v>7</v>
      </c>
      <c r="D486" s="7">
        <v>14</v>
      </c>
      <c r="E486" s="7"/>
    </row>
    <row r="487" spans="1:5">
      <c r="A487" s="10" t="s">
        <v>1001</v>
      </c>
      <c r="B487" t="s">
        <v>1002</v>
      </c>
      <c r="C487" s="7">
        <v>16</v>
      </c>
      <c r="D487" s="7">
        <v>21</v>
      </c>
      <c r="E487" s="7"/>
    </row>
    <row r="488" spans="1:5">
      <c r="A488" s="10" t="s">
        <v>1003</v>
      </c>
      <c r="B488" t="s">
        <v>1004</v>
      </c>
      <c r="C488" s="7">
        <v>0</v>
      </c>
      <c r="D488" s="7">
        <v>2</v>
      </c>
      <c r="E488" s="7"/>
    </row>
    <row r="489" spans="1:5">
      <c r="A489" s="10" t="s">
        <v>1005</v>
      </c>
      <c r="B489" t="s">
        <v>1006</v>
      </c>
      <c r="C489" s="7">
        <v>2</v>
      </c>
      <c r="D489" s="7">
        <v>7</v>
      </c>
      <c r="E489" s="7"/>
    </row>
    <row r="490" spans="1:5">
      <c r="A490" s="10" t="s">
        <v>1007</v>
      </c>
      <c r="B490" t="s">
        <v>1008</v>
      </c>
      <c r="C490" s="7">
        <v>27</v>
      </c>
      <c r="D490" s="7">
        <v>22</v>
      </c>
      <c r="E490" s="7"/>
    </row>
    <row r="491" spans="1:5">
      <c r="A491" s="10" t="s">
        <v>1009</v>
      </c>
      <c r="B491" t="s">
        <v>1010</v>
      </c>
      <c r="C491" s="7">
        <v>85</v>
      </c>
      <c r="D491" s="7">
        <v>98</v>
      </c>
      <c r="E491" s="7"/>
    </row>
    <row r="492" spans="1:5">
      <c r="A492" s="10" t="s">
        <v>1011</v>
      </c>
      <c r="B492" t="s">
        <v>1012</v>
      </c>
      <c r="C492" s="7">
        <v>2</v>
      </c>
      <c r="D492" s="7">
        <v>2</v>
      </c>
      <c r="E492" s="7"/>
    </row>
    <row r="493" spans="1:5">
      <c r="A493" s="10" t="s">
        <v>1013</v>
      </c>
      <c r="B493" t="s">
        <v>1014</v>
      </c>
      <c r="C493" s="7">
        <v>63</v>
      </c>
      <c r="D493" s="7">
        <v>56</v>
      </c>
      <c r="E493" s="7"/>
    </row>
    <row r="494" spans="1:5">
      <c r="A494" s="10" t="s">
        <v>1015</v>
      </c>
      <c r="B494" t="s">
        <v>1016</v>
      </c>
      <c r="C494" s="7">
        <v>7</v>
      </c>
      <c r="D494" s="7">
        <v>11</v>
      </c>
      <c r="E494" s="7"/>
    </row>
    <row r="495" spans="1:5">
      <c r="A495" s="10" t="s">
        <v>1017</v>
      </c>
      <c r="B495" t="s">
        <v>1018</v>
      </c>
      <c r="C495" s="7">
        <v>8</v>
      </c>
      <c r="D495" s="7">
        <v>11</v>
      </c>
      <c r="E495" s="7"/>
    </row>
    <row r="496" spans="1:5">
      <c r="A496" s="10" t="s">
        <v>1019</v>
      </c>
      <c r="B496" t="s">
        <v>1020</v>
      </c>
      <c r="C496" s="7">
        <v>2</v>
      </c>
      <c r="D496" s="7">
        <v>15</v>
      </c>
      <c r="E496" s="7"/>
    </row>
    <row r="497" spans="1:5">
      <c r="A497" s="10" t="s">
        <v>1021</v>
      </c>
      <c r="B497" t="s">
        <v>1022</v>
      </c>
      <c r="C497" s="7">
        <v>205</v>
      </c>
      <c r="D497" s="7">
        <v>166</v>
      </c>
      <c r="E497" s="7"/>
    </row>
    <row r="498" spans="1:5">
      <c r="A498" s="10" t="s">
        <v>1023</v>
      </c>
      <c r="B498" t="s">
        <v>1024</v>
      </c>
      <c r="C498" s="7">
        <v>6</v>
      </c>
      <c r="D498" s="7">
        <v>18</v>
      </c>
      <c r="E498" s="7"/>
    </row>
    <row r="499" spans="1:5">
      <c r="A499" s="10" t="s">
        <v>1025</v>
      </c>
      <c r="B499" t="s">
        <v>1026</v>
      </c>
      <c r="C499" s="7">
        <v>14</v>
      </c>
      <c r="D499" s="7">
        <v>16</v>
      </c>
      <c r="E499" s="7"/>
    </row>
    <row r="500" spans="1:5">
      <c r="A500" s="10" t="s">
        <v>1027</v>
      </c>
      <c r="B500" t="s">
        <v>1028</v>
      </c>
      <c r="C500" s="7">
        <v>1</v>
      </c>
      <c r="D500" s="7">
        <v>3</v>
      </c>
      <c r="E500" s="7"/>
    </row>
    <row r="501" spans="1:5">
      <c r="A501" s="10" t="s">
        <v>1029</v>
      </c>
      <c r="B501" t="s">
        <v>1030</v>
      </c>
      <c r="C501" s="7">
        <v>1</v>
      </c>
      <c r="D501" s="7">
        <v>2</v>
      </c>
      <c r="E501" s="7"/>
    </row>
    <row r="502" spans="1:5">
      <c r="A502" s="10" t="s">
        <v>1031</v>
      </c>
      <c r="B502" t="s">
        <v>1032</v>
      </c>
      <c r="C502" s="7">
        <v>2</v>
      </c>
      <c r="D502" s="7">
        <v>4</v>
      </c>
      <c r="E502" s="7"/>
    </row>
    <row r="503" spans="1:5">
      <c r="A503" s="10" t="s">
        <v>1033</v>
      </c>
      <c r="B503" t="s">
        <v>1034</v>
      </c>
      <c r="C503" s="7">
        <v>15</v>
      </c>
      <c r="D503" s="7">
        <v>12</v>
      </c>
      <c r="E503" s="7"/>
    </row>
    <row r="504" spans="1:5">
      <c r="A504" s="10" t="s">
        <v>1035</v>
      </c>
      <c r="B504" t="s">
        <v>1036</v>
      </c>
      <c r="C504" s="7">
        <v>2</v>
      </c>
      <c r="D504" s="7">
        <v>4</v>
      </c>
      <c r="E504" s="7"/>
    </row>
    <row r="505" spans="1:5">
      <c r="A505" s="10" t="s">
        <v>1037</v>
      </c>
      <c r="B505" t="s">
        <v>1038</v>
      </c>
      <c r="C505" s="7">
        <v>108</v>
      </c>
      <c r="D505" s="7">
        <v>99</v>
      </c>
      <c r="E505" s="7"/>
    </row>
    <row r="506" spans="1:5">
      <c r="A506" s="10" t="s">
        <v>1039</v>
      </c>
      <c r="B506" t="s">
        <v>1040</v>
      </c>
      <c r="C506" s="7">
        <v>274</v>
      </c>
      <c r="D506" s="7">
        <v>283</v>
      </c>
      <c r="E506" s="7"/>
    </row>
    <row r="507" spans="1:5">
      <c r="A507" s="10" t="s">
        <v>1041</v>
      </c>
      <c r="B507" t="s">
        <v>1042</v>
      </c>
      <c r="C507" s="7">
        <v>100</v>
      </c>
      <c r="D507" s="7">
        <v>142</v>
      </c>
      <c r="E507" s="7"/>
    </row>
    <row r="508" spans="1:5">
      <c r="A508" s="10" t="s">
        <v>1043</v>
      </c>
      <c r="B508" t="s">
        <v>1044</v>
      </c>
      <c r="C508" s="7">
        <v>16</v>
      </c>
      <c r="D508" s="7">
        <v>33</v>
      </c>
      <c r="E508" s="7"/>
    </row>
    <row r="509" spans="1:5">
      <c r="A509" s="10" t="s">
        <v>1045</v>
      </c>
      <c r="B509" t="s">
        <v>1046</v>
      </c>
      <c r="C509" s="7">
        <v>208</v>
      </c>
      <c r="D509" s="7">
        <v>238</v>
      </c>
      <c r="E509" s="7"/>
    </row>
    <row r="510" spans="1:5">
      <c r="A510" s="10" t="s">
        <v>1047</v>
      </c>
      <c r="B510" t="s">
        <v>1048</v>
      </c>
      <c r="C510" s="7">
        <v>92</v>
      </c>
      <c r="D510" s="7">
        <v>96</v>
      </c>
      <c r="E510" s="7"/>
    </row>
    <row r="511" spans="1:5">
      <c r="A511" s="10" t="s">
        <v>1049</v>
      </c>
      <c r="B511" t="s">
        <v>1050</v>
      </c>
      <c r="C511" s="7">
        <v>95</v>
      </c>
      <c r="D511" s="7">
        <v>104</v>
      </c>
      <c r="E511" s="7"/>
    </row>
    <row r="512" spans="1:5">
      <c r="A512" s="10" t="s">
        <v>1051</v>
      </c>
      <c r="B512" t="s">
        <v>1052</v>
      </c>
      <c r="C512" s="7">
        <v>81</v>
      </c>
      <c r="D512" s="7">
        <v>89</v>
      </c>
      <c r="E512" s="7"/>
    </row>
    <row r="513" spans="1:5">
      <c r="A513" s="10" t="s">
        <v>1053</v>
      </c>
      <c r="B513" t="s">
        <v>1054</v>
      </c>
      <c r="C513" s="7">
        <v>36</v>
      </c>
      <c r="D513" s="7">
        <v>28</v>
      </c>
      <c r="E513" s="7"/>
    </row>
    <row r="514" spans="1:5">
      <c r="A514" s="10" t="s">
        <v>1055</v>
      </c>
      <c r="B514" t="s">
        <v>1056</v>
      </c>
      <c r="C514" s="7">
        <v>60</v>
      </c>
      <c r="D514" s="7">
        <v>55</v>
      </c>
      <c r="E514" s="7"/>
    </row>
    <row r="515" spans="1:5">
      <c r="A515" s="10" t="s">
        <v>1057</v>
      </c>
      <c r="B515" t="s">
        <v>1058</v>
      </c>
      <c r="C515" s="7">
        <v>1</v>
      </c>
      <c r="D515" s="7">
        <v>4</v>
      </c>
      <c r="E515" s="7"/>
    </row>
    <row r="516" spans="1:5">
      <c r="A516" s="10" t="s">
        <v>1059</v>
      </c>
      <c r="B516" t="s">
        <v>1060</v>
      </c>
      <c r="C516" s="7">
        <v>13</v>
      </c>
      <c r="D516" s="7">
        <v>12</v>
      </c>
      <c r="E516" s="7"/>
    </row>
    <row r="517" spans="1:5">
      <c r="A517" s="10" t="s">
        <v>1061</v>
      </c>
      <c r="B517" t="s">
        <v>1062</v>
      </c>
      <c r="C517" s="7">
        <v>4</v>
      </c>
      <c r="D517" s="7">
        <v>5</v>
      </c>
      <c r="E517" s="7"/>
    </row>
    <row r="518" spans="1:5">
      <c r="A518" s="10" t="s">
        <v>1063</v>
      </c>
      <c r="B518" t="s">
        <v>1064</v>
      </c>
      <c r="C518" s="7">
        <v>4</v>
      </c>
      <c r="D518" s="7">
        <v>8</v>
      </c>
      <c r="E518" s="7"/>
    </row>
    <row r="519" spans="1:5">
      <c r="A519" s="10" t="s">
        <v>1065</v>
      </c>
      <c r="B519" t="s">
        <v>1066</v>
      </c>
      <c r="C519" s="7">
        <v>0</v>
      </c>
      <c r="D519" s="7">
        <v>3</v>
      </c>
      <c r="E519" s="7"/>
    </row>
    <row r="520" spans="1:5">
      <c r="A520" s="10" t="s">
        <v>1067</v>
      </c>
      <c r="B520" t="s">
        <v>1068</v>
      </c>
      <c r="C520" s="7">
        <v>2</v>
      </c>
      <c r="D520" s="7">
        <v>23</v>
      </c>
      <c r="E520" s="7"/>
    </row>
    <row r="521" spans="1:5">
      <c r="A521" s="10" t="s">
        <v>1069</v>
      </c>
      <c r="B521" t="s">
        <v>1070</v>
      </c>
      <c r="C521" s="7">
        <v>1</v>
      </c>
      <c r="D521" s="7">
        <v>4</v>
      </c>
      <c r="E521" s="7"/>
    </row>
    <row r="522" spans="1:5">
      <c r="A522" s="10" t="s">
        <v>1071</v>
      </c>
      <c r="B522" t="s">
        <v>1072</v>
      </c>
      <c r="C522" s="7">
        <v>2</v>
      </c>
      <c r="D522" s="7">
        <v>4</v>
      </c>
      <c r="E522" s="7"/>
    </row>
    <row r="523" spans="1:5">
      <c r="A523" s="10" t="s">
        <v>1073</v>
      </c>
      <c r="B523" t="s">
        <v>1074</v>
      </c>
      <c r="C523" s="7">
        <v>0</v>
      </c>
      <c r="D523" s="7">
        <v>4</v>
      </c>
      <c r="E523" s="7"/>
    </row>
    <row r="524" spans="1:5">
      <c r="A524" s="10" t="s">
        <v>1075</v>
      </c>
      <c r="B524" t="s">
        <v>1076</v>
      </c>
      <c r="C524" s="7">
        <v>48</v>
      </c>
      <c r="D524" s="7">
        <v>47</v>
      </c>
      <c r="E524" s="7"/>
    </row>
    <row r="525" spans="1:5">
      <c r="A525" s="10" t="s">
        <v>1077</v>
      </c>
      <c r="B525" t="s">
        <v>1078</v>
      </c>
      <c r="C525" s="7">
        <v>32</v>
      </c>
      <c r="D525" s="7">
        <v>26</v>
      </c>
      <c r="E525" s="7"/>
    </row>
    <row r="526" spans="1:5">
      <c r="A526" s="10" t="s">
        <v>1079</v>
      </c>
      <c r="B526" t="s">
        <v>1080</v>
      </c>
      <c r="C526" s="7">
        <v>1</v>
      </c>
      <c r="D526" s="7">
        <v>4</v>
      </c>
      <c r="E526" s="7"/>
    </row>
    <row r="527" spans="1:5">
      <c r="A527" s="10" t="s">
        <v>1081</v>
      </c>
      <c r="B527" t="s">
        <v>1082</v>
      </c>
      <c r="C527" s="7">
        <v>205</v>
      </c>
      <c r="D527" s="7">
        <v>166</v>
      </c>
      <c r="E527" s="7"/>
    </row>
    <row r="528" spans="1:5">
      <c r="A528" s="10" t="s">
        <v>1083</v>
      </c>
      <c r="B528" t="s">
        <v>1084</v>
      </c>
      <c r="C528" s="7">
        <v>185</v>
      </c>
      <c r="D528" s="7">
        <v>250</v>
      </c>
      <c r="E528" s="7"/>
    </row>
    <row r="529" spans="1:5">
      <c r="A529" s="10" t="s">
        <v>1085</v>
      </c>
      <c r="B529" t="s">
        <v>1086</v>
      </c>
      <c r="C529" s="7">
        <v>14</v>
      </c>
      <c r="D529" s="7">
        <v>17</v>
      </c>
      <c r="E529" s="7"/>
    </row>
    <row r="530" spans="1:5">
      <c r="A530" s="10" t="s">
        <v>1087</v>
      </c>
      <c r="B530" t="s">
        <v>1088</v>
      </c>
      <c r="C530" s="7">
        <v>78</v>
      </c>
      <c r="D530" s="7">
        <v>71</v>
      </c>
      <c r="E530" s="7"/>
    </row>
    <row r="531" spans="1:5">
      <c r="A531" s="10" t="s">
        <v>1089</v>
      </c>
      <c r="B531" t="s">
        <v>1090</v>
      </c>
      <c r="C531" s="7">
        <v>0</v>
      </c>
      <c r="D531" s="7">
        <v>2</v>
      </c>
      <c r="E531" s="7"/>
    </row>
    <row r="532" spans="1:5">
      <c r="A532" s="10" t="s">
        <v>1091</v>
      </c>
      <c r="B532" t="s">
        <v>1092</v>
      </c>
      <c r="C532" s="7">
        <v>1</v>
      </c>
      <c r="D532" s="7">
        <v>2</v>
      </c>
      <c r="E532" s="7"/>
    </row>
    <row r="533" spans="1:5">
      <c r="A533" s="10" t="s">
        <v>1093</v>
      </c>
      <c r="B533" t="s">
        <v>1094</v>
      </c>
      <c r="C533" s="7">
        <v>5</v>
      </c>
      <c r="D533" s="7">
        <v>19</v>
      </c>
      <c r="E533" s="7"/>
    </row>
    <row r="534" spans="1:5">
      <c r="A534" s="10" t="s">
        <v>1095</v>
      </c>
      <c r="B534" t="s">
        <v>1096</v>
      </c>
      <c r="C534" s="7">
        <v>10</v>
      </c>
      <c r="D534" s="7">
        <v>19</v>
      </c>
      <c r="E534" s="7"/>
    </row>
    <row r="535" spans="1:5">
      <c r="A535" s="10" t="s">
        <v>1097</v>
      </c>
      <c r="B535" t="s">
        <v>1098</v>
      </c>
      <c r="C535" s="7">
        <v>14</v>
      </c>
      <c r="D535" s="7">
        <v>23</v>
      </c>
      <c r="E535" s="7"/>
    </row>
    <row r="536" spans="1:5">
      <c r="A536" s="10" t="s">
        <v>1099</v>
      </c>
      <c r="B536" t="s">
        <v>1100</v>
      </c>
      <c r="C536" s="7">
        <v>1</v>
      </c>
      <c r="D536" s="7">
        <v>3</v>
      </c>
      <c r="E536" s="7"/>
    </row>
    <row r="537" spans="1:5">
      <c r="A537" s="10" t="s">
        <v>1101</v>
      </c>
      <c r="B537" t="s">
        <v>1102</v>
      </c>
      <c r="C537" s="7">
        <v>59</v>
      </c>
      <c r="D537" s="7">
        <v>49</v>
      </c>
      <c r="E537" s="7"/>
    </row>
    <row r="538" spans="1:5">
      <c r="A538" s="10" t="s">
        <v>1103</v>
      </c>
      <c r="B538" t="s">
        <v>1104</v>
      </c>
      <c r="C538" s="7">
        <v>0</v>
      </c>
      <c r="D538" s="7">
        <v>6</v>
      </c>
      <c r="E538" s="7"/>
    </row>
    <row r="539" spans="1:5">
      <c r="A539" s="10" t="s">
        <v>1105</v>
      </c>
      <c r="B539" t="s">
        <v>1106</v>
      </c>
      <c r="C539" s="7">
        <v>14</v>
      </c>
      <c r="D539" s="7">
        <v>29</v>
      </c>
      <c r="E539" s="7"/>
    </row>
    <row r="540" spans="1:5">
      <c r="A540" s="10" t="s">
        <v>1107</v>
      </c>
      <c r="B540" t="s">
        <v>1108</v>
      </c>
      <c r="C540" s="7">
        <v>13</v>
      </c>
      <c r="D540" s="7">
        <v>17</v>
      </c>
      <c r="E540" s="7"/>
    </row>
    <row r="541" spans="1:5">
      <c r="A541" s="10" t="s">
        <v>1109</v>
      </c>
      <c r="B541" t="s">
        <v>1110</v>
      </c>
      <c r="C541" s="7">
        <v>2</v>
      </c>
      <c r="D541" s="7">
        <v>7</v>
      </c>
      <c r="E541" s="7"/>
    </row>
    <row r="542" spans="1:5">
      <c r="A542" s="10" t="s">
        <v>1111</v>
      </c>
      <c r="B542" t="s">
        <v>1112</v>
      </c>
      <c r="C542" s="7">
        <v>1</v>
      </c>
      <c r="D542" s="7">
        <v>2</v>
      </c>
      <c r="E542" s="7"/>
    </row>
    <row r="543" spans="1:5">
      <c r="A543" s="10" t="s">
        <v>1113</v>
      </c>
      <c r="B543" t="s">
        <v>1114</v>
      </c>
      <c r="C543" s="7">
        <v>4</v>
      </c>
      <c r="D543" s="7">
        <v>7</v>
      </c>
      <c r="E543" s="7"/>
    </row>
    <row r="544" spans="1:5">
      <c r="A544" s="10" t="s">
        <v>1115</v>
      </c>
      <c r="B544" t="s">
        <v>1116</v>
      </c>
      <c r="C544" s="7">
        <v>11</v>
      </c>
      <c r="D544" s="7">
        <v>13</v>
      </c>
      <c r="E544" s="7"/>
    </row>
    <row r="545" spans="1:5">
      <c r="A545" s="10" t="s">
        <v>1117</v>
      </c>
      <c r="B545" t="s">
        <v>1118</v>
      </c>
      <c r="C545" s="7">
        <v>2</v>
      </c>
      <c r="D545" s="7">
        <v>10</v>
      </c>
      <c r="E545" s="7"/>
    </row>
    <row r="546" spans="1:5">
      <c r="A546" s="10" t="s">
        <v>1119</v>
      </c>
      <c r="B546" t="s">
        <v>1120</v>
      </c>
      <c r="C546" s="7">
        <v>279</v>
      </c>
      <c r="D546" s="7">
        <v>242</v>
      </c>
      <c r="E546" s="7"/>
    </row>
    <row r="547" spans="1:5">
      <c r="A547" s="10" t="s">
        <v>1121</v>
      </c>
      <c r="B547" t="s">
        <v>1122</v>
      </c>
      <c r="C547" s="7">
        <v>9193</v>
      </c>
      <c r="D547" s="7">
        <v>8402</v>
      </c>
      <c r="E547" s="7"/>
    </row>
    <row r="548" spans="1:5">
      <c r="A548" s="10" t="s">
        <v>1123</v>
      </c>
      <c r="B548" t="s">
        <v>1124</v>
      </c>
      <c r="C548" s="7">
        <v>1</v>
      </c>
      <c r="D548" s="7">
        <v>2</v>
      </c>
      <c r="E548" s="7"/>
    </row>
    <row r="549" spans="1:5">
      <c r="A549" s="10" t="s">
        <v>1125</v>
      </c>
      <c r="B549" t="s">
        <v>1126</v>
      </c>
      <c r="C549" s="7">
        <v>148</v>
      </c>
      <c r="D549" s="7">
        <v>150</v>
      </c>
      <c r="E549" s="7"/>
    </row>
    <row r="550" spans="1:5">
      <c r="A550" s="10" t="s">
        <v>1127</v>
      </c>
      <c r="B550" t="s">
        <v>1128</v>
      </c>
      <c r="C550" s="7">
        <v>57</v>
      </c>
      <c r="D550" s="7">
        <v>77</v>
      </c>
      <c r="E550" s="7"/>
    </row>
    <row r="551" spans="1:5">
      <c r="A551" s="10" t="s">
        <v>1129</v>
      </c>
      <c r="B551" t="s">
        <v>1130</v>
      </c>
      <c r="C551" s="7">
        <v>10</v>
      </c>
      <c r="D551" s="7">
        <v>19</v>
      </c>
      <c r="E551" s="7"/>
    </row>
    <row r="552" spans="1:5">
      <c r="A552" s="10" t="s">
        <v>1131</v>
      </c>
      <c r="B552" t="s">
        <v>1132</v>
      </c>
      <c r="C552" s="7">
        <v>1</v>
      </c>
      <c r="D552" s="7">
        <v>5</v>
      </c>
      <c r="E552" s="7"/>
    </row>
    <row r="553" spans="1:5">
      <c r="A553" s="10" t="s">
        <v>1133</v>
      </c>
      <c r="B553" t="s">
        <v>1134</v>
      </c>
      <c r="C553" s="7">
        <v>0</v>
      </c>
      <c r="D553" s="7">
        <v>1</v>
      </c>
      <c r="E553" s="7"/>
    </row>
    <row r="554" spans="1:5">
      <c r="A554" s="10" t="s">
        <v>1135</v>
      </c>
      <c r="B554" t="s">
        <v>1136</v>
      </c>
      <c r="C554" s="7">
        <v>4</v>
      </c>
      <c r="D554" s="7">
        <v>5</v>
      </c>
      <c r="E554" s="7"/>
    </row>
    <row r="555" spans="1:5">
      <c r="A555" s="10" t="s">
        <v>1137</v>
      </c>
      <c r="B555" t="s">
        <v>1138</v>
      </c>
      <c r="C555" s="7">
        <v>5</v>
      </c>
      <c r="D555" s="7">
        <v>14</v>
      </c>
      <c r="E555" s="7"/>
    </row>
    <row r="556" spans="1:5">
      <c r="A556" s="10" t="s">
        <v>1139</v>
      </c>
      <c r="B556" t="s">
        <v>1140</v>
      </c>
      <c r="C556" s="7">
        <v>2</v>
      </c>
      <c r="D556" s="7">
        <v>3</v>
      </c>
      <c r="E556" s="7"/>
    </row>
    <row r="557" spans="1:5">
      <c r="A557" s="10" t="s">
        <v>1141</v>
      </c>
      <c r="B557" t="s">
        <v>1142</v>
      </c>
      <c r="C557" s="7">
        <v>2</v>
      </c>
      <c r="D557" s="7">
        <v>3</v>
      </c>
      <c r="E557" s="7"/>
    </row>
    <row r="558" spans="1:5">
      <c r="A558" s="10" t="s">
        <v>1143</v>
      </c>
      <c r="B558" t="s">
        <v>1144</v>
      </c>
      <c r="C558" s="7">
        <v>1</v>
      </c>
      <c r="D558" s="7">
        <v>3</v>
      </c>
      <c r="E558" s="7"/>
    </row>
    <row r="559" spans="1:5">
      <c r="A559" s="10" t="s">
        <v>1145</v>
      </c>
      <c r="B559" t="s">
        <v>1146</v>
      </c>
      <c r="C559" s="7">
        <v>1</v>
      </c>
      <c r="D559" s="7">
        <v>4</v>
      </c>
      <c r="E559" s="7"/>
    </row>
    <row r="560" spans="1:5">
      <c r="A560" s="10" t="s">
        <v>1147</v>
      </c>
      <c r="B560" t="s">
        <v>1148</v>
      </c>
      <c r="C560" s="7">
        <v>9</v>
      </c>
      <c r="D560" s="7">
        <v>10</v>
      </c>
      <c r="E560" s="7"/>
    </row>
    <row r="561" spans="1:5">
      <c r="A561" s="10" t="s">
        <v>1149</v>
      </c>
      <c r="B561" t="s">
        <v>1150</v>
      </c>
      <c r="C561" s="7">
        <v>37</v>
      </c>
      <c r="D561" s="7">
        <v>25</v>
      </c>
      <c r="E561" s="7"/>
    </row>
    <row r="562" spans="1:5">
      <c r="A562" s="10" t="s">
        <v>1151</v>
      </c>
      <c r="B562" t="s">
        <v>1152</v>
      </c>
      <c r="C562" s="7">
        <v>29</v>
      </c>
      <c r="D562" s="7">
        <v>32</v>
      </c>
      <c r="E562" s="7"/>
    </row>
    <row r="563" spans="1:5">
      <c r="A563" s="10" t="s">
        <v>1153</v>
      </c>
      <c r="B563" t="s">
        <v>1154</v>
      </c>
      <c r="C563" s="7">
        <v>7</v>
      </c>
      <c r="D563" s="7">
        <v>9</v>
      </c>
      <c r="E563" s="7"/>
    </row>
    <row r="564" spans="1:5">
      <c r="A564" s="10" t="s">
        <v>1155</v>
      </c>
      <c r="B564" t="s">
        <v>1156</v>
      </c>
      <c r="C564" s="7">
        <v>0</v>
      </c>
      <c r="D564" s="7">
        <v>4</v>
      </c>
      <c r="E564" s="7"/>
    </row>
    <row r="565" spans="1:5">
      <c r="A565" s="10" t="s">
        <v>1157</v>
      </c>
      <c r="B565" t="s">
        <v>1158</v>
      </c>
      <c r="C565" s="7">
        <v>0</v>
      </c>
      <c r="D565" s="7">
        <v>4</v>
      </c>
      <c r="E565" s="7"/>
    </row>
    <row r="566" spans="1:5">
      <c r="A566" s="10" t="s">
        <v>1159</v>
      </c>
      <c r="B566" t="s">
        <v>1160</v>
      </c>
      <c r="C566" s="7">
        <v>0</v>
      </c>
      <c r="D566" s="7">
        <v>7</v>
      </c>
      <c r="E566" s="7"/>
    </row>
    <row r="567" spans="1:5">
      <c r="A567" s="10" t="s">
        <v>1161</v>
      </c>
      <c r="B567" t="s">
        <v>1162</v>
      </c>
      <c r="C567" s="7">
        <v>20</v>
      </c>
      <c r="D567" s="7">
        <v>40</v>
      </c>
      <c r="E567" s="7"/>
    </row>
    <row r="568" spans="1:5">
      <c r="A568" s="10" t="s">
        <v>1163</v>
      </c>
      <c r="B568" t="s">
        <v>1164</v>
      </c>
      <c r="C568" s="7">
        <v>66</v>
      </c>
      <c r="D568" s="7">
        <v>129</v>
      </c>
      <c r="E568" s="7"/>
    </row>
    <row r="569" spans="1:5">
      <c r="A569" s="10" t="s">
        <v>1165</v>
      </c>
      <c r="B569" t="s">
        <v>1166</v>
      </c>
      <c r="C569" s="7">
        <v>15</v>
      </c>
      <c r="D569" s="7">
        <v>36</v>
      </c>
      <c r="E569" s="7"/>
    </row>
    <row r="570" spans="1:5">
      <c r="A570" s="10" t="s">
        <v>1167</v>
      </c>
      <c r="B570" t="s">
        <v>1168</v>
      </c>
      <c r="C570" s="7">
        <v>15</v>
      </c>
      <c r="D570" s="7">
        <v>40</v>
      </c>
      <c r="E570" s="7"/>
    </row>
    <row r="571" spans="1:5">
      <c r="A571" s="10" t="s">
        <v>1169</v>
      </c>
      <c r="B571" t="s">
        <v>1170</v>
      </c>
      <c r="C571" s="7">
        <v>20</v>
      </c>
      <c r="D571" s="7">
        <v>48</v>
      </c>
      <c r="E571" s="7"/>
    </row>
    <row r="572" spans="1:5">
      <c r="A572" s="10" t="s">
        <v>1171</v>
      </c>
      <c r="B572" t="s">
        <v>1172</v>
      </c>
      <c r="C572" s="7">
        <v>90</v>
      </c>
      <c r="D572" s="7">
        <v>168</v>
      </c>
      <c r="E572" s="7"/>
    </row>
    <row r="573" spans="1:5">
      <c r="A573" s="10" t="s">
        <v>1173</v>
      </c>
      <c r="B573" t="s">
        <v>1174</v>
      </c>
      <c r="C573" s="7">
        <v>1</v>
      </c>
      <c r="D573" s="7">
        <v>3</v>
      </c>
      <c r="E573" s="7"/>
    </row>
    <row r="574" spans="1:5">
      <c r="A574" s="10" t="s">
        <v>1175</v>
      </c>
      <c r="B574" t="s">
        <v>1176</v>
      </c>
      <c r="C574" s="7">
        <v>29</v>
      </c>
      <c r="D574" s="7">
        <v>26</v>
      </c>
      <c r="E574" s="7"/>
    </row>
    <row r="575" spans="1:5">
      <c r="A575" s="10" t="s">
        <v>1177</v>
      </c>
      <c r="B575" t="s">
        <v>1178</v>
      </c>
      <c r="C575" s="7">
        <v>5</v>
      </c>
      <c r="D575" s="7">
        <v>6</v>
      </c>
      <c r="E575" s="7"/>
    </row>
    <row r="576" spans="1:5">
      <c r="A576" s="10" t="s">
        <v>1179</v>
      </c>
      <c r="B576" t="s">
        <v>1180</v>
      </c>
      <c r="C576" s="7">
        <v>13</v>
      </c>
      <c r="D576" s="7">
        <v>18</v>
      </c>
      <c r="E576" s="7"/>
    </row>
    <row r="577" spans="1:5">
      <c r="A577" s="10" t="s">
        <v>1181</v>
      </c>
      <c r="B577" t="s">
        <v>1182</v>
      </c>
      <c r="C577" s="7">
        <v>4</v>
      </c>
      <c r="D577" s="7">
        <v>12</v>
      </c>
      <c r="E577" s="7"/>
    </row>
    <row r="578" spans="1:5">
      <c r="A578" s="10" t="s">
        <v>1183</v>
      </c>
      <c r="B578" t="s">
        <v>1184</v>
      </c>
      <c r="C578" s="7">
        <v>0</v>
      </c>
      <c r="D578" s="7">
        <v>4</v>
      </c>
      <c r="E578" s="7"/>
    </row>
    <row r="579" spans="1:5">
      <c r="A579" s="10" t="s">
        <v>1185</v>
      </c>
      <c r="B579" t="s">
        <v>1186</v>
      </c>
      <c r="C579" s="7">
        <v>2</v>
      </c>
      <c r="D579" s="7">
        <v>10</v>
      </c>
      <c r="E579" s="7"/>
    </row>
    <row r="580" spans="1:5">
      <c r="A580" s="10" t="s">
        <v>1187</v>
      </c>
      <c r="B580" t="s">
        <v>1188</v>
      </c>
      <c r="C580" s="7">
        <v>0</v>
      </c>
      <c r="D580" s="7">
        <v>5</v>
      </c>
      <c r="E580" s="7"/>
    </row>
    <row r="581" spans="1:5">
      <c r="A581" s="10" t="s">
        <v>1189</v>
      </c>
      <c r="B581" t="s">
        <v>1190</v>
      </c>
      <c r="C581" s="7">
        <v>0</v>
      </c>
      <c r="D581" s="7">
        <v>9</v>
      </c>
      <c r="E581" s="7"/>
    </row>
    <row r="582" spans="1:5">
      <c r="A582" s="10" t="s">
        <v>1191</v>
      </c>
      <c r="B582" t="s">
        <v>1192</v>
      </c>
      <c r="C582" s="7">
        <v>1</v>
      </c>
      <c r="D582" s="7">
        <v>14</v>
      </c>
      <c r="E582" s="7"/>
    </row>
    <row r="583" spans="1:5">
      <c r="A583" s="10" t="s">
        <v>1193</v>
      </c>
      <c r="B583" t="s">
        <v>1194</v>
      </c>
      <c r="C583" s="7">
        <v>1</v>
      </c>
      <c r="D583" s="7">
        <v>12</v>
      </c>
      <c r="E583" s="7"/>
    </row>
    <row r="584" spans="1:5">
      <c r="A584" s="10" t="s">
        <v>1195</v>
      </c>
      <c r="B584" t="s">
        <v>1196</v>
      </c>
      <c r="C584" s="7">
        <v>5</v>
      </c>
      <c r="D584" s="7">
        <v>10</v>
      </c>
      <c r="E584" s="7"/>
    </row>
    <row r="585" spans="1:5">
      <c r="A585" s="10" t="s">
        <v>1197</v>
      </c>
      <c r="B585" t="s">
        <v>1198</v>
      </c>
      <c r="C585" s="7">
        <v>0</v>
      </c>
      <c r="D585" s="7">
        <v>8</v>
      </c>
      <c r="E585" s="7"/>
    </row>
    <row r="586" spans="1:5">
      <c r="A586" s="10" t="s">
        <v>1199</v>
      </c>
      <c r="B586" t="s">
        <v>1200</v>
      </c>
      <c r="C586" s="7">
        <v>3</v>
      </c>
      <c r="D586" s="7">
        <v>11</v>
      </c>
      <c r="E586" s="7"/>
    </row>
    <row r="587" spans="1:5">
      <c r="A587" s="10" t="s">
        <v>1201</v>
      </c>
      <c r="B587" t="s">
        <v>1202</v>
      </c>
      <c r="C587" s="7">
        <v>0</v>
      </c>
      <c r="D587" s="7">
        <v>9</v>
      </c>
      <c r="E587" s="7"/>
    </row>
    <row r="588" spans="1:5">
      <c r="A588" s="10" t="s">
        <v>1203</v>
      </c>
      <c r="B588" t="s">
        <v>1204</v>
      </c>
      <c r="C588" s="7">
        <v>15</v>
      </c>
      <c r="D588" s="7">
        <v>11</v>
      </c>
      <c r="E588" s="7"/>
    </row>
    <row r="589" spans="1:5">
      <c r="A589" s="10" t="s">
        <v>1205</v>
      </c>
      <c r="B589" t="s">
        <v>1206</v>
      </c>
      <c r="C589" s="7">
        <v>2</v>
      </c>
      <c r="D589" s="7">
        <v>4</v>
      </c>
      <c r="E589" s="7"/>
    </row>
    <row r="590" spans="1:5">
      <c r="A590" s="10" t="s">
        <v>1207</v>
      </c>
      <c r="B590" t="s">
        <v>3199</v>
      </c>
      <c r="C590" s="7">
        <v>1</v>
      </c>
      <c r="D590" s="7">
        <v>4</v>
      </c>
      <c r="E590" s="7"/>
    </row>
    <row r="591" spans="1:5">
      <c r="A591" s="10" t="s">
        <v>1208</v>
      </c>
      <c r="B591" t="s">
        <v>1209</v>
      </c>
      <c r="C591" s="7">
        <v>2</v>
      </c>
      <c r="D591" s="7">
        <v>2</v>
      </c>
      <c r="E591" s="7"/>
    </row>
    <row r="592" spans="1:5">
      <c r="A592" s="10" t="s">
        <v>1210</v>
      </c>
      <c r="B592" t="s">
        <v>1211</v>
      </c>
      <c r="C592" s="7">
        <v>2</v>
      </c>
      <c r="D592" s="7">
        <v>6</v>
      </c>
      <c r="E592" s="7"/>
    </row>
    <row r="593" spans="1:5">
      <c r="A593" s="10" t="s">
        <v>1212</v>
      </c>
      <c r="B593" t="s">
        <v>1213</v>
      </c>
      <c r="C593" s="7">
        <v>2</v>
      </c>
      <c r="D593" s="7">
        <v>5</v>
      </c>
      <c r="E593" s="7"/>
    </row>
    <row r="594" spans="1:5">
      <c r="A594" s="10" t="s">
        <v>1214</v>
      </c>
      <c r="B594" t="s">
        <v>1215</v>
      </c>
      <c r="C594" s="7">
        <v>4</v>
      </c>
      <c r="D594" s="7">
        <v>12</v>
      </c>
      <c r="E594" s="7"/>
    </row>
    <row r="595" spans="1:5">
      <c r="A595" s="10" t="s">
        <v>1216</v>
      </c>
      <c r="B595" t="s">
        <v>1217</v>
      </c>
      <c r="C595" s="7">
        <v>6</v>
      </c>
      <c r="D595" s="7">
        <v>10</v>
      </c>
      <c r="E595" s="7"/>
    </row>
    <row r="596" spans="1:5">
      <c r="A596" s="10" t="s">
        <v>1218</v>
      </c>
      <c r="B596" t="s">
        <v>1219</v>
      </c>
      <c r="C596" s="7">
        <v>13</v>
      </c>
      <c r="D596" s="7">
        <v>17</v>
      </c>
      <c r="E596" s="7"/>
    </row>
    <row r="597" spans="1:5">
      <c r="A597" s="10" t="s">
        <v>1220</v>
      </c>
      <c r="B597" t="s">
        <v>1221</v>
      </c>
      <c r="C597" s="7">
        <v>8</v>
      </c>
      <c r="D597" s="7">
        <v>9</v>
      </c>
      <c r="E597" s="7"/>
    </row>
    <row r="598" spans="1:5">
      <c r="A598" s="10" t="s">
        <v>1222</v>
      </c>
      <c r="B598" t="s">
        <v>1223</v>
      </c>
      <c r="C598" s="7">
        <v>0</v>
      </c>
      <c r="D598" s="7">
        <v>3</v>
      </c>
      <c r="E598" s="7"/>
    </row>
    <row r="599" spans="1:5">
      <c r="A599" s="10" t="s">
        <v>1224</v>
      </c>
      <c r="B599" t="s">
        <v>1225</v>
      </c>
      <c r="C599" s="7">
        <v>1</v>
      </c>
      <c r="D599" s="7">
        <v>3</v>
      </c>
      <c r="E599" s="7"/>
    </row>
    <row r="600" spans="1:5">
      <c r="A600" s="10" t="s">
        <v>1226</v>
      </c>
      <c r="B600" t="s">
        <v>1227</v>
      </c>
      <c r="C600" s="7">
        <v>3</v>
      </c>
      <c r="D600" s="7">
        <v>7</v>
      </c>
      <c r="E600" s="7"/>
    </row>
    <row r="601" spans="1:5">
      <c r="A601" s="10" t="s">
        <v>1228</v>
      </c>
      <c r="B601" t="s">
        <v>1229</v>
      </c>
      <c r="C601" s="7">
        <v>20</v>
      </c>
      <c r="D601" s="7">
        <v>21</v>
      </c>
      <c r="E601" s="7"/>
    </row>
    <row r="602" spans="1:5">
      <c r="A602" s="10" t="s">
        <v>1230</v>
      </c>
      <c r="B602" t="s">
        <v>1231</v>
      </c>
      <c r="C602" s="7">
        <v>0</v>
      </c>
      <c r="D602" s="7">
        <v>6</v>
      </c>
      <c r="E602" s="7"/>
    </row>
    <row r="603" spans="1:5">
      <c r="A603" s="10" t="s">
        <v>1232</v>
      </c>
      <c r="B603" t="s">
        <v>1233</v>
      </c>
      <c r="C603" s="7">
        <v>0</v>
      </c>
      <c r="D603" s="7">
        <v>3</v>
      </c>
      <c r="E603" s="7"/>
    </row>
    <row r="604" spans="1:5">
      <c r="A604" s="10" t="s">
        <v>1234</v>
      </c>
      <c r="B604" t="s">
        <v>1235</v>
      </c>
      <c r="C604" s="7">
        <v>2</v>
      </c>
      <c r="D604" s="7">
        <v>4</v>
      </c>
      <c r="E604" s="7"/>
    </row>
    <row r="605" spans="1:5">
      <c r="A605" s="10" t="s">
        <v>1236</v>
      </c>
      <c r="B605" t="s">
        <v>1237</v>
      </c>
      <c r="C605" s="7">
        <v>10</v>
      </c>
      <c r="D605" s="7">
        <v>14</v>
      </c>
      <c r="E605" s="7"/>
    </row>
    <row r="606" spans="1:5">
      <c r="A606" s="10" t="s">
        <v>1238</v>
      </c>
      <c r="B606" t="s">
        <v>1239</v>
      </c>
      <c r="C606" s="7">
        <v>8</v>
      </c>
      <c r="D606" s="7">
        <v>13</v>
      </c>
      <c r="E606" s="7"/>
    </row>
    <row r="607" spans="1:5">
      <c r="A607" s="10" t="s">
        <v>1240</v>
      </c>
      <c r="B607" t="s">
        <v>1241</v>
      </c>
      <c r="C607" s="7">
        <v>1</v>
      </c>
      <c r="D607" s="7">
        <v>2</v>
      </c>
      <c r="E607" s="7"/>
    </row>
    <row r="608" spans="1:5">
      <c r="A608" s="10" t="s">
        <v>1242</v>
      </c>
      <c r="B608" t="s">
        <v>1243</v>
      </c>
      <c r="C608" s="7">
        <v>2</v>
      </c>
      <c r="D608" s="7">
        <v>4</v>
      </c>
      <c r="E608" s="7"/>
    </row>
    <row r="609" spans="1:5">
      <c r="A609" s="10" t="s">
        <v>1244</v>
      </c>
      <c r="B609" t="s">
        <v>1245</v>
      </c>
      <c r="C609" s="7">
        <v>4</v>
      </c>
      <c r="D609" s="7">
        <v>3</v>
      </c>
      <c r="E609" s="7"/>
    </row>
    <row r="610" spans="1:5">
      <c r="A610" s="10" t="s">
        <v>1246</v>
      </c>
      <c r="B610" t="s">
        <v>1247</v>
      </c>
      <c r="C610" s="7">
        <v>3</v>
      </c>
      <c r="D610" s="7">
        <v>7</v>
      </c>
      <c r="E610" s="7"/>
    </row>
    <row r="611" spans="1:5">
      <c r="A611" s="10" t="s">
        <v>1248</v>
      </c>
      <c r="B611" t="s">
        <v>1249</v>
      </c>
      <c r="C611" s="7">
        <v>9</v>
      </c>
      <c r="D611" s="7">
        <v>9</v>
      </c>
      <c r="E611" s="7"/>
    </row>
    <row r="612" spans="1:5">
      <c r="A612" s="10" t="s">
        <v>1250</v>
      </c>
      <c r="B612" t="s">
        <v>1251</v>
      </c>
      <c r="C612" s="7">
        <v>4</v>
      </c>
      <c r="D612" s="7">
        <v>5</v>
      </c>
      <c r="E612" s="7"/>
    </row>
    <row r="613" spans="1:5">
      <c r="A613" s="10" t="s">
        <v>1252</v>
      </c>
      <c r="B613" t="s">
        <v>1253</v>
      </c>
      <c r="C613" s="7">
        <v>8</v>
      </c>
      <c r="D613" s="7">
        <v>7</v>
      </c>
      <c r="E613" s="7"/>
    </row>
    <row r="614" spans="1:5">
      <c r="A614" s="10" t="s">
        <v>1254</v>
      </c>
      <c r="B614" t="s">
        <v>1255</v>
      </c>
      <c r="C614" s="7">
        <v>7</v>
      </c>
      <c r="D614" s="7">
        <v>7</v>
      </c>
      <c r="E614" s="7"/>
    </row>
    <row r="615" spans="1:5">
      <c r="A615" s="10" t="s">
        <v>1256</v>
      </c>
      <c r="B615" t="s">
        <v>1257</v>
      </c>
      <c r="C615" s="7">
        <v>2</v>
      </c>
      <c r="D615" s="7">
        <v>9</v>
      </c>
      <c r="E615" s="7"/>
    </row>
    <row r="616" spans="1:5">
      <c r="A616" s="10" t="s">
        <v>1258</v>
      </c>
      <c r="B616" t="s">
        <v>1259</v>
      </c>
      <c r="C616" s="7">
        <v>1</v>
      </c>
      <c r="D616" s="7">
        <v>4</v>
      </c>
      <c r="E616" s="7"/>
    </row>
    <row r="617" spans="1:5">
      <c r="A617" s="10" t="s">
        <v>1260</v>
      </c>
      <c r="B617" t="s">
        <v>1261</v>
      </c>
      <c r="C617" s="7">
        <v>1</v>
      </c>
      <c r="D617" s="7">
        <v>3</v>
      </c>
      <c r="E617" s="7"/>
    </row>
    <row r="618" spans="1:5">
      <c r="A618" s="10" t="s">
        <v>1262</v>
      </c>
      <c r="B618" t="s">
        <v>1263</v>
      </c>
      <c r="C618" s="7">
        <v>10</v>
      </c>
      <c r="D618" s="7">
        <v>18</v>
      </c>
      <c r="E618" s="7"/>
    </row>
    <row r="619" spans="1:5">
      <c r="A619" s="10" t="s">
        <v>1264</v>
      </c>
      <c r="B619" t="s">
        <v>1265</v>
      </c>
      <c r="C619" s="7">
        <v>5</v>
      </c>
      <c r="D619" s="7">
        <v>16</v>
      </c>
      <c r="E619" s="7"/>
    </row>
    <row r="620" spans="1:5">
      <c r="A620" s="10" t="s">
        <v>1266</v>
      </c>
      <c r="B620" t="s">
        <v>1267</v>
      </c>
      <c r="C620" s="7">
        <v>0</v>
      </c>
      <c r="D620" s="7">
        <v>4</v>
      </c>
      <c r="E620" s="7"/>
    </row>
    <row r="621" spans="1:5">
      <c r="A621" s="10" t="s">
        <v>1268</v>
      </c>
      <c r="B621" t="s">
        <v>1269</v>
      </c>
      <c r="C621" s="7">
        <v>0</v>
      </c>
      <c r="D621" s="7">
        <v>3</v>
      </c>
      <c r="E621" s="7"/>
    </row>
    <row r="622" spans="1:5">
      <c r="A622" s="10" t="s">
        <v>1270</v>
      </c>
      <c r="B622" t="s">
        <v>1271</v>
      </c>
      <c r="C622" s="7">
        <v>10</v>
      </c>
      <c r="D622" s="7">
        <v>11</v>
      </c>
      <c r="E622" s="7"/>
    </row>
    <row r="623" spans="1:5">
      <c r="A623" s="10" t="s">
        <v>1272</v>
      </c>
      <c r="B623" t="s">
        <v>1273</v>
      </c>
      <c r="C623" s="7">
        <v>1</v>
      </c>
      <c r="D623" s="7">
        <v>2</v>
      </c>
      <c r="E623" s="7"/>
    </row>
    <row r="624" spans="1:5">
      <c r="A624" s="10" t="s">
        <v>1274</v>
      </c>
      <c r="B624" t="s">
        <v>1275</v>
      </c>
      <c r="C624" s="7">
        <v>2</v>
      </c>
      <c r="D624" s="7">
        <v>5</v>
      </c>
      <c r="E624" s="7"/>
    </row>
    <row r="625" spans="1:5">
      <c r="A625" s="10" t="s">
        <v>1276</v>
      </c>
      <c r="B625" t="s">
        <v>1277</v>
      </c>
      <c r="C625" s="7">
        <v>0</v>
      </c>
      <c r="D625" s="7">
        <v>1</v>
      </c>
      <c r="E625" s="7"/>
    </row>
    <row r="626" spans="1:5">
      <c r="A626" s="10" t="s">
        <v>1278</v>
      </c>
      <c r="B626" t="s">
        <v>1279</v>
      </c>
      <c r="C626" s="7">
        <v>8</v>
      </c>
      <c r="D626" s="7">
        <v>7</v>
      </c>
      <c r="E626" s="7"/>
    </row>
    <row r="627" spans="1:5">
      <c r="A627" s="10" t="s">
        <v>1280</v>
      </c>
      <c r="B627" t="s">
        <v>1281</v>
      </c>
      <c r="C627" s="7">
        <v>1</v>
      </c>
      <c r="D627" s="7">
        <v>5</v>
      </c>
      <c r="E627" s="7"/>
    </row>
    <row r="628" spans="1:5">
      <c r="A628" s="10" t="s">
        <v>1282</v>
      </c>
      <c r="B628" t="s">
        <v>1283</v>
      </c>
      <c r="C628" s="7">
        <v>1</v>
      </c>
      <c r="D628" s="7">
        <v>2</v>
      </c>
      <c r="E628" s="7"/>
    </row>
    <row r="629" spans="1:5">
      <c r="A629" s="10" t="s">
        <v>1284</v>
      </c>
      <c r="B629" t="s">
        <v>1285</v>
      </c>
      <c r="C629" s="7">
        <v>0</v>
      </c>
      <c r="D629" s="7">
        <v>1</v>
      </c>
      <c r="E629" s="7"/>
    </row>
    <row r="630" spans="1:5">
      <c r="A630" s="10" t="s">
        <v>1286</v>
      </c>
      <c r="B630" t="s">
        <v>1287</v>
      </c>
      <c r="C630" s="7">
        <v>1</v>
      </c>
      <c r="D630" s="7">
        <v>2</v>
      </c>
      <c r="E630" s="7"/>
    </row>
    <row r="631" spans="1:5">
      <c r="A631" s="10" t="s">
        <v>1288</v>
      </c>
      <c r="B631" t="s">
        <v>1289</v>
      </c>
      <c r="C631" s="7">
        <v>0</v>
      </c>
      <c r="D631" s="7">
        <v>2</v>
      </c>
      <c r="E631" s="7"/>
    </row>
    <row r="632" spans="1:5">
      <c r="A632" s="10" t="s">
        <v>1290</v>
      </c>
      <c r="B632" t="s">
        <v>1291</v>
      </c>
      <c r="C632" s="7">
        <v>1</v>
      </c>
      <c r="D632" s="7">
        <v>2</v>
      </c>
      <c r="E632" s="7"/>
    </row>
    <row r="633" spans="1:5">
      <c r="A633" s="10" t="s">
        <v>1292</v>
      </c>
      <c r="B633" t="s">
        <v>1293</v>
      </c>
      <c r="C633" s="7">
        <v>1</v>
      </c>
      <c r="D633" s="7">
        <v>1</v>
      </c>
      <c r="E633" s="7"/>
    </row>
    <row r="634" spans="1:5">
      <c r="A634" s="10" t="s">
        <v>1294</v>
      </c>
      <c r="B634" t="s">
        <v>1295</v>
      </c>
      <c r="C634" s="7">
        <v>3</v>
      </c>
      <c r="D634" s="7">
        <v>2</v>
      </c>
      <c r="E634" s="7"/>
    </row>
    <row r="635" spans="1:5">
      <c r="A635" s="10" t="s">
        <v>1296</v>
      </c>
      <c r="B635" t="s">
        <v>1297</v>
      </c>
      <c r="C635" s="7">
        <v>0</v>
      </c>
      <c r="D635" s="7">
        <v>2</v>
      </c>
      <c r="E635" s="7"/>
    </row>
    <row r="636" spans="1:5">
      <c r="A636" s="10" t="s">
        <v>1298</v>
      </c>
      <c r="B636" t="s">
        <v>1299</v>
      </c>
      <c r="C636" s="7">
        <v>0</v>
      </c>
      <c r="D636" s="7">
        <v>2</v>
      </c>
      <c r="E636" s="7"/>
    </row>
    <row r="637" spans="1:5">
      <c r="A637" s="10" t="s">
        <v>1300</v>
      </c>
      <c r="B637" t="s">
        <v>1301</v>
      </c>
      <c r="C637" s="7">
        <v>0</v>
      </c>
      <c r="D637" s="7">
        <v>2</v>
      </c>
      <c r="E637" s="7"/>
    </row>
    <row r="638" spans="1:5">
      <c r="A638" s="10" t="s">
        <v>1302</v>
      </c>
      <c r="B638" t="s">
        <v>1303</v>
      </c>
      <c r="C638" s="7">
        <v>1</v>
      </c>
      <c r="D638" s="7">
        <v>2</v>
      </c>
      <c r="E638" s="7"/>
    </row>
    <row r="639" spans="1:5">
      <c r="A639" s="10" t="s">
        <v>1304</v>
      </c>
      <c r="B639" t="s">
        <v>1305</v>
      </c>
      <c r="C639" s="7">
        <v>21</v>
      </c>
      <c r="D639" s="7">
        <v>24</v>
      </c>
      <c r="E639" s="7"/>
    </row>
    <row r="640" spans="1:5">
      <c r="A640" s="10" t="s">
        <v>1306</v>
      </c>
      <c r="B640" t="s">
        <v>1307</v>
      </c>
      <c r="C640" s="7">
        <v>0</v>
      </c>
      <c r="D640" s="7">
        <v>3</v>
      </c>
      <c r="E640" s="7"/>
    </row>
    <row r="641" spans="1:5">
      <c r="A641" s="10" t="s">
        <v>1308</v>
      </c>
      <c r="B641" t="s">
        <v>1309</v>
      </c>
      <c r="C641" s="7">
        <v>3</v>
      </c>
      <c r="D641" s="7">
        <v>6</v>
      </c>
      <c r="E641" s="7"/>
    </row>
    <row r="642" spans="1:5">
      <c r="A642" s="10" t="s">
        <v>1310</v>
      </c>
      <c r="B642" t="s">
        <v>1311</v>
      </c>
      <c r="C642" s="7">
        <v>36</v>
      </c>
      <c r="D642" s="7">
        <v>35</v>
      </c>
      <c r="E642" s="7"/>
    </row>
    <row r="643" spans="1:5">
      <c r="A643" s="10" t="s">
        <v>1312</v>
      </c>
      <c r="B643" t="s">
        <v>1313</v>
      </c>
      <c r="C643" s="7">
        <v>27</v>
      </c>
      <c r="D643" s="7">
        <v>29</v>
      </c>
      <c r="E643" s="7"/>
    </row>
    <row r="644" spans="1:5">
      <c r="A644" s="10" t="s">
        <v>1314</v>
      </c>
      <c r="B644" t="s">
        <v>1315</v>
      </c>
      <c r="C644" s="7">
        <v>9</v>
      </c>
      <c r="D644" s="7">
        <v>8</v>
      </c>
      <c r="E644" s="7"/>
    </row>
    <row r="645" spans="1:5">
      <c r="A645" s="10" t="s">
        <v>1316</v>
      </c>
      <c r="B645" t="s">
        <v>1317</v>
      </c>
      <c r="C645" s="7">
        <v>3</v>
      </c>
      <c r="D645" s="7">
        <v>5</v>
      </c>
      <c r="E645" s="7"/>
    </row>
    <row r="646" spans="1:5">
      <c r="A646" s="10" t="s">
        <v>1318</v>
      </c>
      <c r="B646" t="s">
        <v>1319</v>
      </c>
      <c r="C646" s="7">
        <v>6</v>
      </c>
      <c r="D646" s="7">
        <v>9</v>
      </c>
      <c r="E646" s="7"/>
    </row>
    <row r="647" spans="1:5">
      <c r="A647" s="10" t="s">
        <v>1320</v>
      </c>
      <c r="B647" t="s">
        <v>1321</v>
      </c>
      <c r="C647" s="7">
        <v>4</v>
      </c>
      <c r="D647" s="7">
        <v>6</v>
      </c>
      <c r="E647" s="7"/>
    </row>
    <row r="648" spans="1:5">
      <c r="A648" s="10" t="s">
        <v>1322</v>
      </c>
      <c r="B648" t="s">
        <v>1323</v>
      </c>
      <c r="C648" s="7">
        <v>3</v>
      </c>
      <c r="D648" s="7">
        <v>5</v>
      </c>
      <c r="E648" s="7"/>
    </row>
    <row r="649" spans="1:5">
      <c r="A649" s="10" t="s">
        <v>1324</v>
      </c>
      <c r="B649" t="s">
        <v>1325</v>
      </c>
      <c r="C649" s="7">
        <v>7</v>
      </c>
      <c r="D649" s="7">
        <v>9</v>
      </c>
      <c r="E649" s="7"/>
    </row>
    <row r="650" spans="1:5">
      <c r="A650" s="10" t="s">
        <v>1326</v>
      </c>
      <c r="B650" t="s">
        <v>1327</v>
      </c>
      <c r="C650" s="7">
        <v>3</v>
      </c>
      <c r="D650" s="7">
        <v>3</v>
      </c>
      <c r="E650" s="7"/>
    </row>
    <row r="651" spans="1:5">
      <c r="A651" s="10" t="s">
        <v>1328</v>
      </c>
      <c r="B651" t="s">
        <v>1329</v>
      </c>
      <c r="C651" s="7">
        <v>9</v>
      </c>
      <c r="D651" s="7">
        <v>12</v>
      </c>
      <c r="E651" s="7"/>
    </row>
    <row r="652" spans="1:5">
      <c r="A652" s="10" t="s">
        <v>1330</v>
      </c>
      <c r="B652" t="s">
        <v>1331</v>
      </c>
      <c r="C652" s="7">
        <v>1</v>
      </c>
      <c r="D652" s="7">
        <v>5</v>
      </c>
      <c r="E652" s="7"/>
    </row>
    <row r="653" spans="1:5">
      <c r="A653" s="10" t="s">
        <v>1332</v>
      </c>
      <c r="B653" t="s">
        <v>1333</v>
      </c>
      <c r="C653" s="7">
        <v>4</v>
      </c>
      <c r="D653" s="7">
        <v>7</v>
      </c>
      <c r="E653" s="7"/>
    </row>
    <row r="654" spans="1:5">
      <c r="A654" s="10" t="s">
        <v>1334</v>
      </c>
      <c r="B654" t="s">
        <v>1335</v>
      </c>
      <c r="C654" s="7">
        <v>1</v>
      </c>
      <c r="D654" s="7">
        <v>6</v>
      </c>
      <c r="E654" s="7"/>
    </row>
    <row r="655" spans="1:5">
      <c r="A655" s="10" t="s">
        <v>1336</v>
      </c>
      <c r="B655" t="s">
        <v>1337</v>
      </c>
      <c r="C655" s="7">
        <v>65</v>
      </c>
      <c r="D655" s="7">
        <v>62</v>
      </c>
      <c r="E655" s="7"/>
    </row>
    <row r="656" spans="1:5">
      <c r="A656" s="10" t="s">
        <v>1338</v>
      </c>
      <c r="B656" t="s">
        <v>1339</v>
      </c>
      <c r="C656" s="7">
        <v>0</v>
      </c>
      <c r="D656" s="7">
        <v>3</v>
      </c>
      <c r="E656" s="7"/>
    </row>
    <row r="657" spans="1:5">
      <c r="A657" s="10" t="s">
        <v>1340</v>
      </c>
      <c r="B657" t="s">
        <v>1341</v>
      </c>
      <c r="C657" s="7">
        <v>0</v>
      </c>
      <c r="D657" s="7">
        <v>1</v>
      </c>
      <c r="E657" s="7"/>
    </row>
    <row r="658" spans="1:5">
      <c r="A658" s="10" t="s">
        <v>1342</v>
      </c>
      <c r="B658" t="s">
        <v>1343</v>
      </c>
      <c r="C658" s="7">
        <v>0</v>
      </c>
      <c r="D658" s="7">
        <v>1</v>
      </c>
      <c r="E658" s="7"/>
    </row>
    <row r="659" spans="1:5">
      <c r="A659" s="10" t="s">
        <v>1344</v>
      </c>
      <c r="B659" t="s">
        <v>1345</v>
      </c>
      <c r="C659" s="7">
        <v>1</v>
      </c>
      <c r="D659" s="7">
        <v>1</v>
      </c>
      <c r="E659" s="7"/>
    </row>
    <row r="660" spans="1:5">
      <c r="A660" s="10" t="s">
        <v>1346</v>
      </c>
      <c r="B660" t="s">
        <v>1347</v>
      </c>
      <c r="C660" s="7">
        <v>0</v>
      </c>
      <c r="D660" s="7">
        <v>2</v>
      </c>
      <c r="E660" s="7"/>
    </row>
    <row r="661" spans="1:5">
      <c r="A661" s="10" t="s">
        <v>1348</v>
      </c>
      <c r="B661" t="s">
        <v>4102</v>
      </c>
      <c r="C661" s="7">
        <v>8</v>
      </c>
      <c r="D661" s="7">
        <v>9</v>
      </c>
      <c r="E661" s="7"/>
    </row>
    <row r="662" spans="1:5">
      <c r="A662" s="10" t="s">
        <v>1349</v>
      </c>
      <c r="B662" t="s">
        <v>1350</v>
      </c>
      <c r="C662" s="7">
        <v>1</v>
      </c>
      <c r="D662" s="7">
        <v>4</v>
      </c>
      <c r="E662" s="7"/>
    </row>
    <row r="663" spans="1:5">
      <c r="A663" s="10" t="s">
        <v>1351</v>
      </c>
      <c r="B663" t="s">
        <v>1352</v>
      </c>
      <c r="C663" s="7">
        <v>14</v>
      </c>
      <c r="D663" s="7">
        <v>12</v>
      </c>
      <c r="E663" s="7"/>
    </row>
    <row r="664" spans="1:5">
      <c r="A664" s="10" t="s">
        <v>1353</v>
      </c>
      <c r="B664" t="s">
        <v>1354</v>
      </c>
      <c r="C664" s="7">
        <v>2</v>
      </c>
      <c r="D664" s="7">
        <v>5</v>
      </c>
      <c r="E664" s="7"/>
    </row>
    <row r="665" spans="1:5">
      <c r="A665" s="10" t="s">
        <v>1355</v>
      </c>
      <c r="B665" t="s">
        <v>1356</v>
      </c>
      <c r="C665" s="7">
        <v>1</v>
      </c>
      <c r="D665" s="7">
        <v>2</v>
      </c>
      <c r="E665" s="7"/>
    </row>
    <row r="666" spans="1:5">
      <c r="A666" s="10" t="s">
        <v>1357</v>
      </c>
      <c r="B666" t="s">
        <v>1358</v>
      </c>
      <c r="C666" s="7">
        <v>11</v>
      </c>
      <c r="D666" s="7">
        <v>10</v>
      </c>
      <c r="E666" s="7"/>
    </row>
    <row r="667" spans="1:5">
      <c r="A667" s="10" t="s">
        <v>1359</v>
      </c>
      <c r="B667" t="s">
        <v>1360</v>
      </c>
      <c r="C667" s="7">
        <v>7</v>
      </c>
      <c r="D667" s="7">
        <v>31</v>
      </c>
      <c r="E667" s="7"/>
    </row>
    <row r="668" spans="1:5">
      <c r="A668" s="10" t="s">
        <v>1361</v>
      </c>
      <c r="B668" t="s">
        <v>1362</v>
      </c>
      <c r="C668" s="7">
        <v>0</v>
      </c>
      <c r="D668" s="7">
        <v>1</v>
      </c>
      <c r="E668" s="7"/>
    </row>
    <row r="669" spans="1:5">
      <c r="A669" s="10" t="s">
        <v>1363</v>
      </c>
      <c r="B669" t="s">
        <v>1364</v>
      </c>
      <c r="C669" s="7">
        <v>0</v>
      </c>
      <c r="D669" s="7">
        <v>1</v>
      </c>
      <c r="E669" s="7"/>
    </row>
    <row r="670" spans="1:5">
      <c r="A670" s="10" t="s">
        <v>1365</v>
      </c>
      <c r="B670" t="s">
        <v>1366</v>
      </c>
      <c r="C670" s="7">
        <v>39</v>
      </c>
      <c r="D670" s="7">
        <v>32</v>
      </c>
      <c r="E670" s="7"/>
    </row>
    <row r="671" spans="1:5">
      <c r="A671" s="10" t="s">
        <v>1367</v>
      </c>
      <c r="B671" t="s">
        <v>1368</v>
      </c>
      <c r="C671" s="7">
        <v>1</v>
      </c>
      <c r="D671" s="7">
        <v>2</v>
      </c>
      <c r="E671" s="7"/>
    </row>
    <row r="672" spans="1:5">
      <c r="A672" s="10" t="s">
        <v>1369</v>
      </c>
      <c r="B672" t="s">
        <v>1370</v>
      </c>
      <c r="C672" s="7">
        <v>2</v>
      </c>
      <c r="D672" s="7">
        <v>4</v>
      </c>
      <c r="E672" s="7"/>
    </row>
    <row r="673" spans="1:5">
      <c r="A673" s="10" t="s">
        <v>1371</v>
      </c>
      <c r="B673" t="s">
        <v>1372</v>
      </c>
      <c r="C673" s="7">
        <v>21</v>
      </c>
      <c r="D673" s="7">
        <v>25</v>
      </c>
      <c r="E673" s="7"/>
    </row>
    <row r="674" spans="1:5">
      <c r="A674" s="10" t="s">
        <v>1373</v>
      </c>
      <c r="B674" t="s">
        <v>1374</v>
      </c>
      <c r="C674" s="7">
        <v>954</v>
      </c>
      <c r="D674" s="7">
        <v>751</v>
      </c>
      <c r="E674" s="7"/>
    </row>
    <row r="675" spans="1:5">
      <c r="A675" s="10" t="s">
        <v>1375</v>
      </c>
      <c r="B675" t="s">
        <v>1376</v>
      </c>
      <c r="C675" s="7">
        <v>0</v>
      </c>
      <c r="D675" s="7">
        <v>1</v>
      </c>
      <c r="E675" s="7"/>
    </row>
    <row r="676" spans="1:5">
      <c r="A676" s="10" t="s">
        <v>1377</v>
      </c>
      <c r="B676" t="s">
        <v>1378</v>
      </c>
      <c r="C676" s="7">
        <v>10</v>
      </c>
      <c r="D676" s="7">
        <v>12</v>
      </c>
      <c r="E676" s="7"/>
    </row>
    <row r="677" spans="1:5">
      <c r="A677" s="10" t="s">
        <v>1379</v>
      </c>
      <c r="B677" t="s">
        <v>1380</v>
      </c>
      <c r="C677" s="7">
        <v>38</v>
      </c>
      <c r="D677" s="7">
        <v>37</v>
      </c>
      <c r="E677" s="7"/>
    </row>
    <row r="678" spans="1:5">
      <c r="A678" s="10" t="s">
        <v>1381</v>
      </c>
      <c r="B678" t="s">
        <v>1382</v>
      </c>
      <c r="C678" s="7">
        <v>264</v>
      </c>
      <c r="D678" s="7">
        <v>273</v>
      </c>
      <c r="E678" s="7"/>
    </row>
    <row r="679" spans="1:5">
      <c r="A679" s="10" t="s">
        <v>1383</v>
      </c>
      <c r="B679" t="s">
        <v>1384</v>
      </c>
      <c r="C679" s="7">
        <v>346</v>
      </c>
      <c r="D679" s="7">
        <v>369</v>
      </c>
      <c r="E679" s="7"/>
    </row>
    <row r="680" spans="1:5">
      <c r="A680" s="10" t="s">
        <v>1385</v>
      </c>
      <c r="B680" t="s">
        <v>1386</v>
      </c>
      <c r="C680" s="7">
        <v>13</v>
      </c>
      <c r="D680" s="7">
        <v>16</v>
      </c>
      <c r="E680" s="7"/>
    </row>
    <row r="681" spans="1:5">
      <c r="A681" s="10" t="s">
        <v>1387</v>
      </c>
      <c r="B681" t="s">
        <v>1388</v>
      </c>
      <c r="C681" s="7">
        <v>1</v>
      </c>
      <c r="D681" s="7">
        <v>1</v>
      </c>
      <c r="E681" s="7"/>
    </row>
    <row r="682" spans="1:5">
      <c r="A682" s="10" t="s">
        <v>1389</v>
      </c>
      <c r="B682" t="s">
        <v>1390</v>
      </c>
      <c r="C682" s="7">
        <v>0</v>
      </c>
      <c r="D682" s="7">
        <v>3</v>
      </c>
      <c r="E682" s="7"/>
    </row>
    <row r="683" spans="1:5">
      <c r="A683" s="10" t="s">
        <v>1391</v>
      </c>
      <c r="B683" t="s">
        <v>1392</v>
      </c>
      <c r="C683" s="7">
        <v>2</v>
      </c>
      <c r="D683" s="7">
        <v>1</v>
      </c>
      <c r="E683" s="7"/>
    </row>
    <row r="684" spans="1:5">
      <c r="A684" s="10" t="s">
        <v>1393</v>
      </c>
      <c r="B684" t="s">
        <v>1394</v>
      </c>
      <c r="C684" s="7">
        <v>2</v>
      </c>
      <c r="D684" s="7">
        <v>2</v>
      </c>
      <c r="E684" s="7"/>
    </row>
    <row r="685" spans="1:5">
      <c r="A685" s="10" t="s">
        <v>1395</v>
      </c>
      <c r="B685" t="s">
        <v>1396</v>
      </c>
      <c r="C685" s="7">
        <v>7731</v>
      </c>
      <c r="D685" s="7">
        <v>7691</v>
      </c>
      <c r="E685" s="7"/>
    </row>
    <row r="686" spans="1:5">
      <c r="A686" s="10" t="s">
        <v>1397</v>
      </c>
      <c r="B686" t="s">
        <v>1398</v>
      </c>
      <c r="C686" s="7">
        <v>4</v>
      </c>
      <c r="D686" s="7">
        <v>5</v>
      </c>
      <c r="E686" s="7"/>
    </row>
    <row r="687" spans="1:5">
      <c r="A687" s="10" t="s">
        <v>1399</v>
      </c>
      <c r="B687" t="s">
        <v>1400</v>
      </c>
      <c r="C687" s="7">
        <v>305</v>
      </c>
      <c r="D687" s="7">
        <v>276</v>
      </c>
      <c r="E687" s="7"/>
    </row>
    <row r="688" spans="1:5">
      <c r="A688" s="10" t="s">
        <v>1401</v>
      </c>
      <c r="B688" t="s">
        <v>1402</v>
      </c>
      <c r="C688" s="7">
        <v>10</v>
      </c>
      <c r="D688" s="7">
        <v>13</v>
      </c>
      <c r="E688" s="7"/>
    </row>
    <row r="689" spans="1:5">
      <c r="A689" s="10" t="s">
        <v>1403</v>
      </c>
      <c r="B689" t="s">
        <v>1404</v>
      </c>
      <c r="C689" s="7">
        <v>16</v>
      </c>
      <c r="D689" s="7">
        <v>15</v>
      </c>
      <c r="E689" s="7"/>
    </row>
    <row r="690" spans="1:5">
      <c r="A690" s="10" t="s">
        <v>1405</v>
      </c>
      <c r="B690" t="s">
        <v>1406</v>
      </c>
      <c r="C690" s="7">
        <v>4</v>
      </c>
      <c r="D690" s="7">
        <v>6</v>
      </c>
      <c r="E690" s="7"/>
    </row>
    <row r="691" spans="1:5">
      <c r="A691" s="10" t="s">
        <v>1407</v>
      </c>
      <c r="B691" t="s">
        <v>1408</v>
      </c>
      <c r="C691" s="7">
        <v>2</v>
      </c>
      <c r="D691" s="7">
        <v>7</v>
      </c>
      <c r="E691" s="7"/>
    </row>
    <row r="692" spans="1:5">
      <c r="A692" s="10" t="s">
        <v>1409</v>
      </c>
      <c r="B692" t="s">
        <v>1410</v>
      </c>
      <c r="C692" s="7">
        <v>19</v>
      </c>
      <c r="D692" s="7">
        <v>16</v>
      </c>
      <c r="E692" s="7"/>
    </row>
    <row r="693" spans="1:5">
      <c r="A693" s="10" t="s">
        <v>1411</v>
      </c>
      <c r="B693" t="s">
        <v>1412</v>
      </c>
      <c r="C693" s="7">
        <v>5</v>
      </c>
      <c r="D693" s="7">
        <v>8</v>
      </c>
      <c r="E693" s="7"/>
    </row>
    <row r="694" spans="1:5">
      <c r="A694" s="10" t="s">
        <v>1413</v>
      </c>
      <c r="B694" t="s">
        <v>1414</v>
      </c>
      <c r="C694" s="7">
        <v>1</v>
      </c>
      <c r="D694" s="7">
        <v>5</v>
      </c>
      <c r="E694" s="7"/>
    </row>
    <row r="695" spans="1:5">
      <c r="A695" s="10" t="s">
        <v>1415</v>
      </c>
      <c r="B695" t="s">
        <v>1416</v>
      </c>
      <c r="C695" s="7">
        <v>0</v>
      </c>
      <c r="D695" s="7">
        <v>3</v>
      </c>
      <c r="E695" s="7"/>
    </row>
    <row r="696" spans="1:5">
      <c r="A696" s="10" t="s">
        <v>1417</v>
      </c>
      <c r="B696" t="s">
        <v>1418</v>
      </c>
      <c r="C696" s="7">
        <v>3</v>
      </c>
      <c r="D696" s="7">
        <v>5</v>
      </c>
      <c r="E696" s="7"/>
    </row>
    <row r="697" spans="1:5">
      <c r="A697" s="10" t="s">
        <v>1419</v>
      </c>
      <c r="B697" t="s">
        <v>1420</v>
      </c>
      <c r="C697" s="7">
        <v>38</v>
      </c>
      <c r="D697" s="7">
        <v>49</v>
      </c>
      <c r="E697" s="7"/>
    </row>
    <row r="698" spans="1:5">
      <c r="A698" s="10" t="s">
        <v>1421</v>
      </c>
      <c r="B698" t="s">
        <v>1422</v>
      </c>
      <c r="C698" s="7">
        <v>1</v>
      </c>
      <c r="D698" s="7">
        <v>3</v>
      </c>
      <c r="E698" s="7"/>
    </row>
    <row r="699" spans="1:5">
      <c r="A699" s="10" t="s">
        <v>1423</v>
      </c>
      <c r="B699" t="s">
        <v>1424</v>
      </c>
      <c r="C699" s="7">
        <v>76</v>
      </c>
      <c r="D699" s="7">
        <v>69</v>
      </c>
      <c r="E699" s="7"/>
    </row>
    <row r="700" spans="1:5">
      <c r="A700" s="10" t="s">
        <v>1425</v>
      </c>
      <c r="B700" t="s">
        <v>1426</v>
      </c>
      <c r="C700" s="7">
        <v>3</v>
      </c>
      <c r="D700" s="7">
        <v>8</v>
      </c>
      <c r="E700" s="7"/>
    </row>
    <row r="701" spans="1:5">
      <c r="A701" s="10" t="s">
        <v>1427</v>
      </c>
      <c r="B701" t="s">
        <v>1428</v>
      </c>
      <c r="C701" s="7">
        <v>1</v>
      </c>
      <c r="D701" s="7">
        <v>7</v>
      </c>
      <c r="E701" s="7"/>
    </row>
    <row r="702" spans="1:5">
      <c r="A702" s="10" t="s">
        <v>1429</v>
      </c>
      <c r="B702" t="s">
        <v>1430</v>
      </c>
      <c r="C702" s="7">
        <v>84</v>
      </c>
      <c r="D702" s="7">
        <v>93</v>
      </c>
      <c r="E702" s="7"/>
    </row>
    <row r="703" spans="1:5">
      <c r="A703" s="10" t="s">
        <v>1431</v>
      </c>
      <c r="B703" t="s">
        <v>1432</v>
      </c>
      <c r="C703" s="7">
        <v>0</v>
      </c>
      <c r="D703" s="7">
        <v>2</v>
      </c>
      <c r="E703" s="7"/>
    </row>
    <row r="704" spans="1:5">
      <c r="A704" s="10" t="s">
        <v>1433</v>
      </c>
      <c r="B704" t="s">
        <v>1434</v>
      </c>
      <c r="C704" s="7">
        <v>7</v>
      </c>
      <c r="D704" s="7">
        <v>20</v>
      </c>
      <c r="E704" s="7"/>
    </row>
    <row r="705" spans="1:5">
      <c r="A705" s="10" t="s">
        <v>1435</v>
      </c>
      <c r="B705" t="s">
        <v>1436</v>
      </c>
      <c r="C705" s="7">
        <v>3</v>
      </c>
      <c r="D705" s="7">
        <v>4</v>
      </c>
      <c r="E705" s="7"/>
    </row>
    <row r="706" spans="1:5">
      <c r="A706" s="10" t="s">
        <v>1437</v>
      </c>
      <c r="B706" t="s">
        <v>1438</v>
      </c>
      <c r="C706" s="7">
        <v>108573</v>
      </c>
      <c r="D706" s="7">
        <v>103149</v>
      </c>
      <c r="E706" s="7"/>
    </row>
    <row r="707" spans="1:5">
      <c r="A707" s="10" t="s">
        <v>1439</v>
      </c>
      <c r="B707" t="s">
        <v>1440</v>
      </c>
      <c r="C707" s="7">
        <v>0</v>
      </c>
      <c r="D707" s="7">
        <v>2</v>
      </c>
      <c r="E707" s="7"/>
    </row>
    <row r="708" spans="1:5">
      <c r="A708" s="10" t="s">
        <v>1441</v>
      </c>
      <c r="B708" t="s">
        <v>1442</v>
      </c>
      <c r="C708" s="7">
        <v>0</v>
      </c>
      <c r="D708" s="7">
        <v>3</v>
      </c>
      <c r="E708" s="7"/>
    </row>
    <row r="709" spans="1:5">
      <c r="A709" s="10" t="s">
        <v>1443</v>
      </c>
      <c r="B709" t="s">
        <v>1444</v>
      </c>
      <c r="C709" s="7">
        <v>3</v>
      </c>
      <c r="D709" s="7">
        <v>3</v>
      </c>
      <c r="E709" s="7"/>
    </row>
    <row r="710" spans="1:5">
      <c r="A710" s="10" t="s">
        <v>1445</v>
      </c>
      <c r="B710" t="s">
        <v>1446</v>
      </c>
      <c r="C710" s="7">
        <v>45</v>
      </c>
      <c r="D710" s="7">
        <v>32</v>
      </c>
      <c r="E710" s="7"/>
    </row>
    <row r="711" spans="1:5">
      <c r="A711" s="10" t="s">
        <v>1447</v>
      </c>
      <c r="B711" t="s">
        <v>1448</v>
      </c>
      <c r="C711" s="7">
        <v>35</v>
      </c>
      <c r="D711" s="7">
        <v>31</v>
      </c>
      <c r="E711" s="7"/>
    </row>
    <row r="712" spans="1:5">
      <c r="A712" s="10" t="s">
        <v>1449</v>
      </c>
      <c r="B712" t="s">
        <v>1450</v>
      </c>
      <c r="C712" s="7">
        <v>2</v>
      </c>
      <c r="D712" s="7">
        <v>7</v>
      </c>
      <c r="E712" s="7"/>
    </row>
    <row r="713" spans="1:5">
      <c r="A713" s="10" t="s">
        <v>1451</v>
      </c>
      <c r="B713" t="s">
        <v>1452</v>
      </c>
      <c r="C713" s="7">
        <v>0</v>
      </c>
      <c r="D713" s="7">
        <v>6</v>
      </c>
      <c r="E713" s="7"/>
    </row>
    <row r="714" spans="1:5">
      <c r="A714" s="10" t="s">
        <v>1453</v>
      </c>
      <c r="B714" t="s">
        <v>1454</v>
      </c>
      <c r="C714" s="7">
        <v>31</v>
      </c>
      <c r="D714" s="7">
        <v>33</v>
      </c>
      <c r="E714" s="7"/>
    </row>
    <row r="715" spans="1:5">
      <c r="A715" s="10" t="s">
        <v>1455</v>
      </c>
      <c r="B715" t="s">
        <v>1456</v>
      </c>
      <c r="C715" s="7">
        <v>8</v>
      </c>
      <c r="D715" s="7">
        <v>12</v>
      </c>
      <c r="E715" s="7"/>
    </row>
    <row r="716" spans="1:5">
      <c r="A716" s="10" t="s">
        <v>1457</v>
      </c>
      <c r="B716" t="s">
        <v>1458</v>
      </c>
      <c r="C716" s="7">
        <v>4</v>
      </c>
      <c r="D716" s="7">
        <v>8</v>
      </c>
      <c r="E716" s="7"/>
    </row>
    <row r="717" spans="1:5">
      <c r="A717" s="10" t="s">
        <v>1459</v>
      </c>
      <c r="B717" t="s">
        <v>1460</v>
      </c>
      <c r="C717" s="7">
        <v>71</v>
      </c>
      <c r="D717" s="7">
        <v>71</v>
      </c>
      <c r="E717" s="7"/>
    </row>
    <row r="718" spans="1:5">
      <c r="A718" s="10" t="s">
        <v>1461</v>
      </c>
      <c r="B718" t="s">
        <v>1462</v>
      </c>
      <c r="C718" s="7">
        <v>2</v>
      </c>
      <c r="D718" s="7">
        <v>3</v>
      </c>
      <c r="E718" s="7"/>
    </row>
    <row r="719" spans="1:5">
      <c r="A719" s="10" t="s">
        <v>1463</v>
      </c>
      <c r="B719" t="s">
        <v>1464</v>
      </c>
      <c r="C719" s="7">
        <v>0</v>
      </c>
      <c r="D719" s="7">
        <v>8</v>
      </c>
      <c r="E719" s="7"/>
    </row>
    <row r="720" spans="1:5">
      <c r="A720" s="10" t="s">
        <v>1465</v>
      </c>
      <c r="B720" t="s">
        <v>1466</v>
      </c>
      <c r="C720" s="7">
        <v>2</v>
      </c>
      <c r="D720" s="7">
        <v>6</v>
      </c>
      <c r="E720" s="7"/>
    </row>
    <row r="721" spans="1:5">
      <c r="A721" s="10" t="s">
        <v>1467</v>
      </c>
      <c r="B721" t="s">
        <v>1468</v>
      </c>
      <c r="C721" s="7">
        <v>0</v>
      </c>
      <c r="D721" s="7">
        <v>9</v>
      </c>
      <c r="E721" s="7"/>
    </row>
    <row r="722" spans="1:5">
      <c r="A722" s="10" t="s">
        <v>1469</v>
      </c>
      <c r="B722" t="s">
        <v>1470</v>
      </c>
      <c r="C722" s="7">
        <v>3</v>
      </c>
      <c r="D722" s="7">
        <v>6</v>
      </c>
      <c r="E722" s="7"/>
    </row>
    <row r="723" spans="1:5">
      <c r="A723" s="10" t="s">
        <v>1471</v>
      </c>
      <c r="B723" t="s">
        <v>1472</v>
      </c>
      <c r="C723" s="7">
        <v>46</v>
      </c>
      <c r="D723" s="7">
        <v>108</v>
      </c>
      <c r="E723" s="7"/>
    </row>
    <row r="724" spans="1:5">
      <c r="A724" s="10" t="s">
        <v>1473</v>
      </c>
      <c r="B724" t="s">
        <v>1474</v>
      </c>
      <c r="C724" s="7">
        <v>73</v>
      </c>
      <c r="D724" s="7">
        <v>427</v>
      </c>
      <c r="E724" s="7"/>
    </row>
    <row r="725" spans="1:5">
      <c r="A725" s="10" t="s">
        <v>1475</v>
      </c>
      <c r="B725" t="s">
        <v>1476</v>
      </c>
      <c r="C725" s="7">
        <v>437</v>
      </c>
      <c r="D725" s="7">
        <v>434</v>
      </c>
      <c r="E725" s="7"/>
    </row>
    <row r="726" spans="1:5">
      <c r="A726" s="10" t="s">
        <v>1477</v>
      </c>
      <c r="B726" t="s">
        <v>1478</v>
      </c>
      <c r="C726" s="7">
        <v>28</v>
      </c>
      <c r="D726" s="7">
        <v>32</v>
      </c>
      <c r="E726" s="7"/>
    </row>
    <row r="727" spans="1:5">
      <c r="A727" s="10" t="s">
        <v>1479</v>
      </c>
      <c r="B727" t="s">
        <v>1480</v>
      </c>
      <c r="C727" s="7">
        <v>21</v>
      </c>
      <c r="D727" s="7">
        <v>22</v>
      </c>
      <c r="E727" s="7"/>
    </row>
    <row r="728" spans="1:5">
      <c r="A728" s="10" t="s">
        <v>1481</v>
      </c>
      <c r="B728" t="s">
        <v>1482</v>
      </c>
      <c r="C728" s="7">
        <v>41</v>
      </c>
      <c r="D728" s="7">
        <v>39</v>
      </c>
      <c r="E728" s="7"/>
    </row>
    <row r="729" spans="1:5">
      <c r="A729" s="10" t="s">
        <v>1483</v>
      </c>
      <c r="B729" t="s">
        <v>1484</v>
      </c>
      <c r="C729" s="7">
        <v>1</v>
      </c>
      <c r="D729" s="7">
        <v>4</v>
      </c>
      <c r="E729" s="7"/>
    </row>
    <row r="730" spans="1:5">
      <c r="A730" s="10" t="s">
        <v>1485</v>
      </c>
      <c r="B730" t="s">
        <v>1486</v>
      </c>
      <c r="C730" s="7">
        <v>11</v>
      </c>
      <c r="D730" s="7">
        <v>22</v>
      </c>
      <c r="E730" s="7"/>
    </row>
    <row r="731" spans="1:5">
      <c r="A731" s="10" t="s">
        <v>1487</v>
      </c>
      <c r="B731" t="s">
        <v>1488</v>
      </c>
      <c r="C731" s="7">
        <v>96</v>
      </c>
      <c r="D731" s="7">
        <v>106</v>
      </c>
      <c r="E731" s="7"/>
    </row>
    <row r="732" spans="1:5">
      <c r="A732" s="10" t="s">
        <v>1489</v>
      </c>
      <c r="B732" t="s">
        <v>1490</v>
      </c>
      <c r="C732" s="7">
        <v>0</v>
      </c>
      <c r="D732" s="7">
        <v>3</v>
      </c>
      <c r="E732" s="7"/>
    </row>
    <row r="733" spans="1:5">
      <c r="A733" s="10" t="s">
        <v>1491</v>
      </c>
      <c r="B733" t="s">
        <v>1492</v>
      </c>
      <c r="C733" s="7">
        <v>0</v>
      </c>
      <c r="D733" s="7">
        <v>2</v>
      </c>
      <c r="E733" s="7"/>
    </row>
    <row r="734" spans="1:5">
      <c r="A734" s="10" t="s">
        <v>1493</v>
      </c>
      <c r="B734" t="s">
        <v>1494</v>
      </c>
      <c r="C734" s="7">
        <v>0</v>
      </c>
      <c r="D734" s="7">
        <v>2</v>
      </c>
      <c r="E734" s="7"/>
    </row>
    <row r="735" spans="1:5">
      <c r="A735" s="10" t="s">
        <v>1495</v>
      </c>
      <c r="B735" t="s">
        <v>1496</v>
      </c>
      <c r="C735" s="7">
        <v>1</v>
      </c>
      <c r="D735" s="7">
        <v>2</v>
      </c>
      <c r="E735" s="7"/>
    </row>
    <row r="736" spans="1:5">
      <c r="A736" s="10" t="s">
        <v>1497</v>
      </c>
      <c r="B736" t="s">
        <v>1498</v>
      </c>
      <c r="C736" s="7">
        <v>1</v>
      </c>
      <c r="D736" s="7">
        <v>3</v>
      </c>
      <c r="E736" s="7"/>
    </row>
    <row r="737" spans="1:5">
      <c r="A737" s="10" t="s">
        <v>1499</v>
      </c>
      <c r="B737" t="s">
        <v>1500</v>
      </c>
      <c r="C737" s="7">
        <v>3</v>
      </c>
      <c r="D737" s="7">
        <v>6</v>
      </c>
      <c r="E737" s="7"/>
    </row>
    <row r="738" spans="1:5">
      <c r="A738" s="10" t="s">
        <v>1501</v>
      </c>
      <c r="B738" t="s">
        <v>1502</v>
      </c>
      <c r="C738" s="7">
        <v>9</v>
      </c>
      <c r="D738" s="7">
        <v>6</v>
      </c>
      <c r="E738" s="7"/>
    </row>
    <row r="739" spans="1:5">
      <c r="A739" s="10" t="s">
        <v>1503</v>
      </c>
      <c r="B739" t="s">
        <v>1504</v>
      </c>
      <c r="C739" s="7">
        <v>0</v>
      </c>
      <c r="D739" s="7">
        <v>5</v>
      </c>
      <c r="E739" s="7"/>
    </row>
    <row r="740" spans="1:5">
      <c r="A740" s="10" t="s">
        <v>1505</v>
      </c>
      <c r="B740" t="s">
        <v>1506</v>
      </c>
      <c r="C740" s="7">
        <v>63</v>
      </c>
      <c r="D740" s="7">
        <v>77</v>
      </c>
      <c r="E740" s="7"/>
    </row>
    <row r="741" spans="1:5">
      <c r="A741" s="10" t="s">
        <v>1507</v>
      </c>
      <c r="B741" t="s">
        <v>1508</v>
      </c>
      <c r="C741" s="7">
        <v>127</v>
      </c>
      <c r="D741" s="7">
        <v>127</v>
      </c>
      <c r="E741" s="7"/>
    </row>
    <row r="742" spans="1:5">
      <c r="A742" s="10" t="s">
        <v>1509</v>
      </c>
      <c r="B742" t="s">
        <v>1510</v>
      </c>
      <c r="C742" s="7">
        <v>5</v>
      </c>
      <c r="D742" s="7">
        <v>8</v>
      </c>
      <c r="E742" s="7"/>
    </row>
    <row r="743" spans="1:5">
      <c r="A743" s="10" t="s">
        <v>1511</v>
      </c>
      <c r="B743" t="s">
        <v>1512</v>
      </c>
      <c r="C743" s="7">
        <v>2</v>
      </c>
      <c r="D743" s="7">
        <v>6</v>
      </c>
      <c r="E743" s="7"/>
    </row>
    <row r="744" spans="1:5">
      <c r="A744" s="10" t="s">
        <v>1513</v>
      </c>
      <c r="B744" t="s">
        <v>1514</v>
      </c>
      <c r="C744" s="7">
        <v>0</v>
      </c>
      <c r="D744" s="7">
        <v>2</v>
      </c>
      <c r="E744" s="7"/>
    </row>
    <row r="745" spans="1:5">
      <c r="A745" s="10" t="s">
        <v>1515</v>
      </c>
      <c r="B745" t="s">
        <v>1516</v>
      </c>
      <c r="C745" s="7">
        <v>13</v>
      </c>
      <c r="D745" s="7">
        <v>10</v>
      </c>
      <c r="E745" s="7"/>
    </row>
    <row r="746" spans="1:5">
      <c r="A746" s="10" t="s">
        <v>1517</v>
      </c>
      <c r="B746" t="s">
        <v>1518</v>
      </c>
      <c r="C746" s="7">
        <v>4</v>
      </c>
      <c r="D746" s="7">
        <v>6</v>
      </c>
      <c r="E746" s="7"/>
    </row>
    <row r="747" spans="1:5">
      <c r="A747" s="10" t="s">
        <v>1519</v>
      </c>
      <c r="B747" t="s">
        <v>1520</v>
      </c>
      <c r="C747" s="7">
        <v>0</v>
      </c>
      <c r="D747" s="7">
        <v>2</v>
      </c>
      <c r="E747" s="7"/>
    </row>
    <row r="748" spans="1:5">
      <c r="A748" s="10" t="s">
        <v>1521</v>
      </c>
      <c r="B748" t="s">
        <v>1522</v>
      </c>
      <c r="C748" s="7">
        <v>1</v>
      </c>
      <c r="D748" s="7">
        <v>2</v>
      </c>
      <c r="E748" s="7"/>
    </row>
    <row r="749" spans="1:5">
      <c r="A749" s="10" t="s">
        <v>1523</v>
      </c>
      <c r="B749" t="s">
        <v>1524</v>
      </c>
      <c r="C749" s="7">
        <v>0</v>
      </c>
      <c r="D749" s="7">
        <v>1</v>
      </c>
      <c r="E749" s="7"/>
    </row>
    <row r="750" spans="1:5">
      <c r="A750" s="10" t="s">
        <v>1525</v>
      </c>
      <c r="B750" t="s">
        <v>1526</v>
      </c>
      <c r="C750" s="7">
        <v>2</v>
      </c>
      <c r="D750" s="7">
        <v>7</v>
      </c>
      <c r="E750" s="7"/>
    </row>
    <row r="751" spans="1:5">
      <c r="A751" s="10" t="s">
        <v>1527</v>
      </c>
      <c r="B751" t="s">
        <v>1528</v>
      </c>
      <c r="C751" s="7">
        <v>37</v>
      </c>
      <c r="D751" s="7">
        <v>37</v>
      </c>
      <c r="E751" s="7"/>
    </row>
    <row r="752" spans="1:5">
      <c r="A752" s="10" t="s">
        <v>1529</v>
      </c>
      <c r="B752" t="s">
        <v>1530</v>
      </c>
      <c r="C752" s="7">
        <v>1</v>
      </c>
      <c r="D752" s="7">
        <v>2</v>
      </c>
      <c r="E752" s="7"/>
    </row>
    <row r="753" spans="1:5">
      <c r="A753" s="10" t="s">
        <v>1531</v>
      </c>
      <c r="B753" t="s">
        <v>1532</v>
      </c>
      <c r="C753" s="7">
        <v>3</v>
      </c>
      <c r="D753" s="7">
        <v>10</v>
      </c>
      <c r="E753" s="7"/>
    </row>
    <row r="754" spans="1:5">
      <c r="A754" s="10" t="s">
        <v>1533</v>
      </c>
      <c r="B754" t="s">
        <v>1534</v>
      </c>
      <c r="C754" s="7">
        <v>11</v>
      </c>
      <c r="D754" s="7">
        <v>15</v>
      </c>
      <c r="E754" s="7"/>
    </row>
    <row r="755" spans="1:5">
      <c r="A755" s="10" t="s">
        <v>1535</v>
      </c>
      <c r="B755" t="s">
        <v>1536</v>
      </c>
      <c r="C755" s="7">
        <v>17</v>
      </c>
      <c r="D755" s="7">
        <v>21</v>
      </c>
      <c r="E755" s="7"/>
    </row>
    <row r="756" spans="1:5">
      <c r="A756" s="10" t="s">
        <v>1537</v>
      </c>
      <c r="B756" t="s">
        <v>1538</v>
      </c>
      <c r="C756" s="7">
        <v>1</v>
      </c>
      <c r="D756" s="7">
        <v>19</v>
      </c>
      <c r="E756" s="7"/>
    </row>
    <row r="757" spans="1:5">
      <c r="A757" s="10" t="s">
        <v>1539</v>
      </c>
      <c r="B757" t="s">
        <v>1540</v>
      </c>
      <c r="C757" s="7">
        <v>15</v>
      </c>
      <c r="D757" s="7">
        <v>16</v>
      </c>
      <c r="E757" s="7"/>
    </row>
    <row r="758" spans="1:5">
      <c r="A758" s="10" t="s">
        <v>1541</v>
      </c>
      <c r="B758" t="s">
        <v>1542</v>
      </c>
      <c r="C758" s="7">
        <v>31</v>
      </c>
      <c r="D758" s="7">
        <v>30</v>
      </c>
      <c r="E758" s="7"/>
    </row>
    <row r="759" spans="1:5">
      <c r="A759" s="10" t="s">
        <v>1543</v>
      </c>
      <c r="B759" t="s">
        <v>1544</v>
      </c>
      <c r="C759" s="7">
        <v>55</v>
      </c>
      <c r="D759" s="7">
        <v>59</v>
      </c>
      <c r="E759" s="7"/>
    </row>
    <row r="760" spans="1:5">
      <c r="A760" s="10" t="s">
        <v>1545</v>
      </c>
      <c r="B760" t="s">
        <v>1546</v>
      </c>
      <c r="C760" s="7">
        <v>3</v>
      </c>
      <c r="D760" s="7">
        <v>15</v>
      </c>
      <c r="E760" s="7"/>
    </row>
    <row r="761" spans="1:5">
      <c r="A761" s="10" t="s">
        <v>1547</v>
      </c>
      <c r="B761" t="s">
        <v>1548</v>
      </c>
      <c r="C761" s="7">
        <v>40</v>
      </c>
      <c r="D761" s="7">
        <v>39</v>
      </c>
      <c r="E761" s="7"/>
    </row>
    <row r="762" spans="1:5">
      <c r="A762" s="10" t="s">
        <v>1549</v>
      </c>
      <c r="B762" t="s">
        <v>1550</v>
      </c>
      <c r="C762" s="7">
        <v>2</v>
      </c>
      <c r="D762" s="7">
        <v>2</v>
      </c>
      <c r="E762" s="7"/>
    </row>
    <row r="763" spans="1:5">
      <c r="A763" s="10" t="s">
        <v>1551</v>
      </c>
      <c r="B763" t="s">
        <v>1552</v>
      </c>
      <c r="C763" s="7">
        <v>3245</v>
      </c>
      <c r="D763" s="7">
        <v>3005</v>
      </c>
      <c r="E763" s="7"/>
    </row>
    <row r="764" spans="1:5">
      <c r="A764" s="10" t="s">
        <v>1553</v>
      </c>
      <c r="B764" t="s">
        <v>1554</v>
      </c>
      <c r="C764" s="7">
        <v>1</v>
      </c>
      <c r="D764" s="7">
        <v>3</v>
      </c>
      <c r="E764" s="7"/>
    </row>
    <row r="765" spans="1:5">
      <c r="A765" s="10" t="s">
        <v>1556</v>
      </c>
      <c r="B765" t="s">
        <v>1557</v>
      </c>
      <c r="C765" s="7">
        <v>0</v>
      </c>
      <c r="D765" s="7">
        <v>32</v>
      </c>
      <c r="E765" s="7"/>
    </row>
    <row r="766" spans="1:5">
      <c r="A766" s="10" t="s">
        <v>1558</v>
      </c>
      <c r="B766" t="s">
        <v>1559</v>
      </c>
      <c r="C766" s="7">
        <v>2</v>
      </c>
      <c r="D766" s="7">
        <v>3</v>
      </c>
      <c r="E766" s="7"/>
    </row>
    <row r="767" spans="1:5">
      <c r="A767" s="10" t="s">
        <v>1560</v>
      </c>
      <c r="B767" t="s">
        <v>1561</v>
      </c>
      <c r="C767" s="7">
        <v>983</v>
      </c>
      <c r="D767" s="7">
        <v>1017</v>
      </c>
      <c r="E767" s="7"/>
    </row>
    <row r="768" spans="1:5">
      <c r="A768" s="10" t="s">
        <v>1562</v>
      </c>
      <c r="B768" t="s">
        <v>1563</v>
      </c>
      <c r="C768" s="7">
        <v>515</v>
      </c>
      <c r="D768" s="7">
        <v>604</v>
      </c>
      <c r="E768" s="7"/>
    </row>
    <row r="769" spans="1:5">
      <c r="A769" s="10" t="s">
        <v>1564</v>
      </c>
      <c r="B769" t="s">
        <v>1565</v>
      </c>
      <c r="C769" s="7">
        <v>3</v>
      </c>
      <c r="D769" s="7">
        <v>7</v>
      </c>
      <c r="E769" s="7"/>
    </row>
    <row r="770" spans="1:5">
      <c r="A770" s="10" t="s">
        <v>1566</v>
      </c>
      <c r="B770" t="s">
        <v>1567</v>
      </c>
      <c r="C770" s="7">
        <v>2</v>
      </c>
      <c r="D770" s="7">
        <v>5</v>
      </c>
      <c r="E770" s="7"/>
    </row>
    <row r="771" spans="1:5">
      <c r="A771" s="10" t="s">
        <v>1568</v>
      </c>
      <c r="B771" t="s">
        <v>1569</v>
      </c>
      <c r="C771" s="7">
        <v>20</v>
      </c>
      <c r="D771" s="7">
        <v>22</v>
      </c>
      <c r="E771" s="7"/>
    </row>
    <row r="772" spans="1:5">
      <c r="A772" s="10" t="s">
        <v>1570</v>
      </c>
      <c r="B772" t="s">
        <v>1571</v>
      </c>
      <c r="C772" s="7">
        <v>4</v>
      </c>
      <c r="D772" s="7">
        <v>11</v>
      </c>
      <c r="E772" s="7"/>
    </row>
    <row r="773" spans="1:5">
      <c r="A773" s="10" t="s">
        <v>1572</v>
      </c>
      <c r="B773" t="s">
        <v>1573</v>
      </c>
      <c r="C773" s="7">
        <v>1</v>
      </c>
      <c r="D773" s="7">
        <v>3</v>
      </c>
      <c r="E773" s="7"/>
    </row>
    <row r="774" spans="1:5">
      <c r="A774" s="10" t="s">
        <v>1574</v>
      </c>
      <c r="B774" t="s">
        <v>1575</v>
      </c>
      <c r="C774" s="7">
        <v>3</v>
      </c>
      <c r="D774" s="7">
        <v>6</v>
      </c>
      <c r="E774" s="7"/>
    </row>
    <row r="775" spans="1:5">
      <c r="A775" s="10" t="s">
        <v>1576</v>
      </c>
      <c r="B775" t="s">
        <v>1577</v>
      </c>
      <c r="C775" s="7">
        <v>1</v>
      </c>
      <c r="D775" s="7">
        <v>7</v>
      </c>
      <c r="E775" s="7"/>
    </row>
    <row r="776" spans="1:5">
      <c r="A776" s="10" t="s">
        <v>1578</v>
      </c>
      <c r="B776" t="s">
        <v>1579</v>
      </c>
      <c r="C776" s="7">
        <v>18</v>
      </c>
      <c r="D776" s="7">
        <v>16</v>
      </c>
      <c r="E776" s="7"/>
    </row>
    <row r="777" spans="1:5">
      <c r="A777" s="10" t="s">
        <v>1580</v>
      </c>
      <c r="B777" t="s">
        <v>1581</v>
      </c>
      <c r="C777" s="7">
        <v>1</v>
      </c>
      <c r="D777" s="7">
        <v>2</v>
      </c>
      <c r="E777" s="7"/>
    </row>
    <row r="778" spans="1:5">
      <c r="A778" s="10" t="s">
        <v>1582</v>
      </c>
      <c r="B778" t="s">
        <v>1583</v>
      </c>
      <c r="C778" s="7">
        <v>1</v>
      </c>
      <c r="D778" s="7">
        <v>9</v>
      </c>
      <c r="E778" s="7"/>
    </row>
    <row r="779" spans="1:5">
      <c r="A779" s="10" t="s">
        <v>1585</v>
      </c>
      <c r="B779" t="s">
        <v>7769</v>
      </c>
      <c r="C779" s="7">
        <v>7941</v>
      </c>
      <c r="D779" s="7">
        <v>7585</v>
      </c>
      <c r="E779" s="7"/>
    </row>
    <row r="780" spans="1:5">
      <c r="A780" s="10" t="s">
        <v>1586</v>
      </c>
      <c r="B780" t="s">
        <v>7770</v>
      </c>
      <c r="C780" s="7">
        <v>6730</v>
      </c>
      <c r="D780" s="7">
        <v>6482</v>
      </c>
      <c r="E780" s="7"/>
    </row>
    <row r="781" spans="1:5">
      <c r="A781" s="10" t="s">
        <v>1587</v>
      </c>
      <c r="B781" t="s">
        <v>1588</v>
      </c>
      <c r="C781" s="7">
        <v>0</v>
      </c>
      <c r="D781" s="7">
        <v>2</v>
      </c>
      <c r="E781" s="7"/>
    </row>
    <row r="782" spans="1:5">
      <c r="A782" s="10" t="s">
        <v>1589</v>
      </c>
      <c r="B782" t="s">
        <v>1590</v>
      </c>
      <c r="C782" s="7">
        <v>11</v>
      </c>
      <c r="D782" s="7">
        <v>12</v>
      </c>
      <c r="E782" s="7"/>
    </row>
    <row r="783" spans="1:5">
      <c r="A783" s="10" t="s">
        <v>1591</v>
      </c>
      <c r="B783" t="s">
        <v>1592</v>
      </c>
      <c r="C783" s="7">
        <v>4</v>
      </c>
      <c r="D783" s="7">
        <v>6</v>
      </c>
      <c r="E783" s="7"/>
    </row>
    <row r="784" spans="1:5">
      <c r="A784" s="10" t="s">
        <v>1593</v>
      </c>
      <c r="B784" t="s">
        <v>1594</v>
      </c>
      <c r="C784" s="7">
        <v>1</v>
      </c>
      <c r="D784" s="7">
        <v>2</v>
      </c>
      <c r="E784" s="7"/>
    </row>
    <row r="785" spans="1:5">
      <c r="A785" s="10" t="s">
        <v>1595</v>
      </c>
      <c r="B785" t="s">
        <v>1596</v>
      </c>
      <c r="C785" s="7">
        <v>2</v>
      </c>
      <c r="D785" s="7">
        <v>2</v>
      </c>
      <c r="E785" s="7"/>
    </row>
    <row r="786" spans="1:5">
      <c r="A786" s="10" t="s">
        <v>1597</v>
      </c>
      <c r="B786" t="s">
        <v>1598</v>
      </c>
      <c r="C786" s="7">
        <v>113</v>
      </c>
      <c r="D786" s="7">
        <v>132</v>
      </c>
      <c r="E786" s="7"/>
    </row>
    <row r="787" spans="1:5">
      <c r="A787" s="10" t="s">
        <v>1599</v>
      </c>
      <c r="B787" t="s">
        <v>1600</v>
      </c>
      <c r="C787" s="7">
        <v>42</v>
      </c>
      <c r="D787" s="7">
        <v>44</v>
      </c>
      <c r="E787" s="7"/>
    </row>
    <row r="788" spans="1:5">
      <c r="A788" s="10" t="s">
        <v>1601</v>
      </c>
      <c r="B788" t="s">
        <v>1602</v>
      </c>
      <c r="C788" s="7">
        <v>15</v>
      </c>
      <c r="D788" s="7">
        <v>23</v>
      </c>
      <c r="E788" s="7"/>
    </row>
    <row r="789" spans="1:5">
      <c r="A789" s="10" t="s">
        <v>1603</v>
      </c>
      <c r="B789" t="s">
        <v>1604</v>
      </c>
      <c r="C789" s="7">
        <v>4</v>
      </c>
      <c r="D789" s="7">
        <v>7</v>
      </c>
      <c r="E789" s="7"/>
    </row>
    <row r="790" spans="1:5">
      <c r="A790" s="10" t="s">
        <v>1605</v>
      </c>
      <c r="B790" t="s">
        <v>1606</v>
      </c>
      <c r="C790" s="7">
        <v>2</v>
      </c>
      <c r="D790" s="7">
        <v>4</v>
      </c>
      <c r="E790" s="7"/>
    </row>
    <row r="791" spans="1:5">
      <c r="A791" s="10" t="s">
        <v>1607</v>
      </c>
      <c r="B791" t="s">
        <v>1608</v>
      </c>
      <c r="C791" s="7">
        <v>3</v>
      </c>
      <c r="D791" s="7">
        <v>5</v>
      </c>
      <c r="E791" s="7"/>
    </row>
    <row r="792" spans="1:5">
      <c r="A792" s="10" t="s">
        <v>1609</v>
      </c>
      <c r="B792" t="s">
        <v>1610</v>
      </c>
      <c r="C792" s="7">
        <v>0</v>
      </c>
      <c r="D792" s="7">
        <v>2</v>
      </c>
      <c r="E792" s="7"/>
    </row>
    <row r="793" spans="1:5">
      <c r="A793" s="10" t="s">
        <v>1611</v>
      </c>
      <c r="B793" t="s">
        <v>1612</v>
      </c>
      <c r="C793" s="7">
        <v>11</v>
      </c>
      <c r="D793" s="7">
        <v>13</v>
      </c>
      <c r="E793" s="7"/>
    </row>
    <row r="794" spans="1:5">
      <c r="A794" s="10" t="s">
        <v>1613</v>
      </c>
      <c r="B794" t="s">
        <v>1614</v>
      </c>
      <c r="C794" s="7">
        <v>34</v>
      </c>
      <c r="D794" s="7">
        <v>36</v>
      </c>
      <c r="E794" s="7"/>
    </row>
    <row r="795" spans="1:5">
      <c r="A795" s="10" t="s">
        <v>1615</v>
      </c>
      <c r="B795" t="s">
        <v>1616</v>
      </c>
      <c r="C795" s="7">
        <v>14</v>
      </c>
      <c r="D795" s="7">
        <v>18</v>
      </c>
      <c r="E795" s="7"/>
    </row>
    <row r="796" spans="1:5">
      <c r="A796" s="10" t="s">
        <v>1617</v>
      </c>
      <c r="B796" t="s">
        <v>1618</v>
      </c>
      <c r="C796" s="7">
        <v>1</v>
      </c>
      <c r="D796" s="7">
        <v>2</v>
      </c>
      <c r="E796" s="7"/>
    </row>
    <row r="797" spans="1:5">
      <c r="A797" s="10" t="s">
        <v>1619</v>
      </c>
      <c r="B797" t="s">
        <v>1620</v>
      </c>
      <c r="C797" s="7">
        <v>22</v>
      </c>
      <c r="D797" s="7">
        <v>20</v>
      </c>
      <c r="E797" s="7"/>
    </row>
    <row r="798" spans="1:5">
      <c r="A798" s="10" t="s">
        <v>1621</v>
      </c>
      <c r="B798" t="s">
        <v>1622</v>
      </c>
      <c r="C798" s="7">
        <v>7</v>
      </c>
      <c r="D798" s="7">
        <v>9</v>
      </c>
      <c r="E798" s="7"/>
    </row>
    <row r="799" spans="1:5">
      <c r="A799" s="10" t="s">
        <v>1623</v>
      </c>
      <c r="B799" t="s">
        <v>1624</v>
      </c>
      <c r="C799" s="7">
        <v>65</v>
      </c>
      <c r="D799" s="7">
        <v>68</v>
      </c>
      <c r="E799" s="7"/>
    </row>
    <row r="800" spans="1:5">
      <c r="A800" s="10" t="s">
        <v>1625</v>
      </c>
      <c r="B800" t="s">
        <v>1626</v>
      </c>
      <c r="C800" s="7">
        <v>5</v>
      </c>
      <c r="D800" s="7">
        <v>5</v>
      </c>
      <c r="E800" s="7"/>
    </row>
    <row r="801" spans="1:5">
      <c r="A801" s="10" t="s">
        <v>1627</v>
      </c>
      <c r="B801" t="s">
        <v>1628</v>
      </c>
      <c r="C801" s="7">
        <v>109</v>
      </c>
      <c r="D801" s="7">
        <v>109</v>
      </c>
      <c r="E801" s="7"/>
    </row>
    <row r="802" spans="1:5">
      <c r="A802" s="10" t="s">
        <v>1629</v>
      </c>
      <c r="B802" t="s">
        <v>1630</v>
      </c>
      <c r="C802" s="7">
        <v>3</v>
      </c>
      <c r="D802" s="7">
        <v>2</v>
      </c>
      <c r="E802" s="7"/>
    </row>
    <row r="803" spans="1:5">
      <c r="A803" s="10" t="s">
        <v>1631</v>
      </c>
      <c r="B803" t="s">
        <v>1632</v>
      </c>
      <c r="C803" s="7">
        <v>37</v>
      </c>
      <c r="D803" s="7">
        <v>42</v>
      </c>
      <c r="E803" s="7"/>
    </row>
    <row r="804" spans="1:5">
      <c r="A804" s="10" t="s">
        <v>1633</v>
      </c>
      <c r="B804" t="s">
        <v>1634</v>
      </c>
      <c r="C804" s="7">
        <v>27</v>
      </c>
      <c r="D804" s="7">
        <v>31</v>
      </c>
      <c r="E804" s="7"/>
    </row>
    <row r="805" spans="1:5">
      <c r="A805" s="10" t="s">
        <v>1635</v>
      </c>
      <c r="B805" t="s">
        <v>1636</v>
      </c>
      <c r="C805" s="7">
        <v>68</v>
      </c>
      <c r="D805" s="7">
        <v>70</v>
      </c>
      <c r="E805" s="7"/>
    </row>
    <row r="806" spans="1:5">
      <c r="A806" s="10" t="s">
        <v>1637</v>
      </c>
      <c r="B806" t="s">
        <v>1638</v>
      </c>
      <c r="C806" s="7">
        <v>17</v>
      </c>
      <c r="D806" s="7">
        <v>21</v>
      </c>
      <c r="E806" s="7"/>
    </row>
    <row r="807" spans="1:5">
      <c r="A807" s="10" t="s">
        <v>1639</v>
      </c>
      <c r="B807" t="s">
        <v>1640</v>
      </c>
      <c r="C807" s="7">
        <v>10</v>
      </c>
      <c r="D807" s="7">
        <v>8</v>
      </c>
      <c r="E807" s="7"/>
    </row>
    <row r="808" spans="1:5">
      <c r="A808" s="10" t="s">
        <v>1641</v>
      </c>
      <c r="B808" t="s">
        <v>1642</v>
      </c>
      <c r="C808" s="7">
        <v>27</v>
      </c>
      <c r="D808" s="7">
        <v>26</v>
      </c>
      <c r="E808" s="7"/>
    </row>
    <row r="809" spans="1:5">
      <c r="A809" s="10" t="s">
        <v>1643</v>
      </c>
      <c r="B809" t="s">
        <v>1644</v>
      </c>
      <c r="C809" s="7">
        <v>21</v>
      </c>
      <c r="D809" s="7">
        <v>35</v>
      </c>
      <c r="E809" s="7"/>
    </row>
    <row r="810" spans="1:5">
      <c r="A810" s="10" t="s">
        <v>1645</v>
      </c>
      <c r="B810" t="s">
        <v>1646</v>
      </c>
      <c r="C810" s="7">
        <v>8</v>
      </c>
      <c r="D810" s="7">
        <v>10</v>
      </c>
      <c r="E810" s="7"/>
    </row>
    <row r="811" spans="1:5">
      <c r="A811" s="10" t="s">
        <v>1647</v>
      </c>
      <c r="B811" t="s">
        <v>1648</v>
      </c>
      <c r="C811" s="7">
        <v>0</v>
      </c>
      <c r="D811" s="7">
        <v>1</v>
      </c>
      <c r="E811" s="7"/>
    </row>
    <row r="812" spans="1:5">
      <c r="A812" s="10" t="s">
        <v>1649</v>
      </c>
      <c r="B812" t="s">
        <v>1650</v>
      </c>
      <c r="C812" s="7">
        <v>0</v>
      </c>
      <c r="D812" s="7">
        <v>1</v>
      </c>
      <c r="E812" s="7"/>
    </row>
    <row r="813" spans="1:5">
      <c r="A813" s="10" t="s">
        <v>1651</v>
      </c>
      <c r="B813" t="s">
        <v>1652</v>
      </c>
      <c r="C813" s="7">
        <v>10</v>
      </c>
      <c r="D813" s="7">
        <v>11</v>
      </c>
      <c r="E813" s="7"/>
    </row>
    <row r="814" spans="1:5">
      <c r="A814" s="10" t="s">
        <v>1653</v>
      </c>
      <c r="B814" t="s">
        <v>1654</v>
      </c>
      <c r="C814" s="7">
        <v>0</v>
      </c>
      <c r="D814" s="7">
        <v>2</v>
      </c>
      <c r="E814" s="7"/>
    </row>
    <row r="815" spans="1:5">
      <c r="A815" s="10" t="s">
        <v>1655</v>
      </c>
      <c r="B815" t="s">
        <v>1656</v>
      </c>
      <c r="C815" s="7">
        <v>2</v>
      </c>
      <c r="D815" s="7">
        <v>5</v>
      </c>
      <c r="E815" s="7"/>
    </row>
    <row r="816" spans="1:5">
      <c r="A816" s="10" t="s">
        <v>1657</v>
      </c>
      <c r="B816" t="s">
        <v>1658</v>
      </c>
      <c r="C816" s="7">
        <v>0</v>
      </c>
      <c r="D816" s="7">
        <v>1</v>
      </c>
      <c r="E816" s="7"/>
    </row>
    <row r="817" spans="1:5">
      <c r="A817" s="10" t="s">
        <v>1659</v>
      </c>
      <c r="B817" t="s">
        <v>1660</v>
      </c>
      <c r="C817" s="7">
        <v>0</v>
      </c>
      <c r="D817" s="7">
        <v>2</v>
      </c>
      <c r="E817" s="7"/>
    </row>
    <row r="818" spans="1:5">
      <c r="A818" s="10" t="s">
        <v>1661</v>
      </c>
      <c r="B818" t="s">
        <v>1662</v>
      </c>
      <c r="C818" s="7">
        <v>3</v>
      </c>
      <c r="D818" s="7">
        <v>7</v>
      </c>
      <c r="E818" s="7"/>
    </row>
    <row r="819" spans="1:5">
      <c r="A819" s="10" t="s">
        <v>1663</v>
      </c>
      <c r="B819" t="s">
        <v>1664</v>
      </c>
      <c r="C819" s="7">
        <v>1</v>
      </c>
      <c r="D819" s="7">
        <v>2</v>
      </c>
      <c r="E819" s="7"/>
    </row>
    <row r="820" spans="1:5">
      <c r="A820" s="10" t="s">
        <v>1665</v>
      </c>
      <c r="B820" t="s">
        <v>1666</v>
      </c>
      <c r="C820" s="7">
        <v>0</v>
      </c>
      <c r="D820" s="7">
        <v>2</v>
      </c>
      <c r="E820" s="7"/>
    </row>
    <row r="821" spans="1:5">
      <c r="A821" s="10" t="s">
        <v>1667</v>
      </c>
      <c r="B821" t="s">
        <v>1668</v>
      </c>
      <c r="C821" s="7">
        <v>0</v>
      </c>
      <c r="D821" s="7">
        <v>1</v>
      </c>
      <c r="E821" s="7"/>
    </row>
    <row r="822" spans="1:5">
      <c r="A822" s="10" t="s">
        <v>1669</v>
      </c>
      <c r="B822" t="s">
        <v>1670</v>
      </c>
      <c r="C822" s="7">
        <v>5</v>
      </c>
      <c r="D822" s="7">
        <v>6</v>
      </c>
      <c r="E822" s="7"/>
    </row>
    <row r="823" spans="1:5">
      <c r="A823" s="10" t="s">
        <v>1671</v>
      </c>
      <c r="B823" t="s">
        <v>1672</v>
      </c>
      <c r="C823" s="7">
        <v>11</v>
      </c>
      <c r="D823" s="7">
        <v>10</v>
      </c>
      <c r="E823" s="7"/>
    </row>
    <row r="824" spans="1:5">
      <c r="A824" s="10" t="s">
        <v>1673</v>
      </c>
      <c r="B824" t="s">
        <v>1674</v>
      </c>
      <c r="C824" s="7">
        <v>36</v>
      </c>
      <c r="D824" s="7">
        <v>45</v>
      </c>
      <c r="E824" s="7"/>
    </row>
    <row r="825" spans="1:5">
      <c r="A825" s="10" t="s">
        <v>1675</v>
      </c>
      <c r="B825" t="s">
        <v>1676</v>
      </c>
      <c r="C825" s="7">
        <v>5</v>
      </c>
      <c r="D825" s="7">
        <v>10</v>
      </c>
      <c r="E825" s="7"/>
    </row>
    <row r="826" spans="1:5">
      <c r="A826" s="10" t="s">
        <v>1677</v>
      </c>
      <c r="B826" t="s">
        <v>1678</v>
      </c>
      <c r="C826" s="7">
        <v>0</v>
      </c>
      <c r="D826" s="7">
        <v>2</v>
      </c>
      <c r="E826" s="7"/>
    </row>
    <row r="827" spans="1:5">
      <c r="A827" s="10" t="s">
        <v>1679</v>
      </c>
      <c r="B827" t="s">
        <v>1680</v>
      </c>
      <c r="C827" s="7">
        <v>2</v>
      </c>
      <c r="D827" s="7">
        <v>4</v>
      </c>
      <c r="E827" s="7"/>
    </row>
    <row r="828" spans="1:5">
      <c r="A828" s="10" t="s">
        <v>1681</v>
      </c>
      <c r="B828" t="s">
        <v>1682</v>
      </c>
      <c r="C828" s="7">
        <v>1</v>
      </c>
      <c r="D828" s="7">
        <v>2</v>
      </c>
      <c r="E828" s="7"/>
    </row>
    <row r="829" spans="1:5">
      <c r="A829" s="10" t="s">
        <v>1683</v>
      </c>
      <c r="B829" t="s">
        <v>1684</v>
      </c>
      <c r="C829" s="7">
        <v>36</v>
      </c>
      <c r="D829" s="7">
        <v>37</v>
      </c>
      <c r="E829" s="7"/>
    </row>
    <row r="830" spans="1:5">
      <c r="A830" s="10" t="s">
        <v>1685</v>
      </c>
      <c r="B830" t="s">
        <v>1686</v>
      </c>
      <c r="C830" s="7">
        <v>629</v>
      </c>
      <c r="D830" s="7">
        <v>780</v>
      </c>
      <c r="E830" s="7"/>
    </row>
    <row r="831" spans="1:5">
      <c r="A831" s="10" t="s">
        <v>1687</v>
      </c>
      <c r="B831" t="s">
        <v>1688</v>
      </c>
      <c r="C831" s="7">
        <v>47</v>
      </c>
      <c r="D831" s="7">
        <v>49</v>
      </c>
      <c r="E831" s="7"/>
    </row>
    <row r="832" spans="1:5">
      <c r="A832" s="10" t="s">
        <v>1689</v>
      </c>
      <c r="B832" t="s">
        <v>1690</v>
      </c>
      <c r="C832" s="7">
        <v>1</v>
      </c>
      <c r="D832" s="7">
        <v>2</v>
      </c>
      <c r="E832" s="7"/>
    </row>
    <row r="833" spans="1:5">
      <c r="A833" s="10" t="s">
        <v>1691</v>
      </c>
      <c r="B833" t="s">
        <v>1692</v>
      </c>
      <c r="C833" s="7">
        <v>2</v>
      </c>
      <c r="D833" s="7">
        <v>2</v>
      </c>
      <c r="E833" s="7"/>
    </row>
    <row r="834" spans="1:5">
      <c r="A834" s="10" t="s">
        <v>1693</v>
      </c>
      <c r="B834" t="s">
        <v>1694</v>
      </c>
      <c r="C834" s="7">
        <v>0</v>
      </c>
      <c r="D834" s="7">
        <v>2</v>
      </c>
      <c r="E834" s="7"/>
    </row>
    <row r="835" spans="1:5">
      <c r="A835" s="10" t="s">
        <v>1695</v>
      </c>
      <c r="B835" t="s">
        <v>1696</v>
      </c>
      <c r="C835" s="7">
        <v>3</v>
      </c>
      <c r="D835" s="7">
        <v>6</v>
      </c>
      <c r="E835" s="7"/>
    </row>
    <row r="836" spans="1:5">
      <c r="A836" s="10" t="s">
        <v>1697</v>
      </c>
      <c r="B836" t="s">
        <v>1698</v>
      </c>
      <c r="C836" s="7">
        <v>1</v>
      </c>
      <c r="D836" s="7">
        <v>3</v>
      </c>
      <c r="E836" s="7"/>
    </row>
    <row r="837" spans="1:5">
      <c r="A837" s="10" t="s">
        <v>1699</v>
      </c>
      <c r="B837" t="s">
        <v>1700</v>
      </c>
      <c r="C837" s="7">
        <v>1</v>
      </c>
      <c r="D837" s="7">
        <v>2</v>
      </c>
      <c r="E837" s="7"/>
    </row>
    <row r="838" spans="1:5">
      <c r="A838" s="10" t="s">
        <v>1701</v>
      </c>
      <c r="B838" t="s">
        <v>1702</v>
      </c>
      <c r="C838" s="7">
        <v>0</v>
      </c>
      <c r="D838" s="7">
        <v>1</v>
      </c>
      <c r="E838" s="7"/>
    </row>
    <row r="839" spans="1:5">
      <c r="A839" s="10" t="s">
        <v>1703</v>
      </c>
      <c r="B839" t="s">
        <v>1704</v>
      </c>
      <c r="C839" s="7">
        <v>7</v>
      </c>
      <c r="D839" s="7">
        <v>10</v>
      </c>
      <c r="E839" s="7"/>
    </row>
    <row r="840" spans="1:5">
      <c r="A840" s="10" t="s">
        <v>1705</v>
      </c>
      <c r="B840" t="s">
        <v>1706</v>
      </c>
      <c r="C840" s="7">
        <v>1</v>
      </c>
      <c r="D840" s="7">
        <v>5</v>
      </c>
      <c r="E840" s="7"/>
    </row>
    <row r="841" spans="1:5">
      <c r="A841" s="10" t="s">
        <v>1707</v>
      </c>
      <c r="B841" t="s">
        <v>1708</v>
      </c>
      <c r="C841" s="7">
        <v>507</v>
      </c>
      <c r="D841" s="7">
        <v>701</v>
      </c>
      <c r="E841" s="7"/>
    </row>
    <row r="842" spans="1:5">
      <c r="A842" s="10" t="s">
        <v>1709</v>
      </c>
      <c r="B842" t="s">
        <v>1710</v>
      </c>
      <c r="C842" s="7">
        <v>38</v>
      </c>
      <c r="D842" s="7">
        <v>45</v>
      </c>
      <c r="E842" s="7"/>
    </row>
    <row r="843" spans="1:5">
      <c r="A843" s="10" t="s">
        <v>1711</v>
      </c>
      <c r="B843" t="s">
        <v>1712</v>
      </c>
      <c r="C843" s="7">
        <v>0</v>
      </c>
      <c r="D843" s="7">
        <v>10</v>
      </c>
      <c r="E843" s="7"/>
    </row>
    <row r="844" spans="1:5">
      <c r="A844" s="10" t="s">
        <v>1713</v>
      </c>
      <c r="B844" t="s">
        <v>1714</v>
      </c>
      <c r="C844" s="7">
        <v>0</v>
      </c>
      <c r="D844" s="7">
        <v>20</v>
      </c>
      <c r="E844" s="7"/>
    </row>
    <row r="845" spans="1:5">
      <c r="A845" s="10" t="s">
        <v>1715</v>
      </c>
      <c r="B845" t="s">
        <v>1716</v>
      </c>
      <c r="C845" s="7">
        <v>2</v>
      </c>
      <c r="D845" s="7">
        <v>20</v>
      </c>
      <c r="E845" s="7"/>
    </row>
    <row r="846" spans="1:5">
      <c r="A846" s="10" t="s">
        <v>1717</v>
      </c>
      <c r="B846" t="s">
        <v>1718</v>
      </c>
      <c r="C846" s="7">
        <v>301</v>
      </c>
      <c r="D846" s="7">
        <v>313</v>
      </c>
      <c r="E846" s="7"/>
    </row>
    <row r="847" spans="1:5">
      <c r="A847" s="10" t="s">
        <v>1719</v>
      </c>
      <c r="B847" t="s">
        <v>1720</v>
      </c>
      <c r="C847" s="7">
        <v>152</v>
      </c>
      <c r="D847" s="7">
        <v>161</v>
      </c>
      <c r="E847" s="7"/>
    </row>
    <row r="848" spans="1:5">
      <c r="A848" s="10" t="s">
        <v>1721</v>
      </c>
      <c r="B848" t="s">
        <v>1722</v>
      </c>
      <c r="C848" s="7">
        <v>0</v>
      </c>
      <c r="D848" s="7">
        <v>2</v>
      </c>
      <c r="E848" s="7"/>
    </row>
    <row r="849" spans="1:5">
      <c r="A849" s="10" t="s">
        <v>1723</v>
      </c>
      <c r="B849" t="s">
        <v>1724</v>
      </c>
      <c r="C849" s="7">
        <v>2</v>
      </c>
      <c r="D849" s="7">
        <v>5</v>
      </c>
      <c r="E849" s="7"/>
    </row>
    <row r="850" spans="1:5">
      <c r="A850" s="10" t="s">
        <v>1725</v>
      </c>
      <c r="B850" t="s">
        <v>1726</v>
      </c>
      <c r="C850" s="7">
        <v>0</v>
      </c>
      <c r="D850" s="7">
        <v>2</v>
      </c>
      <c r="E850" s="7"/>
    </row>
    <row r="851" spans="1:5">
      <c r="A851" s="10" t="s">
        <v>1727</v>
      </c>
      <c r="B851" t="s">
        <v>1728</v>
      </c>
      <c r="C851" s="7">
        <v>1</v>
      </c>
      <c r="D851" s="7">
        <v>2</v>
      </c>
      <c r="E851" s="7"/>
    </row>
    <row r="852" spans="1:5">
      <c r="A852" s="10" t="s">
        <v>1729</v>
      </c>
      <c r="B852" t="s">
        <v>1730</v>
      </c>
      <c r="C852" s="7">
        <v>0</v>
      </c>
      <c r="D852" s="7">
        <v>1</v>
      </c>
      <c r="E852" s="7"/>
    </row>
    <row r="853" spans="1:5">
      <c r="A853" s="10" t="s">
        <v>1731</v>
      </c>
      <c r="B853" t="s">
        <v>1732</v>
      </c>
      <c r="C853" s="7">
        <v>0</v>
      </c>
      <c r="D853" s="7">
        <v>1</v>
      </c>
      <c r="E853" s="7"/>
    </row>
    <row r="854" spans="1:5">
      <c r="A854" s="10" t="s">
        <v>1733</v>
      </c>
      <c r="B854" t="s">
        <v>1734</v>
      </c>
      <c r="C854" s="7">
        <v>0</v>
      </c>
      <c r="D854" s="7">
        <v>1</v>
      </c>
      <c r="E854" s="7"/>
    </row>
    <row r="855" spans="1:5">
      <c r="A855" s="10" t="s">
        <v>1735</v>
      </c>
      <c r="B855" t="s">
        <v>1736</v>
      </c>
      <c r="C855" s="7">
        <v>0</v>
      </c>
      <c r="D855" s="7">
        <v>1</v>
      </c>
      <c r="E855" s="7"/>
    </row>
    <row r="856" spans="1:5">
      <c r="A856" s="10" t="s">
        <v>1737</v>
      </c>
      <c r="B856" t="s">
        <v>1738</v>
      </c>
      <c r="C856" s="7">
        <v>2</v>
      </c>
      <c r="D856" s="7">
        <v>2</v>
      </c>
      <c r="E856" s="7"/>
    </row>
    <row r="857" spans="1:5">
      <c r="A857" s="10" t="s">
        <v>1739</v>
      </c>
      <c r="B857" t="s">
        <v>1740</v>
      </c>
      <c r="C857" s="7">
        <v>4</v>
      </c>
      <c r="D857" s="7">
        <v>5</v>
      </c>
      <c r="E857" s="7"/>
    </row>
    <row r="858" spans="1:5">
      <c r="A858" s="10" t="s">
        <v>1741</v>
      </c>
      <c r="B858" t="s">
        <v>1742</v>
      </c>
      <c r="C858" s="7">
        <v>4</v>
      </c>
      <c r="D858" s="7">
        <v>5</v>
      </c>
      <c r="E858" s="7"/>
    </row>
    <row r="859" spans="1:5">
      <c r="A859" s="10" t="s">
        <v>1743</v>
      </c>
      <c r="B859" t="s">
        <v>1744</v>
      </c>
      <c r="C859" s="7">
        <v>0</v>
      </c>
      <c r="D859" s="7">
        <v>1</v>
      </c>
      <c r="E859" s="7"/>
    </row>
    <row r="860" spans="1:5">
      <c r="A860" s="10" t="s">
        <v>1745</v>
      </c>
      <c r="B860" t="s">
        <v>1746</v>
      </c>
      <c r="C860" s="7">
        <v>0</v>
      </c>
      <c r="D860" s="7">
        <v>2</v>
      </c>
      <c r="E860" s="7"/>
    </row>
    <row r="861" spans="1:5">
      <c r="A861" s="10" t="s">
        <v>1747</v>
      </c>
      <c r="B861" t="s">
        <v>1748</v>
      </c>
      <c r="C861" s="7">
        <v>17</v>
      </c>
      <c r="D861" s="7">
        <v>20</v>
      </c>
      <c r="E861" s="7"/>
    </row>
    <row r="862" spans="1:5">
      <c r="A862" s="10" t="s">
        <v>1749</v>
      </c>
      <c r="B862" t="s">
        <v>1750</v>
      </c>
      <c r="C862" s="7">
        <v>0</v>
      </c>
      <c r="D862" s="7">
        <v>1</v>
      </c>
      <c r="E862" s="7"/>
    </row>
    <row r="863" spans="1:5">
      <c r="A863" s="10" t="s">
        <v>1751</v>
      </c>
      <c r="B863" t="s">
        <v>1752</v>
      </c>
      <c r="C863" s="7">
        <v>2</v>
      </c>
      <c r="D863" s="7">
        <v>5</v>
      </c>
      <c r="E863" s="7"/>
    </row>
    <row r="864" spans="1:5">
      <c r="A864" s="10" t="s">
        <v>1753</v>
      </c>
      <c r="B864" t="s">
        <v>1754</v>
      </c>
      <c r="C864" s="7">
        <v>0</v>
      </c>
      <c r="D864" s="7">
        <v>1</v>
      </c>
      <c r="E864" s="7"/>
    </row>
    <row r="865" spans="1:5">
      <c r="A865" s="10" t="s">
        <v>1755</v>
      </c>
      <c r="B865" t="s">
        <v>1756</v>
      </c>
      <c r="C865" s="7">
        <v>0</v>
      </c>
      <c r="D865" s="7">
        <v>1</v>
      </c>
      <c r="E865" s="7"/>
    </row>
    <row r="866" spans="1:5">
      <c r="A866" s="10" t="s">
        <v>1757</v>
      </c>
      <c r="B866" t="s">
        <v>1758</v>
      </c>
      <c r="C866" s="7">
        <v>0</v>
      </c>
      <c r="D866" s="7">
        <v>1</v>
      </c>
      <c r="E866" s="7"/>
    </row>
    <row r="867" spans="1:5">
      <c r="A867" s="10" t="s">
        <v>1759</v>
      </c>
      <c r="B867" t="s">
        <v>1760</v>
      </c>
      <c r="C867" s="7">
        <v>15</v>
      </c>
      <c r="D867" s="7">
        <v>20</v>
      </c>
      <c r="E867" s="7"/>
    </row>
    <row r="868" spans="1:5">
      <c r="A868" s="10" t="s">
        <v>1761</v>
      </c>
      <c r="B868" t="s">
        <v>1762</v>
      </c>
      <c r="C868" s="7">
        <v>0</v>
      </c>
      <c r="D868" s="7">
        <v>2</v>
      </c>
      <c r="E868" s="7"/>
    </row>
    <row r="869" spans="1:5">
      <c r="A869" s="10" t="s">
        <v>1763</v>
      </c>
      <c r="B869" t="s">
        <v>1764</v>
      </c>
      <c r="C869" s="7">
        <v>1</v>
      </c>
      <c r="D869" s="7">
        <v>3</v>
      </c>
      <c r="E869" s="7"/>
    </row>
    <row r="870" spans="1:5">
      <c r="A870" s="10" t="s">
        <v>1765</v>
      </c>
      <c r="B870" t="s">
        <v>1766</v>
      </c>
      <c r="C870" s="7">
        <v>1</v>
      </c>
      <c r="D870" s="7">
        <v>2</v>
      </c>
      <c r="E870" s="7"/>
    </row>
    <row r="871" spans="1:5">
      <c r="A871" s="10" t="s">
        <v>1767</v>
      </c>
      <c r="B871" t="s">
        <v>1768</v>
      </c>
      <c r="C871" s="7">
        <v>4</v>
      </c>
      <c r="D871" s="7">
        <v>10</v>
      </c>
      <c r="E871" s="7"/>
    </row>
    <row r="872" spans="1:5">
      <c r="A872" s="10" t="s">
        <v>1769</v>
      </c>
      <c r="B872" t="s">
        <v>1770</v>
      </c>
      <c r="C872" s="7">
        <v>0</v>
      </c>
      <c r="D872" s="7">
        <v>1</v>
      </c>
      <c r="E872" s="7"/>
    </row>
    <row r="873" spans="1:5">
      <c r="A873" s="10" t="s">
        <v>1771</v>
      </c>
      <c r="B873" t="s">
        <v>1772</v>
      </c>
      <c r="C873" s="7">
        <v>0</v>
      </c>
      <c r="D873" s="7">
        <v>1</v>
      </c>
      <c r="E873" s="7"/>
    </row>
    <row r="874" spans="1:5">
      <c r="A874" s="10" t="s">
        <v>1773</v>
      </c>
      <c r="B874" t="s">
        <v>1774</v>
      </c>
      <c r="C874" s="7">
        <v>1</v>
      </c>
      <c r="D874" s="7">
        <v>2</v>
      </c>
      <c r="E874" s="7"/>
    </row>
    <row r="875" spans="1:5">
      <c r="A875" s="10" t="s">
        <v>1775</v>
      </c>
      <c r="B875" t="s">
        <v>1776</v>
      </c>
      <c r="C875" s="7">
        <v>4</v>
      </c>
      <c r="D875" s="7">
        <v>6</v>
      </c>
      <c r="E875" s="7"/>
    </row>
    <row r="876" spans="1:5">
      <c r="A876" s="10" t="s">
        <v>1777</v>
      </c>
      <c r="B876" t="s">
        <v>1778</v>
      </c>
      <c r="C876" s="7">
        <v>0</v>
      </c>
      <c r="D876" s="7">
        <v>1</v>
      </c>
      <c r="E876" s="7"/>
    </row>
    <row r="877" spans="1:5">
      <c r="A877" s="10" t="s">
        <v>1779</v>
      </c>
      <c r="B877" t="s">
        <v>1780</v>
      </c>
      <c r="C877" s="7">
        <v>0</v>
      </c>
      <c r="D877" s="7">
        <v>1</v>
      </c>
      <c r="E877" s="7"/>
    </row>
    <row r="878" spans="1:5">
      <c r="A878" s="10" t="s">
        <v>1781</v>
      </c>
      <c r="B878" t="s">
        <v>1782</v>
      </c>
      <c r="C878" s="7">
        <v>1</v>
      </c>
      <c r="D878" s="7">
        <v>2</v>
      </c>
      <c r="E878" s="7"/>
    </row>
    <row r="879" spans="1:5">
      <c r="A879" s="10" t="s">
        <v>1783</v>
      </c>
      <c r="B879" t="s">
        <v>1784</v>
      </c>
      <c r="C879" s="7">
        <v>9</v>
      </c>
      <c r="D879" s="7">
        <v>5</v>
      </c>
      <c r="E879" s="7"/>
    </row>
    <row r="880" spans="1:5">
      <c r="A880" s="10" t="s">
        <v>1785</v>
      </c>
      <c r="B880" t="s">
        <v>1786</v>
      </c>
      <c r="C880" s="7">
        <v>5</v>
      </c>
      <c r="D880" s="7">
        <v>6</v>
      </c>
      <c r="E880" s="7"/>
    </row>
    <row r="881" spans="1:5">
      <c r="A881" s="10" t="s">
        <v>1787</v>
      </c>
      <c r="B881" t="s">
        <v>1788</v>
      </c>
      <c r="C881" s="7">
        <v>19</v>
      </c>
      <c r="D881" s="7">
        <v>24</v>
      </c>
      <c r="E881" s="7"/>
    </row>
    <row r="882" spans="1:5">
      <c r="A882" s="10" t="s">
        <v>1789</v>
      </c>
      <c r="B882" t="s">
        <v>1790</v>
      </c>
      <c r="C882" s="7">
        <v>1</v>
      </c>
      <c r="D882" s="7">
        <v>2</v>
      </c>
      <c r="E882" s="7"/>
    </row>
    <row r="883" spans="1:5">
      <c r="A883" s="10" t="s">
        <v>1791</v>
      </c>
      <c r="B883" t="s">
        <v>1792</v>
      </c>
      <c r="C883" s="7">
        <v>0</v>
      </c>
      <c r="D883" s="7">
        <v>1</v>
      </c>
      <c r="E883" s="7"/>
    </row>
    <row r="884" spans="1:5">
      <c r="A884" s="10" t="s">
        <v>1793</v>
      </c>
      <c r="B884" t="s">
        <v>1794</v>
      </c>
      <c r="C884" s="7">
        <v>0</v>
      </c>
      <c r="D884" s="7">
        <v>1</v>
      </c>
      <c r="E884" s="7"/>
    </row>
    <row r="885" spans="1:5">
      <c r="A885" s="10" t="s">
        <v>1795</v>
      </c>
      <c r="B885" t="s">
        <v>1796</v>
      </c>
      <c r="C885" s="7">
        <v>21</v>
      </c>
      <c r="D885" s="7">
        <v>43</v>
      </c>
      <c r="E885" s="7"/>
    </row>
    <row r="886" spans="1:5">
      <c r="A886" s="10" t="s">
        <v>1797</v>
      </c>
      <c r="B886" t="s">
        <v>1798</v>
      </c>
      <c r="C886" s="7">
        <v>1</v>
      </c>
      <c r="D886" s="7">
        <v>7</v>
      </c>
      <c r="E886" s="7"/>
    </row>
    <row r="887" spans="1:5">
      <c r="A887" s="10" t="s">
        <v>1799</v>
      </c>
      <c r="B887" t="s">
        <v>1800</v>
      </c>
      <c r="C887" s="7">
        <v>28</v>
      </c>
      <c r="D887" s="7">
        <v>41</v>
      </c>
      <c r="E887" s="7"/>
    </row>
    <row r="888" spans="1:5">
      <c r="A888" s="10" t="s">
        <v>1801</v>
      </c>
      <c r="B888" t="s">
        <v>1802</v>
      </c>
      <c r="C888" s="7">
        <v>32</v>
      </c>
      <c r="D888" s="7">
        <v>32</v>
      </c>
      <c r="E888" s="7"/>
    </row>
    <row r="889" spans="1:5">
      <c r="A889" s="10" t="s">
        <v>1803</v>
      </c>
      <c r="B889" t="s">
        <v>1804</v>
      </c>
      <c r="C889" s="7">
        <v>2</v>
      </c>
      <c r="D889" s="7">
        <v>5</v>
      </c>
      <c r="E889" s="7"/>
    </row>
    <row r="890" spans="1:5">
      <c r="A890" s="10" t="s">
        <v>1805</v>
      </c>
      <c r="B890" t="s">
        <v>1806</v>
      </c>
      <c r="C890" s="7">
        <v>1</v>
      </c>
      <c r="D890" s="7">
        <v>3</v>
      </c>
      <c r="E890" s="7"/>
    </row>
    <row r="891" spans="1:5">
      <c r="A891" s="10" t="s">
        <v>1807</v>
      </c>
      <c r="B891" t="s">
        <v>1808</v>
      </c>
      <c r="C891" s="7">
        <v>1</v>
      </c>
      <c r="D891" s="7">
        <v>2</v>
      </c>
      <c r="E891" s="7"/>
    </row>
    <row r="892" spans="1:5">
      <c r="A892" s="10" t="s">
        <v>1809</v>
      </c>
      <c r="B892" t="s">
        <v>1810</v>
      </c>
      <c r="C892" s="7">
        <v>0</v>
      </c>
      <c r="D892" s="7">
        <v>1</v>
      </c>
      <c r="E892" s="7"/>
    </row>
    <row r="893" spans="1:5">
      <c r="A893" s="10" t="s">
        <v>1811</v>
      </c>
      <c r="B893" t="s">
        <v>1812</v>
      </c>
      <c r="C893" s="7">
        <v>3</v>
      </c>
      <c r="D893" s="7">
        <v>5</v>
      </c>
      <c r="E893" s="7"/>
    </row>
    <row r="894" spans="1:5">
      <c r="A894" s="10" t="s">
        <v>1813</v>
      </c>
      <c r="B894" t="s">
        <v>1814</v>
      </c>
      <c r="C894" s="7">
        <v>2</v>
      </c>
      <c r="D894" s="7">
        <v>5</v>
      </c>
      <c r="E894" s="7"/>
    </row>
    <row r="895" spans="1:5">
      <c r="A895" s="10" t="s">
        <v>1815</v>
      </c>
      <c r="B895" t="s">
        <v>1816</v>
      </c>
      <c r="C895" s="7">
        <v>77</v>
      </c>
      <c r="D895" s="7">
        <v>85</v>
      </c>
      <c r="E895" s="7"/>
    </row>
    <row r="896" spans="1:5">
      <c r="A896" s="10" t="s">
        <v>1817</v>
      </c>
      <c r="B896" t="s">
        <v>1818</v>
      </c>
      <c r="C896" s="7">
        <v>0</v>
      </c>
      <c r="D896" s="7">
        <v>1</v>
      </c>
      <c r="E896" s="7"/>
    </row>
    <row r="897" spans="1:5">
      <c r="A897" s="10" t="s">
        <v>1819</v>
      </c>
      <c r="B897" t="s">
        <v>1820</v>
      </c>
      <c r="C897" s="7">
        <v>13</v>
      </c>
      <c r="D897" s="7">
        <v>15</v>
      </c>
      <c r="E897" s="7"/>
    </row>
    <row r="898" spans="1:5">
      <c r="A898" s="10" t="s">
        <v>1821</v>
      </c>
      <c r="B898" t="s">
        <v>1822</v>
      </c>
      <c r="C898" s="7">
        <v>17</v>
      </c>
      <c r="D898" s="7">
        <v>24</v>
      </c>
      <c r="E898" s="7"/>
    </row>
    <row r="899" spans="1:5">
      <c r="A899" s="10" t="s">
        <v>1823</v>
      </c>
      <c r="B899" t="s">
        <v>1824</v>
      </c>
      <c r="C899" s="7">
        <v>4</v>
      </c>
      <c r="D899" s="7">
        <v>4</v>
      </c>
      <c r="E899" s="7"/>
    </row>
    <row r="900" spans="1:5">
      <c r="A900" s="10" t="s">
        <v>1825</v>
      </c>
      <c r="B900" t="s">
        <v>1826</v>
      </c>
      <c r="C900" s="7">
        <v>11</v>
      </c>
      <c r="D900" s="7">
        <v>4</v>
      </c>
      <c r="E900" s="7"/>
    </row>
    <row r="901" spans="1:5">
      <c r="A901" s="10" t="s">
        <v>1827</v>
      </c>
      <c r="B901" t="s">
        <v>1828</v>
      </c>
      <c r="C901" s="7">
        <v>5</v>
      </c>
      <c r="D901" s="7">
        <v>6</v>
      </c>
      <c r="E901" s="7"/>
    </row>
    <row r="902" spans="1:5">
      <c r="A902" s="10" t="s">
        <v>1829</v>
      </c>
      <c r="B902" t="s">
        <v>1830</v>
      </c>
      <c r="C902" s="7">
        <v>15</v>
      </c>
      <c r="D902" s="7">
        <v>14</v>
      </c>
      <c r="E902" s="7"/>
    </row>
    <row r="903" spans="1:5">
      <c r="A903" s="10" t="s">
        <v>1831</v>
      </c>
      <c r="B903" t="s">
        <v>1832</v>
      </c>
      <c r="C903" s="7">
        <v>83</v>
      </c>
      <c r="D903" s="7">
        <v>86</v>
      </c>
      <c r="E903" s="7"/>
    </row>
    <row r="904" spans="1:5">
      <c r="A904" s="10" t="s">
        <v>1833</v>
      </c>
      <c r="B904" t="s">
        <v>1834</v>
      </c>
      <c r="C904" s="7">
        <v>0</v>
      </c>
      <c r="D904" s="7">
        <v>1</v>
      </c>
      <c r="E904" s="7"/>
    </row>
    <row r="905" spans="1:5">
      <c r="A905" s="10" t="s">
        <v>1835</v>
      </c>
      <c r="B905" t="s">
        <v>1836</v>
      </c>
      <c r="C905" s="7">
        <v>0</v>
      </c>
      <c r="D905" s="7">
        <v>1</v>
      </c>
      <c r="E905" s="7"/>
    </row>
    <row r="906" spans="1:5">
      <c r="A906" s="10" t="s">
        <v>1837</v>
      </c>
      <c r="B906" t="s">
        <v>1838</v>
      </c>
      <c r="C906" s="7">
        <v>0</v>
      </c>
      <c r="D906" s="7">
        <v>3</v>
      </c>
      <c r="E906" s="7"/>
    </row>
    <row r="907" spans="1:5">
      <c r="A907" s="10" t="s">
        <v>1839</v>
      </c>
      <c r="B907" t="s">
        <v>1840</v>
      </c>
      <c r="C907" s="7">
        <v>3</v>
      </c>
      <c r="D907" s="7">
        <v>3</v>
      </c>
      <c r="E907" s="7"/>
    </row>
    <row r="908" spans="1:5">
      <c r="A908" s="10" t="s">
        <v>1841</v>
      </c>
      <c r="B908" t="s">
        <v>1842</v>
      </c>
      <c r="C908" s="7">
        <v>1</v>
      </c>
      <c r="D908" s="7">
        <v>3</v>
      </c>
      <c r="E908" s="7"/>
    </row>
    <row r="909" spans="1:5">
      <c r="A909" s="10" t="s">
        <v>1843</v>
      </c>
      <c r="B909" t="s">
        <v>1844</v>
      </c>
      <c r="C909" s="7">
        <v>0</v>
      </c>
      <c r="D909" s="7">
        <v>2</v>
      </c>
      <c r="E909" s="7"/>
    </row>
    <row r="910" spans="1:5">
      <c r="A910" s="10" t="s">
        <v>1845</v>
      </c>
      <c r="B910" t="s">
        <v>1846</v>
      </c>
      <c r="C910" s="7">
        <v>9</v>
      </c>
      <c r="D910" s="7">
        <v>10</v>
      </c>
      <c r="E910" s="7"/>
    </row>
    <row r="911" spans="1:5">
      <c r="A911" s="10" t="s">
        <v>1847</v>
      </c>
      <c r="B911" t="s">
        <v>1848</v>
      </c>
      <c r="C911" s="7">
        <v>2</v>
      </c>
      <c r="D911" s="7">
        <v>2</v>
      </c>
      <c r="E911" s="7"/>
    </row>
    <row r="912" spans="1:5">
      <c r="A912" s="10" t="s">
        <v>1849</v>
      </c>
      <c r="B912" t="s">
        <v>1850</v>
      </c>
      <c r="C912" s="7">
        <v>23</v>
      </c>
      <c r="D912" s="7">
        <v>25</v>
      </c>
      <c r="E912" s="7"/>
    </row>
    <row r="913" spans="1:5">
      <c r="A913" s="10" t="s">
        <v>1851</v>
      </c>
      <c r="B913" t="s">
        <v>1852</v>
      </c>
      <c r="C913" s="7">
        <v>9</v>
      </c>
      <c r="D913" s="7">
        <v>12</v>
      </c>
      <c r="E913" s="7"/>
    </row>
    <row r="914" spans="1:5">
      <c r="A914" s="10" t="s">
        <v>1853</v>
      </c>
      <c r="B914" t="s">
        <v>1854</v>
      </c>
      <c r="C914" s="7">
        <v>52</v>
      </c>
      <c r="D914" s="7">
        <v>44</v>
      </c>
      <c r="E914" s="7"/>
    </row>
    <row r="915" spans="1:5">
      <c r="A915" s="10" t="s">
        <v>1855</v>
      </c>
      <c r="B915" t="s">
        <v>1856</v>
      </c>
      <c r="C915" s="7">
        <v>76</v>
      </c>
      <c r="D915" s="7">
        <v>100</v>
      </c>
      <c r="E915" s="7"/>
    </row>
    <row r="916" spans="1:5">
      <c r="A916" s="10" t="s">
        <v>1857</v>
      </c>
      <c r="B916" t="s">
        <v>1858</v>
      </c>
      <c r="C916" s="7">
        <v>13</v>
      </c>
      <c r="D916" s="7">
        <v>20</v>
      </c>
      <c r="E916" s="7"/>
    </row>
    <row r="917" spans="1:5">
      <c r="A917" s="10" t="s">
        <v>1859</v>
      </c>
      <c r="B917" t="s">
        <v>1860</v>
      </c>
      <c r="C917" s="7">
        <v>8</v>
      </c>
      <c r="D917" s="7">
        <v>9</v>
      </c>
      <c r="E917" s="7"/>
    </row>
    <row r="918" spans="1:5">
      <c r="A918" s="10" t="s">
        <v>1861</v>
      </c>
      <c r="B918" t="s">
        <v>1862</v>
      </c>
      <c r="C918" s="7">
        <v>0</v>
      </c>
      <c r="D918" s="7">
        <v>1</v>
      </c>
      <c r="E918" s="7"/>
    </row>
    <row r="919" spans="1:5">
      <c r="A919" s="10" t="s">
        <v>1863</v>
      </c>
      <c r="B919" t="s">
        <v>1864</v>
      </c>
      <c r="C919" s="7">
        <v>0</v>
      </c>
      <c r="D919" s="7">
        <v>1</v>
      </c>
      <c r="E919" s="7"/>
    </row>
    <row r="920" spans="1:5">
      <c r="A920" s="10" t="s">
        <v>1865</v>
      </c>
      <c r="B920" t="s">
        <v>1866</v>
      </c>
      <c r="C920" s="7">
        <v>0</v>
      </c>
      <c r="D920" s="7">
        <v>1</v>
      </c>
      <c r="E920" s="7"/>
    </row>
    <row r="921" spans="1:5">
      <c r="A921" s="10" t="s">
        <v>1867</v>
      </c>
      <c r="B921" t="s">
        <v>1868</v>
      </c>
      <c r="C921" s="7">
        <v>0</v>
      </c>
      <c r="D921" s="7">
        <v>1</v>
      </c>
      <c r="E921" s="7"/>
    </row>
    <row r="922" spans="1:5">
      <c r="A922" s="10" t="s">
        <v>1869</v>
      </c>
      <c r="B922" t="s">
        <v>1870</v>
      </c>
      <c r="C922" s="7">
        <v>0</v>
      </c>
      <c r="D922" s="7">
        <v>1</v>
      </c>
      <c r="E922" s="7"/>
    </row>
    <row r="923" spans="1:5">
      <c r="A923" s="10" t="s">
        <v>1871</v>
      </c>
      <c r="B923" t="s">
        <v>1872</v>
      </c>
      <c r="C923" s="7">
        <v>0</v>
      </c>
      <c r="D923" s="7">
        <v>1</v>
      </c>
      <c r="E923" s="7"/>
    </row>
    <row r="924" spans="1:5">
      <c r="A924" s="10" t="s">
        <v>1873</v>
      </c>
      <c r="B924" t="s">
        <v>1874</v>
      </c>
      <c r="C924" s="7">
        <v>0</v>
      </c>
      <c r="D924" s="7">
        <v>1</v>
      </c>
      <c r="E924" s="7"/>
    </row>
    <row r="925" spans="1:5">
      <c r="A925" s="10" t="s">
        <v>1875</v>
      </c>
      <c r="B925" t="s">
        <v>1876</v>
      </c>
      <c r="C925" s="7">
        <v>0</v>
      </c>
      <c r="D925" s="7">
        <v>3</v>
      </c>
      <c r="E925" s="7"/>
    </row>
    <row r="926" spans="1:5">
      <c r="A926" s="10" t="s">
        <v>1877</v>
      </c>
      <c r="B926" t="s">
        <v>1878</v>
      </c>
      <c r="C926" s="7">
        <v>0</v>
      </c>
      <c r="D926" s="7">
        <v>1</v>
      </c>
      <c r="E926" s="7"/>
    </row>
    <row r="927" spans="1:5">
      <c r="A927" s="10" t="s">
        <v>1879</v>
      </c>
      <c r="B927" t="s">
        <v>1880</v>
      </c>
      <c r="C927" s="7">
        <v>0</v>
      </c>
      <c r="D927" s="7">
        <v>1</v>
      </c>
      <c r="E927" s="7"/>
    </row>
    <row r="928" spans="1:5">
      <c r="A928" s="10" t="s">
        <v>1881</v>
      </c>
      <c r="B928" t="s">
        <v>1882</v>
      </c>
      <c r="C928" s="7">
        <v>2</v>
      </c>
      <c r="D928" s="7">
        <v>5</v>
      </c>
      <c r="E928" s="7"/>
    </row>
    <row r="929" spans="1:5">
      <c r="A929" s="10" t="s">
        <v>1883</v>
      </c>
      <c r="B929" t="s">
        <v>1884</v>
      </c>
      <c r="C929" s="7">
        <v>8</v>
      </c>
      <c r="D929" s="7">
        <v>10</v>
      </c>
      <c r="E929" s="7"/>
    </row>
    <row r="930" spans="1:5">
      <c r="A930" s="10" t="s">
        <v>1885</v>
      </c>
      <c r="B930" t="s">
        <v>1886</v>
      </c>
      <c r="C930" s="7">
        <v>62</v>
      </c>
      <c r="D930" s="7">
        <v>71</v>
      </c>
      <c r="E930" s="7"/>
    </row>
    <row r="931" spans="1:5">
      <c r="A931" s="10" t="s">
        <v>1887</v>
      </c>
      <c r="B931" t="s">
        <v>1888</v>
      </c>
      <c r="C931" s="7">
        <v>0</v>
      </c>
      <c r="D931" s="7">
        <v>1</v>
      </c>
      <c r="E931" s="7"/>
    </row>
    <row r="932" spans="1:5">
      <c r="A932" s="10" t="s">
        <v>1889</v>
      </c>
      <c r="B932" t="s">
        <v>1890</v>
      </c>
      <c r="C932" s="7">
        <v>1</v>
      </c>
      <c r="D932" s="7">
        <v>2</v>
      </c>
      <c r="E932" s="7"/>
    </row>
    <row r="933" spans="1:5">
      <c r="A933" s="10" t="s">
        <v>1891</v>
      </c>
      <c r="B933" t="s">
        <v>1892</v>
      </c>
      <c r="C933" s="7">
        <v>1</v>
      </c>
      <c r="D933" s="7">
        <v>3</v>
      </c>
      <c r="E933" s="7"/>
    </row>
    <row r="934" spans="1:5">
      <c r="A934" s="10" t="s">
        <v>1893</v>
      </c>
      <c r="B934" t="s">
        <v>1894</v>
      </c>
      <c r="C934" s="7">
        <v>498</v>
      </c>
      <c r="D934" s="7">
        <v>552</v>
      </c>
      <c r="E934" s="7"/>
    </row>
    <row r="935" spans="1:5">
      <c r="A935" s="10" t="s">
        <v>1895</v>
      </c>
      <c r="B935" t="s">
        <v>1896</v>
      </c>
      <c r="C935" s="7">
        <v>1021</v>
      </c>
      <c r="D935" s="7">
        <v>11500</v>
      </c>
      <c r="E935" s="7"/>
    </row>
    <row r="936" spans="1:5">
      <c r="A936" s="10" t="s">
        <v>1903</v>
      </c>
      <c r="B936" t="s">
        <v>1904</v>
      </c>
      <c r="C936" s="7">
        <v>18</v>
      </c>
      <c r="D936" s="7">
        <v>26</v>
      </c>
      <c r="E936" s="7"/>
    </row>
    <row r="937" spans="1:5">
      <c r="A937" s="10" t="s">
        <v>1905</v>
      </c>
      <c r="B937" t="s">
        <v>1906</v>
      </c>
      <c r="C937" s="7">
        <v>54</v>
      </c>
      <c r="D937" s="7">
        <v>56</v>
      </c>
      <c r="E937" s="7"/>
    </row>
    <row r="938" spans="1:5">
      <c r="A938" s="10" t="s">
        <v>1907</v>
      </c>
      <c r="B938" t="s">
        <v>1908</v>
      </c>
      <c r="C938" s="7">
        <v>0</v>
      </c>
      <c r="D938" s="7">
        <v>2</v>
      </c>
      <c r="E938" s="7"/>
    </row>
    <row r="939" spans="1:5">
      <c r="A939" s="10" t="s">
        <v>1909</v>
      </c>
      <c r="B939" t="s">
        <v>1910</v>
      </c>
      <c r="C939" s="7">
        <v>1453</v>
      </c>
      <c r="D939" s="7">
        <v>1485</v>
      </c>
      <c r="E939" s="7"/>
    </row>
    <row r="940" spans="1:5">
      <c r="A940" s="10" t="s">
        <v>1911</v>
      </c>
      <c r="B940" t="s">
        <v>1912</v>
      </c>
      <c r="C940" s="7">
        <v>1442</v>
      </c>
      <c r="D940" s="7">
        <v>1515</v>
      </c>
      <c r="E940" s="7"/>
    </row>
    <row r="941" spans="1:5">
      <c r="A941" s="10" t="s">
        <v>1913</v>
      </c>
      <c r="B941" t="s">
        <v>1914</v>
      </c>
      <c r="C941" s="7">
        <v>861</v>
      </c>
      <c r="D941" s="7">
        <v>1008</v>
      </c>
      <c r="E941" s="7"/>
    </row>
    <row r="942" spans="1:5">
      <c r="A942" s="10" t="s">
        <v>1915</v>
      </c>
      <c r="B942" t="s">
        <v>1916</v>
      </c>
      <c r="C942" s="7">
        <v>0</v>
      </c>
      <c r="D942" s="7">
        <v>4</v>
      </c>
      <c r="E942" s="7"/>
    </row>
    <row r="943" spans="1:5">
      <c r="A943" s="10" t="s">
        <v>1917</v>
      </c>
      <c r="B943" t="s">
        <v>1918</v>
      </c>
      <c r="C943" s="7">
        <v>0</v>
      </c>
      <c r="D943" s="7">
        <v>1</v>
      </c>
      <c r="E943" s="7"/>
    </row>
    <row r="944" spans="1:5">
      <c r="A944" s="10" t="s">
        <v>1919</v>
      </c>
      <c r="B944" t="s">
        <v>1920</v>
      </c>
      <c r="C944" s="7">
        <v>2</v>
      </c>
      <c r="D944" s="7">
        <v>4</v>
      </c>
      <c r="E944" s="7"/>
    </row>
    <row r="945" spans="1:5">
      <c r="A945" s="10" t="s">
        <v>1921</v>
      </c>
      <c r="B945" t="s">
        <v>1922</v>
      </c>
      <c r="C945" s="7">
        <v>201</v>
      </c>
      <c r="D945" s="7">
        <v>199</v>
      </c>
      <c r="E945" s="7"/>
    </row>
    <row r="946" spans="1:5">
      <c r="A946" s="10" t="s">
        <v>1923</v>
      </c>
      <c r="B946" t="s">
        <v>1924</v>
      </c>
      <c r="C946" s="7">
        <v>1</v>
      </c>
      <c r="D946" s="7">
        <v>2</v>
      </c>
      <c r="E946" s="7"/>
    </row>
    <row r="947" spans="1:5">
      <c r="A947" s="10" t="s">
        <v>1925</v>
      </c>
      <c r="B947" t="s">
        <v>1926</v>
      </c>
      <c r="C947" s="7">
        <v>0</v>
      </c>
      <c r="D947" s="7">
        <v>2</v>
      </c>
      <c r="E947" s="7"/>
    </row>
    <row r="948" spans="1:5">
      <c r="A948" s="10" t="s">
        <v>1927</v>
      </c>
      <c r="B948" t="s">
        <v>1928</v>
      </c>
      <c r="C948" s="7">
        <v>2</v>
      </c>
      <c r="D948" s="7">
        <v>4</v>
      </c>
      <c r="E948" s="7"/>
    </row>
    <row r="949" spans="1:5">
      <c r="A949" s="10" t="s">
        <v>1929</v>
      </c>
      <c r="B949" t="s">
        <v>1930</v>
      </c>
      <c r="C949" s="7">
        <v>4</v>
      </c>
      <c r="D949" s="7">
        <v>6</v>
      </c>
      <c r="E949" s="7"/>
    </row>
    <row r="950" spans="1:5">
      <c r="A950" s="10" t="s">
        <v>1931</v>
      </c>
      <c r="B950" t="s">
        <v>1932</v>
      </c>
      <c r="C950" s="7">
        <v>37</v>
      </c>
      <c r="D950" s="7">
        <v>39</v>
      </c>
      <c r="E950" s="7"/>
    </row>
    <row r="951" spans="1:5">
      <c r="A951" s="10" t="s">
        <v>1933</v>
      </c>
      <c r="B951" t="s">
        <v>1934</v>
      </c>
      <c r="C951" s="7">
        <v>0</v>
      </c>
      <c r="D951" s="7">
        <v>2</v>
      </c>
      <c r="E951" s="7"/>
    </row>
    <row r="952" spans="1:5">
      <c r="A952" s="10" t="s">
        <v>1935</v>
      </c>
      <c r="B952" t="s">
        <v>1936</v>
      </c>
      <c r="C952" s="7">
        <v>108</v>
      </c>
      <c r="D952" s="7">
        <v>115</v>
      </c>
      <c r="E952" s="7"/>
    </row>
    <row r="953" spans="1:5">
      <c r="A953" s="10" t="s">
        <v>1937</v>
      </c>
      <c r="B953" t="s">
        <v>1938</v>
      </c>
      <c r="C953" s="7">
        <v>0</v>
      </c>
      <c r="D953" s="7">
        <v>1</v>
      </c>
      <c r="E953" s="7"/>
    </row>
    <row r="954" spans="1:5">
      <c r="A954" s="10" t="s">
        <v>1939</v>
      </c>
      <c r="B954" t="s">
        <v>1940</v>
      </c>
      <c r="C954" s="7">
        <v>2</v>
      </c>
      <c r="D954" s="7">
        <v>2</v>
      </c>
      <c r="E954" s="7"/>
    </row>
    <row r="955" spans="1:5">
      <c r="A955" s="10" t="s">
        <v>1941</v>
      </c>
      <c r="B955" t="s">
        <v>1942</v>
      </c>
      <c r="C955" s="7">
        <v>639</v>
      </c>
      <c r="D955" s="7">
        <v>648</v>
      </c>
      <c r="E955" s="7"/>
    </row>
    <row r="956" spans="1:5">
      <c r="A956" s="10" t="s">
        <v>1943</v>
      </c>
      <c r="B956" t="s">
        <v>1944</v>
      </c>
      <c r="C956" s="7">
        <v>2</v>
      </c>
      <c r="D956" s="7">
        <v>2</v>
      </c>
      <c r="E956" s="7"/>
    </row>
    <row r="957" spans="1:5">
      <c r="A957" s="10" t="s">
        <v>1945</v>
      </c>
      <c r="B957" t="s">
        <v>1946</v>
      </c>
      <c r="C957" s="7">
        <v>9</v>
      </c>
      <c r="D957" s="7">
        <v>10</v>
      </c>
      <c r="E957" s="7"/>
    </row>
    <row r="958" spans="1:5">
      <c r="A958" s="10" t="s">
        <v>1947</v>
      </c>
      <c r="B958" t="s">
        <v>1948</v>
      </c>
      <c r="C958" s="7">
        <v>0</v>
      </c>
      <c r="D958" s="7">
        <v>2</v>
      </c>
      <c r="E958" s="7"/>
    </row>
    <row r="959" spans="1:5">
      <c r="A959" s="10" t="s">
        <v>1949</v>
      </c>
      <c r="B959" t="s">
        <v>1950</v>
      </c>
      <c r="C959" s="7">
        <v>4</v>
      </c>
      <c r="D959" s="7">
        <v>7</v>
      </c>
      <c r="E959" s="7"/>
    </row>
    <row r="960" spans="1:5">
      <c r="A960" s="10" t="s">
        <v>1951</v>
      </c>
      <c r="B960" t="s">
        <v>1952</v>
      </c>
      <c r="C960" s="7">
        <v>14</v>
      </c>
      <c r="D960" s="7">
        <v>13</v>
      </c>
      <c r="E960" s="7"/>
    </row>
    <row r="961" spans="1:5">
      <c r="A961" s="10" t="s">
        <v>1953</v>
      </c>
      <c r="B961" t="s">
        <v>1954</v>
      </c>
      <c r="C961" s="7">
        <v>7</v>
      </c>
      <c r="D961" s="7">
        <v>10</v>
      </c>
      <c r="E961" s="7"/>
    </row>
    <row r="962" spans="1:5">
      <c r="A962" s="10" t="s">
        <v>1955</v>
      </c>
      <c r="B962" t="s">
        <v>1956</v>
      </c>
      <c r="C962" s="7">
        <v>20</v>
      </c>
      <c r="D962" s="7">
        <v>20</v>
      </c>
      <c r="E962" s="7"/>
    </row>
    <row r="963" spans="1:5">
      <c r="A963" s="10" t="s">
        <v>1957</v>
      </c>
      <c r="B963" t="s">
        <v>1958</v>
      </c>
      <c r="C963" s="7">
        <v>9</v>
      </c>
      <c r="D963" s="7">
        <v>9</v>
      </c>
      <c r="E963" s="7"/>
    </row>
    <row r="964" spans="1:5">
      <c r="A964" s="10" t="s">
        <v>1959</v>
      </c>
      <c r="B964" t="s">
        <v>1960</v>
      </c>
      <c r="C964" s="7">
        <v>5</v>
      </c>
      <c r="D964" s="7">
        <v>6</v>
      </c>
      <c r="E964" s="7"/>
    </row>
    <row r="965" spans="1:5">
      <c r="A965" s="10" t="s">
        <v>1961</v>
      </c>
      <c r="B965" t="s">
        <v>1962</v>
      </c>
      <c r="C965" s="7">
        <v>0</v>
      </c>
      <c r="D965" s="7">
        <v>2</v>
      </c>
      <c r="E965" s="7"/>
    </row>
    <row r="966" spans="1:5">
      <c r="A966" s="10" t="s">
        <v>1963</v>
      </c>
      <c r="B966" t="s">
        <v>1964</v>
      </c>
      <c r="C966" s="7">
        <v>1</v>
      </c>
      <c r="D966" s="7">
        <v>2</v>
      </c>
      <c r="E966" s="7"/>
    </row>
    <row r="967" spans="1:5">
      <c r="A967" s="10" t="s">
        <v>1965</v>
      </c>
      <c r="B967" t="s">
        <v>1966</v>
      </c>
      <c r="C967" s="7">
        <v>1</v>
      </c>
      <c r="D967" s="7">
        <v>2</v>
      </c>
      <c r="E967" s="7"/>
    </row>
    <row r="968" spans="1:5">
      <c r="A968" s="10" t="s">
        <v>1967</v>
      </c>
      <c r="B968" t="s">
        <v>1968</v>
      </c>
      <c r="C968" s="7">
        <v>131</v>
      </c>
      <c r="D968" s="7">
        <v>128</v>
      </c>
      <c r="E968" s="7"/>
    </row>
    <row r="969" spans="1:5">
      <c r="A969" s="10" t="s">
        <v>1969</v>
      </c>
      <c r="B969" t="s">
        <v>1970</v>
      </c>
      <c r="C969" s="7">
        <v>0</v>
      </c>
      <c r="D969" s="7">
        <v>2</v>
      </c>
      <c r="E969" s="7"/>
    </row>
    <row r="970" spans="1:5">
      <c r="A970" s="10" t="s">
        <v>1971</v>
      </c>
      <c r="B970" t="s">
        <v>1972</v>
      </c>
      <c r="C970" s="7">
        <v>0</v>
      </c>
      <c r="D970" s="7">
        <v>2</v>
      </c>
      <c r="E970" s="7"/>
    </row>
    <row r="971" spans="1:5">
      <c r="A971" s="10" t="s">
        <v>1973</v>
      </c>
      <c r="B971" t="s">
        <v>1974</v>
      </c>
      <c r="C971" s="7">
        <v>37</v>
      </c>
      <c r="D971" s="7">
        <v>107</v>
      </c>
      <c r="E971" s="7"/>
    </row>
    <row r="972" spans="1:5">
      <c r="A972" s="10" t="s">
        <v>1975</v>
      </c>
      <c r="B972" t="s">
        <v>1976</v>
      </c>
      <c r="C972" s="7">
        <v>2</v>
      </c>
      <c r="D972" s="7">
        <v>3</v>
      </c>
      <c r="E972" s="7"/>
    </row>
    <row r="973" spans="1:5">
      <c r="A973" s="10" t="s">
        <v>1977</v>
      </c>
      <c r="B973" t="s">
        <v>1978</v>
      </c>
      <c r="C973" s="7">
        <v>1</v>
      </c>
      <c r="D973" s="7">
        <v>2</v>
      </c>
      <c r="E973" s="7"/>
    </row>
    <row r="974" spans="1:5">
      <c r="A974" s="10" t="s">
        <v>1979</v>
      </c>
      <c r="B974" t="s">
        <v>1980</v>
      </c>
      <c r="C974" s="7">
        <v>1</v>
      </c>
      <c r="D974" s="7">
        <v>2</v>
      </c>
      <c r="E974" s="7"/>
    </row>
    <row r="975" spans="1:5">
      <c r="A975" s="10" t="s">
        <v>1981</v>
      </c>
      <c r="B975" t="s">
        <v>1982</v>
      </c>
      <c r="C975" s="7">
        <v>27</v>
      </c>
      <c r="D975" s="7">
        <v>30</v>
      </c>
      <c r="E975" s="7"/>
    </row>
    <row r="976" spans="1:5">
      <c r="A976" s="10" t="s">
        <v>1983</v>
      </c>
      <c r="B976" t="s">
        <v>1984</v>
      </c>
      <c r="C976" s="7">
        <v>0</v>
      </c>
      <c r="D976" s="7">
        <v>1</v>
      </c>
      <c r="E976" s="7"/>
    </row>
    <row r="977" spans="1:5">
      <c r="A977" s="10" t="s">
        <v>1985</v>
      </c>
      <c r="B977" t="s">
        <v>1986</v>
      </c>
      <c r="C977" s="7">
        <v>64</v>
      </c>
      <c r="D977" s="7">
        <v>57</v>
      </c>
      <c r="E977" s="7"/>
    </row>
    <row r="978" spans="1:5">
      <c r="A978" s="10" t="s">
        <v>1987</v>
      </c>
      <c r="B978" t="s">
        <v>1988</v>
      </c>
      <c r="C978" s="7">
        <v>1</v>
      </c>
      <c r="D978" s="7">
        <v>2</v>
      </c>
      <c r="E978" s="7"/>
    </row>
    <row r="979" spans="1:5">
      <c r="A979" s="10" t="s">
        <v>1989</v>
      </c>
      <c r="B979" t="s">
        <v>1990</v>
      </c>
      <c r="C979" s="7">
        <v>1</v>
      </c>
      <c r="D979" s="7">
        <v>2</v>
      </c>
      <c r="E979" s="7"/>
    </row>
    <row r="980" spans="1:5">
      <c r="A980" s="10" t="s">
        <v>1991</v>
      </c>
      <c r="B980" t="s">
        <v>1992</v>
      </c>
      <c r="C980" s="7">
        <v>0</v>
      </c>
      <c r="D980" s="7">
        <v>2</v>
      </c>
      <c r="E980" s="7"/>
    </row>
    <row r="981" spans="1:5">
      <c r="A981" s="10" t="s">
        <v>1993</v>
      </c>
      <c r="B981" t="s">
        <v>1994</v>
      </c>
      <c r="C981" s="7">
        <v>0</v>
      </c>
      <c r="D981" s="7">
        <v>2</v>
      </c>
      <c r="E981" s="7"/>
    </row>
    <row r="982" spans="1:5">
      <c r="A982" s="10" t="s">
        <v>1995</v>
      </c>
      <c r="B982" t="s">
        <v>1996</v>
      </c>
      <c r="C982" s="7">
        <v>3</v>
      </c>
      <c r="D982" s="7">
        <v>5</v>
      </c>
      <c r="E982" s="7"/>
    </row>
    <row r="983" spans="1:5">
      <c r="A983" s="10" t="s">
        <v>1997</v>
      </c>
      <c r="B983" t="s">
        <v>1998</v>
      </c>
      <c r="C983" s="7">
        <v>0</v>
      </c>
      <c r="D983" s="7">
        <v>2</v>
      </c>
      <c r="E983" s="7"/>
    </row>
    <row r="984" spans="1:5">
      <c r="A984" s="10" t="s">
        <v>1999</v>
      </c>
      <c r="B984" t="s">
        <v>2000</v>
      </c>
      <c r="C984" s="7">
        <v>0</v>
      </c>
      <c r="D984" s="7">
        <v>2</v>
      </c>
      <c r="E984" s="7"/>
    </row>
    <row r="985" spans="1:5">
      <c r="A985" s="10" t="s">
        <v>2001</v>
      </c>
      <c r="B985" t="s">
        <v>2002</v>
      </c>
      <c r="C985" s="7">
        <v>1</v>
      </c>
      <c r="D985" s="7">
        <v>2</v>
      </c>
      <c r="E985" s="7"/>
    </row>
    <row r="986" spans="1:5">
      <c r="A986" s="10" t="s">
        <v>2003</v>
      </c>
      <c r="B986" t="s">
        <v>2004</v>
      </c>
      <c r="C986" s="7">
        <v>0</v>
      </c>
      <c r="D986" s="7">
        <v>1</v>
      </c>
      <c r="E986" s="7"/>
    </row>
    <row r="987" spans="1:5">
      <c r="A987" s="10" t="s">
        <v>2005</v>
      </c>
      <c r="B987" t="s">
        <v>2006</v>
      </c>
      <c r="C987" s="7">
        <v>1</v>
      </c>
      <c r="D987" s="7">
        <v>1</v>
      </c>
      <c r="E987" s="7"/>
    </row>
    <row r="988" spans="1:5">
      <c r="A988" s="10" t="s">
        <v>2007</v>
      </c>
      <c r="B988" t="s">
        <v>2008</v>
      </c>
      <c r="C988" s="7">
        <v>1</v>
      </c>
      <c r="D988" s="7">
        <v>2</v>
      </c>
      <c r="E988" s="7"/>
    </row>
    <row r="989" spans="1:5">
      <c r="A989" s="10" t="s">
        <v>2009</v>
      </c>
      <c r="B989" t="s">
        <v>2010</v>
      </c>
      <c r="C989" s="7">
        <v>0</v>
      </c>
      <c r="D989" s="7">
        <v>1</v>
      </c>
      <c r="E989" s="7"/>
    </row>
    <row r="990" spans="1:5">
      <c r="A990" s="10" t="s">
        <v>2011</v>
      </c>
      <c r="B990" t="s">
        <v>2012</v>
      </c>
      <c r="C990" s="7">
        <v>0</v>
      </c>
      <c r="D990" s="7">
        <v>1</v>
      </c>
      <c r="E990" s="7"/>
    </row>
    <row r="991" spans="1:5">
      <c r="A991" s="10" t="s">
        <v>2013</v>
      </c>
      <c r="B991" t="s">
        <v>2014</v>
      </c>
      <c r="C991" s="7">
        <v>0</v>
      </c>
      <c r="D991" s="7">
        <v>1</v>
      </c>
      <c r="E991" s="7"/>
    </row>
    <row r="992" spans="1:5">
      <c r="A992" s="10" t="s">
        <v>2015</v>
      </c>
      <c r="B992" t="s">
        <v>2016</v>
      </c>
      <c r="C992" s="7">
        <v>12</v>
      </c>
      <c r="D992" s="7">
        <v>14</v>
      </c>
      <c r="E992" s="7"/>
    </row>
    <row r="993" spans="1:5">
      <c r="A993" s="10" t="s">
        <v>2017</v>
      </c>
      <c r="B993" t="s">
        <v>2018</v>
      </c>
      <c r="C993" s="7">
        <v>0</v>
      </c>
      <c r="D993" s="7">
        <v>1</v>
      </c>
      <c r="E993" s="7"/>
    </row>
    <row r="994" spans="1:5">
      <c r="A994" s="10" t="s">
        <v>2019</v>
      </c>
      <c r="B994" t="s">
        <v>2020</v>
      </c>
      <c r="C994" s="7">
        <v>272</v>
      </c>
      <c r="D994" s="7">
        <v>260</v>
      </c>
      <c r="E994" s="7"/>
    </row>
    <row r="995" spans="1:5">
      <c r="A995" s="10" t="s">
        <v>2021</v>
      </c>
      <c r="B995" t="s">
        <v>2022</v>
      </c>
      <c r="C995" s="7">
        <v>573</v>
      </c>
      <c r="D995" s="7">
        <v>588</v>
      </c>
      <c r="E995" s="7"/>
    </row>
    <row r="996" spans="1:5">
      <c r="A996" s="10" t="s">
        <v>2023</v>
      </c>
      <c r="B996" t="s">
        <v>2024</v>
      </c>
      <c r="C996" s="7">
        <v>23</v>
      </c>
      <c r="D996" s="7">
        <v>21</v>
      </c>
      <c r="E996" s="7"/>
    </row>
    <row r="997" spans="1:5">
      <c r="A997" s="10" t="s">
        <v>2025</v>
      </c>
      <c r="B997" t="s">
        <v>2026</v>
      </c>
      <c r="C997" s="7">
        <v>0</v>
      </c>
      <c r="D997" s="7">
        <v>4</v>
      </c>
      <c r="E997" s="7"/>
    </row>
    <row r="998" spans="1:5">
      <c r="A998" s="10" t="s">
        <v>2027</v>
      </c>
      <c r="B998" t="s">
        <v>2028</v>
      </c>
      <c r="C998" s="7">
        <v>107</v>
      </c>
      <c r="D998" s="7">
        <v>97</v>
      </c>
      <c r="E998" s="7"/>
    </row>
    <row r="999" spans="1:5">
      <c r="A999" s="10" t="s">
        <v>2029</v>
      </c>
      <c r="B999" t="s">
        <v>2030</v>
      </c>
      <c r="C999" s="7">
        <v>56</v>
      </c>
      <c r="D999" s="7">
        <v>69</v>
      </c>
      <c r="E999" s="7"/>
    </row>
    <row r="1000" spans="1:5">
      <c r="A1000" s="10" t="s">
        <v>2031</v>
      </c>
      <c r="B1000" t="s">
        <v>2032</v>
      </c>
      <c r="C1000" s="7">
        <v>3</v>
      </c>
      <c r="D1000" s="7">
        <v>5</v>
      </c>
      <c r="E1000" s="7"/>
    </row>
    <row r="1001" spans="1:5">
      <c r="A1001" s="10" t="s">
        <v>2033</v>
      </c>
      <c r="B1001" t="s">
        <v>2034</v>
      </c>
      <c r="C1001" s="7">
        <v>0</v>
      </c>
      <c r="D1001" s="7">
        <v>1</v>
      </c>
      <c r="E1001" s="7"/>
    </row>
    <row r="1002" spans="1:5">
      <c r="A1002" s="10" t="s">
        <v>2035</v>
      </c>
      <c r="B1002" t="s">
        <v>2036</v>
      </c>
      <c r="C1002" s="7">
        <v>894</v>
      </c>
      <c r="D1002" s="7">
        <v>1194</v>
      </c>
      <c r="E1002" s="7"/>
    </row>
    <row r="1003" spans="1:5">
      <c r="A1003" s="10" t="s">
        <v>2037</v>
      </c>
      <c r="B1003" t="s">
        <v>2038</v>
      </c>
      <c r="C1003" s="7">
        <v>9</v>
      </c>
      <c r="D1003" s="7">
        <v>29</v>
      </c>
      <c r="E1003" s="7"/>
    </row>
    <row r="1004" spans="1:5">
      <c r="A1004" s="10" t="s">
        <v>2039</v>
      </c>
      <c r="B1004" t="s">
        <v>2040</v>
      </c>
      <c r="C1004" s="7">
        <v>36968</v>
      </c>
      <c r="D1004" s="7">
        <v>34798</v>
      </c>
      <c r="E1004" s="7"/>
    </row>
    <row r="1005" spans="1:5">
      <c r="A1005" s="10" t="s">
        <v>2041</v>
      </c>
      <c r="B1005" t="s">
        <v>2042</v>
      </c>
      <c r="C1005" s="7">
        <v>819</v>
      </c>
      <c r="D1005" s="7">
        <v>966</v>
      </c>
      <c r="E1005" s="7"/>
    </row>
    <row r="1006" spans="1:5">
      <c r="A1006" s="10" t="s">
        <v>2043</v>
      </c>
      <c r="B1006" t="s">
        <v>2044</v>
      </c>
      <c r="C1006" s="7">
        <v>0</v>
      </c>
      <c r="D1006" s="7">
        <v>1</v>
      </c>
      <c r="E1006" s="7"/>
    </row>
    <row r="1007" spans="1:5">
      <c r="A1007" s="10" t="s">
        <v>2045</v>
      </c>
      <c r="B1007" t="s">
        <v>2046</v>
      </c>
      <c r="C1007" s="7">
        <v>0</v>
      </c>
      <c r="D1007" s="7">
        <v>1</v>
      </c>
      <c r="E1007" s="7"/>
    </row>
    <row r="1008" spans="1:5">
      <c r="A1008" s="10" t="s">
        <v>2047</v>
      </c>
      <c r="B1008" t="s">
        <v>2048</v>
      </c>
      <c r="C1008" s="7">
        <v>50158</v>
      </c>
      <c r="D1008" s="7">
        <v>47825</v>
      </c>
      <c r="E1008" s="7"/>
    </row>
    <row r="1009" spans="1:5">
      <c r="A1009" s="10" t="s">
        <v>2049</v>
      </c>
      <c r="B1009" t="s">
        <v>2050</v>
      </c>
      <c r="C1009" s="7">
        <v>36693</v>
      </c>
      <c r="D1009" s="7">
        <v>34878</v>
      </c>
      <c r="E1009" s="7"/>
    </row>
    <row r="1010" spans="1:5">
      <c r="A1010" s="10" t="s">
        <v>2051</v>
      </c>
      <c r="B1010" t="s">
        <v>2052</v>
      </c>
      <c r="C1010" s="7">
        <v>97194</v>
      </c>
      <c r="D1010" s="7">
        <v>91889</v>
      </c>
      <c r="E1010" s="7"/>
    </row>
    <row r="1011" spans="1:5">
      <c r="A1011" s="10" t="s">
        <v>2053</v>
      </c>
      <c r="B1011" t="s">
        <v>2054</v>
      </c>
      <c r="C1011" s="7">
        <v>42092</v>
      </c>
      <c r="D1011" s="7">
        <v>40208</v>
      </c>
      <c r="E1011" s="7"/>
    </row>
    <row r="1012" spans="1:5">
      <c r="A1012" s="10" t="s">
        <v>2055</v>
      </c>
      <c r="B1012" t="s">
        <v>2056</v>
      </c>
      <c r="C1012" s="7">
        <v>52264</v>
      </c>
      <c r="D1012" s="7">
        <v>49743</v>
      </c>
      <c r="E1012" s="7"/>
    </row>
    <row r="1013" spans="1:5">
      <c r="A1013" s="10" t="s">
        <v>2057</v>
      </c>
      <c r="B1013" t="s">
        <v>2058</v>
      </c>
      <c r="C1013" s="7">
        <v>43214</v>
      </c>
      <c r="D1013" s="7">
        <v>40723</v>
      </c>
      <c r="E1013" s="7"/>
    </row>
    <row r="1014" spans="1:5">
      <c r="A1014" s="10" t="s">
        <v>2059</v>
      </c>
      <c r="B1014" t="s">
        <v>2060</v>
      </c>
      <c r="C1014" s="7">
        <v>10224</v>
      </c>
      <c r="D1014" s="7">
        <v>10246</v>
      </c>
      <c r="E1014" s="7"/>
    </row>
    <row r="1015" spans="1:5">
      <c r="A1015" s="10" t="s">
        <v>2061</v>
      </c>
      <c r="B1015" t="s">
        <v>2062</v>
      </c>
      <c r="C1015" s="7">
        <v>761</v>
      </c>
      <c r="D1015" s="7">
        <v>1035</v>
      </c>
      <c r="E1015" s="7"/>
    </row>
    <row r="1016" spans="1:5">
      <c r="A1016" s="10" t="s">
        <v>2063</v>
      </c>
      <c r="B1016" t="s">
        <v>2064</v>
      </c>
      <c r="C1016" s="7">
        <v>21715</v>
      </c>
      <c r="D1016" s="7">
        <v>21098</v>
      </c>
      <c r="E1016" s="7"/>
    </row>
    <row r="1017" spans="1:5">
      <c r="A1017" s="10" t="s">
        <v>2065</v>
      </c>
      <c r="B1017" t="s">
        <v>2066</v>
      </c>
      <c r="C1017" s="7">
        <v>28</v>
      </c>
      <c r="D1017" s="7">
        <v>43</v>
      </c>
      <c r="E1017" s="7"/>
    </row>
    <row r="1018" spans="1:5">
      <c r="A1018" s="10" t="s">
        <v>2067</v>
      </c>
      <c r="B1018" t="s">
        <v>2068</v>
      </c>
      <c r="C1018" s="7">
        <v>337</v>
      </c>
      <c r="D1018" s="7">
        <v>346</v>
      </c>
      <c r="E1018" s="7"/>
    </row>
    <row r="1019" spans="1:5">
      <c r="A1019" s="10" t="s">
        <v>2069</v>
      </c>
      <c r="B1019" t="s">
        <v>2070</v>
      </c>
      <c r="C1019" s="7">
        <v>44</v>
      </c>
      <c r="D1019" s="7">
        <v>54</v>
      </c>
      <c r="E1019" s="7"/>
    </row>
    <row r="1020" spans="1:5">
      <c r="A1020" s="10" t="s">
        <v>2071</v>
      </c>
      <c r="B1020" t="s">
        <v>2072</v>
      </c>
      <c r="C1020" s="7">
        <v>1378</v>
      </c>
      <c r="D1020" s="7">
        <v>1363</v>
      </c>
      <c r="E1020" s="7"/>
    </row>
    <row r="1021" spans="1:5">
      <c r="A1021" s="10" t="s">
        <v>2073</v>
      </c>
      <c r="B1021" t="s">
        <v>2074</v>
      </c>
      <c r="C1021" s="7">
        <v>16</v>
      </c>
      <c r="D1021" s="7">
        <v>29</v>
      </c>
      <c r="E1021" s="7"/>
    </row>
    <row r="1022" spans="1:5">
      <c r="A1022" s="10" t="s">
        <v>2075</v>
      </c>
      <c r="B1022" t="s">
        <v>2076</v>
      </c>
      <c r="C1022" s="7">
        <v>9</v>
      </c>
      <c r="D1022" s="7">
        <v>21</v>
      </c>
      <c r="E1022" s="7"/>
    </row>
    <row r="1023" spans="1:5">
      <c r="A1023" s="10" t="s">
        <v>2077</v>
      </c>
      <c r="B1023" t="s">
        <v>2078</v>
      </c>
      <c r="C1023" s="7">
        <v>37</v>
      </c>
      <c r="D1023" s="7">
        <v>54</v>
      </c>
      <c r="E1023" s="7"/>
    </row>
    <row r="1024" spans="1:5">
      <c r="A1024" s="10" t="s">
        <v>2080</v>
      </c>
      <c r="B1024" t="s">
        <v>2081</v>
      </c>
      <c r="C1024" s="7">
        <v>4</v>
      </c>
      <c r="D1024" s="7">
        <v>7</v>
      </c>
      <c r="E1024" s="7"/>
    </row>
    <row r="1025" spans="1:5">
      <c r="A1025" s="10" t="s">
        <v>2082</v>
      </c>
      <c r="B1025" t="s">
        <v>2083</v>
      </c>
      <c r="C1025" s="7">
        <v>0</v>
      </c>
      <c r="D1025" s="7">
        <v>1</v>
      </c>
      <c r="E1025" s="7"/>
    </row>
    <row r="1026" spans="1:5">
      <c r="A1026" s="10" t="s">
        <v>2084</v>
      </c>
      <c r="B1026" t="s">
        <v>2085</v>
      </c>
      <c r="C1026" s="7">
        <v>26</v>
      </c>
      <c r="D1026" s="7">
        <v>25</v>
      </c>
      <c r="E1026" s="7"/>
    </row>
    <row r="1027" spans="1:5">
      <c r="A1027" s="10" t="s">
        <v>2086</v>
      </c>
      <c r="B1027" t="s">
        <v>2087</v>
      </c>
      <c r="C1027" s="7">
        <v>0</v>
      </c>
      <c r="D1027" s="7">
        <v>3</v>
      </c>
      <c r="E1027" s="7"/>
    </row>
    <row r="1028" spans="1:5">
      <c r="A1028" s="10" t="s">
        <v>2088</v>
      </c>
      <c r="B1028" t="s">
        <v>2089</v>
      </c>
      <c r="C1028" s="7">
        <v>58</v>
      </c>
      <c r="D1028" s="7">
        <v>63</v>
      </c>
      <c r="E1028" s="7"/>
    </row>
    <row r="1029" spans="1:5">
      <c r="A1029" s="10" t="s">
        <v>2090</v>
      </c>
      <c r="B1029" t="s">
        <v>2091</v>
      </c>
      <c r="C1029" s="7">
        <v>36</v>
      </c>
      <c r="D1029" s="7">
        <v>38</v>
      </c>
      <c r="E1029" s="7"/>
    </row>
    <row r="1030" spans="1:5">
      <c r="A1030" s="10" t="s">
        <v>2092</v>
      </c>
      <c r="B1030" t="s">
        <v>2093</v>
      </c>
      <c r="C1030" s="7">
        <v>0</v>
      </c>
      <c r="D1030" s="7">
        <v>1</v>
      </c>
      <c r="E1030" s="7"/>
    </row>
    <row r="1031" spans="1:5">
      <c r="A1031" s="10" t="s">
        <v>2094</v>
      </c>
      <c r="B1031" t="s">
        <v>2095</v>
      </c>
      <c r="C1031" s="7">
        <v>303</v>
      </c>
      <c r="D1031" s="7">
        <v>310</v>
      </c>
      <c r="E1031" s="7"/>
    </row>
    <row r="1032" spans="1:5">
      <c r="A1032" s="10" t="s">
        <v>2096</v>
      </c>
      <c r="B1032" t="s">
        <v>2097</v>
      </c>
      <c r="C1032" s="7">
        <v>19</v>
      </c>
      <c r="D1032" s="7">
        <v>28</v>
      </c>
      <c r="E1032" s="7"/>
    </row>
    <row r="1033" spans="1:5">
      <c r="A1033" s="10" t="s">
        <v>2098</v>
      </c>
      <c r="B1033" t="s">
        <v>2099</v>
      </c>
      <c r="C1033" s="7">
        <v>16</v>
      </c>
      <c r="D1033" s="7">
        <v>5</v>
      </c>
      <c r="E1033" s="7"/>
    </row>
    <row r="1034" spans="1:5">
      <c r="A1034" s="10" t="s">
        <v>2100</v>
      </c>
      <c r="B1034" t="s">
        <v>2101</v>
      </c>
      <c r="C1034" s="7">
        <v>1</v>
      </c>
      <c r="D1034" s="7">
        <v>6</v>
      </c>
      <c r="E1034" s="7"/>
    </row>
    <row r="1035" spans="1:5">
      <c r="A1035" s="10" t="s">
        <v>2102</v>
      </c>
      <c r="B1035" t="s">
        <v>2103</v>
      </c>
      <c r="C1035" s="7">
        <v>4</v>
      </c>
      <c r="D1035" s="7">
        <v>8</v>
      </c>
      <c r="E1035" s="7"/>
    </row>
    <row r="1036" spans="1:5">
      <c r="A1036" s="10" t="s">
        <v>2104</v>
      </c>
      <c r="B1036" t="s">
        <v>2105</v>
      </c>
      <c r="C1036" s="7">
        <v>1</v>
      </c>
      <c r="D1036" s="7">
        <v>2</v>
      </c>
      <c r="E1036" s="7"/>
    </row>
    <row r="1037" spans="1:5">
      <c r="A1037" s="10" t="s">
        <v>2106</v>
      </c>
      <c r="B1037" t="s">
        <v>2107</v>
      </c>
      <c r="C1037" s="7">
        <v>0</v>
      </c>
      <c r="D1037" s="7">
        <v>1</v>
      </c>
      <c r="E1037" s="7"/>
    </row>
    <row r="1038" spans="1:5">
      <c r="A1038" s="10" t="s">
        <v>2108</v>
      </c>
      <c r="B1038" t="s">
        <v>2109</v>
      </c>
      <c r="C1038" s="7">
        <v>2</v>
      </c>
      <c r="D1038" s="7">
        <v>11</v>
      </c>
      <c r="E1038" s="7"/>
    </row>
    <row r="1039" spans="1:5">
      <c r="A1039" s="10" t="s">
        <v>2110</v>
      </c>
      <c r="B1039" t="s">
        <v>2111</v>
      </c>
      <c r="C1039" s="7">
        <v>46</v>
      </c>
      <c r="D1039" s="7">
        <v>44</v>
      </c>
      <c r="E1039" s="7"/>
    </row>
    <row r="1040" spans="1:5">
      <c r="A1040" s="10" t="s">
        <v>2112</v>
      </c>
      <c r="B1040" t="s">
        <v>2113</v>
      </c>
      <c r="C1040" s="7">
        <v>25</v>
      </c>
      <c r="D1040" s="7">
        <v>23</v>
      </c>
      <c r="E1040" s="7"/>
    </row>
    <row r="1041" spans="1:5">
      <c r="A1041" s="10" t="s">
        <v>2114</v>
      </c>
      <c r="B1041" t="s">
        <v>2115</v>
      </c>
      <c r="C1041" s="7">
        <v>0</v>
      </c>
      <c r="D1041" s="7">
        <v>1</v>
      </c>
      <c r="E1041" s="7"/>
    </row>
    <row r="1042" spans="1:5">
      <c r="A1042" s="10" t="s">
        <v>2116</v>
      </c>
      <c r="B1042" t="s">
        <v>2117</v>
      </c>
      <c r="C1042" s="7">
        <v>0</v>
      </c>
      <c r="D1042" s="7">
        <v>1</v>
      </c>
      <c r="E1042" s="7"/>
    </row>
    <row r="1043" spans="1:5">
      <c r="A1043" s="10" t="s">
        <v>2118</v>
      </c>
      <c r="B1043" t="s">
        <v>2119</v>
      </c>
      <c r="C1043" s="7">
        <v>0</v>
      </c>
      <c r="D1043" s="7">
        <v>1</v>
      </c>
      <c r="E1043" s="7"/>
    </row>
    <row r="1044" spans="1:5">
      <c r="A1044" s="10" t="s">
        <v>2120</v>
      </c>
      <c r="B1044" t="s">
        <v>2121</v>
      </c>
      <c r="C1044" s="7">
        <v>1</v>
      </c>
      <c r="D1044" s="7">
        <v>2</v>
      </c>
      <c r="E1044" s="7"/>
    </row>
    <row r="1045" spans="1:5">
      <c r="A1045" s="10" t="s">
        <v>2122</v>
      </c>
      <c r="B1045" t="s">
        <v>2123</v>
      </c>
      <c r="C1045" s="7">
        <v>1</v>
      </c>
      <c r="D1045" s="7">
        <v>4</v>
      </c>
      <c r="E1045" s="7"/>
    </row>
    <row r="1046" spans="1:5">
      <c r="A1046" s="10" t="s">
        <v>2124</v>
      </c>
      <c r="B1046" t="s">
        <v>2125</v>
      </c>
      <c r="C1046" s="7">
        <v>3</v>
      </c>
      <c r="D1046" s="7">
        <v>3</v>
      </c>
      <c r="E1046" s="7"/>
    </row>
    <row r="1047" spans="1:5">
      <c r="A1047" s="10" t="s">
        <v>2126</v>
      </c>
      <c r="B1047" t="s">
        <v>2127</v>
      </c>
      <c r="C1047" s="7">
        <v>0</v>
      </c>
      <c r="D1047" s="7">
        <v>2</v>
      </c>
      <c r="E1047" s="7"/>
    </row>
    <row r="1048" spans="1:5">
      <c r="A1048" s="10" t="s">
        <v>2128</v>
      </c>
      <c r="B1048" t="s">
        <v>2129</v>
      </c>
      <c r="C1048" s="7">
        <v>0</v>
      </c>
      <c r="D1048" s="7">
        <v>2</v>
      </c>
      <c r="E1048" s="7"/>
    </row>
    <row r="1049" spans="1:5">
      <c r="A1049" s="10" t="s">
        <v>2130</v>
      </c>
      <c r="B1049" t="s">
        <v>2131</v>
      </c>
      <c r="C1049" s="7">
        <v>0</v>
      </c>
      <c r="D1049" s="7">
        <v>1</v>
      </c>
      <c r="E1049" s="7"/>
    </row>
    <row r="1050" spans="1:5">
      <c r="A1050" s="10" t="s">
        <v>2132</v>
      </c>
      <c r="B1050" t="s">
        <v>2133</v>
      </c>
      <c r="C1050" s="7">
        <v>0</v>
      </c>
      <c r="D1050" s="7">
        <v>1</v>
      </c>
      <c r="E1050" s="7"/>
    </row>
    <row r="1051" spans="1:5">
      <c r="A1051" s="10" t="s">
        <v>2134</v>
      </c>
      <c r="B1051" t="s">
        <v>2135</v>
      </c>
      <c r="C1051" s="7">
        <v>0</v>
      </c>
      <c r="D1051" s="7">
        <v>1</v>
      </c>
      <c r="E1051" s="7"/>
    </row>
    <row r="1052" spans="1:5">
      <c r="A1052" s="10" t="s">
        <v>2136</v>
      </c>
      <c r="B1052" t="s">
        <v>2137</v>
      </c>
      <c r="C1052" s="7">
        <v>0</v>
      </c>
      <c r="D1052" s="7">
        <v>1</v>
      </c>
      <c r="E1052" s="7"/>
    </row>
    <row r="1053" spans="1:5">
      <c r="A1053" s="10" t="s">
        <v>2138</v>
      </c>
      <c r="B1053" t="s">
        <v>2139</v>
      </c>
      <c r="C1053" s="7">
        <v>72</v>
      </c>
      <c r="D1053" s="7">
        <v>64</v>
      </c>
      <c r="E1053" s="7"/>
    </row>
    <row r="1054" spans="1:5">
      <c r="A1054" s="10" t="s">
        <v>2140</v>
      </c>
      <c r="B1054" t="s">
        <v>2141</v>
      </c>
      <c r="C1054" s="7">
        <v>9</v>
      </c>
      <c r="D1054" s="7">
        <v>7</v>
      </c>
      <c r="E1054" s="7"/>
    </row>
    <row r="1055" spans="1:5">
      <c r="A1055" s="10" t="s">
        <v>2142</v>
      </c>
      <c r="B1055" t="s">
        <v>2143</v>
      </c>
      <c r="C1055" s="7">
        <v>3</v>
      </c>
      <c r="D1055" s="7">
        <v>3</v>
      </c>
      <c r="E1055" s="7"/>
    </row>
    <row r="1056" spans="1:5">
      <c r="A1056" s="10" t="s">
        <v>2144</v>
      </c>
      <c r="B1056" t="s">
        <v>2145</v>
      </c>
      <c r="C1056" s="7">
        <v>0</v>
      </c>
      <c r="D1056" s="7">
        <v>2</v>
      </c>
      <c r="E1056" s="7"/>
    </row>
    <row r="1057" spans="1:5">
      <c r="A1057" s="10" t="s">
        <v>2146</v>
      </c>
      <c r="B1057" t="s">
        <v>2147</v>
      </c>
      <c r="C1057" s="7">
        <v>1</v>
      </c>
      <c r="D1057" s="7">
        <v>4</v>
      </c>
      <c r="E1057" s="7"/>
    </row>
    <row r="1058" spans="1:5">
      <c r="A1058" s="10" t="s">
        <v>2148</v>
      </c>
      <c r="B1058" t="s">
        <v>2149</v>
      </c>
      <c r="C1058" s="7">
        <v>124</v>
      </c>
      <c r="D1058" s="7">
        <v>109</v>
      </c>
      <c r="E1058" s="7"/>
    </row>
    <row r="1059" spans="1:5">
      <c r="A1059" s="10" t="s">
        <v>2150</v>
      </c>
      <c r="B1059" t="s">
        <v>2151</v>
      </c>
      <c r="C1059" s="7">
        <v>0</v>
      </c>
      <c r="D1059" s="7">
        <v>3</v>
      </c>
      <c r="E1059" s="7"/>
    </row>
    <row r="1060" spans="1:5">
      <c r="A1060" s="10" t="s">
        <v>2152</v>
      </c>
      <c r="B1060" t="s">
        <v>2153</v>
      </c>
      <c r="C1060" s="7">
        <v>2</v>
      </c>
      <c r="D1060" s="7">
        <v>5</v>
      </c>
      <c r="E1060" s="7"/>
    </row>
    <row r="1061" spans="1:5">
      <c r="A1061" s="10" t="s">
        <v>2154</v>
      </c>
      <c r="B1061" t="s">
        <v>2155</v>
      </c>
      <c r="C1061" s="7">
        <v>0</v>
      </c>
      <c r="D1061" s="7">
        <v>3</v>
      </c>
      <c r="E1061" s="7"/>
    </row>
    <row r="1062" spans="1:5">
      <c r="A1062" s="10" t="s">
        <v>2156</v>
      </c>
      <c r="B1062" t="s">
        <v>2157</v>
      </c>
      <c r="C1062" s="7">
        <v>10</v>
      </c>
      <c r="D1062" s="7">
        <v>6</v>
      </c>
      <c r="E1062" s="7"/>
    </row>
    <row r="1063" spans="1:5">
      <c r="A1063" s="10" t="s">
        <v>2158</v>
      </c>
      <c r="B1063" t="s">
        <v>2159</v>
      </c>
      <c r="C1063" s="7">
        <v>10</v>
      </c>
      <c r="D1063" s="7">
        <v>2</v>
      </c>
      <c r="E1063" s="7"/>
    </row>
    <row r="1064" spans="1:5">
      <c r="A1064" s="10" t="s">
        <v>2160</v>
      </c>
      <c r="B1064" t="s">
        <v>2161</v>
      </c>
      <c r="C1064" s="7">
        <v>0</v>
      </c>
      <c r="D1064" s="7">
        <v>1</v>
      </c>
      <c r="E1064" s="7"/>
    </row>
    <row r="1065" spans="1:5">
      <c r="A1065" s="10" t="s">
        <v>2162</v>
      </c>
      <c r="B1065" t="s">
        <v>2163</v>
      </c>
      <c r="C1065" s="7">
        <v>26</v>
      </c>
      <c r="D1065" s="7">
        <v>28</v>
      </c>
      <c r="E1065" s="7"/>
    </row>
    <row r="1066" spans="1:5">
      <c r="A1066" s="10" t="s">
        <v>2164</v>
      </c>
      <c r="B1066" t="s">
        <v>2165</v>
      </c>
      <c r="C1066" s="7">
        <v>0</v>
      </c>
      <c r="D1066" s="7">
        <v>3</v>
      </c>
      <c r="E1066" s="7"/>
    </row>
    <row r="1067" spans="1:5">
      <c r="A1067" s="10" t="s">
        <v>2166</v>
      </c>
      <c r="B1067" t="s">
        <v>2167</v>
      </c>
      <c r="C1067" s="7">
        <v>1</v>
      </c>
      <c r="D1067" s="7">
        <v>3</v>
      </c>
      <c r="E1067" s="7"/>
    </row>
    <row r="1068" spans="1:5">
      <c r="A1068" s="10" t="s">
        <v>2168</v>
      </c>
      <c r="B1068" t="s">
        <v>2169</v>
      </c>
      <c r="C1068" s="7">
        <v>1</v>
      </c>
      <c r="D1068" s="7">
        <v>22</v>
      </c>
      <c r="E1068" s="7"/>
    </row>
    <row r="1069" spans="1:5">
      <c r="A1069" s="10" t="s">
        <v>2170</v>
      </c>
      <c r="B1069" t="s">
        <v>2171</v>
      </c>
      <c r="C1069" s="7">
        <v>0</v>
      </c>
      <c r="D1069" s="7">
        <v>1</v>
      </c>
      <c r="E1069" s="7"/>
    </row>
    <row r="1070" spans="1:5">
      <c r="A1070" s="10" t="s">
        <v>2172</v>
      </c>
      <c r="B1070" t="s">
        <v>2173</v>
      </c>
      <c r="C1070" s="7">
        <v>1</v>
      </c>
      <c r="D1070" s="7">
        <v>2</v>
      </c>
      <c r="E1070" s="7"/>
    </row>
    <row r="1071" spans="1:5">
      <c r="A1071" s="10" t="s">
        <v>2174</v>
      </c>
      <c r="B1071" t="s">
        <v>2175</v>
      </c>
      <c r="C1071" s="7">
        <v>0</v>
      </c>
      <c r="D1071" s="7">
        <v>1</v>
      </c>
      <c r="E1071" s="7"/>
    </row>
    <row r="1072" spans="1:5">
      <c r="A1072" s="10" t="s">
        <v>2176</v>
      </c>
      <c r="B1072" t="s">
        <v>2177</v>
      </c>
      <c r="C1072" s="7">
        <v>6</v>
      </c>
      <c r="D1072" s="7">
        <v>9</v>
      </c>
      <c r="E1072" s="7"/>
    </row>
    <row r="1073" spans="1:5">
      <c r="A1073" s="10" t="s">
        <v>2178</v>
      </c>
      <c r="B1073" t="s">
        <v>2179</v>
      </c>
      <c r="C1073" s="7">
        <v>4</v>
      </c>
      <c r="D1073" s="7">
        <v>6</v>
      </c>
      <c r="E1073" s="7"/>
    </row>
    <row r="1074" spans="1:5">
      <c r="A1074" s="10" t="s">
        <v>2180</v>
      </c>
      <c r="B1074" t="s">
        <v>2181</v>
      </c>
      <c r="C1074" s="7">
        <v>0</v>
      </c>
      <c r="D1074" s="7">
        <v>1</v>
      </c>
      <c r="E1074" s="7"/>
    </row>
    <row r="1075" spans="1:5">
      <c r="A1075" s="10" t="s">
        <v>2182</v>
      </c>
      <c r="B1075" t="s">
        <v>2183</v>
      </c>
      <c r="C1075" s="7">
        <v>0</v>
      </c>
      <c r="D1075" s="7">
        <v>1</v>
      </c>
      <c r="E1075" s="7"/>
    </row>
    <row r="1076" spans="1:5">
      <c r="A1076" s="10" t="s">
        <v>2184</v>
      </c>
      <c r="B1076" t="s">
        <v>2185</v>
      </c>
      <c r="C1076" s="7">
        <v>1</v>
      </c>
      <c r="D1076" s="7">
        <v>3</v>
      </c>
      <c r="E1076" s="7"/>
    </row>
    <row r="1077" spans="1:5">
      <c r="A1077" s="10" t="s">
        <v>2186</v>
      </c>
      <c r="B1077" t="s">
        <v>2187</v>
      </c>
      <c r="C1077" s="7">
        <v>2</v>
      </c>
      <c r="D1077" s="7">
        <v>8</v>
      </c>
      <c r="E1077" s="7"/>
    </row>
    <row r="1078" spans="1:5">
      <c r="A1078" s="10" t="s">
        <v>2188</v>
      </c>
      <c r="B1078" t="s">
        <v>2189</v>
      </c>
      <c r="C1078" s="7">
        <v>7</v>
      </c>
      <c r="D1078" s="7">
        <v>38</v>
      </c>
      <c r="E1078" s="7"/>
    </row>
    <row r="1079" spans="1:5">
      <c r="A1079" s="10" t="s">
        <v>2190</v>
      </c>
      <c r="B1079" t="s">
        <v>2191</v>
      </c>
      <c r="C1079" s="7">
        <v>0</v>
      </c>
      <c r="D1079" s="7">
        <v>1</v>
      </c>
      <c r="E1079" s="7"/>
    </row>
    <row r="1080" spans="1:5">
      <c r="A1080" s="10" t="s">
        <v>2192</v>
      </c>
      <c r="B1080" t="s">
        <v>2193</v>
      </c>
      <c r="C1080" s="7">
        <v>1</v>
      </c>
      <c r="D1080" s="7">
        <v>2</v>
      </c>
      <c r="E1080" s="7"/>
    </row>
    <row r="1081" spans="1:5">
      <c r="A1081" s="10" t="s">
        <v>2194</v>
      </c>
      <c r="B1081" t="s">
        <v>2195</v>
      </c>
      <c r="C1081" s="7">
        <v>17</v>
      </c>
      <c r="D1081" s="7">
        <v>62</v>
      </c>
      <c r="E1081" s="7"/>
    </row>
    <row r="1082" spans="1:5">
      <c r="A1082" s="10" t="s">
        <v>2196</v>
      </c>
      <c r="B1082" t="s">
        <v>2197</v>
      </c>
      <c r="C1082" s="7">
        <v>1</v>
      </c>
      <c r="D1082" s="7">
        <v>2</v>
      </c>
      <c r="E1082" s="7"/>
    </row>
    <row r="1083" spans="1:5">
      <c r="A1083" s="10" t="s">
        <v>2198</v>
      </c>
      <c r="B1083" t="s">
        <v>2199</v>
      </c>
      <c r="C1083" s="7">
        <v>1</v>
      </c>
      <c r="D1083" s="7">
        <v>3</v>
      </c>
      <c r="E1083" s="7"/>
    </row>
    <row r="1084" spans="1:5">
      <c r="A1084" s="10" t="s">
        <v>2200</v>
      </c>
      <c r="B1084" t="s">
        <v>2201</v>
      </c>
      <c r="C1084" s="7">
        <v>16</v>
      </c>
      <c r="D1084" s="7">
        <v>27</v>
      </c>
      <c r="E1084" s="7"/>
    </row>
    <row r="1085" spans="1:5">
      <c r="A1085" s="10" t="s">
        <v>2202</v>
      </c>
      <c r="B1085" t="s">
        <v>2203</v>
      </c>
      <c r="C1085" s="7">
        <v>0</v>
      </c>
      <c r="D1085" s="7">
        <v>1</v>
      </c>
      <c r="E1085" s="7"/>
    </row>
    <row r="1086" spans="1:5">
      <c r="A1086" s="10" t="s">
        <v>2204</v>
      </c>
      <c r="B1086" t="s">
        <v>2205</v>
      </c>
      <c r="C1086" s="7">
        <v>4</v>
      </c>
      <c r="D1086" s="7">
        <v>6</v>
      </c>
      <c r="E1086" s="7"/>
    </row>
    <row r="1087" spans="1:5">
      <c r="A1087" s="10" t="s">
        <v>2206</v>
      </c>
      <c r="B1087" t="s">
        <v>5402</v>
      </c>
      <c r="C1087" s="7">
        <v>4</v>
      </c>
      <c r="D1087" s="7">
        <v>9</v>
      </c>
      <c r="E1087" s="7"/>
    </row>
    <row r="1088" spans="1:5">
      <c r="A1088" s="10" t="s">
        <v>2207</v>
      </c>
      <c r="B1088" t="s">
        <v>5403</v>
      </c>
      <c r="C1088" s="7">
        <v>2</v>
      </c>
      <c r="D1088" s="7">
        <v>4</v>
      </c>
      <c r="E1088" s="7"/>
    </row>
    <row r="1089" spans="1:5">
      <c r="A1089" s="10" t="s">
        <v>2208</v>
      </c>
      <c r="B1089" t="s">
        <v>2209</v>
      </c>
      <c r="C1089" s="7">
        <v>824</v>
      </c>
      <c r="D1089" s="7">
        <v>835</v>
      </c>
      <c r="E1089" s="7"/>
    </row>
    <row r="1090" spans="1:5">
      <c r="A1090" s="10" t="s">
        <v>2210</v>
      </c>
      <c r="B1090" t="s">
        <v>2211</v>
      </c>
      <c r="C1090" s="7">
        <v>6</v>
      </c>
      <c r="D1090" s="7">
        <v>8</v>
      </c>
      <c r="E1090" s="7"/>
    </row>
    <row r="1091" spans="1:5">
      <c r="A1091" s="10" t="s">
        <v>2212</v>
      </c>
      <c r="B1091" t="s">
        <v>2213</v>
      </c>
      <c r="C1091" s="7">
        <v>2</v>
      </c>
      <c r="D1091" s="7">
        <v>2</v>
      </c>
      <c r="E1091" s="7"/>
    </row>
    <row r="1092" spans="1:5">
      <c r="A1092" s="10" t="s">
        <v>2214</v>
      </c>
      <c r="B1092" t="s">
        <v>2215</v>
      </c>
      <c r="C1092" s="7">
        <v>1</v>
      </c>
      <c r="D1092" s="7">
        <v>2</v>
      </c>
      <c r="E1092" s="7"/>
    </row>
    <row r="1093" spans="1:5">
      <c r="A1093" s="10" t="s">
        <v>2216</v>
      </c>
      <c r="B1093" t="s">
        <v>2217</v>
      </c>
      <c r="C1093" s="7">
        <v>0</v>
      </c>
      <c r="D1093" s="7">
        <v>1</v>
      </c>
      <c r="E1093" s="7"/>
    </row>
    <row r="1094" spans="1:5">
      <c r="A1094" s="10" t="s">
        <v>2218</v>
      </c>
      <c r="B1094" t="s">
        <v>2219</v>
      </c>
      <c r="C1094" s="7">
        <v>2</v>
      </c>
      <c r="D1094" s="7">
        <v>18</v>
      </c>
      <c r="E1094" s="7"/>
    </row>
    <row r="1095" spans="1:5">
      <c r="A1095" s="10" t="s">
        <v>2220</v>
      </c>
      <c r="B1095" t="s">
        <v>2221</v>
      </c>
      <c r="C1095" s="7">
        <v>0</v>
      </c>
      <c r="D1095" s="7">
        <v>1</v>
      </c>
      <c r="E1095" s="7"/>
    </row>
    <row r="1096" spans="1:5">
      <c r="A1096" s="10" t="s">
        <v>2222</v>
      </c>
      <c r="B1096" t="s">
        <v>2223</v>
      </c>
      <c r="C1096" s="7">
        <v>2</v>
      </c>
      <c r="D1096" s="7">
        <v>6</v>
      </c>
      <c r="E1096" s="7"/>
    </row>
    <row r="1097" spans="1:5">
      <c r="A1097" s="10" t="s">
        <v>2224</v>
      </c>
      <c r="B1097" t="s">
        <v>2225</v>
      </c>
      <c r="C1097" s="7">
        <v>2</v>
      </c>
      <c r="D1097" s="7">
        <v>9</v>
      </c>
      <c r="E1097" s="7"/>
    </row>
    <row r="1098" spans="1:5">
      <c r="A1098" s="10" t="s">
        <v>2226</v>
      </c>
      <c r="B1098" t="s">
        <v>2227</v>
      </c>
      <c r="C1098" s="7">
        <v>0</v>
      </c>
      <c r="D1098" s="7">
        <v>2</v>
      </c>
      <c r="E1098" s="7"/>
    </row>
    <row r="1099" spans="1:5">
      <c r="A1099" s="10" t="s">
        <v>2228</v>
      </c>
      <c r="B1099" t="s">
        <v>2229</v>
      </c>
      <c r="C1099" s="7">
        <v>0</v>
      </c>
      <c r="D1099" s="7">
        <v>1</v>
      </c>
      <c r="E1099" s="7"/>
    </row>
    <row r="1100" spans="1:5">
      <c r="A1100" s="10" t="s">
        <v>2230</v>
      </c>
      <c r="B1100" t="s">
        <v>2231</v>
      </c>
      <c r="C1100" s="7">
        <v>0</v>
      </c>
      <c r="D1100" s="7">
        <v>1</v>
      </c>
      <c r="E1100" s="7"/>
    </row>
    <row r="1101" spans="1:5">
      <c r="A1101" s="10" t="s">
        <v>2232</v>
      </c>
      <c r="B1101" t="s">
        <v>2233</v>
      </c>
      <c r="C1101" s="7">
        <v>0</v>
      </c>
      <c r="D1101" s="7">
        <v>1</v>
      </c>
      <c r="E1101" s="7"/>
    </row>
    <row r="1102" spans="1:5">
      <c r="A1102" s="10" t="s">
        <v>2234</v>
      </c>
      <c r="B1102" t="s">
        <v>2235</v>
      </c>
      <c r="C1102" s="7">
        <v>0</v>
      </c>
      <c r="D1102" s="7">
        <v>1</v>
      </c>
      <c r="E1102" s="7"/>
    </row>
    <row r="1103" spans="1:5">
      <c r="A1103" s="10" t="s">
        <v>2236</v>
      </c>
      <c r="B1103" t="s">
        <v>2237</v>
      </c>
      <c r="C1103" s="7">
        <v>0</v>
      </c>
      <c r="D1103" s="7">
        <v>1</v>
      </c>
      <c r="E1103" s="7"/>
    </row>
    <row r="1104" spans="1:5">
      <c r="A1104" s="10" t="s">
        <v>2238</v>
      </c>
      <c r="B1104" t="s">
        <v>2239</v>
      </c>
      <c r="C1104" s="7">
        <v>0</v>
      </c>
      <c r="D1104" s="7">
        <v>1</v>
      </c>
      <c r="E1104" s="7"/>
    </row>
    <row r="1105" spans="1:5">
      <c r="A1105" s="10" t="s">
        <v>2240</v>
      </c>
      <c r="B1105" t="s">
        <v>2241</v>
      </c>
      <c r="C1105" s="7">
        <v>0</v>
      </c>
      <c r="D1105" s="7">
        <v>1</v>
      </c>
      <c r="E1105" s="7"/>
    </row>
    <row r="1106" spans="1:5">
      <c r="A1106" s="10" t="s">
        <v>2242</v>
      </c>
      <c r="B1106" t="s">
        <v>2243</v>
      </c>
      <c r="C1106" s="7">
        <v>5</v>
      </c>
      <c r="D1106" s="7">
        <v>7</v>
      </c>
      <c r="E1106" s="7"/>
    </row>
    <row r="1107" spans="1:5">
      <c r="A1107" s="10" t="s">
        <v>2244</v>
      </c>
      <c r="B1107" t="s">
        <v>2245</v>
      </c>
      <c r="C1107" s="7">
        <v>0</v>
      </c>
      <c r="D1107" s="7">
        <v>1</v>
      </c>
      <c r="E1107" s="7"/>
    </row>
    <row r="1108" spans="1:5">
      <c r="A1108" s="10" t="s">
        <v>2246</v>
      </c>
      <c r="B1108" t="s">
        <v>2247</v>
      </c>
      <c r="C1108" s="7">
        <v>5</v>
      </c>
      <c r="D1108" s="7">
        <v>5</v>
      </c>
      <c r="E1108" s="7"/>
    </row>
    <row r="1109" spans="1:5">
      <c r="A1109" s="10" t="s">
        <v>2248</v>
      </c>
      <c r="B1109" t="s">
        <v>2249</v>
      </c>
      <c r="C1109" s="7">
        <v>13</v>
      </c>
      <c r="D1109" s="7">
        <v>12</v>
      </c>
      <c r="E1109" s="7"/>
    </row>
    <row r="1110" spans="1:5">
      <c r="A1110" s="10" t="s">
        <v>2250</v>
      </c>
      <c r="B1110" t="s">
        <v>2251</v>
      </c>
      <c r="C1110" s="7">
        <v>0</v>
      </c>
      <c r="D1110" s="7">
        <v>1</v>
      </c>
      <c r="E1110" s="7"/>
    </row>
    <row r="1111" spans="1:5">
      <c r="A1111" s="10" t="s">
        <v>2252</v>
      </c>
      <c r="B1111" t="s">
        <v>2253</v>
      </c>
      <c r="C1111" s="7">
        <v>0</v>
      </c>
      <c r="D1111" s="7">
        <v>2</v>
      </c>
      <c r="E1111" s="7"/>
    </row>
    <row r="1112" spans="1:5">
      <c r="A1112" s="10" t="s">
        <v>2254</v>
      </c>
      <c r="B1112" t="s">
        <v>2255</v>
      </c>
      <c r="C1112" s="7">
        <v>0</v>
      </c>
      <c r="D1112" s="7">
        <v>1</v>
      </c>
      <c r="E1112" s="7"/>
    </row>
    <row r="1113" spans="1:5">
      <c r="A1113" s="10" t="s">
        <v>2256</v>
      </c>
      <c r="B1113" t="s">
        <v>2257</v>
      </c>
      <c r="C1113" s="7">
        <v>1</v>
      </c>
      <c r="D1113" s="7">
        <v>3</v>
      </c>
      <c r="E1113" s="7"/>
    </row>
    <row r="1114" spans="1:5">
      <c r="A1114" s="10" t="s">
        <v>2258</v>
      </c>
      <c r="B1114" t="s">
        <v>2259</v>
      </c>
      <c r="C1114" s="7">
        <v>0</v>
      </c>
      <c r="D1114" s="7">
        <v>1</v>
      </c>
      <c r="E1114" s="7"/>
    </row>
    <row r="1115" spans="1:5">
      <c r="A1115" s="10" t="s">
        <v>2260</v>
      </c>
      <c r="B1115" t="s">
        <v>2261</v>
      </c>
      <c r="C1115" s="7">
        <v>0</v>
      </c>
      <c r="D1115" s="7">
        <v>1</v>
      </c>
      <c r="E1115" s="7"/>
    </row>
    <row r="1116" spans="1:5">
      <c r="A1116" s="10" t="s">
        <v>2262</v>
      </c>
      <c r="B1116" t="s">
        <v>2263</v>
      </c>
      <c r="C1116" s="7">
        <v>1</v>
      </c>
      <c r="D1116" s="7">
        <v>2</v>
      </c>
      <c r="E1116" s="7"/>
    </row>
    <row r="1117" spans="1:5">
      <c r="A1117" s="10" t="s">
        <v>2264</v>
      </c>
      <c r="B1117" t="s">
        <v>2265</v>
      </c>
      <c r="C1117" s="7">
        <v>0</v>
      </c>
      <c r="D1117" s="7">
        <v>1</v>
      </c>
      <c r="E1117" s="7"/>
    </row>
    <row r="1118" spans="1:5">
      <c r="A1118" s="10" t="s">
        <v>2266</v>
      </c>
      <c r="B1118" t="s">
        <v>2267</v>
      </c>
      <c r="C1118" s="7">
        <v>0</v>
      </c>
      <c r="D1118" s="7">
        <v>1</v>
      </c>
      <c r="E1118" s="7"/>
    </row>
    <row r="1119" spans="1:5">
      <c r="A1119" s="10" t="s">
        <v>2268</v>
      </c>
      <c r="B1119" t="s">
        <v>2269</v>
      </c>
      <c r="C1119" s="7">
        <v>0</v>
      </c>
      <c r="D1119" s="7">
        <v>2</v>
      </c>
      <c r="E1119" s="7"/>
    </row>
    <row r="1120" spans="1:5">
      <c r="A1120" s="10" t="s">
        <v>2270</v>
      </c>
      <c r="B1120" t="s">
        <v>2271</v>
      </c>
      <c r="C1120" s="7">
        <v>0</v>
      </c>
      <c r="D1120" s="7">
        <v>1</v>
      </c>
      <c r="E1120" s="7"/>
    </row>
    <row r="1121" spans="1:5">
      <c r="A1121" s="10" t="s">
        <v>2272</v>
      </c>
      <c r="B1121" t="s">
        <v>2273</v>
      </c>
      <c r="C1121" s="7">
        <v>0</v>
      </c>
      <c r="D1121" s="7">
        <v>1</v>
      </c>
      <c r="E1121" s="7"/>
    </row>
    <row r="1122" spans="1:5">
      <c r="A1122" s="10" t="s">
        <v>2274</v>
      </c>
      <c r="B1122" t="s">
        <v>2275</v>
      </c>
      <c r="C1122" s="7">
        <v>0</v>
      </c>
      <c r="D1122" s="7">
        <v>3</v>
      </c>
      <c r="E1122" s="7"/>
    </row>
    <row r="1123" spans="1:5">
      <c r="A1123" s="10" t="s">
        <v>2276</v>
      </c>
      <c r="B1123" t="s">
        <v>2277</v>
      </c>
      <c r="C1123" s="7">
        <v>25</v>
      </c>
      <c r="D1123" s="7">
        <v>34</v>
      </c>
      <c r="E1123" s="7"/>
    </row>
    <row r="1124" spans="1:5">
      <c r="A1124" s="10" t="s">
        <v>2278</v>
      </c>
      <c r="B1124" t="s">
        <v>2279</v>
      </c>
      <c r="C1124" s="7">
        <v>0</v>
      </c>
      <c r="D1124" s="7">
        <v>6</v>
      </c>
      <c r="E1124" s="7"/>
    </row>
    <row r="1125" spans="1:5">
      <c r="A1125" s="10" t="s">
        <v>2280</v>
      </c>
      <c r="B1125" t="s">
        <v>2281</v>
      </c>
      <c r="C1125" s="7">
        <v>0</v>
      </c>
      <c r="D1125" s="7">
        <v>9</v>
      </c>
      <c r="E1125" s="7"/>
    </row>
    <row r="1126" spans="1:5">
      <c r="A1126" s="10" t="s">
        <v>2282</v>
      </c>
      <c r="B1126" t="s">
        <v>2283</v>
      </c>
      <c r="C1126" s="7">
        <v>0</v>
      </c>
      <c r="D1126" s="7">
        <v>2</v>
      </c>
      <c r="E1126" s="7"/>
    </row>
    <row r="1127" spans="1:5">
      <c r="A1127" s="10" t="s">
        <v>2284</v>
      </c>
      <c r="B1127" t="s">
        <v>2285</v>
      </c>
      <c r="C1127" s="7">
        <v>0</v>
      </c>
      <c r="D1127" s="7">
        <v>1</v>
      </c>
      <c r="E1127" s="7"/>
    </row>
    <row r="1128" spans="1:5">
      <c r="A1128" s="10" t="s">
        <v>2286</v>
      </c>
      <c r="B1128" t="s">
        <v>2287</v>
      </c>
      <c r="C1128" s="7">
        <v>0</v>
      </c>
      <c r="D1128" s="7">
        <v>1</v>
      </c>
      <c r="E1128" s="7"/>
    </row>
    <row r="1129" spans="1:5">
      <c r="A1129" s="10" t="s">
        <v>2288</v>
      </c>
      <c r="B1129" t="s">
        <v>2289</v>
      </c>
      <c r="C1129" s="7">
        <v>0</v>
      </c>
      <c r="D1129" s="7">
        <v>1</v>
      </c>
      <c r="E1129" s="7"/>
    </row>
    <row r="1130" spans="1:5">
      <c r="A1130" s="10" t="s">
        <v>2290</v>
      </c>
      <c r="B1130" t="s">
        <v>2291</v>
      </c>
      <c r="C1130" s="7">
        <v>0</v>
      </c>
      <c r="D1130" s="7">
        <v>1</v>
      </c>
      <c r="E1130" s="7"/>
    </row>
    <row r="1131" spans="1:5">
      <c r="A1131" s="10" t="s">
        <v>2292</v>
      </c>
      <c r="B1131" t="s">
        <v>2293</v>
      </c>
      <c r="C1131" s="7">
        <v>0</v>
      </c>
      <c r="D1131" s="7">
        <v>1</v>
      </c>
      <c r="E1131" s="7"/>
    </row>
    <row r="1132" spans="1:5">
      <c r="A1132" s="10" t="s">
        <v>2294</v>
      </c>
      <c r="B1132" t="s">
        <v>2295</v>
      </c>
      <c r="C1132" s="7">
        <v>2</v>
      </c>
      <c r="D1132" s="7">
        <v>3</v>
      </c>
      <c r="E1132" s="7"/>
    </row>
    <row r="1133" spans="1:5">
      <c r="A1133" s="10" t="s">
        <v>2296</v>
      </c>
      <c r="B1133" t="s">
        <v>2297</v>
      </c>
      <c r="C1133" s="7">
        <v>0</v>
      </c>
      <c r="D1133" s="7">
        <v>1</v>
      </c>
      <c r="E1133" s="7"/>
    </row>
    <row r="1134" spans="1:5">
      <c r="A1134" s="10" t="s">
        <v>2298</v>
      </c>
      <c r="B1134" t="s">
        <v>2299</v>
      </c>
      <c r="C1134" s="7">
        <v>5</v>
      </c>
      <c r="D1134" s="7">
        <v>6</v>
      </c>
      <c r="E1134" s="7"/>
    </row>
    <row r="1135" spans="1:5">
      <c r="A1135" s="10" t="s">
        <v>2300</v>
      </c>
      <c r="B1135" t="s">
        <v>2301</v>
      </c>
      <c r="C1135" s="7">
        <v>0</v>
      </c>
      <c r="D1135" s="7">
        <v>1</v>
      </c>
      <c r="E1135" s="7"/>
    </row>
    <row r="1136" spans="1:5">
      <c r="A1136" s="10" t="s">
        <v>2302</v>
      </c>
      <c r="B1136" t="s">
        <v>2303</v>
      </c>
      <c r="C1136" s="7">
        <v>0</v>
      </c>
      <c r="D1136" s="7">
        <v>1</v>
      </c>
      <c r="E1136" s="7"/>
    </row>
    <row r="1137" spans="1:5">
      <c r="A1137" s="10" t="s">
        <v>2304</v>
      </c>
      <c r="B1137" t="s">
        <v>2305</v>
      </c>
      <c r="C1137" s="7">
        <v>0</v>
      </c>
      <c r="D1137" s="7">
        <v>1</v>
      </c>
      <c r="E1137" s="7"/>
    </row>
    <row r="1138" spans="1:5">
      <c r="A1138" s="10" t="s">
        <v>2306</v>
      </c>
      <c r="B1138" t="s">
        <v>2307</v>
      </c>
      <c r="C1138" s="7">
        <v>0</v>
      </c>
      <c r="D1138" s="7">
        <v>1</v>
      </c>
      <c r="E1138" s="7"/>
    </row>
    <row r="1139" spans="1:5">
      <c r="A1139" s="10" t="s">
        <v>2308</v>
      </c>
      <c r="B1139" t="s">
        <v>2309</v>
      </c>
      <c r="C1139" s="7">
        <v>0</v>
      </c>
      <c r="D1139" s="7">
        <v>1</v>
      </c>
      <c r="E1139" s="7"/>
    </row>
    <row r="1140" spans="1:5">
      <c r="A1140" s="10" t="s">
        <v>2310</v>
      </c>
      <c r="B1140" t="s">
        <v>2311</v>
      </c>
      <c r="C1140" s="7">
        <v>45</v>
      </c>
      <c r="D1140" s="7">
        <v>58</v>
      </c>
      <c r="E1140" s="7"/>
    </row>
    <row r="1141" spans="1:5">
      <c r="A1141" s="10" t="s">
        <v>2312</v>
      </c>
      <c r="B1141" t="s">
        <v>2313</v>
      </c>
      <c r="C1141" s="7">
        <v>4</v>
      </c>
      <c r="D1141" s="7">
        <v>13</v>
      </c>
      <c r="E1141" s="7"/>
    </row>
    <row r="1142" spans="1:5">
      <c r="A1142" s="10" t="s">
        <v>2314</v>
      </c>
      <c r="B1142" t="s">
        <v>2315</v>
      </c>
      <c r="C1142" s="7">
        <v>141</v>
      </c>
      <c r="D1142" s="7">
        <v>144</v>
      </c>
      <c r="E1142" s="7"/>
    </row>
    <row r="1143" spans="1:5">
      <c r="A1143" s="10" t="s">
        <v>2316</v>
      </c>
      <c r="B1143" t="s">
        <v>2317</v>
      </c>
      <c r="C1143" s="7">
        <v>1</v>
      </c>
      <c r="D1143" s="7">
        <v>10</v>
      </c>
      <c r="E1143" s="7"/>
    </row>
    <row r="1144" spans="1:5">
      <c r="A1144" s="10" t="s">
        <v>2318</v>
      </c>
      <c r="B1144" t="s">
        <v>2319</v>
      </c>
      <c r="C1144" s="7">
        <v>1</v>
      </c>
      <c r="D1144" s="7">
        <v>3</v>
      </c>
      <c r="E1144" s="7"/>
    </row>
    <row r="1145" spans="1:5">
      <c r="A1145" s="10" t="s">
        <v>2320</v>
      </c>
      <c r="B1145" t="s">
        <v>2321</v>
      </c>
      <c r="C1145" s="7">
        <v>2</v>
      </c>
      <c r="D1145" s="7">
        <v>3</v>
      </c>
      <c r="E1145" s="7"/>
    </row>
    <row r="1146" spans="1:5">
      <c r="A1146" s="10" t="s">
        <v>2322</v>
      </c>
      <c r="B1146" t="s">
        <v>2323</v>
      </c>
      <c r="C1146" s="7">
        <v>15</v>
      </c>
      <c r="D1146" s="7">
        <v>17</v>
      </c>
      <c r="E1146" s="7"/>
    </row>
    <row r="1147" spans="1:5">
      <c r="A1147" s="10" t="s">
        <v>2324</v>
      </c>
      <c r="B1147" t="s">
        <v>2325</v>
      </c>
      <c r="C1147" s="7">
        <v>116</v>
      </c>
      <c r="D1147" s="7">
        <v>118</v>
      </c>
      <c r="E1147" s="7"/>
    </row>
    <row r="1148" spans="1:5">
      <c r="A1148" s="10" t="s">
        <v>2326</v>
      </c>
      <c r="B1148" t="s">
        <v>2327</v>
      </c>
      <c r="C1148" s="7">
        <v>0</v>
      </c>
      <c r="D1148" s="7">
        <v>1</v>
      </c>
      <c r="E1148" s="7"/>
    </row>
    <row r="1149" spans="1:5">
      <c r="A1149" s="10" t="s">
        <v>2328</v>
      </c>
      <c r="B1149" t="s">
        <v>2329</v>
      </c>
      <c r="C1149" s="7">
        <v>0</v>
      </c>
      <c r="D1149" s="7">
        <v>1</v>
      </c>
      <c r="E1149" s="7"/>
    </row>
    <row r="1150" spans="1:5">
      <c r="A1150" s="10" t="s">
        <v>2330</v>
      </c>
      <c r="B1150" t="s">
        <v>2331</v>
      </c>
      <c r="C1150" s="7">
        <v>0</v>
      </c>
      <c r="D1150" s="7">
        <v>1</v>
      </c>
      <c r="E1150" s="7"/>
    </row>
    <row r="1151" spans="1:5">
      <c r="A1151" s="10" t="s">
        <v>2332</v>
      </c>
      <c r="B1151" t="s">
        <v>2333</v>
      </c>
      <c r="C1151" s="7">
        <v>0</v>
      </c>
      <c r="D1151" s="7">
        <v>4</v>
      </c>
      <c r="E1151" s="7"/>
    </row>
    <row r="1152" spans="1:5">
      <c r="A1152" s="10" t="s">
        <v>2334</v>
      </c>
      <c r="B1152" t="s">
        <v>2335</v>
      </c>
      <c r="C1152" s="7">
        <v>0</v>
      </c>
      <c r="D1152" s="7">
        <v>1</v>
      </c>
      <c r="E1152" s="7"/>
    </row>
    <row r="1153" spans="1:5">
      <c r="A1153" s="10" t="s">
        <v>2336</v>
      </c>
      <c r="B1153" t="s">
        <v>2337</v>
      </c>
      <c r="C1153" s="7">
        <v>1</v>
      </c>
      <c r="D1153" s="7">
        <v>3</v>
      </c>
      <c r="E1153" s="7"/>
    </row>
    <row r="1154" spans="1:5">
      <c r="A1154" s="10" t="s">
        <v>2338</v>
      </c>
      <c r="B1154" t="s">
        <v>2339</v>
      </c>
      <c r="C1154" s="7">
        <v>3</v>
      </c>
      <c r="D1154" s="7">
        <v>5</v>
      </c>
      <c r="E1154" s="7"/>
    </row>
    <row r="1155" spans="1:5">
      <c r="A1155" s="10" t="s">
        <v>2340</v>
      </c>
      <c r="B1155" t="s">
        <v>2341</v>
      </c>
      <c r="C1155" s="7">
        <v>0</v>
      </c>
      <c r="D1155" s="7">
        <v>1</v>
      </c>
      <c r="E1155" s="7"/>
    </row>
    <row r="1156" spans="1:5">
      <c r="A1156" s="10" t="s">
        <v>2342</v>
      </c>
      <c r="B1156" t="s">
        <v>2343</v>
      </c>
      <c r="C1156" s="7">
        <v>1</v>
      </c>
      <c r="D1156" s="7">
        <v>2</v>
      </c>
      <c r="E1156" s="7"/>
    </row>
    <row r="1157" spans="1:5">
      <c r="A1157" s="10" t="s">
        <v>2344</v>
      </c>
      <c r="B1157" t="s">
        <v>2345</v>
      </c>
      <c r="C1157" s="7">
        <v>2</v>
      </c>
      <c r="D1157" s="7">
        <v>3</v>
      </c>
      <c r="E1157" s="7"/>
    </row>
    <row r="1158" spans="1:5">
      <c r="A1158" s="10" t="s">
        <v>2346</v>
      </c>
      <c r="B1158" t="s">
        <v>2347</v>
      </c>
      <c r="C1158" s="7">
        <v>2</v>
      </c>
      <c r="D1158" s="7">
        <v>7</v>
      </c>
      <c r="E1158" s="7"/>
    </row>
    <row r="1159" spans="1:5">
      <c r="A1159" s="10" t="s">
        <v>2348</v>
      </c>
      <c r="B1159" t="s">
        <v>2349</v>
      </c>
      <c r="C1159" s="7">
        <v>15</v>
      </c>
      <c r="D1159" s="7">
        <v>18</v>
      </c>
      <c r="E1159" s="7"/>
    </row>
    <row r="1160" spans="1:5">
      <c r="A1160" s="10" t="s">
        <v>2350</v>
      </c>
      <c r="B1160" t="s">
        <v>2351</v>
      </c>
      <c r="C1160" s="7">
        <v>65</v>
      </c>
      <c r="D1160" s="7">
        <v>75</v>
      </c>
      <c r="E1160" s="7"/>
    </row>
    <row r="1161" spans="1:5">
      <c r="A1161" s="10" t="s">
        <v>2352</v>
      </c>
      <c r="B1161" t="s">
        <v>2353</v>
      </c>
      <c r="C1161" s="7">
        <v>3</v>
      </c>
      <c r="D1161" s="7">
        <v>7</v>
      </c>
      <c r="E1161" s="7"/>
    </row>
    <row r="1162" spans="1:5">
      <c r="A1162" s="10" t="s">
        <v>2354</v>
      </c>
      <c r="B1162" t="s">
        <v>2355</v>
      </c>
      <c r="C1162" s="7">
        <v>29</v>
      </c>
      <c r="D1162" s="7">
        <v>28</v>
      </c>
      <c r="E1162" s="7"/>
    </row>
    <row r="1163" spans="1:5">
      <c r="A1163" s="10" t="s">
        <v>2356</v>
      </c>
      <c r="B1163" t="s">
        <v>2357</v>
      </c>
      <c r="C1163" s="7">
        <v>83</v>
      </c>
      <c r="D1163" s="7">
        <v>95</v>
      </c>
      <c r="E1163" s="7"/>
    </row>
    <row r="1164" spans="1:5">
      <c r="A1164" s="10" t="s">
        <v>2358</v>
      </c>
      <c r="B1164" t="s">
        <v>2359</v>
      </c>
      <c r="C1164" s="7">
        <v>136</v>
      </c>
      <c r="D1164" s="7">
        <v>135</v>
      </c>
      <c r="E1164" s="7"/>
    </row>
    <row r="1165" spans="1:5">
      <c r="A1165" s="10" t="s">
        <v>2360</v>
      </c>
      <c r="B1165" t="s">
        <v>2361</v>
      </c>
      <c r="C1165" s="7">
        <v>2</v>
      </c>
      <c r="D1165" s="7">
        <v>1</v>
      </c>
      <c r="E1165" s="7"/>
    </row>
    <row r="1166" spans="1:5">
      <c r="A1166" s="10" t="s">
        <v>2362</v>
      </c>
      <c r="B1166" t="s">
        <v>2363</v>
      </c>
      <c r="C1166" s="7">
        <v>7</v>
      </c>
      <c r="D1166" s="7">
        <v>6</v>
      </c>
      <c r="E1166" s="7"/>
    </row>
    <row r="1167" spans="1:5">
      <c r="A1167" s="10" t="s">
        <v>2364</v>
      </c>
      <c r="B1167" t="s">
        <v>2365</v>
      </c>
      <c r="C1167" s="7">
        <v>2</v>
      </c>
      <c r="D1167" s="7">
        <v>4</v>
      </c>
      <c r="E1167" s="7"/>
    </row>
    <row r="1168" spans="1:5">
      <c r="A1168" s="10" t="s">
        <v>2366</v>
      </c>
      <c r="B1168" t="s">
        <v>2367</v>
      </c>
      <c r="C1168" s="7">
        <v>3</v>
      </c>
      <c r="D1168" s="7">
        <v>8</v>
      </c>
      <c r="E1168" s="7"/>
    </row>
    <row r="1169" spans="1:5">
      <c r="A1169" s="10" t="s">
        <v>2368</v>
      </c>
      <c r="B1169" t="s">
        <v>2369</v>
      </c>
      <c r="C1169" s="7">
        <v>8</v>
      </c>
      <c r="D1169" s="7">
        <v>10</v>
      </c>
      <c r="E1169" s="7"/>
    </row>
    <row r="1170" spans="1:5">
      <c r="A1170" s="10" t="s">
        <v>2370</v>
      </c>
      <c r="B1170" t="s">
        <v>2371</v>
      </c>
      <c r="C1170" s="7">
        <v>0</v>
      </c>
      <c r="D1170" s="7">
        <v>1</v>
      </c>
      <c r="E1170" s="7"/>
    </row>
    <row r="1171" spans="1:5">
      <c r="A1171" s="10" t="s">
        <v>2372</v>
      </c>
      <c r="B1171" t="s">
        <v>2373</v>
      </c>
      <c r="C1171" s="7">
        <v>0</v>
      </c>
      <c r="D1171" s="7">
        <v>1</v>
      </c>
      <c r="E1171" s="7"/>
    </row>
    <row r="1172" spans="1:5">
      <c r="A1172" s="10" t="s">
        <v>2374</v>
      </c>
      <c r="B1172" t="s">
        <v>2375</v>
      </c>
      <c r="C1172" s="7">
        <v>0</v>
      </c>
      <c r="D1172" s="7">
        <v>1</v>
      </c>
      <c r="E1172" s="7"/>
    </row>
    <row r="1173" spans="1:5">
      <c r="A1173" s="10" t="s">
        <v>2376</v>
      </c>
      <c r="B1173" t="s">
        <v>2377</v>
      </c>
      <c r="C1173" s="7">
        <v>34</v>
      </c>
      <c r="D1173" s="7">
        <v>33</v>
      </c>
      <c r="E1173" s="7"/>
    </row>
    <row r="1174" spans="1:5">
      <c r="A1174" s="10" t="s">
        <v>2378</v>
      </c>
      <c r="B1174" t="s">
        <v>2379</v>
      </c>
      <c r="C1174" s="7">
        <v>1</v>
      </c>
      <c r="D1174" s="7">
        <v>3</v>
      </c>
      <c r="E1174" s="7"/>
    </row>
    <row r="1175" spans="1:5">
      <c r="A1175" s="10" t="s">
        <v>2380</v>
      </c>
      <c r="B1175" t="s">
        <v>2381</v>
      </c>
      <c r="C1175" s="7">
        <v>0</v>
      </c>
      <c r="D1175" s="7">
        <v>1</v>
      </c>
      <c r="E1175" s="7"/>
    </row>
    <row r="1176" spans="1:5">
      <c r="A1176" s="10" t="s">
        <v>2382</v>
      </c>
      <c r="B1176" t="s">
        <v>2383</v>
      </c>
      <c r="C1176" s="7">
        <v>0</v>
      </c>
      <c r="D1176" s="7">
        <v>1</v>
      </c>
      <c r="E1176" s="7"/>
    </row>
    <row r="1177" spans="1:5">
      <c r="A1177" s="10" t="s">
        <v>2384</v>
      </c>
      <c r="B1177" t="s">
        <v>2385</v>
      </c>
      <c r="C1177" s="7">
        <v>1</v>
      </c>
      <c r="D1177" s="7">
        <v>5</v>
      </c>
      <c r="E1177" s="7"/>
    </row>
    <row r="1178" spans="1:5">
      <c r="A1178" s="10" t="s">
        <v>2386</v>
      </c>
      <c r="B1178" t="s">
        <v>2387</v>
      </c>
      <c r="C1178" s="7">
        <v>1</v>
      </c>
      <c r="D1178" s="7">
        <v>3</v>
      </c>
      <c r="E1178" s="7"/>
    </row>
    <row r="1179" spans="1:5">
      <c r="A1179" s="10" t="s">
        <v>2388</v>
      </c>
      <c r="B1179" t="s">
        <v>2389</v>
      </c>
      <c r="C1179" s="7">
        <v>0</v>
      </c>
      <c r="D1179" s="7">
        <v>1</v>
      </c>
      <c r="E1179" s="7"/>
    </row>
    <row r="1180" spans="1:5">
      <c r="A1180" s="10" t="s">
        <v>2390</v>
      </c>
      <c r="B1180" t="s">
        <v>2391</v>
      </c>
      <c r="C1180" s="7">
        <v>9</v>
      </c>
      <c r="D1180" s="7">
        <v>19</v>
      </c>
      <c r="E1180" s="7"/>
    </row>
    <row r="1181" spans="1:5">
      <c r="A1181" s="10" t="s">
        <v>2392</v>
      </c>
      <c r="B1181" t="s">
        <v>2393</v>
      </c>
      <c r="C1181" s="7">
        <v>0</v>
      </c>
      <c r="D1181" s="7">
        <v>1</v>
      </c>
      <c r="E1181" s="7"/>
    </row>
    <row r="1182" spans="1:5">
      <c r="A1182" s="10" t="s">
        <v>2394</v>
      </c>
      <c r="B1182" t="s">
        <v>2395</v>
      </c>
      <c r="C1182" s="7">
        <v>2</v>
      </c>
      <c r="D1182" s="7">
        <v>2</v>
      </c>
      <c r="E1182" s="7"/>
    </row>
    <row r="1183" spans="1:5">
      <c r="A1183" s="10" t="s">
        <v>2396</v>
      </c>
      <c r="B1183" t="s">
        <v>2397</v>
      </c>
      <c r="C1183" s="7">
        <v>0</v>
      </c>
      <c r="D1183" s="7">
        <v>1</v>
      </c>
      <c r="E1183" s="7"/>
    </row>
    <row r="1184" spans="1:5">
      <c r="A1184" s="10" t="s">
        <v>2398</v>
      </c>
      <c r="B1184" t="s">
        <v>2399</v>
      </c>
      <c r="C1184" s="7">
        <v>35</v>
      </c>
      <c r="D1184" s="7">
        <v>43</v>
      </c>
      <c r="E1184" s="7"/>
    </row>
    <row r="1185" spans="1:5">
      <c r="A1185" s="10" t="s">
        <v>2400</v>
      </c>
      <c r="B1185" t="s">
        <v>2401</v>
      </c>
      <c r="C1185" s="7">
        <v>36</v>
      </c>
      <c r="D1185" s="7">
        <v>59</v>
      </c>
      <c r="E1185" s="7"/>
    </row>
    <row r="1186" spans="1:5">
      <c r="A1186" s="10" t="s">
        <v>2402</v>
      </c>
      <c r="B1186" t="s">
        <v>2403</v>
      </c>
      <c r="C1186" s="7">
        <v>0</v>
      </c>
      <c r="D1186" s="7">
        <v>1</v>
      </c>
      <c r="E1186" s="7"/>
    </row>
    <row r="1187" spans="1:5">
      <c r="A1187" s="10" t="s">
        <v>2404</v>
      </c>
      <c r="B1187" t="s">
        <v>2405</v>
      </c>
      <c r="C1187" s="7">
        <v>1</v>
      </c>
      <c r="D1187" s="7">
        <v>3</v>
      </c>
      <c r="E1187" s="7"/>
    </row>
    <row r="1188" spans="1:5">
      <c r="A1188" s="10" t="s">
        <v>2406</v>
      </c>
      <c r="B1188" t="s">
        <v>2407</v>
      </c>
      <c r="C1188" s="7">
        <v>0</v>
      </c>
      <c r="D1188" s="7">
        <v>1</v>
      </c>
      <c r="E1188" s="7"/>
    </row>
    <row r="1189" spans="1:5">
      <c r="A1189" s="10" t="s">
        <v>2408</v>
      </c>
      <c r="B1189" t="s">
        <v>2409</v>
      </c>
      <c r="C1189" s="7">
        <v>0</v>
      </c>
      <c r="D1189" s="7">
        <v>1</v>
      </c>
      <c r="E1189" s="7"/>
    </row>
    <row r="1190" spans="1:5">
      <c r="A1190" s="10" t="s">
        <v>2410</v>
      </c>
      <c r="B1190" t="s">
        <v>2411</v>
      </c>
      <c r="C1190" s="7">
        <v>9</v>
      </c>
      <c r="D1190" s="7">
        <v>3</v>
      </c>
      <c r="E1190" s="7"/>
    </row>
    <row r="1191" spans="1:5">
      <c r="A1191" s="10" t="s">
        <v>2412</v>
      </c>
      <c r="B1191" t="s">
        <v>2413</v>
      </c>
      <c r="C1191" s="7">
        <v>4</v>
      </c>
      <c r="D1191" s="7">
        <v>3</v>
      </c>
      <c r="E1191" s="7"/>
    </row>
    <row r="1192" spans="1:5">
      <c r="A1192" s="10" t="s">
        <v>2414</v>
      </c>
      <c r="B1192" t="s">
        <v>2415</v>
      </c>
      <c r="C1192" s="7">
        <v>0</v>
      </c>
      <c r="D1192" s="7">
        <v>1</v>
      </c>
      <c r="E1192" s="7"/>
    </row>
    <row r="1193" spans="1:5">
      <c r="A1193" s="10" t="s">
        <v>2416</v>
      </c>
      <c r="B1193" t="s">
        <v>2417</v>
      </c>
      <c r="C1193" s="7">
        <v>0</v>
      </c>
      <c r="D1193" s="7">
        <v>2</v>
      </c>
      <c r="E1193" s="7"/>
    </row>
    <row r="1194" spans="1:5">
      <c r="A1194" s="10" t="s">
        <v>2418</v>
      </c>
      <c r="B1194" t="s">
        <v>2419</v>
      </c>
      <c r="C1194" s="7">
        <v>0</v>
      </c>
      <c r="D1194" s="7">
        <v>1</v>
      </c>
      <c r="E1194" s="7"/>
    </row>
    <row r="1195" spans="1:5">
      <c r="A1195" s="10" t="s">
        <v>2420</v>
      </c>
      <c r="B1195" t="s">
        <v>2421</v>
      </c>
      <c r="C1195" s="7">
        <v>0</v>
      </c>
      <c r="D1195" s="7">
        <v>1</v>
      </c>
      <c r="E1195" s="7"/>
    </row>
    <row r="1196" spans="1:5">
      <c r="A1196" s="10" t="s">
        <v>2422</v>
      </c>
      <c r="B1196" t="s">
        <v>2423</v>
      </c>
      <c r="C1196" s="7">
        <v>1</v>
      </c>
      <c r="D1196" s="7">
        <v>11</v>
      </c>
      <c r="E1196" s="7"/>
    </row>
    <row r="1197" spans="1:5">
      <c r="A1197" s="10" t="s">
        <v>2424</v>
      </c>
      <c r="B1197" t="s">
        <v>2425</v>
      </c>
      <c r="C1197" s="7">
        <v>0</v>
      </c>
      <c r="D1197" s="7">
        <v>1</v>
      </c>
      <c r="E1197" s="7"/>
    </row>
    <row r="1198" spans="1:5">
      <c r="A1198" s="10" t="s">
        <v>2426</v>
      </c>
      <c r="B1198" t="s">
        <v>2427</v>
      </c>
      <c r="C1198" s="7">
        <v>0</v>
      </c>
      <c r="D1198" s="7">
        <v>2</v>
      </c>
      <c r="E1198" s="7"/>
    </row>
    <row r="1199" spans="1:5">
      <c r="A1199" s="10" t="s">
        <v>2428</v>
      </c>
      <c r="B1199" t="s">
        <v>2429</v>
      </c>
      <c r="C1199" s="7">
        <v>0</v>
      </c>
      <c r="D1199" s="7">
        <v>1</v>
      </c>
      <c r="E1199" s="7"/>
    </row>
    <row r="1200" spans="1:5">
      <c r="A1200" s="10" t="s">
        <v>2430</v>
      </c>
      <c r="B1200" t="s">
        <v>2431</v>
      </c>
      <c r="C1200" s="7">
        <v>0</v>
      </c>
      <c r="D1200" s="7">
        <v>1</v>
      </c>
      <c r="E1200" s="7"/>
    </row>
    <row r="1201" spans="1:5">
      <c r="A1201" s="10" t="s">
        <v>2432</v>
      </c>
      <c r="B1201" t="s">
        <v>2433</v>
      </c>
      <c r="C1201" s="7">
        <v>0</v>
      </c>
      <c r="D1201" s="7">
        <v>1</v>
      </c>
      <c r="E1201" s="7"/>
    </row>
    <row r="1202" spans="1:5">
      <c r="A1202" s="10" t="s">
        <v>2434</v>
      </c>
      <c r="B1202" t="s">
        <v>2435</v>
      </c>
      <c r="C1202" s="7">
        <v>1</v>
      </c>
      <c r="D1202" s="7">
        <v>2</v>
      </c>
      <c r="E1202" s="7"/>
    </row>
    <row r="1203" spans="1:5">
      <c r="A1203" s="10" t="s">
        <v>2436</v>
      </c>
      <c r="B1203" t="s">
        <v>2437</v>
      </c>
      <c r="C1203" s="7">
        <v>0</v>
      </c>
      <c r="D1203" s="7">
        <v>1</v>
      </c>
      <c r="E1203" s="7"/>
    </row>
    <row r="1204" spans="1:5">
      <c r="A1204" s="10" t="s">
        <v>2438</v>
      </c>
      <c r="B1204" t="s">
        <v>2439</v>
      </c>
      <c r="C1204" s="7">
        <v>0</v>
      </c>
      <c r="D1204" s="7">
        <v>1</v>
      </c>
      <c r="E1204" s="7"/>
    </row>
    <row r="1205" spans="1:5">
      <c r="A1205" s="10" t="s">
        <v>2440</v>
      </c>
      <c r="B1205" t="s">
        <v>2441</v>
      </c>
      <c r="C1205" s="7">
        <v>18</v>
      </c>
      <c r="D1205" s="7">
        <v>39</v>
      </c>
      <c r="E1205" s="7"/>
    </row>
    <row r="1206" spans="1:5">
      <c r="A1206" s="10" t="s">
        <v>2442</v>
      </c>
      <c r="B1206" t="s">
        <v>2443</v>
      </c>
      <c r="C1206" s="7">
        <v>0</v>
      </c>
      <c r="D1206" s="7">
        <v>1</v>
      </c>
      <c r="E1206" s="7"/>
    </row>
    <row r="1207" spans="1:5">
      <c r="A1207" s="10" t="s">
        <v>2444</v>
      </c>
      <c r="B1207" t="s">
        <v>2445</v>
      </c>
      <c r="C1207" s="7">
        <v>0</v>
      </c>
      <c r="D1207" s="7">
        <v>1</v>
      </c>
      <c r="E1207" s="7"/>
    </row>
    <row r="1208" spans="1:5">
      <c r="A1208" s="10" t="s">
        <v>2446</v>
      </c>
      <c r="B1208" t="s">
        <v>2447</v>
      </c>
      <c r="C1208" s="7">
        <v>120</v>
      </c>
      <c r="D1208" s="7">
        <v>123</v>
      </c>
      <c r="E1208" s="7"/>
    </row>
    <row r="1209" spans="1:5">
      <c r="A1209" s="10" t="s">
        <v>2448</v>
      </c>
      <c r="B1209" t="s">
        <v>2449</v>
      </c>
      <c r="C1209" s="7">
        <v>0</v>
      </c>
      <c r="D1209" s="7">
        <v>1</v>
      </c>
      <c r="E1209" s="7"/>
    </row>
    <row r="1210" spans="1:5">
      <c r="A1210" s="10" t="s">
        <v>2450</v>
      </c>
      <c r="B1210" t="s">
        <v>2451</v>
      </c>
      <c r="C1210" s="7">
        <v>0</v>
      </c>
      <c r="D1210" s="7">
        <v>1</v>
      </c>
      <c r="E1210" s="7"/>
    </row>
    <row r="1211" spans="1:5">
      <c r="A1211" s="10" t="s">
        <v>2452</v>
      </c>
      <c r="B1211" t="s">
        <v>2453</v>
      </c>
      <c r="C1211" s="7">
        <v>0</v>
      </c>
      <c r="D1211" s="7">
        <v>3</v>
      </c>
      <c r="E1211" s="7"/>
    </row>
    <row r="1212" spans="1:5">
      <c r="A1212" s="10" t="s">
        <v>2454</v>
      </c>
      <c r="B1212" t="s">
        <v>2455</v>
      </c>
      <c r="C1212" s="7">
        <v>0</v>
      </c>
      <c r="D1212" s="7">
        <v>1</v>
      </c>
      <c r="E1212" s="7"/>
    </row>
    <row r="1213" spans="1:5">
      <c r="A1213" s="10" t="s">
        <v>2456</v>
      </c>
      <c r="B1213" t="s">
        <v>2457</v>
      </c>
      <c r="C1213" s="7">
        <v>0</v>
      </c>
      <c r="D1213" s="7">
        <v>1</v>
      </c>
      <c r="E1213" s="7"/>
    </row>
    <row r="1214" spans="1:5">
      <c r="A1214" s="10" t="s">
        <v>2458</v>
      </c>
      <c r="B1214" t="s">
        <v>2459</v>
      </c>
      <c r="C1214" s="7">
        <v>0</v>
      </c>
      <c r="D1214" s="7">
        <v>1</v>
      </c>
      <c r="E1214" s="7"/>
    </row>
    <row r="1215" spans="1:5">
      <c r="A1215" s="10" t="s">
        <v>2460</v>
      </c>
      <c r="B1215" t="s">
        <v>2461</v>
      </c>
      <c r="C1215" s="7">
        <v>19</v>
      </c>
      <c r="D1215" s="7">
        <v>41</v>
      </c>
      <c r="E1215" s="7"/>
    </row>
    <row r="1216" spans="1:5">
      <c r="A1216" s="10" t="s">
        <v>2462</v>
      </c>
      <c r="B1216" t="s">
        <v>2463</v>
      </c>
      <c r="C1216" s="7">
        <v>1</v>
      </c>
      <c r="D1216" s="7">
        <v>1</v>
      </c>
      <c r="E1216" s="7"/>
    </row>
    <row r="1217" spans="1:5">
      <c r="A1217" s="10" t="s">
        <v>2464</v>
      </c>
      <c r="B1217" t="s">
        <v>2465</v>
      </c>
      <c r="C1217" s="7">
        <v>7</v>
      </c>
      <c r="D1217" s="7">
        <v>15</v>
      </c>
      <c r="E1217" s="7"/>
    </row>
    <row r="1218" spans="1:5">
      <c r="A1218" s="10" t="s">
        <v>2466</v>
      </c>
      <c r="B1218" t="s">
        <v>2467</v>
      </c>
      <c r="C1218" s="7">
        <v>14</v>
      </c>
      <c r="D1218" s="7">
        <v>26</v>
      </c>
      <c r="E1218" s="7"/>
    </row>
    <row r="1219" spans="1:5">
      <c r="A1219" s="10" t="s">
        <v>2468</v>
      </c>
      <c r="B1219" t="s">
        <v>2469</v>
      </c>
      <c r="C1219" s="7">
        <v>46</v>
      </c>
      <c r="D1219" s="7">
        <v>61</v>
      </c>
      <c r="E1219" s="7"/>
    </row>
    <row r="1220" spans="1:5">
      <c r="A1220" s="10" t="s">
        <v>2470</v>
      </c>
      <c r="B1220" t="s">
        <v>2471</v>
      </c>
      <c r="C1220" s="7">
        <v>2</v>
      </c>
      <c r="D1220" s="7">
        <v>11</v>
      </c>
      <c r="E1220" s="7"/>
    </row>
    <row r="1221" spans="1:5">
      <c r="A1221" s="10" t="s">
        <v>2472</v>
      </c>
      <c r="B1221" t="s">
        <v>2473</v>
      </c>
      <c r="C1221" s="7">
        <v>3</v>
      </c>
      <c r="D1221" s="7">
        <v>4</v>
      </c>
      <c r="E1221" s="7"/>
    </row>
    <row r="1222" spans="1:5">
      <c r="A1222" s="10" t="s">
        <v>2474</v>
      </c>
      <c r="B1222" t="s">
        <v>2475</v>
      </c>
      <c r="C1222" s="7">
        <v>0</v>
      </c>
      <c r="D1222" s="7">
        <v>2</v>
      </c>
      <c r="E1222" s="7"/>
    </row>
    <row r="1223" spans="1:5">
      <c r="A1223" s="10" t="s">
        <v>2476</v>
      </c>
      <c r="B1223" t="s">
        <v>2477</v>
      </c>
      <c r="C1223" s="7">
        <v>0</v>
      </c>
      <c r="D1223" s="7">
        <v>1</v>
      </c>
      <c r="E1223" s="7"/>
    </row>
    <row r="1224" spans="1:5">
      <c r="A1224" s="10" t="s">
        <v>2478</v>
      </c>
      <c r="B1224" t="s">
        <v>2479</v>
      </c>
      <c r="C1224" s="7">
        <v>2</v>
      </c>
      <c r="D1224" s="7">
        <v>13</v>
      </c>
      <c r="E1224" s="7"/>
    </row>
    <row r="1225" spans="1:5">
      <c r="A1225" s="10" t="s">
        <v>2480</v>
      </c>
      <c r="B1225" t="s">
        <v>2481</v>
      </c>
      <c r="C1225" s="7">
        <v>0</v>
      </c>
      <c r="D1225" s="7">
        <v>2</v>
      </c>
      <c r="E1225" s="7"/>
    </row>
    <row r="1226" spans="1:5">
      <c r="A1226" s="10" t="s">
        <v>2482</v>
      </c>
      <c r="B1226" t="s">
        <v>2483</v>
      </c>
      <c r="C1226" s="7">
        <v>0</v>
      </c>
      <c r="D1226" s="7">
        <v>1</v>
      </c>
      <c r="E1226" s="7"/>
    </row>
    <row r="1227" spans="1:5">
      <c r="A1227" s="10" t="s">
        <v>2484</v>
      </c>
      <c r="B1227" t="s">
        <v>2485</v>
      </c>
      <c r="C1227" s="7">
        <v>0</v>
      </c>
      <c r="D1227" s="7">
        <v>1</v>
      </c>
      <c r="E1227" s="7"/>
    </row>
    <row r="1228" spans="1:5">
      <c r="A1228" s="10" t="s">
        <v>2486</v>
      </c>
      <c r="B1228" t="s">
        <v>2487</v>
      </c>
      <c r="C1228" s="7">
        <v>1</v>
      </c>
      <c r="D1228" s="7">
        <v>1</v>
      </c>
      <c r="E1228" s="7"/>
    </row>
    <row r="1229" spans="1:5">
      <c r="A1229" s="10" t="s">
        <v>2488</v>
      </c>
      <c r="B1229" t="s">
        <v>2489</v>
      </c>
      <c r="C1229" s="7">
        <v>0</v>
      </c>
      <c r="D1229" s="7">
        <v>4</v>
      </c>
      <c r="E1229" s="7"/>
    </row>
    <row r="1230" spans="1:5">
      <c r="A1230" s="10" t="s">
        <v>2490</v>
      </c>
      <c r="B1230" t="s">
        <v>2491</v>
      </c>
      <c r="C1230" s="7">
        <v>1</v>
      </c>
      <c r="D1230" s="7">
        <v>2</v>
      </c>
      <c r="E1230" s="7"/>
    </row>
    <row r="1231" spans="1:5">
      <c r="A1231" s="10" t="s">
        <v>2492</v>
      </c>
      <c r="B1231" t="s">
        <v>2493</v>
      </c>
      <c r="C1231" s="7">
        <v>24</v>
      </c>
      <c r="D1231" s="7">
        <v>24</v>
      </c>
      <c r="E1231" s="7"/>
    </row>
    <row r="1232" spans="1:5">
      <c r="A1232" s="10" t="s">
        <v>2494</v>
      </c>
      <c r="B1232" t="s">
        <v>2495</v>
      </c>
      <c r="C1232" s="7">
        <v>1</v>
      </c>
      <c r="D1232" s="7">
        <v>2</v>
      </c>
      <c r="E1232" s="7"/>
    </row>
    <row r="1233" spans="1:5">
      <c r="A1233" s="10" t="s">
        <v>2496</v>
      </c>
      <c r="B1233" t="s">
        <v>2497</v>
      </c>
      <c r="C1233" s="7">
        <v>3</v>
      </c>
      <c r="D1233" s="7">
        <v>21</v>
      </c>
      <c r="E1233" s="7"/>
    </row>
    <row r="1234" spans="1:5">
      <c r="A1234" s="10" t="s">
        <v>2498</v>
      </c>
      <c r="B1234" t="s">
        <v>2499</v>
      </c>
      <c r="C1234" s="7">
        <v>0</v>
      </c>
      <c r="D1234" s="7">
        <v>2</v>
      </c>
      <c r="E1234" s="7"/>
    </row>
    <row r="1235" spans="1:5">
      <c r="A1235" s="10" t="s">
        <v>2500</v>
      </c>
      <c r="B1235" t="s">
        <v>2501</v>
      </c>
      <c r="C1235" s="7">
        <v>1</v>
      </c>
      <c r="D1235" s="7">
        <v>3</v>
      </c>
      <c r="E1235" s="7"/>
    </row>
    <row r="1236" spans="1:5">
      <c r="A1236" s="10" t="s">
        <v>2502</v>
      </c>
      <c r="B1236" t="s">
        <v>2503</v>
      </c>
      <c r="C1236" s="7">
        <v>0</v>
      </c>
      <c r="D1236" s="7">
        <v>1</v>
      </c>
      <c r="E1236" s="7"/>
    </row>
    <row r="1237" spans="1:5">
      <c r="A1237" s="10" t="s">
        <v>2504</v>
      </c>
      <c r="B1237" t="s">
        <v>2505</v>
      </c>
      <c r="C1237" s="7">
        <v>0</v>
      </c>
      <c r="D1237" s="7">
        <v>1</v>
      </c>
      <c r="E1237" s="7"/>
    </row>
    <row r="1238" spans="1:5">
      <c r="A1238" s="10" t="s">
        <v>2506</v>
      </c>
      <c r="B1238" t="s">
        <v>2507</v>
      </c>
      <c r="C1238" s="7">
        <v>0</v>
      </c>
      <c r="D1238" s="7">
        <v>1</v>
      </c>
      <c r="E1238" s="7"/>
    </row>
    <row r="1239" spans="1:5">
      <c r="A1239" s="10" t="s">
        <v>2508</v>
      </c>
      <c r="B1239" t="s">
        <v>2509</v>
      </c>
      <c r="C1239" s="7">
        <v>0</v>
      </c>
      <c r="D1239" s="7">
        <v>1</v>
      </c>
      <c r="E1239" s="7"/>
    </row>
    <row r="1240" spans="1:5">
      <c r="A1240" s="10" t="s">
        <v>2510</v>
      </c>
      <c r="B1240" t="s">
        <v>2511</v>
      </c>
      <c r="C1240" s="7">
        <v>0</v>
      </c>
      <c r="D1240" s="7">
        <v>1</v>
      </c>
      <c r="E1240" s="7"/>
    </row>
    <row r="1241" spans="1:5">
      <c r="A1241" s="10" t="s">
        <v>2512</v>
      </c>
      <c r="B1241" t="s">
        <v>2513</v>
      </c>
      <c r="C1241" s="7">
        <v>0</v>
      </c>
      <c r="D1241" s="7">
        <v>2</v>
      </c>
      <c r="E1241" s="7"/>
    </row>
    <row r="1242" spans="1:5">
      <c r="A1242" s="10" t="s">
        <v>2514</v>
      </c>
      <c r="B1242" t="s">
        <v>2515</v>
      </c>
      <c r="C1242" s="7">
        <v>0</v>
      </c>
      <c r="D1242" s="7">
        <v>1</v>
      </c>
      <c r="E1242" s="7"/>
    </row>
    <row r="1243" spans="1:5">
      <c r="A1243" s="10" t="s">
        <v>2516</v>
      </c>
      <c r="B1243" t="s">
        <v>2517</v>
      </c>
      <c r="C1243" s="7">
        <v>0</v>
      </c>
      <c r="D1243" s="7">
        <v>1</v>
      </c>
      <c r="E1243" s="7"/>
    </row>
    <row r="1244" spans="1:5">
      <c r="A1244" s="10" t="s">
        <v>2518</v>
      </c>
      <c r="B1244" t="s">
        <v>2519</v>
      </c>
      <c r="C1244" s="7">
        <v>0</v>
      </c>
      <c r="D1244" s="7">
        <v>2</v>
      </c>
      <c r="E1244" s="7"/>
    </row>
    <row r="1245" spans="1:5">
      <c r="A1245" s="10" t="s">
        <v>2520</v>
      </c>
      <c r="B1245" t="s">
        <v>2521</v>
      </c>
      <c r="C1245" s="7">
        <v>0</v>
      </c>
      <c r="D1245" s="7">
        <v>1</v>
      </c>
      <c r="E1245" s="7"/>
    </row>
    <row r="1246" spans="1:5">
      <c r="A1246" s="10" t="s">
        <v>2522</v>
      </c>
      <c r="B1246" t="s">
        <v>2523</v>
      </c>
      <c r="C1246" s="7">
        <v>2</v>
      </c>
      <c r="D1246" s="7">
        <v>4</v>
      </c>
      <c r="E1246" s="7"/>
    </row>
    <row r="1247" spans="1:5">
      <c r="A1247" s="10" t="s">
        <v>2524</v>
      </c>
      <c r="B1247" t="s">
        <v>2525</v>
      </c>
      <c r="C1247" s="7">
        <v>1</v>
      </c>
      <c r="D1247" s="7">
        <v>2</v>
      </c>
      <c r="E1247" s="7"/>
    </row>
    <row r="1248" spans="1:5">
      <c r="A1248" s="10" t="s">
        <v>2526</v>
      </c>
      <c r="B1248" t="s">
        <v>2527</v>
      </c>
      <c r="C1248" s="7">
        <v>2</v>
      </c>
      <c r="D1248" s="7">
        <v>3</v>
      </c>
      <c r="E1248" s="7"/>
    </row>
    <row r="1249" spans="1:5">
      <c r="A1249" s="10" t="s">
        <v>2528</v>
      </c>
      <c r="B1249" t="s">
        <v>2529</v>
      </c>
      <c r="C1249" s="7">
        <v>1</v>
      </c>
      <c r="D1249" s="7">
        <v>3</v>
      </c>
      <c r="E1249" s="7"/>
    </row>
    <row r="1250" spans="1:5">
      <c r="A1250" s="10" t="s">
        <v>2530</v>
      </c>
      <c r="B1250" t="s">
        <v>2531</v>
      </c>
      <c r="C1250" s="7">
        <v>1</v>
      </c>
      <c r="D1250" s="7">
        <v>3</v>
      </c>
      <c r="E1250" s="7"/>
    </row>
    <row r="1251" spans="1:5">
      <c r="A1251" s="10" t="s">
        <v>2532</v>
      </c>
      <c r="B1251" t="s">
        <v>2533</v>
      </c>
      <c r="C1251" s="7">
        <v>0</v>
      </c>
      <c r="D1251" s="7">
        <v>1</v>
      </c>
      <c r="E1251" s="7"/>
    </row>
    <row r="1252" spans="1:5">
      <c r="A1252" s="10" t="s">
        <v>2534</v>
      </c>
      <c r="B1252" t="s">
        <v>2535</v>
      </c>
      <c r="C1252" s="7">
        <v>0</v>
      </c>
      <c r="D1252" s="7">
        <v>1</v>
      </c>
      <c r="E1252" s="7"/>
    </row>
    <row r="1253" spans="1:5">
      <c r="A1253" s="10" t="s">
        <v>2536</v>
      </c>
      <c r="B1253" t="s">
        <v>2537</v>
      </c>
      <c r="C1253" s="7">
        <v>0</v>
      </c>
      <c r="D1253" s="7">
        <v>1</v>
      </c>
      <c r="E1253" s="7"/>
    </row>
    <row r="1254" spans="1:5">
      <c r="A1254" s="10" t="s">
        <v>2538</v>
      </c>
      <c r="B1254" t="s">
        <v>2539</v>
      </c>
      <c r="C1254" s="7">
        <v>0</v>
      </c>
      <c r="D1254" s="7">
        <v>1</v>
      </c>
      <c r="E1254" s="7"/>
    </row>
    <row r="1255" spans="1:5">
      <c r="A1255" s="10" t="s">
        <v>2540</v>
      </c>
      <c r="B1255" t="s">
        <v>2541</v>
      </c>
      <c r="C1255" s="7">
        <v>0</v>
      </c>
      <c r="D1255" s="7">
        <v>1</v>
      </c>
      <c r="E1255" s="7"/>
    </row>
    <row r="1256" spans="1:5">
      <c r="A1256" s="10" t="s">
        <v>2542</v>
      </c>
      <c r="B1256" t="s">
        <v>2543</v>
      </c>
      <c r="C1256" s="7">
        <v>0</v>
      </c>
      <c r="D1256" s="7">
        <v>2</v>
      </c>
      <c r="E1256" s="7"/>
    </row>
    <row r="1257" spans="1:5">
      <c r="A1257" s="10" t="s">
        <v>2544</v>
      </c>
      <c r="B1257" t="s">
        <v>2545</v>
      </c>
      <c r="C1257" s="7">
        <v>0</v>
      </c>
      <c r="D1257" s="7">
        <v>1</v>
      </c>
      <c r="E1257" s="7"/>
    </row>
    <row r="1258" spans="1:5">
      <c r="A1258" s="10" t="s">
        <v>2546</v>
      </c>
      <c r="B1258" t="s">
        <v>2547</v>
      </c>
      <c r="C1258" s="7">
        <v>1</v>
      </c>
      <c r="D1258" s="7">
        <v>2</v>
      </c>
      <c r="E1258" s="7"/>
    </row>
    <row r="1259" spans="1:5">
      <c r="A1259" s="10" t="s">
        <v>2548</v>
      </c>
      <c r="B1259" t="s">
        <v>2549</v>
      </c>
      <c r="C1259" s="7">
        <v>0</v>
      </c>
      <c r="D1259" s="7">
        <v>1</v>
      </c>
      <c r="E1259" s="7"/>
    </row>
    <row r="1260" spans="1:5">
      <c r="A1260" s="10" t="s">
        <v>2550</v>
      </c>
      <c r="B1260" t="s">
        <v>2551</v>
      </c>
      <c r="C1260" s="7">
        <v>1</v>
      </c>
      <c r="D1260" s="7">
        <v>3</v>
      </c>
      <c r="E1260" s="7"/>
    </row>
    <row r="1261" spans="1:5">
      <c r="A1261" s="10" t="s">
        <v>2552</v>
      </c>
      <c r="B1261" t="s">
        <v>2553</v>
      </c>
      <c r="C1261" s="7">
        <v>11</v>
      </c>
      <c r="D1261" s="7">
        <v>16</v>
      </c>
      <c r="E1261" s="7"/>
    </row>
    <row r="1262" spans="1:5">
      <c r="A1262" s="10" t="s">
        <v>2554</v>
      </c>
      <c r="B1262" t="s">
        <v>2555</v>
      </c>
      <c r="C1262" s="7">
        <v>1</v>
      </c>
      <c r="D1262" s="7">
        <v>2</v>
      </c>
      <c r="E1262" s="7"/>
    </row>
    <row r="1263" spans="1:5">
      <c r="A1263" s="10" t="s">
        <v>2556</v>
      </c>
      <c r="B1263" t="s">
        <v>2557</v>
      </c>
      <c r="C1263" s="7">
        <v>2</v>
      </c>
      <c r="D1263" s="7">
        <v>4</v>
      </c>
      <c r="E1263" s="7"/>
    </row>
    <row r="1264" spans="1:5">
      <c r="A1264" s="10" t="s">
        <v>2558</v>
      </c>
      <c r="B1264" t="s">
        <v>2559</v>
      </c>
      <c r="C1264" s="7">
        <v>0</v>
      </c>
      <c r="D1264" s="7">
        <v>1</v>
      </c>
      <c r="E1264" s="7"/>
    </row>
    <row r="1265" spans="1:5">
      <c r="A1265" s="10" t="s">
        <v>2560</v>
      </c>
      <c r="B1265" t="s">
        <v>2561</v>
      </c>
      <c r="C1265" s="7">
        <v>5</v>
      </c>
      <c r="D1265" s="7">
        <v>6</v>
      </c>
      <c r="E1265" s="7"/>
    </row>
    <row r="1266" spans="1:5">
      <c r="A1266" s="10" t="s">
        <v>2562</v>
      </c>
      <c r="B1266" t="s">
        <v>2563</v>
      </c>
      <c r="C1266" s="7">
        <v>1</v>
      </c>
      <c r="D1266" s="7">
        <v>2</v>
      </c>
      <c r="E1266" s="7"/>
    </row>
    <row r="1267" spans="1:5">
      <c r="A1267" s="10" t="s">
        <v>2564</v>
      </c>
      <c r="B1267" t="s">
        <v>2565</v>
      </c>
      <c r="C1267" s="7">
        <v>0</v>
      </c>
      <c r="D1267" s="7">
        <v>1</v>
      </c>
      <c r="E1267" s="7"/>
    </row>
    <row r="1268" spans="1:5">
      <c r="A1268" s="10" t="s">
        <v>2566</v>
      </c>
      <c r="B1268" t="s">
        <v>2567</v>
      </c>
      <c r="C1268" s="7">
        <v>0</v>
      </c>
      <c r="D1268" s="7">
        <v>1</v>
      </c>
      <c r="E1268" s="7"/>
    </row>
    <row r="1269" spans="1:5">
      <c r="A1269" s="10" t="s">
        <v>2568</v>
      </c>
      <c r="B1269" t="s">
        <v>2569</v>
      </c>
      <c r="C1269" s="7">
        <v>5</v>
      </c>
      <c r="D1269" s="7">
        <v>14</v>
      </c>
      <c r="E1269" s="7"/>
    </row>
    <row r="1270" spans="1:5">
      <c r="A1270" s="10" t="s">
        <v>2570</v>
      </c>
      <c r="B1270" t="s">
        <v>2571</v>
      </c>
      <c r="C1270" s="7">
        <v>3</v>
      </c>
      <c r="D1270" s="7">
        <v>12</v>
      </c>
      <c r="E1270" s="7"/>
    </row>
    <row r="1271" spans="1:5">
      <c r="A1271" s="10" t="s">
        <v>2572</v>
      </c>
      <c r="B1271" t="s">
        <v>2573</v>
      </c>
      <c r="C1271" s="7">
        <v>0</v>
      </c>
      <c r="D1271" s="7">
        <v>1</v>
      </c>
      <c r="E1271" s="7"/>
    </row>
    <row r="1272" spans="1:5">
      <c r="A1272" s="10" t="s">
        <v>2574</v>
      </c>
      <c r="B1272" t="s">
        <v>2575</v>
      </c>
      <c r="C1272" s="7">
        <v>0</v>
      </c>
      <c r="D1272" s="7">
        <v>1</v>
      </c>
      <c r="E1272" s="7"/>
    </row>
    <row r="1273" spans="1:5">
      <c r="A1273" s="10" t="s">
        <v>2576</v>
      </c>
      <c r="B1273" t="s">
        <v>2577</v>
      </c>
      <c r="C1273" s="7">
        <v>0</v>
      </c>
      <c r="D1273" s="7">
        <v>1</v>
      </c>
      <c r="E1273" s="7"/>
    </row>
    <row r="1274" spans="1:5">
      <c r="A1274" s="10" t="s">
        <v>2578</v>
      </c>
      <c r="B1274" t="s">
        <v>2579</v>
      </c>
      <c r="C1274" s="7">
        <v>0</v>
      </c>
      <c r="D1274" s="7">
        <v>1</v>
      </c>
      <c r="E1274" s="7"/>
    </row>
    <row r="1275" spans="1:5">
      <c r="A1275" s="10" t="s">
        <v>2580</v>
      </c>
      <c r="B1275" t="s">
        <v>2581</v>
      </c>
      <c r="C1275" s="7">
        <v>0</v>
      </c>
      <c r="D1275" s="7">
        <v>1</v>
      </c>
      <c r="E1275" s="7"/>
    </row>
    <row r="1276" spans="1:5">
      <c r="A1276" s="10" t="s">
        <v>2582</v>
      </c>
      <c r="B1276" t="s">
        <v>2583</v>
      </c>
      <c r="C1276" s="7">
        <v>0</v>
      </c>
      <c r="D1276" s="7">
        <v>1</v>
      </c>
      <c r="E1276" s="7"/>
    </row>
    <row r="1277" spans="1:5">
      <c r="A1277" s="10" t="s">
        <v>2584</v>
      </c>
      <c r="B1277" t="s">
        <v>2585</v>
      </c>
      <c r="C1277" s="7">
        <v>0</v>
      </c>
      <c r="D1277" s="7">
        <v>1</v>
      </c>
      <c r="E1277" s="7"/>
    </row>
    <row r="1278" spans="1:5">
      <c r="A1278" s="10" t="s">
        <v>2586</v>
      </c>
      <c r="B1278" t="s">
        <v>2587</v>
      </c>
      <c r="C1278" s="7">
        <v>2</v>
      </c>
      <c r="D1278" s="7">
        <v>4</v>
      </c>
      <c r="E1278" s="7"/>
    </row>
    <row r="1279" spans="1:5">
      <c r="A1279" s="10" t="s">
        <v>2588</v>
      </c>
      <c r="B1279" t="s">
        <v>2589</v>
      </c>
      <c r="C1279" s="7">
        <v>1</v>
      </c>
      <c r="D1279" s="7">
        <v>2</v>
      </c>
      <c r="E1279" s="7"/>
    </row>
    <row r="1280" spans="1:5">
      <c r="A1280" s="10" t="s">
        <v>2590</v>
      </c>
      <c r="B1280" t="s">
        <v>2591</v>
      </c>
      <c r="C1280" s="7">
        <v>0</v>
      </c>
      <c r="D1280" s="7">
        <v>1</v>
      </c>
      <c r="E1280" s="7"/>
    </row>
    <row r="1281" spans="1:5">
      <c r="A1281" s="10" t="s">
        <v>2592</v>
      </c>
      <c r="B1281" t="s">
        <v>2593</v>
      </c>
      <c r="C1281" s="7">
        <v>0</v>
      </c>
      <c r="D1281" s="7">
        <v>1</v>
      </c>
      <c r="E1281" s="7"/>
    </row>
    <row r="1282" spans="1:5">
      <c r="A1282" s="10" t="s">
        <v>2594</v>
      </c>
      <c r="B1282" t="s">
        <v>2595</v>
      </c>
      <c r="C1282" s="7">
        <v>0</v>
      </c>
      <c r="D1282" s="7">
        <v>1</v>
      </c>
      <c r="E1282" s="7"/>
    </row>
    <row r="1283" spans="1:5">
      <c r="A1283" s="10" t="s">
        <v>2596</v>
      </c>
      <c r="B1283" t="s">
        <v>2597</v>
      </c>
      <c r="C1283" s="7">
        <v>0</v>
      </c>
      <c r="D1283" s="7">
        <v>1</v>
      </c>
      <c r="E1283" s="7"/>
    </row>
    <row r="1284" spans="1:5">
      <c r="A1284" s="10" t="s">
        <v>2598</v>
      </c>
      <c r="B1284" t="s">
        <v>2599</v>
      </c>
      <c r="C1284" s="7">
        <v>0</v>
      </c>
      <c r="D1284" s="7">
        <v>1</v>
      </c>
      <c r="E1284" s="7"/>
    </row>
    <row r="1285" spans="1:5">
      <c r="A1285" s="10" t="s">
        <v>2600</v>
      </c>
      <c r="B1285" t="s">
        <v>2601</v>
      </c>
      <c r="C1285" s="7">
        <v>0</v>
      </c>
      <c r="D1285" s="7">
        <v>1</v>
      </c>
      <c r="E1285" s="7"/>
    </row>
    <row r="1286" spans="1:5">
      <c r="A1286" s="10" t="s">
        <v>2602</v>
      </c>
      <c r="B1286" t="s">
        <v>2603</v>
      </c>
      <c r="C1286" s="7">
        <v>0</v>
      </c>
      <c r="D1286" s="7">
        <v>1</v>
      </c>
      <c r="E1286" s="7"/>
    </row>
    <row r="1287" spans="1:5">
      <c r="A1287" s="10" t="s">
        <v>2604</v>
      </c>
      <c r="B1287" t="s">
        <v>2605</v>
      </c>
      <c r="C1287" s="7">
        <v>0</v>
      </c>
      <c r="D1287" s="7">
        <v>1</v>
      </c>
      <c r="E1287" s="7"/>
    </row>
    <row r="1288" spans="1:5">
      <c r="A1288" s="10" t="s">
        <v>2606</v>
      </c>
      <c r="B1288" t="s">
        <v>2607</v>
      </c>
      <c r="C1288" s="7">
        <v>0</v>
      </c>
      <c r="D1288" s="7">
        <v>1</v>
      </c>
      <c r="E1288" s="7"/>
    </row>
    <row r="1289" spans="1:5">
      <c r="A1289" s="10" t="s">
        <v>2608</v>
      </c>
      <c r="B1289" t="s">
        <v>2609</v>
      </c>
      <c r="C1289" s="7">
        <v>0</v>
      </c>
      <c r="D1289" s="7">
        <v>2</v>
      </c>
      <c r="E1289" s="7"/>
    </row>
    <row r="1290" spans="1:5">
      <c r="A1290" s="10" t="s">
        <v>2610</v>
      </c>
      <c r="B1290" t="s">
        <v>2611</v>
      </c>
      <c r="C1290" s="7">
        <v>0</v>
      </c>
      <c r="D1290" s="7">
        <v>3</v>
      </c>
      <c r="E1290" s="7"/>
    </row>
    <row r="1291" spans="1:5">
      <c r="A1291" s="10" t="s">
        <v>2612</v>
      </c>
      <c r="B1291" t="s">
        <v>2613</v>
      </c>
      <c r="C1291" s="7">
        <v>1</v>
      </c>
      <c r="D1291" s="7">
        <v>2</v>
      </c>
      <c r="E1291" s="7"/>
    </row>
    <row r="1292" spans="1:5">
      <c r="A1292" s="10" t="s">
        <v>2614</v>
      </c>
      <c r="B1292" t="s">
        <v>2615</v>
      </c>
      <c r="C1292" s="7">
        <v>32</v>
      </c>
      <c r="D1292" s="7">
        <v>49</v>
      </c>
      <c r="E1292" s="7"/>
    </row>
    <row r="1293" spans="1:5">
      <c r="A1293" s="10" t="s">
        <v>2616</v>
      </c>
      <c r="B1293" t="s">
        <v>2617</v>
      </c>
      <c r="C1293" s="7">
        <v>0</v>
      </c>
      <c r="D1293" s="7">
        <v>2</v>
      </c>
      <c r="E1293" s="7"/>
    </row>
    <row r="1294" spans="1:5">
      <c r="A1294" s="10" t="s">
        <v>2618</v>
      </c>
      <c r="B1294" t="s">
        <v>2619</v>
      </c>
      <c r="C1294" s="7">
        <v>0</v>
      </c>
      <c r="D1294" s="7">
        <v>1</v>
      </c>
      <c r="E1294" s="7"/>
    </row>
    <row r="1295" spans="1:5">
      <c r="A1295" s="10" t="s">
        <v>2620</v>
      </c>
      <c r="B1295" t="s">
        <v>2621</v>
      </c>
      <c r="C1295" s="7">
        <v>17</v>
      </c>
      <c r="D1295" s="7">
        <v>17</v>
      </c>
      <c r="E1295" s="7"/>
    </row>
    <row r="1296" spans="1:5">
      <c r="A1296" s="10" t="s">
        <v>2622</v>
      </c>
      <c r="B1296" t="s">
        <v>2623</v>
      </c>
      <c r="C1296" s="7">
        <v>2</v>
      </c>
      <c r="D1296" s="7">
        <v>2</v>
      </c>
      <c r="E1296" s="7"/>
    </row>
    <row r="1297" spans="1:5">
      <c r="A1297" s="10" t="s">
        <v>2624</v>
      </c>
      <c r="B1297" t="s">
        <v>2625</v>
      </c>
      <c r="C1297" s="7">
        <v>2</v>
      </c>
      <c r="D1297" s="7">
        <v>2</v>
      </c>
      <c r="E1297" s="7"/>
    </row>
    <row r="1298" spans="1:5">
      <c r="A1298" s="10" t="s">
        <v>2626</v>
      </c>
      <c r="B1298" t="s">
        <v>2627</v>
      </c>
      <c r="C1298" s="7">
        <v>0</v>
      </c>
      <c r="D1298" s="7">
        <v>2</v>
      </c>
      <c r="E1298" s="7"/>
    </row>
    <row r="1299" spans="1:5">
      <c r="A1299" s="10" t="s">
        <v>2628</v>
      </c>
      <c r="B1299" t="s">
        <v>2629</v>
      </c>
      <c r="C1299" s="7">
        <v>0</v>
      </c>
      <c r="D1299" s="7">
        <v>1</v>
      </c>
      <c r="E1299" s="7"/>
    </row>
    <row r="1300" spans="1:5">
      <c r="A1300" s="10" t="s">
        <v>2630</v>
      </c>
      <c r="B1300" t="s">
        <v>2631</v>
      </c>
      <c r="C1300" s="7">
        <v>0</v>
      </c>
      <c r="D1300" s="7">
        <v>1</v>
      </c>
      <c r="E1300" s="7"/>
    </row>
    <row r="1301" spans="1:5">
      <c r="A1301" s="10" t="s">
        <v>2632</v>
      </c>
      <c r="B1301" t="s">
        <v>2633</v>
      </c>
      <c r="C1301" s="7">
        <v>0</v>
      </c>
      <c r="D1301" s="7">
        <v>1</v>
      </c>
      <c r="E1301" s="7"/>
    </row>
    <row r="1302" spans="1:5">
      <c r="A1302" s="10" t="s">
        <v>2634</v>
      </c>
      <c r="B1302" t="s">
        <v>2635</v>
      </c>
      <c r="C1302" s="7">
        <v>0</v>
      </c>
      <c r="D1302" s="7">
        <v>1</v>
      </c>
      <c r="E1302" s="7"/>
    </row>
    <row r="1303" spans="1:5">
      <c r="A1303" s="10" t="s">
        <v>2636</v>
      </c>
      <c r="B1303" t="s">
        <v>2637</v>
      </c>
      <c r="C1303" s="7">
        <v>0</v>
      </c>
      <c r="D1303" s="7">
        <v>1</v>
      </c>
      <c r="E1303" s="7"/>
    </row>
    <row r="1304" spans="1:5">
      <c r="A1304" s="10" t="s">
        <v>2638</v>
      </c>
      <c r="B1304" t="s">
        <v>2639</v>
      </c>
      <c r="C1304" s="7">
        <v>0</v>
      </c>
      <c r="D1304" s="7">
        <v>1</v>
      </c>
      <c r="E1304" s="7"/>
    </row>
    <row r="1305" spans="1:5">
      <c r="A1305" s="10" t="s">
        <v>2640</v>
      </c>
      <c r="B1305" t="s">
        <v>2641</v>
      </c>
      <c r="C1305" s="7">
        <v>0</v>
      </c>
      <c r="D1305" s="7">
        <v>1</v>
      </c>
      <c r="E1305" s="7"/>
    </row>
    <row r="1306" spans="1:5">
      <c r="A1306" s="10" t="s">
        <v>2642</v>
      </c>
      <c r="B1306" t="s">
        <v>2643</v>
      </c>
      <c r="C1306" s="7">
        <v>0</v>
      </c>
      <c r="D1306" s="7">
        <v>3</v>
      </c>
      <c r="E1306" s="7"/>
    </row>
    <row r="1307" spans="1:5">
      <c r="A1307" s="10" t="s">
        <v>2644</v>
      </c>
      <c r="B1307" t="s">
        <v>2645</v>
      </c>
      <c r="C1307" s="7">
        <v>1326</v>
      </c>
      <c r="D1307" s="7">
        <v>1410</v>
      </c>
      <c r="E1307" s="7"/>
    </row>
    <row r="1308" spans="1:5">
      <c r="A1308" s="10" t="s">
        <v>2646</v>
      </c>
      <c r="B1308" t="s">
        <v>2647</v>
      </c>
      <c r="C1308" s="7">
        <v>1</v>
      </c>
      <c r="D1308" s="7">
        <v>2</v>
      </c>
      <c r="E1308" s="7"/>
    </row>
    <row r="1309" spans="1:5">
      <c r="A1309" s="10" t="s">
        <v>2648</v>
      </c>
      <c r="B1309" t="s">
        <v>2649</v>
      </c>
      <c r="C1309" s="7">
        <v>2</v>
      </c>
      <c r="D1309" s="7">
        <v>4</v>
      </c>
      <c r="E1309" s="7"/>
    </row>
    <row r="1310" spans="1:5">
      <c r="A1310" s="10" t="s">
        <v>2650</v>
      </c>
      <c r="B1310" t="s">
        <v>2651</v>
      </c>
      <c r="C1310" s="7">
        <v>14</v>
      </c>
      <c r="D1310" s="7">
        <v>22</v>
      </c>
      <c r="E1310" s="7"/>
    </row>
    <row r="1311" spans="1:5">
      <c r="A1311" s="10" t="s">
        <v>2652</v>
      </c>
      <c r="B1311" t="s">
        <v>2653</v>
      </c>
      <c r="C1311" s="7">
        <v>0</v>
      </c>
      <c r="D1311" s="7">
        <v>2</v>
      </c>
      <c r="E1311" s="7"/>
    </row>
    <row r="1312" spans="1:5">
      <c r="A1312" s="10" t="s">
        <v>2654</v>
      </c>
      <c r="B1312" t="s">
        <v>2655</v>
      </c>
      <c r="C1312" s="7">
        <v>73</v>
      </c>
      <c r="D1312" s="7">
        <v>86</v>
      </c>
      <c r="E1312" s="7"/>
    </row>
    <row r="1313" spans="1:5">
      <c r="A1313" s="10" t="s">
        <v>2656</v>
      </c>
      <c r="B1313" t="s">
        <v>2657</v>
      </c>
      <c r="C1313" s="7">
        <v>2</v>
      </c>
      <c r="D1313" s="7">
        <v>5</v>
      </c>
      <c r="E1313" s="7"/>
    </row>
    <row r="1314" spans="1:5">
      <c r="A1314" s="10" t="s">
        <v>2658</v>
      </c>
      <c r="B1314" t="s">
        <v>2659</v>
      </c>
      <c r="C1314" s="7">
        <v>28</v>
      </c>
      <c r="D1314" s="7">
        <v>50</v>
      </c>
      <c r="E1314" s="7"/>
    </row>
    <row r="1315" spans="1:5">
      <c r="A1315" s="10" t="s">
        <v>2660</v>
      </c>
      <c r="B1315" t="s">
        <v>2661</v>
      </c>
      <c r="C1315" s="7">
        <v>16</v>
      </c>
      <c r="D1315" s="7">
        <v>20</v>
      </c>
      <c r="E1315" s="7"/>
    </row>
    <row r="1316" spans="1:5">
      <c r="A1316" s="10" t="s">
        <v>2662</v>
      </c>
      <c r="B1316" t="s">
        <v>2663</v>
      </c>
      <c r="C1316" s="7">
        <v>0</v>
      </c>
      <c r="D1316" s="7">
        <v>3</v>
      </c>
      <c r="E1316" s="7"/>
    </row>
    <row r="1317" spans="1:5">
      <c r="A1317" s="10" t="s">
        <v>2664</v>
      </c>
      <c r="B1317" t="s">
        <v>2665</v>
      </c>
      <c r="C1317" s="7">
        <v>0</v>
      </c>
      <c r="D1317" s="7">
        <v>2</v>
      </c>
      <c r="E1317" s="7"/>
    </row>
    <row r="1318" spans="1:5">
      <c r="A1318" s="10" t="s">
        <v>2666</v>
      </c>
      <c r="B1318" t="s">
        <v>2667</v>
      </c>
      <c r="C1318" s="7">
        <v>0</v>
      </c>
      <c r="D1318" s="7">
        <v>2</v>
      </c>
      <c r="E1318" s="7"/>
    </row>
    <row r="1319" spans="1:5">
      <c r="A1319" s="10" t="s">
        <v>2668</v>
      </c>
      <c r="B1319" t="s">
        <v>2669</v>
      </c>
      <c r="C1319" s="7">
        <v>0</v>
      </c>
      <c r="D1319" s="7">
        <v>2</v>
      </c>
      <c r="E1319" s="7"/>
    </row>
    <row r="1320" spans="1:5">
      <c r="A1320" s="10" t="s">
        <v>2670</v>
      </c>
      <c r="B1320" t="s">
        <v>2671</v>
      </c>
      <c r="C1320" s="7">
        <v>3</v>
      </c>
      <c r="D1320" s="7">
        <v>3</v>
      </c>
      <c r="E1320" s="7"/>
    </row>
    <row r="1321" spans="1:5">
      <c r="A1321" s="10" t="s">
        <v>2672</v>
      </c>
      <c r="B1321" t="s">
        <v>2673</v>
      </c>
      <c r="C1321" s="7">
        <v>0</v>
      </c>
      <c r="D1321" s="7">
        <v>2</v>
      </c>
      <c r="E1321" s="7"/>
    </row>
    <row r="1322" spans="1:5">
      <c r="A1322" s="10" t="s">
        <v>2674</v>
      </c>
      <c r="B1322" t="s">
        <v>2675</v>
      </c>
      <c r="C1322" s="7">
        <v>0</v>
      </c>
      <c r="D1322" s="7">
        <v>2</v>
      </c>
      <c r="E1322" s="7"/>
    </row>
    <row r="1323" spans="1:5">
      <c r="A1323" s="10" t="s">
        <v>2676</v>
      </c>
      <c r="B1323" t="s">
        <v>2677</v>
      </c>
      <c r="C1323" s="7">
        <v>2</v>
      </c>
      <c r="D1323" s="7">
        <v>5</v>
      </c>
      <c r="E1323" s="7"/>
    </row>
    <row r="1324" spans="1:5">
      <c r="A1324" s="10" t="s">
        <v>2678</v>
      </c>
      <c r="B1324" t="s">
        <v>2679</v>
      </c>
      <c r="C1324" s="7">
        <v>27</v>
      </c>
      <c r="D1324" s="7">
        <v>36</v>
      </c>
      <c r="E1324" s="7"/>
    </row>
    <row r="1325" spans="1:5">
      <c r="A1325" s="10" t="s">
        <v>2680</v>
      </c>
      <c r="B1325" t="s">
        <v>2681</v>
      </c>
      <c r="C1325" s="7">
        <v>38327</v>
      </c>
      <c r="D1325" s="7">
        <v>38002</v>
      </c>
      <c r="E1325" s="7"/>
    </row>
    <row r="1326" spans="1:5">
      <c r="A1326" s="10" t="s">
        <v>2682</v>
      </c>
      <c r="B1326" t="s">
        <v>2683</v>
      </c>
      <c r="C1326" s="7">
        <v>0</v>
      </c>
      <c r="D1326" s="7">
        <v>2</v>
      </c>
      <c r="E1326" s="7"/>
    </row>
    <row r="1327" spans="1:5">
      <c r="A1327" s="10" t="s">
        <v>2684</v>
      </c>
      <c r="B1327" t="s">
        <v>2685</v>
      </c>
      <c r="C1327" s="7">
        <v>0</v>
      </c>
      <c r="D1327" s="7">
        <v>2</v>
      </c>
      <c r="E1327" s="7"/>
    </row>
    <row r="1328" spans="1:5">
      <c r="A1328" s="10" t="s">
        <v>2686</v>
      </c>
      <c r="B1328" t="s">
        <v>2687</v>
      </c>
      <c r="C1328" s="7">
        <v>108</v>
      </c>
      <c r="D1328" s="7">
        <v>102</v>
      </c>
      <c r="E1328" s="7"/>
    </row>
    <row r="1329" spans="1:5">
      <c r="A1329" s="10" t="s">
        <v>2688</v>
      </c>
      <c r="B1329" t="s">
        <v>2689</v>
      </c>
      <c r="C1329" s="7">
        <v>135</v>
      </c>
      <c r="D1329" s="7">
        <v>138</v>
      </c>
      <c r="E1329" s="7"/>
    </row>
    <row r="1330" spans="1:5">
      <c r="A1330" s="10" t="s">
        <v>2690</v>
      </c>
      <c r="B1330" t="s">
        <v>2691</v>
      </c>
      <c r="C1330" s="7">
        <v>1</v>
      </c>
      <c r="D1330" s="7">
        <v>3</v>
      </c>
      <c r="E1330" s="7"/>
    </row>
    <row r="1331" spans="1:5">
      <c r="A1331" s="10" t="s">
        <v>2692</v>
      </c>
      <c r="B1331" t="s">
        <v>2693</v>
      </c>
      <c r="C1331" s="7">
        <v>104</v>
      </c>
      <c r="D1331" s="7">
        <v>113</v>
      </c>
      <c r="E1331" s="7"/>
    </row>
    <row r="1332" spans="1:5">
      <c r="A1332" s="10" t="s">
        <v>2694</v>
      </c>
      <c r="B1332" t="s">
        <v>2695</v>
      </c>
      <c r="C1332" s="7">
        <v>52</v>
      </c>
      <c r="D1332" s="7">
        <v>56</v>
      </c>
      <c r="E1332" s="7"/>
    </row>
    <row r="1333" spans="1:5">
      <c r="A1333" s="10" t="s">
        <v>2696</v>
      </c>
      <c r="B1333" t="s">
        <v>2697</v>
      </c>
      <c r="C1333" s="7">
        <v>0</v>
      </c>
      <c r="D1333" s="7">
        <v>2</v>
      </c>
      <c r="E1333" s="7"/>
    </row>
    <row r="1334" spans="1:5">
      <c r="A1334" s="10" t="s">
        <v>2698</v>
      </c>
      <c r="B1334" t="s">
        <v>2699</v>
      </c>
      <c r="C1334" s="7">
        <v>749</v>
      </c>
      <c r="D1334" s="7">
        <v>677</v>
      </c>
      <c r="E1334" s="7"/>
    </row>
    <row r="1335" spans="1:5">
      <c r="A1335" s="10" t="s">
        <v>2700</v>
      </c>
      <c r="B1335" t="s">
        <v>2701</v>
      </c>
      <c r="C1335" s="7">
        <v>0</v>
      </c>
      <c r="D1335" s="7">
        <v>2</v>
      </c>
      <c r="E1335" s="7"/>
    </row>
    <row r="1336" spans="1:5">
      <c r="A1336" s="10" t="s">
        <v>2702</v>
      </c>
      <c r="B1336" t="s">
        <v>2703</v>
      </c>
      <c r="C1336" s="7">
        <v>35</v>
      </c>
      <c r="D1336" s="7">
        <v>40</v>
      </c>
      <c r="E1336" s="7"/>
    </row>
    <row r="1337" spans="1:5">
      <c r="A1337" s="10" t="s">
        <v>2704</v>
      </c>
      <c r="B1337" t="s">
        <v>2705</v>
      </c>
      <c r="C1337" s="7">
        <v>48</v>
      </c>
      <c r="D1337" s="7">
        <v>5</v>
      </c>
      <c r="E1337" s="7"/>
    </row>
    <row r="1338" spans="1:5">
      <c r="A1338" s="10" t="s">
        <v>2706</v>
      </c>
      <c r="B1338" t="s">
        <v>2707</v>
      </c>
      <c r="C1338" s="7">
        <v>0</v>
      </c>
      <c r="D1338" s="7">
        <v>2</v>
      </c>
      <c r="E1338" s="7"/>
    </row>
    <row r="1339" spans="1:5">
      <c r="A1339" s="10" t="s">
        <v>2708</v>
      </c>
      <c r="B1339" t="s">
        <v>2709</v>
      </c>
      <c r="C1339" s="7">
        <v>48</v>
      </c>
      <c r="D1339" s="7">
        <v>50</v>
      </c>
      <c r="E1339" s="7"/>
    </row>
    <row r="1340" spans="1:5">
      <c r="A1340" s="10" t="s">
        <v>2710</v>
      </c>
      <c r="B1340" t="s">
        <v>5404</v>
      </c>
      <c r="C1340" s="7">
        <v>4</v>
      </c>
      <c r="D1340" s="7">
        <v>5</v>
      </c>
      <c r="E1340" s="7"/>
    </row>
    <row r="1341" spans="1:5">
      <c r="A1341" s="10" t="s">
        <v>2711</v>
      </c>
      <c r="B1341" t="s">
        <v>2712</v>
      </c>
      <c r="C1341" s="7">
        <v>13</v>
      </c>
      <c r="D1341" s="7">
        <v>15</v>
      </c>
      <c r="E1341" s="7"/>
    </row>
    <row r="1342" spans="1:5">
      <c r="A1342" s="10" t="s">
        <v>2713</v>
      </c>
      <c r="B1342" t="s">
        <v>2714</v>
      </c>
      <c r="C1342" s="7">
        <v>3</v>
      </c>
      <c r="D1342" s="7">
        <v>6</v>
      </c>
      <c r="E1342" s="7"/>
    </row>
    <row r="1343" spans="1:5">
      <c r="A1343" s="10" t="s">
        <v>2715</v>
      </c>
      <c r="B1343" t="s">
        <v>2716</v>
      </c>
      <c r="C1343" s="7">
        <v>1180</v>
      </c>
      <c r="D1343" s="7">
        <v>1089</v>
      </c>
      <c r="E1343" s="7"/>
    </row>
    <row r="1344" spans="1:5">
      <c r="A1344" s="10" t="s">
        <v>2717</v>
      </c>
      <c r="B1344" t="s">
        <v>2718</v>
      </c>
      <c r="C1344" s="7">
        <v>65</v>
      </c>
      <c r="D1344" s="7">
        <v>58</v>
      </c>
      <c r="E1344" s="7"/>
    </row>
    <row r="1345" spans="1:5">
      <c r="A1345" s="10" t="s">
        <v>2719</v>
      </c>
      <c r="B1345" t="s">
        <v>2720</v>
      </c>
      <c r="C1345" s="7">
        <v>9</v>
      </c>
      <c r="D1345" s="7">
        <v>8</v>
      </c>
      <c r="E1345" s="7"/>
    </row>
    <row r="1346" spans="1:5">
      <c r="A1346" s="10" t="s">
        <v>2721</v>
      </c>
      <c r="B1346" t="s">
        <v>2722</v>
      </c>
      <c r="C1346" s="7">
        <v>1</v>
      </c>
      <c r="D1346" s="7">
        <v>3</v>
      </c>
      <c r="E1346" s="7"/>
    </row>
    <row r="1347" spans="1:5">
      <c r="A1347" s="10" t="s">
        <v>2723</v>
      </c>
      <c r="B1347" t="s">
        <v>2724</v>
      </c>
      <c r="C1347" s="7">
        <v>525</v>
      </c>
      <c r="D1347" s="7">
        <v>529</v>
      </c>
      <c r="E1347" s="7"/>
    </row>
    <row r="1348" spans="1:5">
      <c r="A1348" s="10" t="s">
        <v>2725</v>
      </c>
      <c r="B1348" t="s">
        <v>2726</v>
      </c>
      <c r="C1348" s="7">
        <v>85</v>
      </c>
      <c r="D1348" s="7">
        <v>76</v>
      </c>
      <c r="E1348" s="7"/>
    </row>
    <row r="1349" spans="1:5">
      <c r="A1349" s="10" t="s">
        <v>2727</v>
      </c>
      <c r="B1349" t="s">
        <v>2728</v>
      </c>
      <c r="C1349" s="7">
        <v>0</v>
      </c>
      <c r="D1349" s="7">
        <v>2</v>
      </c>
      <c r="E1349" s="7"/>
    </row>
    <row r="1350" spans="1:5">
      <c r="A1350" s="10" t="s">
        <v>2729</v>
      </c>
      <c r="B1350" t="s">
        <v>2730</v>
      </c>
      <c r="C1350" s="7">
        <v>373</v>
      </c>
      <c r="D1350" s="7">
        <v>357</v>
      </c>
      <c r="E1350" s="7"/>
    </row>
    <row r="1351" spans="1:5">
      <c r="A1351" s="10" t="s">
        <v>2731</v>
      </c>
      <c r="B1351" t="s">
        <v>2732</v>
      </c>
      <c r="C1351" s="7">
        <v>1124</v>
      </c>
      <c r="D1351" s="7">
        <v>1041</v>
      </c>
      <c r="E1351" s="7"/>
    </row>
    <row r="1352" spans="1:5">
      <c r="A1352" s="10" t="s">
        <v>2733</v>
      </c>
      <c r="B1352" t="s">
        <v>2734</v>
      </c>
      <c r="C1352" s="7">
        <v>0</v>
      </c>
      <c r="D1352" s="7">
        <v>2</v>
      </c>
      <c r="E1352" s="7"/>
    </row>
    <row r="1353" spans="1:5">
      <c r="A1353" s="10" t="s">
        <v>2735</v>
      </c>
      <c r="B1353" t="s">
        <v>2736</v>
      </c>
      <c r="C1353" s="7">
        <v>0</v>
      </c>
      <c r="D1353" s="7">
        <v>2</v>
      </c>
      <c r="E1353" s="7"/>
    </row>
    <row r="1354" spans="1:5">
      <c r="A1354" s="10" t="s">
        <v>2737</v>
      </c>
      <c r="B1354" t="s">
        <v>2738</v>
      </c>
      <c r="C1354" s="7">
        <v>3</v>
      </c>
      <c r="D1354" s="7">
        <v>9</v>
      </c>
      <c r="E1354" s="7"/>
    </row>
    <row r="1355" spans="1:5">
      <c r="A1355" s="10" t="s">
        <v>2739</v>
      </c>
      <c r="B1355" t="s">
        <v>2740</v>
      </c>
      <c r="C1355" s="7">
        <v>0</v>
      </c>
      <c r="D1355" s="7">
        <v>2</v>
      </c>
      <c r="E1355" s="7"/>
    </row>
    <row r="1356" spans="1:5">
      <c r="A1356" s="10" t="s">
        <v>2741</v>
      </c>
      <c r="B1356" t="s">
        <v>2742</v>
      </c>
      <c r="C1356" s="7">
        <v>14</v>
      </c>
      <c r="D1356" s="7">
        <v>103</v>
      </c>
      <c r="E1356" s="7"/>
    </row>
    <row r="1357" spans="1:5">
      <c r="A1357" s="10" t="s">
        <v>2743</v>
      </c>
      <c r="B1357" t="s">
        <v>2744</v>
      </c>
      <c r="C1357" s="7">
        <v>1</v>
      </c>
      <c r="D1357" s="7">
        <v>3</v>
      </c>
      <c r="E1357" s="7"/>
    </row>
    <row r="1358" spans="1:5">
      <c r="A1358" s="10" t="s">
        <v>2745</v>
      </c>
      <c r="B1358" t="s">
        <v>2746</v>
      </c>
      <c r="C1358" s="7">
        <v>0</v>
      </c>
      <c r="D1358" s="7">
        <v>2</v>
      </c>
      <c r="E1358" s="7"/>
    </row>
    <row r="1359" spans="1:5">
      <c r="A1359" s="10" t="s">
        <v>2747</v>
      </c>
      <c r="B1359" t="s">
        <v>2748</v>
      </c>
      <c r="C1359" s="7">
        <v>419</v>
      </c>
      <c r="D1359" s="7">
        <v>415</v>
      </c>
      <c r="E1359" s="7"/>
    </row>
    <row r="1360" spans="1:5">
      <c r="A1360" s="10" t="s">
        <v>2749</v>
      </c>
      <c r="B1360" t="s">
        <v>2750</v>
      </c>
      <c r="C1360" s="7">
        <v>0</v>
      </c>
      <c r="D1360" s="7">
        <v>2</v>
      </c>
      <c r="E1360" s="7"/>
    </row>
    <row r="1361" spans="1:5">
      <c r="A1361" s="10" t="s">
        <v>2751</v>
      </c>
      <c r="B1361" t="s">
        <v>2752</v>
      </c>
      <c r="C1361" s="7">
        <v>0</v>
      </c>
      <c r="D1361" s="7">
        <v>2</v>
      </c>
      <c r="E1361" s="7"/>
    </row>
    <row r="1362" spans="1:5">
      <c r="A1362" s="10" t="s">
        <v>2753</v>
      </c>
      <c r="B1362" t="s">
        <v>2754</v>
      </c>
      <c r="C1362" s="7">
        <v>4</v>
      </c>
      <c r="D1362" s="7">
        <v>10</v>
      </c>
      <c r="E1362" s="7"/>
    </row>
    <row r="1363" spans="1:5">
      <c r="A1363" s="10" t="s">
        <v>2755</v>
      </c>
      <c r="B1363" t="s">
        <v>2756</v>
      </c>
      <c r="C1363" s="7">
        <v>665</v>
      </c>
      <c r="D1363" s="7">
        <v>666</v>
      </c>
      <c r="E1363" s="7"/>
    </row>
    <row r="1364" spans="1:5">
      <c r="A1364" s="10" t="s">
        <v>2757</v>
      </c>
      <c r="B1364" t="s">
        <v>2758</v>
      </c>
      <c r="C1364" s="7">
        <v>1</v>
      </c>
      <c r="D1364" s="7">
        <v>3</v>
      </c>
      <c r="E1364" s="7"/>
    </row>
    <row r="1365" spans="1:5">
      <c r="A1365" s="10" t="s">
        <v>2759</v>
      </c>
      <c r="B1365" t="s">
        <v>2760</v>
      </c>
      <c r="C1365" s="7">
        <v>1</v>
      </c>
      <c r="D1365" s="7">
        <v>3</v>
      </c>
      <c r="E1365" s="7"/>
    </row>
    <row r="1366" spans="1:5">
      <c r="A1366" s="10" t="s">
        <v>2761</v>
      </c>
      <c r="B1366" t="s">
        <v>2762</v>
      </c>
      <c r="C1366" s="7">
        <v>1</v>
      </c>
      <c r="D1366" s="7">
        <v>4</v>
      </c>
      <c r="E1366" s="7"/>
    </row>
    <row r="1367" spans="1:5">
      <c r="A1367" s="10" t="s">
        <v>2763</v>
      </c>
      <c r="B1367" t="s">
        <v>2764</v>
      </c>
      <c r="C1367" s="7">
        <v>1</v>
      </c>
      <c r="D1367" s="7">
        <v>2</v>
      </c>
      <c r="E1367" s="7"/>
    </row>
    <row r="1368" spans="1:5">
      <c r="A1368" s="10" t="s">
        <v>2765</v>
      </c>
      <c r="B1368" t="s">
        <v>2766</v>
      </c>
      <c r="C1368" s="7">
        <v>0</v>
      </c>
      <c r="D1368" s="7">
        <v>2</v>
      </c>
      <c r="E1368" s="7"/>
    </row>
    <row r="1369" spans="1:5">
      <c r="A1369" s="10" t="s">
        <v>2767</v>
      </c>
      <c r="B1369" t="s">
        <v>2768</v>
      </c>
      <c r="C1369" s="7">
        <v>0</v>
      </c>
      <c r="D1369" s="7">
        <v>2</v>
      </c>
      <c r="E1369" s="7"/>
    </row>
    <row r="1370" spans="1:5">
      <c r="A1370" s="10" t="s">
        <v>2769</v>
      </c>
      <c r="B1370" t="s">
        <v>2770</v>
      </c>
      <c r="C1370" s="7">
        <v>0</v>
      </c>
      <c r="D1370" s="7">
        <v>3</v>
      </c>
      <c r="E1370" s="7"/>
    </row>
    <row r="1371" spans="1:5">
      <c r="A1371" s="10" t="s">
        <v>2771</v>
      </c>
      <c r="B1371" t="s">
        <v>2772</v>
      </c>
      <c r="C1371" s="7">
        <v>0</v>
      </c>
      <c r="D1371" s="7">
        <v>2</v>
      </c>
      <c r="E1371" s="7"/>
    </row>
    <row r="1372" spans="1:5">
      <c r="A1372" s="10" t="s">
        <v>2773</v>
      </c>
      <c r="B1372" t="s">
        <v>2774</v>
      </c>
      <c r="C1372" s="7">
        <v>0</v>
      </c>
      <c r="D1372" s="7">
        <v>2</v>
      </c>
      <c r="E1372" s="7"/>
    </row>
    <row r="1373" spans="1:5">
      <c r="A1373" s="10" t="s">
        <v>2775</v>
      </c>
      <c r="B1373" t="s">
        <v>2776</v>
      </c>
      <c r="C1373" s="7">
        <v>8</v>
      </c>
      <c r="D1373" s="7">
        <v>6</v>
      </c>
      <c r="E1373" s="7"/>
    </row>
    <row r="1374" spans="1:5">
      <c r="A1374" s="10" t="s">
        <v>2777</v>
      </c>
      <c r="B1374" t="s">
        <v>2778</v>
      </c>
      <c r="C1374" s="7">
        <v>0</v>
      </c>
      <c r="D1374" s="7">
        <v>3</v>
      </c>
      <c r="E1374" s="7"/>
    </row>
    <row r="1375" spans="1:5">
      <c r="A1375" s="10" t="s">
        <v>2779</v>
      </c>
      <c r="B1375" t="s">
        <v>2780</v>
      </c>
      <c r="C1375" s="7">
        <v>0</v>
      </c>
      <c r="D1375" s="7">
        <v>3</v>
      </c>
      <c r="E1375" s="7"/>
    </row>
    <row r="1376" spans="1:5">
      <c r="A1376" s="10" t="s">
        <v>2781</v>
      </c>
      <c r="B1376" t="s">
        <v>2782</v>
      </c>
      <c r="C1376" s="7">
        <v>0</v>
      </c>
      <c r="D1376" s="7">
        <v>2</v>
      </c>
      <c r="E1376" s="7"/>
    </row>
    <row r="1377" spans="1:5">
      <c r="A1377" s="10" t="s">
        <v>2783</v>
      </c>
      <c r="B1377" t="s">
        <v>2784</v>
      </c>
      <c r="C1377" s="7">
        <v>0</v>
      </c>
      <c r="D1377" s="7">
        <v>3</v>
      </c>
      <c r="E1377" s="7"/>
    </row>
    <row r="1378" spans="1:5">
      <c r="A1378" s="10" t="s">
        <v>2785</v>
      </c>
      <c r="B1378" t="s">
        <v>2786</v>
      </c>
      <c r="C1378" s="7">
        <v>0</v>
      </c>
      <c r="D1378" s="7">
        <v>2</v>
      </c>
      <c r="E1378" s="7"/>
    </row>
    <row r="1379" spans="1:5">
      <c r="A1379" s="10" t="s">
        <v>2787</v>
      </c>
      <c r="B1379" t="s">
        <v>2788</v>
      </c>
      <c r="C1379" s="7">
        <v>0</v>
      </c>
      <c r="D1379" s="7">
        <v>2</v>
      </c>
      <c r="E1379" s="7"/>
    </row>
    <row r="1380" spans="1:5">
      <c r="A1380" s="10" t="s">
        <v>2789</v>
      </c>
      <c r="B1380" t="s">
        <v>2790</v>
      </c>
      <c r="C1380" s="7">
        <v>0</v>
      </c>
      <c r="D1380" s="7">
        <v>3</v>
      </c>
      <c r="E1380" s="7"/>
    </row>
    <row r="1381" spans="1:5">
      <c r="A1381" s="10" t="s">
        <v>2791</v>
      </c>
      <c r="B1381" t="s">
        <v>2792</v>
      </c>
      <c r="C1381" s="7">
        <v>0</v>
      </c>
      <c r="D1381" s="7">
        <v>2</v>
      </c>
      <c r="E1381" s="7"/>
    </row>
    <row r="1382" spans="1:5">
      <c r="A1382" s="10" t="s">
        <v>2793</v>
      </c>
      <c r="B1382" t="s">
        <v>2794</v>
      </c>
      <c r="C1382" s="7">
        <v>2</v>
      </c>
      <c r="D1382" s="7">
        <v>5</v>
      </c>
      <c r="E1382" s="7"/>
    </row>
    <row r="1383" spans="1:5">
      <c r="A1383" s="10" t="s">
        <v>2795</v>
      </c>
      <c r="B1383" t="s">
        <v>2796</v>
      </c>
      <c r="C1383" s="7">
        <v>0</v>
      </c>
      <c r="D1383" s="7">
        <v>2</v>
      </c>
      <c r="E1383" s="7"/>
    </row>
    <row r="1384" spans="1:5">
      <c r="A1384" s="10" t="s">
        <v>2797</v>
      </c>
      <c r="B1384" t="s">
        <v>2798</v>
      </c>
      <c r="C1384" s="7">
        <v>23</v>
      </c>
      <c r="D1384" s="7">
        <v>25</v>
      </c>
      <c r="E1384" s="7"/>
    </row>
    <row r="1385" spans="1:5">
      <c r="A1385" s="10" t="s">
        <v>2799</v>
      </c>
      <c r="B1385" t="s">
        <v>2800</v>
      </c>
      <c r="C1385" s="7">
        <v>1</v>
      </c>
      <c r="D1385" s="7">
        <v>3</v>
      </c>
      <c r="E1385" s="7"/>
    </row>
    <row r="1386" spans="1:5">
      <c r="A1386" s="10" t="s">
        <v>2801</v>
      </c>
      <c r="B1386" t="s">
        <v>2802</v>
      </c>
      <c r="C1386" s="7">
        <v>0</v>
      </c>
      <c r="D1386" s="7">
        <v>2</v>
      </c>
      <c r="E1386" s="7"/>
    </row>
    <row r="1387" spans="1:5">
      <c r="A1387" s="10" t="s">
        <v>2803</v>
      </c>
      <c r="B1387" t="s">
        <v>2804</v>
      </c>
      <c r="C1387" s="7">
        <v>0</v>
      </c>
      <c r="D1387" s="7">
        <v>2</v>
      </c>
      <c r="E1387" s="7"/>
    </row>
    <row r="1388" spans="1:5">
      <c r="A1388" s="10" t="s">
        <v>2805</v>
      </c>
      <c r="B1388" t="s">
        <v>2806</v>
      </c>
      <c r="C1388" s="7">
        <v>0</v>
      </c>
      <c r="D1388" s="7">
        <v>3</v>
      </c>
      <c r="E1388" s="7"/>
    </row>
    <row r="1389" spans="1:5">
      <c r="A1389" s="10" t="s">
        <v>2807</v>
      </c>
      <c r="B1389" t="s">
        <v>2808</v>
      </c>
      <c r="C1389" s="7">
        <v>0</v>
      </c>
      <c r="D1389" s="7">
        <v>3</v>
      </c>
      <c r="E1389" s="7"/>
    </row>
    <row r="1390" spans="1:5">
      <c r="A1390" s="10" t="s">
        <v>2809</v>
      </c>
      <c r="B1390" t="s">
        <v>2810</v>
      </c>
      <c r="C1390" s="7">
        <v>0</v>
      </c>
      <c r="D1390" s="7">
        <v>2</v>
      </c>
      <c r="E1390" s="7"/>
    </row>
    <row r="1391" spans="1:5">
      <c r="A1391" s="10" t="s">
        <v>2811</v>
      </c>
      <c r="B1391" t="s">
        <v>2812</v>
      </c>
      <c r="C1391" s="7">
        <v>1</v>
      </c>
      <c r="D1391" s="7">
        <v>5</v>
      </c>
      <c r="E1391" s="7"/>
    </row>
    <row r="1392" spans="1:5">
      <c r="A1392" s="10" t="s">
        <v>2813</v>
      </c>
      <c r="B1392" t="s">
        <v>2814</v>
      </c>
      <c r="C1392" s="7">
        <v>0</v>
      </c>
      <c r="D1392" s="7">
        <v>3</v>
      </c>
      <c r="E1392" s="7"/>
    </row>
    <row r="1393" spans="1:5">
      <c r="A1393" s="10" t="s">
        <v>2815</v>
      </c>
      <c r="B1393" t="s">
        <v>2816</v>
      </c>
      <c r="C1393" s="7">
        <v>3</v>
      </c>
      <c r="D1393" s="7">
        <v>5</v>
      </c>
      <c r="E1393" s="7"/>
    </row>
    <row r="1394" spans="1:5">
      <c r="A1394" s="10" t="s">
        <v>2817</v>
      </c>
      <c r="B1394" t="s">
        <v>2818</v>
      </c>
      <c r="C1394" s="7">
        <v>0</v>
      </c>
      <c r="D1394" s="7">
        <v>3</v>
      </c>
      <c r="E1394" s="7"/>
    </row>
    <row r="1395" spans="1:5">
      <c r="A1395" s="10" t="s">
        <v>2819</v>
      </c>
      <c r="B1395" t="s">
        <v>2820</v>
      </c>
      <c r="C1395" s="7">
        <v>0</v>
      </c>
      <c r="D1395" s="7">
        <v>2</v>
      </c>
      <c r="E1395" s="7"/>
    </row>
    <row r="1396" spans="1:5">
      <c r="A1396" s="10" t="s">
        <v>2821</v>
      </c>
      <c r="B1396" t="s">
        <v>2822</v>
      </c>
      <c r="C1396" s="7">
        <v>1</v>
      </c>
      <c r="D1396" s="7">
        <v>3</v>
      </c>
      <c r="E1396" s="7"/>
    </row>
    <row r="1397" spans="1:5">
      <c r="A1397" s="10" t="s">
        <v>2823</v>
      </c>
      <c r="B1397" t="s">
        <v>2824</v>
      </c>
      <c r="C1397" s="7">
        <v>0</v>
      </c>
      <c r="D1397" s="7">
        <v>2</v>
      </c>
      <c r="E1397" s="7"/>
    </row>
    <row r="1398" spans="1:5">
      <c r="A1398" s="10" t="s">
        <v>2825</v>
      </c>
      <c r="B1398" t="s">
        <v>2826</v>
      </c>
      <c r="C1398" s="7">
        <v>0</v>
      </c>
      <c r="D1398" s="7">
        <v>2</v>
      </c>
      <c r="E1398" s="7"/>
    </row>
    <row r="1399" spans="1:5">
      <c r="A1399" s="10" t="s">
        <v>2827</v>
      </c>
      <c r="B1399" t="s">
        <v>2828</v>
      </c>
      <c r="C1399" s="7">
        <v>139</v>
      </c>
      <c r="D1399" s="7">
        <v>155</v>
      </c>
      <c r="E1399" s="7"/>
    </row>
    <row r="1400" spans="1:5">
      <c r="A1400" s="10" t="s">
        <v>2829</v>
      </c>
      <c r="B1400" t="s">
        <v>2830</v>
      </c>
      <c r="C1400" s="7">
        <v>2</v>
      </c>
      <c r="D1400" s="7">
        <v>16</v>
      </c>
      <c r="E1400" s="7"/>
    </row>
    <row r="1401" spans="1:5">
      <c r="A1401" s="10" t="s">
        <v>2831</v>
      </c>
      <c r="B1401" t="s">
        <v>2832</v>
      </c>
      <c r="C1401" s="7">
        <v>19</v>
      </c>
      <c r="D1401" s="7">
        <v>21</v>
      </c>
      <c r="E1401" s="7"/>
    </row>
    <row r="1402" spans="1:5">
      <c r="A1402" s="10" t="s">
        <v>2833</v>
      </c>
      <c r="B1402" t="s">
        <v>2834</v>
      </c>
      <c r="C1402" s="7">
        <v>868</v>
      </c>
      <c r="D1402" s="7">
        <v>990</v>
      </c>
      <c r="E1402" s="7"/>
    </row>
    <row r="1403" spans="1:5">
      <c r="A1403" s="10" t="s">
        <v>2835</v>
      </c>
      <c r="B1403" t="s">
        <v>2836</v>
      </c>
      <c r="C1403" s="7">
        <v>0</v>
      </c>
      <c r="D1403" s="7">
        <v>2</v>
      </c>
      <c r="E1403" s="7"/>
    </row>
    <row r="1404" spans="1:5">
      <c r="A1404" s="10" t="s">
        <v>2838</v>
      </c>
      <c r="B1404" t="s">
        <v>2839</v>
      </c>
      <c r="C1404" s="7">
        <v>8255</v>
      </c>
      <c r="D1404" s="7">
        <v>7931</v>
      </c>
      <c r="E1404" s="7"/>
    </row>
    <row r="1405" spans="1:5">
      <c r="A1405" s="10" t="s">
        <v>2840</v>
      </c>
      <c r="B1405" t="s">
        <v>2841</v>
      </c>
      <c r="C1405" s="7">
        <v>0</v>
      </c>
      <c r="D1405" s="7">
        <v>3</v>
      </c>
      <c r="E1405" s="7"/>
    </row>
    <row r="1406" spans="1:5">
      <c r="A1406" s="10" t="s">
        <v>2842</v>
      </c>
      <c r="B1406" t="s">
        <v>2843</v>
      </c>
      <c r="C1406" s="7">
        <v>4</v>
      </c>
      <c r="D1406" s="7">
        <v>6</v>
      </c>
      <c r="E1406" s="7"/>
    </row>
    <row r="1407" spans="1:5">
      <c r="A1407" s="10" t="s">
        <v>2844</v>
      </c>
      <c r="B1407" t="s">
        <v>2845</v>
      </c>
      <c r="C1407" s="7">
        <v>1</v>
      </c>
      <c r="D1407" s="7">
        <v>6</v>
      </c>
      <c r="E1407" s="7"/>
    </row>
    <row r="1408" spans="1:5">
      <c r="A1408" s="10" t="s">
        <v>2846</v>
      </c>
      <c r="B1408" t="s">
        <v>2847</v>
      </c>
      <c r="C1408" s="7">
        <v>28</v>
      </c>
      <c r="D1408" s="7">
        <v>29</v>
      </c>
      <c r="E1408" s="7"/>
    </row>
    <row r="1409" spans="1:5">
      <c r="A1409" s="10" t="s">
        <v>2848</v>
      </c>
      <c r="B1409" t="s">
        <v>2849</v>
      </c>
      <c r="C1409" s="7">
        <v>50</v>
      </c>
      <c r="D1409" s="7">
        <v>99</v>
      </c>
      <c r="E1409" s="7"/>
    </row>
    <row r="1410" spans="1:5">
      <c r="A1410" s="10" t="s">
        <v>2850</v>
      </c>
      <c r="B1410" t="s">
        <v>2851</v>
      </c>
      <c r="C1410" s="7">
        <v>4</v>
      </c>
      <c r="D1410" s="7">
        <v>10</v>
      </c>
      <c r="E1410" s="7"/>
    </row>
    <row r="1411" spans="1:5">
      <c r="A1411" s="10" t="s">
        <v>2852</v>
      </c>
      <c r="B1411" t="s">
        <v>2853</v>
      </c>
      <c r="C1411" s="7">
        <v>1009</v>
      </c>
      <c r="D1411" s="7">
        <v>947</v>
      </c>
      <c r="E1411" s="7"/>
    </row>
    <row r="1412" spans="1:5">
      <c r="A1412" s="10" t="s">
        <v>2857</v>
      </c>
      <c r="B1412" t="s">
        <v>7756</v>
      </c>
      <c r="C1412" s="7">
        <v>0</v>
      </c>
      <c r="D1412" s="7">
        <v>100</v>
      </c>
      <c r="E1412" s="7"/>
    </row>
    <row r="1413" spans="1:5">
      <c r="A1413" s="10" t="s">
        <v>2858</v>
      </c>
      <c r="B1413" t="s">
        <v>2859</v>
      </c>
      <c r="C1413" s="7">
        <v>0</v>
      </c>
      <c r="D1413" s="7">
        <v>2</v>
      </c>
      <c r="E1413" s="7"/>
    </row>
    <row r="1414" spans="1:5">
      <c r="A1414" s="10" t="s">
        <v>2860</v>
      </c>
      <c r="B1414" t="s">
        <v>2861</v>
      </c>
      <c r="C1414" s="7">
        <v>84</v>
      </c>
      <c r="D1414" s="7">
        <v>81</v>
      </c>
      <c r="E1414" s="7"/>
    </row>
    <row r="1415" spans="1:5">
      <c r="A1415" s="10" t="s">
        <v>2862</v>
      </c>
      <c r="B1415" t="s">
        <v>2863</v>
      </c>
      <c r="C1415" s="7">
        <v>1</v>
      </c>
      <c r="D1415" s="7">
        <v>2</v>
      </c>
      <c r="E1415" s="7"/>
    </row>
    <row r="1416" spans="1:5">
      <c r="A1416" s="10" t="s">
        <v>2864</v>
      </c>
      <c r="B1416" t="s">
        <v>2865</v>
      </c>
      <c r="C1416" s="7">
        <v>1</v>
      </c>
      <c r="D1416" s="7">
        <v>11</v>
      </c>
      <c r="E1416" s="7"/>
    </row>
    <row r="1417" spans="1:5">
      <c r="A1417" s="10" t="s">
        <v>2866</v>
      </c>
      <c r="B1417" t="s">
        <v>2867</v>
      </c>
      <c r="C1417" s="7">
        <v>0</v>
      </c>
      <c r="D1417" s="7">
        <v>1</v>
      </c>
      <c r="E1417" s="7"/>
    </row>
    <row r="1418" spans="1:5">
      <c r="A1418" s="10" t="s">
        <v>2868</v>
      </c>
      <c r="B1418" t="s">
        <v>2869</v>
      </c>
      <c r="C1418" s="7">
        <v>1</v>
      </c>
      <c r="D1418" s="7">
        <v>6</v>
      </c>
      <c r="E1418" s="7"/>
    </row>
    <row r="1419" spans="1:5">
      <c r="A1419" s="10" t="s">
        <v>2870</v>
      </c>
      <c r="B1419" t="s">
        <v>2871</v>
      </c>
      <c r="C1419" s="7">
        <v>0</v>
      </c>
      <c r="D1419" s="7">
        <v>2</v>
      </c>
      <c r="E1419" s="7"/>
    </row>
    <row r="1420" spans="1:5">
      <c r="A1420" s="10" t="s">
        <v>2872</v>
      </c>
      <c r="B1420" t="s">
        <v>2873</v>
      </c>
      <c r="C1420" s="7">
        <v>0</v>
      </c>
      <c r="D1420" s="7">
        <v>2</v>
      </c>
      <c r="E1420" s="7"/>
    </row>
    <row r="1421" spans="1:5">
      <c r="A1421" s="10" t="s">
        <v>2874</v>
      </c>
      <c r="B1421" t="s">
        <v>2875</v>
      </c>
      <c r="C1421" s="7">
        <v>0</v>
      </c>
      <c r="D1421" s="7">
        <v>2</v>
      </c>
      <c r="E1421" s="7"/>
    </row>
    <row r="1422" spans="1:5">
      <c r="A1422" s="10" t="s">
        <v>2876</v>
      </c>
      <c r="B1422" t="s">
        <v>2877</v>
      </c>
      <c r="C1422" s="7">
        <v>0</v>
      </c>
      <c r="D1422" s="7">
        <v>2</v>
      </c>
      <c r="E1422" s="7"/>
    </row>
    <row r="1423" spans="1:5">
      <c r="A1423" s="10" t="s">
        <v>2878</v>
      </c>
      <c r="B1423" t="s">
        <v>2879</v>
      </c>
      <c r="C1423" s="7">
        <v>0</v>
      </c>
      <c r="D1423" s="7">
        <v>2</v>
      </c>
      <c r="E1423" s="7"/>
    </row>
    <row r="1424" spans="1:5">
      <c r="A1424" s="10" t="s">
        <v>2880</v>
      </c>
      <c r="B1424" t="s">
        <v>2881</v>
      </c>
      <c r="C1424" s="7">
        <v>36</v>
      </c>
      <c r="D1424" s="7">
        <v>22</v>
      </c>
      <c r="E1424" s="7"/>
    </row>
    <row r="1425" spans="1:5">
      <c r="A1425" s="10" t="s">
        <v>2882</v>
      </c>
      <c r="B1425" t="s">
        <v>2883</v>
      </c>
      <c r="C1425" s="7">
        <v>1</v>
      </c>
      <c r="D1425" s="7">
        <v>4</v>
      </c>
      <c r="E1425" s="7"/>
    </row>
    <row r="1426" spans="1:5">
      <c r="A1426" s="10" t="s">
        <v>2884</v>
      </c>
      <c r="B1426" t="s">
        <v>2885</v>
      </c>
      <c r="C1426" s="7">
        <v>0</v>
      </c>
      <c r="D1426" s="7">
        <v>3</v>
      </c>
      <c r="E1426" s="7"/>
    </row>
    <row r="1427" spans="1:5">
      <c r="A1427" s="10" t="s">
        <v>2886</v>
      </c>
      <c r="B1427" t="s">
        <v>2887</v>
      </c>
      <c r="C1427" s="7">
        <v>0</v>
      </c>
      <c r="D1427" s="7">
        <v>3</v>
      </c>
      <c r="E1427" s="7"/>
    </row>
    <row r="1428" spans="1:5">
      <c r="A1428" s="10" t="s">
        <v>2888</v>
      </c>
      <c r="B1428" t="s">
        <v>2889</v>
      </c>
      <c r="C1428" s="7">
        <v>0</v>
      </c>
      <c r="D1428" s="7">
        <v>2</v>
      </c>
      <c r="E1428" s="7"/>
    </row>
    <row r="1429" spans="1:5">
      <c r="A1429" s="10" t="s">
        <v>2890</v>
      </c>
      <c r="B1429" t="s">
        <v>2891</v>
      </c>
      <c r="C1429" s="7">
        <v>0</v>
      </c>
      <c r="D1429" s="7">
        <v>2</v>
      </c>
      <c r="E1429" s="7"/>
    </row>
    <row r="1430" spans="1:5">
      <c r="A1430" s="10" t="s">
        <v>2892</v>
      </c>
      <c r="B1430" t="s">
        <v>2893</v>
      </c>
      <c r="C1430" s="7">
        <v>1</v>
      </c>
      <c r="D1430" s="7">
        <v>2</v>
      </c>
      <c r="E1430" s="7"/>
    </row>
    <row r="1431" spans="1:5">
      <c r="A1431" s="10" t="s">
        <v>2894</v>
      </c>
      <c r="B1431" t="s">
        <v>2895</v>
      </c>
      <c r="C1431" s="7">
        <v>12</v>
      </c>
      <c r="D1431" s="7">
        <v>12</v>
      </c>
      <c r="E1431" s="7"/>
    </row>
    <row r="1432" spans="1:5">
      <c r="A1432" s="10" t="s">
        <v>2896</v>
      </c>
      <c r="B1432" t="s">
        <v>2897</v>
      </c>
      <c r="C1432" s="7">
        <v>0</v>
      </c>
      <c r="D1432" s="7">
        <v>2</v>
      </c>
      <c r="E1432" s="7"/>
    </row>
    <row r="1433" spans="1:5">
      <c r="A1433" s="10" t="s">
        <v>2898</v>
      </c>
      <c r="B1433" t="s">
        <v>2899</v>
      </c>
      <c r="C1433" s="7">
        <v>72</v>
      </c>
      <c r="D1433" s="7">
        <v>51</v>
      </c>
      <c r="E1433" s="7"/>
    </row>
    <row r="1434" spans="1:5">
      <c r="A1434" s="10" t="s">
        <v>2900</v>
      </c>
      <c r="B1434" t="s">
        <v>2901</v>
      </c>
      <c r="C1434" s="7">
        <v>77</v>
      </c>
      <c r="D1434" s="7">
        <v>51</v>
      </c>
      <c r="E1434" s="7"/>
    </row>
    <row r="1435" spans="1:5">
      <c r="A1435" s="10" t="s">
        <v>2902</v>
      </c>
      <c r="B1435" t="s">
        <v>2903</v>
      </c>
      <c r="C1435" s="7">
        <v>26</v>
      </c>
      <c r="D1435" s="7">
        <v>9</v>
      </c>
      <c r="E1435" s="7"/>
    </row>
    <row r="1436" spans="1:5">
      <c r="A1436" s="10" t="s">
        <v>2904</v>
      </c>
      <c r="B1436" t="s">
        <v>2905</v>
      </c>
      <c r="C1436" s="7">
        <v>0</v>
      </c>
      <c r="D1436" s="7">
        <v>4</v>
      </c>
      <c r="E1436" s="7"/>
    </row>
    <row r="1437" spans="1:5">
      <c r="A1437" s="10" t="s">
        <v>2906</v>
      </c>
      <c r="B1437" t="s">
        <v>2907</v>
      </c>
      <c r="C1437" s="7">
        <v>3</v>
      </c>
      <c r="D1437" s="7">
        <v>5</v>
      </c>
      <c r="E1437" s="7"/>
    </row>
    <row r="1438" spans="1:5">
      <c r="A1438" s="10" t="s">
        <v>2908</v>
      </c>
      <c r="B1438" t="s">
        <v>2909</v>
      </c>
      <c r="C1438" s="7">
        <v>0</v>
      </c>
      <c r="D1438" s="7">
        <v>4</v>
      </c>
      <c r="E1438" s="7"/>
    </row>
    <row r="1439" spans="1:5">
      <c r="A1439" s="10" t="s">
        <v>2910</v>
      </c>
      <c r="B1439" t="s">
        <v>2911</v>
      </c>
      <c r="C1439" s="7">
        <v>3</v>
      </c>
      <c r="D1439" s="7">
        <v>7</v>
      </c>
      <c r="E1439" s="7"/>
    </row>
    <row r="1440" spans="1:5">
      <c r="A1440" s="10" t="s">
        <v>2912</v>
      </c>
      <c r="B1440" t="s">
        <v>2913</v>
      </c>
      <c r="C1440" s="7">
        <v>1</v>
      </c>
      <c r="D1440" s="7">
        <v>2</v>
      </c>
      <c r="E1440" s="7"/>
    </row>
    <row r="1441" spans="1:5">
      <c r="A1441" s="10" t="s">
        <v>2914</v>
      </c>
      <c r="B1441" t="s">
        <v>2915</v>
      </c>
      <c r="C1441" s="7">
        <v>6</v>
      </c>
      <c r="D1441" s="7">
        <v>8</v>
      </c>
      <c r="E1441" s="7"/>
    </row>
    <row r="1442" spans="1:5">
      <c r="A1442" s="10" t="s">
        <v>2916</v>
      </c>
      <c r="B1442" t="s">
        <v>2917</v>
      </c>
      <c r="C1442" s="7">
        <v>0</v>
      </c>
      <c r="D1442" s="7">
        <v>2</v>
      </c>
      <c r="E1442" s="7"/>
    </row>
    <row r="1443" spans="1:5">
      <c r="A1443" s="10" t="s">
        <v>2918</v>
      </c>
      <c r="B1443" t="s">
        <v>2919</v>
      </c>
      <c r="C1443" s="7">
        <v>0</v>
      </c>
      <c r="D1443" s="7">
        <v>1</v>
      </c>
      <c r="E1443" s="7"/>
    </row>
    <row r="1444" spans="1:5">
      <c r="A1444" s="10" t="s">
        <v>2920</v>
      </c>
      <c r="B1444" t="s">
        <v>2921</v>
      </c>
      <c r="C1444" s="7">
        <v>0</v>
      </c>
      <c r="D1444" s="7">
        <v>1</v>
      </c>
      <c r="E1444" s="7"/>
    </row>
    <row r="1445" spans="1:5">
      <c r="A1445" s="10" t="s">
        <v>2922</v>
      </c>
      <c r="B1445" t="s">
        <v>2923</v>
      </c>
      <c r="C1445" s="7">
        <v>0</v>
      </c>
      <c r="D1445" s="7">
        <v>2</v>
      </c>
      <c r="E1445" s="7"/>
    </row>
    <row r="1446" spans="1:5">
      <c r="A1446" s="10" t="s">
        <v>2924</v>
      </c>
      <c r="B1446" t="s">
        <v>2925</v>
      </c>
      <c r="C1446" s="7">
        <v>29</v>
      </c>
      <c r="D1446" s="7">
        <v>23</v>
      </c>
      <c r="E1446" s="7"/>
    </row>
    <row r="1447" spans="1:5">
      <c r="A1447" s="10" t="s">
        <v>2926</v>
      </c>
      <c r="B1447" t="s">
        <v>2927</v>
      </c>
      <c r="C1447" s="7">
        <v>1</v>
      </c>
      <c r="D1447" s="7">
        <v>3</v>
      </c>
      <c r="E1447" s="7"/>
    </row>
    <row r="1448" spans="1:5">
      <c r="A1448" s="10" t="s">
        <v>2928</v>
      </c>
      <c r="B1448" t="s">
        <v>2929</v>
      </c>
      <c r="C1448" s="7">
        <v>0</v>
      </c>
      <c r="D1448" s="7">
        <v>3</v>
      </c>
      <c r="E1448" s="7"/>
    </row>
    <row r="1449" spans="1:5">
      <c r="A1449" s="10" t="s">
        <v>2930</v>
      </c>
      <c r="B1449" t="s">
        <v>2931</v>
      </c>
      <c r="C1449" s="7">
        <v>0</v>
      </c>
      <c r="D1449" s="7">
        <v>2</v>
      </c>
      <c r="E1449" s="7"/>
    </row>
    <row r="1450" spans="1:5">
      <c r="A1450" s="10" t="s">
        <v>2932</v>
      </c>
      <c r="B1450" t="s">
        <v>2933</v>
      </c>
      <c r="C1450" s="7">
        <v>0</v>
      </c>
      <c r="D1450" s="7">
        <v>3</v>
      </c>
      <c r="E1450" s="7"/>
    </row>
    <row r="1451" spans="1:5">
      <c r="A1451" s="10" t="s">
        <v>2934</v>
      </c>
      <c r="B1451" t="s">
        <v>2935</v>
      </c>
      <c r="C1451" s="7">
        <v>0</v>
      </c>
      <c r="D1451" s="7">
        <v>3</v>
      </c>
      <c r="E1451" s="7"/>
    </row>
    <row r="1452" spans="1:5">
      <c r="A1452" s="10" t="s">
        <v>2936</v>
      </c>
      <c r="B1452" t="s">
        <v>2937</v>
      </c>
      <c r="C1452" s="7">
        <v>0</v>
      </c>
      <c r="D1452" s="7">
        <v>3</v>
      </c>
      <c r="E1452" s="7"/>
    </row>
    <row r="1453" spans="1:5">
      <c r="A1453" s="10" t="s">
        <v>2938</v>
      </c>
      <c r="B1453" t="s">
        <v>2939</v>
      </c>
      <c r="C1453" s="7">
        <v>97</v>
      </c>
      <c r="D1453" s="7">
        <v>81</v>
      </c>
      <c r="E1453" s="7"/>
    </row>
    <row r="1454" spans="1:5">
      <c r="A1454" s="10" t="s">
        <v>2940</v>
      </c>
      <c r="B1454" t="s">
        <v>2941</v>
      </c>
      <c r="C1454" s="7">
        <v>1</v>
      </c>
      <c r="D1454" s="7">
        <v>3</v>
      </c>
      <c r="E1454" s="7"/>
    </row>
    <row r="1455" spans="1:5">
      <c r="A1455" s="10" t="s">
        <v>2942</v>
      </c>
      <c r="B1455" t="s">
        <v>2943</v>
      </c>
      <c r="C1455" s="7">
        <v>18</v>
      </c>
      <c r="D1455" s="7">
        <v>14</v>
      </c>
      <c r="E1455" s="7"/>
    </row>
    <row r="1456" spans="1:5">
      <c r="A1456" s="10" t="s">
        <v>2944</v>
      </c>
      <c r="B1456" t="s">
        <v>2945</v>
      </c>
      <c r="C1456" s="7">
        <v>0</v>
      </c>
      <c r="D1456" s="7">
        <v>3</v>
      </c>
      <c r="E1456" s="7"/>
    </row>
    <row r="1457" spans="1:5">
      <c r="A1457" s="10" t="s">
        <v>2946</v>
      </c>
      <c r="B1457" t="s">
        <v>2947</v>
      </c>
      <c r="C1457" s="7">
        <v>0</v>
      </c>
      <c r="D1457" s="7">
        <v>3</v>
      </c>
      <c r="E1457" s="7"/>
    </row>
    <row r="1458" spans="1:5">
      <c r="A1458" s="10" t="s">
        <v>2948</v>
      </c>
      <c r="B1458" t="s">
        <v>2949</v>
      </c>
      <c r="C1458" s="7">
        <v>1</v>
      </c>
      <c r="D1458" s="7">
        <v>1</v>
      </c>
      <c r="E1458" s="7"/>
    </row>
    <row r="1459" spans="1:5">
      <c r="A1459" s="10" t="s">
        <v>2950</v>
      </c>
      <c r="B1459" t="s">
        <v>2951</v>
      </c>
      <c r="C1459" s="7">
        <v>0</v>
      </c>
      <c r="D1459" s="7">
        <v>2</v>
      </c>
      <c r="E1459" s="7"/>
    </row>
    <row r="1460" spans="1:5">
      <c r="A1460" s="10" t="s">
        <v>2952</v>
      </c>
      <c r="B1460" t="s">
        <v>2953</v>
      </c>
      <c r="C1460" s="7">
        <v>12</v>
      </c>
      <c r="D1460" s="7">
        <v>8</v>
      </c>
      <c r="E1460" s="7"/>
    </row>
    <row r="1461" spans="1:5">
      <c r="A1461" s="10" t="s">
        <v>2954</v>
      </c>
      <c r="B1461" t="s">
        <v>2955</v>
      </c>
      <c r="C1461" s="7">
        <v>0</v>
      </c>
      <c r="D1461" s="7">
        <v>1</v>
      </c>
      <c r="E1461" s="7"/>
    </row>
    <row r="1462" spans="1:5">
      <c r="A1462" s="10" t="s">
        <v>2956</v>
      </c>
      <c r="B1462" t="s">
        <v>2957</v>
      </c>
      <c r="C1462" s="7">
        <v>12</v>
      </c>
      <c r="D1462" s="7">
        <v>16</v>
      </c>
      <c r="E1462" s="7"/>
    </row>
    <row r="1463" spans="1:5">
      <c r="A1463" s="10" t="s">
        <v>2958</v>
      </c>
      <c r="B1463" t="s">
        <v>2959</v>
      </c>
      <c r="C1463" s="7">
        <v>9</v>
      </c>
      <c r="D1463" s="7">
        <v>11</v>
      </c>
      <c r="E1463" s="7"/>
    </row>
    <row r="1464" spans="1:5">
      <c r="A1464" s="10" t="s">
        <v>2960</v>
      </c>
      <c r="B1464" t="s">
        <v>2961</v>
      </c>
      <c r="C1464" s="7">
        <v>15</v>
      </c>
      <c r="D1464" s="7">
        <v>9</v>
      </c>
      <c r="E1464" s="7"/>
    </row>
    <row r="1465" spans="1:5">
      <c r="A1465" s="10" t="s">
        <v>2962</v>
      </c>
      <c r="B1465" t="s">
        <v>2963</v>
      </c>
      <c r="C1465" s="7">
        <v>0</v>
      </c>
      <c r="D1465" s="7">
        <v>3</v>
      </c>
      <c r="E1465" s="7"/>
    </row>
    <row r="1466" spans="1:5">
      <c r="A1466" s="10" t="s">
        <v>2964</v>
      </c>
      <c r="B1466" t="s">
        <v>2965</v>
      </c>
      <c r="C1466" s="7">
        <v>1</v>
      </c>
      <c r="D1466" s="7">
        <v>1</v>
      </c>
      <c r="E1466" s="7"/>
    </row>
    <row r="1467" spans="1:5">
      <c r="A1467" s="10" t="s">
        <v>2966</v>
      </c>
      <c r="B1467" t="s">
        <v>2967</v>
      </c>
      <c r="C1467" s="7">
        <v>0</v>
      </c>
      <c r="D1467" s="7">
        <v>2</v>
      </c>
      <c r="E1467" s="7"/>
    </row>
    <row r="1468" spans="1:5">
      <c r="A1468" s="10" t="s">
        <v>2968</v>
      </c>
      <c r="B1468" t="s">
        <v>2969</v>
      </c>
      <c r="C1468" s="7">
        <v>2</v>
      </c>
      <c r="D1468" s="7">
        <v>5</v>
      </c>
      <c r="E1468" s="7"/>
    </row>
    <row r="1469" spans="1:5">
      <c r="A1469" s="10" t="s">
        <v>2970</v>
      </c>
      <c r="B1469" t="s">
        <v>2971</v>
      </c>
      <c r="C1469" s="7">
        <v>4</v>
      </c>
      <c r="D1469" s="7">
        <v>5</v>
      </c>
      <c r="E1469" s="7"/>
    </row>
    <row r="1470" spans="1:5">
      <c r="A1470" s="10" t="s">
        <v>2972</v>
      </c>
      <c r="B1470" t="s">
        <v>2973</v>
      </c>
      <c r="C1470" s="7">
        <v>2</v>
      </c>
      <c r="D1470" s="7">
        <v>6</v>
      </c>
      <c r="E1470" s="7"/>
    </row>
    <row r="1471" spans="1:5">
      <c r="A1471" s="10" t="s">
        <v>2974</v>
      </c>
      <c r="B1471" t="s">
        <v>2975</v>
      </c>
      <c r="C1471" s="7">
        <v>0</v>
      </c>
      <c r="D1471" s="7">
        <v>1</v>
      </c>
      <c r="E1471" s="7"/>
    </row>
    <row r="1472" spans="1:5">
      <c r="A1472" s="10" t="s">
        <v>2976</v>
      </c>
      <c r="B1472" t="s">
        <v>2977</v>
      </c>
      <c r="C1472" s="7">
        <v>6</v>
      </c>
      <c r="D1472" s="7">
        <v>5</v>
      </c>
      <c r="E1472" s="7"/>
    </row>
    <row r="1473" spans="1:5">
      <c r="A1473" s="10" t="s">
        <v>2978</v>
      </c>
      <c r="B1473" t="s">
        <v>2979</v>
      </c>
      <c r="C1473" s="7">
        <v>42</v>
      </c>
      <c r="D1473" s="7">
        <v>36</v>
      </c>
      <c r="E1473" s="7"/>
    </row>
    <row r="1474" spans="1:5">
      <c r="A1474" s="10" t="s">
        <v>2980</v>
      </c>
      <c r="B1474" t="s">
        <v>2981</v>
      </c>
      <c r="C1474" s="7">
        <v>0</v>
      </c>
      <c r="D1474" s="7">
        <v>1</v>
      </c>
      <c r="E1474" s="7"/>
    </row>
    <row r="1475" spans="1:5">
      <c r="A1475" s="10" t="s">
        <v>2982</v>
      </c>
      <c r="B1475" t="s">
        <v>2983</v>
      </c>
      <c r="C1475" s="7">
        <v>3</v>
      </c>
      <c r="D1475" s="7">
        <v>4</v>
      </c>
      <c r="E1475" s="7"/>
    </row>
    <row r="1476" spans="1:5">
      <c r="A1476" s="10" t="s">
        <v>2984</v>
      </c>
      <c r="B1476" t="s">
        <v>2985</v>
      </c>
      <c r="C1476" s="7">
        <v>7</v>
      </c>
      <c r="D1476" s="7">
        <v>24</v>
      </c>
      <c r="E1476" s="7"/>
    </row>
    <row r="1477" spans="1:5">
      <c r="A1477" s="10" t="s">
        <v>2986</v>
      </c>
      <c r="B1477" t="s">
        <v>2987</v>
      </c>
      <c r="C1477" s="7">
        <v>0</v>
      </c>
      <c r="D1477" s="7">
        <v>1</v>
      </c>
      <c r="E1477" s="7"/>
    </row>
    <row r="1478" spans="1:5">
      <c r="A1478" s="10" t="s">
        <v>2988</v>
      </c>
      <c r="B1478" t="s">
        <v>2989</v>
      </c>
      <c r="C1478" s="7">
        <v>0</v>
      </c>
      <c r="D1478" s="7">
        <v>1</v>
      </c>
      <c r="E1478" s="7"/>
    </row>
    <row r="1479" spans="1:5">
      <c r="A1479" s="10" t="s">
        <v>2990</v>
      </c>
      <c r="B1479" t="s">
        <v>2991</v>
      </c>
      <c r="C1479" s="7">
        <v>11</v>
      </c>
      <c r="D1479" s="7">
        <v>21</v>
      </c>
      <c r="E1479" s="7"/>
    </row>
    <row r="1480" spans="1:5">
      <c r="A1480" s="10" t="s">
        <v>2992</v>
      </c>
      <c r="B1480" t="s">
        <v>2993</v>
      </c>
      <c r="C1480" s="7">
        <v>0</v>
      </c>
      <c r="D1480" s="7">
        <v>3</v>
      </c>
      <c r="E1480" s="7"/>
    </row>
    <row r="1481" spans="1:5">
      <c r="A1481" s="10" t="s">
        <v>2994</v>
      </c>
      <c r="B1481" t="s">
        <v>2995</v>
      </c>
      <c r="C1481" s="7">
        <v>28</v>
      </c>
      <c r="D1481" s="7">
        <v>19</v>
      </c>
      <c r="E1481" s="7"/>
    </row>
    <row r="1482" spans="1:5">
      <c r="A1482" s="10" t="s">
        <v>2996</v>
      </c>
      <c r="B1482" t="s">
        <v>2997</v>
      </c>
      <c r="C1482" s="7">
        <v>0</v>
      </c>
      <c r="D1482" s="7">
        <v>4</v>
      </c>
      <c r="E1482" s="7"/>
    </row>
    <row r="1483" spans="1:5">
      <c r="A1483" s="10" t="s">
        <v>2998</v>
      </c>
      <c r="B1483" t="s">
        <v>2999</v>
      </c>
      <c r="C1483" s="7">
        <v>211</v>
      </c>
      <c r="D1483" s="7">
        <v>207</v>
      </c>
      <c r="E1483" s="7"/>
    </row>
    <row r="1484" spans="1:5">
      <c r="A1484" s="10" t="s">
        <v>3000</v>
      </c>
      <c r="B1484" t="s">
        <v>3001</v>
      </c>
      <c r="C1484" s="7">
        <v>4</v>
      </c>
      <c r="D1484" s="7">
        <v>11</v>
      </c>
      <c r="E1484" s="7"/>
    </row>
    <row r="1485" spans="1:5">
      <c r="A1485" s="10" t="s">
        <v>3002</v>
      </c>
      <c r="B1485" t="s">
        <v>3003</v>
      </c>
      <c r="C1485" s="7">
        <v>5</v>
      </c>
      <c r="D1485" s="7">
        <v>8</v>
      </c>
      <c r="E1485" s="7"/>
    </row>
    <row r="1486" spans="1:5">
      <c r="A1486" s="10" t="s">
        <v>3004</v>
      </c>
      <c r="B1486" t="s">
        <v>3005</v>
      </c>
      <c r="C1486" s="7">
        <v>0</v>
      </c>
      <c r="D1486" s="7">
        <v>2</v>
      </c>
      <c r="E1486" s="7"/>
    </row>
    <row r="1487" spans="1:5">
      <c r="A1487" s="10" t="s">
        <v>3006</v>
      </c>
      <c r="B1487" t="s">
        <v>3007</v>
      </c>
      <c r="C1487" s="7">
        <v>6</v>
      </c>
      <c r="D1487" s="7">
        <v>8</v>
      </c>
      <c r="E1487" s="7"/>
    </row>
    <row r="1488" spans="1:5">
      <c r="A1488" s="10" t="s">
        <v>3008</v>
      </c>
      <c r="B1488" t="s">
        <v>3009</v>
      </c>
      <c r="C1488" s="7">
        <v>15</v>
      </c>
      <c r="D1488" s="7">
        <v>20</v>
      </c>
      <c r="E1488" s="7"/>
    </row>
    <row r="1489" spans="1:5">
      <c r="A1489" s="10" t="s">
        <v>3010</v>
      </c>
      <c r="B1489" t="s">
        <v>3011</v>
      </c>
      <c r="C1489" s="7">
        <v>0</v>
      </c>
      <c r="D1489" s="7">
        <v>1</v>
      </c>
      <c r="E1489" s="7"/>
    </row>
    <row r="1490" spans="1:5">
      <c r="A1490" s="10" t="s">
        <v>3012</v>
      </c>
      <c r="B1490" t="s">
        <v>3013</v>
      </c>
      <c r="C1490" s="7">
        <v>7</v>
      </c>
      <c r="D1490" s="7">
        <v>8</v>
      </c>
      <c r="E1490" s="7"/>
    </row>
    <row r="1491" spans="1:5">
      <c r="A1491" s="10" t="s">
        <v>3014</v>
      </c>
      <c r="B1491" t="s">
        <v>3015</v>
      </c>
      <c r="C1491" s="7">
        <v>0</v>
      </c>
      <c r="D1491" s="7">
        <v>1</v>
      </c>
      <c r="E1491" s="7"/>
    </row>
    <row r="1492" spans="1:5">
      <c r="A1492" s="10" t="s">
        <v>3016</v>
      </c>
      <c r="B1492" t="s">
        <v>3017</v>
      </c>
      <c r="C1492" s="7">
        <v>6</v>
      </c>
      <c r="D1492" s="7">
        <v>9</v>
      </c>
      <c r="E1492" s="7"/>
    </row>
    <row r="1493" spans="1:5">
      <c r="A1493" s="10" t="s">
        <v>3018</v>
      </c>
      <c r="B1493" t="s">
        <v>3019</v>
      </c>
      <c r="C1493" s="7">
        <v>29</v>
      </c>
      <c r="D1493" s="7">
        <v>30</v>
      </c>
      <c r="E1493" s="7"/>
    </row>
    <row r="1494" spans="1:5">
      <c r="A1494" s="10" t="s">
        <v>3020</v>
      </c>
      <c r="B1494" t="s">
        <v>3021</v>
      </c>
      <c r="C1494" s="7">
        <v>18</v>
      </c>
      <c r="D1494" s="7">
        <v>28</v>
      </c>
      <c r="E1494" s="7"/>
    </row>
    <row r="1495" spans="1:5">
      <c r="A1495" s="10" t="s">
        <v>3022</v>
      </c>
      <c r="B1495" t="s">
        <v>5417</v>
      </c>
      <c r="C1495" s="7">
        <v>4</v>
      </c>
      <c r="D1495" s="7">
        <v>11</v>
      </c>
      <c r="E1495" s="7"/>
    </row>
    <row r="1496" spans="1:5">
      <c r="A1496" s="10" t="s">
        <v>3023</v>
      </c>
      <c r="B1496" t="s">
        <v>3024</v>
      </c>
      <c r="C1496" s="7">
        <v>8</v>
      </c>
      <c r="D1496" s="7">
        <v>14</v>
      </c>
      <c r="E1496" s="7"/>
    </row>
    <row r="1497" spans="1:5">
      <c r="A1497" s="10" t="s">
        <v>3025</v>
      </c>
      <c r="B1497" t="s">
        <v>3026</v>
      </c>
      <c r="C1497" s="7">
        <v>11</v>
      </c>
      <c r="D1497" s="7">
        <v>13</v>
      </c>
      <c r="E1497" s="7"/>
    </row>
    <row r="1498" spans="1:5">
      <c r="A1498" s="10" t="s">
        <v>3027</v>
      </c>
      <c r="B1498" t="s">
        <v>3028</v>
      </c>
      <c r="C1498" s="7">
        <v>0</v>
      </c>
      <c r="D1498" s="7">
        <v>3</v>
      </c>
      <c r="E1498" s="7"/>
    </row>
    <row r="1499" spans="1:5">
      <c r="A1499" s="10" t="s">
        <v>3029</v>
      </c>
      <c r="B1499" t="s">
        <v>3030</v>
      </c>
      <c r="C1499" s="7">
        <v>0</v>
      </c>
      <c r="D1499" s="7">
        <v>3</v>
      </c>
      <c r="E1499" s="7"/>
    </row>
    <row r="1500" spans="1:5">
      <c r="A1500" s="10" t="s">
        <v>3031</v>
      </c>
      <c r="B1500" t="s">
        <v>3032</v>
      </c>
      <c r="C1500" s="7">
        <v>1</v>
      </c>
      <c r="D1500" s="7">
        <v>2</v>
      </c>
      <c r="E1500" s="7"/>
    </row>
    <row r="1501" spans="1:5">
      <c r="A1501" s="10" t="s">
        <v>3033</v>
      </c>
      <c r="B1501" t="s">
        <v>3034</v>
      </c>
      <c r="C1501" s="7">
        <v>0</v>
      </c>
      <c r="D1501" s="7">
        <v>1</v>
      </c>
      <c r="E1501" s="7"/>
    </row>
    <row r="1502" spans="1:5">
      <c r="A1502" s="10" t="s">
        <v>3035</v>
      </c>
      <c r="B1502" t="s">
        <v>3036</v>
      </c>
      <c r="C1502" s="7">
        <v>3</v>
      </c>
      <c r="D1502" s="7">
        <v>6</v>
      </c>
      <c r="E1502" s="7"/>
    </row>
    <row r="1503" spans="1:5">
      <c r="A1503" s="10" t="s">
        <v>3037</v>
      </c>
      <c r="B1503" t="s">
        <v>3038</v>
      </c>
      <c r="C1503" s="7">
        <v>5</v>
      </c>
      <c r="D1503" s="7">
        <v>3</v>
      </c>
      <c r="E1503" s="7"/>
    </row>
    <row r="1504" spans="1:5">
      <c r="A1504" s="10" t="s">
        <v>3039</v>
      </c>
      <c r="B1504" t="s">
        <v>3040</v>
      </c>
      <c r="C1504" s="7">
        <v>2</v>
      </c>
      <c r="D1504" s="7">
        <v>4</v>
      </c>
      <c r="E1504" s="7"/>
    </row>
    <row r="1505" spans="1:5">
      <c r="A1505" s="10" t="s">
        <v>3041</v>
      </c>
      <c r="B1505" t="s">
        <v>3042</v>
      </c>
      <c r="C1505" s="7">
        <v>0</v>
      </c>
      <c r="D1505" s="7">
        <v>3</v>
      </c>
      <c r="E1505" s="7"/>
    </row>
    <row r="1506" spans="1:5">
      <c r="A1506" s="10" t="s">
        <v>3043</v>
      </c>
      <c r="B1506" t="s">
        <v>3044</v>
      </c>
      <c r="C1506" s="7">
        <v>0</v>
      </c>
      <c r="D1506" s="7">
        <v>1</v>
      </c>
      <c r="E1506" s="7"/>
    </row>
    <row r="1507" spans="1:5">
      <c r="A1507" s="10" t="s">
        <v>3045</v>
      </c>
      <c r="B1507" t="s">
        <v>3046</v>
      </c>
      <c r="C1507" s="7">
        <v>0</v>
      </c>
      <c r="D1507" s="7">
        <v>2</v>
      </c>
      <c r="E1507" s="7"/>
    </row>
    <row r="1508" spans="1:5">
      <c r="A1508" s="10" t="s">
        <v>3047</v>
      </c>
      <c r="B1508" t="s">
        <v>3048</v>
      </c>
      <c r="C1508" s="7">
        <v>0</v>
      </c>
      <c r="D1508" s="7">
        <v>1</v>
      </c>
      <c r="E1508" s="7"/>
    </row>
    <row r="1509" spans="1:5">
      <c r="A1509" s="10" t="s">
        <v>3049</v>
      </c>
      <c r="B1509" t="s">
        <v>3050</v>
      </c>
      <c r="C1509" s="7">
        <v>0</v>
      </c>
      <c r="D1509" s="7">
        <v>2</v>
      </c>
      <c r="E1509" s="7"/>
    </row>
    <row r="1510" spans="1:5">
      <c r="A1510" s="10" t="s">
        <v>3051</v>
      </c>
      <c r="B1510" t="s">
        <v>3052</v>
      </c>
      <c r="C1510" s="7">
        <v>0</v>
      </c>
      <c r="D1510" s="7">
        <v>3</v>
      </c>
      <c r="E1510" s="7"/>
    </row>
    <row r="1511" spans="1:5">
      <c r="A1511" s="10" t="s">
        <v>3053</v>
      </c>
      <c r="B1511" t="s">
        <v>3054</v>
      </c>
      <c r="C1511" s="7">
        <v>0</v>
      </c>
      <c r="D1511" s="7">
        <v>4</v>
      </c>
      <c r="E1511" s="7"/>
    </row>
    <row r="1512" spans="1:5">
      <c r="A1512" s="10" t="s">
        <v>3055</v>
      </c>
      <c r="B1512" t="s">
        <v>3056</v>
      </c>
      <c r="C1512" s="7">
        <v>1</v>
      </c>
      <c r="D1512" s="7">
        <v>3</v>
      </c>
      <c r="E1512" s="7"/>
    </row>
    <row r="1513" spans="1:5">
      <c r="A1513" s="10" t="s">
        <v>3057</v>
      </c>
      <c r="B1513" t="s">
        <v>3058</v>
      </c>
      <c r="C1513" s="7">
        <v>5</v>
      </c>
      <c r="D1513" s="7">
        <v>7</v>
      </c>
      <c r="E1513" s="7"/>
    </row>
    <row r="1514" spans="1:5">
      <c r="A1514" s="10" t="s">
        <v>3059</v>
      </c>
      <c r="B1514" t="s">
        <v>3060</v>
      </c>
      <c r="C1514" s="7">
        <v>0</v>
      </c>
      <c r="D1514" s="7">
        <v>3</v>
      </c>
      <c r="E1514" s="7"/>
    </row>
    <row r="1515" spans="1:5">
      <c r="A1515" s="10" t="s">
        <v>3061</v>
      </c>
      <c r="B1515" t="s">
        <v>3062</v>
      </c>
      <c r="C1515" s="7">
        <v>0</v>
      </c>
      <c r="D1515" s="7">
        <v>2</v>
      </c>
      <c r="E1515" s="7"/>
    </row>
    <row r="1516" spans="1:5">
      <c r="A1516" s="10" t="s">
        <v>3063</v>
      </c>
      <c r="B1516" t="s">
        <v>3064</v>
      </c>
      <c r="C1516" s="7">
        <v>5</v>
      </c>
      <c r="D1516" s="7">
        <v>5</v>
      </c>
      <c r="E1516" s="7"/>
    </row>
    <row r="1517" spans="1:5">
      <c r="A1517" s="10" t="s">
        <v>3065</v>
      </c>
      <c r="B1517" t="s">
        <v>3066</v>
      </c>
      <c r="C1517" s="7">
        <v>0</v>
      </c>
      <c r="D1517" s="7">
        <v>3</v>
      </c>
      <c r="E1517" s="7"/>
    </row>
    <row r="1518" spans="1:5">
      <c r="A1518" s="10" t="s">
        <v>3067</v>
      </c>
      <c r="B1518" t="s">
        <v>3068</v>
      </c>
      <c r="C1518" s="7">
        <v>0</v>
      </c>
      <c r="D1518" s="7">
        <v>1</v>
      </c>
      <c r="E1518" s="7"/>
    </row>
    <row r="1519" spans="1:5">
      <c r="A1519" s="10" t="s">
        <v>3069</v>
      </c>
      <c r="B1519" t="s">
        <v>3070</v>
      </c>
      <c r="C1519" s="7">
        <v>0</v>
      </c>
      <c r="D1519" s="7">
        <v>1</v>
      </c>
      <c r="E1519" s="7"/>
    </row>
    <row r="1520" spans="1:5">
      <c r="A1520" s="10" t="s">
        <v>3071</v>
      </c>
      <c r="B1520" t="s">
        <v>3072</v>
      </c>
      <c r="C1520" s="7">
        <v>0</v>
      </c>
      <c r="D1520" s="7">
        <v>1</v>
      </c>
      <c r="E1520" s="7"/>
    </row>
    <row r="1521" spans="1:5">
      <c r="A1521" s="10" t="s">
        <v>3073</v>
      </c>
      <c r="B1521" t="s">
        <v>3074</v>
      </c>
      <c r="C1521" s="7">
        <v>0</v>
      </c>
      <c r="D1521" s="7">
        <v>1</v>
      </c>
      <c r="E1521" s="7"/>
    </row>
    <row r="1522" spans="1:5">
      <c r="A1522" s="10" t="s">
        <v>3075</v>
      </c>
      <c r="B1522" t="s">
        <v>3076</v>
      </c>
      <c r="C1522" s="7">
        <v>3</v>
      </c>
      <c r="D1522" s="7">
        <v>5</v>
      </c>
      <c r="E1522" s="7"/>
    </row>
    <row r="1523" spans="1:5">
      <c r="A1523" s="10" t="s">
        <v>3077</v>
      </c>
      <c r="B1523" t="s">
        <v>3078</v>
      </c>
      <c r="C1523" s="7">
        <v>0</v>
      </c>
      <c r="D1523" s="7">
        <v>3</v>
      </c>
      <c r="E1523" s="7"/>
    </row>
    <row r="1524" spans="1:5">
      <c r="A1524" s="10" t="s">
        <v>3079</v>
      </c>
      <c r="B1524" t="s">
        <v>3080</v>
      </c>
      <c r="C1524" s="7">
        <v>2</v>
      </c>
      <c r="D1524" s="7">
        <v>5</v>
      </c>
      <c r="E1524" s="7"/>
    </row>
    <row r="1525" spans="1:5">
      <c r="A1525" s="10" t="s">
        <v>3081</v>
      </c>
      <c r="B1525" t="s">
        <v>3082</v>
      </c>
      <c r="C1525" s="7">
        <v>243</v>
      </c>
      <c r="D1525" s="7">
        <v>220</v>
      </c>
      <c r="E1525" s="7"/>
    </row>
    <row r="1526" spans="1:5">
      <c r="A1526" s="10" t="s">
        <v>3083</v>
      </c>
      <c r="B1526" t="s">
        <v>3084</v>
      </c>
      <c r="C1526" s="7">
        <v>48</v>
      </c>
      <c r="D1526" s="7">
        <v>49</v>
      </c>
      <c r="E1526" s="7"/>
    </row>
    <row r="1527" spans="1:5">
      <c r="A1527" s="10" t="s">
        <v>3085</v>
      </c>
      <c r="B1527" t="s">
        <v>3086</v>
      </c>
      <c r="C1527" s="7">
        <v>1</v>
      </c>
      <c r="D1527" s="7">
        <v>3</v>
      </c>
      <c r="E1527" s="7"/>
    </row>
    <row r="1528" spans="1:5">
      <c r="A1528" s="10" t="s">
        <v>3087</v>
      </c>
      <c r="B1528" t="s">
        <v>3088</v>
      </c>
      <c r="C1528" s="7">
        <v>0</v>
      </c>
      <c r="D1528" s="7">
        <v>4</v>
      </c>
      <c r="E1528" s="7"/>
    </row>
    <row r="1529" spans="1:5">
      <c r="A1529" s="10" t="s">
        <v>3089</v>
      </c>
      <c r="B1529" t="s">
        <v>3090</v>
      </c>
      <c r="C1529" s="7">
        <v>0</v>
      </c>
      <c r="D1529" s="7">
        <v>3</v>
      </c>
      <c r="E1529" s="7"/>
    </row>
    <row r="1530" spans="1:5">
      <c r="A1530" s="10">
        <v>310015</v>
      </c>
      <c r="B1530" t="s">
        <v>3091</v>
      </c>
      <c r="C1530" s="7">
        <v>1490</v>
      </c>
      <c r="D1530" s="7">
        <v>1592</v>
      </c>
      <c r="E1530" s="7"/>
    </row>
    <row r="1531" spans="1:5">
      <c r="A1531" s="10">
        <v>600344</v>
      </c>
      <c r="B1531" t="s">
        <v>3092</v>
      </c>
      <c r="C1531" s="7">
        <v>22</v>
      </c>
      <c r="D1531" s="7">
        <v>23</v>
      </c>
      <c r="E1531" s="7"/>
    </row>
    <row r="1532" spans="1:5">
      <c r="A1532" s="10" t="s">
        <v>3093</v>
      </c>
      <c r="B1532" t="s">
        <v>3094</v>
      </c>
      <c r="C1532" s="7">
        <v>0</v>
      </c>
      <c r="D1532" s="7">
        <v>8</v>
      </c>
      <c r="E1532" s="7"/>
    </row>
    <row r="1533" spans="1:5">
      <c r="A1533" s="10" t="s">
        <v>3095</v>
      </c>
      <c r="B1533" t="s">
        <v>3096</v>
      </c>
      <c r="C1533" s="7">
        <v>87</v>
      </c>
      <c r="D1533" s="7">
        <v>110</v>
      </c>
      <c r="E1533" s="7"/>
    </row>
    <row r="1534" spans="1:5">
      <c r="A1534" s="10" t="s">
        <v>3097</v>
      </c>
      <c r="B1534" t="s">
        <v>3098</v>
      </c>
      <c r="C1534" s="7">
        <v>2</v>
      </c>
      <c r="D1534" s="7">
        <v>5</v>
      </c>
      <c r="E1534" s="7"/>
    </row>
    <row r="1535" spans="1:5">
      <c r="A1535" s="10" t="s">
        <v>3099</v>
      </c>
      <c r="B1535" t="s">
        <v>3100</v>
      </c>
      <c r="C1535" s="7">
        <v>10</v>
      </c>
      <c r="D1535" s="7">
        <v>17</v>
      </c>
      <c r="E1535" s="7"/>
    </row>
    <row r="1536" spans="1:5">
      <c r="A1536" s="10" t="s">
        <v>3101</v>
      </c>
      <c r="B1536" t="s">
        <v>3102</v>
      </c>
      <c r="C1536" s="7">
        <v>1810</v>
      </c>
      <c r="D1536" s="7">
        <v>1861</v>
      </c>
      <c r="E1536" s="7"/>
    </row>
    <row r="1537" spans="1:5">
      <c r="A1537" s="10" t="s">
        <v>3103</v>
      </c>
      <c r="B1537" t="s">
        <v>3104</v>
      </c>
      <c r="C1537" s="7">
        <v>1</v>
      </c>
      <c r="D1537" s="7">
        <v>6</v>
      </c>
      <c r="E1537" s="7"/>
    </row>
    <row r="1538" spans="1:5">
      <c r="A1538" s="10" t="s">
        <v>3105</v>
      </c>
      <c r="B1538" t="s">
        <v>3106</v>
      </c>
      <c r="C1538" s="7">
        <v>0</v>
      </c>
      <c r="D1538" s="7">
        <v>1</v>
      </c>
      <c r="E1538" s="7"/>
    </row>
    <row r="1539" spans="1:5">
      <c r="A1539" s="10" t="s">
        <v>3107</v>
      </c>
      <c r="B1539" t="s">
        <v>3108</v>
      </c>
      <c r="C1539" s="7">
        <v>0</v>
      </c>
      <c r="D1539" s="7">
        <v>41</v>
      </c>
      <c r="E1539" s="7"/>
    </row>
    <row r="1540" spans="1:5">
      <c r="A1540" s="10" t="s">
        <v>3109</v>
      </c>
      <c r="B1540" t="s">
        <v>3110</v>
      </c>
      <c r="C1540" s="7">
        <v>3</v>
      </c>
      <c r="D1540" s="7">
        <v>20</v>
      </c>
      <c r="E1540" s="7"/>
    </row>
    <row r="1541" spans="1:5">
      <c r="A1541" s="10" t="s">
        <v>3111</v>
      </c>
      <c r="B1541" t="s">
        <v>3112</v>
      </c>
      <c r="C1541" s="7">
        <v>13537</v>
      </c>
      <c r="D1541" s="7">
        <v>11456</v>
      </c>
      <c r="E1541" s="7"/>
    </row>
    <row r="1542" spans="1:5">
      <c r="A1542" s="10" t="s">
        <v>3113</v>
      </c>
      <c r="B1542" t="s">
        <v>3114</v>
      </c>
      <c r="C1542" s="7">
        <v>32224</v>
      </c>
      <c r="D1542" s="7">
        <v>33451</v>
      </c>
      <c r="E1542" s="7"/>
    </row>
    <row r="1543" spans="1:5">
      <c r="A1543" s="10" t="s">
        <v>3115</v>
      </c>
      <c r="B1543" t="s">
        <v>3116</v>
      </c>
      <c r="C1543" s="7">
        <v>31068</v>
      </c>
      <c r="D1543" s="7">
        <v>29828</v>
      </c>
      <c r="E1543" s="7"/>
    </row>
    <row r="1544" spans="1:5">
      <c r="A1544" s="10" t="s">
        <v>3117</v>
      </c>
      <c r="B1544" t="s">
        <v>3118</v>
      </c>
      <c r="C1544" s="7">
        <v>300</v>
      </c>
      <c r="D1544" s="7">
        <v>342</v>
      </c>
      <c r="E1544" s="7"/>
    </row>
    <row r="1545" spans="1:5">
      <c r="A1545" s="10">
        <v>140001</v>
      </c>
      <c r="B1545" t="s">
        <v>7763</v>
      </c>
      <c r="C1545" s="7">
        <v>0</v>
      </c>
      <c r="D1545" s="7">
        <v>114</v>
      </c>
      <c r="E1545" s="7"/>
    </row>
    <row r="1546" spans="1:5">
      <c r="A1546" s="10" t="s">
        <v>3120</v>
      </c>
      <c r="B1546" t="s">
        <v>3121</v>
      </c>
      <c r="C1546" s="7">
        <v>353</v>
      </c>
      <c r="D1546" s="7">
        <v>343</v>
      </c>
      <c r="E1546" s="7"/>
    </row>
    <row r="1547" spans="1:5">
      <c r="A1547" s="10" t="s">
        <v>3122</v>
      </c>
      <c r="B1547" t="s">
        <v>3123</v>
      </c>
      <c r="C1547" s="7">
        <v>24</v>
      </c>
      <c r="D1547" s="7">
        <v>26</v>
      </c>
      <c r="E1547" s="7"/>
    </row>
    <row r="1548" spans="1:5">
      <c r="A1548" s="10" t="s">
        <v>3124</v>
      </c>
      <c r="B1548" t="s">
        <v>3125</v>
      </c>
      <c r="C1548" s="7">
        <v>14</v>
      </c>
      <c r="D1548" s="7">
        <v>17</v>
      </c>
      <c r="E1548" s="7"/>
    </row>
    <row r="1549" spans="1:5">
      <c r="A1549" s="10" t="s">
        <v>3126</v>
      </c>
      <c r="B1549" t="s">
        <v>3127</v>
      </c>
      <c r="C1549" s="7">
        <v>0</v>
      </c>
      <c r="D1549" s="7">
        <v>1</v>
      </c>
      <c r="E1549" s="7"/>
    </row>
    <row r="1550" spans="1:5">
      <c r="A1550" s="10" t="s">
        <v>3128</v>
      </c>
      <c r="B1550" t="s">
        <v>3129</v>
      </c>
      <c r="C1550" s="7">
        <v>0</v>
      </c>
      <c r="D1550" s="7">
        <v>1</v>
      </c>
      <c r="E1550" s="7"/>
    </row>
    <row r="1551" spans="1:5">
      <c r="A1551" s="10" t="s">
        <v>3130</v>
      </c>
      <c r="B1551" t="s">
        <v>3131</v>
      </c>
      <c r="C1551" s="7">
        <v>1</v>
      </c>
      <c r="D1551" s="7">
        <v>2</v>
      </c>
      <c r="E1551" s="7"/>
    </row>
    <row r="1552" spans="1:5">
      <c r="A1552" s="10" t="s">
        <v>3132</v>
      </c>
      <c r="B1552" t="s">
        <v>3133</v>
      </c>
      <c r="C1552" s="7">
        <v>0</v>
      </c>
      <c r="D1552" s="7">
        <v>1</v>
      </c>
      <c r="E1552" s="7"/>
    </row>
    <row r="1553" spans="1:5">
      <c r="A1553" s="10" t="s">
        <v>3134</v>
      </c>
      <c r="B1553" t="s">
        <v>3135</v>
      </c>
      <c r="C1553" s="7">
        <v>12</v>
      </c>
      <c r="D1553" s="7">
        <v>21</v>
      </c>
      <c r="E1553" s="7"/>
    </row>
    <row r="1554" spans="1:5">
      <c r="A1554" s="10" t="s">
        <v>3136</v>
      </c>
      <c r="B1554" t="s">
        <v>3137</v>
      </c>
      <c r="C1554" s="7">
        <v>0</v>
      </c>
      <c r="D1554" s="7">
        <v>3</v>
      </c>
      <c r="E1554" s="7"/>
    </row>
    <row r="1555" spans="1:5">
      <c r="A1555" s="10" t="s">
        <v>3138</v>
      </c>
      <c r="B1555" t="s">
        <v>3139</v>
      </c>
      <c r="C1555" s="7">
        <v>1</v>
      </c>
      <c r="D1555" s="7">
        <v>3</v>
      </c>
      <c r="E1555" s="7"/>
    </row>
    <row r="1556" spans="1:5">
      <c r="A1556" s="10" t="s">
        <v>3140</v>
      </c>
      <c r="B1556" t="s">
        <v>3141</v>
      </c>
      <c r="C1556" s="7">
        <v>0</v>
      </c>
      <c r="D1556" s="7">
        <v>3</v>
      </c>
      <c r="E1556" s="7"/>
    </row>
    <row r="1557" spans="1:5">
      <c r="A1557" s="10" t="s">
        <v>3142</v>
      </c>
      <c r="B1557" t="s">
        <v>3143</v>
      </c>
      <c r="C1557" s="7">
        <v>0</v>
      </c>
      <c r="D1557" s="7">
        <v>3</v>
      </c>
      <c r="E1557" s="7"/>
    </row>
    <row r="1558" spans="1:5">
      <c r="A1558" s="10" t="s">
        <v>3144</v>
      </c>
      <c r="B1558" t="s">
        <v>3145</v>
      </c>
      <c r="C1558" s="7">
        <v>0</v>
      </c>
      <c r="D1558" s="7">
        <v>1</v>
      </c>
      <c r="E1558" s="7"/>
    </row>
    <row r="1559" spans="1:5">
      <c r="A1559" s="10" t="s">
        <v>3146</v>
      </c>
      <c r="B1559" t="s">
        <v>3147</v>
      </c>
      <c r="C1559" s="7">
        <v>2</v>
      </c>
      <c r="D1559" s="7">
        <v>3</v>
      </c>
      <c r="E1559" s="7"/>
    </row>
    <row r="1560" spans="1:5">
      <c r="A1560" s="10" t="s">
        <v>3148</v>
      </c>
      <c r="B1560" t="s">
        <v>3149</v>
      </c>
      <c r="C1560" s="7">
        <v>3</v>
      </c>
      <c r="D1560" s="7">
        <v>5</v>
      </c>
      <c r="E1560" s="7"/>
    </row>
    <row r="1561" spans="1:5">
      <c r="A1561" s="10" t="s">
        <v>3150</v>
      </c>
      <c r="B1561" t="s">
        <v>3151</v>
      </c>
      <c r="C1561" s="7">
        <v>8</v>
      </c>
      <c r="D1561" s="7">
        <v>18</v>
      </c>
      <c r="E1561" s="7"/>
    </row>
    <row r="1562" spans="1:5">
      <c r="A1562" s="10" t="s">
        <v>3152</v>
      </c>
      <c r="B1562" t="s">
        <v>3153</v>
      </c>
      <c r="C1562" s="7">
        <v>2</v>
      </c>
      <c r="D1562" s="7">
        <v>4</v>
      </c>
      <c r="E1562" s="7"/>
    </row>
    <row r="1563" spans="1:5">
      <c r="A1563" s="10" t="s">
        <v>3154</v>
      </c>
      <c r="B1563" t="s">
        <v>3155</v>
      </c>
      <c r="C1563" s="7">
        <v>9</v>
      </c>
      <c r="D1563" s="7">
        <v>7</v>
      </c>
      <c r="E1563" s="7"/>
    </row>
    <row r="1564" spans="1:5">
      <c r="A1564" s="10" t="s">
        <v>3156</v>
      </c>
      <c r="B1564" t="s">
        <v>3157</v>
      </c>
      <c r="C1564" s="7">
        <v>6</v>
      </c>
      <c r="D1564" s="7">
        <v>3</v>
      </c>
      <c r="E1564" s="7"/>
    </row>
    <row r="1565" spans="1:5">
      <c r="A1565" s="10" t="s">
        <v>3158</v>
      </c>
      <c r="B1565" t="s">
        <v>3159</v>
      </c>
      <c r="C1565" s="7">
        <v>0</v>
      </c>
      <c r="D1565" s="7">
        <v>3</v>
      </c>
      <c r="E1565" s="7"/>
    </row>
    <row r="1566" spans="1:5">
      <c r="A1566" s="10" t="s">
        <v>3160</v>
      </c>
      <c r="B1566" t="s">
        <v>3161</v>
      </c>
      <c r="C1566" s="7">
        <v>0</v>
      </c>
      <c r="D1566" s="7">
        <v>1</v>
      </c>
      <c r="E1566" s="7"/>
    </row>
    <row r="1567" spans="1:5">
      <c r="A1567" s="10" t="s">
        <v>3162</v>
      </c>
      <c r="B1567" t="s">
        <v>3163</v>
      </c>
      <c r="C1567" s="7">
        <v>7</v>
      </c>
      <c r="D1567" s="7">
        <v>9</v>
      </c>
      <c r="E1567" s="7"/>
    </row>
    <row r="1568" spans="1:5">
      <c r="A1568" s="10" t="s">
        <v>3164</v>
      </c>
      <c r="B1568" t="s">
        <v>3165</v>
      </c>
      <c r="C1568" s="7">
        <v>1</v>
      </c>
      <c r="D1568" s="7">
        <v>2</v>
      </c>
      <c r="E1568" s="7"/>
    </row>
    <row r="1569" spans="1:5">
      <c r="A1569" s="10" t="s">
        <v>3166</v>
      </c>
      <c r="B1569" t="s">
        <v>3167</v>
      </c>
      <c r="C1569" s="7">
        <v>4</v>
      </c>
      <c r="D1569" s="7">
        <v>5</v>
      </c>
      <c r="E1569" s="7"/>
    </row>
    <row r="1570" spans="1:5">
      <c r="A1570" s="10" t="s">
        <v>3168</v>
      </c>
      <c r="B1570" t="s">
        <v>3169</v>
      </c>
      <c r="C1570" s="7">
        <v>4</v>
      </c>
      <c r="D1570" s="7">
        <v>4</v>
      </c>
      <c r="E1570" s="7"/>
    </row>
    <row r="1571" spans="1:5">
      <c r="A1571" s="10" t="s">
        <v>3170</v>
      </c>
      <c r="B1571" t="s">
        <v>3171</v>
      </c>
      <c r="C1571" s="7">
        <v>3</v>
      </c>
      <c r="D1571" s="7">
        <v>4</v>
      </c>
      <c r="E1571" s="7"/>
    </row>
    <row r="1572" spans="1:5">
      <c r="A1572" s="10" t="s">
        <v>3172</v>
      </c>
      <c r="B1572" t="s">
        <v>3173</v>
      </c>
      <c r="C1572" s="7">
        <v>3</v>
      </c>
      <c r="D1572" s="7">
        <v>2</v>
      </c>
      <c r="E1572" s="7"/>
    </row>
    <row r="1573" spans="1:5">
      <c r="A1573" s="10" t="s">
        <v>3174</v>
      </c>
      <c r="B1573" t="s">
        <v>3175</v>
      </c>
      <c r="C1573" s="7">
        <v>0</v>
      </c>
      <c r="D1573" s="7">
        <v>2</v>
      </c>
      <c r="E1573" s="7"/>
    </row>
    <row r="1574" spans="1:5">
      <c r="A1574" s="10" t="s">
        <v>3176</v>
      </c>
      <c r="B1574" t="s">
        <v>3177</v>
      </c>
      <c r="C1574" s="7">
        <v>0</v>
      </c>
      <c r="D1574" s="7">
        <v>2</v>
      </c>
      <c r="E1574" s="7"/>
    </row>
    <row r="1575" spans="1:5">
      <c r="A1575" s="10" t="s">
        <v>3178</v>
      </c>
      <c r="B1575" t="s">
        <v>3179</v>
      </c>
      <c r="C1575" s="7">
        <v>2</v>
      </c>
      <c r="D1575" s="7">
        <v>3</v>
      </c>
      <c r="E1575" s="7"/>
    </row>
    <row r="1576" spans="1:5">
      <c r="A1576" s="10" t="s">
        <v>3180</v>
      </c>
      <c r="B1576" t="s">
        <v>3181</v>
      </c>
      <c r="C1576" s="7">
        <v>0</v>
      </c>
      <c r="D1576" s="7">
        <v>2</v>
      </c>
      <c r="E1576" s="7"/>
    </row>
    <row r="1577" spans="1:5">
      <c r="A1577" s="10" t="s">
        <v>3182</v>
      </c>
      <c r="B1577" t="s">
        <v>3183</v>
      </c>
      <c r="C1577" s="7">
        <v>1</v>
      </c>
      <c r="D1577" s="7">
        <v>2</v>
      </c>
      <c r="E1577" s="7"/>
    </row>
    <row r="1578" spans="1:5">
      <c r="A1578" s="10" t="s">
        <v>3184</v>
      </c>
      <c r="B1578" t="s">
        <v>3185</v>
      </c>
      <c r="C1578" s="7">
        <v>0</v>
      </c>
      <c r="D1578" s="7">
        <v>2</v>
      </c>
      <c r="E1578" s="7"/>
    </row>
    <row r="1579" spans="1:5">
      <c r="A1579" s="10" t="s">
        <v>3186</v>
      </c>
      <c r="B1579" t="s">
        <v>3187</v>
      </c>
      <c r="C1579" s="7">
        <v>1</v>
      </c>
      <c r="D1579" s="7">
        <v>3</v>
      </c>
      <c r="E1579" s="7"/>
    </row>
    <row r="1580" spans="1:5">
      <c r="A1580" s="10" t="s">
        <v>3188</v>
      </c>
      <c r="B1580" t="s">
        <v>3189</v>
      </c>
      <c r="C1580" s="7">
        <v>0</v>
      </c>
      <c r="D1580" s="7">
        <v>3</v>
      </c>
      <c r="E1580" s="7"/>
    </row>
    <row r="1581" spans="1:5">
      <c r="A1581" s="10" t="s">
        <v>3190</v>
      </c>
      <c r="B1581" t="s">
        <v>3191</v>
      </c>
      <c r="C1581" s="7">
        <v>3</v>
      </c>
      <c r="D1581" s="7">
        <v>3</v>
      </c>
      <c r="E1581" s="7"/>
    </row>
    <row r="1582" spans="1:5">
      <c r="A1582" s="10" t="s">
        <v>3192</v>
      </c>
      <c r="B1582" t="s">
        <v>3193</v>
      </c>
      <c r="C1582" s="7">
        <v>0</v>
      </c>
      <c r="D1582" s="7">
        <v>1</v>
      </c>
      <c r="E1582" s="7"/>
    </row>
    <row r="1583" spans="1:5">
      <c r="A1583" s="10" t="s">
        <v>3194</v>
      </c>
      <c r="B1583" t="s">
        <v>3195</v>
      </c>
      <c r="C1583" s="7">
        <v>0</v>
      </c>
      <c r="D1583" s="7">
        <v>1</v>
      </c>
      <c r="E1583" s="7"/>
    </row>
    <row r="1584" spans="1:5">
      <c r="A1584" s="10" t="s">
        <v>3196</v>
      </c>
      <c r="B1584" t="s">
        <v>3197</v>
      </c>
      <c r="C1584" s="7">
        <v>0</v>
      </c>
      <c r="D1584" s="7">
        <v>1</v>
      </c>
      <c r="E1584" s="7"/>
    </row>
    <row r="1585" spans="1:5">
      <c r="A1585" s="10" t="s">
        <v>3198</v>
      </c>
      <c r="B1585" t="s">
        <v>3199</v>
      </c>
      <c r="C1585" s="7">
        <v>0</v>
      </c>
      <c r="D1585" s="7">
        <v>1</v>
      </c>
      <c r="E1585" s="7"/>
    </row>
    <row r="1586" spans="1:5">
      <c r="A1586" s="10" t="s">
        <v>3200</v>
      </c>
      <c r="B1586" t="s">
        <v>3201</v>
      </c>
      <c r="C1586" s="7">
        <v>0</v>
      </c>
      <c r="D1586" s="7">
        <v>1</v>
      </c>
      <c r="E1586" s="7"/>
    </row>
    <row r="1587" spans="1:5">
      <c r="A1587" s="10" t="s">
        <v>3202</v>
      </c>
      <c r="B1587" t="s">
        <v>3203</v>
      </c>
      <c r="C1587" s="7">
        <v>0</v>
      </c>
      <c r="D1587" s="7">
        <v>1</v>
      </c>
      <c r="E1587" s="7"/>
    </row>
    <row r="1588" spans="1:5">
      <c r="A1588" s="10" t="s">
        <v>3204</v>
      </c>
      <c r="B1588" t="s">
        <v>3205</v>
      </c>
      <c r="C1588" s="7">
        <v>0</v>
      </c>
      <c r="D1588" s="7">
        <v>1</v>
      </c>
      <c r="E1588" s="7"/>
    </row>
    <row r="1589" spans="1:5">
      <c r="A1589" s="10" t="s">
        <v>3206</v>
      </c>
      <c r="B1589" t="s">
        <v>3207</v>
      </c>
      <c r="C1589" s="7">
        <v>0</v>
      </c>
      <c r="D1589" s="7">
        <v>1</v>
      </c>
      <c r="E1589" s="7"/>
    </row>
    <row r="1590" spans="1:5">
      <c r="A1590" s="10" t="s">
        <v>3208</v>
      </c>
      <c r="B1590" t="s">
        <v>3209</v>
      </c>
      <c r="C1590" s="7">
        <v>0</v>
      </c>
      <c r="D1590" s="7">
        <v>1</v>
      </c>
      <c r="E1590" s="7"/>
    </row>
    <row r="1591" spans="1:5">
      <c r="A1591" s="10" t="s">
        <v>3210</v>
      </c>
      <c r="B1591" t="s">
        <v>3211</v>
      </c>
      <c r="C1591" s="7">
        <v>0</v>
      </c>
      <c r="D1591" s="7">
        <v>1</v>
      </c>
      <c r="E1591" s="7"/>
    </row>
    <row r="1592" spans="1:5">
      <c r="A1592" s="10" t="s">
        <v>3212</v>
      </c>
      <c r="B1592" t="s">
        <v>3213</v>
      </c>
      <c r="C1592" s="7">
        <v>0</v>
      </c>
      <c r="D1592" s="7">
        <v>1</v>
      </c>
      <c r="E1592" s="7"/>
    </row>
    <row r="1593" spans="1:5">
      <c r="A1593" s="10" t="s">
        <v>3214</v>
      </c>
      <c r="B1593" t="s">
        <v>3215</v>
      </c>
      <c r="C1593" s="7">
        <v>0</v>
      </c>
      <c r="D1593" s="7">
        <v>1</v>
      </c>
      <c r="E1593" s="7"/>
    </row>
    <row r="1594" spans="1:5">
      <c r="A1594" s="10" t="s">
        <v>3216</v>
      </c>
      <c r="B1594" t="s">
        <v>3217</v>
      </c>
      <c r="C1594" s="7">
        <v>0</v>
      </c>
      <c r="D1594" s="7">
        <v>1</v>
      </c>
      <c r="E1594" s="7"/>
    </row>
    <row r="1595" spans="1:5">
      <c r="A1595" s="10" t="s">
        <v>3218</v>
      </c>
      <c r="B1595" t="s">
        <v>3219</v>
      </c>
      <c r="C1595" s="7">
        <v>0</v>
      </c>
      <c r="D1595" s="7">
        <v>1</v>
      </c>
      <c r="E1595" s="7"/>
    </row>
    <row r="1596" spans="1:5">
      <c r="A1596" s="10" t="s">
        <v>3220</v>
      </c>
      <c r="B1596" t="s">
        <v>3221</v>
      </c>
      <c r="C1596" s="7">
        <v>0</v>
      </c>
      <c r="D1596" s="7">
        <v>1</v>
      </c>
      <c r="E1596" s="7"/>
    </row>
    <row r="1597" spans="1:5">
      <c r="A1597" s="10" t="s">
        <v>3222</v>
      </c>
      <c r="B1597" t="s">
        <v>3223</v>
      </c>
      <c r="C1597" s="7">
        <v>0</v>
      </c>
      <c r="D1597" s="7">
        <v>1</v>
      </c>
      <c r="E1597" s="7"/>
    </row>
    <row r="1598" spans="1:5">
      <c r="A1598" s="10" t="s">
        <v>3224</v>
      </c>
      <c r="B1598" t="s">
        <v>3225</v>
      </c>
      <c r="C1598" s="7">
        <v>0</v>
      </c>
      <c r="D1598" s="7">
        <v>1</v>
      </c>
      <c r="E1598" s="7"/>
    </row>
    <row r="1599" spans="1:5">
      <c r="A1599" s="10" t="s">
        <v>3226</v>
      </c>
      <c r="B1599" t="s">
        <v>3227</v>
      </c>
      <c r="C1599" s="7">
        <v>0</v>
      </c>
      <c r="D1599" s="7">
        <v>2</v>
      </c>
      <c r="E1599" s="7"/>
    </row>
    <row r="1600" spans="1:5">
      <c r="A1600" s="10" t="s">
        <v>3228</v>
      </c>
      <c r="B1600" t="s">
        <v>3229</v>
      </c>
      <c r="C1600" s="7">
        <v>0</v>
      </c>
      <c r="D1600" s="7">
        <v>1</v>
      </c>
      <c r="E1600" s="7"/>
    </row>
    <row r="1601" spans="1:5">
      <c r="A1601" s="10" t="s">
        <v>3230</v>
      </c>
      <c r="B1601" t="s">
        <v>3231</v>
      </c>
      <c r="C1601" s="7">
        <v>0</v>
      </c>
      <c r="D1601" s="7">
        <v>1</v>
      </c>
      <c r="E1601" s="7"/>
    </row>
    <row r="1602" spans="1:5">
      <c r="A1602" s="10" t="s">
        <v>3232</v>
      </c>
      <c r="B1602" t="s">
        <v>3233</v>
      </c>
      <c r="C1602" s="7">
        <v>0</v>
      </c>
      <c r="D1602" s="7">
        <v>1</v>
      </c>
      <c r="E1602" s="7"/>
    </row>
    <row r="1603" spans="1:5">
      <c r="A1603" s="10" t="s">
        <v>3234</v>
      </c>
      <c r="B1603" t="s">
        <v>3235</v>
      </c>
      <c r="C1603" s="7">
        <v>0</v>
      </c>
      <c r="D1603" s="7">
        <v>1</v>
      </c>
      <c r="E1603" s="7"/>
    </row>
    <row r="1604" spans="1:5">
      <c r="A1604" s="10" t="s">
        <v>3236</v>
      </c>
      <c r="B1604" t="s">
        <v>3237</v>
      </c>
      <c r="C1604" s="7">
        <v>0</v>
      </c>
      <c r="D1604" s="7">
        <v>1</v>
      </c>
      <c r="E1604" s="7"/>
    </row>
    <row r="1605" spans="1:5">
      <c r="A1605" s="10" t="s">
        <v>3238</v>
      </c>
      <c r="B1605" t="s">
        <v>3239</v>
      </c>
      <c r="C1605" s="7">
        <v>0</v>
      </c>
      <c r="D1605" s="7">
        <v>1</v>
      </c>
      <c r="E1605" s="7"/>
    </row>
    <row r="1606" spans="1:5">
      <c r="A1606" s="10" t="s">
        <v>3240</v>
      </c>
      <c r="B1606" t="s">
        <v>3241</v>
      </c>
      <c r="C1606" s="7">
        <v>0</v>
      </c>
      <c r="D1606" s="7">
        <v>1</v>
      </c>
      <c r="E1606" s="7"/>
    </row>
    <row r="1607" spans="1:5">
      <c r="A1607" s="10" t="s">
        <v>3242</v>
      </c>
      <c r="B1607" t="s">
        <v>3243</v>
      </c>
      <c r="C1607" s="7">
        <v>0</v>
      </c>
      <c r="D1607" s="7">
        <v>1</v>
      </c>
      <c r="E1607" s="7"/>
    </row>
    <row r="1608" spans="1:5">
      <c r="A1608" s="10" t="s">
        <v>3244</v>
      </c>
      <c r="B1608" t="s">
        <v>3245</v>
      </c>
      <c r="C1608" s="7">
        <v>0</v>
      </c>
      <c r="D1608" s="7">
        <v>1</v>
      </c>
      <c r="E1608" s="7"/>
    </row>
    <row r="1609" spans="1:5">
      <c r="A1609" s="10" t="s">
        <v>3246</v>
      </c>
      <c r="B1609" t="s">
        <v>3247</v>
      </c>
      <c r="C1609" s="7">
        <v>0</v>
      </c>
      <c r="D1609" s="7">
        <v>1</v>
      </c>
      <c r="E1609" s="7"/>
    </row>
    <row r="1610" spans="1:5">
      <c r="A1610" s="10" t="s">
        <v>3248</v>
      </c>
      <c r="B1610" t="s">
        <v>3249</v>
      </c>
      <c r="C1610" s="7">
        <v>0</v>
      </c>
      <c r="D1610" s="7">
        <v>1</v>
      </c>
      <c r="E1610" s="7"/>
    </row>
    <row r="1611" spans="1:5">
      <c r="A1611" s="10" t="s">
        <v>3250</v>
      </c>
      <c r="B1611" t="s">
        <v>3251</v>
      </c>
      <c r="C1611" s="7">
        <v>0</v>
      </c>
      <c r="D1611" s="7">
        <v>1</v>
      </c>
      <c r="E1611" s="7"/>
    </row>
    <row r="1612" spans="1:5">
      <c r="A1612" s="10" t="s">
        <v>3252</v>
      </c>
      <c r="B1612" t="s">
        <v>3253</v>
      </c>
      <c r="C1612" s="7">
        <v>1</v>
      </c>
      <c r="D1612" s="7">
        <v>2</v>
      </c>
      <c r="E1612" s="7"/>
    </row>
    <row r="1613" spans="1:5">
      <c r="A1613" s="10" t="s">
        <v>3254</v>
      </c>
      <c r="B1613" t="s">
        <v>3255</v>
      </c>
      <c r="C1613" s="7">
        <v>0</v>
      </c>
      <c r="D1613" s="7">
        <v>1</v>
      </c>
      <c r="E1613" s="7"/>
    </row>
    <row r="1614" spans="1:5">
      <c r="A1614" s="10" t="s">
        <v>3256</v>
      </c>
      <c r="B1614" t="s">
        <v>3257</v>
      </c>
      <c r="C1614" s="7">
        <v>0</v>
      </c>
      <c r="D1614" s="7">
        <v>1</v>
      </c>
      <c r="E1614" s="7"/>
    </row>
    <row r="1615" spans="1:5">
      <c r="A1615" s="10" t="s">
        <v>3258</v>
      </c>
      <c r="B1615" t="s">
        <v>3259</v>
      </c>
      <c r="C1615" s="7">
        <v>2</v>
      </c>
      <c r="D1615" s="7">
        <v>3</v>
      </c>
      <c r="E1615" s="7"/>
    </row>
    <row r="1616" spans="1:5">
      <c r="A1616" s="10" t="s">
        <v>3260</v>
      </c>
      <c r="B1616" t="s">
        <v>3261</v>
      </c>
      <c r="C1616" s="7">
        <v>1</v>
      </c>
      <c r="D1616" s="7">
        <v>4</v>
      </c>
      <c r="E1616" s="7"/>
    </row>
    <row r="1617" spans="1:5">
      <c r="A1617" s="10" t="s">
        <v>3262</v>
      </c>
      <c r="B1617" t="s">
        <v>3263</v>
      </c>
      <c r="C1617" s="7">
        <v>1</v>
      </c>
      <c r="D1617" s="7">
        <v>3</v>
      </c>
      <c r="E1617" s="7"/>
    </row>
    <row r="1618" spans="1:5">
      <c r="A1618" s="10" t="s">
        <v>3264</v>
      </c>
      <c r="B1618" t="s">
        <v>3265</v>
      </c>
      <c r="C1618" s="7">
        <v>0</v>
      </c>
      <c r="D1618" s="7">
        <v>1</v>
      </c>
      <c r="E1618" s="7"/>
    </row>
    <row r="1619" spans="1:5">
      <c r="A1619" s="10" t="s">
        <v>3266</v>
      </c>
      <c r="B1619" t="s">
        <v>3267</v>
      </c>
      <c r="C1619" s="7">
        <v>0</v>
      </c>
      <c r="D1619" s="7">
        <v>1</v>
      </c>
      <c r="E1619" s="7"/>
    </row>
    <row r="1620" spans="1:5">
      <c r="A1620" s="10" t="s">
        <v>3268</v>
      </c>
      <c r="B1620" t="s">
        <v>3269</v>
      </c>
      <c r="C1620" s="7">
        <v>0</v>
      </c>
      <c r="D1620" s="7">
        <v>1</v>
      </c>
      <c r="E1620" s="7"/>
    </row>
    <row r="1621" spans="1:5">
      <c r="A1621" s="10" t="s">
        <v>3270</v>
      </c>
      <c r="B1621" t="s">
        <v>3271</v>
      </c>
      <c r="C1621" s="7">
        <v>7</v>
      </c>
      <c r="D1621" s="7">
        <v>4</v>
      </c>
      <c r="E1621" s="7"/>
    </row>
    <row r="1622" spans="1:5">
      <c r="A1622" s="10" t="s">
        <v>3272</v>
      </c>
      <c r="B1622" t="s">
        <v>3273</v>
      </c>
      <c r="C1622" s="7">
        <v>0</v>
      </c>
      <c r="D1622" s="7">
        <v>2</v>
      </c>
      <c r="E1622" s="7"/>
    </row>
    <row r="1623" spans="1:5">
      <c r="A1623" s="10" t="s">
        <v>3274</v>
      </c>
      <c r="B1623" t="s">
        <v>3275</v>
      </c>
      <c r="C1623" s="7">
        <v>1</v>
      </c>
      <c r="D1623" s="7">
        <v>2</v>
      </c>
      <c r="E1623" s="7"/>
    </row>
    <row r="1624" spans="1:5">
      <c r="A1624" s="10" t="s">
        <v>3276</v>
      </c>
      <c r="B1624" t="s">
        <v>3277</v>
      </c>
      <c r="C1624" s="7">
        <v>0</v>
      </c>
      <c r="D1624" s="7">
        <v>1</v>
      </c>
      <c r="E1624" s="7"/>
    </row>
    <row r="1625" spans="1:5">
      <c r="A1625" s="10" t="s">
        <v>3278</v>
      </c>
      <c r="B1625" t="s">
        <v>3279</v>
      </c>
      <c r="C1625" s="7">
        <v>0</v>
      </c>
      <c r="D1625" s="7">
        <v>1</v>
      </c>
      <c r="E1625" s="7"/>
    </row>
    <row r="1626" spans="1:5">
      <c r="A1626" s="10" t="s">
        <v>3280</v>
      </c>
      <c r="B1626" t="s">
        <v>3279</v>
      </c>
      <c r="C1626" s="7">
        <v>0</v>
      </c>
      <c r="D1626" s="7">
        <v>1</v>
      </c>
      <c r="E1626" s="7"/>
    </row>
    <row r="1627" spans="1:5">
      <c r="A1627" s="10" t="s">
        <v>3281</v>
      </c>
      <c r="B1627" t="s">
        <v>3282</v>
      </c>
      <c r="C1627" s="7">
        <v>0</v>
      </c>
      <c r="D1627" s="7">
        <v>1</v>
      </c>
      <c r="E1627" s="7"/>
    </row>
    <row r="1628" spans="1:5">
      <c r="A1628" s="10" t="s">
        <v>3283</v>
      </c>
      <c r="B1628" t="s">
        <v>3284</v>
      </c>
      <c r="C1628" s="7">
        <v>0</v>
      </c>
      <c r="D1628" s="7">
        <v>1</v>
      </c>
      <c r="E1628" s="7"/>
    </row>
    <row r="1629" spans="1:5">
      <c r="A1629" s="10" t="s">
        <v>3285</v>
      </c>
      <c r="B1629" t="s">
        <v>3286</v>
      </c>
      <c r="C1629" s="7">
        <v>0</v>
      </c>
      <c r="D1629" s="7">
        <v>1</v>
      </c>
      <c r="E1629" s="7"/>
    </row>
    <row r="1630" spans="1:5">
      <c r="A1630" s="10" t="s">
        <v>3287</v>
      </c>
      <c r="B1630" t="s">
        <v>3288</v>
      </c>
      <c r="C1630" s="7">
        <v>0</v>
      </c>
      <c r="D1630" s="7">
        <v>1</v>
      </c>
      <c r="E1630" s="7"/>
    </row>
    <row r="1631" spans="1:5">
      <c r="A1631" s="10" t="s">
        <v>3289</v>
      </c>
      <c r="B1631" t="s">
        <v>3290</v>
      </c>
      <c r="C1631" s="7">
        <v>0</v>
      </c>
      <c r="D1631" s="7">
        <v>1</v>
      </c>
      <c r="E1631" s="7"/>
    </row>
    <row r="1632" spans="1:5">
      <c r="A1632" s="10" t="s">
        <v>3291</v>
      </c>
      <c r="B1632" t="s">
        <v>3292</v>
      </c>
      <c r="C1632" s="7">
        <v>1</v>
      </c>
      <c r="D1632" s="7">
        <v>1</v>
      </c>
      <c r="E1632" s="7"/>
    </row>
    <row r="1633" spans="1:5">
      <c r="A1633" s="10" t="s">
        <v>3293</v>
      </c>
      <c r="B1633" t="s">
        <v>3294</v>
      </c>
      <c r="C1633" s="7">
        <v>2</v>
      </c>
      <c r="D1633" s="7">
        <v>1</v>
      </c>
      <c r="E1633" s="7"/>
    </row>
    <row r="1634" spans="1:5">
      <c r="A1634" s="10" t="s">
        <v>3295</v>
      </c>
      <c r="B1634" t="s">
        <v>3296</v>
      </c>
      <c r="C1634" s="7">
        <v>5</v>
      </c>
      <c r="D1634" s="7">
        <v>8</v>
      </c>
      <c r="E1634" s="7"/>
    </row>
    <row r="1635" spans="1:5">
      <c r="A1635" s="10" t="s">
        <v>3297</v>
      </c>
      <c r="B1635" t="s">
        <v>3298</v>
      </c>
      <c r="C1635" s="7">
        <v>2</v>
      </c>
      <c r="D1635" s="7">
        <v>1</v>
      </c>
      <c r="E1635" s="7"/>
    </row>
    <row r="1636" spans="1:5">
      <c r="A1636" s="10" t="s">
        <v>3299</v>
      </c>
      <c r="B1636" t="s">
        <v>3300</v>
      </c>
      <c r="C1636" s="7">
        <v>0</v>
      </c>
      <c r="D1636" s="7">
        <v>1</v>
      </c>
      <c r="E1636" s="7"/>
    </row>
    <row r="1637" spans="1:5">
      <c r="A1637" s="10" t="s">
        <v>3301</v>
      </c>
      <c r="B1637" t="s">
        <v>3302</v>
      </c>
      <c r="C1637" s="7">
        <v>1</v>
      </c>
      <c r="D1637" s="7">
        <v>1</v>
      </c>
      <c r="E1637" s="7"/>
    </row>
    <row r="1638" spans="1:5">
      <c r="A1638" s="10" t="s">
        <v>3303</v>
      </c>
      <c r="B1638" t="s">
        <v>3304</v>
      </c>
      <c r="C1638" s="7">
        <v>1</v>
      </c>
      <c r="D1638" s="7">
        <v>1</v>
      </c>
      <c r="E1638" s="7"/>
    </row>
    <row r="1639" spans="1:5">
      <c r="A1639" s="10" t="s">
        <v>3305</v>
      </c>
      <c r="B1639" t="s">
        <v>3306</v>
      </c>
      <c r="C1639" s="7">
        <v>8</v>
      </c>
      <c r="D1639" s="7">
        <v>5</v>
      </c>
      <c r="E1639" s="7"/>
    </row>
    <row r="1640" spans="1:5">
      <c r="A1640" s="10" t="s">
        <v>3307</v>
      </c>
      <c r="B1640" t="s">
        <v>3308</v>
      </c>
      <c r="C1640" s="7">
        <v>0</v>
      </c>
      <c r="D1640" s="7">
        <v>1</v>
      </c>
      <c r="E1640" s="7"/>
    </row>
    <row r="1641" spans="1:5">
      <c r="A1641" s="10" t="s">
        <v>3309</v>
      </c>
      <c r="B1641" t="s">
        <v>3298</v>
      </c>
      <c r="C1641" s="7">
        <v>1</v>
      </c>
      <c r="D1641" s="7">
        <v>1</v>
      </c>
      <c r="E1641" s="7"/>
    </row>
    <row r="1642" spans="1:5">
      <c r="A1642" s="10" t="s">
        <v>3310</v>
      </c>
      <c r="B1642" t="s">
        <v>3311</v>
      </c>
      <c r="C1642" s="7">
        <v>0</v>
      </c>
      <c r="D1642" s="7">
        <v>1</v>
      </c>
      <c r="E1642" s="7"/>
    </row>
    <row r="1643" spans="1:5">
      <c r="A1643" s="10" t="s">
        <v>3312</v>
      </c>
      <c r="B1643" t="s">
        <v>3313</v>
      </c>
      <c r="C1643" s="7">
        <v>0</v>
      </c>
      <c r="D1643" s="7">
        <v>1</v>
      </c>
      <c r="E1643" s="7"/>
    </row>
    <row r="1644" spans="1:5">
      <c r="A1644" s="10" t="s">
        <v>3314</v>
      </c>
      <c r="B1644" t="s">
        <v>3315</v>
      </c>
      <c r="C1644" s="7">
        <v>1</v>
      </c>
      <c r="D1644" s="7">
        <v>1</v>
      </c>
      <c r="E1644" s="7"/>
    </row>
    <row r="1645" spans="1:5">
      <c r="A1645" s="10" t="s">
        <v>3316</v>
      </c>
      <c r="B1645" t="s">
        <v>3306</v>
      </c>
      <c r="C1645" s="7">
        <v>1</v>
      </c>
      <c r="D1645" s="7">
        <v>1</v>
      </c>
      <c r="E1645" s="7"/>
    </row>
    <row r="1646" spans="1:5">
      <c r="A1646" s="10" t="s">
        <v>3317</v>
      </c>
      <c r="B1646" t="s">
        <v>3308</v>
      </c>
      <c r="C1646" s="7">
        <v>0</v>
      </c>
      <c r="D1646" s="7">
        <v>1</v>
      </c>
      <c r="E1646" s="7"/>
    </row>
    <row r="1647" spans="1:5">
      <c r="A1647" s="10" t="s">
        <v>3318</v>
      </c>
      <c r="B1647" t="s">
        <v>3319</v>
      </c>
      <c r="C1647" s="7">
        <v>1</v>
      </c>
      <c r="D1647" s="7">
        <v>1</v>
      </c>
      <c r="E1647" s="7"/>
    </row>
    <row r="1648" spans="1:5">
      <c r="A1648" s="10" t="s">
        <v>3320</v>
      </c>
      <c r="B1648" t="s">
        <v>3321</v>
      </c>
      <c r="C1648" s="7">
        <v>0</v>
      </c>
      <c r="D1648" s="7">
        <v>1</v>
      </c>
      <c r="E1648" s="7"/>
    </row>
    <row r="1649" spans="1:5">
      <c r="A1649" s="10" t="s">
        <v>3322</v>
      </c>
      <c r="B1649" t="s">
        <v>3434</v>
      </c>
      <c r="C1649" s="7">
        <v>0</v>
      </c>
      <c r="D1649" s="7">
        <v>2</v>
      </c>
      <c r="E1649" s="7"/>
    </row>
    <row r="1650" spans="1:5">
      <c r="A1650" s="10" t="s">
        <v>3324</v>
      </c>
      <c r="B1650" t="s">
        <v>3325</v>
      </c>
      <c r="C1650" s="7">
        <v>0</v>
      </c>
      <c r="D1650" s="7">
        <v>1</v>
      </c>
      <c r="E1650" s="7"/>
    </row>
    <row r="1651" spans="1:5">
      <c r="A1651" s="10" t="s">
        <v>3326</v>
      </c>
      <c r="B1651" t="s">
        <v>3327</v>
      </c>
      <c r="C1651" s="7">
        <v>0</v>
      </c>
      <c r="D1651" s="7">
        <v>1</v>
      </c>
      <c r="E1651" s="7"/>
    </row>
    <row r="1652" spans="1:5">
      <c r="A1652" s="10" t="s">
        <v>3328</v>
      </c>
      <c r="B1652" t="s">
        <v>3329</v>
      </c>
      <c r="C1652" s="7">
        <v>21</v>
      </c>
      <c r="D1652" s="7">
        <v>16</v>
      </c>
      <c r="E1652" s="7"/>
    </row>
    <row r="1653" spans="1:5">
      <c r="A1653" s="10" t="s">
        <v>3330</v>
      </c>
      <c r="B1653" t="s">
        <v>3331</v>
      </c>
      <c r="C1653" s="7">
        <v>0</v>
      </c>
      <c r="D1653" s="7">
        <v>2</v>
      </c>
      <c r="E1653" s="7"/>
    </row>
    <row r="1654" spans="1:5">
      <c r="A1654" s="10" t="s">
        <v>3332</v>
      </c>
      <c r="B1654" t="s">
        <v>3333</v>
      </c>
      <c r="C1654" s="7">
        <v>0</v>
      </c>
      <c r="D1654" s="7">
        <v>1</v>
      </c>
      <c r="E1654" s="7"/>
    </row>
    <row r="1655" spans="1:5">
      <c r="A1655" s="10" t="s">
        <v>3334</v>
      </c>
      <c r="B1655" t="s">
        <v>3335</v>
      </c>
      <c r="C1655" s="7">
        <v>0</v>
      </c>
      <c r="D1655" s="7">
        <v>5</v>
      </c>
      <c r="E1655" s="7"/>
    </row>
    <row r="1656" spans="1:5">
      <c r="A1656" s="10" t="s">
        <v>3336</v>
      </c>
      <c r="B1656" t="s">
        <v>3337</v>
      </c>
      <c r="C1656" s="7">
        <v>0</v>
      </c>
      <c r="D1656" s="7">
        <v>2</v>
      </c>
      <c r="E1656" s="7"/>
    </row>
    <row r="1657" spans="1:5">
      <c r="A1657" s="10" t="s">
        <v>3338</v>
      </c>
      <c r="B1657" t="s">
        <v>3339</v>
      </c>
      <c r="C1657" s="7">
        <v>0</v>
      </c>
      <c r="D1657" s="7">
        <v>1</v>
      </c>
      <c r="E1657" s="7"/>
    </row>
    <row r="1658" spans="1:5">
      <c r="A1658" s="10" t="s">
        <v>3340</v>
      </c>
      <c r="B1658" t="s">
        <v>3341</v>
      </c>
      <c r="C1658" s="7">
        <v>0</v>
      </c>
      <c r="D1658" s="7">
        <v>1</v>
      </c>
      <c r="E1658" s="7"/>
    </row>
    <row r="1659" spans="1:5">
      <c r="A1659" s="10" t="s">
        <v>3342</v>
      </c>
      <c r="B1659" t="s">
        <v>3343</v>
      </c>
      <c r="C1659" s="7">
        <v>0</v>
      </c>
      <c r="D1659" s="7">
        <v>1</v>
      </c>
      <c r="E1659" s="7"/>
    </row>
    <row r="1660" spans="1:5">
      <c r="A1660" s="10" t="s">
        <v>3344</v>
      </c>
      <c r="B1660" t="s">
        <v>3345</v>
      </c>
      <c r="C1660" s="7">
        <v>0</v>
      </c>
      <c r="D1660" s="7">
        <v>1</v>
      </c>
      <c r="E1660" s="7"/>
    </row>
    <row r="1661" spans="1:5">
      <c r="A1661" s="10" t="s">
        <v>3346</v>
      </c>
      <c r="B1661" t="s">
        <v>3323</v>
      </c>
      <c r="C1661" s="7">
        <v>43</v>
      </c>
      <c r="D1661" s="7">
        <v>54</v>
      </c>
      <c r="E1661" s="7"/>
    </row>
    <row r="1662" spans="1:5">
      <c r="A1662" s="10" t="s">
        <v>3347</v>
      </c>
      <c r="B1662" t="s">
        <v>3348</v>
      </c>
      <c r="C1662" s="7">
        <v>0</v>
      </c>
      <c r="D1662" s="7">
        <v>2</v>
      </c>
      <c r="E1662" s="7"/>
    </row>
    <row r="1663" spans="1:5">
      <c r="A1663" s="10" t="s">
        <v>3349</v>
      </c>
      <c r="B1663" t="s">
        <v>3350</v>
      </c>
      <c r="C1663" s="7">
        <v>0</v>
      </c>
      <c r="D1663" s="7">
        <v>2</v>
      </c>
      <c r="E1663" s="7"/>
    </row>
    <row r="1664" spans="1:5">
      <c r="A1664" s="10" t="s">
        <v>3351</v>
      </c>
      <c r="B1664" t="s">
        <v>3352</v>
      </c>
      <c r="C1664" s="7">
        <v>0</v>
      </c>
      <c r="D1664" s="7">
        <v>1</v>
      </c>
      <c r="E1664" s="7"/>
    </row>
    <row r="1665" spans="1:5">
      <c r="A1665" s="10" t="s">
        <v>3353</v>
      </c>
      <c r="B1665" t="s">
        <v>3354</v>
      </c>
      <c r="C1665" s="7">
        <v>0</v>
      </c>
      <c r="D1665" s="7">
        <v>1</v>
      </c>
      <c r="E1665" s="7"/>
    </row>
    <row r="1666" spans="1:5">
      <c r="A1666" s="10" t="s">
        <v>3355</v>
      </c>
      <c r="B1666" t="s">
        <v>3356</v>
      </c>
      <c r="C1666" s="7">
        <v>0</v>
      </c>
      <c r="D1666" s="7">
        <v>1</v>
      </c>
      <c r="E1666" s="7"/>
    </row>
    <row r="1667" spans="1:5">
      <c r="A1667" s="10" t="s">
        <v>3357</v>
      </c>
      <c r="B1667" t="s">
        <v>3358</v>
      </c>
      <c r="C1667" s="7">
        <v>0</v>
      </c>
      <c r="D1667" s="7">
        <v>1</v>
      </c>
      <c r="E1667" s="7"/>
    </row>
    <row r="1668" spans="1:5">
      <c r="A1668" s="10" t="s">
        <v>3359</v>
      </c>
      <c r="B1668" t="s">
        <v>3360</v>
      </c>
      <c r="C1668" s="7">
        <v>0</v>
      </c>
      <c r="D1668" s="7">
        <v>1</v>
      </c>
      <c r="E1668" s="7"/>
    </row>
    <row r="1669" spans="1:5">
      <c r="A1669" s="10" t="s">
        <v>3361</v>
      </c>
      <c r="B1669" t="s">
        <v>3362</v>
      </c>
      <c r="C1669" s="7">
        <v>0</v>
      </c>
      <c r="D1669" s="7">
        <v>1</v>
      </c>
      <c r="E1669" s="7"/>
    </row>
    <row r="1670" spans="1:5">
      <c r="A1670" s="10" t="s">
        <v>3363</v>
      </c>
      <c r="B1670" t="s">
        <v>3364</v>
      </c>
      <c r="C1670" s="7">
        <v>16</v>
      </c>
      <c r="D1670" s="7">
        <v>11</v>
      </c>
      <c r="E1670" s="7"/>
    </row>
    <row r="1671" spans="1:5">
      <c r="A1671" s="10" t="s">
        <v>3365</v>
      </c>
      <c r="B1671" t="s">
        <v>3366</v>
      </c>
      <c r="C1671" s="7">
        <v>2</v>
      </c>
      <c r="D1671" s="7">
        <v>1</v>
      </c>
      <c r="E1671" s="7"/>
    </row>
    <row r="1672" spans="1:5">
      <c r="A1672" s="10" t="s">
        <v>3367</v>
      </c>
      <c r="B1672" t="s">
        <v>3368</v>
      </c>
      <c r="C1672" s="7">
        <v>0</v>
      </c>
      <c r="D1672" s="7">
        <v>1</v>
      </c>
      <c r="E1672" s="7"/>
    </row>
    <row r="1673" spans="1:5">
      <c r="A1673" s="10" t="s">
        <v>3369</v>
      </c>
      <c r="B1673" t="s">
        <v>3370</v>
      </c>
      <c r="C1673" s="7">
        <v>3</v>
      </c>
      <c r="D1673" s="7">
        <v>4</v>
      </c>
      <c r="E1673" s="7"/>
    </row>
    <row r="1674" spans="1:5">
      <c r="A1674" s="10" t="s">
        <v>3371</v>
      </c>
      <c r="B1674" t="s">
        <v>3372</v>
      </c>
      <c r="C1674" s="7">
        <v>10</v>
      </c>
      <c r="D1674" s="7">
        <v>12</v>
      </c>
      <c r="E1674" s="7"/>
    </row>
    <row r="1675" spans="1:5">
      <c r="A1675" s="10" t="s">
        <v>3373</v>
      </c>
      <c r="B1675" t="s">
        <v>3374</v>
      </c>
      <c r="C1675" s="7">
        <v>34</v>
      </c>
      <c r="D1675" s="7">
        <v>44</v>
      </c>
      <c r="E1675" s="7"/>
    </row>
    <row r="1676" spans="1:5">
      <c r="A1676" s="10" t="s">
        <v>3375</v>
      </c>
      <c r="B1676" t="s">
        <v>3376</v>
      </c>
      <c r="C1676" s="7">
        <v>4</v>
      </c>
      <c r="D1676" s="7">
        <v>3</v>
      </c>
      <c r="E1676" s="7"/>
    </row>
    <row r="1677" spans="1:5">
      <c r="A1677" s="10" t="s">
        <v>3377</v>
      </c>
      <c r="B1677" t="s">
        <v>3378</v>
      </c>
      <c r="C1677" s="7">
        <v>33</v>
      </c>
      <c r="D1677" s="7">
        <v>37</v>
      </c>
      <c r="E1677" s="7"/>
    </row>
    <row r="1678" spans="1:5">
      <c r="A1678" s="10" t="s">
        <v>3379</v>
      </c>
      <c r="B1678" t="s">
        <v>3380</v>
      </c>
      <c r="C1678" s="7">
        <v>7</v>
      </c>
      <c r="D1678" s="7">
        <v>7</v>
      </c>
      <c r="E1678" s="7"/>
    </row>
    <row r="1679" spans="1:5">
      <c r="A1679" s="10" t="s">
        <v>3381</v>
      </c>
      <c r="B1679" t="s">
        <v>3382</v>
      </c>
      <c r="C1679" s="7">
        <v>8</v>
      </c>
      <c r="D1679" s="7">
        <v>12</v>
      </c>
      <c r="E1679" s="7"/>
    </row>
    <row r="1680" spans="1:5">
      <c r="A1680" s="10" t="s">
        <v>3383</v>
      </c>
      <c r="B1680" t="s">
        <v>3384</v>
      </c>
      <c r="C1680" s="7">
        <v>2</v>
      </c>
      <c r="D1680" s="7">
        <v>3</v>
      </c>
      <c r="E1680" s="7"/>
    </row>
    <row r="1681" spans="1:5">
      <c r="A1681" s="10" t="s">
        <v>3385</v>
      </c>
      <c r="B1681" t="s">
        <v>3386</v>
      </c>
      <c r="C1681" s="7">
        <v>87</v>
      </c>
      <c r="D1681" s="7">
        <v>67</v>
      </c>
      <c r="E1681" s="7"/>
    </row>
    <row r="1682" spans="1:5">
      <c r="A1682" s="10" t="s">
        <v>3387</v>
      </c>
      <c r="B1682" t="s">
        <v>3388</v>
      </c>
      <c r="C1682" s="7">
        <v>2</v>
      </c>
      <c r="D1682" s="7">
        <v>2</v>
      </c>
      <c r="E1682" s="7"/>
    </row>
    <row r="1683" spans="1:5">
      <c r="A1683" s="10" t="s">
        <v>3389</v>
      </c>
      <c r="B1683" t="s">
        <v>3390</v>
      </c>
      <c r="C1683" s="7">
        <v>0</v>
      </c>
      <c r="D1683" s="7">
        <v>2</v>
      </c>
      <c r="E1683" s="7"/>
    </row>
    <row r="1684" spans="1:5">
      <c r="A1684" s="10" t="s">
        <v>3391</v>
      </c>
      <c r="B1684" t="s">
        <v>3352</v>
      </c>
      <c r="C1684" s="7">
        <v>3</v>
      </c>
      <c r="D1684" s="7">
        <v>4</v>
      </c>
      <c r="E1684" s="7"/>
    </row>
    <row r="1685" spans="1:5">
      <c r="A1685" s="10" t="s">
        <v>3392</v>
      </c>
      <c r="B1685" t="s">
        <v>3393</v>
      </c>
      <c r="C1685" s="7">
        <v>0</v>
      </c>
      <c r="D1685" s="7">
        <v>2</v>
      </c>
      <c r="E1685" s="7"/>
    </row>
    <row r="1686" spans="1:5">
      <c r="A1686" s="10" t="s">
        <v>3394</v>
      </c>
      <c r="B1686" t="s">
        <v>3395</v>
      </c>
      <c r="C1686" s="7">
        <v>0</v>
      </c>
      <c r="D1686" s="7">
        <v>2</v>
      </c>
      <c r="E1686" s="7"/>
    </row>
    <row r="1687" spans="1:5">
      <c r="A1687" s="10" t="s">
        <v>3396</v>
      </c>
      <c r="B1687" t="s">
        <v>3397</v>
      </c>
      <c r="C1687" s="7">
        <v>0</v>
      </c>
      <c r="D1687" s="7">
        <v>2</v>
      </c>
      <c r="E1687" s="7"/>
    </row>
    <row r="1688" spans="1:5">
      <c r="A1688" s="10" t="s">
        <v>3398</v>
      </c>
      <c r="B1688" t="s">
        <v>3399</v>
      </c>
      <c r="C1688" s="7">
        <v>20</v>
      </c>
      <c r="D1688" s="7">
        <v>22</v>
      </c>
      <c r="E1688" s="7"/>
    </row>
    <row r="1689" spans="1:5">
      <c r="A1689" s="10" t="s">
        <v>3400</v>
      </c>
      <c r="B1689" t="s">
        <v>3401</v>
      </c>
      <c r="C1689" s="7">
        <v>0</v>
      </c>
      <c r="D1689" s="7">
        <v>2</v>
      </c>
      <c r="E1689" s="7"/>
    </row>
    <row r="1690" spans="1:5">
      <c r="A1690" s="10" t="s">
        <v>3402</v>
      </c>
      <c r="B1690" t="s">
        <v>3403</v>
      </c>
      <c r="C1690" s="7">
        <v>0</v>
      </c>
      <c r="D1690" s="7">
        <v>2</v>
      </c>
      <c r="E1690" s="7"/>
    </row>
    <row r="1691" spans="1:5">
      <c r="A1691" s="10" t="s">
        <v>3404</v>
      </c>
      <c r="B1691" t="s">
        <v>3405</v>
      </c>
      <c r="C1691" s="7">
        <v>0</v>
      </c>
      <c r="D1691" s="7">
        <v>1</v>
      </c>
      <c r="E1691" s="7"/>
    </row>
    <row r="1692" spans="1:5">
      <c r="A1692" s="10" t="s">
        <v>3406</v>
      </c>
      <c r="B1692" t="s">
        <v>3407</v>
      </c>
      <c r="C1692" s="7">
        <v>3</v>
      </c>
      <c r="D1692" s="7">
        <v>4</v>
      </c>
      <c r="E1692" s="7"/>
    </row>
    <row r="1693" spans="1:5">
      <c r="A1693" s="10" t="s">
        <v>3408</v>
      </c>
      <c r="B1693" t="s">
        <v>3409</v>
      </c>
      <c r="C1693" s="7">
        <v>0</v>
      </c>
      <c r="D1693" s="7">
        <v>1</v>
      </c>
      <c r="E1693" s="7"/>
    </row>
    <row r="1694" spans="1:5">
      <c r="A1694" s="10" t="s">
        <v>3410</v>
      </c>
      <c r="B1694" t="s">
        <v>3411</v>
      </c>
      <c r="C1694" s="7">
        <v>0</v>
      </c>
      <c r="D1694" s="7">
        <v>2</v>
      </c>
      <c r="E1694" s="7"/>
    </row>
    <row r="1695" spans="1:5">
      <c r="A1695" s="10" t="s">
        <v>3412</v>
      </c>
      <c r="B1695" t="s">
        <v>3413</v>
      </c>
      <c r="C1695" s="7">
        <v>3</v>
      </c>
      <c r="D1695" s="7">
        <v>5</v>
      </c>
      <c r="E1695" s="7"/>
    </row>
    <row r="1696" spans="1:5">
      <c r="A1696" s="10" t="s">
        <v>3414</v>
      </c>
      <c r="B1696" t="s">
        <v>3415</v>
      </c>
      <c r="C1696" s="7">
        <v>0</v>
      </c>
      <c r="D1696" s="7">
        <v>5</v>
      </c>
      <c r="E1696" s="7"/>
    </row>
    <row r="1697" spans="1:5">
      <c r="A1697" s="10" t="s">
        <v>3416</v>
      </c>
      <c r="B1697" t="s">
        <v>3417</v>
      </c>
      <c r="C1697" s="7">
        <v>2</v>
      </c>
      <c r="D1697" s="7">
        <v>5</v>
      </c>
      <c r="E1697" s="7"/>
    </row>
    <row r="1698" spans="1:5">
      <c r="A1698" s="10" t="s">
        <v>3418</v>
      </c>
      <c r="B1698" t="s">
        <v>3419</v>
      </c>
      <c r="C1698" s="7">
        <v>0</v>
      </c>
      <c r="D1698" s="7">
        <v>1</v>
      </c>
      <c r="E1698" s="7"/>
    </row>
    <row r="1699" spans="1:5">
      <c r="A1699" s="10" t="s">
        <v>3420</v>
      </c>
      <c r="B1699" t="s">
        <v>3421</v>
      </c>
      <c r="C1699" s="7">
        <v>1</v>
      </c>
      <c r="D1699" s="7">
        <v>2</v>
      </c>
      <c r="E1699" s="7"/>
    </row>
    <row r="1700" spans="1:5">
      <c r="A1700" s="10" t="s">
        <v>3422</v>
      </c>
      <c r="B1700" t="s">
        <v>3423</v>
      </c>
      <c r="C1700" s="7">
        <v>0</v>
      </c>
      <c r="D1700" s="7">
        <v>3</v>
      </c>
      <c r="E1700" s="7"/>
    </row>
    <row r="1701" spans="1:5">
      <c r="A1701" s="10" t="s">
        <v>3424</v>
      </c>
      <c r="B1701" t="s">
        <v>3425</v>
      </c>
      <c r="C1701" s="7">
        <v>0</v>
      </c>
      <c r="D1701" s="7">
        <v>1</v>
      </c>
      <c r="E1701" s="7"/>
    </row>
    <row r="1702" spans="1:5">
      <c r="A1702" s="10" t="s">
        <v>3426</v>
      </c>
      <c r="B1702" t="s">
        <v>3427</v>
      </c>
      <c r="C1702" s="7">
        <v>1</v>
      </c>
      <c r="D1702" s="7">
        <v>3</v>
      </c>
      <c r="E1702" s="7"/>
    </row>
    <row r="1703" spans="1:5">
      <c r="A1703" s="10" t="s">
        <v>3428</v>
      </c>
      <c r="B1703" t="s">
        <v>3429</v>
      </c>
      <c r="C1703" s="7">
        <v>0</v>
      </c>
      <c r="D1703" s="7">
        <v>1</v>
      </c>
      <c r="E1703" s="7"/>
    </row>
    <row r="1704" spans="1:5">
      <c r="A1704" s="10" t="s">
        <v>3430</v>
      </c>
      <c r="B1704" t="s">
        <v>3431</v>
      </c>
      <c r="C1704" s="7">
        <v>44</v>
      </c>
      <c r="D1704" s="7">
        <v>44</v>
      </c>
      <c r="E1704" s="7"/>
    </row>
    <row r="1705" spans="1:5">
      <c r="A1705" s="10" t="s">
        <v>3432</v>
      </c>
      <c r="B1705" t="s">
        <v>3433</v>
      </c>
      <c r="C1705" s="7">
        <v>0</v>
      </c>
      <c r="D1705" s="7">
        <v>3</v>
      </c>
      <c r="E1705" s="7"/>
    </row>
    <row r="1706" spans="1:5">
      <c r="A1706" s="10" t="s">
        <v>3435</v>
      </c>
      <c r="B1706" t="s">
        <v>3436</v>
      </c>
      <c r="C1706" s="7">
        <v>0</v>
      </c>
      <c r="D1706" s="7">
        <v>2</v>
      </c>
      <c r="E1706" s="7"/>
    </row>
    <row r="1707" spans="1:5">
      <c r="A1707" s="10" t="s">
        <v>3437</v>
      </c>
      <c r="B1707" t="s">
        <v>3438</v>
      </c>
      <c r="C1707" s="7">
        <v>0</v>
      </c>
      <c r="D1707" s="7">
        <v>1</v>
      </c>
      <c r="E1707" s="7"/>
    </row>
    <row r="1708" spans="1:5">
      <c r="A1708" s="10" t="s">
        <v>3439</v>
      </c>
      <c r="B1708" t="s">
        <v>3440</v>
      </c>
      <c r="C1708" s="7">
        <v>0</v>
      </c>
      <c r="D1708" s="7">
        <v>32</v>
      </c>
      <c r="E1708" s="7"/>
    </row>
    <row r="1709" spans="1:5">
      <c r="A1709" s="10" t="s">
        <v>3441</v>
      </c>
      <c r="B1709" t="s">
        <v>3442</v>
      </c>
      <c r="C1709" s="7">
        <v>1</v>
      </c>
      <c r="D1709" s="7">
        <v>2</v>
      </c>
      <c r="E1709" s="7"/>
    </row>
    <row r="1710" spans="1:5">
      <c r="A1710" s="10" t="s">
        <v>3443</v>
      </c>
      <c r="B1710" t="s">
        <v>3444</v>
      </c>
      <c r="C1710" s="7">
        <v>0</v>
      </c>
      <c r="D1710" s="7">
        <v>1</v>
      </c>
      <c r="E1710" s="7"/>
    </row>
    <row r="1711" spans="1:5">
      <c r="A1711" s="10" t="s">
        <v>3445</v>
      </c>
      <c r="B1711" t="s">
        <v>3446</v>
      </c>
      <c r="C1711" s="7">
        <v>0</v>
      </c>
      <c r="D1711" s="7">
        <v>1</v>
      </c>
      <c r="E1711" s="7"/>
    </row>
    <row r="1712" spans="1:5">
      <c r="A1712" s="10" t="s">
        <v>3447</v>
      </c>
      <c r="B1712" t="s">
        <v>3448</v>
      </c>
      <c r="C1712" s="7">
        <v>0</v>
      </c>
      <c r="D1712" s="7">
        <v>2</v>
      </c>
      <c r="E1712" s="7"/>
    </row>
    <row r="1713" spans="1:5">
      <c r="A1713" s="10" t="s">
        <v>3449</v>
      </c>
      <c r="B1713" t="s">
        <v>3450</v>
      </c>
      <c r="C1713" s="7">
        <v>0</v>
      </c>
      <c r="D1713" s="7">
        <v>1</v>
      </c>
      <c r="E1713" s="7"/>
    </row>
    <row r="1714" spans="1:5">
      <c r="A1714" s="10" t="s">
        <v>3451</v>
      </c>
      <c r="B1714" t="s">
        <v>3452</v>
      </c>
      <c r="C1714" s="7">
        <v>0</v>
      </c>
      <c r="D1714" s="7">
        <v>1</v>
      </c>
      <c r="E1714" s="7"/>
    </row>
    <row r="1715" spans="1:5">
      <c r="A1715" s="10" t="s">
        <v>3453</v>
      </c>
      <c r="B1715" t="s">
        <v>3454</v>
      </c>
      <c r="C1715" s="7">
        <v>3</v>
      </c>
      <c r="D1715" s="7">
        <v>3</v>
      </c>
      <c r="E1715" s="7"/>
    </row>
    <row r="1716" spans="1:5">
      <c r="A1716" s="10" t="s">
        <v>3455</v>
      </c>
      <c r="B1716" t="s">
        <v>3456</v>
      </c>
      <c r="C1716" s="7">
        <v>11</v>
      </c>
      <c r="D1716" s="7">
        <v>11</v>
      </c>
      <c r="E1716" s="7"/>
    </row>
    <row r="1717" spans="1:5">
      <c r="A1717" s="10" t="s">
        <v>3457</v>
      </c>
      <c r="B1717" t="s">
        <v>3458</v>
      </c>
      <c r="C1717" s="7">
        <v>7</v>
      </c>
      <c r="D1717" s="7">
        <v>11</v>
      </c>
      <c r="E1717" s="7"/>
    </row>
    <row r="1718" spans="1:5">
      <c r="A1718" s="10" t="s">
        <v>3459</v>
      </c>
      <c r="B1718" t="s">
        <v>3460</v>
      </c>
      <c r="C1718" s="7">
        <v>2</v>
      </c>
      <c r="D1718" s="7">
        <v>1</v>
      </c>
      <c r="E1718" s="7"/>
    </row>
    <row r="1719" spans="1:5">
      <c r="A1719" s="10" t="s">
        <v>3461</v>
      </c>
      <c r="B1719" t="s">
        <v>3462</v>
      </c>
      <c r="C1719" s="7">
        <v>0</v>
      </c>
      <c r="D1719" s="7">
        <v>1</v>
      </c>
      <c r="E1719" s="7"/>
    </row>
    <row r="1720" spans="1:5">
      <c r="A1720" s="10" t="s">
        <v>3463</v>
      </c>
      <c r="B1720" t="s">
        <v>3464</v>
      </c>
      <c r="C1720" s="7">
        <v>1</v>
      </c>
      <c r="D1720" s="7">
        <v>1</v>
      </c>
      <c r="E1720" s="7"/>
    </row>
    <row r="1721" spans="1:5">
      <c r="A1721" s="10" t="s">
        <v>3465</v>
      </c>
      <c r="B1721" t="s">
        <v>3466</v>
      </c>
      <c r="C1721" s="7">
        <v>0</v>
      </c>
      <c r="D1721" s="7">
        <v>1</v>
      </c>
      <c r="E1721" s="7"/>
    </row>
    <row r="1722" spans="1:5">
      <c r="A1722" s="10" t="s">
        <v>3467</v>
      </c>
      <c r="B1722" t="s">
        <v>3468</v>
      </c>
      <c r="C1722" s="7">
        <v>0</v>
      </c>
      <c r="D1722" s="7">
        <v>1</v>
      </c>
      <c r="E1722" s="7"/>
    </row>
    <row r="1723" spans="1:5">
      <c r="A1723" s="10" t="s">
        <v>3469</v>
      </c>
      <c r="B1723" t="s">
        <v>3470</v>
      </c>
      <c r="C1723" s="7">
        <v>0</v>
      </c>
      <c r="D1723" s="7">
        <v>1</v>
      </c>
      <c r="E1723" s="7"/>
    </row>
    <row r="1724" spans="1:5">
      <c r="A1724" s="10" t="s">
        <v>3471</v>
      </c>
      <c r="B1724" t="s">
        <v>3472</v>
      </c>
      <c r="C1724" s="7">
        <v>102</v>
      </c>
      <c r="D1724" s="7">
        <v>111</v>
      </c>
      <c r="E1724" s="7"/>
    </row>
    <row r="1725" spans="1:5">
      <c r="A1725" s="10" t="s">
        <v>3473</v>
      </c>
      <c r="B1725" t="s">
        <v>3474</v>
      </c>
      <c r="C1725" s="7">
        <v>0</v>
      </c>
      <c r="D1725" s="7">
        <v>4</v>
      </c>
      <c r="E1725" s="7"/>
    </row>
    <row r="1726" spans="1:5">
      <c r="A1726" s="10" t="s">
        <v>3475</v>
      </c>
      <c r="B1726" t="s">
        <v>3476</v>
      </c>
      <c r="C1726" s="7">
        <v>5</v>
      </c>
      <c r="D1726" s="7">
        <v>3</v>
      </c>
      <c r="E1726" s="7"/>
    </row>
    <row r="1727" spans="1:5">
      <c r="A1727" s="10" t="s">
        <v>3477</v>
      </c>
      <c r="B1727" t="s">
        <v>3478</v>
      </c>
      <c r="C1727" s="7">
        <v>14</v>
      </c>
      <c r="D1727" s="7">
        <v>15</v>
      </c>
      <c r="E1727" s="7"/>
    </row>
    <row r="1728" spans="1:5">
      <c r="A1728" s="10" t="s">
        <v>3479</v>
      </c>
      <c r="B1728" t="s">
        <v>3480</v>
      </c>
      <c r="C1728" s="7">
        <v>244</v>
      </c>
      <c r="D1728" s="7">
        <v>230</v>
      </c>
      <c r="E1728" s="7"/>
    </row>
    <row r="1729" spans="1:5">
      <c r="A1729" s="10" t="s">
        <v>3481</v>
      </c>
      <c r="B1729" t="s">
        <v>3482</v>
      </c>
      <c r="C1729" s="7">
        <v>0</v>
      </c>
      <c r="D1729" s="7">
        <v>1</v>
      </c>
      <c r="E1729" s="7"/>
    </row>
    <row r="1730" spans="1:5">
      <c r="A1730" s="10" t="s">
        <v>3483</v>
      </c>
      <c r="B1730" t="s">
        <v>3484</v>
      </c>
      <c r="C1730" s="7">
        <v>254</v>
      </c>
      <c r="D1730" s="7">
        <v>10212</v>
      </c>
      <c r="E1730" s="7"/>
    </row>
    <row r="1731" spans="1:5">
      <c r="A1731" s="10" t="s">
        <v>3485</v>
      </c>
      <c r="B1731" t="s">
        <v>3486</v>
      </c>
      <c r="C1731" s="7">
        <v>263</v>
      </c>
      <c r="D1731" s="7">
        <v>271</v>
      </c>
      <c r="E1731" s="7"/>
    </row>
    <row r="1732" spans="1:5">
      <c r="A1732" s="10" t="s">
        <v>3487</v>
      </c>
      <c r="B1732" t="s">
        <v>3488</v>
      </c>
      <c r="C1732" s="7">
        <v>25</v>
      </c>
      <c r="D1732" s="7">
        <v>27</v>
      </c>
      <c r="E1732" s="7"/>
    </row>
    <row r="1733" spans="1:5">
      <c r="A1733" s="10" t="s">
        <v>3490</v>
      </c>
      <c r="B1733" t="s">
        <v>3491</v>
      </c>
      <c r="C1733" s="7">
        <v>0</v>
      </c>
      <c r="D1733" s="7">
        <v>1</v>
      </c>
      <c r="E1733" s="7"/>
    </row>
    <row r="1734" spans="1:5">
      <c r="A1734" s="10" t="s">
        <v>3492</v>
      </c>
      <c r="B1734" t="s">
        <v>3493</v>
      </c>
      <c r="C1734" s="7">
        <v>65</v>
      </c>
      <c r="D1734" s="7">
        <v>65</v>
      </c>
      <c r="E1734" s="7"/>
    </row>
    <row r="1735" spans="1:5">
      <c r="A1735" s="10" t="s">
        <v>3494</v>
      </c>
      <c r="B1735" t="s">
        <v>3495</v>
      </c>
      <c r="C1735" s="7">
        <v>65</v>
      </c>
      <c r="D1735" s="7">
        <v>64</v>
      </c>
      <c r="E1735" s="7"/>
    </row>
    <row r="1736" spans="1:5">
      <c r="A1736" s="10" t="s">
        <v>3496</v>
      </c>
      <c r="B1736" t="s">
        <v>3497</v>
      </c>
      <c r="C1736" s="7">
        <v>12</v>
      </c>
      <c r="D1736" s="7">
        <v>11</v>
      </c>
      <c r="E1736" s="7"/>
    </row>
    <row r="1737" spans="1:5">
      <c r="A1737" s="10" t="s">
        <v>3498</v>
      </c>
      <c r="B1737" t="s">
        <v>3499</v>
      </c>
      <c r="C1737" s="7">
        <v>0</v>
      </c>
      <c r="D1737" s="7">
        <v>5</v>
      </c>
      <c r="E1737" s="7"/>
    </row>
    <row r="1738" spans="1:5">
      <c r="A1738" s="10" t="s">
        <v>3500</v>
      </c>
      <c r="B1738" t="s">
        <v>3501</v>
      </c>
      <c r="C1738" s="7">
        <v>0</v>
      </c>
      <c r="D1738" s="7">
        <v>1</v>
      </c>
      <c r="E1738" s="7"/>
    </row>
    <row r="1739" spans="1:5">
      <c r="A1739" s="10" t="s">
        <v>3502</v>
      </c>
      <c r="B1739" t="s">
        <v>3503</v>
      </c>
      <c r="C1739" s="7">
        <v>1</v>
      </c>
      <c r="D1739" s="7">
        <v>2</v>
      </c>
      <c r="E1739" s="7"/>
    </row>
    <row r="1740" spans="1:5">
      <c r="A1740" s="10" t="s">
        <v>3504</v>
      </c>
      <c r="B1740" t="s">
        <v>3505</v>
      </c>
      <c r="C1740" s="7">
        <v>99</v>
      </c>
      <c r="D1740" s="7">
        <v>117</v>
      </c>
      <c r="E1740" s="7"/>
    </row>
    <row r="1741" spans="1:5">
      <c r="A1741" s="10" t="s">
        <v>3506</v>
      </c>
      <c r="B1741" t="s">
        <v>3507</v>
      </c>
      <c r="C1741" s="7">
        <v>32</v>
      </c>
      <c r="D1741" s="7">
        <v>44</v>
      </c>
      <c r="E1741" s="7"/>
    </row>
    <row r="1742" spans="1:5">
      <c r="A1742" s="10" t="s">
        <v>3508</v>
      </c>
      <c r="B1742" t="s">
        <v>3509</v>
      </c>
      <c r="C1742" s="7">
        <v>1</v>
      </c>
      <c r="D1742" s="7">
        <v>2</v>
      </c>
      <c r="E1742" s="7"/>
    </row>
    <row r="1743" spans="1:5">
      <c r="A1743" s="10" t="s">
        <v>3510</v>
      </c>
      <c r="B1743" t="s">
        <v>3511</v>
      </c>
      <c r="C1743" s="7">
        <v>10</v>
      </c>
      <c r="D1743" s="7">
        <v>11</v>
      </c>
      <c r="E1743" s="7"/>
    </row>
    <row r="1744" spans="1:5">
      <c r="A1744" s="10" t="s">
        <v>3512</v>
      </c>
      <c r="B1744" t="s">
        <v>3513</v>
      </c>
      <c r="C1744" s="7">
        <v>1</v>
      </c>
      <c r="D1744" s="7">
        <v>2</v>
      </c>
      <c r="E1744" s="7"/>
    </row>
    <row r="1745" spans="1:5">
      <c r="A1745" s="10" t="s">
        <v>3514</v>
      </c>
      <c r="B1745" t="s">
        <v>3515</v>
      </c>
      <c r="C1745" s="7">
        <v>17</v>
      </c>
      <c r="D1745" s="7">
        <v>18</v>
      </c>
      <c r="E1745" s="7"/>
    </row>
    <row r="1746" spans="1:5">
      <c r="A1746" s="10" t="s">
        <v>3516</v>
      </c>
      <c r="B1746" t="s">
        <v>3517</v>
      </c>
      <c r="C1746" s="7">
        <v>32</v>
      </c>
      <c r="D1746" s="7">
        <v>29</v>
      </c>
      <c r="E1746" s="7"/>
    </row>
    <row r="1747" spans="1:5">
      <c r="A1747" s="10" t="s">
        <v>3518</v>
      </c>
      <c r="B1747" t="s">
        <v>3519</v>
      </c>
      <c r="C1747" s="7">
        <v>13</v>
      </c>
      <c r="D1747" s="7">
        <v>25</v>
      </c>
      <c r="E1747" s="7"/>
    </row>
    <row r="1748" spans="1:5">
      <c r="A1748" s="10" t="s">
        <v>3520</v>
      </c>
      <c r="B1748" t="s">
        <v>3521</v>
      </c>
      <c r="C1748" s="7">
        <v>2</v>
      </c>
      <c r="D1748" s="7">
        <v>4</v>
      </c>
      <c r="E1748" s="7"/>
    </row>
    <row r="1749" spans="1:5">
      <c r="A1749" s="10" t="s">
        <v>3522</v>
      </c>
      <c r="B1749" t="s">
        <v>3523</v>
      </c>
      <c r="C1749" s="7">
        <v>4</v>
      </c>
      <c r="D1749" s="7">
        <v>4</v>
      </c>
      <c r="E1749" s="7"/>
    </row>
    <row r="1750" spans="1:5">
      <c r="A1750" s="10" t="s">
        <v>3524</v>
      </c>
      <c r="B1750" t="s">
        <v>3525</v>
      </c>
      <c r="C1750" s="7">
        <v>0</v>
      </c>
      <c r="D1750" s="7">
        <v>4</v>
      </c>
      <c r="E1750" s="7"/>
    </row>
    <row r="1751" spans="1:5">
      <c r="A1751" s="10" t="s">
        <v>3526</v>
      </c>
      <c r="B1751" t="s">
        <v>3527</v>
      </c>
      <c r="C1751" s="7">
        <v>0</v>
      </c>
      <c r="D1751" s="7">
        <v>2</v>
      </c>
      <c r="E1751" s="7"/>
    </row>
    <row r="1752" spans="1:5">
      <c r="A1752" s="10" t="s">
        <v>3528</v>
      </c>
      <c r="B1752" t="s">
        <v>3529</v>
      </c>
      <c r="C1752" s="7">
        <v>40</v>
      </c>
      <c r="D1752" s="7">
        <v>51</v>
      </c>
      <c r="E1752" s="7"/>
    </row>
    <row r="1753" spans="1:5">
      <c r="A1753" s="10" t="s">
        <v>3530</v>
      </c>
      <c r="B1753" t="s">
        <v>3531</v>
      </c>
      <c r="C1753" s="7">
        <v>2</v>
      </c>
      <c r="D1753" s="7">
        <v>2</v>
      </c>
      <c r="E1753" s="7"/>
    </row>
    <row r="1754" spans="1:5">
      <c r="A1754" s="10" t="s">
        <v>3532</v>
      </c>
      <c r="B1754" t="s">
        <v>3533</v>
      </c>
      <c r="C1754" s="7">
        <v>1</v>
      </c>
      <c r="D1754" s="7">
        <v>2</v>
      </c>
      <c r="E1754" s="7"/>
    </row>
    <row r="1755" spans="1:5">
      <c r="A1755" s="10" t="s">
        <v>3534</v>
      </c>
      <c r="B1755" t="s">
        <v>3535</v>
      </c>
      <c r="C1755" s="7">
        <v>1</v>
      </c>
      <c r="D1755" s="7">
        <v>1</v>
      </c>
      <c r="E1755" s="7"/>
    </row>
    <row r="1756" spans="1:5">
      <c r="A1756" s="10" t="s">
        <v>3536</v>
      </c>
      <c r="B1756" t="s">
        <v>3537</v>
      </c>
      <c r="C1756" s="7">
        <v>0</v>
      </c>
      <c r="D1756" s="7">
        <v>2</v>
      </c>
      <c r="E1756" s="7"/>
    </row>
    <row r="1757" spans="1:5">
      <c r="A1757" s="10" t="s">
        <v>3538</v>
      </c>
      <c r="B1757" t="s">
        <v>3539</v>
      </c>
      <c r="C1757" s="7">
        <v>1</v>
      </c>
      <c r="D1757" s="7">
        <v>2</v>
      </c>
      <c r="E1757" s="7"/>
    </row>
    <row r="1758" spans="1:5">
      <c r="A1758" s="10" t="s">
        <v>3540</v>
      </c>
      <c r="B1758" t="s">
        <v>3541</v>
      </c>
      <c r="C1758" s="7">
        <v>0</v>
      </c>
      <c r="D1758" s="7">
        <v>1</v>
      </c>
      <c r="E1758" s="7"/>
    </row>
    <row r="1759" spans="1:5">
      <c r="A1759" s="10" t="s">
        <v>3542</v>
      </c>
      <c r="B1759" t="s">
        <v>3543</v>
      </c>
      <c r="C1759" s="7">
        <v>0</v>
      </c>
      <c r="D1759" s="7">
        <v>1</v>
      </c>
      <c r="E1759" s="7"/>
    </row>
    <row r="1760" spans="1:5">
      <c r="A1760" s="10" t="s">
        <v>3544</v>
      </c>
      <c r="B1760" t="s">
        <v>3545</v>
      </c>
      <c r="C1760" s="7">
        <v>11</v>
      </c>
      <c r="D1760" s="7">
        <v>14</v>
      </c>
      <c r="E1760" s="7"/>
    </row>
    <row r="1761" spans="1:5">
      <c r="A1761" s="10" t="s">
        <v>3546</v>
      </c>
      <c r="B1761" t="s">
        <v>3547</v>
      </c>
      <c r="C1761" s="7">
        <v>1</v>
      </c>
      <c r="D1761" s="7">
        <v>1</v>
      </c>
      <c r="E1761" s="7"/>
    </row>
    <row r="1762" spans="1:5">
      <c r="A1762" s="10" t="s">
        <v>3548</v>
      </c>
      <c r="B1762" t="s">
        <v>3549</v>
      </c>
      <c r="C1762" s="7">
        <v>75</v>
      </c>
      <c r="D1762" s="7">
        <v>72</v>
      </c>
      <c r="E1762" s="7"/>
    </row>
    <row r="1763" spans="1:5">
      <c r="A1763" s="10" t="s">
        <v>3550</v>
      </c>
      <c r="B1763" t="s">
        <v>3551</v>
      </c>
      <c r="C1763" s="7">
        <v>20</v>
      </c>
      <c r="D1763" s="7">
        <v>21</v>
      </c>
      <c r="E1763" s="7"/>
    </row>
    <row r="1764" spans="1:5">
      <c r="A1764" s="10" t="s">
        <v>3552</v>
      </c>
      <c r="B1764" t="s">
        <v>3553</v>
      </c>
      <c r="C1764" s="7">
        <v>16</v>
      </c>
      <c r="D1764" s="7">
        <v>16</v>
      </c>
      <c r="E1764" s="7"/>
    </row>
    <row r="1765" spans="1:5">
      <c r="A1765" s="10" t="s">
        <v>3554</v>
      </c>
      <c r="B1765" t="s">
        <v>3555</v>
      </c>
      <c r="C1765" s="7">
        <v>3</v>
      </c>
      <c r="D1765" s="7">
        <v>4</v>
      </c>
      <c r="E1765" s="7"/>
    </row>
    <row r="1766" spans="1:5">
      <c r="A1766" s="10" t="s">
        <v>3556</v>
      </c>
      <c r="B1766" t="s">
        <v>3557</v>
      </c>
      <c r="C1766" s="7">
        <v>3</v>
      </c>
      <c r="D1766" s="7">
        <v>4</v>
      </c>
      <c r="E1766" s="7"/>
    </row>
    <row r="1767" spans="1:5">
      <c r="A1767" s="10" t="s">
        <v>3558</v>
      </c>
      <c r="B1767" t="s">
        <v>3559</v>
      </c>
      <c r="C1767" s="7">
        <v>4</v>
      </c>
      <c r="D1767" s="7">
        <v>6</v>
      </c>
      <c r="E1767" s="7"/>
    </row>
    <row r="1768" spans="1:5">
      <c r="A1768" s="10" t="s">
        <v>3560</v>
      </c>
      <c r="B1768" t="s">
        <v>3561</v>
      </c>
      <c r="C1768" s="7">
        <v>24</v>
      </c>
      <c r="D1768" s="7">
        <v>55</v>
      </c>
      <c r="E1768" s="7"/>
    </row>
    <row r="1769" spans="1:5">
      <c r="A1769" s="10" t="s">
        <v>3562</v>
      </c>
      <c r="B1769" t="s">
        <v>3563</v>
      </c>
      <c r="C1769" s="7">
        <v>5</v>
      </c>
      <c r="D1769" s="7">
        <v>17</v>
      </c>
      <c r="E1769" s="7"/>
    </row>
    <row r="1770" spans="1:5">
      <c r="A1770" s="10" t="s">
        <v>3564</v>
      </c>
      <c r="B1770" t="s">
        <v>3565</v>
      </c>
      <c r="C1770" s="7">
        <v>3</v>
      </c>
      <c r="D1770" s="7">
        <v>4</v>
      </c>
      <c r="E1770" s="7"/>
    </row>
    <row r="1771" spans="1:5">
      <c r="A1771" s="10" t="s">
        <v>3566</v>
      </c>
      <c r="B1771" t="s">
        <v>3567</v>
      </c>
      <c r="C1771" s="7">
        <v>4</v>
      </c>
      <c r="D1771" s="7">
        <v>8</v>
      </c>
      <c r="E1771" s="7"/>
    </row>
    <row r="1772" spans="1:5">
      <c r="A1772" s="10" t="s">
        <v>3568</v>
      </c>
      <c r="B1772" t="s">
        <v>3569</v>
      </c>
      <c r="C1772" s="7">
        <v>83</v>
      </c>
      <c r="D1772" s="7">
        <v>87</v>
      </c>
      <c r="E1772" s="7"/>
    </row>
    <row r="1773" spans="1:5">
      <c r="A1773" s="10" t="s">
        <v>3570</v>
      </c>
      <c r="B1773" t="s">
        <v>3571</v>
      </c>
      <c r="C1773" s="7">
        <v>29</v>
      </c>
      <c r="D1773" s="7">
        <v>34</v>
      </c>
      <c r="E1773" s="7"/>
    </row>
    <row r="1774" spans="1:5">
      <c r="A1774" s="10" t="s">
        <v>3572</v>
      </c>
      <c r="B1774" t="s">
        <v>3573</v>
      </c>
      <c r="C1774" s="7">
        <v>2</v>
      </c>
      <c r="D1774" s="7">
        <v>3</v>
      </c>
      <c r="E1774" s="7"/>
    </row>
    <row r="1775" spans="1:5">
      <c r="A1775" s="10" t="s">
        <v>3574</v>
      </c>
      <c r="B1775" t="s">
        <v>3575</v>
      </c>
      <c r="C1775" s="7">
        <v>1</v>
      </c>
      <c r="D1775" s="7">
        <v>2</v>
      </c>
      <c r="E1775" s="7"/>
    </row>
    <row r="1776" spans="1:5">
      <c r="A1776" s="10" t="s">
        <v>3576</v>
      </c>
      <c r="B1776" t="s">
        <v>3577</v>
      </c>
      <c r="C1776" s="7">
        <v>61</v>
      </c>
      <c r="D1776" s="7">
        <v>50</v>
      </c>
      <c r="E1776" s="7"/>
    </row>
    <row r="1777" spans="1:5">
      <c r="A1777" s="10" t="s">
        <v>3578</v>
      </c>
      <c r="B1777" t="s">
        <v>3579</v>
      </c>
      <c r="C1777" s="7">
        <v>0</v>
      </c>
      <c r="D1777" s="7">
        <v>1</v>
      </c>
      <c r="E1777" s="7"/>
    </row>
    <row r="1778" spans="1:5">
      <c r="A1778" s="10" t="s">
        <v>3580</v>
      </c>
      <c r="B1778" t="s">
        <v>3581</v>
      </c>
      <c r="C1778" s="7">
        <v>15</v>
      </c>
      <c r="D1778" s="7">
        <v>15</v>
      </c>
      <c r="E1778" s="7"/>
    </row>
    <row r="1779" spans="1:5">
      <c r="A1779" s="10" t="s">
        <v>3582</v>
      </c>
      <c r="B1779" t="s">
        <v>3583</v>
      </c>
      <c r="C1779" s="7">
        <v>41</v>
      </c>
      <c r="D1779" s="7">
        <v>72</v>
      </c>
      <c r="E1779" s="7"/>
    </row>
    <row r="1780" spans="1:5">
      <c r="A1780" s="10" t="s">
        <v>3584</v>
      </c>
      <c r="B1780" t="s">
        <v>3585</v>
      </c>
      <c r="C1780" s="7">
        <v>38</v>
      </c>
      <c r="D1780" s="7">
        <v>48</v>
      </c>
      <c r="E1780" s="7"/>
    </row>
    <row r="1781" spans="1:5">
      <c r="A1781" s="10" t="s">
        <v>3586</v>
      </c>
      <c r="B1781" t="s">
        <v>3587</v>
      </c>
      <c r="C1781" s="7">
        <v>50</v>
      </c>
      <c r="D1781" s="7">
        <v>45</v>
      </c>
      <c r="E1781" s="7"/>
    </row>
    <row r="1782" spans="1:5">
      <c r="A1782" s="10" t="s">
        <v>3588</v>
      </c>
      <c r="B1782" t="s">
        <v>3589</v>
      </c>
      <c r="C1782" s="7">
        <v>0</v>
      </c>
      <c r="D1782" s="7">
        <v>3</v>
      </c>
      <c r="E1782" s="7"/>
    </row>
    <row r="1783" spans="1:5">
      <c r="A1783" s="10" t="s">
        <v>3590</v>
      </c>
      <c r="B1783" t="s">
        <v>3591</v>
      </c>
      <c r="C1783" s="7">
        <v>0</v>
      </c>
      <c r="D1783" s="7">
        <v>2</v>
      </c>
      <c r="E1783" s="7"/>
    </row>
    <row r="1784" spans="1:5">
      <c r="A1784" s="10" t="s">
        <v>3592</v>
      </c>
      <c r="B1784" t="s">
        <v>3593</v>
      </c>
      <c r="C1784" s="7">
        <v>6</v>
      </c>
      <c r="D1784" s="7">
        <v>8</v>
      </c>
      <c r="E1784" s="7"/>
    </row>
    <row r="1785" spans="1:5">
      <c r="A1785" s="10" t="s">
        <v>3594</v>
      </c>
      <c r="B1785" t="s">
        <v>3595</v>
      </c>
      <c r="C1785" s="7">
        <v>23</v>
      </c>
      <c r="D1785" s="7">
        <v>27</v>
      </c>
      <c r="E1785" s="7"/>
    </row>
    <row r="1786" spans="1:5">
      <c r="A1786" s="10" t="s">
        <v>3596</v>
      </c>
      <c r="B1786" t="s">
        <v>3597</v>
      </c>
      <c r="C1786" s="7">
        <v>16</v>
      </c>
      <c r="D1786" s="7">
        <v>20</v>
      </c>
      <c r="E1786" s="7"/>
    </row>
    <row r="1787" spans="1:5">
      <c r="A1787" s="10" t="s">
        <v>3598</v>
      </c>
      <c r="B1787" t="s">
        <v>3599</v>
      </c>
      <c r="C1787" s="7">
        <v>33</v>
      </c>
      <c r="D1787" s="7">
        <v>43</v>
      </c>
      <c r="E1787" s="7"/>
    </row>
    <row r="1788" spans="1:5">
      <c r="A1788" s="10" t="s">
        <v>3600</v>
      </c>
      <c r="B1788" t="s">
        <v>3601</v>
      </c>
      <c r="C1788" s="7">
        <v>14</v>
      </c>
      <c r="D1788" s="7">
        <v>17</v>
      </c>
      <c r="E1788" s="7"/>
    </row>
    <row r="1789" spans="1:5">
      <c r="A1789" s="10" t="s">
        <v>3602</v>
      </c>
      <c r="B1789" t="s">
        <v>3603</v>
      </c>
      <c r="C1789" s="7">
        <v>11</v>
      </c>
      <c r="D1789" s="7">
        <v>13</v>
      </c>
      <c r="E1789" s="7"/>
    </row>
    <row r="1790" spans="1:5">
      <c r="A1790" s="10" t="s">
        <v>3604</v>
      </c>
      <c r="B1790" t="s">
        <v>3605</v>
      </c>
      <c r="C1790" s="7">
        <v>7</v>
      </c>
      <c r="D1790" s="7">
        <v>9</v>
      </c>
      <c r="E1790" s="7"/>
    </row>
    <row r="1791" spans="1:5">
      <c r="A1791" s="10" t="s">
        <v>3606</v>
      </c>
      <c r="B1791" t="s">
        <v>3607</v>
      </c>
      <c r="C1791" s="7">
        <v>25</v>
      </c>
      <c r="D1791" s="7">
        <v>24</v>
      </c>
      <c r="E1791" s="7"/>
    </row>
    <row r="1792" spans="1:5">
      <c r="A1792" s="10" t="s">
        <v>3608</v>
      </c>
      <c r="B1792" t="s">
        <v>3609</v>
      </c>
      <c r="C1792" s="7">
        <v>2</v>
      </c>
      <c r="D1792" s="7">
        <v>4</v>
      </c>
      <c r="E1792" s="7"/>
    </row>
    <row r="1793" spans="1:5">
      <c r="A1793" s="10" t="s">
        <v>3610</v>
      </c>
      <c r="B1793" t="s">
        <v>3611</v>
      </c>
      <c r="C1793" s="7">
        <v>1</v>
      </c>
      <c r="D1793" s="7">
        <v>2</v>
      </c>
      <c r="E1793" s="7"/>
    </row>
    <row r="1794" spans="1:5">
      <c r="A1794" s="10" t="s">
        <v>3612</v>
      </c>
      <c r="B1794" t="s">
        <v>3613</v>
      </c>
      <c r="C1794" s="7">
        <v>0</v>
      </c>
      <c r="D1794" s="7">
        <v>2</v>
      </c>
      <c r="E1794" s="7"/>
    </row>
    <row r="1795" spans="1:5">
      <c r="A1795" s="10" t="s">
        <v>3614</v>
      </c>
      <c r="B1795" t="s">
        <v>3615</v>
      </c>
      <c r="C1795" s="7">
        <v>1</v>
      </c>
      <c r="D1795" s="7">
        <v>2</v>
      </c>
      <c r="E1795" s="7"/>
    </row>
    <row r="1796" spans="1:5">
      <c r="A1796" s="10" t="s">
        <v>3616</v>
      </c>
      <c r="B1796" t="s">
        <v>3617</v>
      </c>
      <c r="C1796" s="7">
        <v>4</v>
      </c>
      <c r="D1796" s="7">
        <v>3</v>
      </c>
      <c r="E1796" s="7"/>
    </row>
    <row r="1797" spans="1:5">
      <c r="A1797" s="10" t="s">
        <v>3618</v>
      </c>
      <c r="B1797" t="s">
        <v>3619</v>
      </c>
      <c r="C1797" s="7">
        <v>2</v>
      </c>
      <c r="D1797" s="7">
        <v>2</v>
      </c>
      <c r="E1797" s="7"/>
    </row>
    <row r="1798" spans="1:5">
      <c r="A1798" s="10" t="s">
        <v>3620</v>
      </c>
      <c r="B1798" t="s">
        <v>3621</v>
      </c>
      <c r="C1798" s="7">
        <v>0</v>
      </c>
      <c r="D1798" s="7">
        <v>2</v>
      </c>
      <c r="E1798" s="7"/>
    </row>
    <row r="1799" spans="1:5">
      <c r="A1799" s="10" t="s">
        <v>3622</v>
      </c>
      <c r="B1799" t="s">
        <v>3623</v>
      </c>
      <c r="C1799" s="7">
        <v>0</v>
      </c>
      <c r="D1799" s="7">
        <v>2</v>
      </c>
      <c r="E1799" s="7"/>
    </row>
    <row r="1800" spans="1:5">
      <c r="A1800" s="10" t="s">
        <v>3624</v>
      </c>
      <c r="B1800" t="s">
        <v>3625</v>
      </c>
      <c r="C1800" s="7">
        <v>0</v>
      </c>
      <c r="D1800" s="7">
        <v>2</v>
      </c>
      <c r="E1800" s="7"/>
    </row>
    <row r="1801" spans="1:5">
      <c r="A1801" s="10" t="s">
        <v>3626</v>
      </c>
      <c r="B1801" t="s">
        <v>3627</v>
      </c>
      <c r="C1801" s="7">
        <v>5</v>
      </c>
      <c r="D1801" s="7">
        <v>6</v>
      </c>
      <c r="E1801" s="7"/>
    </row>
    <row r="1802" spans="1:5">
      <c r="A1802" s="10" t="s">
        <v>3628</v>
      </c>
      <c r="B1802" t="s">
        <v>3629</v>
      </c>
      <c r="C1802" s="7">
        <v>0</v>
      </c>
      <c r="D1802" s="7">
        <v>1</v>
      </c>
      <c r="E1802" s="7"/>
    </row>
    <row r="1803" spans="1:5">
      <c r="A1803" s="10" t="s">
        <v>3630</v>
      </c>
      <c r="B1803" t="s">
        <v>3631</v>
      </c>
      <c r="C1803" s="7">
        <v>0</v>
      </c>
      <c r="D1803" s="7">
        <v>2</v>
      </c>
      <c r="E1803" s="7"/>
    </row>
    <row r="1804" spans="1:5">
      <c r="A1804" s="10" t="s">
        <v>3632</v>
      </c>
      <c r="B1804" t="s">
        <v>3633</v>
      </c>
      <c r="C1804" s="7">
        <v>0</v>
      </c>
      <c r="D1804" s="7">
        <v>2</v>
      </c>
      <c r="E1804" s="7"/>
    </row>
    <row r="1805" spans="1:5">
      <c r="A1805" s="10" t="s">
        <v>3634</v>
      </c>
      <c r="B1805" t="s">
        <v>3635</v>
      </c>
      <c r="C1805" s="7">
        <v>0</v>
      </c>
      <c r="D1805" s="7">
        <v>1</v>
      </c>
      <c r="E1805" s="7"/>
    </row>
    <row r="1806" spans="1:5">
      <c r="A1806" s="10" t="s">
        <v>3636</v>
      </c>
      <c r="B1806" t="s">
        <v>3637</v>
      </c>
      <c r="C1806" s="7">
        <v>4</v>
      </c>
      <c r="D1806" s="7">
        <v>6</v>
      </c>
      <c r="E1806" s="7"/>
    </row>
    <row r="1807" spans="1:5">
      <c r="A1807" s="10" t="s">
        <v>3638</v>
      </c>
      <c r="B1807" t="s">
        <v>3639</v>
      </c>
      <c r="C1807" s="7">
        <v>1</v>
      </c>
      <c r="D1807" s="7">
        <v>2</v>
      </c>
      <c r="E1807" s="7"/>
    </row>
    <row r="1808" spans="1:5">
      <c r="A1808" s="10" t="s">
        <v>3640</v>
      </c>
      <c r="B1808" t="s">
        <v>3641</v>
      </c>
      <c r="C1808" s="7">
        <v>16</v>
      </c>
      <c r="D1808" s="7">
        <v>17</v>
      </c>
      <c r="E1808" s="7"/>
    </row>
    <row r="1809" spans="1:5">
      <c r="A1809" s="10" t="s">
        <v>3642</v>
      </c>
      <c r="B1809" t="s">
        <v>3643</v>
      </c>
      <c r="C1809" s="7">
        <v>1</v>
      </c>
      <c r="D1809" s="7">
        <v>2</v>
      </c>
      <c r="E1809" s="7"/>
    </row>
    <row r="1810" spans="1:5">
      <c r="A1810" s="10" t="s">
        <v>3644</v>
      </c>
      <c r="B1810" t="s">
        <v>3645</v>
      </c>
      <c r="C1810" s="7">
        <v>5</v>
      </c>
      <c r="D1810" s="7">
        <v>8</v>
      </c>
      <c r="E1810" s="7"/>
    </row>
    <row r="1811" spans="1:5">
      <c r="A1811" s="10" t="s">
        <v>3646</v>
      </c>
      <c r="B1811" t="s">
        <v>3647</v>
      </c>
      <c r="C1811" s="7">
        <v>0</v>
      </c>
      <c r="D1811" s="7">
        <v>2</v>
      </c>
      <c r="E1811" s="7"/>
    </row>
    <row r="1812" spans="1:5">
      <c r="A1812" s="10" t="s">
        <v>3648</v>
      </c>
      <c r="B1812" t="s">
        <v>3649</v>
      </c>
      <c r="C1812" s="7">
        <v>0</v>
      </c>
      <c r="D1812" s="7">
        <v>1</v>
      </c>
      <c r="E1812" s="7"/>
    </row>
    <row r="1813" spans="1:5">
      <c r="A1813" s="10" t="s">
        <v>3650</v>
      </c>
      <c r="B1813" t="s">
        <v>3651</v>
      </c>
      <c r="C1813" s="7">
        <v>14</v>
      </c>
      <c r="D1813" s="7">
        <v>13</v>
      </c>
      <c r="E1813" s="7"/>
    </row>
    <row r="1814" spans="1:5">
      <c r="A1814" s="10" t="s">
        <v>3652</v>
      </c>
      <c r="B1814" t="s">
        <v>3653</v>
      </c>
      <c r="C1814" s="7">
        <v>1</v>
      </c>
      <c r="D1814" s="7">
        <v>3</v>
      </c>
      <c r="E1814" s="7"/>
    </row>
    <row r="1815" spans="1:5">
      <c r="A1815" s="10" t="s">
        <v>3654</v>
      </c>
      <c r="B1815" t="s">
        <v>3655</v>
      </c>
      <c r="C1815" s="7">
        <v>0</v>
      </c>
      <c r="D1815" s="7">
        <v>1</v>
      </c>
      <c r="E1815" s="7"/>
    </row>
    <row r="1816" spans="1:5">
      <c r="A1816" s="10" t="s">
        <v>3656</v>
      </c>
      <c r="B1816" t="s">
        <v>3657</v>
      </c>
      <c r="C1816" s="7">
        <v>54</v>
      </c>
      <c r="D1816" s="7">
        <v>55</v>
      </c>
      <c r="E1816" s="7"/>
    </row>
    <row r="1817" spans="1:5">
      <c r="A1817" s="10" t="s">
        <v>3658</v>
      </c>
      <c r="B1817" t="s">
        <v>3659</v>
      </c>
      <c r="C1817" s="7">
        <v>17</v>
      </c>
      <c r="D1817" s="7">
        <v>22</v>
      </c>
      <c r="E1817" s="7"/>
    </row>
    <row r="1818" spans="1:5">
      <c r="A1818" s="10" t="s">
        <v>3660</v>
      </c>
      <c r="B1818" t="s">
        <v>3661</v>
      </c>
      <c r="C1818" s="7">
        <v>0</v>
      </c>
      <c r="D1818" s="7">
        <v>2</v>
      </c>
      <c r="E1818" s="7"/>
    </row>
    <row r="1819" spans="1:5">
      <c r="A1819" s="10" t="s">
        <v>3662</v>
      </c>
      <c r="B1819" t="s">
        <v>3663</v>
      </c>
      <c r="C1819" s="7">
        <v>0</v>
      </c>
      <c r="D1819" s="7">
        <v>1</v>
      </c>
      <c r="E1819" s="7"/>
    </row>
    <row r="1820" spans="1:5">
      <c r="A1820" s="10" t="s">
        <v>3664</v>
      </c>
      <c r="B1820" t="s">
        <v>3665</v>
      </c>
      <c r="C1820" s="7">
        <v>1</v>
      </c>
      <c r="D1820" s="7">
        <v>3</v>
      </c>
      <c r="E1820" s="7"/>
    </row>
    <row r="1821" spans="1:5">
      <c r="A1821" s="10" t="s">
        <v>3666</v>
      </c>
      <c r="B1821" t="s">
        <v>3667</v>
      </c>
      <c r="C1821" s="7">
        <v>206</v>
      </c>
      <c r="D1821" s="7">
        <v>240</v>
      </c>
      <c r="E1821" s="7"/>
    </row>
    <row r="1822" spans="1:5">
      <c r="A1822" s="10" t="s">
        <v>3668</v>
      </c>
      <c r="B1822" t="s">
        <v>3669</v>
      </c>
      <c r="C1822" s="7">
        <v>46</v>
      </c>
      <c r="D1822" s="7">
        <v>49</v>
      </c>
      <c r="E1822" s="7"/>
    </row>
    <row r="1823" spans="1:5">
      <c r="A1823" s="10" t="s">
        <v>3670</v>
      </c>
      <c r="B1823" t="s">
        <v>3671</v>
      </c>
      <c r="C1823" s="7">
        <v>62</v>
      </c>
      <c r="D1823" s="7">
        <v>63</v>
      </c>
      <c r="E1823" s="7"/>
    </row>
    <row r="1824" spans="1:5">
      <c r="A1824" s="10" t="s">
        <v>3672</v>
      </c>
      <c r="B1824" t="s">
        <v>3673</v>
      </c>
      <c r="C1824" s="7">
        <v>23</v>
      </c>
      <c r="D1824" s="7">
        <v>23</v>
      </c>
      <c r="E1824" s="7"/>
    </row>
    <row r="1825" spans="1:5">
      <c r="A1825" s="10" t="s">
        <v>3674</v>
      </c>
      <c r="B1825" t="s">
        <v>3675</v>
      </c>
      <c r="C1825" s="7">
        <v>1</v>
      </c>
      <c r="D1825" s="7">
        <v>3</v>
      </c>
      <c r="E1825" s="7"/>
    </row>
    <row r="1826" spans="1:5">
      <c r="A1826" s="10" t="s">
        <v>3676</v>
      </c>
      <c r="B1826" t="s">
        <v>3677</v>
      </c>
      <c r="C1826" s="7">
        <v>5</v>
      </c>
      <c r="D1826" s="7">
        <v>4</v>
      </c>
      <c r="E1826" s="7"/>
    </row>
    <row r="1827" spans="1:5">
      <c r="A1827" s="10" t="s">
        <v>3678</v>
      </c>
      <c r="B1827" t="s">
        <v>3679</v>
      </c>
      <c r="C1827" s="7">
        <v>7</v>
      </c>
      <c r="D1827" s="7">
        <v>7</v>
      </c>
      <c r="E1827" s="7"/>
    </row>
    <row r="1828" spans="1:5">
      <c r="A1828" s="10" t="s">
        <v>3680</v>
      </c>
      <c r="B1828" t="s">
        <v>3681</v>
      </c>
      <c r="C1828" s="7">
        <v>124</v>
      </c>
      <c r="D1828" s="7">
        <v>129</v>
      </c>
      <c r="E1828" s="7"/>
    </row>
    <row r="1829" spans="1:5">
      <c r="A1829" s="10" t="s">
        <v>3682</v>
      </c>
      <c r="B1829" t="s">
        <v>3683</v>
      </c>
      <c r="C1829" s="7">
        <v>1</v>
      </c>
      <c r="D1829" s="7">
        <v>2</v>
      </c>
      <c r="E1829" s="7"/>
    </row>
    <row r="1830" spans="1:5">
      <c r="A1830" s="10" t="s">
        <v>3684</v>
      </c>
      <c r="B1830" t="s">
        <v>3685</v>
      </c>
      <c r="C1830" s="7">
        <v>0</v>
      </c>
      <c r="D1830" s="7">
        <v>2</v>
      </c>
      <c r="E1830" s="7"/>
    </row>
    <row r="1831" spans="1:5">
      <c r="A1831" s="10" t="s">
        <v>3686</v>
      </c>
      <c r="B1831" t="s">
        <v>3687</v>
      </c>
      <c r="C1831" s="7">
        <v>19</v>
      </c>
      <c r="D1831" s="7">
        <v>21</v>
      </c>
      <c r="E1831" s="7"/>
    </row>
    <row r="1832" spans="1:5">
      <c r="A1832" s="10" t="s">
        <v>3688</v>
      </c>
      <c r="B1832" t="s">
        <v>3689</v>
      </c>
      <c r="C1832" s="7">
        <v>0</v>
      </c>
      <c r="D1832" s="7">
        <v>1</v>
      </c>
      <c r="E1832" s="7"/>
    </row>
    <row r="1833" spans="1:5">
      <c r="A1833" s="10" t="s">
        <v>3690</v>
      </c>
      <c r="B1833" t="s">
        <v>3691</v>
      </c>
      <c r="C1833" s="7">
        <v>0</v>
      </c>
      <c r="D1833" s="7">
        <v>1</v>
      </c>
      <c r="E1833" s="7"/>
    </row>
    <row r="1834" spans="1:5">
      <c r="A1834" s="10" t="s">
        <v>3692</v>
      </c>
      <c r="B1834" t="s">
        <v>3693</v>
      </c>
      <c r="C1834" s="7">
        <v>0</v>
      </c>
      <c r="D1834" s="7">
        <v>1</v>
      </c>
      <c r="E1834" s="7"/>
    </row>
    <row r="1835" spans="1:5">
      <c r="A1835" s="10" t="s">
        <v>3694</v>
      </c>
      <c r="B1835" t="s">
        <v>3695</v>
      </c>
      <c r="C1835" s="7">
        <v>0</v>
      </c>
      <c r="D1835" s="7">
        <v>1</v>
      </c>
      <c r="E1835" s="7"/>
    </row>
    <row r="1836" spans="1:5">
      <c r="A1836" s="10">
        <v>241014</v>
      </c>
      <c r="B1836" t="s">
        <v>3696</v>
      </c>
      <c r="C1836" s="7">
        <v>9</v>
      </c>
      <c r="D1836" s="7">
        <v>40</v>
      </c>
      <c r="E1836" s="7"/>
    </row>
    <row r="1837" spans="1:5">
      <c r="A1837" s="10" t="s">
        <v>3697</v>
      </c>
      <c r="B1837" t="s">
        <v>3698</v>
      </c>
      <c r="C1837" s="7">
        <v>0</v>
      </c>
      <c r="D1837" s="7">
        <v>2</v>
      </c>
      <c r="E1837" s="7"/>
    </row>
    <row r="1838" spans="1:5">
      <c r="A1838" s="10" t="s">
        <v>3699</v>
      </c>
      <c r="B1838" t="s">
        <v>3700</v>
      </c>
      <c r="C1838" s="7">
        <v>1</v>
      </c>
      <c r="D1838" s="7">
        <v>2</v>
      </c>
      <c r="E1838" s="7"/>
    </row>
    <row r="1839" spans="1:5">
      <c r="A1839" s="10" t="s">
        <v>3701</v>
      </c>
      <c r="B1839" t="s">
        <v>3702</v>
      </c>
      <c r="C1839" s="7">
        <v>3</v>
      </c>
      <c r="D1839" s="7">
        <v>4</v>
      </c>
      <c r="E1839" s="7"/>
    </row>
    <row r="1840" spans="1:5">
      <c r="A1840" s="10" t="s">
        <v>3703</v>
      </c>
      <c r="B1840" t="s">
        <v>3704</v>
      </c>
      <c r="C1840" s="7">
        <v>4</v>
      </c>
      <c r="D1840" s="7">
        <v>2</v>
      </c>
      <c r="E1840" s="7"/>
    </row>
    <row r="1841" spans="1:5">
      <c r="A1841" s="10" t="s">
        <v>3705</v>
      </c>
      <c r="B1841" t="s">
        <v>3706</v>
      </c>
      <c r="C1841" s="7">
        <v>2</v>
      </c>
      <c r="D1841" s="7">
        <v>2</v>
      </c>
      <c r="E1841" s="7"/>
    </row>
    <row r="1842" spans="1:5">
      <c r="A1842" s="10" t="s">
        <v>3707</v>
      </c>
      <c r="B1842" t="s">
        <v>3708</v>
      </c>
      <c r="C1842" s="7">
        <v>2</v>
      </c>
      <c r="D1842" s="7">
        <v>2</v>
      </c>
      <c r="E1842" s="7"/>
    </row>
    <row r="1843" spans="1:5">
      <c r="A1843" s="10" t="s">
        <v>3709</v>
      </c>
      <c r="B1843" t="s">
        <v>3710</v>
      </c>
      <c r="C1843" s="7">
        <v>0</v>
      </c>
      <c r="D1843" s="7">
        <v>1</v>
      </c>
      <c r="E1843" s="7"/>
    </row>
    <row r="1844" spans="1:5">
      <c r="A1844" s="10" t="s">
        <v>3711</v>
      </c>
      <c r="B1844" t="s">
        <v>3712</v>
      </c>
      <c r="C1844" s="7">
        <v>4</v>
      </c>
      <c r="D1844" s="7">
        <v>5</v>
      </c>
      <c r="E1844" s="7"/>
    </row>
    <row r="1845" spans="1:5">
      <c r="A1845" s="10" t="s">
        <v>3713</v>
      </c>
      <c r="B1845" t="s">
        <v>3714</v>
      </c>
      <c r="C1845" s="7">
        <v>2</v>
      </c>
      <c r="D1845" s="7">
        <v>3</v>
      </c>
      <c r="E1845" s="7"/>
    </row>
    <row r="1846" spans="1:5">
      <c r="A1846" s="10" t="s">
        <v>3715</v>
      </c>
      <c r="B1846" t="s">
        <v>3716</v>
      </c>
      <c r="C1846" s="7">
        <v>13</v>
      </c>
      <c r="D1846" s="7">
        <v>15</v>
      </c>
      <c r="E1846" s="7"/>
    </row>
    <row r="1847" spans="1:5">
      <c r="A1847" s="10" t="s">
        <v>3717</v>
      </c>
      <c r="B1847" t="s">
        <v>3718</v>
      </c>
      <c r="C1847" s="7">
        <v>12</v>
      </c>
      <c r="D1847" s="7">
        <v>17</v>
      </c>
      <c r="E1847" s="7"/>
    </row>
    <row r="1848" spans="1:5">
      <c r="A1848" s="10" t="s">
        <v>3719</v>
      </c>
      <c r="B1848" t="s">
        <v>3720</v>
      </c>
      <c r="C1848" s="7">
        <v>0</v>
      </c>
      <c r="D1848" s="7">
        <v>2</v>
      </c>
      <c r="E1848" s="7"/>
    </row>
    <row r="1849" spans="1:5">
      <c r="A1849" s="10" t="s">
        <v>3721</v>
      </c>
      <c r="B1849" t="s">
        <v>3722</v>
      </c>
      <c r="C1849" s="7">
        <v>0</v>
      </c>
      <c r="D1849" s="7">
        <v>1</v>
      </c>
      <c r="E1849" s="7"/>
    </row>
    <row r="1850" spans="1:5">
      <c r="A1850" s="10" t="s">
        <v>3723</v>
      </c>
      <c r="B1850" t="s">
        <v>3724</v>
      </c>
      <c r="C1850" s="7">
        <v>0</v>
      </c>
      <c r="D1850" s="7">
        <v>1</v>
      </c>
      <c r="E1850" s="7"/>
    </row>
    <row r="1851" spans="1:5">
      <c r="A1851" s="10" t="s">
        <v>3725</v>
      </c>
      <c r="B1851" t="s">
        <v>3726</v>
      </c>
      <c r="C1851" s="7">
        <v>0</v>
      </c>
      <c r="D1851" s="7">
        <v>1</v>
      </c>
      <c r="E1851" s="7"/>
    </row>
    <row r="1852" spans="1:5">
      <c r="A1852" s="10" t="s">
        <v>3727</v>
      </c>
      <c r="B1852" t="s">
        <v>3728</v>
      </c>
      <c r="C1852" s="7">
        <v>1</v>
      </c>
      <c r="D1852" s="7">
        <v>1</v>
      </c>
      <c r="E1852" s="7"/>
    </row>
    <row r="1853" spans="1:5">
      <c r="A1853" s="10" t="s">
        <v>3729</v>
      </c>
      <c r="B1853" t="s">
        <v>3730</v>
      </c>
      <c r="C1853" s="7">
        <v>7</v>
      </c>
      <c r="D1853" s="7">
        <v>11</v>
      </c>
      <c r="E1853" s="7"/>
    </row>
    <row r="1854" spans="1:5">
      <c r="A1854" s="10" t="s">
        <v>3731</v>
      </c>
      <c r="B1854" t="s">
        <v>3732</v>
      </c>
      <c r="C1854" s="7">
        <v>22610</v>
      </c>
      <c r="D1854" s="7">
        <v>21335</v>
      </c>
      <c r="E1854" s="7"/>
    </row>
    <row r="1855" spans="1:5">
      <c r="A1855" s="10" t="s">
        <v>3733</v>
      </c>
      <c r="B1855" t="s">
        <v>3734</v>
      </c>
      <c r="C1855" s="7">
        <v>1308</v>
      </c>
      <c r="D1855" s="7">
        <v>1297</v>
      </c>
      <c r="E1855" s="7"/>
    </row>
    <row r="1856" spans="1:5">
      <c r="A1856" s="10" t="s">
        <v>3735</v>
      </c>
      <c r="B1856" t="s">
        <v>3736</v>
      </c>
      <c r="C1856" s="7">
        <v>270</v>
      </c>
      <c r="D1856" s="7">
        <v>10280</v>
      </c>
      <c r="E1856" s="7"/>
    </row>
    <row r="1857" spans="1:5">
      <c r="A1857" s="10" t="s">
        <v>3737</v>
      </c>
      <c r="B1857" t="s">
        <v>3738</v>
      </c>
      <c r="C1857" s="7">
        <v>5045</v>
      </c>
      <c r="D1857" s="7">
        <v>5026</v>
      </c>
      <c r="E1857" s="7"/>
    </row>
    <row r="1858" spans="1:5">
      <c r="A1858" s="10" t="s">
        <v>3739</v>
      </c>
      <c r="B1858" t="s">
        <v>3740</v>
      </c>
      <c r="C1858" s="7">
        <v>1504</v>
      </c>
      <c r="D1858" s="7">
        <v>1607</v>
      </c>
      <c r="E1858" s="7"/>
    </row>
    <row r="1859" spans="1:5">
      <c r="A1859" s="10" t="s">
        <v>3741</v>
      </c>
      <c r="B1859" t="s">
        <v>3742</v>
      </c>
      <c r="C1859" s="7">
        <v>5915</v>
      </c>
      <c r="D1859" s="7">
        <v>16356</v>
      </c>
      <c r="E1859" s="7"/>
    </row>
    <row r="1860" spans="1:5">
      <c r="A1860" s="10" t="s">
        <v>3743</v>
      </c>
      <c r="B1860" t="s">
        <v>3744</v>
      </c>
      <c r="C1860" s="7">
        <v>54</v>
      </c>
      <c r="D1860" s="7">
        <v>85</v>
      </c>
      <c r="E1860" s="7"/>
    </row>
    <row r="1861" spans="1:5">
      <c r="A1861" s="10" t="s">
        <v>3745</v>
      </c>
      <c r="B1861" t="s">
        <v>3746</v>
      </c>
      <c r="C1861" s="7">
        <v>62</v>
      </c>
      <c r="D1861" s="7">
        <v>84</v>
      </c>
      <c r="E1861" s="7"/>
    </row>
    <row r="1862" spans="1:5">
      <c r="A1862" s="10" t="s">
        <v>3747</v>
      </c>
      <c r="B1862" t="s">
        <v>3748</v>
      </c>
      <c r="C1862" s="7">
        <v>18</v>
      </c>
      <c r="D1862" s="7">
        <v>25</v>
      </c>
      <c r="E1862" s="7"/>
    </row>
    <row r="1863" spans="1:5">
      <c r="A1863" s="10" t="s">
        <v>3750</v>
      </c>
      <c r="B1863" t="s">
        <v>3751</v>
      </c>
      <c r="C1863" s="7">
        <v>198</v>
      </c>
      <c r="D1863" s="7">
        <v>167</v>
      </c>
      <c r="E1863" s="7"/>
    </row>
    <row r="1864" spans="1:5">
      <c r="A1864" s="10" t="s">
        <v>3752</v>
      </c>
      <c r="B1864" t="s">
        <v>3753</v>
      </c>
      <c r="C1864" s="7">
        <v>2527</v>
      </c>
      <c r="D1864" s="7">
        <v>2612</v>
      </c>
      <c r="E1864" s="7"/>
    </row>
    <row r="1865" spans="1:5">
      <c r="A1865" s="10" t="s">
        <v>3754</v>
      </c>
      <c r="B1865" t="s">
        <v>3755</v>
      </c>
      <c r="C1865" s="7">
        <v>3317</v>
      </c>
      <c r="D1865" s="7">
        <v>2901</v>
      </c>
      <c r="E1865" s="7"/>
    </row>
    <row r="1866" spans="1:5">
      <c r="A1866" s="10" t="s">
        <v>3756</v>
      </c>
      <c r="B1866" t="s">
        <v>3757</v>
      </c>
      <c r="C1866" s="7">
        <v>157</v>
      </c>
      <c r="D1866" s="7">
        <v>231</v>
      </c>
      <c r="E1866" s="7"/>
    </row>
    <row r="1867" spans="1:5">
      <c r="A1867" s="10" t="s">
        <v>3759</v>
      </c>
      <c r="B1867" t="s">
        <v>3760</v>
      </c>
      <c r="C1867" s="7">
        <v>3</v>
      </c>
      <c r="D1867" s="7">
        <v>21</v>
      </c>
      <c r="E1867" s="7"/>
    </row>
    <row r="1868" spans="1:5">
      <c r="A1868" s="10" t="s">
        <v>3761</v>
      </c>
      <c r="B1868" t="s">
        <v>3762</v>
      </c>
      <c r="C1868" s="7">
        <v>2</v>
      </c>
      <c r="D1868" s="7">
        <v>4</v>
      </c>
      <c r="E1868" s="7"/>
    </row>
    <row r="1869" spans="1:5">
      <c r="A1869" s="10" t="s">
        <v>3763</v>
      </c>
      <c r="B1869" t="s">
        <v>3764</v>
      </c>
      <c r="C1869" s="7">
        <v>74</v>
      </c>
      <c r="D1869" s="7">
        <v>71</v>
      </c>
      <c r="E1869" s="7"/>
    </row>
    <row r="1870" spans="1:5">
      <c r="A1870" s="10" t="s">
        <v>3765</v>
      </c>
      <c r="B1870" t="s">
        <v>3766</v>
      </c>
      <c r="C1870" s="7">
        <v>33</v>
      </c>
      <c r="D1870" s="7">
        <v>49</v>
      </c>
      <c r="E1870" s="7"/>
    </row>
    <row r="1871" spans="1:5">
      <c r="A1871" s="10" t="s">
        <v>3767</v>
      </c>
      <c r="B1871" t="s">
        <v>3768</v>
      </c>
      <c r="C1871" s="7">
        <v>112</v>
      </c>
      <c r="D1871" s="7">
        <v>108</v>
      </c>
      <c r="E1871" s="7"/>
    </row>
    <row r="1872" spans="1:5">
      <c r="A1872" s="10" t="s">
        <v>3769</v>
      </c>
      <c r="B1872" t="s">
        <v>4528</v>
      </c>
      <c r="C1872" s="7">
        <v>1</v>
      </c>
      <c r="D1872" s="7">
        <v>17</v>
      </c>
      <c r="E1872" s="7"/>
    </row>
    <row r="1873" spans="1:5">
      <c r="A1873" s="10" t="s">
        <v>3770</v>
      </c>
      <c r="B1873" t="s">
        <v>3771</v>
      </c>
      <c r="C1873" s="7">
        <v>3855</v>
      </c>
      <c r="D1873" s="7">
        <v>4060</v>
      </c>
      <c r="E1873" s="7"/>
    </row>
    <row r="1874" spans="1:5">
      <c r="A1874" s="10" t="s">
        <v>3772</v>
      </c>
      <c r="B1874" t="s">
        <v>3773</v>
      </c>
      <c r="C1874" s="7">
        <v>0</v>
      </c>
      <c r="D1874" s="7">
        <v>3</v>
      </c>
      <c r="E1874" s="7"/>
    </row>
    <row r="1875" spans="1:5">
      <c r="A1875" s="10" t="s">
        <v>3774</v>
      </c>
      <c r="B1875" t="s">
        <v>3775</v>
      </c>
      <c r="C1875" s="7">
        <v>3080</v>
      </c>
      <c r="D1875" s="7">
        <v>3070</v>
      </c>
      <c r="E1875" s="7"/>
    </row>
    <row r="1876" spans="1:5">
      <c r="A1876" s="10" t="s">
        <v>3776</v>
      </c>
      <c r="B1876" t="s">
        <v>3777</v>
      </c>
      <c r="C1876" s="7">
        <v>1588</v>
      </c>
      <c r="D1876" s="7">
        <v>1573</v>
      </c>
      <c r="E1876" s="7"/>
    </row>
    <row r="1877" spans="1:5">
      <c r="A1877" s="10" t="s">
        <v>3778</v>
      </c>
      <c r="B1877" t="s">
        <v>3779</v>
      </c>
      <c r="C1877" s="7">
        <v>13</v>
      </c>
      <c r="D1877" s="7">
        <v>12</v>
      </c>
      <c r="E1877" s="7"/>
    </row>
    <row r="1878" spans="1:5">
      <c r="A1878" s="10" t="s">
        <v>3780</v>
      </c>
      <c r="B1878" t="s">
        <v>3781</v>
      </c>
      <c r="C1878" s="7">
        <v>1000</v>
      </c>
      <c r="D1878" s="7">
        <v>1312</v>
      </c>
      <c r="E1878" s="7"/>
    </row>
    <row r="1879" spans="1:5">
      <c r="A1879" s="10" t="s">
        <v>3782</v>
      </c>
      <c r="B1879" t="s">
        <v>3783</v>
      </c>
      <c r="C1879" s="7">
        <v>23669</v>
      </c>
      <c r="D1879" s="7">
        <v>22376</v>
      </c>
      <c r="E1879" s="7"/>
    </row>
    <row r="1880" spans="1:5">
      <c r="A1880" s="10" t="s">
        <v>3784</v>
      </c>
      <c r="B1880" t="s">
        <v>3785</v>
      </c>
      <c r="C1880" s="7">
        <v>5252</v>
      </c>
      <c r="D1880" s="7">
        <v>5328</v>
      </c>
      <c r="E1880" s="7"/>
    </row>
    <row r="1881" spans="1:5">
      <c r="A1881" s="10" t="s">
        <v>3786</v>
      </c>
      <c r="B1881" t="s">
        <v>3787</v>
      </c>
      <c r="C1881" s="7">
        <v>1159</v>
      </c>
      <c r="D1881" s="7">
        <v>1522</v>
      </c>
      <c r="E1881" s="7"/>
    </row>
    <row r="1882" spans="1:5">
      <c r="A1882" s="10" t="s">
        <v>3788</v>
      </c>
      <c r="B1882" t="s">
        <v>3789</v>
      </c>
      <c r="C1882" s="7">
        <v>7556</v>
      </c>
      <c r="D1882" s="7">
        <v>7436</v>
      </c>
      <c r="E1882" s="7"/>
    </row>
    <row r="1883" spans="1:5">
      <c r="A1883" s="10" t="s">
        <v>3790</v>
      </c>
      <c r="B1883" t="s">
        <v>3791</v>
      </c>
      <c r="C1883" s="7">
        <v>643</v>
      </c>
      <c r="D1883" s="7">
        <v>805</v>
      </c>
      <c r="E1883" s="7"/>
    </row>
    <row r="1884" spans="1:5">
      <c r="A1884" s="10">
        <v>130025</v>
      </c>
      <c r="B1884" t="s">
        <v>3793</v>
      </c>
      <c r="C1884" s="7">
        <v>0</v>
      </c>
      <c r="D1884" s="7">
        <v>2</v>
      </c>
      <c r="E1884" s="7"/>
    </row>
    <row r="1885" spans="1:5">
      <c r="A1885" s="10">
        <v>130208</v>
      </c>
      <c r="B1885" t="s">
        <v>5492</v>
      </c>
      <c r="C1885" s="7">
        <v>1657</v>
      </c>
      <c r="D1885" s="7">
        <v>1665</v>
      </c>
      <c r="E1885" s="7"/>
    </row>
    <row r="1886" spans="1:5">
      <c r="A1886" s="10">
        <v>130220</v>
      </c>
      <c r="B1886" t="s">
        <v>3794</v>
      </c>
      <c r="C1886" s="7">
        <v>0</v>
      </c>
      <c r="D1886" s="7">
        <v>21</v>
      </c>
      <c r="E1886" s="7"/>
    </row>
    <row r="1887" spans="1:5">
      <c r="A1887" s="10">
        <v>130222</v>
      </c>
      <c r="B1887" t="s">
        <v>3795</v>
      </c>
      <c r="C1887" s="7">
        <v>0</v>
      </c>
      <c r="D1887" s="7">
        <v>801</v>
      </c>
      <c r="E1887" s="7"/>
    </row>
    <row r="1888" spans="1:5">
      <c r="A1888" s="10">
        <v>241029</v>
      </c>
      <c r="B1888" t="s">
        <v>3796</v>
      </c>
      <c r="C1888" s="7">
        <v>0</v>
      </c>
      <c r="D1888" s="7">
        <v>2</v>
      </c>
      <c r="E1888" s="7"/>
    </row>
    <row r="1889" spans="1:5">
      <c r="A1889" s="10">
        <v>250094</v>
      </c>
      <c r="B1889" t="s">
        <v>3797</v>
      </c>
      <c r="C1889" s="7">
        <v>16</v>
      </c>
      <c r="D1889" s="7">
        <v>16</v>
      </c>
      <c r="E1889" s="7"/>
    </row>
    <row r="1890" spans="1:5">
      <c r="A1890" s="10">
        <v>260001</v>
      </c>
      <c r="B1890" t="s">
        <v>3758</v>
      </c>
      <c r="C1890" s="7">
        <v>38</v>
      </c>
      <c r="D1890" s="7">
        <v>81</v>
      </c>
      <c r="E1890" s="7"/>
    </row>
    <row r="1891" spans="1:5">
      <c r="A1891" s="10">
        <v>310041</v>
      </c>
      <c r="B1891" t="s">
        <v>3798</v>
      </c>
      <c r="C1891" s="7">
        <v>1</v>
      </c>
      <c r="D1891" s="7">
        <v>2</v>
      </c>
      <c r="E1891" s="7"/>
    </row>
    <row r="1892" spans="1:5">
      <c r="A1892" s="10">
        <v>600348</v>
      </c>
      <c r="B1892" t="s">
        <v>3799</v>
      </c>
      <c r="C1892" s="7">
        <v>2758</v>
      </c>
      <c r="D1892" s="7">
        <v>2822</v>
      </c>
      <c r="E1892" s="7"/>
    </row>
    <row r="1893" spans="1:5">
      <c r="A1893" s="10" t="s">
        <v>3800</v>
      </c>
      <c r="B1893" t="s">
        <v>3801</v>
      </c>
      <c r="C1893" s="7">
        <v>435</v>
      </c>
      <c r="D1893" s="7">
        <v>417</v>
      </c>
      <c r="E1893" s="7"/>
    </row>
    <row r="1894" spans="1:5">
      <c r="A1894" s="10" t="s">
        <v>3802</v>
      </c>
      <c r="B1894" t="s">
        <v>3803</v>
      </c>
      <c r="C1894" s="7">
        <v>0</v>
      </c>
      <c r="D1894" s="7">
        <v>2</v>
      </c>
      <c r="E1894" s="7"/>
    </row>
    <row r="1895" spans="1:5">
      <c r="A1895" s="10" t="s">
        <v>3804</v>
      </c>
      <c r="B1895" t="s">
        <v>5493</v>
      </c>
      <c r="C1895" s="7">
        <v>377</v>
      </c>
      <c r="D1895" s="7">
        <v>370</v>
      </c>
      <c r="E1895" s="7"/>
    </row>
    <row r="1896" spans="1:5">
      <c r="A1896" s="10" t="s">
        <v>3805</v>
      </c>
      <c r="B1896" t="s">
        <v>5494</v>
      </c>
      <c r="C1896" s="7">
        <v>56</v>
      </c>
      <c r="D1896" s="7">
        <v>58</v>
      </c>
      <c r="E1896" s="7"/>
    </row>
    <row r="1897" spans="1:5">
      <c r="A1897" s="10" t="s">
        <v>3806</v>
      </c>
      <c r="B1897" t="s">
        <v>3807</v>
      </c>
      <c r="C1897" s="7">
        <v>898</v>
      </c>
      <c r="D1897" s="7">
        <v>1060</v>
      </c>
      <c r="E1897" s="7"/>
    </row>
    <row r="1898" spans="1:5">
      <c r="A1898" s="10" t="s">
        <v>3808</v>
      </c>
      <c r="B1898" t="s">
        <v>3809</v>
      </c>
      <c r="C1898" s="7">
        <v>229</v>
      </c>
      <c r="D1898" s="7">
        <v>281</v>
      </c>
      <c r="E1898" s="7"/>
    </row>
    <row r="1899" spans="1:5">
      <c r="A1899" s="10" t="s">
        <v>3810</v>
      </c>
      <c r="B1899" t="s">
        <v>3811</v>
      </c>
      <c r="C1899" s="7">
        <v>108</v>
      </c>
      <c r="D1899" s="7">
        <v>101</v>
      </c>
      <c r="E1899" s="7"/>
    </row>
    <row r="1900" spans="1:5">
      <c r="A1900" s="10" t="s">
        <v>3812</v>
      </c>
      <c r="B1900" t="s">
        <v>3813</v>
      </c>
      <c r="C1900" s="7">
        <v>143</v>
      </c>
      <c r="D1900" s="7">
        <v>138</v>
      </c>
      <c r="E1900" s="7"/>
    </row>
    <row r="1901" spans="1:5">
      <c r="A1901" s="10" t="s">
        <v>3814</v>
      </c>
      <c r="B1901" t="s">
        <v>3815</v>
      </c>
      <c r="C1901" s="7">
        <v>244</v>
      </c>
      <c r="D1901" s="7">
        <v>230</v>
      </c>
      <c r="E1901" s="7"/>
    </row>
    <row r="1902" spans="1:5">
      <c r="A1902" s="10" t="s">
        <v>3816</v>
      </c>
      <c r="B1902" t="s">
        <v>3817</v>
      </c>
      <c r="C1902" s="7">
        <v>7</v>
      </c>
      <c r="D1902" s="7">
        <v>7</v>
      </c>
      <c r="E1902" s="7"/>
    </row>
    <row r="1903" spans="1:5">
      <c r="A1903" s="10" t="s">
        <v>3818</v>
      </c>
      <c r="B1903" t="s">
        <v>3819</v>
      </c>
      <c r="C1903" s="7">
        <v>1</v>
      </c>
      <c r="D1903" s="7">
        <v>3</v>
      </c>
      <c r="E1903" s="7"/>
    </row>
    <row r="1904" spans="1:5">
      <c r="A1904" s="10" t="s">
        <v>3820</v>
      </c>
      <c r="B1904" t="s">
        <v>3821</v>
      </c>
      <c r="C1904" s="7">
        <v>70</v>
      </c>
      <c r="D1904" s="7">
        <v>60</v>
      </c>
      <c r="E1904" s="7"/>
    </row>
    <row r="1905" spans="1:5">
      <c r="A1905" s="10" t="s">
        <v>3822</v>
      </c>
      <c r="B1905" t="s">
        <v>3823</v>
      </c>
      <c r="C1905" s="7">
        <v>860</v>
      </c>
      <c r="D1905" s="7">
        <v>878</v>
      </c>
      <c r="E1905" s="7"/>
    </row>
    <row r="1906" spans="1:5">
      <c r="A1906" s="10" t="s">
        <v>3824</v>
      </c>
      <c r="B1906" t="s">
        <v>3825</v>
      </c>
      <c r="C1906" s="7">
        <v>20</v>
      </c>
      <c r="D1906" s="7">
        <v>19</v>
      </c>
      <c r="E1906" s="7"/>
    </row>
    <row r="1907" spans="1:5">
      <c r="A1907" s="10" t="s">
        <v>3826</v>
      </c>
      <c r="B1907" t="s">
        <v>3827</v>
      </c>
      <c r="C1907" s="7">
        <v>4</v>
      </c>
      <c r="D1907" s="7">
        <v>6</v>
      </c>
      <c r="E1907" s="7"/>
    </row>
    <row r="1908" spans="1:5">
      <c r="A1908" s="10" t="s">
        <v>3828</v>
      </c>
      <c r="B1908" t="s">
        <v>3829</v>
      </c>
      <c r="C1908" s="7">
        <v>0</v>
      </c>
      <c r="D1908" s="7">
        <v>4</v>
      </c>
      <c r="E1908" s="7"/>
    </row>
    <row r="1909" spans="1:5">
      <c r="A1909" s="10" t="s">
        <v>3830</v>
      </c>
      <c r="B1909" t="s">
        <v>3831</v>
      </c>
      <c r="C1909" s="7">
        <v>27</v>
      </c>
      <c r="D1909" s="7">
        <v>26</v>
      </c>
      <c r="E1909" s="7"/>
    </row>
    <row r="1910" spans="1:5">
      <c r="A1910" s="10" t="s">
        <v>3832</v>
      </c>
      <c r="B1910" t="s">
        <v>3833</v>
      </c>
      <c r="C1910" s="7">
        <v>4</v>
      </c>
      <c r="D1910" s="7">
        <v>8</v>
      </c>
      <c r="E1910" s="7"/>
    </row>
    <row r="1911" spans="1:5">
      <c r="A1911" s="10" t="s">
        <v>3834</v>
      </c>
      <c r="B1911" t="s">
        <v>3835</v>
      </c>
      <c r="C1911" s="7">
        <v>164</v>
      </c>
      <c r="D1911" s="7">
        <v>167</v>
      </c>
      <c r="E1911" s="7"/>
    </row>
    <row r="1912" spans="1:5">
      <c r="A1912" s="10" t="s">
        <v>3836</v>
      </c>
      <c r="B1912" t="s">
        <v>3837</v>
      </c>
      <c r="C1912" s="7">
        <v>0</v>
      </c>
      <c r="D1912" s="7">
        <v>2</v>
      </c>
      <c r="E1912" s="7"/>
    </row>
    <row r="1913" spans="1:5">
      <c r="A1913" s="10" t="s">
        <v>3838</v>
      </c>
      <c r="B1913" t="s">
        <v>3839</v>
      </c>
      <c r="C1913" s="7">
        <v>0</v>
      </c>
      <c r="D1913" s="7">
        <v>2</v>
      </c>
      <c r="E1913" s="7"/>
    </row>
    <row r="1914" spans="1:5">
      <c r="A1914" s="10" t="s">
        <v>3840</v>
      </c>
      <c r="B1914" t="s">
        <v>3841</v>
      </c>
      <c r="C1914" s="7">
        <v>0</v>
      </c>
      <c r="D1914" s="7">
        <v>20</v>
      </c>
      <c r="E1914" s="7"/>
    </row>
    <row r="1915" spans="1:5">
      <c r="A1915" s="10" t="s">
        <v>3842</v>
      </c>
      <c r="B1915" t="s">
        <v>3843</v>
      </c>
      <c r="C1915" s="7">
        <v>13</v>
      </c>
      <c r="D1915" s="7">
        <v>17</v>
      </c>
      <c r="E1915" s="7"/>
    </row>
    <row r="1916" spans="1:5">
      <c r="A1916" s="10" t="s">
        <v>3844</v>
      </c>
      <c r="B1916" t="s">
        <v>3845</v>
      </c>
      <c r="C1916" s="7">
        <v>4681</v>
      </c>
      <c r="D1916" s="7">
        <v>4191</v>
      </c>
      <c r="E1916" s="7"/>
    </row>
    <row r="1917" spans="1:5">
      <c r="A1917" s="10" t="s">
        <v>3846</v>
      </c>
      <c r="B1917" t="s">
        <v>3847</v>
      </c>
      <c r="C1917" s="7">
        <v>107</v>
      </c>
      <c r="D1917" s="7">
        <v>109</v>
      </c>
      <c r="E1917" s="7"/>
    </row>
    <row r="1918" spans="1:5">
      <c r="A1918" s="10" t="s">
        <v>3848</v>
      </c>
      <c r="B1918" t="s">
        <v>3849</v>
      </c>
      <c r="C1918" s="7">
        <v>86</v>
      </c>
      <c r="D1918" s="7">
        <v>96</v>
      </c>
      <c r="E1918" s="7"/>
    </row>
    <row r="1919" spans="1:5">
      <c r="A1919" s="10" t="s">
        <v>3850</v>
      </c>
      <c r="B1919" t="s">
        <v>3851</v>
      </c>
      <c r="C1919" s="7">
        <v>0</v>
      </c>
      <c r="D1919" s="7">
        <v>2</v>
      </c>
      <c r="E1919" s="7"/>
    </row>
    <row r="1920" spans="1:5">
      <c r="A1920" s="10" t="s">
        <v>3852</v>
      </c>
      <c r="B1920" t="s">
        <v>4362</v>
      </c>
      <c r="C1920" s="7">
        <v>477</v>
      </c>
      <c r="D1920" s="7">
        <v>465</v>
      </c>
      <c r="E1920" s="7"/>
    </row>
    <row r="1921" spans="1:5">
      <c r="A1921" s="10" t="s">
        <v>3853</v>
      </c>
      <c r="B1921" t="s">
        <v>3854</v>
      </c>
      <c r="C1921" s="7">
        <v>0</v>
      </c>
      <c r="D1921" s="7">
        <v>11</v>
      </c>
      <c r="E1921" s="7"/>
    </row>
    <row r="1922" spans="1:5">
      <c r="A1922" s="10" t="s">
        <v>3855</v>
      </c>
      <c r="B1922" t="s">
        <v>3856</v>
      </c>
      <c r="C1922" s="7">
        <v>0</v>
      </c>
      <c r="D1922" s="7">
        <v>11</v>
      </c>
      <c r="E1922" s="7"/>
    </row>
    <row r="1923" spans="1:5">
      <c r="A1923" s="10" t="s">
        <v>3858</v>
      </c>
      <c r="B1923" t="s">
        <v>3859</v>
      </c>
      <c r="C1923" s="7">
        <v>38</v>
      </c>
      <c r="D1923" s="7">
        <v>31</v>
      </c>
      <c r="E1923" s="7"/>
    </row>
    <row r="1924" spans="1:5">
      <c r="A1924" s="10" t="s">
        <v>3860</v>
      </c>
      <c r="B1924" t="s">
        <v>3861</v>
      </c>
      <c r="C1924" s="7">
        <v>0</v>
      </c>
      <c r="D1924" s="7">
        <v>2</v>
      </c>
      <c r="E1924" s="7"/>
    </row>
    <row r="1925" spans="1:5">
      <c r="A1925" s="10" t="s">
        <v>3862</v>
      </c>
      <c r="B1925" t="s">
        <v>3863</v>
      </c>
      <c r="C1925" s="7">
        <v>0</v>
      </c>
      <c r="D1925" s="7">
        <v>1</v>
      </c>
      <c r="E1925" s="7"/>
    </row>
    <row r="1926" spans="1:5">
      <c r="A1926" s="10" t="s">
        <v>3864</v>
      </c>
      <c r="B1926" t="s">
        <v>3865</v>
      </c>
      <c r="C1926" s="7">
        <v>0</v>
      </c>
      <c r="D1926" s="7">
        <v>3</v>
      </c>
      <c r="E1926" s="7"/>
    </row>
    <row r="1927" spans="1:5">
      <c r="A1927" s="10" t="s">
        <v>3866</v>
      </c>
      <c r="B1927" t="s">
        <v>3867</v>
      </c>
      <c r="C1927" s="7">
        <v>1</v>
      </c>
      <c r="D1927" s="7">
        <v>1</v>
      </c>
      <c r="E1927" s="7"/>
    </row>
    <row r="1928" spans="1:5">
      <c r="A1928" s="10" t="s">
        <v>3868</v>
      </c>
      <c r="B1928" t="s">
        <v>3869</v>
      </c>
      <c r="C1928" s="7">
        <v>1</v>
      </c>
      <c r="D1928" s="7">
        <v>5</v>
      </c>
      <c r="E1928" s="7"/>
    </row>
    <row r="1929" spans="1:5">
      <c r="A1929" s="10" t="s">
        <v>3870</v>
      </c>
      <c r="B1929" t="s">
        <v>3871</v>
      </c>
      <c r="C1929" s="7">
        <v>0</v>
      </c>
      <c r="D1929" s="7">
        <v>1</v>
      </c>
      <c r="E1929" s="7"/>
    </row>
    <row r="1930" spans="1:5">
      <c r="A1930" s="10" t="s">
        <v>3872</v>
      </c>
      <c r="B1930" t="s">
        <v>3873</v>
      </c>
      <c r="C1930" s="7">
        <v>0</v>
      </c>
      <c r="D1930" s="7">
        <v>2</v>
      </c>
      <c r="E1930" s="7"/>
    </row>
    <row r="1931" spans="1:5">
      <c r="A1931" s="10" t="s">
        <v>3874</v>
      </c>
      <c r="B1931" t="s">
        <v>3875</v>
      </c>
      <c r="C1931" s="7">
        <v>0</v>
      </c>
      <c r="D1931" s="7">
        <v>2</v>
      </c>
      <c r="E1931" s="7"/>
    </row>
    <row r="1932" spans="1:5">
      <c r="A1932" s="10" t="s">
        <v>3876</v>
      </c>
      <c r="B1932" t="s">
        <v>3877</v>
      </c>
      <c r="C1932" s="7">
        <v>383</v>
      </c>
      <c r="D1932" s="7">
        <v>416</v>
      </c>
      <c r="E1932" s="7"/>
    </row>
    <row r="1933" spans="1:5">
      <c r="A1933" s="10" t="s">
        <v>3878</v>
      </c>
      <c r="B1933" t="s">
        <v>3879</v>
      </c>
      <c r="C1933" s="7">
        <v>0</v>
      </c>
      <c r="D1933" s="7">
        <v>4</v>
      </c>
      <c r="E1933" s="7"/>
    </row>
    <row r="1934" spans="1:5">
      <c r="A1934" s="10" t="s">
        <v>3880</v>
      </c>
      <c r="B1934" t="s">
        <v>3881</v>
      </c>
      <c r="C1934" s="7">
        <v>0</v>
      </c>
      <c r="D1934" s="7">
        <v>1</v>
      </c>
      <c r="E1934" s="7"/>
    </row>
    <row r="1935" spans="1:5">
      <c r="A1935" s="10" t="s">
        <v>3882</v>
      </c>
      <c r="B1935" t="s">
        <v>3883</v>
      </c>
      <c r="C1935" s="7">
        <v>8</v>
      </c>
      <c r="D1935" s="7">
        <v>13</v>
      </c>
      <c r="E1935" s="7"/>
    </row>
    <row r="1936" spans="1:5">
      <c r="A1936" s="10" t="s">
        <v>3884</v>
      </c>
      <c r="B1936" t="s">
        <v>3885</v>
      </c>
      <c r="C1936" s="7">
        <v>3</v>
      </c>
      <c r="D1936" s="7">
        <v>5</v>
      </c>
      <c r="E1936" s="7"/>
    </row>
    <row r="1937" spans="1:5">
      <c r="A1937" s="10" t="s">
        <v>3886</v>
      </c>
      <c r="B1937" t="s">
        <v>3887</v>
      </c>
      <c r="C1937" s="7">
        <v>2</v>
      </c>
      <c r="D1937" s="7">
        <v>2</v>
      </c>
      <c r="E1937" s="7"/>
    </row>
    <row r="1938" spans="1:5">
      <c r="A1938" s="10" t="s">
        <v>3888</v>
      </c>
      <c r="B1938" t="s">
        <v>3889</v>
      </c>
      <c r="C1938" s="7">
        <v>0</v>
      </c>
      <c r="D1938" s="7">
        <v>2</v>
      </c>
      <c r="E1938" s="7"/>
    </row>
    <row r="1939" spans="1:5">
      <c r="A1939" s="10" t="s">
        <v>3890</v>
      </c>
      <c r="B1939" t="s">
        <v>3891</v>
      </c>
      <c r="C1939" s="7">
        <v>18</v>
      </c>
      <c r="D1939" s="7">
        <v>27</v>
      </c>
      <c r="E1939" s="7"/>
    </row>
    <row r="1940" spans="1:5">
      <c r="A1940" s="10" t="s">
        <v>3892</v>
      </c>
      <c r="B1940" t="s">
        <v>3893</v>
      </c>
      <c r="C1940" s="7">
        <v>48</v>
      </c>
      <c r="D1940" s="7">
        <v>47</v>
      </c>
      <c r="E1940" s="7"/>
    </row>
    <row r="1941" spans="1:5">
      <c r="A1941" s="10" t="s">
        <v>3894</v>
      </c>
      <c r="B1941" t="s">
        <v>3895</v>
      </c>
      <c r="C1941" s="7">
        <v>3</v>
      </c>
      <c r="D1941" s="7">
        <v>3</v>
      </c>
      <c r="E1941" s="7"/>
    </row>
    <row r="1942" spans="1:5">
      <c r="A1942" s="10" t="s">
        <v>3896</v>
      </c>
      <c r="B1942" t="s">
        <v>3897</v>
      </c>
      <c r="C1942" s="7">
        <v>0</v>
      </c>
      <c r="D1942" s="7">
        <v>3</v>
      </c>
      <c r="E1942" s="7"/>
    </row>
    <row r="1943" spans="1:5">
      <c r="A1943" s="10" t="s">
        <v>3898</v>
      </c>
      <c r="B1943" t="s">
        <v>3899</v>
      </c>
      <c r="C1943" s="7">
        <v>16</v>
      </c>
      <c r="D1943" s="7">
        <v>20</v>
      </c>
      <c r="E1943" s="7"/>
    </row>
    <row r="1944" spans="1:5">
      <c r="A1944" s="10" t="s">
        <v>3900</v>
      </c>
      <c r="B1944" t="s">
        <v>3901</v>
      </c>
      <c r="C1944" s="7">
        <v>10</v>
      </c>
      <c r="D1944" s="7">
        <v>7</v>
      </c>
      <c r="E1944" s="7"/>
    </row>
    <row r="1945" spans="1:5">
      <c r="A1945" s="10" t="s">
        <v>3902</v>
      </c>
      <c r="B1945" t="s">
        <v>3903</v>
      </c>
      <c r="C1945" s="7">
        <v>11</v>
      </c>
      <c r="D1945" s="7">
        <v>14</v>
      </c>
      <c r="E1945" s="7"/>
    </row>
    <row r="1946" spans="1:5">
      <c r="A1946" s="10" t="s">
        <v>3904</v>
      </c>
      <c r="B1946" t="s">
        <v>3905</v>
      </c>
      <c r="C1946" s="7">
        <v>1</v>
      </c>
      <c r="D1946" s="7">
        <v>3</v>
      </c>
      <c r="E1946" s="7"/>
    </row>
    <row r="1947" spans="1:5">
      <c r="A1947" s="10" t="s">
        <v>3906</v>
      </c>
      <c r="B1947" t="s">
        <v>3907</v>
      </c>
      <c r="C1947" s="7">
        <v>1</v>
      </c>
      <c r="D1947" s="7">
        <v>2</v>
      </c>
      <c r="E1947" s="7"/>
    </row>
    <row r="1948" spans="1:5">
      <c r="A1948" s="10" t="s">
        <v>3908</v>
      </c>
      <c r="B1948" t="s">
        <v>3909</v>
      </c>
      <c r="C1948" s="7">
        <v>2</v>
      </c>
      <c r="D1948" s="7">
        <v>3</v>
      </c>
      <c r="E1948" s="7"/>
    </row>
    <row r="1949" spans="1:5">
      <c r="A1949" s="10" t="s">
        <v>3910</v>
      </c>
      <c r="B1949" t="s">
        <v>3911</v>
      </c>
      <c r="C1949" s="7">
        <v>2</v>
      </c>
      <c r="D1949" s="7">
        <v>3</v>
      </c>
      <c r="E1949" s="7"/>
    </row>
    <row r="1950" spans="1:5">
      <c r="A1950" s="10" t="s">
        <v>3912</v>
      </c>
      <c r="B1950" t="s">
        <v>3913</v>
      </c>
      <c r="C1950" s="7">
        <v>0</v>
      </c>
      <c r="D1950" s="7">
        <v>1</v>
      </c>
      <c r="E1950" s="7"/>
    </row>
    <row r="1951" spans="1:5">
      <c r="A1951" s="10" t="s">
        <v>3914</v>
      </c>
      <c r="B1951" t="s">
        <v>3915</v>
      </c>
      <c r="C1951" s="7">
        <v>0</v>
      </c>
      <c r="D1951" s="7">
        <v>1</v>
      </c>
      <c r="E1951" s="7"/>
    </row>
    <row r="1952" spans="1:5">
      <c r="A1952" s="10" t="s">
        <v>3916</v>
      </c>
      <c r="B1952" t="s">
        <v>3917</v>
      </c>
      <c r="C1952" s="7">
        <v>1</v>
      </c>
      <c r="D1952" s="7">
        <v>1</v>
      </c>
      <c r="E1952" s="7"/>
    </row>
    <row r="1953" spans="1:5">
      <c r="A1953" s="10" t="s">
        <v>3918</v>
      </c>
      <c r="B1953" t="s">
        <v>3919</v>
      </c>
      <c r="C1953" s="7">
        <v>1</v>
      </c>
      <c r="D1953" s="7">
        <v>2</v>
      </c>
      <c r="E1953" s="7"/>
    </row>
    <row r="1954" spans="1:5">
      <c r="A1954" s="10" t="s">
        <v>3920</v>
      </c>
      <c r="B1954" t="s">
        <v>3921</v>
      </c>
      <c r="C1954" s="7">
        <v>0</v>
      </c>
      <c r="D1954" s="7">
        <v>1</v>
      </c>
      <c r="E1954" s="7"/>
    </row>
    <row r="1955" spans="1:5">
      <c r="A1955" s="10" t="s">
        <v>3922</v>
      </c>
      <c r="B1955" t="s">
        <v>3923</v>
      </c>
      <c r="C1955" s="7">
        <v>0</v>
      </c>
      <c r="D1955" s="7">
        <v>1</v>
      </c>
      <c r="E1955" s="7"/>
    </row>
    <row r="1956" spans="1:5">
      <c r="A1956" s="10" t="s">
        <v>3924</v>
      </c>
      <c r="B1956" t="s">
        <v>3925</v>
      </c>
      <c r="C1956" s="7">
        <v>0</v>
      </c>
      <c r="D1956" s="7">
        <v>1</v>
      </c>
      <c r="E1956" s="7"/>
    </row>
    <row r="1957" spans="1:5">
      <c r="A1957" s="10" t="s">
        <v>3926</v>
      </c>
      <c r="B1957" t="s">
        <v>3927</v>
      </c>
      <c r="C1957" s="7">
        <v>0</v>
      </c>
      <c r="D1957" s="7">
        <v>1</v>
      </c>
      <c r="E1957" s="7"/>
    </row>
    <row r="1958" spans="1:5">
      <c r="A1958" s="10" t="s">
        <v>3928</v>
      </c>
      <c r="B1958" t="s">
        <v>3929</v>
      </c>
      <c r="C1958" s="7">
        <v>2</v>
      </c>
      <c r="D1958" s="7">
        <v>2</v>
      </c>
      <c r="E1958" s="7"/>
    </row>
    <row r="1959" spans="1:5">
      <c r="A1959" s="10" t="s">
        <v>3930</v>
      </c>
      <c r="B1959" t="s">
        <v>3931</v>
      </c>
      <c r="C1959" s="7">
        <v>0</v>
      </c>
      <c r="D1959" s="7">
        <v>1</v>
      </c>
      <c r="E1959" s="7"/>
    </row>
    <row r="1960" spans="1:5">
      <c r="A1960" s="10" t="s">
        <v>3932</v>
      </c>
      <c r="B1960" t="s">
        <v>3933</v>
      </c>
      <c r="C1960" s="7">
        <v>0</v>
      </c>
      <c r="D1960" s="7">
        <v>1</v>
      </c>
      <c r="E1960" s="7"/>
    </row>
    <row r="1961" spans="1:5">
      <c r="A1961" s="10" t="s">
        <v>3934</v>
      </c>
      <c r="B1961" t="s">
        <v>3935</v>
      </c>
      <c r="C1961" s="7">
        <v>23</v>
      </c>
      <c r="D1961" s="7">
        <v>28</v>
      </c>
      <c r="E1961" s="7"/>
    </row>
    <row r="1962" spans="1:5">
      <c r="A1962" s="10" t="s">
        <v>3936</v>
      </c>
      <c r="B1962" t="s">
        <v>3937</v>
      </c>
      <c r="C1962" s="7">
        <v>10</v>
      </c>
      <c r="D1962" s="7">
        <v>12</v>
      </c>
      <c r="E1962" s="7"/>
    </row>
    <row r="1963" spans="1:5">
      <c r="A1963" s="10" t="s">
        <v>3938</v>
      </c>
      <c r="B1963" t="s">
        <v>3939</v>
      </c>
      <c r="C1963" s="7">
        <v>81</v>
      </c>
      <c r="D1963" s="7">
        <v>80</v>
      </c>
      <c r="E1963" s="7"/>
    </row>
    <row r="1964" spans="1:5">
      <c r="A1964" s="10" t="s">
        <v>3940</v>
      </c>
      <c r="B1964" t="s">
        <v>3941</v>
      </c>
      <c r="C1964" s="7">
        <v>43</v>
      </c>
      <c r="D1964" s="7">
        <v>59</v>
      </c>
      <c r="E1964" s="7"/>
    </row>
    <row r="1965" spans="1:5">
      <c r="A1965" s="10" t="s">
        <v>3942</v>
      </c>
      <c r="B1965" t="s">
        <v>3943</v>
      </c>
      <c r="C1965" s="7">
        <v>63</v>
      </c>
      <c r="D1965" s="7">
        <v>49</v>
      </c>
      <c r="E1965" s="7"/>
    </row>
    <row r="1966" spans="1:5">
      <c r="A1966" s="10" t="s">
        <v>3944</v>
      </c>
      <c r="B1966" t="s">
        <v>3945</v>
      </c>
      <c r="C1966" s="7">
        <v>122</v>
      </c>
      <c r="D1966" s="7">
        <v>82</v>
      </c>
      <c r="E1966" s="7"/>
    </row>
    <row r="1967" spans="1:5">
      <c r="A1967" s="10" t="s">
        <v>3946</v>
      </c>
      <c r="B1967" t="s">
        <v>3947</v>
      </c>
      <c r="C1967" s="7">
        <v>9</v>
      </c>
      <c r="D1967" s="7">
        <v>9</v>
      </c>
      <c r="E1967" s="7"/>
    </row>
    <row r="1968" spans="1:5">
      <c r="A1968" s="10" t="s">
        <v>3948</v>
      </c>
      <c r="B1968" t="s">
        <v>3949</v>
      </c>
      <c r="C1968" s="7">
        <v>5</v>
      </c>
      <c r="D1968" s="7">
        <v>3</v>
      </c>
      <c r="E1968" s="7"/>
    </row>
    <row r="1969" spans="1:5">
      <c r="A1969" s="10" t="s">
        <v>3950</v>
      </c>
      <c r="B1969" t="s">
        <v>3951</v>
      </c>
      <c r="C1969" s="7">
        <v>0</v>
      </c>
      <c r="D1969" s="7">
        <v>1</v>
      </c>
      <c r="E1969" s="7"/>
    </row>
    <row r="1970" spans="1:5">
      <c r="A1970" s="10" t="s">
        <v>3952</v>
      </c>
      <c r="B1970" t="s">
        <v>3953</v>
      </c>
      <c r="C1970" s="7">
        <v>0</v>
      </c>
      <c r="D1970" s="7">
        <v>1</v>
      </c>
      <c r="E1970" s="7"/>
    </row>
    <row r="1971" spans="1:5">
      <c r="A1971" s="10" t="s">
        <v>3954</v>
      </c>
      <c r="B1971" t="s">
        <v>3955</v>
      </c>
      <c r="C1971" s="7">
        <v>27</v>
      </c>
      <c r="D1971" s="7">
        <v>26</v>
      </c>
      <c r="E1971" s="7"/>
    </row>
    <row r="1972" spans="1:5">
      <c r="A1972" s="10" t="s">
        <v>3956</v>
      </c>
      <c r="B1972" t="s">
        <v>3957</v>
      </c>
      <c r="C1972" s="7">
        <v>2</v>
      </c>
      <c r="D1972" s="7">
        <v>4</v>
      </c>
      <c r="E1972" s="7"/>
    </row>
    <row r="1973" spans="1:5">
      <c r="A1973" s="10" t="s">
        <v>3958</v>
      </c>
      <c r="B1973" t="s">
        <v>3959</v>
      </c>
      <c r="C1973" s="7">
        <v>112</v>
      </c>
      <c r="D1973" s="7">
        <v>118</v>
      </c>
      <c r="E1973" s="7"/>
    </row>
    <row r="1974" spans="1:5">
      <c r="A1974" s="10" t="s">
        <v>3960</v>
      </c>
      <c r="B1974" t="s">
        <v>3961</v>
      </c>
      <c r="C1974" s="7">
        <v>0</v>
      </c>
      <c r="D1974" s="7">
        <v>1</v>
      </c>
      <c r="E1974" s="7"/>
    </row>
    <row r="1975" spans="1:5">
      <c r="A1975" s="10" t="s">
        <v>3962</v>
      </c>
      <c r="B1975" t="s">
        <v>3963</v>
      </c>
      <c r="C1975" s="7">
        <v>21</v>
      </c>
      <c r="D1975" s="7">
        <v>17</v>
      </c>
      <c r="E1975" s="7"/>
    </row>
    <row r="1976" spans="1:5">
      <c r="A1976" s="10" t="s">
        <v>3964</v>
      </c>
      <c r="B1976" t="s">
        <v>3965</v>
      </c>
      <c r="C1976" s="7">
        <v>21</v>
      </c>
      <c r="D1976" s="7">
        <v>29</v>
      </c>
      <c r="E1976" s="7"/>
    </row>
    <row r="1977" spans="1:5">
      <c r="A1977" s="10" t="s">
        <v>3966</v>
      </c>
      <c r="B1977" t="s">
        <v>3967</v>
      </c>
      <c r="C1977" s="7">
        <v>1</v>
      </c>
      <c r="D1977" s="7">
        <v>1</v>
      </c>
      <c r="E1977" s="7"/>
    </row>
    <row r="1978" spans="1:5">
      <c r="A1978" s="10" t="s">
        <v>3968</v>
      </c>
      <c r="B1978" t="s">
        <v>3969</v>
      </c>
      <c r="C1978" s="7">
        <v>0</v>
      </c>
      <c r="D1978" s="7">
        <v>1</v>
      </c>
      <c r="E1978" s="7"/>
    </row>
    <row r="1979" spans="1:5">
      <c r="A1979" s="10" t="s">
        <v>3970</v>
      </c>
      <c r="B1979" t="s">
        <v>3971</v>
      </c>
      <c r="C1979" s="7">
        <v>4</v>
      </c>
      <c r="D1979" s="7">
        <v>7</v>
      </c>
      <c r="E1979" s="7"/>
    </row>
    <row r="1980" spans="1:5">
      <c r="A1980" s="10" t="s">
        <v>3972</v>
      </c>
      <c r="B1980" t="s">
        <v>3973</v>
      </c>
      <c r="C1980" s="7">
        <v>0</v>
      </c>
      <c r="D1980" s="7">
        <v>10</v>
      </c>
      <c r="E1980" s="7"/>
    </row>
    <row r="1981" spans="1:5">
      <c r="A1981" s="10" t="s">
        <v>3974</v>
      </c>
      <c r="B1981" t="s">
        <v>3975</v>
      </c>
      <c r="C1981" s="7">
        <v>0</v>
      </c>
      <c r="D1981" s="7">
        <v>3</v>
      </c>
      <c r="E1981" s="7"/>
    </row>
    <row r="1982" spans="1:5">
      <c r="A1982" s="10" t="s">
        <v>3976</v>
      </c>
      <c r="B1982" t="s">
        <v>3977</v>
      </c>
      <c r="C1982" s="7">
        <v>8</v>
      </c>
      <c r="D1982" s="7">
        <v>11</v>
      </c>
      <c r="E1982" s="7"/>
    </row>
    <row r="1983" spans="1:5">
      <c r="A1983" s="10" t="s">
        <v>3978</v>
      </c>
      <c r="B1983" t="s">
        <v>3979</v>
      </c>
      <c r="C1983" s="7">
        <v>10</v>
      </c>
      <c r="D1983" s="7">
        <v>17</v>
      </c>
      <c r="E1983" s="7"/>
    </row>
    <row r="1984" spans="1:5">
      <c r="A1984" s="10" t="s">
        <v>3980</v>
      </c>
      <c r="B1984" t="s">
        <v>3981</v>
      </c>
      <c r="C1984" s="7">
        <v>14</v>
      </c>
      <c r="D1984" s="7">
        <v>8</v>
      </c>
      <c r="E1984" s="7"/>
    </row>
    <row r="1985" spans="1:5">
      <c r="A1985" s="10" t="s">
        <v>3982</v>
      </c>
      <c r="B1985" t="s">
        <v>3983</v>
      </c>
      <c r="C1985" s="7">
        <v>0</v>
      </c>
      <c r="D1985" s="7">
        <v>1</v>
      </c>
      <c r="E1985" s="7"/>
    </row>
    <row r="1986" spans="1:5">
      <c r="A1986" s="10" t="s">
        <v>3984</v>
      </c>
      <c r="B1986" t="s">
        <v>3985</v>
      </c>
      <c r="C1986" s="7">
        <v>59</v>
      </c>
      <c r="D1986" s="7">
        <v>58</v>
      </c>
      <c r="E1986" s="7"/>
    </row>
    <row r="1987" spans="1:5">
      <c r="A1987" s="10" t="s">
        <v>3986</v>
      </c>
      <c r="B1987" t="s">
        <v>3987</v>
      </c>
      <c r="C1987" s="7">
        <v>83</v>
      </c>
      <c r="D1987" s="7">
        <v>66</v>
      </c>
      <c r="E1987" s="7"/>
    </row>
    <row r="1988" spans="1:5">
      <c r="A1988" s="10" t="s">
        <v>3988</v>
      </c>
      <c r="B1988" t="s">
        <v>3989</v>
      </c>
      <c r="C1988" s="7">
        <v>23</v>
      </c>
      <c r="D1988" s="7">
        <v>15</v>
      </c>
      <c r="E1988" s="7"/>
    </row>
    <row r="1989" spans="1:5">
      <c r="A1989" s="10" t="s">
        <v>3990</v>
      </c>
      <c r="B1989" t="s">
        <v>3991</v>
      </c>
      <c r="C1989" s="7">
        <v>26</v>
      </c>
      <c r="D1989" s="7">
        <v>22</v>
      </c>
      <c r="E1989" s="7"/>
    </row>
    <row r="1990" spans="1:5">
      <c r="A1990" s="10" t="s">
        <v>3992</v>
      </c>
      <c r="B1990" t="s">
        <v>3993</v>
      </c>
      <c r="C1990" s="7">
        <v>1</v>
      </c>
      <c r="D1990" s="7">
        <v>1</v>
      </c>
      <c r="E1990" s="7"/>
    </row>
    <row r="1991" spans="1:5">
      <c r="A1991" s="10" t="s">
        <v>3994</v>
      </c>
      <c r="B1991" t="s">
        <v>3995</v>
      </c>
      <c r="C1991" s="7">
        <v>0</v>
      </c>
      <c r="D1991" s="7">
        <v>1</v>
      </c>
      <c r="E1991" s="7"/>
    </row>
    <row r="1992" spans="1:5">
      <c r="A1992" s="10" t="s">
        <v>3996</v>
      </c>
      <c r="B1992" t="s">
        <v>3997</v>
      </c>
      <c r="C1992" s="7">
        <v>8</v>
      </c>
      <c r="D1992" s="7">
        <v>7</v>
      </c>
      <c r="E1992" s="7"/>
    </row>
    <row r="1993" spans="1:5">
      <c r="A1993" s="10" t="s">
        <v>3998</v>
      </c>
      <c r="B1993" t="s">
        <v>3999</v>
      </c>
      <c r="C1993" s="7">
        <v>10</v>
      </c>
      <c r="D1993" s="7">
        <v>7</v>
      </c>
      <c r="E1993" s="7"/>
    </row>
    <row r="1994" spans="1:5">
      <c r="A1994" s="10" t="s">
        <v>4000</v>
      </c>
      <c r="B1994" t="s">
        <v>4001</v>
      </c>
      <c r="C1994" s="7">
        <v>81</v>
      </c>
      <c r="D1994" s="7">
        <v>78</v>
      </c>
      <c r="E1994" s="7"/>
    </row>
    <row r="1995" spans="1:5">
      <c r="A1995" s="10" t="s">
        <v>4002</v>
      </c>
      <c r="B1995" t="s">
        <v>4003</v>
      </c>
      <c r="C1995" s="7">
        <v>0</v>
      </c>
      <c r="D1995" s="7">
        <v>3</v>
      </c>
      <c r="E1995" s="7"/>
    </row>
    <row r="1996" spans="1:5">
      <c r="A1996" s="10" t="s">
        <v>4004</v>
      </c>
      <c r="B1996" t="s">
        <v>4005</v>
      </c>
      <c r="C1996" s="7">
        <v>12</v>
      </c>
      <c r="D1996" s="7">
        <v>5</v>
      </c>
      <c r="E1996" s="7"/>
    </row>
    <row r="1997" spans="1:5">
      <c r="A1997" s="10" t="s">
        <v>4006</v>
      </c>
      <c r="B1997" t="s">
        <v>4007</v>
      </c>
      <c r="C1997" s="7">
        <v>5</v>
      </c>
      <c r="D1997" s="7">
        <v>3</v>
      </c>
      <c r="E1997" s="7"/>
    </row>
    <row r="1998" spans="1:5">
      <c r="A1998" s="10" t="s">
        <v>4008</v>
      </c>
      <c r="B1998" t="s">
        <v>4009</v>
      </c>
      <c r="C1998" s="7">
        <v>6</v>
      </c>
      <c r="D1998" s="7">
        <v>16</v>
      </c>
      <c r="E1998" s="7"/>
    </row>
    <row r="1999" spans="1:5">
      <c r="A1999" s="10" t="s">
        <v>4010</v>
      </c>
      <c r="B1999" t="s">
        <v>4011</v>
      </c>
      <c r="C1999" s="7">
        <v>29</v>
      </c>
      <c r="D1999" s="7">
        <v>23</v>
      </c>
      <c r="E1999" s="7"/>
    </row>
    <row r="2000" spans="1:5">
      <c r="A2000" s="10" t="s">
        <v>4012</v>
      </c>
      <c r="B2000" t="s">
        <v>4013</v>
      </c>
      <c r="C2000" s="7">
        <v>3</v>
      </c>
      <c r="D2000" s="7">
        <v>3</v>
      </c>
      <c r="E2000" s="7"/>
    </row>
    <row r="2001" spans="1:5">
      <c r="A2001" s="10" t="s">
        <v>4014</v>
      </c>
      <c r="B2001" t="s">
        <v>4015</v>
      </c>
      <c r="C2001" s="7">
        <v>4</v>
      </c>
      <c r="D2001" s="7">
        <v>3</v>
      </c>
      <c r="E2001" s="7"/>
    </row>
    <row r="2002" spans="1:5">
      <c r="A2002" s="10" t="s">
        <v>4016</v>
      </c>
      <c r="B2002" t="s">
        <v>4017</v>
      </c>
      <c r="C2002" s="7">
        <v>168</v>
      </c>
      <c r="D2002" s="7">
        <v>158</v>
      </c>
      <c r="E2002" s="7"/>
    </row>
    <row r="2003" spans="1:5">
      <c r="A2003" s="10" t="s">
        <v>4018</v>
      </c>
      <c r="B2003" t="s">
        <v>4019</v>
      </c>
      <c r="C2003" s="7">
        <v>1262</v>
      </c>
      <c r="D2003" s="7">
        <v>1438</v>
      </c>
      <c r="E2003" s="7"/>
    </row>
    <row r="2004" spans="1:5">
      <c r="A2004" s="10" t="s">
        <v>4020</v>
      </c>
      <c r="B2004" t="s">
        <v>4021</v>
      </c>
      <c r="C2004" s="7">
        <v>158</v>
      </c>
      <c r="D2004" s="7">
        <v>138</v>
      </c>
      <c r="E2004" s="7"/>
    </row>
    <row r="2005" spans="1:5">
      <c r="A2005" s="10" t="s">
        <v>4022</v>
      </c>
      <c r="B2005" t="s">
        <v>4023</v>
      </c>
      <c r="C2005" s="7">
        <v>1</v>
      </c>
      <c r="D2005" s="7">
        <v>2</v>
      </c>
      <c r="E2005" s="7"/>
    </row>
    <row r="2006" spans="1:5">
      <c r="A2006" s="10" t="s">
        <v>4024</v>
      </c>
      <c r="B2006" t="s">
        <v>4025</v>
      </c>
      <c r="C2006" s="7">
        <v>10</v>
      </c>
      <c r="D2006" s="7">
        <v>3</v>
      </c>
      <c r="E2006" s="7"/>
    </row>
    <row r="2007" spans="1:5">
      <c r="A2007" s="10" t="s">
        <v>4026</v>
      </c>
      <c r="B2007" t="s">
        <v>4027</v>
      </c>
      <c r="C2007" s="7">
        <v>0</v>
      </c>
      <c r="D2007" s="7">
        <v>1</v>
      </c>
      <c r="E2007" s="7"/>
    </row>
    <row r="2008" spans="1:5">
      <c r="A2008" s="10" t="s">
        <v>4028</v>
      </c>
      <c r="B2008" t="s">
        <v>4029</v>
      </c>
      <c r="C2008" s="7">
        <v>13</v>
      </c>
      <c r="D2008" s="7">
        <v>14</v>
      </c>
      <c r="E2008" s="7"/>
    </row>
    <row r="2009" spans="1:5">
      <c r="A2009" s="10" t="s">
        <v>4030</v>
      </c>
      <c r="B2009" t="s">
        <v>4031</v>
      </c>
      <c r="C2009" s="7">
        <v>1</v>
      </c>
      <c r="D2009" s="7">
        <v>2</v>
      </c>
      <c r="E2009" s="7"/>
    </row>
    <row r="2010" spans="1:5">
      <c r="A2010" s="10" t="s">
        <v>4032</v>
      </c>
      <c r="B2010" t="s">
        <v>4033</v>
      </c>
      <c r="C2010" s="7">
        <v>0</v>
      </c>
      <c r="D2010" s="7">
        <v>7</v>
      </c>
      <c r="E2010" s="7"/>
    </row>
    <row r="2011" spans="1:5">
      <c r="A2011" s="10" t="s">
        <v>4034</v>
      </c>
      <c r="B2011" t="s">
        <v>4035</v>
      </c>
      <c r="C2011" s="7">
        <v>0</v>
      </c>
      <c r="D2011" s="7">
        <v>3</v>
      </c>
      <c r="E2011" s="7"/>
    </row>
    <row r="2012" spans="1:5">
      <c r="A2012" s="10" t="s">
        <v>4036</v>
      </c>
      <c r="B2012" t="s">
        <v>4037</v>
      </c>
      <c r="C2012" s="7">
        <v>171</v>
      </c>
      <c r="D2012" s="7">
        <v>210</v>
      </c>
      <c r="E2012" s="7"/>
    </row>
    <row r="2013" spans="1:5">
      <c r="A2013" s="10" t="s">
        <v>4038</v>
      </c>
      <c r="B2013" t="s">
        <v>4039</v>
      </c>
      <c r="C2013" s="7">
        <v>24</v>
      </c>
      <c r="D2013" s="7">
        <v>21</v>
      </c>
      <c r="E2013" s="7"/>
    </row>
    <row r="2014" spans="1:5">
      <c r="A2014" s="10" t="s">
        <v>4040</v>
      </c>
      <c r="B2014" t="s">
        <v>4041</v>
      </c>
      <c r="C2014" s="7">
        <v>152</v>
      </c>
      <c r="D2014" s="7">
        <v>115</v>
      </c>
      <c r="E2014" s="7"/>
    </row>
    <row r="2015" spans="1:5">
      <c r="A2015" s="10" t="s">
        <v>4042</v>
      </c>
      <c r="B2015" t="s">
        <v>4043</v>
      </c>
      <c r="C2015" s="7">
        <v>0</v>
      </c>
      <c r="D2015" s="7">
        <v>1</v>
      </c>
      <c r="E2015" s="7"/>
    </row>
    <row r="2016" spans="1:5">
      <c r="A2016" s="10" t="s">
        <v>4044</v>
      </c>
      <c r="B2016" t="s">
        <v>4045</v>
      </c>
      <c r="C2016" s="7">
        <v>109</v>
      </c>
      <c r="D2016" s="7">
        <v>126</v>
      </c>
      <c r="E2016" s="7"/>
    </row>
    <row r="2017" spans="1:5">
      <c r="A2017" s="10" t="s">
        <v>4046</v>
      </c>
      <c r="B2017" t="s">
        <v>4047</v>
      </c>
      <c r="C2017" s="7">
        <v>10</v>
      </c>
      <c r="D2017" s="7">
        <v>15</v>
      </c>
      <c r="E2017" s="7"/>
    </row>
    <row r="2018" spans="1:5">
      <c r="A2018" s="10" t="s">
        <v>4048</v>
      </c>
      <c r="B2018" t="s">
        <v>4049</v>
      </c>
      <c r="C2018" s="7">
        <v>0</v>
      </c>
      <c r="D2018" s="7">
        <v>2</v>
      </c>
      <c r="E2018" s="7"/>
    </row>
    <row r="2019" spans="1:5">
      <c r="A2019" s="10" t="s">
        <v>4050</v>
      </c>
      <c r="B2019" t="s">
        <v>4051</v>
      </c>
      <c r="C2019" s="7">
        <v>40</v>
      </c>
      <c r="D2019" s="7">
        <v>31</v>
      </c>
      <c r="E2019" s="7"/>
    </row>
    <row r="2020" spans="1:5">
      <c r="A2020" s="10" t="s">
        <v>4052</v>
      </c>
      <c r="B2020" t="s">
        <v>4053</v>
      </c>
      <c r="C2020" s="7">
        <v>2</v>
      </c>
      <c r="D2020" s="7">
        <v>3</v>
      </c>
      <c r="E2020" s="7"/>
    </row>
    <row r="2021" spans="1:5">
      <c r="A2021" s="10" t="s">
        <v>4054</v>
      </c>
      <c r="B2021" t="s">
        <v>4055</v>
      </c>
      <c r="C2021" s="7">
        <v>2</v>
      </c>
      <c r="D2021" s="7">
        <v>3</v>
      </c>
      <c r="E2021" s="7"/>
    </row>
    <row r="2022" spans="1:5">
      <c r="A2022" s="10" t="s">
        <v>4056</v>
      </c>
      <c r="B2022" t="s">
        <v>4057</v>
      </c>
      <c r="C2022" s="7">
        <v>4</v>
      </c>
      <c r="D2022" s="7">
        <v>6</v>
      </c>
      <c r="E2022" s="7"/>
    </row>
    <row r="2023" spans="1:5">
      <c r="A2023" s="10" t="s">
        <v>4058</v>
      </c>
      <c r="B2023" t="s">
        <v>4059</v>
      </c>
      <c r="C2023" s="7">
        <v>35</v>
      </c>
      <c r="D2023" s="7">
        <v>40</v>
      </c>
      <c r="E2023" s="7"/>
    </row>
    <row r="2024" spans="1:5">
      <c r="A2024" s="10" t="s">
        <v>4060</v>
      </c>
      <c r="B2024" t="s">
        <v>4061</v>
      </c>
      <c r="C2024" s="7">
        <v>3</v>
      </c>
      <c r="D2024" s="7">
        <v>5</v>
      </c>
      <c r="E2024" s="7"/>
    </row>
    <row r="2025" spans="1:5">
      <c r="A2025" s="10" t="s">
        <v>4062</v>
      </c>
      <c r="B2025" t="s">
        <v>4063</v>
      </c>
      <c r="C2025" s="7">
        <v>14</v>
      </c>
      <c r="D2025" s="7">
        <v>15</v>
      </c>
      <c r="E2025" s="7"/>
    </row>
    <row r="2026" spans="1:5">
      <c r="A2026" s="10" t="s">
        <v>4064</v>
      </c>
      <c r="B2026" t="s">
        <v>4065</v>
      </c>
      <c r="C2026" s="7">
        <v>226</v>
      </c>
      <c r="D2026" s="7">
        <v>213</v>
      </c>
      <c r="E2026" s="7"/>
    </row>
    <row r="2027" spans="1:5">
      <c r="A2027" s="10" t="s">
        <v>4066</v>
      </c>
      <c r="B2027" t="s">
        <v>4067</v>
      </c>
      <c r="C2027" s="7">
        <v>4</v>
      </c>
      <c r="D2027" s="7">
        <v>3</v>
      </c>
      <c r="E2027" s="7"/>
    </row>
    <row r="2028" spans="1:5">
      <c r="A2028" s="10" t="s">
        <v>4068</v>
      </c>
      <c r="B2028" t="s">
        <v>4069</v>
      </c>
      <c r="C2028" s="7">
        <v>2</v>
      </c>
      <c r="D2028" s="7">
        <v>3</v>
      </c>
      <c r="E2028" s="7"/>
    </row>
    <row r="2029" spans="1:5">
      <c r="A2029" s="10" t="s">
        <v>4070</v>
      </c>
      <c r="B2029" t="s">
        <v>4071</v>
      </c>
      <c r="C2029" s="7">
        <v>4</v>
      </c>
      <c r="D2029" s="7">
        <v>4</v>
      </c>
      <c r="E2029" s="7"/>
    </row>
    <row r="2030" spans="1:5">
      <c r="A2030" s="10" t="s">
        <v>4072</v>
      </c>
      <c r="B2030" t="s">
        <v>4073</v>
      </c>
      <c r="C2030" s="7">
        <v>1</v>
      </c>
      <c r="D2030" s="7">
        <v>2</v>
      </c>
      <c r="E2030" s="7"/>
    </row>
    <row r="2031" spans="1:5">
      <c r="A2031" s="10" t="s">
        <v>4074</v>
      </c>
      <c r="B2031" t="s">
        <v>4075</v>
      </c>
      <c r="C2031" s="7">
        <v>7</v>
      </c>
      <c r="D2031" s="7">
        <v>5</v>
      </c>
      <c r="E2031" s="7"/>
    </row>
    <row r="2032" spans="1:5">
      <c r="A2032" s="10" t="s">
        <v>4076</v>
      </c>
      <c r="B2032" t="s">
        <v>4077</v>
      </c>
      <c r="C2032" s="7">
        <v>1</v>
      </c>
      <c r="D2032" s="7">
        <v>2</v>
      </c>
      <c r="E2032" s="7"/>
    </row>
    <row r="2033" spans="1:5">
      <c r="A2033" s="10" t="s">
        <v>4078</v>
      </c>
      <c r="B2033" t="s">
        <v>4079</v>
      </c>
      <c r="C2033" s="7">
        <v>67</v>
      </c>
      <c r="D2033" s="7">
        <v>61</v>
      </c>
      <c r="E2033" s="7"/>
    </row>
    <row r="2034" spans="1:5">
      <c r="A2034" s="10" t="s">
        <v>4080</v>
      </c>
      <c r="B2034" t="s">
        <v>4081</v>
      </c>
      <c r="C2034" s="7">
        <v>0</v>
      </c>
      <c r="D2034" s="7">
        <v>1</v>
      </c>
      <c r="E2034" s="7"/>
    </row>
    <row r="2035" spans="1:5">
      <c r="A2035" s="10" t="s">
        <v>4082</v>
      </c>
      <c r="B2035" t="s">
        <v>4083</v>
      </c>
      <c r="C2035" s="7">
        <v>0</v>
      </c>
      <c r="D2035" s="7">
        <v>1</v>
      </c>
      <c r="E2035" s="7"/>
    </row>
    <row r="2036" spans="1:5">
      <c r="A2036" s="10" t="s">
        <v>4084</v>
      </c>
      <c r="B2036" t="s">
        <v>4085</v>
      </c>
      <c r="C2036" s="7">
        <v>3</v>
      </c>
      <c r="D2036" s="7">
        <v>4</v>
      </c>
      <c r="E2036" s="7"/>
    </row>
    <row r="2037" spans="1:5">
      <c r="A2037" s="10" t="s">
        <v>4086</v>
      </c>
      <c r="B2037" t="s">
        <v>4087</v>
      </c>
      <c r="C2037" s="7">
        <v>0</v>
      </c>
      <c r="D2037" s="7">
        <v>1</v>
      </c>
      <c r="E2037" s="7"/>
    </row>
    <row r="2038" spans="1:5">
      <c r="A2038" s="10" t="s">
        <v>4088</v>
      </c>
      <c r="B2038" t="s">
        <v>4089</v>
      </c>
      <c r="C2038" s="7">
        <v>0</v>
      </c>
      <c r="D2038" s="7">
        <v>5</v>
      </c>
      <c r="E2038" s="7"/>
    </row>
    <row r="2039" spans="1:5">
      <c r="A2039" s="10" t="s">
        <v>4090</v>
      </c>
      <c r="B2039" t="s">
        <v>4091</v>
      </c>
      <c r="C2039" s="7">
        <v>0</v>
      </c>
      <c r="D2039" s="7">
        <v>1</v>
      </c>
      <c r="E2039" s="7"/>
    </row>
    <row r="2040" spans="1:5">
      <c r="A2040" s="10" t="s">
        <v>4092</v>
      </c>
      <c r="B2040" t="s">
        <v>4093</v>
      </c>
      <c r="C2040" s="7">
        <v>2</v>
      </c>
      <c r="D2040" s="7">
        <v>2</v>
      </c>
      <c r="E2040" s="7"/>
    </row>
    <row r="2041" spans="1:5">
      <c r="A2041" s="10" t="s">
        <v>4094</v>
      </c>
      <c r="B2041" t="s">
        <v>4095</v>
      </c>
      <c r="C2041" s="7">
        <v>1</v>
      </c>
      <c r="D2041" s="7">
        <v>1</v>
      </c>
      <c r="E2041" s="7"/>
    </row>
    <row r="2042" spans="1:5">
      <c r="A2042" s="10" t="s">
        <v>4096</v>
      </c>
      <c r="B2042" t="s">
        <v>4097</v>
      </c>
      <c r="C2042" s="7">
        <v>0</v>
      </c>
      <c r="D2042" s="7">
        <v>2</v>
      </c>
      <c r="E2042" s="7"/>
    </row>
    <row r="2043" spans="1:5">
      <c r="A2043" s="10" t="s">
        <v>4098</v>
      </c>
      <c r="B2043" t="s">
        <v>4099</v>
      </c>
      <c r="C2043" s="7">
        <v>0</v>
      </c>
      <c r="D2043" s="7">
        <v>1</v>
      </c>
      <c r="E2043" s="7"/>
    </row>
    <row r="2044" spans="1:5">
      <c r="A2044" s="10" t="s">
        <v>4100</v>
      </c>
      <c r="B2044" t="s">
        <v>4101</v>
      </c>
      <c r="C2044" s="7">
        <v>0</v>
      </c>
      <c r="D2044" s="7">
        <v>2</v>
      </c>
      <c r="E2044" s="7"/>
    </row>
    <row r="2045" spans="1:5">
      <c r="A2045" s="10" t="s">
        <v>4103</v>
      </c>
      <c r="B2045" t="s">
        <v>4104</v>
      </c>
      <c r="C2045" s="7">
        <v>0</v>
      </c>
      <c r="D2045" s="7">
        <v>2</v>
      </c>
      <c r="E2045" s="7"/>
    </row>
    <row r="2046" spans="1:5">
      <c r="A2046" s="10" t="s">
        <v>4105</v>
      </c>
      <c r="B2046" t="s">
        <v>4106</v>
      </c>
      <c r="C2046" s="7">
        <v>11</v>
      </c>
      <c r="D2046" s="7">
        <v>8</v>
      </c>
      <c r="E2046" s="7"/>
    </row>
    <row r="2047" spans="1:5">
      <c r="A2047" s="10" t="s">
        <v>4107</v>
      </c>
      <c r="B2047" t="s">
        <v>4108</v>
      </c>
      <c r="C2047" s="7">
        <v>2</v>
      </c>
      <c r="D2047" s="7">
        <v>2</v>
      </c>
      <c r="E2047" s="7"/>
    </row>
    <row r="2048" spans="1:5">
      <c r="A2048" s="10" t="s">
        <v>4109</v>
      </c>
      <c r="B2048" t="s">
        <v>4110</v>
      </c>
      <c r="C2048" s="7">
        <v>1</v>
      </c>
      <c r="D2048" s="7">
        <v>4</v>
      </c>
      <c r="E2048" s="7"/>
    </row>
    <row r="2049" spans="1:5">
      <c r="A2049" s="10" t="s">
        <v>4111</v>
      </c>
      <c r="B2049" t="s">
        <v>4112</v>
      </c>
      <c r="C2049" s="7">
        <v>0</v>
      </c>
      <c r="D2049" s="7">
        <v>3</v>
      </c>
      <c r="E2049" s="7"/>
    </row>
    <row r="2050" spans="1:5">
      <c r="A2050" s="10" t="s">
        <v>4113</v>
      </c>
      <c r="B2050" t="s">
        <v>4114</v>
      </c>
      <c r="C2050" s="7">
        <v>1</v>
      </c>
      <c r="D2050" s="7">
        <v>1</v>
      </c>
      <c r="E2050" s="7"/>
    </row>
    <row r="2051" spans="1:5">
      <c r="A2051" s="10" t="s">
        <v>4115</v>
      </c>
      <c r="B2051" t="s">
        <v>4116</v>
      </c>
      <c r="C2051" s="7">
        <v>24</v>
      </c>
      <c r="D2051" s="7">
        <v>41</v>
      </c>
      <c r="E2051" s="7"/>
    </row>
    <row r="2052" spans="1:5">
      <c r="A2052" s="10" t="s">
        <v>4117</v>
      </c>
      <c r="B2052" t="s">
        <v>4118</v>
      </c>
      <c r="C2052" s="7">
        <v>86</v>
      </c>
      <c r="D2052" s="7">
        <v>67</v>
      </c>
      <c r="E2052" s="7"/>
    </row>
    <row r="2053" spans="1:5">
      <c r="A2053" s="10" t="s">
        <v>4119</v>
      </c>
      <c r="B2053" t="s">
        <v>4120</v>
      </c>
      <c r="C2053" s="7">
        <v>0</v>
      </c>
      <c r="D2053" s="7">
        <v>3</v>
      </c>
      <c r="E2053" s="7"/>
    </row>
    <row r="2054" spans="1:5">
      <c r="A2054" s="10" t="s">
        <v>4121</v>
      </c>
      <c r="B2054" t="s">
        <v>4122</v>
      </c>
      <c r="C2054" s="7">
        <v>0</v>
      </c>
      <c r="D2054" s="7">
        <v>1</v>
      </c>
      <c r="E2054" s="7"/>
    </row>
    <row r="2055" spans="1:5">
      <c r="A2055" s="10" t="s">
        <v>4123</v>
      </c>
      <c r="B2055" t="s">
        <v>4124</v>
      </c>
      <c r="C2055" s="7">
        <v>1</v>
      </c>
      <c r="D2055" s="7">
        <v>3</v>
      </c>
      <c r="E2055" s="7"/>
    </row>
    <row r="2056" spans="1:5">
      <c r="A2056" s="10" t="s">
        <v>4125</v>
      </c>
      <c r="B2056" t="s">
        <v>4126</v>
      </c>
      <c r="C2056" s="7">
        <v>0</v>
      </c>
      <c r="D2056" s="7">
        <v>2</v>
      </c>
      <c r="E2056" s="7"/>
    </row>
    <row r="2057" spans="1:5">
      <c r="A2057" s="10" t="s">
        <v>4127</v>
      </c>
      <c r="B2057" t="s">
        <v>4128</v>
      </c>
      <c r="C2057" s="7">
        <v>0</v>
      </c>
      <c r="D2057" s="7">
        <v>2</v>
      </c>
      <c r="E2057" s="7"/>
    </row>
    <row r="2058" spans="1:5">
      <c r="A2058" s="10">
        <v>130207</v>
      </c>
      <c r="B2058" t="s">
        <v>695</v>
      </c>
      <c r="C2058" s="7">
        <v>1961</v>
      </c>
      <c r="D2058" s="7">
        <v>3003</v>
      </c>
      <c r="E2058" s="7"/>
    </row>
    <row r="2059" spans="1:5">
      <c r="A2059" s="10">
        <v>260058</v>
      </c>
      <c r="B2059" t="s">
        <v>4129</v>
      </c>
      <c r="C2059" s="7">
        <v>6168</v>
      </c>
      <c r="D2059" s="7">
        <v>6303</v>
      </c>
      <c r="E2059" s="7"/>
    </row>
    <row r="2060" spans="1:5">
      <c r="A2060" s="10">
        <v>260076</v>
      </c>
      <c r="B2060" t="s">
        <v>698</v>
      </c>
      <c r="C2060" s="7">
        <v>16988</v>
      </c>
      <c r="D2060" s="7">
        <v>16836</v>
      </c>
      <c r="E2060" s="7"/>
    </row>
    <row r="2061" spans="1:5">
      <c r="A2061" s="10">
        <v>310001</v>
      </c>
      <c r="B2061" t="s">
        <v>4130</v>
      </c>
      <c r="C2061" s="7">
        <v>1356</v>
      </c>
      <c r="D2061" s="7">
        <v>1532</v>
      </c>
      <c r="E2061" s="7"/>
    </row>
    <row r="2062" spans="1:5">
      <c r="A2062" s="10">
        <v>600114</v>
      </c>
      <c r="B2062" t="s">
        <v>4131</v>
      </c>
      <c r="C2062" s="7">
        <v>59662</v>
      </c>
      <c r="D2062" s="7">
        <v>57923</v>
      </c>
      <c r="E2062" s="7"/>
    </row>
    <row r="2063" spans="1:5">
      <c r="A2063" s="10">
        <v>600307</v>
      </c>
      <c r="B2063" t="s">
        <v>4132</v>
      </c>
      <c r="C2063" s="7">
        <v>124452</v>
      </c>
      <c r="D2063" s="7">
        <v>120566</v>
      </c>
      <c r="E2063" s="7"/>
    </row>
    <row r="2064" spans="1:5">
      <c r="A2064" s="10" t="s">
        <v>4133</v>
      </c>
      <c r="B2064" t="s">
        <v>4134</v>
      </c>
      <c r="C2064" s="7">
        <v>4</v>
      </c>
      <c r="D2064" s="7">
        <v>42</v>
      </c>
      <c r="E2064" s="7"/>
    </row>
    <row r="2065" spans="1:5">
      <c r="A2065" s="10" t="s">
        <v>4135</v>
      </c>
      <c r="B2065" t="s">
        <v>4136</v>
      </c>
      <c r="C2065" s="7">
        <v>3924</v>
      </c>
      <c r="D2065" s="7">
        <v>3792</v>
      </c>
      <c r="E2065" s="7"/>
    </row>
    <row r="2066" spans="1:5">
      <c r="A2066" s="10" t="s">
        <v>4137</v>
      </c>
      <c r="B2066" t="s">
        <v>4138</v>
      </c>
      <c r="C2066" s="7">
        <v>0</v>
      </c>
      <c r="D2066" s="7">
        <v>2</v>
      </c>
      <c r="E2066" s="7"/>
    </row>
    <row r="2067" spans="1:5">
      <c r="A2067" s="10" t="s">
        <v>4139</v>
      </c>
      <c r="B2067" t="s">
        <v>4140</v>
      </c>
      <c r="C2067" s="7">
        <v>0</v>
      </c>
      <c r="D2067" s="7">
        <v>2</v>
      </c>
      <c r="E2067" s="7"/>
    </row>
    <row r="2068" spans="1:5">
      <c r="A2068" s="10" t="s">
        <v>4141</v>
      </c>
      <c r="B2068" t="s">
        <v>4142</v>
      </c>
      <c r="C2068" s="7">
        <v>3</v>
      </c>
      <c r="D2068" s="7">
        <v>3</v>
      </c>
      <c r="E2068" s="7"/>
    </row>
    <row r="2069" spans="1:5">
      <c r="A2069" s="10" t="s">
        <v>4143</v>
      </c>
      <c r="B2069" t="s">
        <v>4144</v>
      </c>
      <c r="C2069" s="7">
        <v>3025</v>
      </c>
      <c r="D2069" s="7">
        <v>3060</v>
      </c>
      <c r="E2069" s="7"/>
    </row>
    <row r="2070" spans="1:5">
      <c r="A2070" s="10" t="s">
        <v>4145</v>
      </c>
      <c r="B2070" t="s">
        <v>4146</v>
      </c>
      <c r="C2070" s="7">
        <v>6781</v>
      </c>
      <c r="D2070" s="7">
        <v>6950</v>
      </c>
      <c r="E2070" s="7"/>
    </row>
    <row r="2071" spans="1:5">
      <c r="A2071" s="10" t="s">
        <v>4147</v>
      </c>
      <c r="B2071" t="s">
        <v>4148</v>
      </c>
      <c r="C2071" s="7">
        <v>1</v>
      </c>
      <c r="D2071" s="7">
        <v>3</v>
      </c>
      <c r="E2071" s="7"/>
    </row>
    <row r="2072" spans="1:5">
      <c r="A2072" s="10" t="s">
        <v>4149</v>
      </c>
      <c r="B2072" t="s">
        <v>4150</v>
      </c>
      <c r="C2072" s="7">
        <v>2</v>
      </c>
      <c r="D2072" s="7">
        <v>10</v>
      </c>
      <c r="E2072" s="7"/>
    </row>
    <row r="2073" spans="1:5">
      <c r="A2073" s="10" t="s">
        <v>4151</v>
      </c>
      <c r="B2073" t="s">
        <v>4152</v>
      </c>
      <c r="C2073" s="7">
        <v>543</v>
      </c>
      <c r="D2073" s="7">
        <v>732</v>
      </c>
      <c r="E2073" s="7"/>
    </row>
    <row r="2074" spans="1:5">
      <c r="A2074" s="10" t="s">
        <v>4153</v>
      </c>
      <c r="B2074" t="s">
        <v>4154</v>
      </c>
      <c r="C2074" s="7">
        <v>0</v>
      </c>
      <c r="D2074" s="7">
        <v>4</v>
      </c>
      <c r="E2074" s="7"/>
    </row>
    <row r="2075" spans="1:5">
      <c r="A2075" s="10" t="s">
        <v>4155</v>
      </c>
      <c r="B2075" t="s">
        <v>4156</v>
      </c>
      <c r="C2075" s="7">
        <v>2</v>
      </c>
      <c r="D2075" s="7">
        <v>6</v>
      </c>
      <c r="E2075" s="7"/>
    </row>
    <row r="2076" spans="1:5">
      <c r="A2076" s="10" t="s">
        <v>4157</v>
      </c>
      <c r="B2076" t="s">
        <v>4158</v>
      </c>
      <c r="C2076" s="7">
        <v>0</v>
      </c>
      <c r="D2076" s="7">
        <v>2</v>
      </c>
      <c r="E2076" s="7"/>
    </row>
    <row r="2077" spans="1:5">
      <c r="A2077" s="10" t="s">
        <v>4159</v>
      </c>
      <c r="B2077" t="s">
        <v>4160</v>
      </c>
      <c r="C2077" s="7">
        <v>19</v>
      </c>
      <c r="D2077" s="7">
        <v>12</v>
      </c>
      <c r="E2077" s="7"/>
    </row>
    <row r="2078" spans="1:5">
      <c r="A2078" s="10" t="s">
        <v>4161</v>
      </c>
      <c r="B2078" t="s">
        <v>4162</v>
      </c>
      <c r="C2078" s="7">
        <v>14</v>
      </c>
      <c r="D2078" s="7">
        <v>19</v>
      </c>
      <c r="E2078" s="7"/>
    </row>
    <row r="2079" spans="1:5">
      <c r="A2079" s="10" t="s">
        <v>4163</v>
      </c>
      <c r="B2079" t="s">
        <v>4164</v>
      </c>
      <c r="C2079" s="7">
        <v>0</v>
      </c>
      <c r="D2079" s="7">
        <v>4</v>
      </c>
      <c r="E2079" s="7"/>
    </row>
    <row r="2080" spans="1:5">
      <c r="A2080" s="10" t="s">
        <v>4165</v>
      </c>
      <c r="B2080" t="s">
        <v>4166</v>
      </c>
      <c r="C2080" s="7">
        <v>1</v>
      </c>
      <c r="D2080" s="7">
        <v>2</v>
      </c>
      <c r="E2080" s="7"/>
    </row>
    <row r="2081" spans="1:5">
      <c r="A2081" s="10" t="s">
        <v>4167</v>
      </c>
      <c r="B2081" t="s">
        <v>4168</v>
      </c>
      <c r="C2081" s="7">
        <v>140</v>
      </c>
      <c r="D2081" s="7">
        <v>210</v>
      </c>
      <c r="E2081" s="7"/>
    </row>
    <row r="2082" spans="1:5">
      <c r="A2082" s="10" t="s">
        <v>4169</v>
      </c>
      <c r="B2082" t="s">
        <v>4170</v>
      </c>
      <c r="C2082" s="7">
        <v>245</v>
      </c>
      <c r="D2082" s="7">
        <v>260</v>
      </c>
      <c r="E2082" s="7"/>
    </row>
    <row r="2083" spans="1:5">
      <c r="A2083" s="10" t="s">
        <v>4171</v>
      </c>
      <c r="B2083" t="s">
        <v>4172</v>
      </c>
      <c r="C2083" s="7">
        <v>9445</v>
      </c>
      <c r="D2083" s="7">
        <v>9160</v>
      </c>
      <c r="E2083" s="7"/>
    </row>
    <row r="2084" spans="1:5">
      <c r="A2084" s="10" t="s">
        <v>4173</v>
      </c>
      <c r="B2084" t="s">
        <v>4174</v>
      </c>
      <c r="C2084" s="7">
        <v>18566</v>
      </c>
      <c r="D2084" s="7">
        <v>16151</v>
      </c>
      <c r="E2084" s="7"/>
    </row>
    <row r="2085" spans="1:5">
      <c r="A2085" s="10" t="s">
        <v>4175</v>
      </c>
      <c r="B2085" t="s">
        <v>4176</v>
      </c>
      <c r="C2085" s="7">
        <v>5</v>
      </c>
      <c r="D2085" s="7">
        <v>6</v>
      </c>
      <c r="E2085" s="7"/>
    </row>
    <row r="2086" spans="1:5">
      <c r="A2086" s="10" t="s">
        <v>4177</v>
      </c>
      <c r="B2086" t="s">
        <v>4178</v>
      </c>
      <c r="C2086" s="7">
        <v>1</v>
      </c>
      <c r="D2086" s="7">
        <v>2</v>
      </c>
      <c r="E2086" s="7"/>
    </row>
    <row r="2087" spans="1:5">
      <c r="A2087" s="10" t="s">
        <v>4179</v>
      </c>
      <c r="B2087" t="s">
        <v>4180</v>
      </c>
      <c r="C2087" s="7">
        <v>0</v>
      </c>
      <c r="D2087" s="7">
        <v>3</v>
      </c>
      <c r="E2087" s="7"/>
    </row>
    <row r="2088" spans="1:5">
      <c r="A2088" s="10" t="s">
        <v>4181</v>
      </c>
      <c r="B2088" t="s">
        <v>4182</v>
      </c>
      <c r="C2088" s="7">
        <v>0</v>
      </c>
      <c r="D2088" s="7">
        <v>1</v>
      </c>
      <c r="E2088" s="7"/>
    </row>
    <row r="2089" spans="1:5">
      <c r="A2089" s="10" t="s">
        <v>4183</v>
      </c>
      <c r="B2089" t="s">
        <v>4184</v>
      </c>
      <c r="C2089" s="7">
        <v>3</v>
      </c>
      <c r="D2089" s="7">
        <v>9</v>
      </c>
      <c r="E2089" s="7"/>
    </row>
    <row r="2090" spans="1:5">
      <c r="A2090" s="10" t="s">
        <v>4185</v>
      </c>
      <c r="B2090" t="s">
        <v>4186</v>
      </c>
      <c r="C2090" s="7">
        <v>287</v>
      </c>
      <c r="D2090" s="7">
        <v>316</v>
      </c>
      <c r="E2090" s="7"/>
    </row>
    <row r="2091" spans="1:5">
      <c r="A2091" s="10" t="s">
        <v>4187</v>
      </c>
      <c r="B2091" t="s">
        <v>4188</v>
      </c>
      <c r="C2091" s="7">
        <v>203</v>
      </c>
      <c r="D2091" s="7">
        <v>165</v>
      </c>
      <c r="E2091" s="7"/>
    </row>
    <row r="2092" spans="1:5">
      <c r="A2092" s="10" t="s">
        <v>4189</v>
      </c>
      <c r="B2092" t="s">
        <v>4190</v>
      </c>
      <c r="C2092" s="7">
        <v>0</v>
      </c>
      <c r="D2092" s="7">
        <v>2</v>
      </c>
      <c r="E2092" s="7"/>
    </row>
    <row r="2093" spans="1:5">
      <c r="A2093" s="10" t="s">
        <v>4191</v>
      </c>
      <c r="B2093" t="s">
        <v>4192</v>
      </c>
      <c r="C2093" s="7">
        <v>116</v>
      </c>
      <c r="D2093" s="7">
        <v>134</v>
      </c>
      <c r="E2093" s="7"/>
    </row>
    <row r="2094" spans="1:5">
      <c r="A2094" s="10" t="s">
        <v>4193</v>
      </c>
      <c r="B2094" t="s">
        <v>4194</v>
      </c>
      <c r="C2094" s="7">
        <v>16</v>
      </c>
      <c r="D2094" s="7">
        <v>27</v>
      </c>
      <c r="E2094" s="7"/>
    </row>
    <row r="2095" spans="1:5">
      <c r="A2095" s="10" t="s">
        <v>4195</v>
      </c>
      <c r="B2095" t="s">
        <v>4196</v>
      </c>
      <c r="C2095" s="7">
        <v>0</v>
      </c>
      <c r="D2095" s="7">
        <v>2</v>
      </c>
      <c r="E2095" s="7"/>
    </row>
    <row r="2096" spans="1:5">
      <c r="A2096" s="10" t="s">
        <v>4198</v>
      </c>
      <c r="B2096" t="s">
        <v>4199</v>
      </c>
      <c r="C2096" s="7">
        <v>2000</v>
      </c>
      <c r="D2096" s="7">
        <v>1985</v>
      </c>
      <c r="E2096" s="7"/>
    </row>
    <row r="2097" spans="1:5">
      <c r="A2097" s="10" t="s">
        <v>4200</v>
      </c>
      <c r="B2097" t="s">
        <v>4201</v>
      </c>
      <c r="C2097" s="7">
        <v>0</v>
      </c>
      <c r="D2097" s="7">
        <v>2</v>
      </c>
      <c r="E2097" s="7"/>
    </row>
    <row r="2098" spans="1:5">
      <c r="A2098" s="10" t="s">
        <v>4202</v>
      </c>
      <c r="B2098" t="s">
        <v>4203</v>
      </c>
      <c r="C2098" s="7">
        <v>2428</v>
      </c>
      <c r="D2098" s="7">
        <v>2375</v>
      </c>
      <c r="E2098" s="7"/>
    </row>
    <row r="2099" spans="1:5">
      <c r="A2099" s="10" t="s">
        <v>4204</v>
      </c>
      <c r="B2099" t="s">
        <v>4205</v>
      </c>
      <c r="C2099" s="7">
        <v>996</v>
      </c>
      <c r="D2099" s="7">
        <v>1261</v>
      </c>
      <c r="E2099" s="7"/>
    </row>
    <row r="2100" spans="1:5">
      <c r="A2100" s="10" t="s">
        <v>4206</v>
      </c>
      <c r="B2100" t="s">
        <v>4207</v>
      </c>
      <c r="C2100" s="7">
        <v>15</v>
      </c>
      <c r="D2100" s="7">
        <v>37</v>
      </c>
      <c r="E2100" s="7"/>
    </row>
    <row r="2101" spans="1:5">
      <c r="A2101" s="10" t="s">
        <v>4208</v>
      </c>
      <c r="B2101" t="s">
        <v>4209</v>
      </c>
      <c r="C2101" s="7">
        <v>113</v>
      </c>
      <c r="D2101" s="7">
        <v>142</v>
      </c>
      <c r="E2101" s="7"/>
    </row>
    <row r="2102" spans="1:5">
      <c r="A2102" s="10" t="s">
        <v>4210</v>
      </c>
      <c r="B2102" t="s">
        <v>4211</v>
      </c>
      <c r="C2102" s="7">
        <v>2935</v>
      </c>
      <c r="D2102" s="7">
        <v>3066</v>
      </c>
      <c r="E2102" s="7"/>
    </row>
    <row r="2103" spans="1:5">
      <c r="A2103" s="10" t="s">
        <v>4212</v>
      </c>
      <c r="B2103" t="s">
        <v>4213</v>
      </c>
      <c r="C2103" s="7">
        <v>0</v>
      </c>
      <c r="D2103" s="7">
        <v>2</v>
      </c>
      <c r="E2103" s="7"/>
    </row>
    <row r="2104" spans="1:5">
      <c r="A2104" s="10" t="s">
        <v>4214</v>
      </c>
      <c r="B2104" t="s">
        <v>4215</v>
      </c>
      <c r="C2104" s="7">
        <v>0</v>
      </c>
      <c r="D2104" s="7">
        <v>2</v>
      </c>
      <c r="E2104" s="7"/>
    </row>
    <row r="2105" spans="1:5">
      <c r="A2105" s="10" t="s">
        <v>4216</v>
      </c>
      <c r="B2105" t="s">
        <v>4217</v>
      </c>
      <c r="C2105" s="7">
        <v>0</v>
      </c>
      <c r="D2105" s="7">
        <v>2</v>
      </c>
      <c r="E2105" s="7"/>
    </row>
    <row r="2106" spans="1:5">
      <c r="A2106" s="10" t="s">
        <v>4218</v>
      </c>
      <c r="B2106" t="s">
        <v>4219</v>
      </c>
      <c r="C2106" s="7">
        <v>0</v>
      </c>
      <c r="D2106" s="7">
        <v>2</v>
      </c>
      <c r="E2106" s="7"/>
    </row>
    <row r="2107" spans="1:5">
      <c r="A2107" s="10" t="s">
        <v>4220</v>
      </c>
      <c r="B2107" t="s">
        <v>4221</v>
      </c>
      <c r="C2107" s="7">
        <v>0</v>
      </c>
      <c r="D2107" s="7">
        <v>2</v>
      </c>
      <c r="E2107" s="7"/>
    </row>
    <row r="2108" spans="1:5">
      <c r="A2108" s="10" t="s">
        <v>4222</v>
      </c>
      <c r="B2108" t="s">
        <v>4223</v>
      </c>
      <c r="C2108" s="7">
        <v>3118</v>
      </c>
      <c r="D2108" s="7">
        <v>2854</v>
      </c>
      <c r="E2108" s="7"/>
    </row>
    <row r="2109" spans="1:5">
      <c r="A2109" s="10" t="s">
        <v>4224</v>
      </c>
      <c r="B2109" t="s">
        <v>4225</v>
      </c>
      <c r="C2109" s="7">
        <v>0</v>
      </c>
      <c r="D2109" s="7">
        <v>2</v>
      </c>
      <c r="E2109" s="7"/>
    </row>
    <row r="2110" spans="1:5">
      <c r="A2110" s="10" t="s">
        <v>4226</v>
      </c>
      <c r="B2110" t="s">
        <v>4227</v>
      </c>
      <c r="C2110" s="7">
        <v>0</v>
      </c>
      <c r="D2110" s="7">
        <v>2</v>
      </c>
      <c r="E2110" s="7"/>
    </row>
    <row r="2111" spans="1:5">
      <c r="A2111" s="10" t="s">
        <v>4228</v>
      </c>
      <c r="B2111" t="s">
        <v>4229</v>
      </c>
      <c r="C2111" s="7">
        <v>164</v>
      </c>
      <c r="D2111" s="7">
        <v>175</v>
      </c>
      <c r="E2111" s="7"/>
    </row>
    <row r="2112" spans="1:5">
      <c r="A2112" s="10" t="s">
        <v>4230</v>
      </c>
      <c r="B2112" t="s">
        <v>4231</v>
      </c>
      <c r="C2112" s="7">
        <v>865</v>
      </c>
      <c r="D2112" s="7">
        <v>956</v>
      </c>
      <c r="E2112" s="7"/>
    </row>
    <row r="2113" spans="1:5">
      <c r="A2113" s="10" t="s">
        <v>4232</v>
      </c>
      <c r="B2113" t="s">
        <v>4233</v>
      </c>
      <c r="C2113" s="7">
        <v>85</v>
      </c>
      <c r="D2113" s="7">
        <v>103</v>
      </c>
      <c r="E2113" s="7"/>
    </row>
    <row r="2114" spans="1:5">
      <c r="A2114" s="10" t="s">
        <v>4234</v>
      </c>
      <c r="B2114" t="s">
        <v>4235</v>
      </c>
      <c r="C2114" s="7">
        <v>1140</v>
      </c>
      <c r="D2114" s="7">
        <v>1544</v>
      </c>
      <c r="E2114" s="7"/>
    </row>
    <row r="2115" spans="1:5">
      <c r="A2115" s="10" t="s">
        <v>4236</v>
      </c>
      <c r="B2115" t="s">
        <v>4237</v>
      </c>
      <c r="C2115" s="7">
        <v>1138</v>
      </c>
      <c r="D2115" s="7">
        <v>1140</v>
      </c>
      <c r="E2115" s="7"/>
    </row>
    <row r="2116" spans="1:5">
      <c r="A2116" s="10" t="s">
        <v>4238</v>
      </c>
      <c r="B2116" t="s">
        <v>4239</v>
      </c>
      <c r="C2116" s="7">
        <v>144</v>
      </c>
      <c r="D2116" s="7">
        <v>122</v>
      </c>
      <c r="E2116" s="7"/>
    </row>
    <row r="2117" spans="1:5">
      <c r="A2117" s="10" t="s">
        <v>4240</v>
      </c>
      <c r="B2117" t="s">
        <v>5192</v>
      </c>
      <c r="C2117" s="7">
        <v>725</v>
      </c>
      <c r="D2117" s="7">
        <v>701</v>
      </c>
      <c r="E2117" s="7"/>
    </row>
    <row r="2118" spans="1:5">
      <c r="A2118" s="10" t="s">
        <v>4241</v>
      </c>
      <c r="B2118" t="s">
        <v>4242</v>
      </c>
      <c r="C2118" s="7">
        <v>1460</v>
      </c>
      <c r="D2118" s="7">
        <v>1582</v>
      </c>
      <c r="E2118" s="7"/>
    </row>
    <row r="2119" spans="1:5">
      <c r="A2119" s="10" t="s">
        <v>4243</v>
      </c>
      <c r="B2119" t="s">
        <v>4244</v>
      </c>
      <c r="C2119" s="7">
        <v>137</v>
      </c>
      <c r="D2119" s="7">
        <v>154</v>
      </c>
      <c r="E2119" s="7"/>
    </row>
    <row r="2120" spans="1:5">
      <c r="A2120" s="10" t="s">
        <v>4245</v>
      </c>
      <c r="B2120" t="s">
        <v>4246</v>
      </c>
      <c r="C2120" s="7">
        <v>520</v>
      </c>
      <c r="D2120" s="7">
        <v>504</v>
      </c>
      <c r="E2120" s="7"/>
    </row>
    <row r="2121" spans="1:5">
      <c r="A2121" s="10" t="s">
        <v>4247</v>
      </c>
      <c r="B2121" t="s">
        <v>4248</v>
      </c>
      <c r="C2121" s="7">
        <v>0</v>
      </c>
      <c r="D2121" s="7">
        <v>2</v>
      </c>
      <c r="E2121" s="7"/>
    </row>
    <row r="2122" spans="1:5">
      <c r="A2122" s="10" t="s">
        <v>4249</v>
      </c>
      <c r="B2122" t="s">
        <v>4250</v>
      </c>
      <c r="C2122" s="7">
        <v>2</v>
      </c>
      <c r="D2122" s="7">
        <v>3</v>
      </c>
      <c r="E2122" s="7"/>
    </row>
    <row r="2123" spans="1:5">
      <c r="A2123" s="10" t="s">
        <v>4251</v>
      </c>
      <c r="B2123" t="s">
        <v>4252</v>
      </c>
      <c r="C2123" s="7">
        <v>1</v>
      </c>
      <c r="D2123" s="7">
        <v>3</v>
      </c>
      <c r="E2123" s="7"/>
    </row>
    <row r="2124" spans="1:5">
      <c r="A2124" s="10" t="s">
        <v>4253</v>
      </c>
      <c r="B2124" t="s">
        <v>4254</v>
      </c>
      <c r="C2124" s="7">
        <v>1</v>
      </c>
      <c r="D2124" s="7">
        <v>6</v>
      </c>
      <c r="E2124" s="7"/>
    </row>
    <row r="2125" spans="1:5">
      <c r="A2125" s="10" t="s">
        <v>4255</v>
      </c>
      <c r="B2125" t="s">
        <v>4256</v>
      </c>
      <c r="C2125" s="7">
        <v>0</v>
      </c>
      <c r="D2125" s="7">
        <v>2</v>
      </c>
      <c r="E2125" s="7"/>
    </row>
    <row r="2126" spans="1:5">
      <c r="A2126" s="10" t="s">
        <v>4257</v>
      </c>
      <c r="B2126" t="s">
        <v>4258</v>
      </c>
      <c r="C2126" s="7">
        <v>6611</v>
      </c>
      <c r="D2126" s="7">
        <v>6521</v>
      </c>
      <c r="E2126" s="7"/>
    </row>
    <row r="2127" spans="1:5">
      <c r="A2127" s="10" t="s">
        <v>4259</v>
      </c>
      <c r="B2127" t="s">
        <v>4260</v>
      </c>
      <c r="C2127" s="7">
        <v>0</v>
      </c>
      <c r="D2127" s="7">
        <v>4</v>
      </c>
      <c r="E2127" s="7"/>
    </row>
    <row r="2128" spans="1:5">
      <c r="A2128" s="10" t="s">
        <v>4261</v>
      </c>
      <c r="B2128" t="s">
        <v>4262</v>
      </c>
      <c r="C2128" s="7">
        <v>0</v>
      </c>
      <c r="D2128" s="7">
        <v>4</v>
      </c>
      <c r="E2128" s="7"/>
    </row>
    <row r="2129" spans="1:5">
      <c r="A2129" s="10" t="s">
        <v>4263</v>
      </c>
      <c r="B2129" t="s">
        <v>4264</v>
      </c>
      <c r="C2129" s="7">
        <v>0</v>
      </c>
      <c r="D2129" s="7">
        <v>4</v>
      </c>
      <c r="E2129" s="7"/>
    </row>
    <row r="2130" spans="1:5">
      <c r="A2130" s="10" t="s">
        <v>4265</v>
      </c>
      <c r="B2130" t="s">
        <v>4266</v>
      </c>
      <c r="C2130" s="7">
        <v>2</v>
      </c>
      <c r="D2130" s="7">
        <v>7</v>
      </c>
      <c r="E2130" s="7"/>
    </row>
    <row r="2131" spans="1:5">
      <c r="A2131" s="10" t="s">
        <v>4267</v>
      </c>
      <c r="B2131" t="s">
        <v>4268</v>
      </c>
      <c r="C2131" s="7">
        <v>1</v>
      </c>
      <c r="D2131" s="7">
        <v>4</v>
      </c>
      <c r="E2131" s="7"/>
    </row>
    <row r="2132" spans="1:5">
      <c r="A2132" s="10" t="s">
        <v>4269</v>
      </c>
      <c r="B2132" t="s">
        <v>4270</v>
      </c>
      <c r="C2132" s="7">
        <v>0</v>
      </c>
      <c r="D2132" s="7">
        <v>4</v>
      </c>
      <c r="E2132" s="7"/>
    </row>
    <row r="2133" spans="1:5">
      <c r="A2133" s="10" t="s">
        <v>4271</v>
      </c>
      <c r="B2133" t="s">
        <v>4272</v>
      </c>
      <c r="C2133" s="7">
        <v>693</v>
      </c>
      <c r="D2133" s="7">
        <v>725</v>
      </c>
      <c r="E2133" s="7"/>
    </row>
    <row r="2134" spans="1:5">
      <c r="A2134" s="10" t="s">
        <v>4273</v>
      </c>
      <c r="B2134" t="s">
        <v>4274</v>
      </c>
      <c r="C2134" s="7">
        <v>1291</v>
      </c>
      <c r="D2134" s="7">
        <v>1264</v>
      </c>
      <c r="E2134" s="7"/>
    </row>
    <row r="2135" spans="1:5">
      <c r="A2135" s="10" t="s">
        <v>4275</v>
      </c>
      <c r="B2135" t="s">
        <v>4276</v>
      </c>
      <c r="C2135" s="7">
        <v>0</v>
      </c>
      <c r="D2135" s="7">
        <v>3</v>
      </c>
      <c r="E2135" s="7"/>
    </row>
    <row r="2136" spans="1:5">
      <c r="A2136" s="10" t="s">
        <v>4277</v>
      </c>
      <c r="B2136" t="s">
        <v>4278</v>
      </c>
      <c r="C2136" s="7">
        <v>38</v>
      </c>
      <c r="D2136" s="7">
        <v>60</v>
      </c>
      <c r="E2136" s="7"/>
    </row>
    <row r="2137" spans="1:5">
      <c r="A2137" s="10" t="s">
        <v>4279</v>
      </c>
      <c r="B2137" t="s">
        <v>4280</v>
      </c>
      <c r="C2137" s="7">
        <v>1596</v>
      </c>
      <c r="D2137" s="7">
        <v>1981</v>
      </c>
      <c r="E2137" s="7"/>
    </row>
    <row r="2138" spans="1:5">
      <c r="A2138" s="10" t="s">
        <v>4281</v>
      </c>
      <c r="B2138" t="s">
        <v>4282</v>
      </c>
      <c r="C2138" s="7">
        <v>1596</v>
      </c>
      <c r="D2138" s="7">
        <v>1980</v>
      </c>
      <c r="E2138" s="7"/>
    </row>
    <row r="2139" spans="1:5">
      <c r="A2139" s="10" t="s">
        <v>4283</v>
      </c>
      <c r="B2139" t="s">
        <v>4284</v>
      </c>
      <c r="C2139" s="7">
        <v>1242</v>
      </c>
      <c r="D2139" s="7">
        <v>1291</v>
      </c>
      <c r="E2139" s="7"/>
    </row>
    <row r="2140" spans="1:5">
      <c r="A2140" s="10" t="s">
        <v>4285</v>
      </c>
      <c r="B2140" t="s">
        <v>4286</v>
      </c>
      <c r="C2140" s="7">
        <v>880</v>
      </c>
      <c r="D2140" s="7">
        <v>810</v>
      </c>
      <c r="E2140" s="7"/>
    </row>
    <row r="2141" spans="1:5">
      <c r="A2141" s="10" t="s">
        <v>4287</v>
      </c>
      <c r="B2141" t="s">
        <v>4288</v>
      </c>
      <c r="C2141" s="7">
        <v>97</v>
      </c>
      <c r="D2141" s="7">
        <v>95</v>
      </c>
      <c r="E2141" s="7"/>
    </row>
    <row r="2142" spans="1:5">
      <c r="A2142" s="10" t="s">
        <v>4289</v>
      </c>
      <c r="B2142" t="s">
        <v>4290</v>
      </c>
      <c r="C2142" s="7">
        <v>172</v>
      </c>
      <c r="D2142" s="7">
        <v>240</v>
      </c>
      <c r="E2142" s="7"/>
    </row>
    <row r="2143" spans="1:5">
      <c r="A2143" s="10" t="s">
        <v>4291</v>
      </c>
      <c r="B2143" t="s">
        <v>4292</v>
      </c>
      <c r="C2143" s="7">
        <v>183</v>
      </c>
      <c r="D2143" s="7">
        <v>210</v>
      </c>
      <c r="E2143" s="7"/>
    </row>
    <row r="2144" spans="1:5">
      <c r="A2144" s="10" t="s">
        <v>4293</v>
      </c>
      <c r="B2144" t="s">
        <v>4294</v>
      </c>
      <c r="C2144" s="7">
        <v>529</v>
      </c>
      <c r="D2144" s="7">
        <v>435</v>
      </c>
      <c r="E2144" s="7"/>
    </row>
    <row r="2145" spans="1:5">
      <c r="A2145" s="10" t="s">
        <v>4295</v>
      </c>
      <c r="B2145" t="s">
        <v>4296</v>
      </c>
      <c r="C2145" s="7">
        <v>272</v>
      </c>
      <c r="D2145" s="7">
        <v>330</v>
      </c>
      <c r="E2145" s="7"/>
    </row>
    <row r="2146" spans="1:5">
      <c r="A2146" s="10" t="s">
        <v>4297</v>
      </c>
      <c r="B2146" t="s">
        <v>4298</v>
      </c>
      <c r="C2146" s="7">
        <v>146</v>
      </c>
      <c r="D2146" s="7">
        <v>115</v>
      </c>
      <c r="E2146" s="7"/>
    </row>
    <row r="2147" spans="1:5">
      <c r="A2147" s="10" t="s">
        <v>4299</v>
      </c>
      <c r="B2147" t="s">
        <v>4300</v>
      </c>
      <c r="C2147" s="7">
        <v>0</v>
      </c>
      <c r="D2147" s="7">
        <v>2</v>
      </c>
      <c r="E2147" s="7"/>
    </row>
    <row r="2148" spans="1:5">
      <c r="A2148" s="10" t="s">
        <v>4302</v>
      </c>
      <c r="B2148" t="s">
        <v>4303</v>
      </c>
      <c r="C2148" s="7">
        <v>188</v>
      </c>
      <c r="D2148" s="7">
        <v>201</v>
      </c>
      <c r="E2148" s="7"/>
    </row>
    <row r="2149" spans="1:5">
      <c r="A2149" s="10" t="s">
        <v>4304</v>
      </c>
      <c r="B2149" t="s">
        <v>4305</v>
      </c>
      <c r="C2149" s="7">
        <v>377</v>
      </c>
      <c r="D2149" s="7">
        <v>431</v>
      </c>
      <c r="E2149" s="7"/>
    </row>
    <row r="2150" spans="1:5">
      <c r="A2150" s="10" t="s">
        <v>4306</v>
      </c>
      <c r="B2150" t="s">
        <v>4307</v>
      </c>
      <c r="C2150" s="7">
        <v>12</v>
      </c>
      <c r="D2150" s="7">
        <v>11</v>
      </c>
      <c r="E2150" s="7"/>
    </row>
    <row r="2151" spans="1:5">
      <c r="A2151" s="10" t="s">
        <v>4308</v>
      </c>
      <c r="B2151" t="s">
        <v>4309</v>
      </c>
      <c r="C2151" s="7">
        <v>0</v>
      </c>
      <c r="D2151" s="7">
        <v>2</v>
      </c>
      <c r="E2151" s="7"/>
    </row>
    <row r="2152" spans="1:5">
      <c r="A2152" s="10" t="s">
        <v>4310</v>
      </c>
      <c r="B2152" t="s">
        <v>4311</v>
      </c>
      <c r="C2152" s="7">
        <v>0</v>
      </c>
      <c r="D2152" s="7">
        <v>2</v>
      </c>
      <c r="E2152" s="7"/>
    </row>
    <row r="2153" spans="1:5">
      <c r="A2153" s="10" t="s">
        <v>4312</v>
      </c>
      <c r="B2153" t="s">
        <v>4313</v>
      </c>
      <c r="C2153" s="7">
        <v>2</v>
      </c>
      <c r="D2153" s="7">
        <v>6</v>
      </c>
      <c r="E2153" s="7"/>
    </row>
    <row r="2154" spans="1:5">
      <c r="A2154" s="10" t="s">
        <v>4314</v>
      </c>
      <c r="B2154" t="s">
        <v>4315</v>
      </c>
      <c r="C2154" s="7">
        <v>122</v>
      </c>
      <c r="D2154" s="7">
        <v>130</v>
      </c>
      <c r="E2154" s="7"/>
    </row>
    <row r="2155" spans="1:5">
      <c r="A2155" s="10" t="s">
        <v>4316</v>
      </c>
      <c r="B2155" t="s">
        <v>4317</v>
      </c>
      <c r="C2155" s="7">
        <v>3</v>
      </c>
      <c r="D2155" s="7">
        <v>5</v>
      </c>
      <c r="E2155" s="7"/>
    </row>
    <row r="2156" spans="1:5">
      <c r="A2156" s="10" t="s">
        <v>4318</v>
      </c>
      <c r="B2156" t="s">
        <v>4319</v>
      </c>
      <c r="C2156" s="7">
        <v>587</v>
      </c>
      <c r="D2156" s="7">
        <v>935</v>
      </c>
      <c r="E2156" s="7"/>
    </row>
    <row r="2157" spans="1:5">
      <c r="A2157" s="10" t="s">
        <v>4320</v>
      </c>
      <c r="B2157" t="s">
        <v>4321</v>
      </c>
      <c r="C2157" s="7">
        <v>30</v>
      </c>
      <c r="D2157" s="7">
        <v>61</v>
      </c>
      <c r="E2157" s="7"/>
    </row>
    <row r="2158" spans="1:5">
      <c r="A2158" s="10" t="s">
        <v>4322</v>
      </c>
      <c r="B2158" t="s">
        <v>4323</v>
      </c>
      <c r="C2158" s="7">
        <v>282</v>
      </c>
      <c r="D2158" s="7">
        <v>240</v>
      </c>
      <c r="E2158" s="7"/>
    </row>
    <row r="2159" spans="1:5">
      <c r="A2159" s="10" t="s">
        <v>4324</v>
      </c>
      <c r="B2159" t="s">
        <v>4325</v>
      </c>
      <c r="C2159" s="7">
        <v>589</v>
      </c>
      <c r="D2159" s="7">
        <v>955</v>
      </c>
      <c r="E2159" s="7"/>
    </row>
    <row r="2160" spans="1:5">
      <c r="A2160" s="10" t="s">
        <v>4326</v>
      </c>
      <c r="B2160" t="s">
        <v>4327</v>
      </c>
      <c r="C2160" s="7">
        <v>588</v>
      </c>
      <c r="D2160" s="7">
        <v>947</v>
      </c>
      <c r="E2160" s="7"/>
    </row>
    <row r="2161" spans="1:5">
      <c r="A2161" s="10" t="s">
        <v>4328</v>
      </c>
      <c r="B2161" t="s">
        <v>4329</v>
      </c>
      <c r="C2161" s="7">
        <v>592</v>
      </c>
      <c r="D2161" s="7">
        <v>945</v>
      </c>
      <c r="E2161" s="7"/>
    </row>
    <row r="2162" spans="1:5">
      <c r="A2162" s="10" t="s">
        <v>4330</v>
      </c>
      <c r="B2162" t="s">
        <v>4331</v>
      </c>
      <c r="C2162" s="7">
        <v>750</v>
      </c>
      <c r="D2162" s="7">
        <v>1075</v>
      </c>
      <c r="E2162" s="7"/>
    </row>
    <row r="2163" spans="1:5">
      <c r="A2163" s="10" t="s">
        <v>4332</v>
      </c>
      <c r="B2163" t="s">
        <v>4333</v>
      </c>
      <c r="C2163" s="7">
        <v>509</v>
      </c>
      <c r="D2163" s="7">
        <v>596</v>
      </c>
      <c r="E2163" s="7"/>
    </row>
    <row r="2164" spans="1:5">
      <c r="A2164" s="10" t="s">
        <v>4334</v>
      </c>
      <c r="B2164" t="s">
        <v>4335</v>
      </c>
      <c r="C2164" s="7">
        <v>299</v>
      </c>
      <c r="D2164" s="7">
        <v>362</v>
      </c>
      <c r="E2164" s="7"/>
    </row>
    <row r="2165" spans="1:5">
      <c r="A2165" s="10" t="s">
        <v>4336</v>
      </c>
      <c r="B2165" t="s">
        <v>4337</v>
      </c>
      <c r="C2165" s="7">
        <v>0</v>
      </c>
      <c r="D2165" s="7">
        <v>3</v>
      </c>
      <c r="E2165" s="7"/>
    </row>
    <row r="2166" spans="1:5">
      <c r="A2166" s="10" t="s">
        <v>4338</v>
      </c>
      <c r="B2166" t="s">
        <v>4339</v>
      </c>
      <c r="C2166" s="7">
        <v>20</v>
      </c>
      <c r="D2166" s="7">
        <v>61</v>
      </c>
      <c r="E2166" s="7"/>
    </row>
    <row r="2167" spans="1:5">
      <c r="A2167" s="10" t="s">
        <v>4340</v>
      </c>
      <c r="B2167" t="s">
        <v>4341</v>
      </c>
      <c r="C2167" s="7">
        <v>278</v>
      </c>
      <c r="D2167" s="7">
        <v>240</v>
      </c>
      <c r="E2167" s="7"/>
    </row>
    <row r="2168" spans="1:5">
      <c r="A2168" s="10" t="s">
        <v>4342</v>
      </c>
      <c r="B2168" t="s">
        <v>4343</v>
      </c>
      <c r="C2168" s="7">
        <v>281</v>
      </c>
      <c r="D2168" s="7">
        <v>240</v>
      </c>
      <c r="E2168" s="7"/>
    </row>
    <row r="2169" spans="1:5">
      <c r="A2169" s="10" t="s">
        <v>4344</v>
      </c>
      <c r="B2169" t="s">
        <v>4345</v>
      </c>
      <c r="C2169" s="7">
        <v>0</v>
      </c>
      <c r="D2169" s="7">
        <v>2</v>
      </c>
      <c r="E2169" s="7"/>
    </row>
    <row r="2170" spans="1:5">
      <c r="A2170" s="10" t="s">
        <v>4346</v>
      </c>
      <c r="B2170" t="s">
        <v>4347</v>
      </c>
      <c r="C2170" s="7">
        <v>92</v>
      </c>
      <c r="D2170" s="7">
        <v>121</v>
      </c>
      <c r="E2170" s="7"/>
    </row>
    <row r="2171" spans="1:5">
      <c r="A2171" s="10" t="s">
        <v>4348</v>
      </c>
      <c r="B2171" t="s">
        <v>4349</v>
      </c>
      <c r="C2171" s="7">
        <v>0</v>
      </c>
      <c r="D2171" s="7">
        <v>2</v>
      </c>
      <c r="E2171" s="7"/>
    </row>
    <row r="2172" spans="1:5">
      <c r="A2172" s="10" t="s">
        <v>4350</v>
      </c>
      <c r="B2172" t="s">
        <v>4351</v>
      </c>
      <c r="C2172" s="7">
        <v>580</v>
      </c>
      <c r="D2172" s="7">
        <v>840</v>
      </c>
      <c r="E2172" s="7"/>
    </row>
    <row r="2173" spans="1:5">
      <c r="A2173" s="10" t="s">
        <v>4352</v>
      </c>
      <c r="B2173" t="s">
        <v>4353</v>
      </c>
      <c r="C2173" s="7">
        <v>616</v>
      </c>
      <c r="D2173" s="7">
        <v>560</v>
      </c>
      <c r="E2173" s="7"/>
    </row>
    <row r="2174" spans="1:5">
      <c r="A2174" s="10" t="s">
        <v>4354</v>
      </c>
      <c r="B2174" t="s">
        <v>4355</v>
      </c>
      <c r="C2174" s="7">
        <v>19</v>
      </c>
      <c r="D2174" s="7">
        <v>16</v>
      </c>
      <c r="E2174" s="7"/>
    </row>
    <row r="2175" spans="1:5">
      <c r="A2175" s="10" t="s">
        <v>4356</v>
      </c>
      <c r="B2175" t="s">
        <v>4357</v>
      </c>
      <c r="C2175" s="7">
        <v>3</v>
      </c>
      <c r="D2175" s="7">
        <v>11</v>
      </c>
      <c r="E2175" s="7"/>
    </row>
    <row r="2176" spans="1:5">
      <c r="A2176" s="10" t="s">
        <v>4358</v>
      </c>
      <c r="B2176" t="s">
        <v>4359</v>
      </c>
      <c r="C2176" s="7">
        <v>5</v>
      </c>
      <c r="D2176" s="7">
        <v>11</v>
      </c>
      <c r="E2176" s="7"/>
    </row>
    <row r="2177" spans="1:5">
      <c r="A2177" s="10" t="s">
        <v>4360</v>
      </c>
      <c r="B2177" t="s">
        <v>4361</v>
      </c>
      <c r="C2177" s="7">
        <v>76</v>
      </c>
      <c r="D2177" s="7">
        <v>127</v>
      </c>
      <c r="E2177" s="7"/>
    </row>
    <row r="2178" spans="1:5">
      <c r="A2178" s="10" t="s">
        <v>4363</v>
      </c>
      <c r="B2178" t="s">
        <v>4364</v>
      </c>
      <c r="C2178" s="7">
        <v>4859</v>
      </c>
      <c r="D2178" s="7">
        <v>3562</v>
      </c>
      <c r="E2178" s="7"/>
    </row>
    <row r="2179" spans="1:5">
      <c r="A2179" s="10" t="s">
        <v>4365</v>
      </c>
      <c r="B2179" t="s">
        <v>4366</v>
      </c>
      <c r="C2179" s="7">
        <v>1122</v>
      </c>
      <c r="D2179" s="7">
        <v>1379</v>
      </c>
      <c r="E2179" s="7"/>
    </row>
    <row r="2180" spans="1:5">
      <c r="A2180" s="10" t="s">
        <v>4368</v>
      </c>
      <c r="B2180" t="s">
        <v>4369</v>
      </c>
      <c r="C2180" s="7">
        <v>1418</v>
      </c>
      <c r="D2180" s="7">
        <v>1383</v>
      </c>
      <c r="E2180" s="7"/>
    </row>
    <row r="2181" spans="1:5">
      <c r="A2181" s="10" t="s">
        <v>4370</v>
      </c>
      <c r="B2181" t="s">
        <v>4371</v>
      </c>
      <c r="C2181" s="7">
        <v>1</v>
      </c>
      <c r="D2181" s="7">
        <v>2</v>
      </c>
      <c r="E2181" s="7"/>
    </row>
    <row r="2182" spans="1:5">
      <c r="A2182" s="10" t="s">
        <v>4372</v>
      </c>
      <c r="B2182" t="s">
        <v>4373</v>
      </c>
      <c r="C2182" s="7">
        <v>0</v>
      </c>
      <c r="D2182" s="7">
        <v>1</v>
      </c>
      <c r="E2182" s="7"/>
    </row>
    <row r="2183" spans="1:5">
      <c r="A2183" s="10" t="s">
        <v>4374</v>
      </c>
      <c r="B2183" t="s">
        <v>4375</v>
      </c>
      <c r="C2183" s="7">
        <v>8</v>
      </c>
      <c r="D2183" s="7">
        <v>7</v>
      </c>
      <c r="E2183" s="7"/>
    </row>
    <row r="2184" spans="1:5">
      <c r="A2184" s="10" t="s">
        <v>4376</v>
      </c>
      <c r="B2184" t="s">
        <v>4377</v>
      </c>
      <c r="C2184" s="7">
        <v>0</v>
      </c>
      <c r="D2184" s="7">
        <v>1</v>
      </c>
      <c r="E2184" s="7"/>
    </row>
    <row r="2185" spans="1:5">
      <c r="A2185" s="10" t="s">
        <v>4378</v>
      </c>
      <c r="B2185" t="s">
        <v>4379</v>
      </c>
      <c r="C2185" s="7">
        <v>3</v>
      </c>
      <c r="D2185" s="7">
        <v>1</v>
      </c>
      <c r="E2185" s="7"/>
    </row>
    <row r="2186" spans="1:5">
      <c r="A2186" s="10" t="s">
        <v>4380</v>
      </c>
      <c r="B2186" t="s">
        <v>4381</v>
      </c>
      <c r="C2186" s="7">
        <v>13</v>
      </c>
      <c r="D2186" s="7">
        <v>9</v>
      </c>
      <c r="E2186" s="7"/>
    </row>
    <row r="2187" spans="1:5">
      <c r="A2187" s="10" t="s">
        <v>4382</v>
      </c>
      <c r="B2187" t="s">
        <v>4383</v>
      </c>
      <c r="C2187" s="7">
        <v>0</v>
      </c>
      <c r="D2187" s="7">
        <v>1</v>
      </c>
      <c r="E2187" s="7"/>
    </row>
    <row r="2188" spans="1:5">
      <c r="A2188" s="10" t="s">
        <v>4384</v>
      </c>
      <c r="B2188" t="s">
        <v>4385</v>
      </c>
      <c r="C2188" s="7">
        <v>1</v>
      </c>
      <c r="D2188" s="7">
        <v>1</v>
      </c>
      <c r="E2188" s="7"/>
    </row>
    <row r="2189" spans="1:5">
      <c r="A2189" s="10" t="s">
        <v>4386</v>
      </c>
      <c r="B2189" t="s">
        <v>4387</v>
      </c>
      <c r="C2189" s="7">
        <v>1</v>
      </c>
      <c r="D2189" s="7">
        <v>1</v>
      </c>
      <c r="E2189" s="7"/>
    </row>
    <row r="2190" spans="1:5">
      <c r="A2190" s="10" t="s">
        <v>4388</v>
      </c>
      <c r="B2190" t="s">
        <v>4389</v>
      </c>
      <c r="C2190" s="7">
        <v>1</v>
      </c>
      <c r="D2190" s="7">
        <v>1</v>
      </c>
      <c r="E2190" s="7"/>
    </row>
    <row r="2191" spans="1:5">
      <c r="A2191" s="10" t="s">
        <v>4390</v>
      </c>
      <c r="B2191" t="s">
        <v>4391</v>
      </c>
      <c r="C2191" s="7">
        <v>55</v>
      </c>
      <c r="D2191" s="7">
        <v>61</v>
      </c>
      <c r="E2191" s="7"/>
    </row>
    <row r="2192" spans="1:5">
      <c r="A2192" s="10" t="s">
        <v>4392</v>
      </c>
      <c r="B2192" t="s">
        <v>4393</v>
      </c>
      <c r="C2192" s="7">
        <v>12</v>
      </c>
      <c r="D2192" s="7">
        <v>16</v>
      </c>
      <c r="E2192" s="7"/>
    </row>
    <row r="2193" spans="1:5">
      <c r="A2193" s="10" t="s">
        <v>4394</v>
      </c>
      <c r="B2193" t="s">
        <v>4395</v>
      </c>
      <c r="C2193" s="7">
        <v>3</v>
      </c>
      <c r="D2193" s="7">
        <v>5</v>
      </c>
      <c r="E2193" s="7"/>
    </row>
    <row r="2194" spans="1:5">
      <c r="A2194" s="10" t="s">
        <v>4396</v>
      </c>
      <c r="B2194" t="s">
        <v>4397</v>
      </c>
      <c r="C2194" s="7">
        <v>2</v>
      </c>
      <c r="D2194" s="7">
        <v>4</v>
      </c>
      <c r="E2194" s="7"/>
    </row>
    <row r="2195" spans="1:5">
      <c r="A2195" s="10" t="s">
        <v>4398</v>
      </c>
      <c r="B2195" t="s">
        <v>4399</v>
      </c>
      <c r="C2195" s="7">
        <v>0</v>
      </c>
      <c r="D2195" s="7">
        <v>1</v>
      </c>
      <c r="E2195" s="7"/>
    </row>
    <row r="2196" spans="1:5">
      <c r="A2196" s="10" t="s">
        <v>4400</v>
      </c>
      <c r="B2196" t="s">
        <v>4401</v>
      </c>
      <c r="C2196" s="7">
        <v>0</v>
      </c>
      <c r="D2196" s="7">
        <v>1</v>
      </c>
      <c r="E2196" s="7"/>
    </row>
    <row r="2197" spans="1:5">
      <c r="A2197" s="10" t="s">
        <v>4402</v>
      </c>
      <c r="B2197" t="s">
        <v>4403</v>
      </c>
      <c r="C2197" s="7">
        <v>77</v>
      </c>
      <c r="D2197" s="7">
        <v>92</v>
      </c>
      <c r="E2197" s="7"/>
    </row>
    <row r="2198" spans="1:5">
      <c r="A2198" s="10" t="s">
        <v>4404</v>
      </c>
      <c r="B2198" t="s">
        <v>4405</v>
      </c>
      <c r="C2198" s="7">
        <v>1</v>
      </c>
      <c r="D2198" s="7">
        <v>3</v>
      </c>
      <c r="E2198" s="7"/>
    </row>
    <row r="2199" spans="1:5">
      <c r="A2199" s="10" t="s">
        <v>4406</v>
      </c>
      <c r="B2199" t="s">
        <v>4407</v>
      </c>
      <c r="C2199" s="7">
        <v>11</v>
      </c>
      <c r="D2199" s="7">
        <v>9</v>
      </c>
      <c r="E2199" s="7"/>
    </row>
    <row r="2200" spans="1:5">
      <c r="A2200" s="10" t="s">
        <v>4408</v>
      </c>
      <c r="B2200" t="s">
        <v>4409</v>
      </c>
      <c r="C2200" s="7">
        <v>9</v>
      </c>
      <c r="D2200" s="7">
        <v>6</v>
      </c>
      <c r="E2200" s="7"/>
    </row>
    <row r="2201" spans="1:5">
      <c r="A2201" s="10" t="s">
        <v>4410</v>
      </c>
      <c r="B2201" t="s">
        <v>4411</v>
      </c>
      <c r="C2201" s="7">
        <v>1</v>
      </c>
      <c r="D2201" s="7">
        <v>1</v>
      </c>
      <c r="E2201" s="7"/>
    </row>
    <row r="2202" spans="1:5">
      <c r="A2202" s="10" t="s">
        <v>4412</v>
      </c>
      <c r="B2202" t="s">
        <v>4413</v>
      </c>
      <c r="C2202" s="7">
        <v>17</v>
      </c>
      <c r="D2202" s="7">
        <v>12</v>
      </c>
      <c r="E2202" s="7"/>
    </row>
    <row r="2203" spans="1:5">
      <c r="A2203" s="10" t="s">
        <v>4414</v>
      </c>
      <c r="B2203" t="s">
        <v>4415</v>
      </c>
      <c r="C2203" s="7">
        <v>3</v>
      </c>
      <c r="D2203" s="7">
        <v>4</v>
      </c>
      <c r="E2203" s="7"/>
    </row>
    <row r="2204" spans="1:5">
      <c r="A2204" s="10" t="s">
        <v>4416</v>
      </c>
      <c r="B2204" t="s">
        <v>4417</v>
      </c>
      <c r="C2204" s="7">
        <v>1845</v>
      </c>
      <c r="D2204" s="7">
        <v>1340</v>
      </c>
      <c r="E2204" s="7"/>
    </row>
    <row r="2205" spans="1:5">
      <c r="A2205" s="10" t="s">
        <v>4418</v>
      </c>
      <c r="B2205" t="s">
        <v>4419</v>
      </c>
      <c r="C2205" s="7">
        <v>0</v>
      </c>
      <c r="D2205" s="7">
        <v>1</v>
      </c>
      <c r="E2205" s="7"/>
    </row>
    <row r="2206" spans="1:5">
      <c r="A2206" s="10" t="s">
        <v>4420</v>
      </c>
      <c r="B2206" t="s">
        <v>4421</v>
      </c>
      <c r="C2206" s="7">
        <v>3</v>
      </c>
      <c r="D2206" s="7">
        <v>2</v>
      </c>
      <c r="E2206" s="7"/>
    </row>
    <row r="2207" spans="1:5">
      <c r="A2207" s="10" t="s">
        <v>4422</v>
      </c>
      <c r="B2207" t="s">
        <v>4423</v>
      </c>
      <c r="C2207" s="7">
        <v>13</v>
      </c>
      <c r="D2207" s="7">
        <v>13</v>
      </c>
      <c r="E2207" s="7"/>
    </row>
    <row r="2208" spans="1:5">
      <c r="A2208" s="10" t="s">
        <v>4424</v>
      </c>
      <c r="B2208" t="s">
        <v>4425</v>
      </c>
      <c r="C2208" s="7">
        <v>9</v>
      </c>
      <c r="D2208" s="7">
        <v>8</v>
      </c>
      <c r="E2208" s="7"/>
    </row>
    <row r="2209" spans="1:5">
      <c r="A2209" s="10" t="s">
        <v>4426</v>
      </c>
      <c r="B2209" t="s">
        <v>4427</v>
      </c>
      <c r="C2209" s="7">
        <v>139</v>
      </c>
      <c r="D2209" s="7">
        <v>136</v>
      </c>
      <c r="E2209" s="7"/>
    </row>
    <row r="2210" spans="1:5">
      <c r="A2210" s="10" t="s">
        <v>4428</v>
      </c>
      <c r="B2210" t="s">
        <v>4429</v>
      </c>
      <c r="C2210" s="7">
        <v>74</v>
      </c>
      <c r="D2210" s="7">
        <v>74</v>
      </c>
      <c r="E2210" s="7"/>
    </row>
    <row r="2211" spans="1:5">
      <c r="A2211" s="10" t="s">
        <v>4430</v>
      </c>
      <c r="B2211" t="s">
        <v>4431</v>
      </c>
      <c r="C2211" s="7">
        <v>0</v>
      </c>
      <c r="D2211" s="7">
        <v>1</v>
      </c>
      <c r="E2211" s="7"/>
    </row>
    <row r="2212" spans="1:5">
      <c r="A2212" s="10" t="s">
        <v>4432</v>
      </c>
      <c r="B2212" t="s">
        <v>4433</v>
      </c>
      <c r="C2212" s="7">
        <v>0</v>
      </c>
      <c r="D2212" s="7">
        <v>1</v>
      </c>
      <c r="E2212" s="7"/>
    </row>
    <row r="2213" spans="1:5">
      <c r="A2213" s="10" t="s">
        <v>4434</v>
      </c>
      <c r="B2213" t="s">
        <v>4435</v>
      </c>
      <c r="C2213" s="7">
        <v>1</v>
      </c>
      <c r="D2213" s="7">
        <v>2</v>
      </c>
      <c r="E2213" s="7"/>
    </row>
    <row r="2214" spans="1:5">
      <c r="A2214" s="10" t="s">
        <v>4436</v>
      </c>
      <c r="B2214" t="s">
        <v>4437</v>
      </c>
      <c r="C2214" s="7">
        <v>11</v>
      </c>
      <c r="D2214" s="7">
        <v>12</v>
      </c>
      <c r="E2214" s="7"/>
    </row>
    <row r="2215" spans="1:5">
      <c r="A2215" s="10" t="s">
        <v>4438</v>
      </c>
      <c r="B2215" t="s">
        <v>4439</v>
      </c>
      <c r="C2215" s="7">
        <v>0</v>
      </c>
      <c r="D2215" s="7">
        <v>1</v>
      </c>
      <c r="E2215" s="7"/>
    </row>
    <row r="2216" spans="1:5">
      <c r="A2216" s="10" t="s">
        <v>4440</v>
      </c>
      <c r="B2216" t="s">
        <v>4441</v>
      </c>
      <c r="C2216" s="7">
        <v>25</v>
      </c>
      <c r="D2216" s="7">
        <v>29</v>
      </c>
      <c r="E2216" s="7"/>
    </row>
    <row r="2217" spans="1:5">
      <c r="A2217" s="10" t="s">
        <v>4442</v>
      </c>
      <c r="B2217" t="s">
        <v>4443</v>
      </c>
      <c r="C2217" s="7">
        <v>175</v>
      </c>
      <c r="D2217" s="7">
        <v>155</v>
      </c>
      <c r="E2217" s="7"/>
    </row>
    <row r="2218" spans="1:5">
      <c r="A2218" s="10" t="s">
        <v>4444</v>
      </c>
      <c r="B2218" t="s">
        <v>4445</v>
      </c>
      <c r="C2218" s="7">
        <v>415</v>
      </c>
      <c r="D2218" s="7">
        <v>420</v>
      </c>
      <c r="E2218" s="7"/>
    </row>
    <row r="2219" spans="1:5">
      <c r="A2219" s="10" t="s">
        <v>4446</v>
      </c>
      <c r="B2219" t="s">
        <v>4447</v>
      </c>
      <c r="C2219" s="7">
        <v>0</v>
      </c>
      <c r="D2219" s="7">
        <v>2</v>
      </c>
      <c r="E2219" s="7"/>
    </row>
    <row r="2220" spans="1:5">
      <c r="A2220" s="10" t="s">
        <v>4448</v>
      </c>
      <c r="B2220" t="s">
        <v>4449</v>
      </c>
      <c r="C2220" s="7">
        <v>51</v>
      </c>
      <c r="D2220" s="7">
        <v>48</v>
      </c>
      <c r="E2220" s="7"/>
    </row>
    <row r="2221" spans="1:5">
      <c r="A2221" s="10" t="s">
        <v>4450</v>
      </c>
      <c r="B2221" t="s">
        <v>4451</v>
      </c>
      <c r="C2221" s="7">
        <v>51</v>
      </c>
      <c r="D2221" s="7">
        <v>52</v>
      </c>
      <c r="E2221" s="7"/>
    </row>
    <row r="2222" spans="1:5">
      <c r="A2222" s="10" t="s">
        <v>4452</v>
      </c>
      <c r="B2222" t="s">
        <v>4453</v>
      </c>
      <c r="C2222" s="7">
        <v>11</v>
      </c>
      <c r="D2222" s="7">
        <v>11</v>
      </c>
      <c r="E2222" s="7"/>
    </row>
    <row r="2223" spans="1:5">
      <c r="A2223" s="10" t="s">
        <v>4454</v>
      </c>
      <c r="B2223" t="s">
        <v>4455</v>
      </c>
      <c r="C2223" s="7">
        <v>1</v>
      </c>
      <c r="D2223" s="7">
        <v>1</v>
      </c>
      <c r="E2223" s="7"/>
    </row>
    <row r="2224" spans="1:5">
      <c r="A2224" s="10" t="s">
        <v>4456</v>
      </c>
      <c r="B2224" t="s">
        <v>4457</v>
      </c>
      <c r="C2224" s="7">
        <v>28</v>
      </c>
      <c r="D2224" s="7">
        <v>34</v>
      </c>
      <c r="E2224" s="7"/>
    </row>
    <row r="2225" spans="1:5">
      <c r="A2225" s="10" t="s">
        <v>4458</v>
      </c>
      <c r="B2225" t="s">
        <v>4459</v>
      </c>
      <c r="C2225" s="7">
        <v>0</v>
      </c>
      <c r="D2225" s="7">
        <v>2</v>
      </c>
      <c r="E2225" s="7"/>
    </row>
    <row r="2226" spans="1:5">
      <c r="A2226" s="10" t="s">
        <v>4461</v>
      </c>
      <c r="B2226" t="s">
        <v>4462</v>
      </c>
      <c r="C2226" s="7">
        <v>3207</v>
      </c>
      <c r="D2226" s="7">
        <v>3036</v>
      </c>
      <c r="E2226" s="7"/>
    </row>
    <row r="2227" spans="1:5">
      <c r="A2227" s="10" t="s">
        <v>4463</v>
      </c>
      <c r="B2227" t="s">
        <v>4464</v>
      </c>
      <c r="C2227" s="7">
        <v>24539</v>
      </c>
      <c r="D2227" s="7">
        <v>23221</v>
      </c>
      <c r="E2227" s="7"/>
    </row>
    <row r="2228" spans="1:5">
      <c r="A2228" s="10" t="s">
        <v>4465</v>
      </c>
      <c r="B2228" t="s">
        <v>4466</v>
      </c>
      <c r="C2228" s="7">
        <v>1007</v>
      </c>
      <c r="D2228" s="7">
        <v>942</v>
      </c>
      <c r="E2228" s="7"/>
    </row>
    <row r="2229" spans="1:5">
      <c r="A2229" s="10" t="s">
        <v>4467</v>
      </c>
      <c r="B2229" t="s">
        <v>4468</v>
      </c>
      <c r="C2229" s="7">
        <v>0</v>
      </c>
      <c r="D2229" s="7">
        <v>1</v>
      </c>
      <c r="E2229" s="7"/>
    </row>
    <row r="2230" spans="1:5">
      <c r="A2230" s="10" t="s">
        <v>4469</v>
      </c>
      <c r="B2230" t="s">
        <v>4470</v>
      </c>
      <c r="C2230" s="7">
        <v>2</v>
      </c>
      <c r="D2230" s="7">
        <v>3</v>
      </c>
      <c r="E2230" s="7"/>
    </row>
    <row r="2231" spans="1:5">
      <c r="A2231" s="10" t="s">
        <v>4471</v>
      </c>
      <c r="B2231" t="s">
        <v>4472</v>
      </c>
      <c r="C2231" s="7">
        <v>2</v>
      </c>
      <c r="D2231" s="7">
        <v>3</v>
      </c>
      <c r="E2231" s="7"/>
    </row>
    <row r="2232" spans="1:5">
      <c r="A2232" s="10" t="s">
        <v>4473</v>
      </c>
      <c r="B2232" t="s">
        <v>4474</v>
      </c>
      <c r="C2232" s="7">
        <v>5</v>
      </c>
      <c r="D2232" s="7">
        <v>5</v>
      </c>
      <c r="E2232" s="7"/>
    </row>
    <row r="2233" spans="1:5">
      <c r="A2233" s="10" t="s">
        <v>4475</v>
      </c>
      <c r="B2233" t="s">
        <v>4476</v>
      </c>
      <c r="C2233" s="7">
        <v>6</v>
      </c>
      <c r="D2233" s="7">
        <v>7</v>
      </c>
      <c r="E2233" s="7"/>
    </row>
    <row r="2234" spans="1:5">
      <c r="A2234" s="10" t="s">
        <v>4477</v>
      </c>
      <c r="B2234" t="s">
        <v>4478</v>
      </c>
      <c r="C2234" s="7">
        <v>1</v>
      </c>
      <c r="D2234" s="7">
        <v>1</v>
      </c>
      <c r="E2234" s="7"/>
    </row>
    <row r="2235" spans="1:5">
      <c r="A2235" s="10" t="s">
        <v>4479</v>
      </c>
      <c r="B2235" t="s">
        <v>4480</v>
      </c>
      <c r="C2235" s="7">
        <v>80</v>
      </c>
      <c r="D2235" s="7">
        <v>84</v>
      </c>
      <c r="E2235" s="7"/>
    </row>
    <row r="2236" spans="1:5">
      <c r="A2236" s="10" t="s">
        <v>4481</v>
      </c>
      <c r="B2236" t="s">
        <v>4482</v>
      </c>
      <c r="C2236" s="7">
        <v>29</v>
      </c>
      <c r="D2236" s="7">
        <v>28</v>
      </c>
      <c r="E2236" s="7"/>
    </row>
    <row r="2237" spans="1:5">
      <c r="A2237" s="10" t="s">
        <v>4483</v>
      </c>
      <c r="B2237" t="s">
        <v>4484</v>
      </c>
      <c r="C2237" s="7">
        <v>1</v>
      </c>
      <c r="D2237" s="7">
        <v>1</v>
      </c>
      <c r="E2237" s="7"/>
    </row>
    <row r="2238" spans="1:5">
      <c r="A2238" s="10" t="s">
        <v>4485</v>
      </c>
      <c r="B2238" t="s">
        <v>4486</v>
      </c>
      <c r="C2238" s="7">
        <v>1</v>
      </c>
      <c r="D2238" s="7">
        <v>1</v>
      </c>
      <c r="E2238" s="7"/>
    </row>
    <row r="2239" spans="1:5">
      <c r="A2239" s="10" t="s">
        <v>4487</v>
      </c>
      <c r="B2239" t="s">
        <v>4488</v>
      </c>
      <c r="C2239" s="7">
        <v>0</v>
      </c>
      <c r="D2239" s="7">
        <v>1</v>
      </c>
      <c r="E2239" s="7"/>
    </row>
    <row r="2240" spans="1:5">
      <c r="A2240" s="10" t="s">
        <v>4489</v>
      </c>
      <c r="B2240" t="s">
        <v>4490</v>
      </c>
      <c r="C2240" s="7">
        <v>77</v>
      </c>
      <c r="D2240" s="7">
        <v>76</v>
      </c>
      <c r="E2240" s="7"/>
    </row>
    <row r="2241" spans="1:5">
      <c r="A2241" s="10" t="s">
        <v>4491</v>
      </c>
      <c r="B2241" t="s">
        <v>4492</v>
      </c>
      <c r="C2241" s="7">
        <v>990</v>
      </c>
      <c r="D2241" s="7">
        <v>972</v>
      </c>
      <c r="E2241" s="7"/>
    </row>
    <row r="2242" spans="1:5">
      <c r="A2242" s="10" t="s">
        <v>4493</v>
      </c>
      <c r="B2242" t="s">
        <v>4494</v>
      </c>
      <c r="C2242" s="7">
        <v>61</v>
      </c>
      <c r="D2242" s="7">
        <v>73</v>
      </c>
      <c r="E2242" s="7"/>
    </row>
    <row r="2243" spans="1:5">
      <c r="A2243" s="10" t="s">
        <v>4495</v>
      </c>
      <c r="B2243" t="s">
        <v>4496</v>
      </c>
      <c r="C2243" s="7">
        <v>1</v>
      </c>
      <c r="D2243" s="7">
        <v>1</v>
      </c>
      <c r="E2243" s="7"/>
    </row>
    <row r="2244" spans="1:5">
      <c r="A2244" s="10" t="s">
        <v>4497</v>
      </c>
      <c r="B2244" t="s">
        <v>4498</v>
      </c>
      <c r="C2244" s="7">
        <v>2697</v>
      </c>
      <c r="D2244" s="7">
        <v>2124</v>
      </c>
      <c r="E2244" s="7"/>
    </row>
    <row r="2245" spans="1:5">
      <c r="A2245" s="10" t="s">
        <v>4499</v>
      </c>
      <c r="B2245" t="s">
        <v>4500</v>
      </c>
      <c r="C2245" s="7">
        <v>0</v>
      </c>
      <c r="D2245" s="7">
        <v>1</v>
      </c>
      <c r="E2245" s="7"/>
    </row>
    <row r="2246" spans="1:5">
      <c r="A2246" s="10" t="s">
        <v>4501</v>
      </c>
      <c r="B2246" t="s">
        <v>4502</v>
      </c>
      <c r="C2246" s="7">
        <v>1</v>
      </c>
      <c r="D2246" s="7">
        <v>1</v>
      </c>
      <c r="E2246" s="7"/>
    </row>
    <row r="2247" spans="1:5">
      <c r="A2247" s="10" t="s">
        <v>4503</v>
      </c>
      <c r="B2247" t="s">
        <v>4504</v>
      </c>
      <c r="C2247" s="7">
        <v>17</v>
      </c>
      <c r="D2247" s="7">
        <v>20</v>
      </c>
      <c r="E2247" s="7"/>
    </row>
    <row r="2248" spans="1:5">
      <c r="A2248" s="10" t="s">
        <v>4505</v>
      </c>
      <c r="B2248" t="s">
        <v>4506</v>
      </c>
      <c r="C2248" s="7">
        <v>3</v>
      </c>
      <c r="D2248" s="7">
        <v>4</v>
      </c>
      <c r="E2248" s="7"/>
    </row>
    <row r="2249" spans="1:5">
      <c r="A2249" s="10" t="s">
        <v>4507</v>
      </c>
      <c r="B2249" t="s">
        <v>4508</v>
      </c>
      <c r="C2249" s="7">
        <v>0</v>
      </c>
      <c r="D2249" s="7">
        <v>1</v>
      </c>
      <c r="E2249" s="7"/>
    </row>
    <row r="2250" spans="1:5">
      <c r="A2250" s="10" t="s">
        <v>4509</v>
      </c>
      <c r="B2250" t="s">
        <v>4510</v>
      </c>
      <c r="C2250" s="7">
        <v>20</v>
      </c>
      <c r="D2250" s="7">
        <v>21</v>
      </c>
      <c r="E2250" s="7"/>
    </row>
    <row r="2251" spans="1:5">
      <c r="A2251" s="10" t="s">
        <v>4511</v>
      </c>
      <c r="B2251" t="s">
        <v>4512</v>
      </c>
      <c r="C2251" s="7">
        <v>2</v>
      </c>
      <c r="D2251" s="7">
        <v>3</v>
      </c>
      <c r="E2251" s="7"/>
    </row>
    <row r="2252" spans="1:5">
      <c r="A2252" s="10" t="s">
        <v>4513</v>
      </c>
      <c r="B2252" t="s">
        <v>4514</v>
      </c>
      <c r="C2252" s="7">
        <v>1</v>
      </c>
      <c r="D2252" s="7">
        <v>1</v>
      </c>
      <c r="E2252" s="7"/>
    </row>
    <row r="2253" spans="1:5">
      <c r="A2253" s="10" t="s">
        <v>4515</v>
      </c>
      <c r="B2253" t="s">
        <v>4516</v>
      </c>
      <c r="C2253" s="7">
        <v>0</v>
      </c>
      <c r="D2253" s="7">
        <v>1</v>
      </c>
      <c r="E2253" s="7"/>
    </row>
    <row r="2254" spans="1:5">
      <c r="A2254" s="10" t="s">
        <v>4517</v>
      </c>
      <c r="B2254" t="s">
        <v>4460</v>
      </c>
      <c r="C2254" s="7">
        <v>8</v>
      </c>
      <c r="D2254" s="7">
        <v>9</v>
      </c>
      <c r="E2254" s="7"/>
    </row>
    <row r="2255" spans="1:5">
      <c r="A2255" s="10" t="s">
        <v>4518</v>
      </c>
      <c r="B2255" t="s">
        <v>4519</v>
      </c>
      <c r="C2255" s="7">
        <v>6</v>
      </c>
      <c r="D2255" s="7">
        <v>8</v>
      </c>
      <c r="E2255" s="7"/>
    </row>
    <row r="2256" spans="1:5">
      <c r="A2256" s="10" t="s">
        <v>4520</v>
      </c>
      <c r="B2256" t="s">
        <v>4521</v>
      </c>
      <c r="C2256" s="7">
        <v>1</v>
      </c>
      <c r="D2256" s="7">
        <v>2</v>
      </c>
      <c r="E2256" s="7"/>
    </row>
    <row r="2257" spans="1:5">
      <c r="A2257" s="10" t="s">
        <v>4522</v>
      </c>
      <c r="B2257" t="s">
        <v>4523</v>
      </c>
      <c r="C2257" s="7">
        <v>2</v>
      </c>
      <c r="D2257" s="7">
        <v>3</v>
      </c>
      <c r="E2257" s="7"/>
    </row>
    <row r="2258" spans="1:5">
      <c r="A2258" s="10" t="s">
        <v>4524</v>
      </c>
      <c r="B2258" t="s">
        <v>4525</v>
      </c>
      <c r="C2258" s="7">
        <v>306</v>
      </c>
      <c r="D2258" s="7">
        <v>280</v>
      </c>
      <c r="E2258" s="7"/>
    </row>
    <row r="2259" spans="1:5">
      <c r="A2259" s="10" t="s">
        <v>4526</v>
      </c>
      <c r="B2259" t="s">
        <v>4527</v>
      </c>
      <c r="C2259" s="7">
        <v>3865</v>
      </c>
      <c r="D2259" s="7">
        <v>3865</v>
      </c>
      <c r="E2259" s="7"/>
    </row>
    <row r="2260" spans="1:5">
      <c r="A2260" s="10" t="s">
        <v>4529</v>
      </c>
      <c r="B2260" t="s">
        <v>4530</v>
      </c>
      <c r="C2260" s="7">
        <v>1</v>
      </c>
      <c r="D2260" s="7">
        <v>1</v>
      </c>
      <c r="E2260" s="7"/>
    </row>
    <row r="2261" spans="1:5">
      <c r="A2261" s="10" t="s">
        <v>4531</v>
      </c>
      <c r="B2261" t="s">
        <v>4532</v>
      </c>
      <c r="C2261" s="7">
        <v>10484</v>
      </c>
      <c r="D2261" s="7">
        <v>9556</v>
      </c>
      <c r="E2261" s="7"/>
    </row>
    <row r="2262" spans="1:5">
      <c r="A2262" s="10" t="s">
        <v>4533</v>
      </c>
      <c r="B2262" t="s">
        <v>4534</v>
      </c>
      <c r="C2262" s="7">
        <v>3968</v>
      </c>
      <c r="D2262" s="7">
        <v>3924</v>
      </c>
      <c r="E2262" s="7"/>
    </row>
    <row r="2263" spans="1:5">
      <c r="A2263" s="10" t="s">
        <v>4535</v>
      </c>
      <c r="B2263" t="s">
        <v>4536</v>
      </c>
      <c r="C2263" s="7">
        <v>0</v>
      </c>
      <c r="D2263" s="7">
        <v>1</v>
      </c>
      <c r="E2263" s="7"/>
    </row>
    <row r="2264" spans="1:5">
      <c r="A2264" s="10" t="s">
        <v>4537</v>
      </c>
      <c r="B2264" t="s">
        <v>4538</v>
      </c>
      <c r="C2264" s="7">
        <v>12</v>
      </c>
      <c r="D2264" s="7">
        <v>12</v>
      </c>
      <c r="E2264" s="7"/>
    </row>
    <row r="2265" spans="1:5">
      <c r="A2265" s="10" t="s">
        <v>4539</v>
      </c>
      <c r="B2265" t="s">
        <v>4540</v>
      </c>
      <c r="C2265" s="7">
        <v>0</v>
      </c>
      <c r="D2265" s="7">
        <v>1</v>
      </c>
      <c r="E2265" s="7"/>
    </row>
    <row r="2266" spans="1:5">
      <c r="A2266" s="10" t="s">
        <v>4541</v>
      </c>
      <c r="B2266" t="s">
        <v>4542</v>
      </c>
      <c r="C2266" s="7">
        <v>1679</v>
      </c>
      <c r="D2266" s="7">
        <v>1689</v>
      </c>
      <c r="E2266" s="7"/>
    </row>
    <row r="2267" spans="1:5">
      <c r="A2267" s="10" t="s">
        <v>4543</v>
      </c>
      <c r="B2267" t="s">
        <v>4544</v>
      </c>
      <c r="C2267" s="7">
        <v>17</v>
      </c>
      <c r="D2267" s="7">
        <v>17</v>
      </c>
      <c r="E2267" s="7"/>
    </row>
    <row r="2268" spans="1:5">
      <c r="A2268" s="10" t="s">
        <v>4545</v>
      </c>
      <c r="B2268" t="s">
        <v>4546</v>
      </c>
      <c r="C2268" s="7">
        <v>24</v>
      </c>
      <c r="D2268" s="7">
        <v>25</v>
      </c>
      <c r="E2268" s="7"/>
    </row>
    <row r="2269" spans="1:5">
      <c r="A2269" s="10" t="s">
        <v>4547</v>
      </c>
      <c r="B2269" t="s">
        <v>4548</v>
      </c>
      <c r="C2269" s="7">
        <v>24</v>
      </c>
      <c r="D2269" s="7">
        <v>26</v>
      </c>
      <c r="E2269" s="7"/>
    </row>
    <row r="2270" spans="1:5">
      <c r="A2270" s="10" t="s">
        <v>4549</v>
      </c>
      <c r="B2270" t="s">
        <v>4550</v>
      </c>
      <c r="C2270" s="7">
        <v>2634</v>
      </c>
      <c r="D2270" s="7">
        <v>2506</v>
      </c>
      <c r="E2270" s="7"/>
    </row>
    <row r="2271" spans="1:5">
      <c r="A2271" s="10" t="s">
        <v>4551</v>
      </c>
      <c r="B2271" t="s">
        <v>4552</v>
      </c>
      <c r="C2271" s="7">
        <v>23865</v>
      </c>
      <c r="D2271" s="7">
        <v>22696</v>
      </c>
      <c r="E2271" s="7"/>
    </row>
    <row r="2272" spans="1:5">
      <c r="A2272" s="10" t="s">
        <v>4553</v>
      </c>
      <c r="B2272" t="s">
        <v>4554</v>
      </c>
      <c r="C2272" s="7">
        <v>12798</v>
      </c>
      <c r="D2272" s="7">
        <v>12298</v>
      </c>
      <c r="E2272" s="7"/>
    </row>
    <row r="2273" spans="1:5">
      <c r="A2273" s="10" t="s">
        <v>4555</v>
      </c>
      <c r="B2273" t="s">
        <v>4556</v>
      </c>
      <c r="C2273" s="7">
        <v>22195</v>
      </c>
      <c r="D2273" s="7">
        <v>20421</v>
      </c>
      <c r="E2273" s="7"/>
    </row>
    <row r="2274" spans="1:5">
      <c r="A2274" s="10" t="s">
        <v>4557</v>
      </c>
      <c r="B2274" t="s">
        <v>4558</v>
      </c>
      <c r="C2274" s="7">
        <v>19466</v>
      </c>
      <c r="D2274" s="7">
        <v>17721</v>
      </c>
      <c r="E2274" s="7"/>
    </row>
    <row r="2275" spans="1:5">
      <c r="A2275" s="10" t="s">
        <v>4559</v>
      </c>
      <c r="B2275" t="s">
        <v>4560</v>
      </c>
      <c r="C2275" s="7">
        <v>18275</v>
      </c>
      <c r="D2275" s="7">
        <v>16563</v>
      </c>
      <c r="E2275" s="7"/>
    </row>
    <row r="2276" spans="1:5">
      <c r="A2276" s="10" t="s">
        <v>4561</v>
      </c>
      <c r="B2276" t="s">
        <v>4562</v>
      </c>
      <c r="C2276" s="7">
        <v>18275</v>
      </c>
      <c r="D2276" s="7">
        <v>16562</v>
      </c>
      <c r="E2276" s="7"/>
    </row>
    <row r="2277" spans="1:5">
      <c r="A2277" s="10" t="s">
        <v>4563</v>
      </c>
      <c r="B2277" t="s">
        <v>4564</v>
      </c>
      <c r="C2277" s="7">
        <v>173</v>
      </c>
      <c r="D2277" s="7">
        <v>184</v>
      </c>
      <c r="E2277" s="7"/>
    </row>
    <row r="2278" spans="1:5">
      <c r="A2278" s="10" t="s">
        <v>4565</v>
      </c>
      <c r="B2278" t="s">
        <v>4566</v>
      </c>
      <c r="C2278" s="7">
        <v>2842</v>
      </c>
      <c r="D2278" s="7">
        <v>2839</v>
      </c>
      <c r="E2278" s="7"/>
    </row>
    <row r="2279" spans="1:5">
      <c r="A2279" s="10" t="s">
        <v>4567</v>
      </c>
      <c r="B2279" t="s">
        <v>4568</v>
      </c>
      <c r="C2279" s="7">
        <v>2532</v>
      </c>
      <c r="D2279" s="7">
        <v>2378</v>
      </c>
      <c r="E2279" s="7"/>
    </row>
    <row r="2280" spans="1:5">
      <c r="A2280" s="10" t="s">
        <v>4569</v>
      </c>
      <c r="B2280" t="s">
        <v>4570</v>
      </c>
      <c r="C2280" s="7">
        <v>519</v>
      </c>
      <c r="D2280" s="7">
        <v>551</v>
      </c>
      <c r="E2280" s="7"/>
    </row>
    <row r="2281" spans="1:5">
      <c r="A2281" s="10" t="s">
        <v>4571</v>
      </c>
      <c r="B2281" t="s">
        <v>4572</v>
      </c>
      <c r="C2281" s="7">
        <v>385</v>
      </c>
      <c r="D2281" s="7">
        <v>393</v>
      </c>
      <c r="E2281" s="7"/>
    </row>
    <row r="2282" spans="1:5">
      <c r="A2282" s="10" t="s">
        <v>4573</v>
      </c>
      <c r="B2282" t="s">
        <v>4574</v>
      </c>
      <c r="C2282" s="7">
        <v>7811</v>
      </c>
      <c r="D2282" s="7">
        <v>7132</v>
      </c>
      <c r="E2282" s="7"/>
    </row>
    <row r="2283" spans="1:5">
      <c r="A2283" s="10" t="s">
        <v>4575</v>
      </c>
      <c r="B2283" t="s">
        <v>4576</v>
      </c>
      <c r="C2283" s="7">
        <v>607</v>
      </c>
      <c r="D2283" s="7">
        <v>599</v>
      </c>
      <c r="E2283" s="7"/>
    </row>
    <row r="2284" spans="1:5">
      <c r="A2284" s="10" t="s">
        <v>4577</v>
      </c>
      <c r="B2284" t="s">
        <v>4578</v>
      </c>
      <c r="C2284" s="7">
        <v>230</v>
      </c>
      <c r="D2284" s="7">
        <v>245</v>
      </c>
      <c r="E2284" s="7"/>
    </row>
    <row r="2285" spans="1:5">
      <c r="A2285" s="10" t="s">
        <v>4579</v>
      </c>
      <c r="B2285" t="s">
        <v>4580</v>
      </c>
      <c r="C2285" s="7">
        <v>9155</v>
      </c>
      <c r="D2285" s="7">
        <v>8288</v>
      </c>
      <c r="E2285" s="7"/>
    </row>
    <row r="2286" spans="1:5">
      <c r="A2286" s="10" t="s">
        <v>4581</v>
      </c>
      <c r="B2286" t="s">
        <v>4582</v>
      </c>
      <c r="C2286" s="7">
        <v>1192</v>
      </c>
      <c r="D2286" s="7">
        <v>1161</v>
      </c>
      <c r="E2286" s="7"/>
    </row>
    <row r="2287" spans="1:5">
      <c r="A2287" s="10" t="s">
        <v>4583</v>
      </c>
      <c r="B2287" t="s">
        <v>4584</v>
      </c>
      <c r="C2287" s="7">
        <v>682</v>
      </c>
      <c r="D2287" s="7">
        <v>700</v>
      </c>
      <c r="E2287" s="7"/>
    </row>
    <row r="2288" spans="1:5">
      <c r="A2288" s="10" t="s">
        <v>4585</v>
      </c>
      <c r="B2288" t="s">
        <v>4586</v>
      </c>
      <c r="C2288" s="7">
        <v>0</v>
      </c>
      <c r="D2288" s="7">
        <v>1</v>
      </c>
      <c r="E2288" s="7"/>
    </row>
    <row r="2289" spans="1:5">
      <c r="A2289" s="10" t="s">
        <v>4587</v>
      </c>
      <c r="B2289" t="s">
        <v>4588</v>
      </c>
      <c r="C2289" s="7">
        <v>102</v>
      </c>
      <c r="D2289" s="7">
        <v>100</v>
      </c>
      <c r="E2289" s="7"/>
    </row>
    <row r="2290" spans="1:5">
      <c r="A2290" s="10" t="s">
        <v>4589</v>
      </c>
      <c r="B2290" t="s">
        <v>4590</v>
      </c>
      <c r="C2290" s="7">
        <v>301</v>
      </c>
      <c r="D2290" s="7">
        <v>280</v>
      </c>
      <c r="E2290" s="7"/>
    </row>
    <row r="2291" spans="1:5">
      <c r="A2291" s="10" t="s">
        <v>4592</v>
      </c>
      <c r="B2291" t="s">
        <v>4593</v>
      </c>
      <c r="C2291" s="7">
        <v>0</v>
      </c>
      <c r="D2291" s="7">
        <v>2</v>
      </c>
      <c r="E2291" s="7"/>
    </row>
    <row r="2292" spans="1:5">
      <c r="A2292" s="10" t="s">
        <v>4594</v>
      </c>
      <c r="B2292" t="s">
        <v>4595</v>
      </c>
      <c r="C2292" s="7">
        <v>0</v>
      </c>
      <c r="D2292" s="7">
        <v>2</v>
      </c>
      <c r="E2292" s="7"/>
    </row>
    <row r="2293" spans="1:5">
      <c r="A2293" s="10" t="s">
        <v>4596</v>
      </c>
      <c r="B2293" t="s">
        <v>4597</v>
      </c>
      <c r="C2293" s="7">
        <v>1</v>
      </c>
      <c r="D2293" s="7">
        <v>2</v>
      </c>
      <c r="E2293" s="7"/>
    </row>
    <row r="2294" spans="1:5">
      <c r="A2294" s="10" t="s">
        <v>4598</v>
      </c>
      <c r="B2294" t="s">
        <v>4599</v>
      </c>
      <c r="C2294" s="7">
        <v>1294</v>
      </c>
      <c r="D2294" s="7">
        <v>1300</v>
      </c>
      <c r="E2294" s="7"/>
    </row>
    <row r="2295" spans="1:5">
      <c r="A2295" s="10" t="s">
        <v>4600</v>
      </c>
      <c r="B2295" t="s">
        <v>4601</v>
      </c>
      <c r="C2295" s="7">
        <v>1141</v>
      </c>
      <c r="D2295" s="7">
        <v>1200</v>
      </c>
      <c r="E2295" s="7"/>
    </row>
    <row r="2296" spans="1:5">
      <c r="A2296" s="10" t="s">
        <v>4602</v>
      </c>
      <c r="B2296" t="s">
        <v>4603</v>
      </c>
      <c r="C2296" s="7">
        <v>2</v>
      </c>
      <c r="D2296" s="7">
        <v>7</v>
      </c>
      <c r="E2296" s="7"/>
    </row>
    <row r="2297" spans="1:5">
      <c r="A2297" s="10" t="s">
        <v>4604</v>
      </c>
      <c r="B2297" t="s">
        <v>4605</v>
      </c>
      <c r="C2297" s="7">
        <v>0</v>
      </c>
      <c r="D2297" s="7">
        <v>2</v>
      </c>
      <c r="E2297" s="7"/>
    </row>
    <row r="2298" spans="1:5">
      <c r="A2298" s="10" t="s">
        <v>4606</v>
      </c>
      <c r="B2298" t="s">
        <v>4607</v>
      </c>
      <c r="C2298" s="7">
        <v>18</v>
      </c>
      <c r="D2298" s="7">
        <v>22</v>
      </c>
      <c r="E2298" s="7"/>
    </row>
    <row r="2299" spans="1:5">
      <c r="A2299" s="10" t="s">
        <v>4608</v>
      </c>
      <c r="B2299" t="s">
        <v>4609</v>
      </c>
      <c r="C2299" s="7">
        <v>12</v>
      </c>
      <c r="D2299" s="7">
        <v>13</v>
      </c>
      <c r="E2299" s="7"/>
    </row>
    <row r="2300" spans="1:5">
      <c r="A2300" s="10" t="s">
        <v>4610</v>
      </c>
      <c r="B2300" t="s">
        <v>4611</v>
      </c>
      <c r="C2300" s="7">
        <v>35</v>
      </c>
      <c r="D2300" s="7">
        <v>36</v>
      </c>
      <c r="E2300" s="7"/>
    </row>
    <row r="2301" spans="1:5">
      <c r="A2301" s="10" t="s">
        <v>4612</v>
      </c>
      <c r="B2301" t="s">
        <v>4613</v>
      </c>
      <c r="C2301" s="7">
        <v>40</v>
      </c>
      <c r="D2301" s="7">
        <v>46</v>
      </c>
      <c r="E2301" s="7"/>
    </row>
    <row r="2302" spans="1:5">
      <c r="A2302" s="10" t="s">
        <v>4614</v>
      </c>
      <c r="B2302" t="s">
        <v>4615</v>
      </c>
      <c r="C2302" s="7">
        <v>0</v>
      </c>
      <c r="D2302" s="7">
        <v>2</v>
      </c>
      <c r="E2302" s="7"/>
    </row>
    <row r="2303" spans="1:5">
      <c r="A2303" s="10" t="s">
        <v>4616</v>
      </c>
      <c r="B2303" t="s">
        <v>4617</v>
      </c>
      <c r="C2303" s="7">
        <v>7</v>
      </c>
      <c r="D2303" s="7">
        <v>16</v>
      </c>
      <c r="E2303" s="7"/>
    </row>
    <row r="2304" spans="1:5">
      <c r="A2304" s="10" t="s">
        <v>4618</v>
      </c>
      <c r="B2304" t="s">
        <v>4619</v>
      </c>
      <c r="C2304" s="7">
        <v>0</v>
      </c>
      <c r="D2304" s="7">
        <v>3</v>
      </c>
      <c r="E2304" s="7"/>
    </row>
    <row r="2305" spans="1:5">
      <c r="A2305" s="10" t="s">
        <v>4620</v>
      </c>
      <c r="B2305" t="s">
        <v>4621</v>
      </c>
      <c r="C2305" s="7">
        <v>3</v>
      </c>
      <c r="D2305" s="7">
        <v>10</v>
      </c>
      <c r="E2305" s="7"/>
    </row>
    <row r="2306" spans="1:5">
      <c r="A2306" s="10" t="s">
        <v>4622</v>
      </c>
      <c r="B2306" t="s">
        <v>4623</v>
      </c>
      <c r="C2306" s="7">
        <v>3</v>
      </c>
      <c r="D2306" s="7">
        <v>4</v>
      </c>
      <c r="E2306" s="7"/>
    </row>
    <row r="2307" spans="1:5">
      <c r="A2307" s="10" t="s">
        <v>4624</v>
      </c>
      <c r="B2307" t="s">
        <v>4625</v>
      </c>
      <c r="C2307" s="7">
        <v>7</v>
      </c>
      <c r="D2307" s="7">
        <v>10</v>
      </c>
      <c r="E2307" s="7"/>
    </row>
    <row r="2308" spans="1:5">
      <c r="A2308" s="10" t="s">
        <v>4626</v>
      </c>
      <c r="B2308" t="s">
        <v>4627</v>
      </c>
      <c r="C2308" s="7">
        <v>2</v>
      </c>
      <c r="D2308" s="7">
        <v>2</v>
      </c>
      <c r="E2308" s="7"/>
    </row>
    <row r="2309" spans="1:5">
      <c r="A2309" s="10" t="s">
        <v>4628</v>
      </c>
      <c r="B2309" t="s">
        <v>4629</v>
      </c>
      <c r="C2309" s="7">
        <v>0</v>
      </c>
      <c r="D2309" s="7">
        <v>1</v>
      </c>
      <c r="E2309" s="7"/>
    </row>
    <row r="2310" spans="1:5">
      <c r="A2310" s="10" t="s">
        <v>4630</v>
      </c>
      <c r="B2310" t="s">
        <v>4631</v>
      </c>
      <c r="C2310" s="7">
        <v>117</v>
      </c>
      <c r="D2310" s="7">
        <v>130</v>
      </c>
      <c r="E2310" s="7"/>
    </row>
    <row r="2311" spans="1:5">
      <c r="A2311" s="10" t="s">
        <v>4632</v>
      </c>
      <c r="B2311" t="s">
        <v>4633</v>
      </c>
      <c r="C2311" s="7">
        <v>27</v>
      </c>
      <c r="D2311" s="7">
        <v>38</v>
      </c>
      <c r="E2311" s="7"/>
    </row>
    <row r="2312" spans="1:5">
      <c r="A2312" s="10" t="s">
        <v>4634</v>
      </c>
      <c r="B2312" t="s">
        <v>4635</v>
      </c>
      <c r="C2312" s="7">
        <v>28</v>
      </c>
      <c r="D2312" s="7">
        <v>50</v>
      </c>
      <c r="E2312" s="7"/>
    </row>
    <row r="2313" spans="1:5">
      <c r="A2313" s="10" t="s">
        <v>4636</v>
      </c>
      <c r="B2313" t="s">
        <v>4637</v>
      </c>
      <c r="C2313" s="7">
        <v>86</v>
      </c>
      <c r="D2313" s="7">
        <v>90</v>
      </c>
      <c r="E2313" s="7"/>
    </row>
    <row r="2314" spans="1:5">
      <c r="A2314" s="10" t="s">
        <v>4638</v>
      </c>
      <c r="B2314" t="s">
        <v>4639</v>
      </c>
      <c r="C2314" s="7">
        <v>274</v>
      </c>
      <c r="D2314" s="7">
        <v>340</v>
      </c>
      <c r="E2314" s="7"/>
    </row>
    <row r="2315" spans="1:5">
      <c r="A2315" s="10" t="s">
        <v>4640</v>
      </c>
      <c r="B2315" t="s">
        <v>4641</v>
      </c>
      <c r="C2315" s="7">
        <v>38</v>
      </c>
      <c r="D2315" s="7">
        <v>43</v>
      </c>
      <c r="E2315" s="7"/>
    </row>
    <row r="2316" spans="1:5">
      <c r="A2316" s="10" t="s">
        <v>4642</v>
      </c>
      <c r="B2316" t="s">
        <v>4643</v>
      </c>
      <c r="C2316" s="7">
        <v>558</v>
      </c>
      <c r="D2316" s="7">
        <v>550</v>
      </c>
      <c r="E2316" s="7"/>
    </row>
    <row r="2317" spans="1:5">
      <c r="A2317" s="10" t="s">
        <v>4644</v>
      </c>
      <c r="B2317" t="s">
        <v>4645</v>
      </c>
      <c r="C2317" s="7">
        <v>83</v>
      </c>
      <c r="D2317" s="7">
        <v>80</v>
      </c>
      <c r="E2317" s="7"/>
    </row>
    <row r="2318" spans="1:5">
      <c r="A2318" s="10" t="s">
        <v>4646</v>
      </c>
      <c r="B2318" t="s">
        <v>4647</v>
      </c>
      <c r="C2318" s="7">
        <v>5</v>
      </c>
      <c r="D2318" s="7">
        <v>8</v>
      </c>
      <c r="E2318" s="7"/>
    </row>
    <row r="2319" spans="1:5">
      <c r="A2319" s="10" t="s">
        <v>4648</v>
      </c>
      <c r="B2319" t="s">
        <v>4649</v>
      </c>
      <c r="C2319" s="7">
        <v>5</v>
      </c>
      <c r="D2319" s="7">
        <v>7</v>
      </c>
      <c r="E2319" s="7"/>
    </row>
    <row r="2320" spans="1:5">
      <c r="A2320" s="10" t="s">
        <v>4650</v>
      </c>
      <c r="B2320" t="s">
        <v>4651</v>
      </c>
      <c r="C2320" s="7">
        <v>2</v>
      </c>
      <c r="D2320" s="7">
        <v>5</v>
      </c>
      <c r="E2320" s="7"/>
    </row>
    <row r="2321" spans="1:5">
      <c r="A2321" s="10" t="s">
        <v>4652</v>
      </c>
      <c r="B2321" t="s">
        <v>4653</v>
      </c>
      <c r="C2321" s="7">
        <v>4</v>
      </c>
      <c r="D2321" s="7">
        <v>6</v>
      </c>
      <c r="E2321" s="7"/>
    </row>
    <row r="2322" spans="1:5">
      <c r="A2322" s="10" t="s">
        <v>4654</v>
      </c>
      <c r="B2322" t="s">
        <v>4655</v>
      </c>
      <c r="C2322" s="7">
        <v>21</v>
      </c>
      <c r="D2322" s="7">
        <v>25</v>
      </c>
      <c r="E2322" s="7"/>
    </row>
    <row r="2323" spans="1:5">
      <c r="A2323" s="10" t="s">
        <v>4656</v>
      </c>
      <c r="B2323" t="s">
        <v>4657</v>
      </c>
      <c r="C2323" s="7">
        <v>0</v>
      </c>
      <c r="D2323" s="7">
        <v>2</v>
      </c>
      <c r="E2323" s="7"/>
    </row>
    <row r="2324" spans="1:5">
      <c r="A2324" s="10" t="s">
        <v>4658</v>
      </c>
      <c r="B2324" t="s">
        <v>4659</v>
      </c>
      <c r="C2324" s="7">
        <v>64</v>
      </c>
      <c r="D2324" s="7">
        <v>70</v>
      </c>
      <c r="E2324" s="7"/>
    </row>
    <row r="2325" spans="1:5">
      <c r="A2325" s="10" t="s">
        <v>4660</v>
      </c>
      <c r="B2325" t="s">
        <v>4661</v>
      </c>
      <c r="C2325" s="7">
        <v>26</v>
      </c>
      <c r="D2325" s="7">
        <v>30</v>
      </c>
      <c r="E2325" s="7"/>
    </row>
    <row r="2326" spans="1:5">
      <c r="A2326" s="10" t="s">
        <v>4662</v>
      </c>
      <c r="B2326" t="s">
        <v>4663</v>
      </c>
      <c r="C2326" s="7">
        <v>45</v>
      </c>
      <c r="D2326" s="7">
        <v>50</v>
      </c>
      <c r="E2326" s="7"/>
    </row>
    <row r="2327" spans="1:5">
      <c r="A2327" s="10" t="s">
        <v>4664</v>
      </c>
      <c r="B2327" t="s">
        <v>4665</v>
      </c>
      <c r="C2327" s="7">
        <v>10</v>
      </c>
      <c r="D2327" s="7">
        <v>10</v>
      </c>
      <c r="E2327" s="7"/>
    </row>
    <row r="2328" spans="1:5">
      <c r="A2328" s="10" t="s">
        <v>4666</v>
      </c>
      <c r="B2328" t="s">
        <v>4667</v>
      </c>
      <c r="C2328" s="7">
        <v>790</v>
      </c>
      <c r="D2328" s="7">
        <v>820</v>
      </c>
      <c r="E2328" s="7"/>
    </row>
    <row r="2329" spans="1:5">
      <c r="A2329" s="10" t="s">
        <v>4668</v>
      </c>
      <c r="B2329" t="s">
        <v>4669</v>
      </c>
      <c r="C2329" s="7">
        <v>71</v>
      </c>
      <c r="D2329" s="7">
        <v>80</v>
      </c>
      <c r="E2329" s="7"/>
    </row>
    <row r="2330" spans="1:5">
      <c r="A2330" s="10" t="s">
        <v>4670</v>
      </c>
      <c r="B2330" t="s">
        <v>4671</v>
      </c>
      <c r="C2330" s="7">
        <v>175</v>
      </c>
      <c r="D2330" s="7">
        <v>171</v>
      </c>
      <c r="E2330" s="7"/>
    </row>
    <row r="2331" spans="1:5">
      <c r="A2331" s="10" t="s">
        <v>4672</v>
      </c>
      <c r="B2331" t="s">
        <v>4673</v>
      </c>
      <c r="C2331" s="7">
        <v>3</v>
      </c>
      <c r="D2331" s="7">
        <v>6</v>
      </c>
      <c r="E2331" s="7"/>
    </row>
    <row r="2332" spans="1:5">
      <c r="A2332" s="10" t="s">
        <v>4674</v>
      </c>
      <c r="B2332" t="s">
        <v>4675</v>
      </c>
      <c r="C2332" s="7">
        <v>197</v>
      </c>
      <c r="D2332" s="7">
        <v>261</v>
      </c>
      <c r="E2332" s="7"/>
    </row>
    <row r="2333" spans="1:5">
      <c r="A2333" s="10" t="s">
        <v>4676</v>
      </c>
      <c r="B2333" t="s">
        <v>4677</v>
      </c>
      <c r="C2333" s="7">
        <v>87</v>
      </c>
      <c r="D2333" s="7">
        <v>80</v>
      </c>
      <c r="E2333" s="7"/>
    </row>
    <row r="2334" spans="1:5">
      <c r="A2334" s="10" t="s">
        <v>4678</v>
      </c>
      <c r="B2334" t="s">
        <v>4679</v>
      </c>
      <c r="C2334" s="7">
        <v>0</v>
      </c>
      <c r="D2334" s="7">
        <v>3</v>
      </c>
      <c r="E2334" s="7"/>
    </row>
    <row r="2335" spans="1:5">
      <c r="A2335" s="10" t="s">
        <v>4680</v>
      </c>
      <c r="B2335" t="s">
        <v>4681</v>
      </c>
      <c r="C2335" s="7">
        <v>10</v>
      </c>
      <c r="D2335" s="7">
        <v>13</v>
      </c>
      <c r="E2335" s="7"/>
    </row>
    <row r="2336" spans="1:5">
      <c r="A2336" s="10" t="s">
        <v>4682</v>
      </c>
      <c r="B2336" t="s">
        <v>4683</v>
      </c>
      <c r="C2336" s="7">
        <v>3</v>
      </c>
      <c r="D2336" s="7">
        <v>2</v>
      </c>
      <c r="E2336" s="7"/>
    </row>
    <row r="2337" spans="1:5">
      <c r="A2337" s="10" t="s">
        <v>4684</v>
      </c>
      <c r="B2337" t="s">
        <v>4685</v>
      </c>
      <c r="C2337" s="7">
        <v>10</v>
      </c>
      <c r="D2337" s="7">
        <v>13</v>
      </c>
      <c r="E2337" s="7"/>
    </row>
    <row r="2338" spans="1:5">
      <c r="A2338" s="10" t="s">
        <v>4686</v>
      </c>
      <c r="B2338" t="s">
        <v>4687</v>
      </c>
      <c r="C2338" s="7">
        <v>8</v>
      </c>
      <c r="D2338" s="7">
        <v>10</v>
      </c>
      <c r="E2338" s="7"/>
    </row>
    <row r="2339" spans="1:5">
      <c r="A2339" s="10" t="s">
        <v>4688</v>
      </c>
      <c r="B2339" t="s">
        <v>4689</v>
      </c>
      <c r="C2339" s="7">
        <v>33</v>
      </c>
      <c r="D2339" s="7">
        <v>37</v>
      </c>
      <c r="E2339" s="7"/>
    </row>
    <row r="2340" spans="1:5">
      <c r="A2340" s="10" t="s">
        <v>4690</v>
      </c>
      <c r="B2340" t="s">
        <v>4691</v>
      </c>
      <c r="C2340" s="7">
        <v>1</v>
      </c>
      <c r="D2340" s="7">
        <v>1</v>
      </c>
      <c r="E2340" s="7"/>
    </row>
    <row r="2341" spans="1:5">
      <c r="A2341" s="10" t="s">
        <v>4692</v>
      </c>
      <c r="B2341" t="s">
        <v>4693</v>
      </c>
      <c r="C2341" s="7">
        <v>91</v>
      </c>
      <c r="D2341" s="7">
        <v>90</v>
      </c>
      <c r="E2341" s="7"/>
    </row>
    <row r="2342" spans="1:5">
      <c r="A2342" s="10" t="s">
        <v>4694</v>
      </c>
      <c r="B2342" t="s">
        <v>4695</v>
      </c>
      <c r="C2342" s="7">
        <v>3</v>
      </c>
      <c r="D2342" s="7">
        <v>5</v>
      </c>
      <c r="E2342" s="7"/>
    </row>
    <row r="2343" spans="1:5">
      <c r="A2343" s="10" t="s">
        <v>4696</v>
      </c>
      <c r="B2343" t="s">
        <v>4697</v>
      </c>
      <c r="C2343" s="7">
        <v>80</v>
      </c>
      <c r="D2343" s="7">
        <v>80</v>
      </c>
      <c r="E2343" s="7"/>
    </row>
    <row r="2344" spans="1:5">
      <c r="A2344" s="10" t="s">
        <v>4698</v>
      </c>
      <c r="B2344" t="s">
        <v>4699</v>
      </c>
      <c r="C2344" s="7">
        <v>2</v>
      </c>
      <c r="D2344" s="7">
        <v>2</v>
      </c>
      <c r="E2344" s="7"/>
    </row>
    <row r="2345" spans="1:5">
      <c r="A2345" s="10" t="s">
        <v>4700</v>
      </c>
      <c r="B2345" t="s">
        <v>4701</v>
      </c>
      <c r="C2345" s="7">
        <v>0</v>
      </c>
      <c r="D2345" s="7">
        <v>1</v>
      </c>
      <c r="E2345" s="7"/>
    </row>
    <row r="2346" spans="1:5">
      <c r="A2346" s="10" t="s">
        <v>4702</v>
      </c>
      <c r="B2346" t="s">
        <v>4703</v>
      </c>
      <c r="C2346" s="7">
        <v>1</v>
      </c>
      <c r="D2346" s="7">
        <v>2</v>
      </c>
      <c r="E2346" s="7"/>
    </row>
    <row r="2347" spans="1:5">
      <c r="A2347" s="10" t="s">
        <v>4704</v>
      </c>
      <c r="B2347" t="s">
        <v>4705</v>
      </c>
      <c r="C2347" s="7">
        <v>2</v>
      </c>
      <c r="D2347" s="7">
        <v>5</v>
      </c>
      <c r="E2347" s="7"/>
    </row>
    <row r="2348" spans="1:5">
      <c r="A2348" s="10" t="s">
        <v>4706</v>
      </c>
      <c r="B2348" t="s">
        <v>4707</v>
      </c>
      <c r="C2348" s="7">
        <v>4</v>
      </c>
      <c r="D2348" s="7">
        <v>5</v>
      </c>
      <c r="E2348" s="7"/>
    </row>
    <row r="2349" spans="1:5">
      <c r="A2349" s="10" t="s">
        <v>4708</v>
      </c>
      <c r="B2349" t="s">
        <v>4709</v>
      </c>
      <c r="C2349" s="7">
        <v>4</v>
      </c>
      <c r="D2349" s="7">
        <v>3</v>
      </c>
      <c r="E2349" s="7"/>
    </row>
    <row r="2350" spans="1:5">
      <c r="A2350" s="10" t="s">
        <v>4710</v>
      </c>
      <c r="B2350" t="s">
        <v>4711</v>
      </c>
      <c r="C2350" s="7">
        <v>31</v>
      </c>
      <c r="D2350" s="7">
        <v>38</v>
      </c>
      <c r="E2350" s="7"/>
    </row>
    <row r="2351" spans="1:5">
      <c r="A2351" s="10" t="s">
        <v>4712</v>
      </c>
      <c r="B2351" t="s">
        <v>4713</v>
      </c>
      <c r="C2351" s="7">
        <v>70</v>
      </c>
      <c r="D2351" s="7">
        <v>91</v>
      </c>
      <c r="E2351" s="7"/>
    </row>
    <row r="2352" spans="1:5">
      <c r="A2352" s="10" t="s">
        <v>4714</v>
      </c>
      <c r="B2352" t="s">
        <v>4715</v>
      </c>
      <c r="C2352" s="7">
        <v>3</v>
      </c>
      <c r="D2352" s="7">
        <v>6</v>
      </c>
      <c r="E2352" s="7"/>
    </row>
    <row r="2353" spans="1:5">
      <c r="A2353" s="10" t="s">
        <v>4716</v>
      </c>
      <c r="B2353" t="s">
        <v>4717</v>
      </c>
      <c r="C2353" s="7">
        <v>0</v>
      </c>
      <c r="D2353" s="7">
        <v>2</v>
      </c>
      <c r="E2353" s="7"/>
    </row>
    <row r="2354" spans="1:5">
      <c r="A2354" s="10" t="s">
        <v>4718</v>
      </c>
      <c r="B2354" t="s">
        <v>4719</v>
      </c>
      <c r="C2354" s="7">
        <v>6</v>
      </c>
      <c r="D2354" s="7">
        <v>11</v>
      </c>
      <c r="E2354" s="7"/>
    </row>
    <row r="2355" spans="1:5">
      <c r="A2355" s="10" t="s">
        <v>4720</v>
      </c>
      <c r="B2355" t="s">
        <v>4721</v>
      </c>
      <c r="C2355" s="7">
        <v>0</v>
      </c>
      <c r="D2355" s="7">
        <v>2</v>
      </c>
      <c r="E2355" s="7"/>
    </row>
    <row r="2356" spans="1:5">
      <c r="A2356" s="10" t="s">
        <v>4722</v>
      </c>
      <c r="B2356" t="s">
        <v>4723</v>
      </c>
      <c r="C2356" s="7">
        <v>99</v>
      </c>
      <c r="D2356" s="7">
        <v>111</v>
      </c>
      <c r="E2356" s="7"/>
    </row>
    <row r="2357" spans="1:5">
      <c r="A2357" s="10" t="s">
        <v>4724</v>
      </c>
      <c r="B2357" t="s">
        <v>4725</v>
      </c>
      <c r="C2357" s="7">
        <v>112</v>
      </c>
      <c r="D2357" s="7">
        <v>121</v>
      </c>
      <c r="E2357" s="7"/>
    </row>
    <row r="2358" spans="1:5">
      <c r="A2358" s="10" t="s">
        <v>4726</v>
      </c>
      <c r="B2358" t="s">
        <v>4727</v>
      </c>
      <c r="C2358" s="7">
        <v>0</v>
      </c>
      <c r="D2358" s="7">
        <v>3</v>
      </c>
      <c r="E2358" s="7"/>
    </row>
    <row r="2359" spans="1:5">
      <c r="A2359" s="10" t="s">
        <v>4728</v>
      </c>
      <c r="B2359" t="s">
        <v>4729</v>
      </c>
      <c r="C2359" s="7">
        <v>4</v>
      </c>
      <c r="D2359" s="7">
        <v>7</v>
      </c>
      <c r="E2359" s="7"/>
    </row>
    <row r="2360" spans="1:5">
      <c r="A2360" s="10" t="s">
        <v>4730</v>
      </c>
      <c r="B2360" t="s">
        <v>4731</v>
      </c>
      <c r="C2360" s="7">
        <v>1</v>
      </c>
      <c r="D2360" s="7">
        <v>3</v>
      </c>
      <c r="E2360" s="7"/>
    </row>
    <row r="2361" spans="1:5">
      <c r="A2361" s="10" t="s">
        <v>4732</v>
      </c>
      <c r="B2361" t="s">
        <v>4733</v>
      </c>
      <c r="C2361" s="7">
        <v>7</v>
      </c>
      <c r="D2361" s="7">
        <v>5</v>
      </c>
      <c r="E2361" s="7"/>
    </row>
    <row r="2362" spans="1:5">
      <c r="A2362" s="10" t="s">
        <v>4734</v>
      </c>
      <c r="B2362" t="s">
        <v>4735</v>
      </c>
      <c r="C2362" s="7">
        <v>0</v>
      </c>
      <c r="D2362" s="7">
        <v>3</v>
      </c>
      <c r="E2362" s="7"/>
    </row>
    <row r="2363" spans="1:5">
      <c r="A2363" s="10" t="s">
        <v>4736</v>
      </c>
      <c r="B2363" t="s">
        <v>4737</v>
      </c>
      <c r="C2363" s="7">
        <v>3</v>
      </c>
      <c r="D2363" s="7">
        <v>3</v>
      </c>
      <c r="E2363" s="7"/>
    </row>
    <row r="2364" spans="1:5">
      <c r="A2364" s="10" t="s">
        <v>4738</v>
      </c>
      <c r="B2364" t="s">
        <v>4739</v>
      </c>
      <c r="C2364" s="7">
        <v>7</v>
      </c>
      <c r="D2364" s="7">
        <v>5</v>
      </c>
      <c r="E2364" s="7"/>
    </row>
    <row r="2365" spans="1:5">
      <c r="A2365" s="10" t="s">
        <v>4740</v>
      </c>
      <c r="B2365" t="s">
        <v>4741</v>
      </c>
      <c r="C2365" s="7">
        <v>16</v>
      </c>
      <c r="D2365" s="7">
        <v>21</v>
      </c>
      <c r="E2365" s="7"/>
    </row>
    <row r="2366" spans="1:5">
      <c r="A2366" s="10" t="s">
        <v>4742</v>
      </c>
      <c r="B2366" t="s">
        <v>4743</v>
      </c>
      <c r="C2366" s="7">
        <v>2</v>
      </c>
      <c r="D2366" s="7">
        <v>3</v>
      </c>
      <c r="E2366" s="7"/>
    </row>
    <row r="2367" spans="1:5">
      <c r="A2367" s="10" t="s">
        <v>4744</v>
      </c>
      <c r="B2367" t="s">
        <v>4745</v>
      </c>
      <c r="C2367" s="7">
        <v>6</v>
      </c>
      <c r="D2367" s="7">
        <v>10</v>
      </c>
      <c r="E2367" s="7"/>
    </row>
    <row r="2368" spans="1:5">
      <c r="A2368" s="10" t="s">
        <v>4746</v>
      </c>
      <c r="B2368" t="s">
        <v>4747</v>
      </c>
      <c r="C2368" s="7">
        <v>0</v>
      </c>
      <c r="D2368" s="7">
        <v>2</v>
      </c>
      <c r="E2368" s="7"/>
    </row>
    <row r="2369" spans="1:5">
      <c r="A2369" s="10" t="s">
        <v>4748</v>
      </c>
      <c r="B2369" t="s">
        <v>4749</v>
      </c>
      <c r="C2369" s="7">
        <v>43</v>
      </c>
      <c r="D2369" s="7">
        <v>345</v>
      </c>
      <c r="E2369" s="7"/>
    </row>
    <row r="2370" spans="1:5">
      <c r="A2370" s="10" t="s">
        <v>4750</v>
      </c>
      <c r="B2370" t="s">
        <v>4751</v>
      </c>
      <c r="C2370" s="7">
        <v>6</v>
      </c>
      <c r="D2370" s="7">
        <v>806</v>
      </c>
      <c r="E2370" s="7"/>
    </row>
    <row r="2371" spans="1:5">
      <c r="A2371" s="10" t="s">
        <v>4752</v>
      </c>
      <c r="B2371" t="s">
        <v>4753</v>
      </c>
      <c r="C2371" s="7">
        <v>33</v>
      </c>
      <c r="D2371" s="7">
        <v>10042</v>
      </c>
      <c r="E2371" s="7"/>
    </row>
    <row r="2372" spans="1:5">
      <c r="A2372" s="10" t="s">
        <v>4754</v>
      </c>
      <c r="B2372" t="s">
        <v>4755</v>
      </c>
      <c r="C2372" s="7">
        <v>0</v>
      </c>
      <c r="D2372" s="7">
        <v>502</v>
      </c>
      <c r="E2372" s="7"/>
    </row>
    <row r="2373" spans="1:5">
      <c r="A2373" s="10" t="s">
        <v>4756</v>
      </c>
      <c r="B2373" t="s">
        <v>4757</v>
      </c>
      <c r="C2373" s="7">
        <v>0</v>
      </c>
      <c r="D2373" s="7">
        <v>102</v>
      </c>
      <c r="E2373" s="7"/>
    </row>
    <row r="2374" spans="1:5">
      <c r="A2374" s="10" t="s">
        <v>4758</v>
      </c>
      <c r="B2374" t="s">
        <v>4759</v>
      </c>
      <c r="C2374" s="7">
        <v>0</v>
      </c>
      <c r="D2374" s="7">
        <v>352</v>
      </c>
      <c r="E2374" s="7"/>
    </row>
    <row r="2375" spans="1:5">
      <c r="A2375" s="10">
        <v>130300</v>
      </c>
      <c r="B2375" t="s">
        <v>4760</v>
      </c>
      <c r="C2375" s="7">
        <v>40</v>
      </c>
      <c r="D2375" s="7">
        <v>40</v>
      </c>
      <c r="E2375" s="7"/>
    </row>
    <row r="2376" spans="1:5">
      <c r="A2376" s="10">
        <v>130301</v>
      </c>
      <c r="B2376" t="s">
        <v>4761</v>
      </c>
      <c r="C2376" s="7">
        <v>37</v>
      </c>
      <c r="D2376" s="7">
        <v>40</v>
      </c>
      <c r="E2376" s="7"/>
    </row>
    <row r="2377" spans="1:5">
      <c r="A2377" s="10">
        <v>130302</v>
      </c>
      <c r="B2377" t="s">
        <v>4762</v>
      </c>
      <c r="C2377" s="7">
        <v>123</v>
      </c>
      <c r="D2377" s="7">
        <v>150</v>
      </c>
      <c r="E2377" s="7"/>
    </row>
    <row r="2378" spans="1:5">
      <c r="A2378" s="10">
        <v>130303</v>
      </c>
      <c r="B2378" t="s">
        <v>7804</v>
      </c>
      <c r="C2378" s="7">
        <v>0</v>
      </c>
      <c r="D2378" s="7">
        <v>3</v>
      </c>
      <c r="E2378" s="7"/>
    </row>
    <row r="2379" spans="1:5">
      <c r="A2379" s="10">
        <v>130304</v>
      </c>
      <c r="B2379" t="s">
        <v>4763</v>
      </c>
      <c r="C2379" s="7">
        <v>0</v>
      </c>
      <c r="D2379" s="7">
        <v>1</v>
      </c>
      <c r="E2379" s="7"/>
    </row>
    <row r="2380" spans="1:5">
      <c r="A2380" s="10">
        <v>130305</v>
      </c>
      <c r="B2380" t="s">
        <v>7803</v>
      </c>
      <c r="C2380" s="7">
        <v>1</v>
      </c>
      <c r="D2380" s="7">
        <v>10</v>
      </c>
      <c r="E2380" s="7"/>
    </row>
    <row r="2381" spans="1:5">
      <c r="A2381" s="10">
        <v>130306</v>
      </c>
      <c r="B2381" t="s">
        <v>4764</v>
      </c>
      <c r="C2381" s="7">
        <v>0</v>
      </c>
      <c r="D2381" s="7">
        <v>1</v>
      </c>
      <c r="E2381" s="7"/>
    </row>
    <row r="2382" spans="1:5">
      <c r="A2382" s="10">
        <v>130308</v>
      </c>
      <c r="B2382" t="s">
        <v>7802</v>
      </c>
      <c r="C2382" s="7">
        <v>6</v>
      </c>
      <c r="D2382" s="7">
        <v>7</v>
      </c>
      <c r="E2382" s="7"/>
    </row>
    <row r="2383" spans="1:5">
      <c r="A2383" s="10">
        <v>130310</v>
      </c>
      <c r="B2383" t="s">
        <v>4765</v>
      </c>
      <c r="C2383" s="7">
        <v>0</v>
      </c>
      <c r="D2383" s="7">
        <v>5</v>
      </c>
      <c r="E2383" s="7"/>
    </row>
    <row r="2384" spans="1:5">
      <c r="A2384" s="10">
        <v>130311</v>
      </c>
      <c r="B2384" t="s">
        <v>4766</v>
      </c>
      <c r="C2384" s="7">
        <v>0</v>
      </c>
      <c r="D2384" s="7">
        <v>5</v>
      </c>
      <c r="E2384" s="7"/>
    </row>
    <row r="2385" spans="1:5">
      <c r="A2385" s="10">
        <v>130312</v>
      </c>
      <c r="B2385" t="s">
        <v>4767</v>
      </c>
      <c r="C2385" s="7">
        <v>5</v>
      </c>
      <c r="D2385" s="7">
        <v>5</v>
      </c>
      <c r="E2385" s="7"/>
    </row>
    <row r="2386" spans="1:5">
      <c r="A2386" s="10">
        <v>130313</v>
      </c>
      <c r="B2386" t="s">
        <v>4768</v>
      </c>
      <c r="C2386" s="7">
        <v>10</v>
      </c>
      <c r="D2386" s="7">
        <v>11</v>
      </c>
      <c r="E2386" s="7"/>
    </row>
    <row r="2387" spans="1:5">
      <c r="A2387" s="10">
        <v>130314</v>
      </c>
      <c r="B2387" t="s">
        <v>4769</v>
      </c>
      <c r="C2387" s="7">
        <v>23</v>
      </c>
      <c r="D2387" s="7">
        <v>30</v>
      </c>
      <c r="E2387" s="7"/>
    </row>
    <row r="2388" spans="1:5">
      <c r="A2388" s="10">
        <v>130315</v>
      </c>
      <c r="B2388" t="s">
        <v>4770</v>
      </c>
      <c r="C2388" s="7">
        <v>31</v>
      </c>
      <c r="D2388" s="7">
        <v>50</v>
      </c>
      <c r="E2388" s="7"/>
    </row>
    <row r="2389" spans="1:5">
      <c r="A2389" s="10">
        <v>130316</v>
      </c>
      <c r="B2389" t="s">
        <v>4771</v>
      </c>
      <c r="C2389" s="7">
        <v>58</v>
      </c>
      <c r="D2389" s="7">
        <v>50</v>
      </c>
      <c r="E2389" s="7"/>
    </row>
    <row r="2390" spans="1:5">
      <c r="A2390" s="10">
        <v>130317</v>
      </c>
      <c r="B2390" t="s">
        <v>4772</v>
      </c>
      <c r="C2390" s="7">
        <v>130</v>
      </c>
      <c r="D2390" s="7">
        <v>150</v>
      </c>
      <c r="E2390" s="7"/>
    </row>
    <row r="2391" spans="1:5">
      <c r="A2391" s="10">
        <v>130318</v>
      </c>
      <c r="B2391" t="s">
        <v>4773</v>
      </c>
      <c r="C2391" s="7">
        <v>118</v>
      </c>
      <c r="D2391" s="7">
        <v>152</v>
      </c>
      <c r="E2391" s="7"/>
    </row>
    <row r="2392" spans="1:5">
      <c r="A2392" s="10">
        <v>130319</v>
      </c>
      <c r="B2392" t="s">
        <v>4774</v>
      </c>
      <c r="C2392" s="7">
        <v>81</v>
      </c>
      <c r="D2392" s="7">
        <v>100</v>
      </c>
      <c r="E2392" s="7"/>
    </row>
    <row r="2393" spans="1:5">
      <c r="A2393" s="10" t="s">
        <v>4775</v>
      </c>
      <c r="B2393" t="s">
        <v>4776</v>
      </c>
      <c r="C2393" s="7">
        <v>1</v>
      </c>
      <c r="D2393" s="7">
        <v>6</v>
      </c>
      <c r="E2393" s="7"/>
    </row>
    <row r="2394" spans="1:5">
      <c r="A2394" s="10">
        <v>600011</v>
      </c>
      <c r="B2394" t="s">
        <v>4777</v>
      </c>
      <c r="C2394" s="7">
        <v>14581</v>
      </c>
      <c r="D2394" s="7">
        <v>13583</v>
      </c>
      <c r="E2394" s="7"/>
    </row>
    <row r="2395" spans="1:5">
      <c r="A2395" s="10">
        <v>600103</v>
      </c>
      <c r="B2395" t="s">
        <v>4778</v>
      </c>
      <c r="C2395" s="7">
        <v>126834</v>
      </c>
      <c r="D2395" s="7">
        <v>126506</v>
      </c>
      <c r="E2395" s="7"/>
    </row>
    <row r="2396" spans="1:5">
      <c r="A2396" s="10" t="s">
        <v>4779</v>
      </c>
      <c r="B2396" t="s">
        <v>4780</v>
      </c>
      <c r="C2396" s="7">
        <v>119</v>
      </c>
      <c r="D2396" s="7">
        <v>120</v>
      </c>
      <c r="E2396" s="7"/>
    </row>
    <row r="2397" spans="1:5">
      <c r="A2397" s="10" t="s">
        <v>4781</v>
      </c>
      <c r="B2397" t="s">
        <v>4782</v>
      </c>
      <c r="C2397" s="7">
        <v>147</v>
      </c>
      <c r="D2397" s="7">
        <v>171</v>
      </c>
      <c r="E2397" s="7"/>
    </row>
    <row r="2398" spans="1:5">
      <c r="A2398" s="10" t="s">
        <v>4783</v>
      </c>
      <c r="B2398" t="s">
        <v>4784</v>
      </c>
      <c r="C2398" s="7">
        <v>0</v>
      </c>
      <c r="D2398" s="7">
        <v>5</v>
      </c>
      <c r="E2398" s="7"/>
    </row>
    <row r="2399" spans="1:5">
      <c r="A2399" s="10" t="s">
        <v>4785</v>
      </c>
      <c r="B2399" t="s">
        <v>4786</v>
      </c>
      <c r="C2399" s="7">
        <v>3</v>
      </c>
      <c r="D2399" s="7">
        <v>7</v>
      </c>
      <c r="E2399" s="7"/>
    </row>
    <row r="2400" spans="1:5">
      <c r="A2400" s="10" t="s">
        <v>4787</v>
      </c>
      <c r="B2400" t="s">
        <v>4788</v>
      </c>
      <c r="C2400" s="7">
        <v>120</v>
      </c>
      <c r="D2400" s="7">
        <v>130</v>
      </c>
      <c r="E2400" s="7"/>
    </row>
    <row r="2401" spans="1:5">
      <c r="A2401" s="10" t="s">
        <v>4789</v>
      </c>
      <c r="B2401" t="s">
        <v>4790</v>
      </c>
      <c r="C2401" s="7">
        <v>118</v>
      </c>
      <c r="D2401" s="7">
        <v>100</v>
      </c>
      <c r="E2401" s="7"/>
    </row>
    <row r="2402" spans="1:5">
      <c r="A2402" s="10" t="s">
        <v>4791</v>
      </c>
      <c r="B2402" t="s">
        <v>4792</v>
      </c>
      <c r="C2402" s="7">
        <v>217</v>
      </c>
      <c r="D2402" s="7">
        <v>251</v>
      </c>
      <c r="E2402" s="7"/>
    </row>
    <row r="2403" spans="1:5">
      <c r="A2403" s="10" t="s">
        <v>4793</v>
      </c>
      <c r="B2403" t="s">
        <v>4794</v>
      </c>
      <c r="C2403" s="7">
        <v>345</v>
      </c>
      <c r="D2403" s="7">
        <v>400</v>
      </c>
      <c r="E2403" s="7"/>
    </row>
    <row r="2404" spans="1:5">
      <c r="A2404" s="10" t="s">
        <v>4795</v>
      </c>
      <c r="B2404" t="s">
        <v>4796</v>
      </c>
      <c r="C2404" s="7">
        <v>67</v>
      </c>
      <c r="D2404" s="7">
        <v>60</v>
      </c>
      <c r="E2404" s="7"/>
    </row>
    <row r="2405" spans="1:5">
      <c r="A2405" s="10" t="s">
        <v>4797</v>
      </c>
      <c r="B2405" t="s">
        <v>4798</v>
      </c>
      <c r="C2405" s="7">
        <v>2</v>
      </c>
      <c r="D2405" s="7">
        <v>3</v>
      </c>
      <c r="E2405" s="7"/>
    </row>
    <row r="2406" spans="1:5">
      <c r="A2406" s="10" t="s">
        <v>4799</v>
      </c>
      <c r="B2406" t="s">
        <v>4800</v>
      </c>
      <c r="C2406" s="7">
        <v>2</v>
      </c>
      <c r="D2406" s="7">
        <v>5</v>
      </c>
      <c r="E2406" s="7"/>
    </row>
    <row r="2407" spans="1:5">
      <c r="A2407" s="10" t="s">
        <v>4801</v>
      </c>
      <c r="B2407" t="s">
        <v>4802</v>
      </c>
      <c r="C2407" s="7">
        <v>17375</v>
      </c>
      <c r="D2407" s="7">
        <v>17005</v>
      </c>
      <c r="E2407" s="7"/>
    </row>
    <row r="2408" spans="1:5">
      <c r="A2408" s="10" t="s">
        <v>4803</v>
      </c>
      <c r="B2408" t="s">
        <v>4804</v>
      </c>
      <c r="C2408" s="7">
        <v>16</v>
      </c>
      <c r="D2408" s="7">
        <v>2</v>
      </c>
      <c r="E2408" s="7"/>
    </row>
    <row r="2409" spans="1:5">
      <c r="A2409" s="10" t="s">
        <v>4805</v>
      </c>
      <c r="B2409" t="s">
        <v>4806</v>
      </c>
      <c r="C2409" s="7">
        <v>206</v>
      </c>
      <c r="D2409" s="7">
        <v>210</v>
      </c>
      <c r="E2409" s="7"/>
    </row>
    <row r="2410" spans="1:5">
      <c r="A2410" s="10" t="s">
        <v>4807</v>
      </c>
      <c r="B2410" t="s">
        <v>4808</v>
      </c>
      <c r="C2410" s="7">
        <v>28</v>
      </c>
      <c r="D2410" s="7">
        <v>30</v>
      </c>
      <c r="E2410" s="7"/>
    </row>
    <row r="2411" spans="1:5">
      <c r="A2411" s="10" t="s">
        <v>4809</v>
      </c>
      <c r="B2411" t="s">
        <v>4810</v>
      </c>
      <c r="C2411" s="7">
        <v>11</v>
      </c>
      <c r="D2411" s="7">
        <v>22</v>
      </c>
      <c r="E2411" s="7"/>
    </row>
    <row r="2412" spans="1:5">
      <c r="A2412" s="10" t="s">
        <v>4811</v>
      </c>
      <c r="B2412" t="s">
        <v>4812</v>
      </c>
      <c r="C2412" s="7">
        <v>25492</v>
      </c>
      <c r="D2412" s="7">
        <v>26000</v>
      </c>
      <c r="E2412" s="7"/>
    </row>
    <row r="2413" spans="1:5">
      <c r="A2413" s="10" t="s">
        <v>4813</v>
      </c>
      <c r="B2413" t="s">
        <v>4814</v>
      </c>
      <c r="C2413" s="7">
        <v>2</v>
      </c>
      <c r="D2413" s="7">
        <v>2</v>
      </c>
      <c r="E2413" s="7"/>
    </row>
    <row r="2414" spans="1:5">
      <c r="A2414" s="10" t="s">
        <v>4815</v>
      </c>
      <c r="B2414" t="s">
        <v>4816</v>
      </c>
      <c r="C2414" s="7">
        <v>954</v>
      </c>
      <c r="D2414" s="7">
        <v>1000</v>
      </c>
      <c r="E2414" s="7"/>
    </row>
    <row r="2415" spans="1:5">
      <c r="A2415" s="10" t="s">
        <v>4817</v>
      </c>
      <c r="B2415" t="s">
        <v>4818</v>
      </c>
      <c r="C2415" s="7">
        <v>8</v>
      </c>
      <c r="D2415" s="7">
        <v>20</v>
      </c>
      <c r="E2415" s="7"/>
    </row>
    <row r="2416" spans="1:5">
      <c r="A2416" s="10" t="s">
        <v>4819</v>
      </c>
      <c r="B2416" t="s">
        <v>4820</v>
      </c>
      <c r="C2416" s="7">
        <v>187</v>
      </c>
      <c r="D2416" s="7">
        <v>330</v>
      </c>
      <c r="E2416" s="7"/>
    </row>
    <row r="2417" spans="1:5">
      <c r="A2417" s="10" t="s">
        <v>4821</v>
      </c>
      <c r="B2417" t="s">
        <v>4822</v>
      </c>
      <c r="C2417" s="7">
        <v>60</v>
      </c>
      <c r="D2417" s="7">
        <v>70</v>
      </c>
      <c r="E2417" s="7"/>
    </row>
    <row r="2418" spans="1:5">
      <c r="A2418" s="10" t="s">
        <v>4823</v>
      </c>
      <c r="B2418" t="s">
        <v>4824</v>
      </c>
      <c r="C2418" s="7">
        <v>34</v>
      </c>
      <c r="D2418" s="7">
        <v>40</v>
      </c>
      <c r="E2418" s="7"/>
    </row>
    <row r="2419" spans="1:5">
      <c r="A2419" s="10" t="s">
        <v>4825</v>
      </c>
      <c r="B2419" t="s">
        <v>4826</v>
      </c>
      <c r="C2419" s="7">
        <v>31</v>
      </c>
      <c r="D2419" s="7">
        <v>42</v>
      </c>
      <c r="E2419" s="7"/>
    </row>
    <row r="2420" spans="1:5">
      <c r="A2420" s="10" t="s">
        <v>4827</v>
      </c>
      <c r="B2420" t="s">
        <v>4828</v>
      </c>
      <c r="C2420" s="7">
        <v>16</v>
      </c>
      <c r="D2420" s="7">
        <v>32</v>
      </c>
      <c r="E2420" s="7"/>
    </row>
    <row r="2421" spans="1:5">
      <c r="A2421" s="10" t="s">
        <v>4829</v>
      </c>
      <c r="B2421" t="s">
        <v>4830</v>
      </c>
      <c r="C2421" s="7">
        <v>56</v>
      </c>
      <c r="D2421" s="7">
        <v>62</v>
      </c>
      <c r="E2421" s="7"/>
    </row>
    <row r="2422" spans="1:5">
      <c r="A2422" s="10" t="s">
        <v>4831</v>
      </c>
      <c r="B2422" t="s">
        <v>4832</v>
      </c>
      <c r="C2422" s="7">
        <v>0</v>
      </c>
      <c r="D2422" s="7">
        <v>1</v>
      </c>
      <c r="E2422" s="7"/>
    </row>
    <row r="2423" spans="1:5">
      <c r="A2423" s="10" t="s">
        <v>4833</v>
      </c>
      <c r="B2423" t="s">
        <v>4834</v>
      </c>
      <c r="C2423" s="7">
        <v>2</v>
      </c>
      <c r="D2423" s="7">
        <v>2</v>
      </c>
      <c r="E2423" s="7"/>
    </row>
    <row r="2424" spans="1:5">
      <c r="A2424" s="10" t="s">
        <v>4835</v>
      </c>
      <c r="B2424" t="s">
        <v>4836</v>
      </c>
      <c r="C2424" s="7">
        <v>101</v>
      </c>
      <c r="D2424" s="7">
        <v>100</v>
      </c>
      <c r="E2424" s="7"/>
    </row>
    <row r="2425" spans="1:5">
      <c r="A2425" s="10" t="s">
        <v>4837</v>
      </c>
      <c r="B2425" t="s">
        <v>4838</v>
      </c>
      <c r="C2425" s="7">
        <v>238</v>
      </c>
      <c r="D2425" s="7">
        <v>240</v>
      </c>
      <c r="E2425" s="7"/>
    </row>
    <row r="2426" spans="1:5">
      <c r="A2426" s="10" t="s">
        <v>4839</v>
      </c>
      <c r="B2426" t="s">
        <v>4840</v>
      </c>
      <c r="C2426" s="7">
        <v>649</v>
      </c>
      <c r="D2426" s="7">
        <v>585</v>
      </c>
      <c r="E2426" s="7"/>
    </row>
    <row r="2427" spans="1:5">
      <c r="A2427" s="10" t="s">
        <v>4841</v>
      </c>
      <c r="B2427" t="s">
        <v>4842</v>
      </c>
      <c r="C2427" s="7">
        <v>7</v>
      </c>
      <c r="D2427" s="7">
        <v>15</v>
      </c>
      <c r="E2427" s="7"/>
    </row>
    <row r="2428" spans="1:5">
      <c r="A2428" s="10" t="s">
        <v>4843</v>
      </c>
      <c r="B2428" t="s">
        <v>4844</v>
      </c>
      <c r="C2428" s="7">
        <v>1</v>
      </c>
      <c r="D2428" s="7">
        <v>2</v>
      </c>
      <c r="E2428" s="7"/>
    </row>
    <row r="2429" spans="1:5">
      <c r="A2429" s="10" t="s">
        <v>4845</v>
      </c>
      <c r="B2429" t="s">
        <v>4846</v>
      </c>
      <c r="C2429" s="7">
        <v>0</v>
      </c>
      <c r="D2429" s="7">
        <v>1</v>
      </c>
      <c r="E2429" s="7"/>
    </row>
    <row r="2430" spans="1:5">
      <c r="A2430" s="10" t="s">
        <v>4847</v>
      </c>
      <c r="B2430" t="s">
        <v>4848</v>
      </c>
      <c r="C2430" s="7">
        <v>1265</v>
      </c>
      <c r="D2430" s="7">
        <v>1310</v>
      </c>
      <c r="E2430" s="7"/>
    </row>
    <row r="2431" spans="1:5">
      <c r="A2431" s="10" t="s">
        <v>4849</v>
      </c>
      <c r="B2431" t="s">
        <v>4850</v>
      </c>
      <c r="C2431" s="7">
        <v>31</v>
      </c>
      <c r="D2431" s="7">
        <v>41</v>
      </c>
      <c r="E2431" s="7"/>
    </row>
    <row r="2432" spans="1:5">
      <c r="A2432" s="10" t="s">
        <v>4851</v>
      </c>
      <c r="B2432" t="s">
        <v>4852</v>
      </c>
      <c r="C2432" s="7">
        <v>226</v>
      </c>
      <c r="D2432" s="7">
        <v>230</v>
      </c>
      <c r="E2432" s="7"/>
    </row>
    <row r="2433" spans="1:5">
      <c r="A2433" s="10" t="s">
        <v>4853</v>
      </c>
      <c r="B2433" t="s">
        <v>4854</v>
      </c>
      <c r="C2433" s="7">
        <v>3</v>
      </c>
      <c r="D2433" s="7">
        <v>15</v>
      </c>
      <c r="E2433" s="7"/>
    </row>
    <row r="2434" spans="1:5">
      <c r="A2434" s="10" t="s">
        <v>4855</v>
      </c>
      <c r="B2434" t="s">
        <v>4856</v>
      </c>
      <c r="C2434" s="7">
        <v>149</v>
      </c>
      <c r="D2434" s="7">
        <v>150</v>
      </c>
      <c r="E2434" s="7"/>
    </row>
    <row r="2435" spans="1:5">
      <c r="A2435" s="10" t="s">
        <v>4857</v>
      </c>
      <c r="B2435" t="s">
        <v>4858</v>
      </c>
      <c r="C2435" s="7">
        <v>9</v>
      </c>
      <c r="D2435" s="7">
        <v>20</v>
      </c>
      <c r="E2435" s="7"/>
    </row>
    <row r="2436" spans="1:5">
      <c r="A2436" s="10" t="s">
        <v>4859</v>
      </c>
      <c r="B2436" t="s">
        <v>4860</v>
      </c>
      <c r="C2436" s="7">
        <v>58</v>
      </c>
      <c r="D2436" s="7">
        <v>60</v>
      </c>
      <c r="E2436" s="7"/>
    </row>
    <row r="2437" spans="1:5">
      <c r="A2437" s="10" t="s">
        <v>4861</v>
      </c>
      <c r="B2437" t="s">
        <v>4862</v>
      </c>
      <c r="C2437" s="7">
        <v>0</v>
      </c>
      <c r="D2437" s="7">
        <v>1</v>
      </c>
      <c r="E2437" s="7"/>
    </row>
    <row r="2438" spans="1:5">
      <c r="A2438" s="10" t="s">
        <v>4863</v>
      </c>
      <c r="B2438" t="s">
        <v>4864</v>
      </c>
      <c r="C2438" s="7">
        <v>76</v>
      </c>
      <c r="D2438" s="7">
        <v>70</v>
      </c>
      <c r="E2438" s="7"/>
    </row>
    <row r="2439" spans="1:5">
      <c r="A2439" s="10" t="s">
        <v>4865</v>
      </c>
      <c r="B2439" t="s">
        <v>4866</v>
      </c>
      <c r="C2439" s="7">
        <v>46</v>
      </c>
      <c r="D2439" s="7">
        <v>41</v>
      </c>
      <c r="E2439" s="7"/>
    </row>
    <row r="2440" spans="1:5">
      <c r="A2440" s="10" t="s">
        <v>4867</v>
      </c>
      <c r="B2440" t="s">
        <v>4868</v>
      </c>
      <c r="C2440" s="7">
        <v>6</v>
      </c>
      <c r="D2440" s="7">
        <v>5</v>
      </c>
      <c r="E2440" s="7"/>
    </row>
    <row r="2441" spans="1:5">
      <c r="A2441" s="10" t="s">
        <v>4869</v>
      </c>
      <c r="B2441" t="s">
        <v>4870</v>
      </c>
      <c r="C2441" s="7">
        <v>8</v>
      </c>
      <c r="D2441" s="7">
        <v>12</v>
      </c>
      <c r="E2441" s="7"/>
    </row>
    <row r="2442" spans="1:5">
      <c r="A2442" s="10" t="s">
        <v>4871</v>
      </c>
      <c r="B2442" t="s">
        <v>4872</v>
      </c>
      <c r="C2442" s="7">
        <v>5</v>
      </c>
      <c r="D2442" s="7">
        <v>9</v>
      </c>
      <c r="E2442" s="7"/>
    </row>
    <row r="2443" spans="1:5">
      <c r="A2443" s="10" t="s">
        <v>4873</v>
      </c>
      <c r="B2443" t="s">
        <v>4874</v>
      </c>
      <c r="C2443" s="7">
        <v>0</v>
      </c>
      <c r="D2443" s="7">
        <v>2</v>
      </c>
      <c r="E2443" s="7"/>
    </row>
    <row r="2444" spans="1:5">
      <c r="A2444" s="10" t="s">
        <v>4875</v>
      </c>
      <c r="B2444" t="s">
        <v>4876</v>
      </c>
      <c r="C2444" s="7">
        <v>33</v>
      </c>
      <c r="D2444" s="7">
        <v>35</v>
      </c>
      <c r="E2444" s="7"/>
    </row>
    <row r="2445" spans="1:5">
      <c r="A2445" s="10" t="s">
        <v>4877</v>
      </c>
      <c r="B2445" t="s">
        <v>4878</v>
      </c>
      <c r="C2445" s="7">
        <v>460</v>
      </c>
      <c r="D2445" s="7">
        <v>451</v>
      </c>
      <c r="E2445" s="7"/>
    </row>
    <row r="2446" spans="1:5">
      <c r="A2446" s="10" t="s">
        <v>4879</v>
      </c>
      <c r="B2446" t="s">
        <v>4880</v>
      </c>
      <c r="C2446" s="7">
        <v>280</v>
      </c>
      <c r="D2446" s="7">
        <v>300</v>
      </c>
      <c r="E2446" s="7"/>
    </row>
    <row r="2447" spans="1:5">
      <c r="A2447" s="10" t="s">
        <v>4881</v>
      </c>
      <c r="B2447" t="s">
        <v>4882</v>
      </c>
      <c r="C2447" s="7">
        <v>0</v>
      </c>
      <c r="D2447" s="7">
        <v>1</v>
      </c>
      <c r="E2447" s="7"/>
    </row>
    <row r="2448" spans="1:5">
      <c r="A2448" s="10" t="s">
        <v>4883</v>
      </c>
      <c r="B2448" t="s">
        <v>4884</v>
      </c>
      <c r="C2448" s="7">
        <v>1</v>
      </c>
      <c r="D2448" s="7">
        <v>2</v>
      </c>
      <c r="E2448" s="7"/>
    </row>
    <row r="2449" spans="1:5">
      <c r="A2449" s="10" t="s">
        <v>4885</v>
      </c>
      <c r="B2449" t="s">
        <v>4886</v>
      </c>
      <c r="C2449" s="7">
        <v>1872</v>
      </c>
      <c r="D2449" s="7">
        <v>1801</v>
      </c>
      <c r="E2449" s="7"/>
    </row>
    <row r="2450" spans="1:5">
      <c r="A2450" s="10" t="s">
        <v>4887</v>
      </c>
      <c r="B2450" t="s">
        <v>4888</v>
      </c>
      <c r="C2450" s="7">
        <v>0</v>
      </c>
      <c r="D2450" s="7">
        <v>5</v>
      </c>
      <c r="E2450" s="7"/>
    </row>
    <row r="2451" spans="1:5">
      <c r="A2451" s="10" t="s">
        <v>4889</v>
      </c>
      <c r="B2451" t="s">
        <v>4890</v>
      </c>
      <c r="C2451" s="7">
        <v>2589</v>
      </c>
      <c r="D2451" s="7">
        <v>2600</v>
      </c>
      <c r="E2451" s="7"/>
    </row>
    <row r="2452" spans="1:5">
      <c r="A2452" s="10" t="s">
        <v>4891</v>
      </c>
      <c r="B2452" t="s">
        <v>4892</v>
      </c>
      <c r="C2452" s="7">
        <v>3920</v>
      </c>
      <c r="D2452" s="7">
        <v>4200</v>
      </c>
      <c r="E2452" s="7"/>
    </row>
    <row r="2453" spans="1:5">
      <c r="A2453" s="10" t="s">
        <v>4893</v>
      </c>
      <c r="B2453" t="s">
        <v>4894</v>
      </c>
      <c r="C2453" s="7">
        <v>15</v>
      </c>
      <c r="D2453" s="7">
        <v>20</v>
      </c>
      <c r="E2453" s="7"/>
    </row>
    <row r="2454" spans="1:5">
      <c r="A2454" s="10" t="s">
        <v>4895</v>
      </c>
      <c r="B2454" t="s">
        <v>4896</v>
      </c>
      <c r="C2454" s="7">
        <v>1</v>
      </c>
      <c r="D2454" s="7">
        <v>2</v>
      </c>
      <c r="E2454" s="7"/>
    </row>
    <row r="2455" spans="1:5">
      <c r="A2455" s="10" t="s">
        <v>4897</v>
      </c>
      <c r="B2455" t="s">
        <v>4898</v>
      </c>
      <c r="C2455" s="7">
        <v>20</v>
      </c>
      <c r="D2455" s="7">
        <v>25</v>
      </c>
      <c r="E2455" s="7"/>
    </row>
    <row r="2456" spans="1:5">
      <c r="A2456" s="10" t="s">
        <v>4899</v>
      </c>
      <c r="B2456" t="s">
        <v>4900</v>
      </c>
      <c r="C2456" s="7">
        <v>1</v>
      </c>
      <c r="D2456" s="7">
        <v>5</v>
      </c>
      <c r="E2456" s="7"/>
    </row>
    <row r="2457" spans="1:5">
      <c r="A2457" s="10" t="s">
        <v>4901</v>
      </c>
      <c r="B2457" t="s">
        <v>4902</v>
      </c>
      <c r="C2457" s="7">
        <v>2</v>
      </c>
      <c r="D2457" s="7">
        <v>5</v>
      </c>
      <c r="E2457" s="7"/>
    </row>
    <row r="2458" spans="1:5">
      <c r="A2458" s="10" t="s">
        <v>4903</v>
      </c>
      <c r="B2458" t="s">
        <v>4904</v>
      </c>
      <c r="C2458" s="7">
        <v>1657</v>
      </c>
      <c r="D2458" s="7">
        <v>1810</v>
      </c>
      <c r="E2458" s="7"/>
    </row>
    <row r="2459" spans="1:5">
      <c r="A2459" s="10" t="s">
        <v>4905</v>
      </c>
      <c r="B2459" t="s">
        <v>4906</v>
      </c>
      <c r="C2459" s="7">
        <v>755</v>
      </c>
      <c r="D2459" s="7">
        <v>750</v>
      </c>
      <c r="E2459" s="7"/>
    </row>
    <row r="2460" spans="1:5">
      <c r="A2460" s="10" t="s">
        <v>4907</v>
      </c>
      <c r="B2460" t="s">
        <v>4908</v>
      </c>
      <c r="C2460" s="7">
        <v>999</v>
      </c>
      <c r="D2460" s="7">
        <v>922</v>
      </c>
      <c r="E2460" s="7"/>
    </row>
    <row r="2461" spans="1:5">
      <c r="A2461" s="10" t="s">
        <v>4909</v>
      </c>
      <c r="B2461" t="s">
        <v>4910</v>
      </c>
      <c r="C2461" s="7">
        <v>145</v>
      </c>
      <c r="D2461" s="7">
        <v>150</v>
      </c>
      <c r="E2461" s="7"/>
    </row>
    <row r="2462" spans="1:5">
      <c r="A2462" s="10" t="s">
        <v>4911</v>
      </c>
      <c r="B2462" t="s">
        <v>4912</v>
      </c>
      <c r="C2462" s="7">
        <v>174</v>
      </c>
      <c r="D2462" s="7">
        <v>180</v>
      </c>
      <c r="E2462" s="7"/>
    </row>
    <row r="2463" spans="1:5">
      <c r="A2463" s="10" t="s">
        <v>4913</v>
      </c>
      <c r="B2463" t="s">
        <v>4914</v>
      </c>
      <c r="C2463" s="7">
        <v>4</v>
      </c>
      <c r="D2463" s="7">
        <v>7</v>
      </c>
      <c r="E2463" s="7"/>
    </row>
    <row r="2464" spans="1:5">
      <c r="A2464" s="10" t="s">
        <v>4915</v>
      </c>
      <c r="B2464" t="s">
        <v>4916</v>
      </c>
      <c r="C2464" s="7">
        <v>15</v>
      </c>
      <c r="D2464" s="7">
        <v>15</v>
      </c>
      <c r="E2464" s="7"/>
    </row>
    <row r="2465" spans="1:5">
      <c r="A2465" s="10" t="s">
        <v>4917</v>
      </c>
      <c r="B2465" t="s">
        <v>4918</v>
      </c>
      <c r="C2465" s="7">
        <v>2857</v>
      </c>
      <c r="D2465" s="7">
        <v>2800</v>
      </c>
      <c r="E2465" s="7"/>
    </row>
    <row r="2466" spans="1:5">
      <c r="A2466" s="10" t="s">
        <v>4919</v>
      </c>
      <c r="B2466" t="s">
        <v>4920</v>
      </c>
      <c r="C2466" s="7">
        <v>626</v>
      </c>
      <c r="D2466" s="7">
        <v>650</v>
      </c>
      <c r="E2466" s="7"/>
    </row>
    <row r="2467" spans="1:5">
      <c r="A2467" s="10" t="s">
        <v>4921</v>
      </c>
      <c r="B2467" t="s">
        <v>4922</v>
      </c>
      <c r="C2467" s="7">
        <v>0</v>
      </c>
      <c r="D2467" s="7">
        <v>2</v>
      </c>
      <c r="E2467" s="7"/>
    </row>
    <row r="2468" spans="1:5">
      <c r="A2468" s="10" t="s">
        <v>4923</v>
      </c>
      <c r="B2468" t="s">
        <v>4924</v>
      </c>
      <c r="C2468" s="7">
        <v>264</v>
      </c>
      <c r="D2468" s="7">
        <v>280</v>
      </c>
      <c r="E2468" s="7"/>
    </row>
    <row r="2469" spans="1:5">
      <c r="A2469" s="10" t="s">
        <v>4925</v>
      </c>
      <c r="B2469" t="s">
        <v>4926</v>
      </c>
      <c r="C2469" s="7">
        <v>33</v>
      </c>
      <c r="D2469" s="7">
        <v>53</v>
      </c>
      <c r="E2469" s="7"/>
    </row>
    <row r="2470" spans="1:5">
      <c r="A2470" s="10" t="s">
        <v>4927</v>
      </c>
      <c r="B2470" t="s">
        <v>4928</v>
      </c>
      <c r="C2470" s="7">
        <v>13</v>
      </c>
      <c r="D2470" s="7">
        <v>22</v>
      </c>
      <c r="E2470" s="7"/>
    </row>
    <row r="2471" spans="1:5">
      <c r="A2471" s="10" t="s">
        <v>4929</v>
      </c>
      <c r="B2471" t="s">
        <v>4930</v>
      </c>
      <c r="C2471" s="7">
        <v>78</v>
      </c>
      <c r="D2471" s="7">
        <v>80</v>
      </c>
      <c r="E2471" s="7"/>
    </row>
    <row r="2472" spans="1:5">
      <c r="A2472" s="10" t="s">
        <v>4931</v>
      </c>
      <c r="B2472" t="s">
        <v>4932</v>
      </c>
      <c r="C2472" s="7">
        <v>159</v>
      </c>
      <c r="D2472" s="7">
        <v>183</v>
      </c>
      <c r="E2472" s="7"/>
    </row>
    <row r="2473" spans="1:5">
      <c r="A2473" s="10" t="s">
        <v>4933</v>
      </c>
      <c r="B2473" t="s">
        <v>4934</v>
      </c>
      <c r="C2473" s="7">
        <v>6135</v>
      </c>
      <c r="D2473" s="7">
        <v>6300</v>
      </c>
      <c r="E2473" s="7"/>
    </row>
    <row r="2474" spans="1:5">
      <c r="A2474" s="10" t="s">
        <v>4935</v>
      </c>
      <c r="B2474" t="s">
        <v>4936</v>
      </c>
      <c r="C2474" s="7">
        <v>696</v>
      </c>
      <c r="D2474" s="7">
        <v>700</v>
      </c>
      <c r="E2474" s="7"/>
    </row>
    <row r="2475" spans="1:5">
      <c r="A2475" s="10" t="s">
        <v>4937</v>
      </c>
      <c r="B2475" t="s">
        <v>4938</v>
      </c>
      <c r="C2475" s="7">
        <v>1</v>
      </c>
      <c r="D2475" s="7">
        <v>6</v>
      </c>
      <c r="E2475" s="7"/>
    </row>
    <row r="2476" spans="1:5">
      <c r="A2476" s="10" t="s">
        <v>4939</v>
      </c>
      <c r="B2476" t="s">
        <v>4940</v>
      </c>
      <c r="C2476" s="7">
        <v>3</v>
      </c>
      <c r="D2476" s="7">
        <v>3</v>
      </c>
      <c r="E2476" s="7"/>
    </row>
    <row r="2477" spans="1:5">
      <c r="A2477" s="10" t="s">
        <v>4941</v>
      </c>
      <c r="B2477" t="s">
        <v>4942</v>
      </c>
      <c r="C2477" s="7">
        <v>174</v>
      </c>
      <c r="D2477" s="7">
        <v>200</v>
      </c>
      <c r="E2477" s="7"/>
    </row>
    <row r="2478" spans="1:5">
      <c r="A2478" s="10" t="s">
        <v>4943</v>
      </c>
      <c r="B2478" t="s">
        <v>4944</v>
      </c>
      <c r="C2478" s="7">
        <v>39</v>
      </c>
      <c r="D2478" s="7">
        <v>41</v>
      </c>
      <c r="E2478" s="7"/>
    </row>
    <row r="2479" spans="1:5">
      <c r="A2479" s="10" t="s">
        <v>4945</v>
      </c>
      <c r="B2479" t="s">
        <v>4946</v>
      </c>
      <c r="C2479" s="7">
        <v>1</v>
      </c>
      <c r="D2479" s="7">
        <v>5</v>
      </c>
      <c r="E2479" s="7"/>
    </row>
    <row r="2480" spans="1:5">
      <c r="A2480" s="10" t="s">
        <v>4947</v>
      </c>
      <c r="B2480" t="s">
        <v>4948</v>
      </c>
      <c r="C2480" s="7">
        <v>3</v>
      </c>
      <c r="D2480" s="7">
        <v>6</v>
      </c>
      <c r="E2480" s="7"/>
    </row>
    <row r="2481" spans="1:5">
      <c r="A2481" s="10" t="s">
        <v>4949</v>
      </c>
      <c r="B2481" t="s">
        <v>4950</v>
      </c>
      <c r="C2481" s="7">
        <v>72</v>
      </c>
      <c r="D2481" s="7">
        <v>100</v>
      </c>
      <c r="E2481" s="7"/>
    </row>
    <row r="2482" spans="1:5">
      <c r="A2482" s="10" t="s">
        <v>4951</v>
      </c>
      <c r="B2482" t="s">
        <v>4952</v>
      </c>
      <c r="C2482" s="7">
        <v>5</v>
      </c>
      <c r="D2482" s="7">
        <v>6</v>
      </c>
      <c r="E2482" s="7"/>
    </row>
    <row r="2483" spans="1:5">
      <c r="A2483" s="10" t="s">
        <v>4953</v>
      </c>
      <c r="B2483" t="s">
        <v>4954</v>
      </c>
      <c r="C2483" s="7">
        <v>1</v>
      </c>
      <c r="D2483" s="7">
        <v>5</v>
      </c>
      <c r="E2483" s="7"/>
    </row>
    <row r="2484" spans="1:5">
      <c r="A2484" s="10" t="s">
        <v>4955</v>
      </c>
      <c r="B2484" t="s">
        <v>4956</v>
      </c>
      <c r="C2484" s="7">
        <v>4</v>
      </c>
      <c r="D2484" s="7">
        <v>5</v>
      </c>
      <c r="E2484" s="7"/>
    </row>
    <row r="2485" spans="1:5">
      <c r="A2485" s="10" t="s">
        <v>4957</v>
      </c>
      <c r="B2485" t="s">
        <v>4958</v>
      </c>
      <c r="C2485" s="7">
        <v>1</v>
      </c>
      <c r="D2485" s="7">
        <v>2</v>
      </c>
      <c r="E2485" s="7"/>
    </row>
    <row r="2486" spans="1:5">
      <c r="A2486" s="10" t="s">
        <v>4959</v>
      </c>
      <c r="B2486" t="s">
        <v>4960</v>
      </c>
      <c r="C2486" s="7">
        <v>1</v>
      </c>
      <c r="D2486" s="7">
        <v>2</v>
      </c>
      <c r="E2486" s="7"/>
    </row>
    <row r="2487" spans="1:5">
      <c r="A2487" s="10" t="s">
        <v>4961</v>
      </c>
      <c r="B2487" t="s">
        <v>4962</v>
      </c>
      <c r="C2487" s="7">
        <v>7</v>
      </c>
      <c r="D2487" s="7">
        <v>23</v>
      </c>
      <c r="E2487" s="7"/>
    </row>
    <row r="2488" spans="1:5">
      <c r="A2488" s="10" t="s">
        <v>4963</v>
      </c>
      <c r="B2488" t="s">
        <v>4964</v>
      </c>
      <c r="C2488" s="7">
        <v>1372</v>
      </c>
      <c r="D2488" s="7">
        <v>1260</v>
      </c>
      <c r="E2488" s="7"/>
    </row>
    <row r="2489" spans="1:5">
      <c r="A2489" s="10" t="s">
        <v>4965</v>
      </c>
      <c r="B2489" t="s">
        <v>4966</v>
      </c>
      <c r="C2489" s="7">
        <v>10398</v>
      </c>
      <c r="D2489" s="7">
        <v>10330</v>
      </c>
      <c r="E2489" s="7"/>
    </row>
    <row r="2490" spans="1:5">
      <c r="A2490" s="10" t="s">
        <v>4967</v>
      </c>
      <c r="B2490" t="s">
        <v>4968</v>
      </c>
      <c r="C2490" s="7">
        <v>66266</v>
      </c>
      <c r="D2490" s="7">
        <v>62243</v>
      </c>
      <c r="E2490" s="7"/>
    </row>
    <row r="2491" spans="1:5">
      <c r="A2491" s="10" t="s">
        <v>4969</v>
      </c>
      <c r="B2491" t="s">
        <v>4970</v>
      </c>
      <c r="C2491" s="7">
        <v>0</v>
      </c>
      <c r="D2491" s="7">
        <v>3</v>
      </c>
      <c r="E2491" s="7"/>
    </row>
    <row r="2492" spans="1:5">
      <c r="A2492" s="10" t="s">
        <v>4971</v>
      </c>
      <c r="B2492" t="s">
        <v>4972</v>
      </c>
      <c r="C2492" s="7">
        <v>0</v>
      </c>
      <c r="D2492" s="7">
        <v>5</v>
      </c>
      <c r="E2492" s="7"/>
    </row>
    <row r="2493" spans="1:5">
      <c r="A2493" s="10" t="s">
        <v>4973</v>
      </c>
      <c r="B2493" t="s">
        <v>4974</v>
      </c>
      <c r="C2493" s="7">
        <v>1</v>
      </c>
      <c r="D2493" s="7">
        <v>2</v>
      </c>
      <c r="E2493" s="7"/>
    </row>
    <row r="2494" spans="1:5">
      <c r="A2494" s="10" t="s">
        <v>4975</v>
      </c>
      <c r="B2494" t="s">
        <v>4976</v>
      </c>
      <c r="C2494" s="7">
        <v>1317</v>
      </c>
      <c r="D2494" s="7">
        <v>1105</v>
      </c>
      <c r="E2494" s="7"/>
    </row>
    <row r="2495" spans="1:5">
      <c r="A2495" s="10" t="s">
        <v>4977</v>
      </c>
      <c r="B2495" t="s">
        <v>4978</v>
      </c>
      <c r="C2495" s="7">
        <v>28491</v>
      </c>
      <c r="D2495" s="7">
        <v>29000</v>
      </c>
      <c r="E2495" s="7"/>
    </row>
    <row r="2496" spans="1:5">
      <c r="A2496" s="10" t="s">
        <v>4980</v>
      </c>
      <c r="B2496" t="s">
        <v>4981</v>
      </c>
      <c r="C2496" s="7">
        <v>3</v>
      </c>
      <c r="D2496" s="7">
        <v>4</v>
      </c>
      <c r="E2496" s="7"/>
    </row>
    <row r="2497" spans="1:5">
      <c r="A2497" s="10">
        <v>310049</v>
      </c>
      <c r="B2497" t="s">
        <v>524</v>
      </c>
      <c r="C2497" s="7">
        <v>6040</v>
      </c>
      <c r="D2497" s="7">
        <v>5866</v>
      </c>
      <c r="E2497" s="7"/>
    </row>
    <row r="2498" spans="1:5">
      <c r="A2498" s="10">
        <v>310050</v>
      </c>
      <c r="B2498" t="s">
        <v>4982</v>
      </c>
      <c r="C2498" s="7">
        <v>6559</v>
      </c>
      <c r="D2498" s="7">
        <v>6362</v>
      </c>
      <c r="E2498" s="7"/>
    </row>
    <row r="2499" spans="1:5">
      <c r="A2499" s="10">
        <v>600012</v>
      </c>
      <c r="B2499" t="s">
        <v>1897</v>
      </c>
      <c r="C2499" s="7">
        <v>21955</v>
      </c>
      <c r="D2499" s="7">
        <v>20741</v>
      </c>
      <c r="E2499" s="7"/>
    </row>
    <row r="2500" spans="1:5">
      <c r="A2500" s="10">
        <v>600015</v>
      </c>
      <c r="B2500" t="s">
        <v>4983</v>
      </c>
      <c r="C2500" s="7">
        <v>5250</v>
      </c>
      <c r="D2500" s="7">
        <v>5126</v>
      </c>
      <c r="E2500" s="7"/>
    </row>
    <row r="2501" spans="1:5">
      <c r="A2501" s="10">
        <v>600016</v>
      </c>
      <c r="B2501" t="s">
        <v>1898</v>
      </c>
      <c r="C2501" s="7">
        <v>7635</v>
      </c>
      <c r="D2501" s="7">
        <v>6978</v>
      </c>
      <c r="E2501" s="7"/>
    </row>
    <row r="2502" spans="1:5">
      <c r="A2502" s="10">
        <v>600017</v>
      </c>
      <c r="B2502" t="s">
        <v>4984</v>
      </c>
      <c r="C2502" s="7">
        <v>188</v>
      </c>
      <c r="D2502" s="7">
        <v>176</v>
      </c>
      <c r="E2502" s="7"/>
    </row>
    <row r="2503" spans="1:5">
      <c r="A2503" s="10">
        <v>600021</v>
      </c>
      <c r="B2503" t="s">
        <v>4985</v>
      </c>
      <c r="C2503" s="7">
        <v>1118</v>
      </c>
      <c r="D2503" s="7">
        <v>1056</v>
      </c>
      <c r="E2503" s="7"/>
    </row>
    <row r="2504" spans="1:5">
      <c r="A2504" s="10">
        <v>600022</v>
      </c>
      <c r="B2504" t="s">
        <v>1899</v>
      </c>
      <c r="C2504" s="7">
        <v>14864</v>
      </c>
      <c r="D2504" s="7">
        <v>13512</v>
      </c>
      <c r="E2504" s="7"/>
    </row>
    <row r="2505" spans="1:5">
      <c r="A2505" s="10">
        <v>600023</v>
      </c>
      <c r="B2505" t="s">
        <v>1900</v>
      </c>
      <c r="C2505" s="7">
        <v>39868</v>
      </c>
      <c r="D2505" s="7">
        <v>38696</v>
      </c>
      <c r="E2505" s="7"/>
    </row>
    <row r="2506" spans="1:5">
      <c r="A2506" s="10">
        <v>600024</v>
      </c>
      <c r="B2506" t="s">
        <v>4986</v>
      </c>
      <c r="C2506" s="7">
        <v>0</v>
      </c>
      <c r="D2506" s="7">
        <v>3</v>
      </c>
      <c r="E2506" s="7"/>
    </row>
    <row r="2507" spans="1:5">
      <c r="A2507" s="10">
        <v>600051</v>
      </c>
      <c r="B2507" t="s">
        <v>4987</v>
      </c>
      <c r="C2507" s="7">
        <v>15412</v>
      </c>
      <c r="D2507" s="7">
        <v>14941</v>
      </c>
      <c r="E2507" s="7"/>
    </row>
    <row r="2508" spans="1:5">
      <c r="A2508" s="10">
        <v>600071</v>
      </c>
      <c r="B2508" t="s">
        <v>4988</v>
      </c>
      <c r="C2508" s="7">
        <v>3784</v>
      </c>
      <c r="D2508" s="7">
        <v>3673</v>
      </c>
      <c r="E2508" s="7"/>
    </row>
    <row r="2509" spans="1:5">
      <c r="A2509" s="10">
        <v>600101</v>
      </c>
      <c r="B2509" t="s">
        <v>4989</v>
      </c>
      <c r="C2509" s="7">
        <v>2028</v>
      </c>
      <c r="D2509" s="7">
        <v>1996</v>
      </c>
      <c r="E2509" s="7"/>
    </row>
    <row r="2510" spans="1:5">
      <c r="A2510" s="10">
        <v>600111</v>
      </c>
      <c r="B2510" t="s">
        <v>4990</v>
      </c>
      <c r="C2510" s="7">
        <v>12874</v>
      </c>
      <c r="D2510" s="7">
        <v>12504</v>
      </c>
      <c r="E2510" s="7"/>
    </row>
    <row r="2511" spans="1:5">
      <c r="A2511" s="10">
        <v>600112</v>
      </c>
      <c r="B2511" t="s">
        <v>4991</v>
      </c>
      <c r="C2511" s="7">
        <v>89717</v>
      </c>
      <c r="D2511" s="7">
        <v>86254</v>
      </c>
      <c r="E2511" s="7"/>
    </row>
    <row r="2512" spans="1:5">
      <c r="A2512" s="10">
        <v>600115</v>
      </c>
      <c r="B2512" t="s">
        <v>4992</v>
      </c>
      <c r="C2512" s="7">
        <v>35580</v>
      </c>
      <c r="D2512" s="7">
        <v>33824</v>
      </c>
      <c r="E2512" s="7"/>
    </row>
    <row r="2513" spans="1:5">
      <c r="A2513" s="10">
        <v>600116</v>
      </c>
      <c r="B2513" t="s">
        <v>4993</v>
      </c>
      <c r="C2513" s="7">
        <v>0</v>
      </c>
      <c r="D2513" s="7">
        <v>2</v>
      </c>
      <c r="E2513" s="7"/>
    </row>
    <row r="2514" spans="1:5">
      <c r="A2514" s="10">
        <v>600117</v>
      </c>
      <c r="B2514" t="s">
        <v>4994</v>
      </c>
      <c r="C2514" s="7">
        <v>0</v>
      </c>
      <c r="D2514" s="7">
        <v>2</v>
      </c>
      <c r="E2514" s="7"/>
    </row>
    <row r="2515" spans="1:5">
      <c r="A2515" s="10">
        <v>600120</v>
      </c>
      <c r="B2515" t="s">
        <v>4995</v>
      </c>
      <c r="C2515" s="7">
        <v>97996</v>
      </c>
      <c r="D2515" s="7">
        <v>95394</v>
      </c>
      <c r="E2515" s="7"/>
    </row>
    <row r="2516" spans="1:5">
      <c r="A2516" s="10">
        <v>600122</v>
      </c>
      <c r="B2516" t="s">
        <v>4996</v>
      </c>
      <c r="C2516" s="7">
        <v>57585</v>
      </c>
      <c r="D2516" s="7">
        <v>56109</v>
      </c>
      <c r="E2516" s="7"/>
    </row>
    <row r="2517" spans="1:5">
      <c r="A2517" s="10">
        <v>600124</v>
      </c>
      <c r="B2517" t="s">
        <v>4997</v>
      </c>
      <c r="C2517" s="7">
        <v>54113</v>
      </c>
      <c r="D2517" s="7">
        <v>53124</v>
      </c>
      <c r="E2517" s="7"/>
    </row>
    <row r="2518" spans="1:5">
      <c r="A2518" s="10">
        <v>600169</v>
      </c>
      <c r="B2518" t="s">
        <v>4998</v>
      </c>
      <c r="C2518" s="7">
        <v>18797</v>
      </c>
      <c r="D2518" s="7">
        <v>17602</v>
      </c>
      <c r="E2518" s="7"/>
    </row>
    <row r="2519" spans="1:5">
      <c r="A2519" s="10">
        <v>600170</v>
      </c>
      <c r="B2519" t="s">
        <v>4999</v>
      </c>
      <c r="C2519" s="7">
        <v>0</v>
      </c>
      <c r="D2519" s="7">
        <v>1</v>
      </c>
      <c r="E2519" s="7"/>
    </row>
    <row r="2520" spans="1:5">
      <c r="A2520" s="10">
        <v>600173</v>
      </c>
      <c r="B2520" t="s">
        <v>5000</v>
      </c>
      <c r="C2520" s="7">
        <v>4703</v>
      </c>
      <c r="D2520" s="7">
        <v>4174</v>
      </c>
      <c r="E2520" s="7"/>
    </row>
    <row r="2521" spans="1:5">
      <c r="A2521" s="10">
        <v>600312</v>
      </c>
      <c r="B2521" t="s">
        <v>5001</v>
      </c>
      <c r="C2521" s="7">
        <v>59523</v>
      </c>
      <c r="D2521" s="7">
        <v>57964</v>
      </c>
      <c r="E2521" s="7"/>
    </row>
    <row r="2522" spans="1:5">
      <c r="A2522" s="10">
        <v>600313</v>
      </c>
      <c r="B2522" t="s">
        <v>5002</v>
      </c>
      <c r="C2522" s="7">
        <v>29157</v>
      </c>
      <c r="D2522" s="7">
        <v>28096</v>
      </c>
      <c r="E2522" s="7"/>
    </row>
    <row r="2523" spans="1:5">
      <c r="A2523" s="10">
        <v>600330</v>
      </c>
      <c r="B2523" t="s">
        <v>5003</v>
      </c>
      <c r="C2523" s="7">
        <v>2</v>
      </c>
      <c r="D2523" s="7">
        <v>4</v>
      </c>
      <c r="E2523" s="7"/>
    </row>
    <row r="2524" spans="1:5">
      <c r="A2524" s="10">
        <v>600331</v>
      </c>
      <c r="B2524" t="s">
        <v>1901</v>
      </c>
      <c r="C2524" s="7">
        <v>35957</v>
      </c>
      <c r="D2524" s="7">
        <v>34410</v>
      </c>
      <c r="E2524" s="7"/>
    </row>
    <row r="2525" spans="1:5">
      <c r="A2525" s="10">
        <v>600333</v>
      </c>
      <c r="B2525" t="s">
        <v>5004</v>
      </c>
      <c r="C2525" s="7">
        <v>0</v>
      </c>
      <c r="D2525" s="7">
        <v>2</v>
      </c>
      <c r="E2525" s="7"/>
    </row>
    <row r="2526" spans="1:5">
      <c r="A2526" s="10">
        <v>600334</v>
      </c>
      <c r="B2526" t="s">
        <v>5005</v>
      </c>
      <c r="C2526" s="7">
        <v>0</v>
      </c>
      <c r="D2526" s="7">
        <v>2</v>
      </c>
      <c r="E2526" s="7"/>
    </row>
    <row r="2527" spans="1:5">
      <c r="A2527" s="10">
        <v>600336</v>
      </c>
      <c r="B2527" t="s">
        <v>5006</v>
      </c>
      <c r="C2527" s="7">
        <v>742</v>
      </c>
      <c r="D2527" s="7">
        <v>666</v>
      </c>
      <c r="E2527" s="7"/>
    </row>
    <row r="2528" spans="1:5">
      <c r="A2528" s="10">
        <v>600337</v>
      </c>
      <c r="B2528" t="s">
        <v>5007</v>
      </c>
      <c r="C2528" s="7">
        <v>1714</v>
      </c>
      <c r="D2528" s="7">
        <v>1668</v>
      </c>
      <c r="E2528" s="7"/>
    </row>
    <row r="2529" spans="1:5">
      <c r="A2529" s="10">
        <v>600349</v>
      </c>
      <c r="B2529" t="s">
        <v>5008</v>
      </c>
      <c r="C2529" s="7">
        <v>64462</v>
      </c>
      <c r="D2529" s="7">
        <v>73589</v>
      </c>
      <c r="E2529" s="7"/>
    </row>
    <row r="2530" spans="1:5">
      <c r="A2530" s="10">
        <v>600803</v>
      </c>
      <c r="B2530" t="s">
        <v>1902</v>
      </c>
      <c r="C2530" s="7">
        <v>1914</v>
      </c>
      <c r="D2530" s="7">
        <v>1861</v>
      </c>
      <c r="E2530" s="7"/>
    </row>
    <row r="2531" spans="1:5">
      <c r="A2531" s="10" t="s">
        <v>5009</v>
      </c>
      <c r="B2531" t="s">
        <v>5102</v>
      </c>
      <c r="C2531" s="7">
        <v>9</v>
      </c>
      <c r="D2531" s="7">
        <v>14</v>
      </c>
      <c r="E2531" s="7"/>
    </row>
    <row r="2532" spans="1:5">
      <c r="A2532" s="10" t="s">
        <v>5010</v>
      </c>
      <c r="B2532" t="s">
        <v>5107</v>
      </c>
      <c r="C2532" s="7">
        <v>3</v>
      </c>
      <c r="D2532" s="7">
        <v>7</v>
      </c>
      <c r="E2532" s="7"/>
    </row>
    <row r="2533" spans="1:5">
      <c r="A2533" s="10" t="s">
        <v>5011</v>
      </c>
      <c r="B2533" t="s">
        <v>5108</v>
      </c>
      <c r="C2533" s="7">
        <v>1084</v>
      </c>
      <c r="D2533" s="7">
        <v>1122</v>
      </c>
      <c r="E2533" s="7"/>
    </row>
    <row r="2534" spans="1:5">
      <c r="A2534" s="10" t="s">
        <v>5012</v>
      </c>
      <c r="B2534" t="s">
        <v>5109</v>
      </c>
      <c r="C2534" s="7">
        <v>5</v>
      </c>
      <c r="D2534" s="7">
        <v>10</v>
      </c>
      <c r="E2534" s="7"/>
    </row>
    <row r="2535" spans="1:5">
      <c r="A2535" s="10" t="s">
        <v>5013</v>
      </c>
      <c r="B2535" t="s">
        <v>5110</v>
      </c>
      <c r="C2535" s="7">
        <v>834</v>
      </c>
      <c r="D2535" s="7">
        <v>1203</v>
      </c>
      <c r="E2535" s="7"/>
    </row>
    <row r="2536" spans="1:5">
      <c r="A2536" s="10" t="s">
        <v>5014</v>
      </c>
      <c r="B2536" t="s">
        <v>5015</v>
      </c>
      <c r="C2536" s="7">
        <v>3862</v>
      </c>
      <c r="D2536" s="7">
        <v>3842</v>
      </c>
      <c r="E2536" s="7"/>
    </row>
    <row r="2537" spans="1:5">
      <c r="A2537" s="10" t="s">
        <v>5017</v>
      </c>
      <c r="B2537" t="s">
        <v>5018</v>
      </c>
      <c r="C2537" s="7">
        <v>2946</v>
      </c>
      <c r="D2537" s="7">
        <v>2730</v>
      </c>
      <c r="E2537" s="7"/>
    </row>
    <row r="2538" spans="1:5">
      <c r="A2538" s="10" t="s">
        <v>5019</v>
      </c>
      <c r="B2538" t="s">
        <v>5020</v>
      </c>
      <c r="C2538" s="7">
        <v>104</v>
      </c>
      <c r="D2538" s="7">
        <v>105</v>
      </c>
      <c r="E2538" s="7"/>
    </row>
    <row r="2539" spans="1:5">
      <c r="A2539" s="10" t="s">
        <v>5021</v>
      </c>
      <c r="B2539" t="s">
        <v>5022</v>
      </c>
      <c r="C2539" s="7">
        <v>374</v>
      </c>
      <c r="D2539" s="7">
        <v>306</v>
      </c>
      <c r="E2539" s="7"/>
    </row>
    <row r="2540" spans="1:5">
      <c r="A2540" s="10" t="s">
        <v>5023</v>
      </c>
      <c r="B2540" t="s">
        <v>5190</v>
      </c>
      <c r="C2540" s="7">
        <v>380</v>
      </c>
      <c r="D2540" s="7">
        <v>250</v>
      </c>
      <c r="E2540" s="7"/>
    </row>
    <row r="2541" spans="1:5">
      <c r="A2541" s="10" t="s">
        <v>5024</v>
      </c>
      <c r="B2541" t="s">
        <v>5025</v>
      </c>
      <c r="C2541" s="7">
        <v>99</v>
      </c>
      <c r="D2541" s="7">
        <v>85</v>
      </c>
      <c r="E2541" s="7"/>
    </row>
    <row r="2542" spans="1:5">
      <c r="A2542" s="10" t="s">
        <v>5026</v>
      </c>
      <c r="B2542" t="s">
        <v>5027</v>
      </c>
      <c r="C2542" s="7">
        <v>237</v>
      </c>
      <c r="D2542" s="7">
        <v>209</v>
      </c>
      <c r="E2542" s="7"/>
    </row>
    <row r="2543" spans="1:5">
      <c r="A2543" s="10" t="s">
        <v>5028</v>
      </c>
      <c r="B2543" t="s">
        <v>5029</v>
      </c>
      <c r="C2543" s="7">
        <v>229</v>
      </c>
      <c r="D2543" s="7">
        <v>200</v>
      </c>
      <c r="E2543" s="7"/>
    </row>
    <row r="2544" spans="1:5">
      <c r="A2544" s="10" t="s">
        <v>5030</v>
      </c>
      <c r="B2544" t="s">
        <v>5031</v>
      </c>
      <c r="C2544" s="7">
        <v>33551</v>
      </c>
      <c r="D2544" s="7">
        <v>32416</v>
      </c>
      <c r="E2544" s="7"/>
    </row>
    <row r="2545" spans="1:5">
      <c r="A2545" s="10" t="s">
        <v>5032</v>
      </c>
      <c r="B2545" t="s">
        <v>5033</v>
      </c>
      <c r="C2545" s="7">
        <v>40285</v>
      </c>
      <c r="D2545" s="7">
        <v>38229</v>
      </c>
      <c r="E2545" s="7"/>
    </row>
    <row r="2546" spans="1:5">
      <c r="A2546" s="10" t="s">
        <v>5034</v>
      </c>
      <c r="B2546" t="s">
        <v>5035</v>
      </c>
      <c r="C2546" s="7">
        <v>35128</v>
      </c>
      <c r="D2546" s="7">
        <v>33784</v>
      </c>
      <c r="E2546" s="7"/>
    </row>
    <row r="2547" spans="1:5">
      <c r="A2547" s="10" t="s">
        <v>5036</v>
      </c>
      <c r="B2547" t="s">
        <v>5037</v>
      </c>
      <c r="C2547" s="7">
        <v>81613</v>
      </c>
      <c r="D2547" s="7">
        <v>77429</v>
      </c>
      <c r="E2547" s="7"/>
    </row>
    <row r="2548" spans="1:5">
      <c r="A2548" s="10" t="s">
        <v>5038</v>
      </c>
      <c r="B2548" t="s">
        <v>5039</v>
      </c>
      <c r="C2548" s="7">
        <v>8537</v>
      </c>
      <c r="D2548" s="7">
        <v>8014</v>
      </c>
      <c r="E2548" s="7"/>
    </row>
    <row r="2549" spans="1:5">
      <c r="A2549" s="10" t="s">
        <v>5040</v>
      </c>
      <c r="B2549" t="s">
        <v>5041</v>
      </c>
      <c r="C2549" s="7">
        <v>19457</v>
      </c>
      <c r="D2549" s="7">
        <v>18399</v>
      </c>
      <c r="E2549" s="7"/>
    </row>
    <row r="2550" spans="1:5">
      <c r="A2550" s="10" t="s">
        <v>5042</v>
      </c>
      <c r="B2550" t="s">
        <v>5043</v>
      </c>
      <c r="C2550" s="7">
        <v>95709</v>
      </c>
      <c r="D2550" s="7">
        <v>90427</v>
      </c>
      <c r="E2550" s="7"/>
    </row>
    <row r="2551" spans="1:5">
      <c r="A2551" s="10" t="s">
        <v>5044</v>
      </c>
      <c r="B2551" t="s">
        <v>5045</v>
      </c>
      <c r="C2551" s="7">
        <v>28198</v>
      </c>
      <c r="D2551" s="7">
        <v>26745</v>
      </c>
      <c r="E2551" s="7"/>
    </row>
    <row r="2552" spans="1:5">
      <c r="A2552" s="10" t="s">
        <v>5046</v>
      </c>
      <c r="B2552" t="s">
        <v>5047</v>
      </c>
      <c r="C2552" s="7">
        <v>34292</v>
      </c>
      <c r="D2552" s="7">
        <v>32876</v>
      </c>
      <c r="E2552" s="7"/>
    </row>
    <row r="2553" spans="1:5">
      <c r="A2553" s="10" t="s">
        <v>5048</v>
      </c>
      <c r="B2553" t="s">
        <v>5049</v>
      </c>
      <c r="C2553" s="7">
        <v>18858</v>
      </c>
      <c r="D2553" s="7">
        <v>17764</v>
      </c>
      <c r="E2553" s="7"/>
    </row>
    <row r="2554" spans="1:5">
      <c r="A2554" s="10" t="s">
        <v>5050</v>
      </c>
      <c r="B2554" t="s">
        <v>5051</v>
      </c>
      <c r="C2554" s="7">
        <v>1808</v>
      </c>
      <c r="D2554" s="7">
        <v>1736</v>
      </c>
      <c r="E2554" s="7"/>
    </row>
    <row r="2555" spans="1:5">
      <c r="A2555" s="10" t="s">
        <v>5052</v>
      </c>
      <c r="B2555" t="s">
        <v>5195</v>
      </c>
      <c r="C2555" s="7">
        <v>13403</v>
      </c>
      <c r="D2555" s="7">
        <v>12815</v>
      </c>
      <c r="E2555" s="7"/>
    </row>
    <row r="2556" spans="1:5">
      <c r="A2556" s="10" t="s">
        <v>5053</v>
      </c>
      <c r="B2556" t="s">
        <v>5054</v>
      </c>
      <c r="C2556" s="7">
        <v>667</v>
      </c>
      <c r="D2556" s="7">
        <v>728</v>
      </c>
      <c r="E2556" s="7"/>
    </row>
    <row r="2557" spans="1:5">
      <c r="A2557" s="10" t="s">
        <v>5055</v>
      </c>
      <c r="B2557" t="s">
        <v>5056</v>
      </c>
      <c r="C2557" s="7">
        <v>135</v>
      </c>
      <c r="D2557" s="7">
        <v>161</v>
      </c>
      <c r="E2557" s="7"/>
    </row>
    <row r="2558" spans="1:5">
      <c r="A2558" s="10" t="s">
        <v>5057</v>
      </c>
      <c r="B2558" t="s">
        <v>5058</v>
      </c>
      <c r="C2558" s="7">
        <v>7710</v>
      </c>
      <c r="D2558" s="7">
        <v>7553</v>
      </c>
      <c r="E2558" s="7"/>
    </row>
    <row r="2559" spans="1:5">
      <c r="A2559" s="10" t="s">
        <v>5060</v>
      </c>
      <c r="B2559" t="s">
        <v>5061</v>
      </c>
      <c r="C2559" s="7">
        <v>0</v>
      </c>
      <c r="D2559" s="7">
        <v>3</v>
      </c>
      <c r="E2559" s="7"/>
    </row>
    <row r="2560" spans="1:5">
      <c r="A2560" s="10" t="s">
        <v>5062</v>
      </c>
      <c r="B2560" t="s">
        <v>5063</v>
      </c>
      <c r="C2560" s="7">
        <v>1</v>
      </c>
      <c r="D2560" s="7">
        <v>8</v>
      </c>
      <c r="E2560" s="7"/>
    </row>
    <row r="2561" spans="1:5">
      <c r="A2561" s="10" t="s">
        <v>5064</v>
      </c>
      <c r="B2561" t="s">
        <v>5065</v>
      </c>
      <c r="C2561" s="7">
        <v>2704</v>
      </c>
      <c r="D2561" s="7">
        <v>2700</v>
      </c>
      <c r="E2561" s="7"/>
    </row>
    <row r="2562" spans="1:5">
      <c r="A2562" s="10" t="s">
        <v>5066</v>
      </c>
      <c r="B2562" t="s">
        <v>5067</v>
      </c>
      <c r="C2562" s="7">
        <v>1933</v>
      </c>
      <c r="D2562" s="7">
        <v>2120</v>
      </c>
      <c r="E2562" s="7"/>
    </row>
    <row r="2563" spans="1:5">
      <c r="A2563" s="10" t="s">
        <v>5068</v>
      </c>
      <c r="B2563" t="s">
        <v>5069</v>
      </c>
      <c r="C2563" s="7">
        <v>221</v>
      </c>
      <c r="D2563" s="7">
        <v>271</v>
      </c>
      <c r="E2563" s="7"/>
    </row>
    <row r="2564" spans="1:5">
      <c r="A2564" s="10" t="s">
        <v>5070</v>
      </c>
      <c r="B2564" t="s">
        <v>5071</v>
      </c>
      <c r="C2564" s="7">
        <v>167</v>
      </c>
      <c r="D2564" s="7">
        <v>180</v>
      </c>
      <c r="E2564" s="7"/>
    </row>
    <row r="2565" spans="1:5">
      <c r="A2565" s="10" t="s">
        <v>5072</v>
      </c>
      <c r="B2565" t="s">
        <v>5073</v>
      </c>
      <c r="C2565" s="7">
        <v>0</v>
      </c>
      <c r="D2565" s="7">
        <v>10</v>
      </c>
      <c r="E2565" s="7"/>
    </row>
    <row r="2566" spans="1:5">
      <c r="A2566" s="10" t="s">
        <v>5074</v>
      </c>
      <c r="B2566" t="s">
        <v>5075</v>
      </c>
      <c r="C2566" s="7">
        <v>0</v>
      </c>
      <c r="D2566" s="7">
        <v>7</v>
      </c>
      <c r="E2566" s="7"/>
    </row>
    <row r="2567" spans="1:5">
      <c r="A2567" s="10" t="s">
        <v>5076</v>
      </c>
      <c r="B2567" t="s">
        <v>5077</v>
      </c>
      <c r="C2567" s="7">
        <v>163</v>
      </c>
      <c r="D2567" s="7">
        <v>193</v>
      </c>
      <c r="E2567" s="7"/>
    </row>
    <row r="2568" spans="1:5">
      <c r="A2568" s="10" t="s">
        <v>5078</v>
      </c>
      <c r="B2568" t="s">
        <v>5079</v>
      </c>
      <c r="C2568" s="7">
        <v>2331</v>
      </c>
      <c r="D2568" s="7">
        <v>2505</v>
      </c>
      <c r="E2568" s="7"/>
    </row>
    <row r="2569" spans="1:5">
      <c r="A2569" s="10" t="s">
        <v>5080</v>
      </c>
      <c r="B2569" t="s">
        <v>5081</v>
      </c>
      <c r="C2569" s="7">
        <v>0</v>
      </c>
      <c r="D2569" s="7">
        <v>55</v>
      </c>
      <c r="E2569" s="7"/>
    </row>
    <row r="2570" spans="1:5">
      <c r="A2570" s="10" t="s">
        <v>5082</v>
      </c>
      <c r="B2570" t="s">
        <v>5083</v>
      </c>
      <c r="C2570" s="7">
        <v>0</v>
      </c>
      <c r="D2570" s="7">
        <v>10</v>
      </c>
      <c r="E2570" s="7"/>
    </row>
    <row r="2571" spans="1:5">
      <c r="A2571" s="10" t="s">
        <v>5084</v>
      </c>
      <c r="B2571" t="s">
        <v>5085</v>
      </c>
      <c r="C2571" s="7">
        <v>101</v>
      </c>
      <c r="D2571" s="7">
        <v>121</v>
      </c>
      <c r="E2571" s="7"/>
    </row>
    <row r="2572" spans="1:5">
      <c r="A2572" s="10" t="s">
        <v>5086</v>
      </c>
      <c r="B2572" t="s">
        <v>5087</v>
      </c>
      <c r="C2572" s="7">
        <v>606</v>
      </c>
      <c r="D2572" s="7">
        <v>725</v>
      </c>
      <c r="E2572" s="7"/>
    </row>
    <row r="2573" spans="1:5">
      <c r="A2573" s="10" t="s">
        <v>5088</v>
      </c>
      <c r="B2573" t="s">
        <v>5089</v>
      </c>
      <c r="C2573" s="7">
        <v>562</v>
      </c>
      <c r="D2573" s="7">
        <v>705</v>
      </c>
      <c r="E2573" s="7"/>
    </row>
    <row r="2574" spans="1:5">
      <c r="A2574" s="10" t="s">
        <v>5090</v>
      </c>
      <c r="B2574" t="s">
        <v>5091</v>
      </c>
      <c r="C2574" s="7">
        <v>328</v>
      </c>
      <c r="D2574" s="7">
        <v>467</v>
      </c>
      <c r="E2574" s="7"/>
    </row>
    <row r="2575" spans="1:5">
      <c r="A2575" s="10" t="s">
        <v>5092</v>
      </c>
      <c r="B2575" t="s">
        <v>5093</v>
      </c>
      <c r="C2575" s="7">
        <v>323</v>
      </c>
      <c r="D2575" s="7">
        <v>417</v>
      </c>
      <c r="E2575" s="7"/>
    </row>
    <row r="2576" spans="1:5">
      <c r="A2576" s="10" t="s">
        <v>5094</v>
      </c>
      <c r="B2576" t="s">
        <v>5095</v>
      </c>
      <c r="C2576" s="7">
        <v>73</v>
      </c>
      <c r="D2576" s="7">
        <v>95</v>
      </c>
      <c r="E2576" s="7"/>
    </row>
    <row r="2577" spans="1:5">
      <c r="A2577" s="10" t="s">
        <v>5096</v>
      </c>
      <c r="B2577" t="s">
        <v>5097</v>
      </c>
      <c r="C2577" s="7">
        <v>620</v>
      </c>
      <c r="D2577" s="7">
        <v>693</v>
      </c>
      <c r="E2577" s="7"/>
    </row>
    <row r="2578" spans="1:5">
      <c r="A2578" s="10" t="s">
        <v>5098</v>
      </c>
      <c r="B2578" t="s">
        <v>5099</v>
      </c>
      <c r="C2578" s="7">
        <v>2727</v>
      </c>
      <c r="D2578" s="7">
        <v>2875</v>
      </c>
      <c r="E2578" s="7"/>
    </row>
    <row r="2579" spans="1:5">
      <c r="A2579" s="10" t="s">
        <v>5100</v>
      </c>
      <c r="B2579" t="s">
        <v>5101</v>
      </c>
      <c r="C2579" s="7">
        <v>0</v>
      </c>
      <c r="D2579" s="7">
        <v>5</v>
      </c>
      <c r="E2579" s="7"/>
    </row>
    <row r="2580" spans="1:5">
      <c r="A2580" s="10" t="s">
        <v>5103</v>
      </c>
      <c r="B2580" t="s">
        <v>5104</v>
      </c>
      <c r="C2580" s="7">
        <v>0</v>
      </c>
      <c r="D2580" s="7">
        <v>2</v>
      </c>
      <c r="E2580" s="7"/>
    </row>
    <row r="2581" spans="1:5">
      <c r="A2581" s="10" t="s">
        <v>5105</v>
      </c>
      <c r="B2581" t="s">
        <v>5106</v>
      </c>
      <c r="C2581" s="7">
        <v>0</v>
      </c>
      <c r="D2581" s="7">
        <v>2</v>
      </c>
      <c r="E2581" s="7"/>
    </row>
    <row r="2582" spans="1:5">
      <c r="A2582" s="10" t="s">
        <v>5111</v>
      </c>
      <c r="B2582" t="s">
        <v>5112</v>
      </c>
      <c r="C2582" s="7">
        <v>0</v>
      </c>
      <c r="D2582" s="7">
        <v>2</v>
      </c>
      <c r="E2582" s="7"/>
    </row>
    <row r="2583" spans="1:5">
      <c r="A2583" s="10" t="s">
        <v>5113</v>
      </c>
      <c r="B2583" t="s">
        <v>5114</v>
      </c>
      <c r="C2583" s="7">
        <v>0</v>
      </c>
      <c r="D2583" s="7">
        <v>2</v>
      </c>
      <c r="E2583" s="7"/>
    </row>
    <row r="2584" spans="1:5">
      <c r="A2584" s="10" t="s">
        <v>5115</v>
      </c>
      <c r="B2584" t="s">
        <v>5116</v>
      </c>
      <c r="C2584" s="7">
        <v>22</v>
      </c>
      <c r="D2584" s="7">
        <v>26</v>
      </c>
      <c r="E2584" s="7"/>
    </row>
    <row r="2585" spans="1:5">
      <c r="A2585" s="10" t="s">
        <v>5117</v>
      </c>
      <c r="B2585" t="s">
        <v>5118</v>
      </c>
      <c r="C2585" s="7">
        <v>169</v>
      </c>
      <c r="D2585" s="7">
        <v>170</v>
      </c>
      <c r="E2585" s="7"/>
    </row>
    <row r="2586" spans="1:5">
      <c r="A2586" s="10" t="s">
        <v>5119</v>
      </c>
      <c r="B2586" t="s">
        <v>5120</v>
      </c>
      <c r="C2586" s="7">
        <v>2560</v>
      </c>
      <c r="D2586" s="7">
        <v>1369</v>
      </c>
      <c r="E2586" s="7"/>
    </row>
    <row r="2587" spans="1:5">
      <c r="A2587" s="10" t="s">
        <v>5122</v>
      </c>
      <c r="B2587" t="s">
        <v>5123</v>
      </c>
      <c r="C2587" s="7">
        <v>0</v>
      </c>
      <c r="D2587" s="7">
        <v>2</v>
      </c>
      <c r="E2587" s="7"/>
    </row>
    <row r="2588" spans="1:5">
      <c r="A2588" s="10" t="s">
        <v>5124</v>
      </c>
      <c r="B2588" t="s">
        <v>5125</v>
      </c>
      <c r="C2588" s="7">
        <v>0</v>
      </c>
      <c r="D2588" s="7">
        <v>2</v>
      </c>
      <c r="E2588" s="7"/>
    </row>
    <row r="2589" spans="1:5">
      <c r="A2589" s="10" t="s">
        <v>5126</v>
      </c>
      <c r="B2589" t="s">
        <v>5127</v>
      </c>
      <c r="C2589" s="7">
        <v>712</v>
      </c>
      <c r="D2589" s="7">
        <v>914</v>
      </c>
      <c r="E2589" s="7"/>
    </row>
    <row r="2590" spans="1:5">
      <c r="A2590" s="10" t="s">
        <v>5128</v>
      </c>
      <c r="B2590" t="s">
        <v>5129</v>
      </c>
      <c r="C2590" s="7">
        <v>13</v>
      </c>
      <c r="D2590" s="7">
        <v>20</v>
      </c>
      <c r="E2590" s="7"/>
    </row>
    <row r="2591" spans="1:5">
      <c r="A2591" s="10" t="s">
        <v>5130</v>
      </c>
      <c r="B2591" t="s">
        <v>5131</v>
      </c>
      <c r="C2591" s="7">
        <v>1</v>
      </c>
      <c r="D2591" s="7">
        <v>6</v>
      </c>
      <c r="E2591" s="7"/>
    </row>
    <row r="2592" spans="1:5">
      <c r="A2592" s="10" t="s">
        <v>5132</v>
      </c>
      <c r="B2592" t="s">
        <v>5133</v>
      </c>
      <c r="C2592" s="7">
        <v>2</v>
      </c>
      <c r="D2592" s="7">
        <v>7</v>
      </c>
      <c r="E2592" s="7"/>
    </row>
    <row r="2593" spans="1:5">
      <c r="A2593" s="10" t="s">
        <v>5134</v>
      </c>
      <c r="B2593" t="s">
        <v>5135</v>
      </c>
      <c r="C2593" s="7">
        <v>230</v>
      </c>
      <c r="D2593" s="7">
        <v>241</v>
      </c>
      <c r="E2593" s="7"/>
    </row>
    <row r="2594" spans="1:5">
      <c r="A2594" s="10" t="s">
        <v>5136</v>
      </c>
      <c r="B2594" t="s">
        <v>5137</v>
      </c>
      <c r="C2594" s="7">
        <v>0</v>
      </c>
      <c r="D2594" s="7">
        <v>1</v>
      </c>
      <c r="E2594" s="7"/>
    </row>
    <row r="2595" spans="1:5">
      <c r="A2595" s="10" t="s">
        <v>5138</v>
      </c>
      <c r="B2595" t="s">
        <v>5139</v>
      </c>
      <c r="C2595" s="7">
        <v>2443</v>
      </c>
      <c r="D2595" s="7">
        <v>2725</v>
      </c>
      <c r="E2595" s="7"/>
    </row>
    <row r="2596" spans="1:5">
      <c r="A2596" s="10" t="s">
        <v>5140</v>
      </c>
      <c r="B2596" t="s">
        <v>5141</v>
      </c>
      <c r="C2596" s="7">
        <v>1</v>
      </c>
      <c r="D2596" s="7">
        <v>4</v>
      </c>
      <c r="E2596" s="7"/>
    </row>
    <row r="2597" spans="1:5">
      <c r="A2597" s="10" t="s">
        <v>5142</v>
      </c>
      <c r="B2597" t="s">
        <v>5143</v>
      </c>
      <c r="C2597" s="7">
        <v>73</v>
      </c>
      <c r="D2597" s="7">
        <v>120</v>
      </c>
      <c r="E2597" s="7"/>
    </row>
    <row r="2598" spans="1:5">
      <c r="A2598" s="10" t="s">
        <v>5144</v>
      </c>
      <c r="B2598" t="s">
        <v>5145</v>
      </c>
      <c r="C2598" s="7">
        <v>73</v>
      </c>
      <c r="D2598" s="7">
        <v>115</v>
      </c>
      <c r="E2598" s="7"/>
    </row>
    <row r="2599" spans="1:5">
      <c r="A2599" s="10" t="s">
        <v>5146</v>
      </c>
      <c r="B2599" t="s">
        <v>5147</v>
      </c>
      <c r="C2599" s="7">
        <v>538</v>
      </c>
      <c r="D2599" s="7">
        <v>542</v>
      </c>
      <c r="E2599" s="7"/>
    </row>
    <row r="2600" spans="1:5">
      <c r="A2600" s="10" t="s">
        <v>5148</v>
      </c>
      <c r="B2600" t="s">
        <v>5149</v>
      </c>
      <c r="C2600" s="7">
        <v>99</v>
      </c>
      <c r="D2600" s="7">
        <v>112</v>
      </c>
      <c r="E2600" s="7"/>
    </row>
    <row r="2601" spans="1:5">
      <c r="A2601" s="10" t="s">
        <v>5150</v>
      </c>
      <c r="B2601" t="s">
        <v>5151</v>
      </c>
      <c r="C2601" s="7">
        <v>17</v>
      </c>
      <c r="D2601" s="7">
        <v>27</v>
      </c>
      <c r="E2601" s="7"/>
    </row>
    <row r="2602" spans="1:5">
      <c r="A2602" s="10" t="s">
        <v>5152</v>
      </c>
      <c r="B2602" t="s">
        <v>5185</v>
      </c>
      <c r="C2602" s="7">
        <v>2</v>
      </c>
      <c r="D2602" s="7">
        <v>12</v>
      </c>
      <c r="E2602" s="7"/>
    </row>
    <row r="2603" spans="1:5">
      <c r="A2603" s="10" t="s">
        <v>5153</v>
      </c>
      <c r="B2603" t="s">
        <v>5154</v>
      </c>
      <c r="C2603" s="7">
        <v>4</v>
      </c>
      <c r="D2603" s="7">
        <v>12</v>
      </c>
      <c r="E2603" s="7"/>
    </row>
    <row r="2604" spans="1:5">
      <c r="A2604" s="10" t="s">
        <v>5155</v>
      </c>
      <c r="B2604" t="s">
        <v>5191</v>
      </c>
      <c r="C2604" s="7">
        <v>1</v>
      </c>
      <c r="D2604" s="7">
        <v>11</v>
      </c>
      <c r="E2604" s="7"/>
    </row>
    <row r="2605" spans="1:5">
      <c r="A2605" s="10" t="s">
        <v>5156</v>
      </c>
      <c r="B2605" t="s">
        <v>5157</v>
      </c>
      <c r="C2605" s="7">
        <v>21</v>
      </c>
      <c r="D2605" s="7">
        <v>37</v>
      </c>
      <c r="E2605" s="7"/>
    </row>
    <row r="2606" spans="1:5">
      <c r="A2606" s="10" t="s">
        <v>5158</v>
      </c>
      <c r="B2606" t="s">
        <v>5159</v>
      </c>
      <c r="C2606" s="7">
        <v>71</v>
      </c>
      <c r="D2606" s="7">
        <v>80</v>
      </c>
      <c r="E2606" s="7"/>
    </row>
    <row r="2607" spans="1:5">
      <c r="A2607" s="10" t="s">
        <v>5160</v>
      </c>
      <c r="B2607" t="s">
        <v>5161</v>
      </c>
      <c r="C2607" s="7">
        <v>0</v>
      </c>
      <c r="D2607" s="7">
        <v>1</v>
      </c>
      <c r="E2607" s="7"/>
    </row>
    <row r="2608" spans="1:5">
      <c r="A2608" s="10" t="s">
        <v>5162</v>
      </c>
      <c r="B2608" t="s">
        <v>5163</v>
      </c>
      <c r="C2608" s="7">
        <v>68</v>
      </c>
      <c r="D2608" s="7">
        <v>71</v>
      </c>
      <c r="E2608" s="7"/>
    </row>
    <row r="2609" spans="1:5">
      <c r="A2609" s="10" t="s">
        <v>5165</v>
      </c>
      <c r="B2609" t="s">
        <v>7757</v>
      </c>
      <c r="C2609" s="7">
        <v>8369</v>
      </c>
      <c r="D2609" s="7">
        <v>9400</v>
      </c>
      <c r="E2609" s="7"/>
    </row>
    <row r="2610" spans="1:5">
      <c r="A2610" s="10" t="s">
        <v>5166</v>
      </c>
      <c r="B2610" t="s">
        <v>7758</v>
      </c>
      <c r="C2610" s="7">
        <v>1532</v>
      </c>
      <c r="D2610" s="7">
        <v>1650</v>
      </c>
      <c r="E2610" s="7"/>
    </row>
    <row r="2611" spans="1:5">
      <c r="A2611" s="10" t="s">
        <v>5167</v>
      </c>
      <c r="B2611" t="s">
        <v>7759</v>
      </c>
      <c r="C2611" s="7">
        <v>127</v>
      </c>
      <c r="D2611" s="7">
        <v>410</v>
      </c>
      <c r="E2611" s="7"/>
    </row>
    <row r="2612" spans="1:5">
      <c r="A2612" s="10" t="s">
        <v>5168</v>
      </c>
      <c r="B2612" t="s">
        <v>7760</v>
      </c>
      <c r="C2612" s="7">
        <v>4899</v>
      </c>
      <c r="D2612" s="7">
        <v>5400</v>
      </c>
      <c r="E2612" s="7"/>
    </row>
    <row r="2613" spans="1:5">
      <c r="A2613" s="10" t="s">
        <v>5169</v>
      </c>
      <c r="B2613" t="s">
        <v>7761</v>
      </c>
      <c r="C2613" s="7">
        <v>28233</v>
      </c>
      <c r="D2613" s="7">
        <v>28500</v>
      </c>
      <c r="E2613" s="7"/>
    </row>
    <row r="2614" spans="1:5">
      <c r="A2614" s="10" t="s">
        <v>5170</v>
      </c>
      <c r="B2614" t="s">
        <v>7762</v>
      </c>
      <c r="C2614" s="7">
        <v>232</v>
      </c>
      <c r="D2614" s="7">
        <v>300</v>
      </c>
      <c r="E2614" s="7"/>
    </row>
    <row r="2615" spans="1:5">
      <c r="A2615" s="10" t="s">
        <v>5171</v>
      </c>
      <c r="B2615" t="s">
        <v>5172</v>
      </c>
      <c r="C2615" s="7">
        <v>0</v>
      </c>
      <c r="D2615" s="7">
        <v>5</v>
      </c>
      <c r="E2615" s="7"/>
    </row>
    <row r="2616" spans="1:5">
      <c r="A2616" s="10" t="s">
        <v>5173</v>
      </c>
      <c r="B2616" t="s">
        <v>5174</v>
      </c>
      <c r="C2616" s="7">
        <v>1</v>
      </c>
      <c r="D2616" s="7">
        <v>20</v>
      </c>
      <c r="E2616" s="7"/>
    </row>
    <row r="2617" spans="1:5">
      <c r="A2617" s="10" t="s">
        <v>5175</v>
      </c>
      <c r="B2617" t="s">
        <v>5176</v>
      </c>
      <c r="C2617" s="7">
        <v>0</v>
      </c>
      <c r="D2617" s="7">
        <v>45</v>
      </c>
      <c r="E2617" s="7"/>
    </row>
    <row r="2618" spans="1:5">
      <c r="A2618" s="10" t="s">
        <v>5177</v>
      </c>
      <c r="B2618" t="s">
        <v>5178</v>
      </c>
      <c r="C2618" s="7">
        <v>0</v>
      </c>
      <c r="D2618" s="7">
        <v>10</v>
      </c>
      <c r="E2618" s="7"/>
    </row>
    <row r="2619" spans="1:5">
      <c r="A2619" s="10" t="s">
        <v>5179</v>
      </c>
      <c r="B2619" t="s">
        <v>5180</v>
      </c>
      <c r="C2619" s="7">
        <v>706</v>
      </c>
      <c r="D2619" s="7">
        <v>805</v>
      </c>
      <c r="E2619" s="7"/>
    </row>
    <row r="2620" spans="1:5">
      <c r="A2620" s="10" t="s">
        <v>5181</v>
      </c>
      <c r="B2620" t="s">
        <v>5182</v>
      </c>
      <c r="C2620" s="7">
        <v>0</v>
      </c>
      <c r="D2620" s="7">
        <v>5</v>
      </c>
      <c r="E2620" s="7"/>
    </row>
    <row r="2621" spans="1:5">
      <c r="A2621" s="10" t="s">
        <v>5183</v>
      </c>
      <c r="B2621" t="s">
        <v>5184</v>
      </c>
      <c r="C2621" s="7">
        <v>1</v>
      </c>
      <c r="D2621" s="7">
        <v>8</v>
      </c>
      <c r="E2621" s="7"/>
    </row>
    <row r="2622" spans="1:5">
      <c r="A2622" s="10" t="s">
        <v>5186</v>
      </c>
      <c r="B2622" t="s">
        <v>5187</v>
      </c>
      <c r="C2622" s="7">
        <v>313</v>
      </c>
      <c r="D2622" s="7">
        <v>380</v>
      </c>
      <c r="E2622" s="7"/>
    </row>
    <row r="2623" spans="1:5">
      <c r="A2623" s="10" t="s">
        <v>5188</v>
      </c>
      <c r="B2623" t="s">
        <v>5189</v>
      </c>
      <c r="C2623" s="7">
        <v>44</v>
      </c>
      <c r="D2623" s="7">
        <v>60</v>
      </c>
      <c r="E2623" s="7"/>
    </row>
    <row r="2624" spans="1:5">
      <c r="A2624" s="10" t="s">
        <v>5193</v>
      </c>
      <c r="B2624" t="s">
        <v>5194</v>
      </c>
      <c r="C2624" s="7">
        <v>5</v>
      </c>
      <c r="D2624" s="7">
        <v>10</v>
      </c>
      <c r="E2624" s="7"/>
    </row>
    <row r="2625" spans="1:5">
      <c r="A2625" s="10" t="s">
        <v>5196</v>
      </c>
      <c r="B2625" t="s">
        <v>5197</v>
      </c>
      <c r="C2625" s="7">
        <v>30</v>
      </c>
      <c r="D2625" s="7">
        <v>45</v>
      </c>
      <c r="E2625" s="7"/>
    </row>
    <row r="2626" spans="1:5">
      <c r="A2626" s="10" t="s">
        <v>5198</v>
      </c>
      <c r="B2626" t="s">
        <v>5199</v>
      </c>
      <c r="C2626" s="7">
        <v>3</v>
      </c>
      <c r="D2626" s="7">
        <v>11</v>
      </c>
      <c r="E2626" s="7"/>
    </row>
    <row r="2627" spans="1:5">
      <c r="A2627" s="10" t="s">
        <v>5200</v>
      </c>
      <c r="B2627" t="s">
        <v>5201</v>
      </c>
      <c r="C2627" s="7">
        <v>170</v>
      </c>
      <c r="D2627" s="7">
        <v>455</v>
      </c>
      <c r="E2627" s="7"/>
    </row>
    <row r="2628" spans="1:5">
      <c r="A2628" s="10">
        <v>260102</v>
      </c>
      <c r="B2628" t="s">
        <v>5203</v>
      </c>
      <c r="C2628" s="7">
        <v>411</v>
      </c>
      <c r="D2628" s="7">
        <v>420</v>
      </c>
      <c r="E2628" s="7"/>
    </row>
    <row r="2629" spans="1:5">
      <c r="A2629" s="10" t="s">
        <v>5205</v>
      </c>
      <c r="B2629" t="s">
        <v>5206</v>
      </c>
      <c r="C2629" s="7">
        <v>0</v>
      </c>
      <c r="D2629" s="7">
        <v>6</v>
      </c>
      <c r="E2629" s="7"/>
    </row>
    <row r="2630" spans="1:5">
      <c r="A2630" s="10" t="s">
        <v>5207</v>
      </c>
      <c r="B2630" t="s">
        <v>5208</v>
      </c>
      <c r="C2630" s="7">
        <v>0</v>
      </c>
      <c r="D2630" s="7">
        <v>2</v>
      </c>
      <c r="E2630" s="7"/>
    </row>
    <row r="2631" spans="1:5">
      <c r="A2631" s="10" t="s">
        <v>5209</v>
      </c>
      <c r="B2631" t="s">
        <v>5210</v>
      </c>
      <c r="C2631" s="7">
        <v>39</v>
      </c>
      <c r="D2631" s="7">
        <v>210</v>
      </c>
      <c r="E2631" s="7"/>
    </row>
    <row r="2632" spans="1:5">
      <c r="A2632" s="10" t="s">
        <v>5211</v>
      </c>
      <c r="B2632" t="s">
        <v>5212</v>
      </c>
      <c r="C2632" s="7">
        <v>224</v>
      </c>
      <c r="D2632" s="7">
        <v>205</v>
      </c>
      <c r="E2632" s="7"/>
    </row>
    <row r="2633" spans="1:5">
      <c r="A2633" s="10" t="s">
        <v>5213</v>
      </c>
      <c r="B2633" t="s">
        <v>5214</v>
      </c>
      <c r="C2633" s="7">
        <v>0</v>
      </c>
      <c r="D2633" s="7">
        <v>3</v>
      </c>
      <c r="E2633" s="7"/>
    </row>
    <row r="2634" spans="1:5">
      <c r="A2634" s="10" t="s">
        <v>5215</v>
      </c>
      <c r="B2634" t="s">
        <v>5216</v>
      </c>
      <c r="C2634" s="7">
        <v>47</v>
      </c>
      <c r="D2634" s="7">
        <v>52</v>
      </c>
      <c r="E2634" s="7"/>
    </row>
    <row r="2635" spans="1:5">
      <c r="A2635" s="10" t="s">
        <v>5217</v>
      </c>
      <c r="B2635" t="s">
        <v>5218</v>
      </c>
      <c r="C2635" s="7">
        <v>2765</v>
      </c>
      <c r="D2635" s="7">
        <v>2606</v>
      </c>
      <c r="E2635" s="7"/>
    </row>
    <row r="2636" spans="1:5">
      <c r="A2636" s="10" t="s">
        <v>5219</v>
      </c>
      <c r="B2636" t="s">
        <v>5220</v>
      </c>
      <c r="C2636" s="7">
        <v>7</v>
      </c>
      <c r="D2636" s="7">
        <v>11</v>
      </c>
      <c r="E2636" s="7"/>
    </row>
    <row r="2637" spans="1:5">
      <c r="A2637" s="10" t="s">
        <v>5221</v>
      </c>
      <c r="B2637" t="s">
        <v>5222</v>
      </c>
      <c r="C2637" s="7">
        <v>9</v>
      </c>
      <c r="D2637" s="7">
        <v>17</v>
      </c>
      <c r="E2637" s="7"/>
    </row>
    <row r="2638" spans="1:5">
      <c r="A2638" s="10" t="s">
        <v>5223</v>
      </c>
      <c r="B2638" t="s">
        <v>5224</v>
      </c>
      <c r="C2638" s="7">
        <v>2</v>
      </c>
      <c r="D2638" s="7">
        <v>4</v>
      </c>
      <c r="E2638" s="7"/>
    </row>
    <row r="2639" spans="1:5">
      <c r="A2639" s="10" t="s">
        <v>5225</v>
      </c>
      <c r="B2639" t="s">
        <v>5226</v>
      </c>
      <c r="C2639" s="7">
        <v>0</v>
      </c>
      <c r="D2639" s="7">
        <v>4</v>
      </c>
      <c r="E2639" s="7"/>
    </row>
    <row r="2640" spans="1:5">
      <c r="A2640" s="10" t="s">
        <v>5227</v>
      </c>
      <c r="B2640" t="s">
        <v>5228</v>
      </c>
      <c r="C2640" s="7">
        <v>0</v>
      </c>
      <c r="D2640" s="7">
        <v>2</v>
      </c>
      <c r="E2640" s="7"/>
    </row>
    <row r="2641" spans="1:5">
      <c r="A2641" s="10" t="s">
        <v>5229</v>
      </c>
      <c r="B2641" t="s">
        <v>5230</v>
      </c>
      <c r="C2641" s="7">
        <v>26</v>
      </c>
      <c r="D2641" s="7">
        <v>21</v>
      </c>
      <c r="E2641" s="7"/>
    </row>
    <row r="2642" spans="1:5">
      <c r="A2642" s="10" t="s">
        <v>5231</v>
      </c>
      <c r="B2642" t="s">
        <v>5232</v>
      </c>
      <c r="C2642" s="7">
        <v>98</v>
      </c>
      <c r="D2642" s="7">
        <v>91</v>
      </c>
      <c r="E2642" s="7"/>
    </row>
    <row r="2643" spans="1:5">
      <c r="A2643" s="10" t="s">
        <v>5233</v>
      </c>
      <c r="B2643" t="s">
        <v>5234</v>
      </c>
      <c r="C2643" s="7">
        <v>0</v>
      </c>
      <c r="D2643" s="7">
        <v>6</v>
      </c>
      <c r="E2643" s="7"/>
    </row>
    <row r="2644" spans="1:5">
      <c r="A2644" s="10" t="s">
        <v>5235</v>
      </c>
      <c r="B2644" t="s">
        <v>5236</v>
      </c>
      <c r="C2644" s="7">
        <v>0</v>
      </c>
      <c r="D2644" s="7">
        <v>10</v>
      </c>
      <c r="E2644" s="7"/>
    </row>
    <row r="2645" spans="1:5">
      <c r="A2645" s="10" t="s">
        <v>5237</v>
      </c>
      <c r="B2645" t="s">
        <v>5238</v>
      </c>
      <c r="C2645" s="7">
        <v>75</v>
      </c>
      <c r="D2645" s="7">
        <v>65</v>
      </c>
      <c r="E2645" s="7"/>
    </row>
    <row r="2646" spans="1:5">
      <c r="A2646" s="10" t="s">
        <v>5239</v>
      </c>
      <c r="B2646" t="s">
        <v>5240</v>
      </c>
      <c r="C2646" s="7">
        <v>232</v>
      </c>
      <c r="D2646" s="7">
        <v>205</v>
      </c>
      <c r="E2646" s="7"/>
    </row>
    <row r="2647" spans="1:5">
      <c r="A2647" s="10" t="s">
        <v>5241</v>
      </c>
      <c r="B2647" t="s">
        <v>5242</v>
      </c>
      <c r="C2647" s="7">
        <v>0</v>
      </c>
      <c r="D2647" s="7">
        <v>4</v>
      </c>
      <c r="E2647" s="7"/>
    </row>
    <row r="2648" spans="1:5">
      <c r="A2648" s="10" t="s">
        <v>5243</v>
      </c>
      <c r="B2648" t="s">
        <v>5244</v>
      </c>
      <c r="C2648" s="7">
        <v>9</v>
      </c>
      <c r="D2648" s="7">
        <v>11</v>
      </c>
      <c r="E2648" s="7"/>
    </row>
    <row r="2649" spans="1:5">
      <c r="A2649" s="10" t="s">
        <v>5245</v>
      </c>
      <c r="B2649" t="s">
        <v>5246</v>
      </c>
      <c r="C2649" s="7">
        <v>85</v>
      </c>
      <c r="D2649" s="7">
        <v>81</v>
      </c>
      <c r="E2649" s="7"/>
    </row>
    <row r="2650" spans="1:5">
      <c r="A2650" s="10" t="s">
        <v>5247</v>
      </c>
      <c r="B2650" t="s">
        <v>5248</v>
      </c>
      <c r="C2650" s="7">
        <v>863</v>
      </c>
      <c r="D2650" s="7">
        <v>840</v>
      </c>
      <c r="E2650" s="7"/>
    </row>
    <row r="2651" spans="1:5">
      <c r="A2651" s="10" t="s">
        <v>5249</v>
      </c>
      <c r="B2651" t="s">
        <v>5250</v>
      </c>
      <c r="C2651" s="7">
        <v>0</v>
      </c>
      <c r="D2651" s="7">
        <v>2</v>
      </c>
      <c r="E2651" s="7"/>
    </row>
    <row r="2652" spans="1:5">
      <c r="A2652" s="10" t="s">
        <v>5251</v>
      </c>
      <c r="B2652" t="s">
        <v>5252</v>
      </c>
      <c r="C2652" s="7">
        <v>157</v>
      </c>
      <c r="D2652" s="7">
        <v>160</v>
      </c>
      <c r="E2652" s="7"/>
    </row>
    <row r="2653" spans="1:5">
      <c r="A2653" s="10" t="s">
        <v>5253</v>
      </c>
      <c r="B2653" t="s">
        <v>5254</v>
      </c>
      <c r="C2653" s="7">
        <v>10</v>
      </c>
      <c r="D2653" s="7">
        <v>2</v>
      </c>
      <c r="E2653" s="7"/>
    </row>
    <row r="2654" spans="1:5">
      <c r="A2654" s="10" t="s">
        <v>5255</v>
      </c>
      <c r="B2654" t="s">
        <v>5256</v>
      </c>
      <c r="C2654" s="7">
        <v>0</v>
      </c>
      <c r="D2654" s="7">
        <v>2</v>
      </c>
      <c r="E2654" s="7"/>
    </row>
    <row r="2655" spans="1:5">
      <c r="A2655" s="10" t="s">
        <v>5257</v>
      </c>
      <c r="B2655" t="s">
        <v>5258</v>
      </c>
      <c r="C2655" s="7">
        <v>242</v>
      </c>
      <c r="D2655" s="7">
        <v>205</v>
      </c>
      <c r="E2655" s="7"/>
    </row>
    <row r="2656" spans="1:5">
      <c r="A2656" s="10" t="s">
        <v>5259</v>
      </c>
      <c r="B2656" t="s">
        <v>5260</v>
      </c>
      <c r="C2656" s="7">
        <v>313</v>
      </c>
      <c r="D2656" s="7">
        <v>330</v>
      </c>
      <c r="E2656" s="7"/>
    </row>
    <row r="2657" spans="1:5">
      <c r="A2657" s="10" t="s">
        <v>5261</v>
      </c>
      <c r="B2657" t="s">
        <v>5262</v>
      </c>
      <c r="C2657" s="7">
        <v>0</v>
      </c>
      <c r="D2657" s="7">
        <v>5</v>
      </c>
      <c r="E2657" s="7"/>
    </row>
    <row r="2658" spans="1:5">
      <c r="A2658" s="10" t="s">
        <v>5263</v>
      </c>
      <c r="B2658" t="s">
        <v>5264</v>
      </c>
      <c r="C2658" s="7">
        <v>0</v>
      </c>
      <c r="D2658" s="7">
        <v>5</v>
      </c>
      <c r="E2658" s="7"/>
    </row>
    <row r="2659" spans="1:5">
      <c r="A2659" s="10" t="s">
        <v>5265</v>
      </c>
      <c r="B2659" t="s">
        <v>5266</v>
      </c>
      <c r="C2659" s="7">
        <v>0</v>
      </c>
      <c r="D2659" s="7">
        <v>5</v>
      </c>
      <c r="E2659" s="7"/>
    </row>
    <row r="2660" spans="1:5">
      <c r="A2660" s="10" t="s">
        <v>5268</v>
      </c>
      <c r="B2660" t="s">
        <v>5269</v>
      </c>
      <c r="C2660" s="7">
        <v>33</v>
      </c>
      <c r="D2660" s="7">
        <v>33</v>
      </c>
      <c r="E2660" s="7"/>
    </row>
    <row r="2661" spans="1:5">
      <c r="A2661" s="10" t="s">
        <v>5270</v>
      </c>
      <c r="B2661" t="s">
        <v>5271</v>
      </c>
      <c r="C2661" s="7">
        <v>82</v>
      </c>
      <c r="D2661" s="7">
        <v>76</v>
      </c>
      <c r="E2661" s="7"/>
    </row>
    <row r="2662" spans="1:5">
      <c r="A2662" s="10" t="s">
        <v>5272</v>
      </c>
      <c r="B2662" t="s">
        <v>5273</v>
      </c>
      <c r="C2662" s="7">
        <v>0</v>
      </c>
      <c r="D2662" s="7">
        <v>1</v>
      </c>
      <c r="E2662" s="7"/>
    </row>
    <row r="2663" spans="1:5">
      <c r="A2663" s="10" t="s">
        <v>5274</v>
      </c>
      <c r="B2663" t="s">
        <v>5275</v>
      </c>
      <c r="C2663" s="7">
        <v>0</v>
      </c>
      <c r="D2663" s="7">
        <v>1</v>
      </c>
      <c r="E2663" s="7"/>
    </row>
    <row r="2664" spans="1:5">
      <c r="A2664" s="10" t="s">
        <v>5276</v>
      </c>
      <c r="B2664" t="s">
        <v>5277</v>
      </c>
      <c r="C2664" s="7">
        <v>0</v>
      </c>
      <c r="D2664" s="7">
        <v>1</v>
      </c>
      <c r="E2664" s="7"/>
    </row>
    <row r="2665" spans="1:5">
      <c r="A2665" s="10" t="s">
        <v>5278</v>
      </c>
      <c r="B2665" t="s">
        <v>5279</v>
      </c>
      <c r="C2665" s="7">
        <v>0</v>
      </c>
      <c r="D2665" s="7">
        <v>1</v>
      </c>
      <c r="E2665" s="7"/>
    </row>
    <row r="2666" spans="1:5">
      <c r="A2666" s="10" t="s">
        <v>5280</v>
      </c>
      <c r="B2666" t="s">
        <v>5281</v>
      </c>
      <c r="C2666" s="7">
        <v>0</v>
      </c>
      <c r="D2666" s="7">
        <v>1</v>
      </c>
      <c r="E2666" s="7"/>
    </row>
    <row r="2667" spans="1:5">
      <c r="A2667" s="10" t="s">
        <v>5282</v>
      </c>
      <c r="B2667" t="s">
        <v>5283</v>
      </c>
      <c r="C2667" s="7">
        <v>23</v>
      </c>
      <c r="D2667" s="7">
        <v>24</v>
      </c>
      <c r="E2667" s="7"/>
    </row>
    <row r="2668" spans="1:5">
      <c r="A2668" s="10" t="s">
        <v>5284</v>
      </c>
      <c r="B2668" t="s">
        <v>5285</v>
      </c>
      <c r="C2668" s="7">
        <v>13</v>
      </c>
      <c r="D2668" s="7">
        <v>16</v>
      </c>
      <c r="E2668" s="7"/>
    </row>
    <row r="2669" spans="1:5">
      <c r="A2669" s="10" t="s">
        <v>5286</v>
      </c>
      <c r="B2669" t="s">
        <v>5287</v>
      </c>
      <c r="C2669" s="7">
        <v>0</v>
      </c>
      <c r="D2669" s="7">
        <v>2</v>
      </c>
      <c r="E2669" s="7"/>
    </row>
    <row r="2670" spans="1:5">
      <c r="A2670" s="10" t="s">
        <v>5288</v>
      </c>
      <c r="B2670" t="s">
        <v>5289</v>
      </c>
      <c r="C2670" s="7">
        <v>0</v>
      </c>
      <c r="D2670" s="7">
        <v>2</v>
      </c>
      <c r="E2670" s="7"/>
    </row>
    <row r="2671" spans="1:5">
      <c r="A2671" s="10" t="s">
        <v>5290</v>
      </c>
      <c r="B2671" t="s">
        <v>5291</v>
      </c>
      <c r="C2671" s="7">
        <v>5</v>
      </c>
      <c r="D2671" s="7">
        <v>6</v>
      </c>
      <c r="E2671" s="7"/>
    </row>
    <row r="2672" spans="1:5">
      <c r="A2672" s="10" t="s">
        <v>5292</v>
      </c>
      <c r="B2672" t="s">
        <v>5293</v>
      </c>
      <c r="C2672" s="7">
        <v>1</v>
      </c>
      <c r="D2672" s="7">
        <v>3</v>
      </c>
      <c r="E2672" s="7"/>
    </row>
    <row r="2673" spans="1:5">
      <c r="A2673" s="10" t="s">
        <v>5294</v>
      </c>
      <c r="B2673" t="s">
        <v>5295</v>
      </c>
      <c r="C2673" s="7">
        <v>45</v>
      </c>
      <c r="D2673" s="7">
        <v>49</v>
      </c>
      <c r="E2673" s="7"/>
    </row>
    <row r="2674" spans="1:5">
      <c r="A2674" s="10" t="s">
        <v>5296</v>
      </c>
      <c r="B2674" t="s">
        <v>5297</v>
      </c>
      <c r="C2674" s="7">
        <v>0</v>
      </c>
      <c r="D2674" s="7">
        <v>2</v>
      </c>
      <c r="E2674" s="7"/>
    </row>
    <row r="2675" spans="1:5">
      <c r="A2675" s="10" t="s">
        <v>5298</v>
      </c>
      <c r="B2675" t="s">
        <v>5299</v>
      </c>
      <c r="C2675" s="7">
        <v>222</v>
      </c>
      <c r="D2675" s="7">
        <v>221</v>
      </c>
      <c r="E2675" s="7"/>
    </row>
    <row r="2676" spans="1:5">
      <c r="A2676" s="10" t="s">
        <v>5300</v>
      </c>
      <c r="B2676" t="s">
        <v>5301</v>
      </c>
      <c r="C2676" s="7">
        <v>0</v>
      </c>
      <c r="D2676" s="7">
        <v>1</v>
      </c>
      <c r="E2676" s="7"/>
    </row>
    <row r="2677" spans="1:5">
      <c r="A2677" s="10" t="s">
        <v>5302</v>
      </c>
      <c r="B2677" t="s">
        <v>5303</v>
      </c>
      <c r="C2677" s="7">
        <v>8</v>
      </c>
      <c r="D2677" s="7">
        <v>6</v>
      </c>
      <c r="E2677" s="7"/>
    </row>
    <row r="2678" spans="1:5">
      <c r="A2678" s="10" t="s">
        <v>5304</v>
      </c>
      <c r="B2678" t="s">
        <v>5305</v>
      </c>
      <c r="C2678" s="7">
        <v>152</v>
      </c>
      <c r="D2678" s="7">
        <v>155</v>
      </c>
      <c r="E2678" s="7"/>
    </row>
    <row r="2679" spans="1:5">
      <c r="A2679" s="10" t="s">
        <v>5306</v>
      </c>
      <c r="B2679" t="s">
        <v>5307</v>
      </c>
      <c r="C2679" s="7">
        <v>5</v>
      </c>
      <c r="D2679" s="7">
        <v>8</v>
      </c>
      <c r="E2679" s="7"/>
    </row>
    <row r="2680" spans="1:5">
      <c r="A2680" s="10" t="s">
        <v>5308</v>
      </c>
      <c r="B2680" t="s">
        <v>5309</v>
      </c>
      <c r="C2680" s="7">
        <v>26</v>
      </c>
      <c r="D2680" s="7">
        <v>30</v>
      </c>
      <c r="E2680" s="7"/>
    </row>
    <row r="2681" spans="1:5">
      <c r="A2681" s="10" t="s">
        <v>5310</v>
      </c>
      <c r="B2681" t="s">
        <v>5311</v>
      </c>
      <c r="C2681" s="7">
        <v>11</v>
      </c>
      <c r="D2681" s="7">
        <v>14</v>
      </c>
      <c r="E2681" s="7"/>
    </row>
    <row r="2682" spans="1:5">
      <c r="A2682" s="10" t="s">
        <v>5312</v>
      </c>
      <c r="B2682" t="s">
        <v>5313</v>
      </c>
      <c r="C2682" s="7">
        <v>53</v>
      </c>
      <c r="D2682" s="7">
        <v>50</v>
      </c>
      <c r="E2682" s="7"/>
    </row>
    <row r="2683" spans="1:5">
      <c r="A2683" s="10" t="s">
        <v>5314</v>
      </c>
      <c r="B2683" t="s">
        <v>5315</v>
      </c>
      <c r="C2683" s="7">
        <v>12</v>
      </c>
      <c r="D2683" s="7">
        <v>14</v>
      </c>
      <c r="E2683" s="7"/>
    </row>
    <row r="2684" spans="1:5">
      <c r="A2684" s="10" t="s">
        <v>5316</v>
      </c>
      <c r="B2684" t="s">
        <v>5317</v>
      </c>
      <c r="C2684" s="7">
        <v>4</v>
      </c>
      <c r="D2684" s="7">
        <v>4</v>
      </c>
      <c r="E2684" s="7"/>
    </row>
    <row r="2685" spans="1:5">
      <c r="A2685" s="10" t="s">
        <v>5318</v>
      </c>
      <c r="B2685" t="s">
        <v>5319</v>
      </c>
      <c r="C2685" s="7">
        <v>77</v>
      </c>
      <c r="D2685" s="7">
        <v>84</v>
      </c>
      <c r="E2685" s="7"/>
    </row>
    <row r="2686" spans="1:5">
      <c r="A2686" s="10" t="s">
        <v>5320</v>
      </c>
      <c r="B2686" t="s">
        <v>5321</v>
      </c>
      <c r="C2686" s="7">
        <v>107</v>
      </c>
      <c r="D2686" s="7">
        <v>118</v>
      </c>
      <c r="E2686" s="7"/>
    </row>
    <row r="2687" spans="1:5">
      <c r="A2687" s="10" t="s">
        <v>5322</v>
      </c>
      <c r="B2687" t="s">
        <v>5323</v>
      </c>
      <c r="C2687" s="7">
        <v>0</v>
      </c>
      <c r="D2687" s="7">
        <v>1</v>
      </c>
      <c r="E2687" s="7"/>
    </row>
    <row r="2688" spans="1:5">
      <c r="A2688" s="10" t="s">
        <v>5324</v>
      </c>
      <c r="B2688" t="s">
        <v>5325</v>
      </c>
      <c r="C2688" s="7">
        <v>0</v>
      </c>
      <c r="D2688" s="7">
        <v>1</v>
      </c>
      <c r="E2688" s="7"/>
    </row>
    <row r="2689" spans="1:5">
      <c r="A2689" s="10" t="s">
        <v>5326</v>
      </c>
      <c r="B2689" t="s">
        <v>5327</v>
      </c>
      <c r="C2689" s="7">
        <v>0</v>
      </c>
      <c r="D2689" s="7">
        <v>1</v>
      </c>
      <c r="E2689" s="7"/>
    </row>
    <row r="2690" spans="1:5">
      <c r="A2690" s="10" t="s">
        <v>5328</v>
      </c>
      <c r="B2690" t="s">
        <v>5329</v>
      </c>
      <c r="C2690" s="7">
        <v>0</v>
      </c>
      <c r="D2690" s="7">
        <v>1</v>
      </c>
      <c r="E2690" s="7"/>
    </row>
    <row r="2691" spans="1:5">
      <c r="A2691" s="10" t="s">
        <v>5330</v>
      </c>
      <c r="B2691" t="s">
        <v>5331</v>
      </c>
      <c r="C2691" s="7">
        <v>11</v>
      </c>
      <c r="D2691" s="7">
        <v>13</v>
      </c>
      <c r="E2691" s="7"/>
    </row>
    <row r="2692" spans="1:5">
      <c r="A2692" s="10" t="s">
        <v>5332</v>
      </c>
      <c r="B2692" t="s">
        <v>5333</v>
      </c>
      <c r="C2692" s="7">
        <v>0</v>
      </c>
      <c r="D2692" s="7">
        <v>1</v>
      </c>
      <c r="E2692" s="7"/>
    </row>
    <row r="2693" spans="1:5">
      <c r="A2693" s="10" t="s">
        <v>5335</v>
      </c>
      <c r="B2693" t="s">
        <v>5336</v>
      </c>
      <c r="C2693" s="7">
        <v>755</v>
      </c>
      <c r="D2693" s="7">
        <v>971</v>
      </c>
      <c r="E2693" s="7"/>
    </row>
    <row r="2694" spans="1:5">
      <c r="A2694" s="10" t="s">
        <v>5337</v>
      </c>
      <c r="B2694" t="s">
        <v>5338</v>
      </c>
      <c r="C2694" s="7">
        <v>3</v>
      </c>
      <c r="D2694" s="7">
        <v>4</v>
      </c>
      <c r="E2694" s="7"/>
    </row>
    <row r="2695" spans="1:5">
      <c r="A2695" s="10" t="s">
        <v>5339</v>
      </c>
      <c r="B2695" t="s">
        <v>5340</v>
      </c>
      <c r="C2695" s="7">
        <v>0</v>
      </c>
      <c r="D2695" s="7">
        <v>1</v>
      </c>
      <c r="E2695" s="7"/>
    </row>
    <row r="2696" spans="1:5">
      <c r="A2696" s="10" t="s">
        <v>5341</v>
      </c>
      <c r="B2696" t="s">
        <v>5342</v>
      </c>
      <c r="C2696" s="7">
        <v>2</v>
      </c>
      <c r="D2696" s="7">
        <v>3</v>
      </c>
      <c r="E2696" s="7"/>
    </row>
    <row r="2697" spans="1:5">
      <c r="A2697" s="10" t="s">
        <v>5343</v>
      </c>
      <c r="B2697" t="s">
        <v>5344</v>
      </c>
      <c r="C2697" s="7">
        <v>0</v>
      </c>
      <c r="D2697" s="7">
        <v>1</v>
      </c>
      <c r="E2697" s="7"/>
    </row>
    <row r="2698" spans="1:5">
      <c r="A2698" s="10" t="s">
        <v>5345</v>
      </c>
      <c r="B2698" t="s">
        <v>5346</v>
      </c>
      <c r="C2698" s="7">
        <v>0</v>
      </c>
      <c r="D2698" s="7">
        <v>1</v>
      </c>
      <c r="E2698" s="7"/>
    </row>
    <row r="2699" spans="1:5">
      <c r="A2699" s="10" t="s">
        <v>5347</v>
      </c>
      <c r="B2699" t="s">
        <v>5348</v>
      </c>
      <c r="C2699" s="7">
        <v>3</v>
      </c>
      <c r="D2699" s="7">
        <v>3</v>
      </c>
      <c r="E2699" s="7"/>
    </row>
    <row r="2700" spans="1:5">
      <c r="A2700" s="10" t="s">
        <v>5349</v>
      </c>
      <c r="B2700" t="s">
        <v>5350</v>
      </c>
      <c r="C2700" s="7">
        <v>0</v>
      </c>
      <c r="D2700" s="7">
        <v>1</v>
      </c>
      <c r="E2700" s="7"/>
    </row>
    <row r="2701" spans="1:5">
      <c r="A2701" s="10" t="s">
        <v>5351</v>
      </c>
      <c r="B2701" t="s">
        <v>5352</v>
      </c>
      <c r="C2701" s="7">
        <v>0</v>
      </c>
      <c r="D2701" s="7">
        <v>1</v>
      </c>
      <c r="E2701" s="7"/>
    </row>
    <row r="2702" spans="1:5">
      <c r="A2702" s="10" t="s">
        <v>5353</v>
      </c>
      <c r="B2702" t="s">
        <v>5354</v>
      </c>
      <c r="C2702" s="7">
        <v>0</v>
      </c>
      <c r="D2702" s="7">
        <v>3</v>
      </c>
      <c r="E2702" s="7"/>
    </row>
    <row r="2703" spans="1:5">
      <c r="A2703" s="10" t="s">
        <v>5355</v>
      </c>
      <c r="B2703" t="s">
        <v>5356</v>
      </c>
      <c r="C2703" s="7">
        <v>0</v>
      </c>
      <c r="D2703" s="7">
        <v>1</v>
      </c>
      <c r="E2703" s="7"/>
    </row>
    <row r="2704" spans="1:5">
      <c r="A2704" s="10" t="s">
        <v>5357</v>
      </c>
      <c r="B2704" t="s">
        <v>5358</v>
      </c>
      <c r="C2704" s="7">
        <v>0</v>
      </c>
      <c r="D2704" s="7">
        <v>1</v>
      </c>
      <c r="E2704" s="7"/>
    </row>
    <row r="2705" spans="1:5">
      <c r="A2705" s="10" t="s">
        <v>5359</v>
      </c>
      <c r="B2705" t="s">
        <v>5360</v>
      </c>
      <c r="C2705" s="7">
        <v>1</v>
      </c>
      <c r="D2705" s="7">
        <v>1</v>
      </c>
      <c r="E2705" s="7"/>
    </row>
    <row r="2706" spans="1:5">
      <c r="A2706" s="10" t="s">
        <v>5361</v>
      </c>
      <c r="B2706" t="s">
        <v>5362</v>
      </c>
      <c r="C2706" s="7">
        <v>2</v>
      </c>
      <c r="D2706" s="7">
        <v>3</v>
      </c>
      <c r="E2706" s="7"/>
    </row>
    <row r="2707" spans="1:5">
      <c r="A2707" s="10" t="s">
        <v>5363</v>
      </c>
      <c r="B2707" t="s">
        <v>5364</v>
      </c>
      <c r="C2707" s="7">
        <v>0</v>
      </c>
      <c r="D2707" s="7">
        <v>1</v>
      </c>
      <c r="E2707" s="7"/>
    </row>
    <row r="2708" spans="1:5">
      <c r="A2708" s="10" t="s">
        <v>5365</v>
      </c>
      <c r="B2708" t="s">
        <v>5366</v>
      </c>
      <c r="C2708" s="7">
        <v>0</v>
      </c>
      <c r="D2708" s="7">
        <v>1</v>
      </c>
      <c r="E2708" s="7"/>
    </row>
    <row r="2709" spans="1:5">
      <c r="A2709" s="10" t="s">
        <v>5367</v>
      </c>
      <c r="B2709" t="s">
        <v>5368</v>
      </c>
      <c r="C2709" s="7">
        <v>0</v>
      </c>
      <c r="D2709" s="7">
        <v>1</v>
      </c>
      <c r="E2709" s="7"/>
    </row>
    <row r="2710" spans="1:5">
      <c r="A2710" s="10" t="s">
        <v>5369</v>
      </c>
      <c r="B2710" t="s">
        <v>5370</v>
      </c>
      <c r="C2710" s="7">
        <v>0</v>
      </c>
      <c r="D2710" s="7">
        <v>1</v>
      </c>
      <c r="E2710" s="7"/>
    </row>
    <row r="2711" spans="1:5">
      <c r="A2711" s="10" t="s">
        <v>5371</v>
      </c>
      <c r="B2711" t="s">
        <v>5372</v>
      </c>
      <c r="C2711" s="7">
        <v>0</v>
      </c>
      <c r="D2711" s="7">
        <v>1</v>
      </c>
      <c r="E2711" s="7"/>
    </row>
    <row r="2712" spans="1:5">
      <c r="A2712" s="10" t="s">
        <v>5374</v>
      </c>
      <c r="B2712" t="s">
        <v>5375</v>
      </c>
      <c r="C2712" s="7">
        <v>0</v>
      </c>
      <c r="D2712" s="7">
        <v>1</v>
      </c>
      <c r="E2712" s="7"/>
    </row>
    <row r="2713" spans="1:5">
      <c r="A2713" s="10" t="s">
        <v>5376</v>
      </c>
      <c r="B2713" t="s">
        <v>5377</v>
      </c>
      <c r="C2713" s="7">
        <v>0</v>
      </c>
      <c r="D2713" s="7">
        <v>1</v>
      </c>
      <c r="E2713" s="7"/>
    </row>
    <row r="2714" spans="1:5">
      <c r="A2714" s="10" t="s">
        <v>5378</v>
      </c>
      <c r="B2714" t="s">
        <v>5379</v>
      </c>
      <c r="C2714" s="7">
        <v>0</v>
      </c>
      <c r="D2714" s="7">
        <v>1</v>
      </c>
      <c r="E2714" s="7"/>
    </row>
    <row r="2715" spans="1:5">
      <c r="A2715" s="10" t="s">
        <v>5380</v>
      </c>
      <c r="B2715" t="s">
        <v>5381</v>
      </c>
      <c r="C2715" s="7">
        <v>0</v>
      </c>
      <c r="D2715" s="7">
        <v>1</v>
      </c>
      <c r="E2715" s="7"/>
    </row>
    <row r="2716" spans="1:5">
      <c r="A2716" s="10" t="s">
        <v>5382</v>
      </c>
      <c r="B2716" t="s">
        <v>5383</v>
      </c>
      <c r="C2716" s="7">
        <v>1</v>
      </c>
      <c r="D2716" s="7">
        <v>1</v>
      </c>
      <c r="E2716" s="7"/>
    </row>
    <row r="2717" spans="1:5">
      <c r="A2717" s="10" t="s">
        <v>5384</v>
      </c>
      <c r="B2717" t="s">
        <v>5385</v>
      </c>
      <c r="C2717" s="7">
        <v>2</v>
      </c>
      <c r="D2717" s="7">
        <v>3</v>
      </c>
      <c r="E2717" s="7"/>
    </row>
    <row r="2718" spans="1:5">
      <c r="A2718" s="10" t="s">
        <v>5386</v>
      </c>
      <c r="B2718" t="s">
        <v>5387</v>
      </c>
      <c r="C2718" s="7">
        <v>1</v>
      </c>
      <c r="D2718" s="7">
        <v>1</v>
      </c>
      <c r="E2718" s="7"/>
    </row>
    <row r="2719" spans="1:5">
      <c r="A2719" s="10" t="s">
        <v>5388</v>
      </c>
      <c r="B2719" t="s">
        <v>5389</v>
      </c>
      <c r="C2719" s="7">
        <v>0</v>
      </c>
      <c r="D2719" s="7">
        <v>1</v>
      </c>
      <c r="E2719" s="7"/>
    </row>
    <row r="2720" spans="1:5">
      <c r="A2720" s="10" t="s">
        <v>5390</v>
      </c>
      <c r="B2720" t="s">
        <v>5391</v>
      </c>
      <c r="C2720" s="7">
        <v>0</v>
      </c>
      <c r="D2720" s="7">
        <v>1</v>
      </c>
      <c r="E2720" s="7"/>
    </row>
    <row r="2721" spans="1:5">
      <c r="A2721" s="10" t="s">
        <v>5392</v>
      </c>
      <c r="B2721" t="s">
        <v>5393</v>
      </c>
      <c r="C2721" s="7">
        <v>1</v>
      </c>
      <c r="D2721" s="7">
        <v>1</v>
      </c>
      <c r="E2721" s="7"/>
    </row>
    <row r="2722" spans="1:5">
      <c r="A2722" s="10" t="s">
        <v>5394</v>
      </c>
      <c r="B2722" t="s">
        <v>5395</v>
      </c>
      <c r="C2722" s="7">
        <v>4</v>
      </c>
      <c r="D2722" s="7">
        <v>5</v>
      </c>
      <c r="E2722" s="7"/>
    </row>
    <row r="2723" spans="1:5">
      <c r="A2723" s="10" t="s">
        <v>5396</v>
      </c>
      <c r="B2723" t="s">
        <v>5397</v>
      </c>
      <c r="C2723" s="7">
        <v>0</v>
      </c>
      <c r="D2723" s="7">
        <v>1</v>
      </c>
      <c r="E2723" s="7"/>
    </row>
    <row r="2724" spans="1:5">
      <c r="A2724" s="10" t="s">
        <v>5398</v>
      </c>
      <c r="B2724" t="s">
        <v>5399</v>
      </c>
      <c r="C2724" s="7">
        <v>0</v>
      </c>
      <c r="D2724" s="7">
        <v>1</v>
      </c>
      <c r="E2724" s="7"/>
    </row>
    <row r="2725" spans="1:5">
      <c r="A2725" s="10" t="s">
        <v>5400</v>
      </c>
      <c r="B2725" t="s">
        <v>5401</v>
      </c>
      <c r="C2725" s="7">
        <v>0</v>
      </c>
      <c r="D2725" s="7">
        <v>1</v>
      </c>
      <c r="E2725" s="7"/>
    </row>
    <row r="2726" spans="1:5">
      <c r="A2726" s="10" t="s">
        <v>5405</v>
      </c>
      <c r="B2726" t="s">
        <v>5406</v>
      </c>
      <c r="C2726" s="7">
        <v>0</v>
      </c>
      <c r="D2726" s="7">
        <v>1</v>
      </c>
      <c r="E2726" s="7"/>
    </row>
    <row r="2727" spans="1:5">
      <c r="A2727" s="10" t="s">
        <v>5407</v>
      </c>
      <c r="B2727" t="s">
        <v>5408</v>
      </c>
      <c r="C2727" s="7">
        <v>1</v>
      </c>
      <c r="D2727" s="7">
        <v>1</v>
      </c>
      <c r="E2727" s="7"/>
    </row>
    <row r="2728" spans="1:5">
      <c r="A2728" s="10" t="s">
        <v>5409</v>
      </c>
      <c r="B2728" t="s">
        <v>5410</v>
      </c>
      <c r="C2728" s="7">
        <v>1</v>
      </c>
      <c r="D2728" s="7">
        <v>1</v>
      </c>
      <c r="E2728" s="7"/>
    </row>
    <row r="2729" spans="1:5">
      <c r="A2729" s="10" t="s">
        <v>5411</v>
      </c>
      <c r="B2729" t="s">
        <v>5412</v>
      </c>
      <c r="C2729" s="7">
        <v>3</v>
      </c>
      <c r="D2729" s="7">
        <v>3</v>
      </c>
      <c r="E2729" s="7"/>
    </row>
    <row r="2730" spans="1:5">
      <c r="A2730" s="10" t="s">
        <v>5413</v>
      </c>
      <c r="B2730" t="s">
        <v>5414</v>
      </c>
      <c r="C2730" s="7">
        <v>4</v>
      </c>
      <c r="D2730" s="7">
        <v>3</v>
      </c>
      <c r="E2730" s="7"/>
    </row>
    <row r="2731" spans="1:5">
      <c r="A2731" s="10" t="s">
        <v>5415</v>
      </c>
      <c r="B2731" t="s">
        <v>5416</v>
      </c>
      <c r="C2731" s="7">
        <v>0</v>
      </c>
      <c r="D2731" s="7">
        <v>1</v>
      </c>
      <c r="E2731" s="7"/>
    </row>
    <row r="2732" spans="1:5">
      <c r="A2732" s="10" t="s">
        <v>5418</v>
      </c>
      <c r="B2732" t="s">
        <v>5419</v>
      </c>
      <c r="C2732" s="7">
        <v>1</v>
      </c>
      <c r="D2732" s="7">
        <v>1</v>
      </c>
      <c r="E2732" s="7"/>
    </row>
    <row r="2733" spans="1:5">
      <c r="A2733" s="10" t="s">
        <v>5420</v>
      </c>
      <c r="B2733" t="s">
        <v>5421</v>
      </c>
      <c r="C2733" s="7">
        <v>0</v>
      </c>
      <c r="D2733" s="7">
        <v>2</v>
      </c>
      <c r="E2733" s="7"/>
    </row>
    <row r="2734" spans="1:5">
      <c r="A2734" s="10" t="s">
        <v>5422</v>
      </c>
      <c r="B2734" t="s">
        <v>5423</v>
      </c>
      <c r="C2734" s="7">
        <v>0</v>
      </c>
      <c r="D2734" s="7">
        <v>1</v>
      </c>
      <c r="E2734" s="7"/>
    </row>
    <row r="2735" spans="1:5">
      <c r="A2735" s="10" t="s">
        <v>5424</v>
      </c>
      <c r="B2735" t="s">
        <v>5425</v>
      </c>
      <c r="C2735" s="7">
        <v>1</v>
      </c>
      <c r="D2735" s="7">
        <v>1</v>
      </c>
      <c r="E2735" s="7"/>
    </row>
    <row r="2736" spans="1:5">
      <c r="A2736" s="10" t="s">
        <v>5426</v>
      </c>
      <c r="B2736" t="s">
        <v>5427</v>
      </c>
      <c r="C2736" s="7">
        <v>0</v>
      </c>
      <c r="D2736" s="7">
        <v>1</v>
      </c>
      <c r="E2736" s="7"/>
    </row>
    <row r="2737" spans="1:5">
      <c r="A2737" s="10" t="s">
        <v>5428</v>
      </c>
      <c r="B2737" t="s">
        <v>5429</v>
      </c>
      <c r="C2737" s="7">
        <v>0</v>
      </c>
      <c r="D2737" s="7">
        <v>1</v>
      </c>
      <c r="E2737" s="7"/>
    </row>
    <row r="2738" spans="1:5">
      <c r="A2738" s="10" t="s">
        <v>5430</v>
      </c>
      <c r="B2738" t="s">
        <v>5431</v>
      </c>
      <c r="C2738" s="7">
        <v>0</v>
      </c>
      <c r="D2738" s="7">
        <v>1</v>
      </c>
      <c r="E2738" s="7"/>
    </row>
    <row r="2739" spans="1:5">
      <c r="A2739" s="10" t="s">
        <v>5432</v>
      </c>
      <c r="B2739" t="s">
        <v>5433</v>
      </c>
      <c r="C2739" s="7">
        <v>0</v>
      </c>
      <c r="D2739" s="7">
        <v>1</v>
      </c>
      <c r="E2739" s="7"/>
    </row>
    <row r="2740" spans="1:5">
      <c r="A2740" s="10" t="s">
        <v>5434</v>
      </c>
      <c r="B2740" t="s">
        <v>5435</v>
      </c>
      <c r="C2740" s="7">
        <v>3</v>
      </c>
      <c r="D2740" s="7">
        <v>4</v>
      </c>
      <c r="E2740" s="7"/>
    </row>
    <row r="2741" spans="1:5">
      <c r="A2741" s="10" t="s">
        <v>5436</v>
      </c>
      <c r="B2741" t="s">
        <v>5437</v>
      </c>
      <c r="C2741" s="7">
        <v>1</v>
      </c>
      <c r="D2741" s="7">
        <v>1</v>
      </c>
      <c r="E2741" s="7"/>
    </row>
    <row r="2742" spans="1:5">
      <c r="A2742" s="10" t="s">
        <v>5438</v>
      </c>
      <c r="B2742" t="s">
        <v>5439</v>
      </c>
      <c r="C2742" s="7">
        <v>0</v>
      </c>
      <c r="D2742" s="7">
        <v>1</v>
      </c>
      <c r="E2742" s="7"/>
    </row>
    <row r="2743" spans="1:5">
      <c r="A2743" s="10" t="s">
        <v>5440</v>
      </c>
      <c r="B2743" t="s">
        <v>5441</v>
      </c>
      <c r="C2743" s="7">
        <v>1</v>
      </c>
      <c r="D2743" s="7">
        <v>1</v>
      </c>
      <c r="E2743" s="7"/>
    </row>
    <row r="2744" spans="1:5">
      <c r="A2744" s="10" t="s">
        <v>5442</v>
      </c>
      <c r="B2744" t="s">
        <v>5443</v>
      </c>
      <c r="C2744" s="7">
        <v>0</v>
      </c>
      <c r="D2744" s="7">
        <v>1</v>
      </c>
      <c r="E2744" s="7"/>
    </row>
    <row r="2745" spans="1:5">
      <c r="A2745" s="10" t="s">
        <v>5444</v>
      </c>
      <c r="B2745" t="s">
        <v>5445</v>
      </c>
      <c r="C2745" s="7">
        <v>5</v>
      </c>
      <c r="D2745" s="7">
        <v>7</v>
      </c>
      <c r="E2745" s="7"/>
    </row>
    <row r="2746" spans="1:5">
      <c r="A2746" s="10" t="s">
        <v>5446</v>
      </c>
      <c r="B2746" t="s">
        <v>5447</v>
      </c>
      <c r="C2746" s="7">
        <v>12</v>
      </c>
      <c r="D2746" s="7">
        <v>9</v>
      </c>
      <c r="E2746" s="7"/>
    </row>
    <row r="2747" spans="1:5">
      <c r="A2747" s="10" t="s">
        <v>5448</v>
      </c>
      <c r="B2747" t="s">
        <v>5449</v>
      </c>
      <c r="C2747" s="7">
        <v>7</v>
      </c>
      <c r="D2747" s="7">
        <v>5</v>
      </c>
      <c r="E2747" s="7"/>
    </row>
    <row r="2748" spans="1:5">
      <c r="A2748" s="10" t="s">
        <v>5450</v>
      </c>
      <c r="B2748" t="s">
        <v>5451</v>
      </c>
      <c r="C2748" s="7">
        <v>3</v>
      </c>
      <c r="D2748" s="7">
        <v>4</v>
      </c>
      <c r="E2748" s="7"/>
    </row>
    <row r="2749" spans="1:5">
      <c r="A2749" s="10" t="s">
        <v>5452</v>
      </c>
      <c r="B2749" t="s">
        <v>5453</v>
      </c>
      <c r="C2749" s="7">
        <v>8</v>
      </c>
      <c r="D2749" s="7">
        <v>9</v>
      </c>
      <c r="E2749" s="7"/>
    </row>
    <row r="2750" spans="1:5">
      <c r="A2750" s="10" t="s">
        <v>5454</v>
      </c>
      <c r="B2750" t="s">
        <v>5455</v>
      </c>
      <c r="C2750" s="7">
        <v>8</v>
      </c>
      <c r="D2750" s="7">
        <v>5</v>
      </c>
      <c r="E2750" s="7"/>
    </row>
    <row r="2751" spans="1:5">
      <c r="A2751" s="10" t="s">
        <v>5456</v>
      </c>
      <c r="B2751" t="s">
        <v>5457</v>
      </c>
      <c r="C2751" s="7">
        <v>14</v>
      </c>
      <c r="D2751" s="7">
        <v>13</v>
      </c>
      <c r="E2751" s="7"/>
    </row>
    <row r="2752" spans="1:5">
      <c r="A2752" s="10" t="s">
        <v>5458</v>
      </c>
      <c r="B2752" t="s">
        <v>5459</v>
      </c>
      <c r="C2752" s="7">
        <v>4</v>
      </c>
      <c r="D2752" s="7">
        <v>5</v>
      </c>
      <c r="E2752" s="7"/>
    </row>
    <row r="2753" spans="1:5">
      <c r="A2753" s="10" t="s">
        <v>5460</v>
      </c>
      <c r="B2753" t="s">
        <v>5461</v>
      </c>
      <c r="C2753" s="7">
        <v>3</v>
      </c>
      <c r="D2753" s="7">
        <v>3</v>
      </c>
      <c r="E2753" s="7"/>
    </row>
    <row r="2754" spans="1:5">
      <c r="A2754" s="10" t="s">
        <v>5462</v>
      </c>
      <c r="B2754" t="s">
        <v>5463</v>
      </c>
      <c r="C2754" s="7">
        <v>5</v>
      </c>
      <c r="D2754" s="7">
        <v>7</v>
      </c>
      <c r="E2754" s="7"/>
    </row>
    <row r="2755" spans="1:5">
      <c r="A2755" s="10" t="s">
        <v>5464</v>
      </c>
      <c r="B2755" t="s">
        <v>5465</v>
      </c>
      <c r="C2755" s="7">
        <v>1</v>
      </c>
      <c r="D2755" s="7">
        <v>1</v>
      </c>
      <c r="E2755" s="7"/>
    </row>
    <row r="2756" spans="1:5">
      <c r="A2756" s="10" t="s">
        <v>5466</v>
      </c>
      <c r="B2756" t="s">
        <v>5467</v>
      </c>
      <c r="C2756" s="7">
        <v>0</v>
      </c>
      <c r="D2756" s="7">
        <v>1</v>
      </c>
      <c r="E2756" s="7"/>
    </row>
    <row r="2757" spans="1:5">
      <c r="A2757" s="10" t="s">
        <v>5468</v>
      </c>
      <c r="B2757" t="s">
        <v>5469</v>
      </c>
      <c r="C2757" s="7">
        <v>0</v>
      </c>
      <c r="D2757" s="7">
        <v>1</v>
      </c>
      <c r="E2757" s="7"/>
    </row>
    <row r="2758" spans="1:5">
      <c r="A2758" s="10" t="s">
        <v>5470</v>
      </c>
      <c r="B2758" t="s">
        <v>5471</v>
      </c>
      <c r="C2758" s="7">
        <v>1</v>
      </c>
      <c r="D2758" s="7">
        <v>1</v>
      </c>
      <c r="E2758" s="7"/>
    </row>
    <row r="2759" spans="1:5">
      <c r="A2759" s="10" t="s">
        <v>5472</v>
      </c>
      <c r="B2759" t="s">
        <v>5473</v>
      </c>
      <c r="C2759" s="7">
        <v>0</v>
      </c>
      <c r="D2759" s="7">
        <v>1</v>
      </c>
      <c r="E2759" s="7"/>
    </row>
    <row r="2760" spans="1:5">
      <c r="A2760" s="10" t="s">
        <v>5474</v>
      </c>
      <c r="B2760" t="s">
        <v>5475</v>
      </c>
      <c r="C2760" s="7">
        <v>0</v>
      </c>
      <c r="D2760" s="7">
        <v>1</v>
      </c>
      <c r="E2760" s="7"/>
    </row>
    <row r="2761" spans="1:5">
      <c r="A2761" s="10" t="s">
        <v>5476</v>
      </c>
      <c r="B2761" t="s">
        <v>5477</v>
      </c>
      <c r="C2761" s="7">
        <v>0</v>
      </c>
      <c r="D2761" s="7">
        <v>1</v>
      </c>
      <c r="E2761" s="7"/>
    </row>
    <row r="2762" spans="1:5">
      <c r="A2762" s="10" t="s">
        <v>5478</v>
      </c>
      <c r="B2762" t="s">
        <v>5479</v>
      </c>
      <c r="C2762" s="7">
        <v>1</v>
      </c>
      <c r="D2762" s="7">
        <v>1</v>
      </c>
      <c r="E2762" s="7"/>
    </row>
    <row r="2763" spans="1:5">
      <c r="A2763" s="10" t="s">
        <v>5480</v>
      </c>
      <c r="B2763" t="s">
        <v>5481</v>
      </c>
      <c r="C2763" s="7">
        <v>0</v>
      </c>
      <c r="D2763" s="7">
        <v>1</v>
      </c>
      <c r="E2763" s="7"/>
    </row>
    <row r="2764" spans="1:5">
      <c r="A2764" s="10" t="s">
        <v>5482</v>
      </c>
      <c r="B2764" t="s">
        <v>5483</v>
      </c>
      <c r="C2764" s="7">
        <v>0</v>
      </c>
      <c r="D2764" s="7">
        <v>1</v>
      </c>
      <c r="E2764" s="7"/>
    </row>
    <row r="2765" spans="1:5">
      <c r="A2765" s="10" t="s">
        <v>5484</v>
      </c>
      <c r="B2765" t="s">
        <v>5485</v>
      </c>
      <c r="C2765" s="7">
        <v>0</v>
      </c>
      <c r="D2765" s="7">
        <v>1</v>
      </c>
      <c r="E2765" s="7"/>
    </row>
    <row r="2766" spans="1:5">
      <c r="A2766" s="10" t="s">
        <v>5486</v>
      </c>
      <c r="B2766" t="s">
        <v>5487</v>
      </c>
      <c r="C2766" s="7">
        <v>0</v>
      </c>
      <c r="D2766" s="7">
        <v>1</v>
      </c>
      <c r="E2766" s="7"/>
    </row>
    <row r="2767" spans="1:5">
      <c r="A2767" s="10" t="s">
        <v>5488</v>
      </c>
      <c r="B2767" t="s">
        <v>5489</v>
      </c>
      <c r="C2767" s="7">
        <v>0</v>
      </c>
      <c r="D2767" s="7">
        <v>1</v>
      </c>
      <c r="E2767" s="7"/>
    </row>
    <row r="2768" spans="1:5">
      <c r="A2768" s="10" t="s">
        <v>5490</v>
      </c>
      <c r="B2768" t="s">
        <v>5491</v>
      </c>
      <c r="C2768" s="7">
        <v>0</v>
      </c>
      <c r="D2768" s="7">
        <v>21</v>
      </c>
      <c r="E2768" s="7"/>
    </row>
    <row r="2769" spans="1:5">
      <c r="A2769" s="10" t="s">
        <v>5495</v>
      </c>
      <c r="B2769" t="s">
        <v>5496</v>
      </c>
      <c r="C2769" s="7">
        <v>3</v>
      </c>
      <c r="D2769" s="7">
        <v>5</v>
      </c>
      <c r="E2769" s="7"/>
    </row>
    <row r="2770" spans="1:5">
      <c r="A2770" s="10" t="s">
        <v>5497</v>
      </c>
      <c r="B2770" t="s">
        <v>5498</v>
      </c>
      <c r="C2770" s="7">
        <v>0</v>
      </c>
      <c r="D2770" s="7">
        <v>1</v>
      </c>
      <c r="E2770" s="7"/>
    </row>
    <row r="2771" spans="1:5">
      <c r="A2771" s="10" t="s">
        <v>5499</v>
      </c>
      <c r="B2771" t="s">
        <v>5500</v>
      </c>
      <c r="C2771" s="7">
        <v>7</v>
      </c>
      <c r="D2771" s="7">
        <v>7</v>
      </c>
      <c r="E2771" s="7"/>
    </row>
    <row r="2772" spans="1:5">
      <c r="A2772" s="10" t="s">
        <v>5501</v>
      </c>
      <c r="B2772" t="s">
        <v>5502</v>
      </c>
      <c r="C2772" s="7">
        <v>1</v>
      </c>
      <c r="D2772" s="7">
        <v>1</v>
      </c>
      <c r="E2772" s="7"/>
    </row>
    <row r="2773" spans="1:5">
      <c r="A2773" s="10" t="s">
        <v>5503</v>
      </c>
      <c r="B2773" t="s">
        <v>5504</v>
      </c>
      <c r="C2773" s="7">
        <v>1</v>
      </c>
      <c r="D2773" s="7">
        <v>1</v>
      </c>
      <c r="E2773" s="7"/>
    </row>
    <row r="2774" spans="1:5">
      <c r="A2774" s="10" t="s">
        <v>5505</v>
      </c>
      <c r="B2774" t="s">
        <v>5506</v>
      </c>
      <c r="C2774" s="7">
        <v>0</v>
      </c>
      <c r="D2774" s="7">
        <v>1</v>
      </c>
      <c r="E2774" s="7"/>
    </row>
    <row r="2775" spans="1:5">
      <c r="A2775" s="10" t="s">
        <v>5507</v>
      </c>
      <c r="B2775" t="s">
        <v>5508</v>
      </c>
      <c r="C2775" s="7">
        <v>633</v>
      </c>
      <c r="D2775" s="7">
        <v>624</v>
      </c>
      <c r="E2775" s="7"/>
    </row>
    <row r="2776" spans="1:5">
      <c r="A2776" s="10" t="s">
        <v>5509</v>
      </c>
      <c r="B2776" t="s">
        <v>5510</v>
      </c>
      <c r="C2776" s="7">
        <v>2277</v>
      </c>
      <c r="D2776" s="7">
        <v>1978</v>
      </c>
      <c r="E2776" s="7"/>
    </row>
    <row r="2777" spans="1:5">
      <c r="A2777" s="10" t="s">
        <v>5511</v>
      </c>
      <c r="B2777" t="s">
        <v>5512</v>
      </c>
      <c r="C2777" s="7">
        <v>1</v>
      </c>
      <c r="D2777" s="7">
        <v>6</v>
      </c>
      <c r="E2777" s="7"/>
    </row>
    <row r="2778" spans="1:5">
      <c r="A2778" s="10" t="s">
        <v>5513</v>
      </c>
      <c r="B2778" t="s">
        <v>5514</v>
      </c>
      <c r="C2778" s="7">
        <v>1</v>
      </c>
      <c r="D2778" s="7">
        <v>3</v>
      </c>
      <c r="E2778" s="7"/>
    </row>
    <row r="2779" spans="1:5">
      <c r="A2779" s="10" t="s">
        <v>5515</v>
      </c>
      <c r="B2779" t="s">
        <v>5516</v>
      </c>
      <c r="C2779" s="7">
        <v>10</v>
      </c>
      <c r="D2779" s="7">
        <v>11</v>
      </c>
      <c r="E2779" s="7"/>
    </row>
    <row r="2780" spans="1:5">
      <c r="A2780" s="10" t="s">
        <v>5517</v>
      </c>
      <c r="B2780" t="s">
        <v>5518</v>
      </c>
      <c r="C2780" s="7">
        <v>0</v>
      </c>
      <c r="D2780" s="7">
        <v>1</v>
      </c>
      <c r="E2780" s="7"/>
    </row>
    <row r="2781" spans="1:5">
      <c r="A2781" s="10" t="s">
        <v>5519</v>
      </c>
      <c r="B2781" t="s">
        <v>5520</v>
      </c>
      <c r="C2781" s="7">
        <v>0</v>
      </c>
      <c r="D2781" s="7">
        <v>1</v>
      </c>
      <c r="E2781" s="7"/>
    </row>
    <row r="2782" spans="1:5">
      <c r="A2782" s="10" t="s">
        <v>5521</v>
      </c>
      <c r="B2782" t="s">
        <v>5522</v>
      </c>
      <c r="C2782" s="7">
        <v>3</v>
      </c>
      <c r="D2782" s="7">
        <v>3</v>
      </c>
      <c r="E2782" s="7"/>
    </row>
    <row r="2783" spans="1:5">
      <c r="A2783" s="10" t="s">
        <v>5523</v>
      </c>
      <c r="B2783" t="s">
        <v>5524</v>
      </c>
      <c r="C2783" s="7">
        <v>0</v>
      </c>
      <c r="D2783" s="7">
        <v>3</v>
      </c>
      <c r="E2783" s="7"/>
    </row>
    <row r="2784" spans="1:5">
      <c r="A2784" s="10" t="s">
        <v>5525</v>
      </c>
      <c r="B2784" t="s">
        <v>5526</v>
      </c>
      <c r="C2784" s="7">
        <v>216</v>
      </c>
      <c r="D2784" s="7">
        <v>201</v>
      </c>
      <c r="E2784" s="7"/>
    </row>
    <row r="2785" spans="1:5">
      <c r="A2785" s="10" t="s">
        <v>5527</v>
      </c>
      <c r="B2785" t="s">
        <v>5528</v>
      </c>
      <c r="C2785" s="7">
        <v>0</v>
      </c>
      <c r="D2785" s="7">
        <v>1</v>
      </c>
      <c r="E2785" s="7"/>
    </row>
    <row r="2786" spans="1:5">
      <c r="A2786" s="10" t="s">
        <v>5529</v>
      </c>
      <c r="B2786" t="s">
        <v>5530</v>
      </c>
      <c r="C2786" s="7">
        <v>0</v>
      </c>
      <c r="D2786" s="7">
        <v>3</v>
      </c>
      <c r="E2786" s="7"/>
    </row>
    <row r="2787" spans="1:5">
      <c r="A2787" s="10" t="s">
        <v>5531</v>
      </c>
      <c r="B2787" t="s">
        <v>5532</v>
      </c>
      <c r="C2787" s="7">
        <v>59</v>
      </c>
      <c r="D2787" s="7">
        <v>47</v>
      </c>
      <c r="E2787" s="7"/>
    </row>
    <row r="2788" spans="1:5">
      <c r="A2788" s="10" t="s">
        <v>5533</v>
      </c>
      <c r="B2788" t="s">
        <v>5534</v>
      </c>
      <c r="C2788" s="7">
        <v>0</v>
      </c>
      <c r="D2788" s="7">
        <v>1</v>
      </c>
      <c r="E2788" s="7"/>
    </row>
    <row r="2789" spans="1:5">
      <c r="A2789" s="10" t="s">
        <v>5535</v>
      </c>
      <c r="B2789" t="s">
        <v>5536</v>
      </c>
      <c r="C2789" s="7">
        <v>70</v>
      </c>
      <c r="D2789" s="7">
        <v>102</v>
      </c>
      <c r="E2789" s="7"/>
    </row>
    <row r="2790" spans="1:5">
      <c r="A2790" s="10" t="s">
        <v>5537</v>
      </c>
      <c r="B2790" t="s">
        <v>5538</v>
      </c>
      <c r="C2790" s="7">
        <v>117</v>
      </c>
      <c r="D2790" s="7">
        <v>101</v>
      </c>
      <c r="E2790" s="7"/>
    </row>
    <row r="2791" spans="1:5">
      <c r="A2791" s="10" t="s">
        <v>5539</v>
      </c>
      <c r="B2791" t="s">
        <v>5540</v>
      </c>
      <c r="C2791" s="7">
        <v>82</v>
      </c>
      <c r="D2791" s="7">
        <v>71</v>
      </c>
      <c r="E2791" s="7"/>
    </row>
    <row r="2792" spans="1:5">
      <c r="A2792" s="10" t="s">
        <v>5541</v>
      </c>
      <c r="B2792" t="s">
        <v>5542</v>
      </c>
      <c r="C2792" s="7">
        <v>1032</v>
      </c>
      <c r="D2792" s="7">
        <v>886</v>
      </c>
      <c r="E2792" s="7"/>
    </row>
    <row r="2793" spans="1:5">
      <c r="A2793" s="10" t="s">
        <v>5543</v>
      </c>
      <c r="B2793" t="s">
        <v>5544</v>
      </c>
      <c r="C2793" s="7">
        <v>0</v>
      </c>
      <c r="D2793" s="7">
        <v>1</v>
      </c>
      <c r="E2793" s="7"/>
    </row>
    <row r="2794" spans="1:5">
      <c r="A2794" s="10" t="s">
        <v>5545</v>
      </c>
      <c r="B2794" t="s">
        <v>5546</v>
      </c>
      <c r="C2794" s="7">
        <v>7</v>
      </c>
      <c r="D2794" s="7">
        <v>4</v>
      </c>
      <c r="E2794" s="7"/>
    </row>
    <row r="2795" spans="1:5">
      <c r="A2795" s="10" t="s">
        <v>5547</v>
      </c>
      <c r="B2795" t="s">
        <v>5548</v>
      </c>
      <c r="C2795" s="7">
        <v>0</v>
      </c>
      <c r="D2795" s="7">
        <v>1</v>
      </c>
      <c r="E2795" s="7"/>
    </row>
    <row r="2796" spans="1:5">
      <c r="A2796" s="10" t="s">
        <v>5549</v>
      </c>
      <c r="B2796" t="s">
        <v>5550</v>
      </c>
      <c r="C2796" s="7">
        <v>0</v>
      </c>
      <c r="D2796" s="7">
        <v>1</v>
      </c>
      <c r="E2796" s="7"/>
    </row>
    <row r="2797" spans="1:5">
      <c r="A2797" s="10" t="s">
        <v>5551</v>
      </c>
      <c r="B2797" t="s">
        <v>5552</v>
      </c>
      <c r="C2797" s="7">
        <v>0</v>
      </c>
      <c r="D2797" s="7">
        <v>1</v>
      </c>
      <c r="E2797" s="7"/>
    </row>
    <row r="2798" spans="1:5">
      <c r="A2798" s="10" t="s">
        <v>5553</v>
      </c>
      <c r="B2798" t="s">
        <v>5554</v>
      </c>
      <c r="C2798" s="7">
        <v>1</v>
      </c>
      <c r="D2798" s="7">
        <v>1</v>
      </c>
      <c r="E2798" s="7"/>
    </row>
    <row r="2799" spans="1:5">
      <c r="A2799" s="10" t="s">
        <v>5555</v>
      </c>
      <c r="B2799" t="s">
        <v>5556</v>
      </c>
      <c r="C2799" s="7">
        <v>1</v>
      </c>
      <c r="D2799" s="7">
        <v>1</v>
      </c>
      <c r="E2799" s="7"/>
    </row>
    <row r="2800" spans="1:5">
      <c r="A2800" s="10" t="s">
        <v>5557</v>
      </c>
      <c r="B2800" t="s">
        <v>5558</v>
      </c>
      <c r="C2800" s="7">
        <v>0</v>
      </c>
      <c r="D2800" s="7">
        <v>1</v>
      </c>
      <c r="E2800" s="7"/>
    </row>
    <row r="2801" spans="1:5">
      <c r="A2801" s="10" t="s">
        <v>5559</v>
      </c>
      <c r="B2801" t="s">
        <v>5560</v>
      </c>
      <c r="C2801" s="7">
        <v>1</v>
      </c>
      <c r="D2801" s="7">
        <v>1</v>
      </c>
      <c r="E2801" s="7"/>
    </row>
    <row r="2802" spans="1:5">
      <c r="A2802" s="10" t="s">
        <v>5561</v>
      </c>
      <c r="B2802" t="s">
        <v>5562</v>
      </c>
      <c r="C2802" s="7">
        <v>3</v>
      </c>
      <c r="D2802" s="7">
        <v>3</v>
      </c>
      <c r="E2802" s="7"/>
    </row>
    <row r="2803" spans="1:5">
      <c r="A2803" s="10" t="s">
        <v>5563</v>
      </c>
      <c r="B2803" t="s">
        <v>5564</v>
      </c>
      <c r="C2803" s="7">
        <v>0</v>
      </c>
      <c r="D2803" s="7">
        <v>1</v>
      </c>
      <c r="E2803" s="7"/>
    </row>
    <row r="2804" spans="1:5">
      <c r="A2804" s="10" t="s">
        <v>5565</v>
      </c>
      <c r="B2804" t="s">
        <v>5566</v>
      </c>
      <c r="C2804" s="7">
        <v>0</v>
      </c>
      <c r="D2804" s="7">
        <v>1</v>
      </c>
      <c r="E2804" s="7"/>
    </row>
    <row r="2805" spans="1:5">
      <c r="A2805" s="10" t="s">
        <v>5567</v>
      </c>
      <c r="B2805" t="s">
        <v>5568</v>
      </c>
      <c r="C2805" s="7">
        <v>29</v>
      </c>
      <c r="D2805" s="7">
        <v>30</v>
      </c>
      <c r="E2805" s="7"/>
    </row>
    <row r="2806" spans="1:5">
      <c r="A2806" s="10" t="s">
        <v>5569</v>
      </c>
      <c r="B2806" t="s">
        <v>5570</v>
      </c>
      <c r="C2806" s="7">
        <v>2</v>
      </c>
      <c r="D2806" s="7">
        <v>2</v>
      </c>
      <c r="E2806" s="7"/>
    </row>
    <row r="2807" spans="1:5">
      <c r="A2807" s="10" t="s">
        <v>5571</v>
      </c>
      <c r="B2807" t="s">
        <v>5572</v>
      </c>
      <c r="C2807" s="7">
        <v>19</v>
      </c>
      <c r="D2807" s="7">
        <v>19</v>
      </c>
      <c r="E2807" s="7"/>
    </row>
    <row r="2808" spans="1:5">
      <c r="A2808" s="10" t="s">
        <v>5573</v>
      </c>
      <c r="B2808" t="s">
        <v>5574</v>
      </c>
      <c r="C2808" s="7">
        <v>11</v>
      </c>
      <c r="D2808" s="7">
        <v>9</v>
      </c>
      <c r="E2808" s="7"/>
    </row>
    <row r="2809" spans="1:5">
      <c r="A2809" s="10" t="s">
        <v>5575</v>
      </c>
      <c r="B2809" t="s">
        <v>5576</v>
      </c>
      <c r="C2809" s="7">
        <v>0</v>
      </c>
      <c r="D2809" s="7">
        <v>1</v>
      </c>
      <c r="E2809" s="7"/>
    </row>
    <row r="2810" spans="1:5">
      <c r="A2810" s="10" t="s">
        <v>5577</v>
      </c>
      <c r="B2810" t="s">
        <v>5578</v>
      </c>
      <c r="C2810" s="7">
        <v>5</v>
      </c>
      <c r="D2810" s="7">
        <v>7</v>
      </c>
      <c r="E2810" s="7"/>
    </row>
    <row r="2811" spans="1:5">
      <c r="A2811" s="10" t="s">
        <v>5579</v>
      </c>
      <c r="B2811" t="s">
        <v>5580</v>
      </c>
      <c r="C2811" s="7">
        <v>5</v>
      </c>
      <c r="D2811" s="7">
        <v>7</v>
      </c>
      <c r="E2811" s="7"/>
    </row>
    <row r="2812" spans="1:5">
      <c r="A2812" s="10" t="s">
        <v>5581</v>
      </c>
      <c r="B2812" t="s">
        <v>5582</v>
      </c>
      <c r="C2812" s="7">
        <v>5</v>
      </c>
      <c r="D2812" s="7">
        <v>5</v>
      </c>
      <c r="E2812" s="7"/>
    </row>
    <row r="2813" spans="1:5">
      <c r="A2813" s="10" t="s">
        <v>5583</v>
      </c>
      <c r="B2813" t="s">
        <v>5584</v>
      </c>
      <c r="C2813" s="7">
        <v>8</v>
      </c>
      <c r="D2813" s="7">
        <v>9</v>
      </c>
      <c r="E2813" s="7"/>
    </row>
    <row r="2814" spans="1:5">
      <c r="A2814" s="10" t="s">
        <v>5585</v>
      </c>
      <c r="B2814" t="s">
        <v>5586</v>
      </c>
      <c r="C2814" s="7">
        <v>1</v>
      </c>
      <c r="D2814" s="7">
        <v>1</v>
      </c>
      <c r="E2814" s="7"/>
    </row>
    <row r="2815" spans="1:5">
      <c r="A2815" s="10" t="s">
        <v>5587</v>
      </c>
      <c r="B2815" t="s">
        <v>5588</v>
      </c>
      <c r="C2815" s="7">
        <v>15</v>
      </c>
      <c r="D2815" s="7">
        <v>17</v>
      </c>
      <c r="E2815" s="7"/>
    </row>
    <row r="2816" spans="1:5">
      <c r="A2816" s="10" t="s">
        <v>5589</v>
      </c>
      <c r="B2816" t="s">
        <v>5590</v>
      </c>
      <c r="C2816" s="7">
        <v>2</v>
      </c>
      <c r="D2816" s="7">
        <v>3</v>
      </c>
      <c r="E2816" s="7"/>
    </row>
    <row r="2817" spans="1:5">
      <c r="A2817" s="10" t="s">
        <v>5591</v>
      </c>
      <c r="B2817" t="s">
        <v>5592</v>
      </c>
      <c r="C2817" s="7">
        <v>0</v>
      </c>
      <c r="D2817" s="7">
        <v>1</v>
      </c>
      <c r="E2817" s="7"/>
    </row>
    <row r="2818" spans="1:5">
      <c r="A2818" s="10" t="s">
        <v>5593</v>
      </c>
      <c r="B2818" t="s">
        <v>5594</v>
      </c>
      <c r="C2818" s="7">
        <v>0</v>
      </c>
      <c r="D2818" s="7">
        <v>1</v>
      </c>
      <c r="E2818" s="7"/>
    </row>
    <row r="2819" spans="1:5">
      <c r="A2819" s="10" t="s">
        <v>5595</v>
      </c>
      <c r="B2819" t="s">
        <v>5596</v>
      </c>
      <c r="C2819" s="7">
        <v>6</v>
      </c>
      <c r="D2819" s="7">
        <v>2</v>
      </c>
      <c r="E2819" s="7"/>
    </row>
    <row r="2820" spans="1:5">
      <c r="A2820" s="10" t="s">
        <v>5597</v>
      </c>
      <c r="B2820" t="s">
        <v>5598</v>
      </c>
      <c r="C2820" s="7">
        <v>7</v>
      </c>
      <c r="D2820" s="7">
        <v>7</v>
      </c>
      <c r="E2820" s="7"/>
    </row>
    <row r="2821" spans="1:5">
      <c r="A2821" s="10" t="s">
        <v>5599</v>
      </c>
      <c r="B2821" t="s">
        <v>5600</v>
      </c>
      <c r="C2821" s="7">
        <v>1</v>
      </c>
      <c r="D2821" s="7">
        <v>1</v>
      </c>
      <c r="E2821" s="7"/>
    </row>
    <row r="2822" spans="1:5">
      <c r="A2822" s="10" t="s">
        <v>5601</v>
      </c>
      <c r="B2822" t="s">
        <v>5602</v>
      </c>
      <c r="C2822" s="7">
        <v>0</v>
      </c>
      <c r="D2822" s="7">
        <v>1</v>
      </c>
      <c r="E2822" s="7"/>
    </row>
    <row r="2823" spans="1:5">
      <c r="A2823" s="10" t="s">
        <v>5603</v>
      </c>
      <c r="B2823" t="s">
        <v>5604</v>
      </c>
      <c r="C2823" s="7">
        <v>0</v>
      </c>
      <c r="D2823" s="7">
        <v>1</v>
      </c>
      <c r="E2823" s="7"/>
    </row>
    <row r="2824" spans="1:5">
      <c r="A2824" s="10" t="s">
        <v>5605</v>
      </c>
      <c r="B2824" t="s">
        <v>5606</v>
      </c>
      <c r="C2824" s="7">
        <v>1</v>
      </c>
      <c r="D2824" s="7">
        <v>1</v>
      </c>
      <c r="E2824" s="7"/>
    </row>
    <row r="2825" spans="1:5">
      <c r="A2825" s="10" t="s">
        <v>5607</v>
      </c>
      <c r="B2825" t="s">
        <v>5608</v>
      </c>
      <c r="C2825" s="7">
        <v>33</v>
      </c>
      <c r="D2825" s="7">
        <v>29</v>
      </c>
      <c r="E2825" s="7"/>
    </row>
    <row r="2826" spans="1:5">
      <c r="A2826" s="10" t="s">
        <v>5609</v>
      </c>
      <c r="B2826" t="s">
        <v>5610</v>
      </c>
      <c r="C2826" s="7">
        <v>0</v>
      </c>
      <c r="D2826" s="7">
        <v>1</v>
      </c>
      <c r="E2826" s="7"/>
    </row>
    <row r="2827" spans="1:5">
      <c r="A2827" s="10" t="s">
        <v>5611</v>
      </c>
      <c r="B2827" t="s">
        <v>5612</v>
      </c>
      <c r="C2827" s="7">
        <v>0</v>
      </c>
      <c r="D2827" s="7">
        <v>1</v>
      </c>
      <c r="E2827" s="7"/>
    </row>
    <row r="2828" spans="1:5">
      <c r="A2828" s="10" t="s">
        <v>5613</v>
      </c>
      <c r="B2828" t="s">
        <v>5614</v>
      </c>
      <c r="C2828" s="7">
        <v>14</v>
      </c>
      <c r="D2828" s="7">
        <v>12</v>
      </c>
      <c r="E2828" s="7"/>
    </row>
    <row r="2829" spans="1:5">
      <c r="A2829" s="10" t="s">
        <v>5615</v>
      </c>
      <c r="B2829" t="s">
        <v>5616</v>
      </c>
      <c r="C2829" s="7">
        <v>3</v>
      </c>
      <c r="D2829" s="7">
        <v>2</v>
      </c>
      <c r="E2829" s="7"/>
    </row>
    <row r="2830" spans="1:5">
      <c r="A2830" s="10" t="s">
        <v>5617</v>
      </c>
      <c r="B2830" t="s">
        <v>5618</v>
      </c>
      <c r="C2830" s="7">
        <v>0</v>
      </c>
      <c r="D2830" s="7">
        <v>1</v>
      </c>
      <c r="E2830" s="7"/>
    </row>
    <row r="2831" spans="1:5">
      <c r="A2831" s="10" t="s">
        <v>5619</v>
      </c>
      <c r="B2831" t="s">
        <v>5620</v>
      </c>
      <c r="C2831" s="7">
        <v>0</v>
      </c>
      <c r="D2831" s="7">
        <v>1</v>
      </c>
      <c r="E2831" s="7"/>
    </row>
    <row r="2832" spans="1:5">
      <c r="A2832" s="10" t="s">
        <v>5621</v>
      </c>
      <c r="B2832" t="s">
        <v>5622</v>
      </c>
      <c r="C2832" s="7">
        <v>2</v>
      </c>
      <c r="D2832" s="7">
        <v>3</v>
      </c>
      <c r="E2832" s="7"/>
    </row>
    <row r="2833" spans="1:5">
      <c r="A2833" s="10" t="s">
        <v>5623</v>
      </c>
      <c r="B2833" t="s">
        <v>5624</v>
      </c>
      <c r="C2833" s="7">
        <v>1</v>
      </c>
      <c r="D2833" s="7">
        <v>1</v>
      </c>
      <c r="E2833" s="7"/>
    </row>
    <row r="2834" spans="1:5">
      <c r="A2834" s="10" t="s">
        <v>5625</v>
      </c>
      <c r="B2834" t="s">
        <v>5626</v>
      </c>
      <c r="C2834" s="7">
        <v>1</v>
      </c>
      <c r="D2834" s="7">
        <v>1</v>
      </c>
      <c r="E2834" s="7"/>
    </row>
    <row r="2835" spans="1:5">
      <c r="A2835" s="10" t="s">
        <v>5627</v>
      </c>
      <c r="B2835" t="s">
        <v>5628</v>
      </c>
      <c r="C2835" s="7">
        <v>0</v>
      </c>
      <c r="D2835" s="7">
        <v>1</v>
      </c>
      <c r="E2835" s="7"/>
    </row>
    <row r="2836" spans="1:5">
      <c r="A2836" s="10" t="s">
        <v>5629</v>
      </c>
      <c r="B2836" t="s">
        <v>5630</v>
      </c>
      <c r="C2836" s="7">
        <v>0</v>
      </c>
      <c r="D2836" s="7">
        <v>1</v>
      </c>
      <c r="E2836" s="7"/>
    </row>
    <row r="2837" spans="1:5">
      <c r="A2837" s="10" t="s">
        <v>5631</v>
      </c>
      <c r="B2837" t="s">
        <v>5632</v>
      </c>
      <c r="C2837" s="7">
        <v>0</v>
      </c>
      <c r="D2837" s="7">
        <v>1</v>
      </c>
      <c r="E2837" s="7"/>
    </row>
    <row r="2838" spans="1:5">
      <c r="A2838" s="10" t="s">
        <v>5633</v>
      </c>
      <c r="B2838" t="s">
        <v>5634</v>
      </c>
      <c r="C2838" s="7">
        <v>0</v>
      </c>
      <c r="D2838" s="7">
        <v>1</v>
      </c>
      <c r="E2838" s="7"/>
    </row>
    <row r="2839" spans="1:5">
      <c r="A2839" s="10" t="s">
        <v>5635</v>
      </c>
      <c r="B2839" t="s">
        <v>5636</v>
      </c>
      <c r="C2839" s="7">
        <v>0</v>
      </c>
      <c r="D2839" s="7">
        <v>1</v>
      </c>
      <c r="E2839" s="7"/>
    </row>
    <row r="2840" spans="1:5">
      <c r="A2840" s="10" t="s">
        <v>5637</v>
      </c>
      <c r="B2840" t="s">
        <v>5638</v>
      </c>
      <c r="C2840" s="7">
        <v>0</v>
      </c>
      <c r="D2840" s="7">
        <v>1</v>
      </c>
      <c r="E2840" s="7"/>
    </row>
    <row r="2841" spans="1:5">
      <c r="A2841" s="10" t="s">
        <v>5639</v>
      </c>
      <c r="B2841" t="s">
        <v>5640</v>
      </c>
      <c r="C2841" s="7">
        <v>0</v>
      </c>
      <c r="D2841" s="7">
        <v>1</v>
      </c>
      <c r="E2841" s="7"/>
    </row>
    <row r="2842" spans="1:5">
      <c r="A2842" s="10" t="s">
        <v>5641</v>
      </c>
      <c r="B2842" t="s">
        <v>5642</v>
      </c>
      <c r="C2842" s="7">
        <v>0</v>
      </c>
      <c r="D2842" s="7">
        <v>2</v>
      </c>
      <c r="E2842" s="7"/>
    </row>
    <row r="2843" spans="1:5">
      <c r="A2843" s="10" t="s">
        <v>5643</v>
      </c>
      <c r="B2843" t="s">
        <v>5644</v>
      </c>
      <c r="C2843" s="7">
        <v>0</v>
      </c>
      <c r="D2843" s="7">
        <v>1</v>
      </c>
      <c r="E2843" s="7"/>
    </row>
    <row r="2844" spans="1:5">
      <c r="A2844" s="10" t="s">
        <v>5645</v>
      </c>
      <c r="B2844" t="s">
        <v>5646</v>
      </c>
      <c r="C2844" s="7">
        <v>0</v>
      </c>
      <c r="D2844" s="7">
        <v>1</v>
      </c>
      <c r="E2844" s="7"/>
    </row>
    <row r="2845" spans="1:5">
      <c r="A2845" s="10" t="s">
        <v>5647</v>
      </c>
      <c r="B2845" t="s">
        <v>5648</v>
      </c>
      <c r="C2845" s="7">
        <v>1</v>
      </c>
      <c r="D2845" s="7">
        <v>1</v>
      </c>
      <c r="E2845" s="7"/>
    </row>
    <row r="2846" spans="1:5">
      <c r="A2846" s="10" t="s">
        <v>5649</v>
      </c>
      <c r="B2846" t="s">
        <v>5650</v>
      </c>
      <c r="C2846" s="7">
        <v>0</v>
      </c>
      <c r="D2846" s="7">
        <v>1</v>
      </c>
      <c r="E2846" s="7"/>
    </row>
    <row r="2847" spans="1:5">
      <c r="A2847" s="10" t="s">
        <v>5651</v>
      </c>
      <c r="B2847" t="s">
        <v>5652</v>
      </c>
      <c r="C2847" s="7">
        <v>3</v>
      </c>
      <c r="D2847" s="7">
        <v>4</v>
      </c>
      <c r="E2847" s="7"/>
    </row>
    <row r="2848" spans="1:5">
      <c r="A2848" s="10" t="s">
        <v>5653</v>
      </c>
      <c r="B2848" t="s">
        <v>5654</v>
      </c>
      <c r="C2848" s="7">
        <v>0</v>
      </c>
      <c r="D2848" s="7">
        <v>1</v>
      </c>
      <c r="E2848" s="7"/>
    </row>
    <row r="2849" spans="1:5">
      <c r="A2849" s="10" t="s">
        <v>5655</v>
      </c>
      <c r="B2849" t="s">
        <v>5656</v>
      </c>
      <c r="C2849" s="7">
        <v>359</v>
      </c>
      <c r="D2849" s="7">
        <v>347</v>
      </c>
      <c r="E2849" s="7"/>
    </row>
    <row r="2850" spans="1:5">
      <c r="A2850" s="10" t="s">
        <v>5657</v>
      </c>
      <c r="B2850" t="s">
        <v>5658</v>
      </c>
      <c r="C2850" s="7">
        <v>1</v>
      </c>
      <c r="D2850" s="7">
        <v>1</v>
      </c>
      <c r="E2850" s="7"/>
    </row>
    <row r="2851" spans="1:5">
      <c r="A2851" s="10" t="s">
        <v>5659</v>
      </c>
      <c r="B2851" t="s">
        <v>5660</v>
      </c>
      <c r="C2851" s="7">
        <v>6891</v>
      </c>
      <c r="D2851" s="7">
        <v>6886</v>
      </c>
      <c r="E2851" s="7"/>
    </row>
    <row r="2852" spans="1:5">
      <c r="A2852" s="10" t="s">
        <v>5662</v>
      </c>
      <c r="B2852" t="s">
        <v>5663</v>
      </c>
      <c r="C2852" s="7">
        <v>12</v>
      </c>
      <c r="D2852" s="7">
        <v>20</v>
      </c>
      <c r="E2852" s="7"/>
    </row>
    <row r="2853" spans="1:5">
      <c r="A2853" s="10" t="s">
        <v>5665</v>
      </c>
      <c r="B2853" t="s">
        <v>5666</v>
      </c>
      <c r="C2853" s="7">
        <v>1</v>
      </c>
      <c r="D2853" s="7">
        <v>800</v>
      </c>
      <c r="E2853" s="7"/>
    </row>
    <row r="2854" spans="1:5">
      <c r="A2854" s="10" t="s">
        <v>5667</v>
      </c>
      <c r="B2854" t="s">
        <v>5668</v>
      </c>
      <c r="C2854" s="7">
        <v>0</v>
      </c>
      <c r="D2854" s="7">
        <v>10</v>
      </c>
      <c r="E2854" s="7"/>
    </row>
    <row r="2855" spans="1:5">
      <c r="A2855" s="10" t="s">
        <v>5669</v>
      </c>
      <c r="B2855" t="s">
        <v>5670</v>
      </c>
      <c r="C2855" s="7">
        <v>0</v>
      </c>
      <c r="D2855" s="7">
        <v>520</v>
      </c>
      <c r="E2855" s="7"/>
    </row>
    <row r="2856" spans="1:5">
      <c r="A2856" s="10" t="s">
        <v>5671</v>
      </c>
      <c r="B2856" t="s">
        <v>5672</v>
      </c>
      <c r="C2856" s="7">
        <v>0</v>
      </c>
      <c r="D2856" s="7">
        <v>310</v>
      </c>
      <c r="E2856" s="7"/>
    </row>
    <row r="2857" spans="1:5">
      <c r="A2857" s="10" t="s">
        <v>5673</v>
      </c>
      <c r="B2857" t="s">
        <v>5674</v>
      </c>
      <c r="C2857" s="7">
        <v>0</v>
      </c>
      <c r="D2857" s="7">
        <v>2350</v>
      </c>
      <c r="E2857" s="7"/>
    </row>
    <row r="2858" spans="1:5">
      <c r="A2858" s="10" t="s">
        <v>5675</v>
      </c>
      <c r="B2858" t="s">
        <v>5676</v>
      </c>
      <c r="C2858" s="7">
        <v>0</v>
      </c>
      <c r="D2858" s="7">
        <v>2350</v>
      </c>
      <c r="E2858" s="7"/>
    </row>
    <row r="2859" spans="1:5">
      <c r="A2859" s="10" t="s">
        <v>5677</v>
      </c>
      <c r="B2859" t="s">
        <v>5678</v>
      </c>
      <c r="C2859" s="7">
        <v>0</v>
      </c>
      <c r="D2859" s="7">
        <v>10</v>
      </c>
      <c r="E2859" s="7"/>
    </row>
    <row r="2860" spans="1:5">
      <c r="A2860" s="10" t="s">
        <v>5679</v>
      </c>
      <c r="B2860" t="s">
        <v>5680</v>
      </c>
      <c r="C2860" s="7">
        <v>23</v>
      </c>
      <c r="D2860" s="7">
        <v>20</v>
      </c>
      <c r="E2860" s="7"/>
    </row>
    <row r="2861" spans="1:5">
      <c r="A2861" s="10" t="s">
        <v>5681</v>
      </c>
      <c r="B2861" t="s">
        <v>5682</v>
      </c>
      <c r="C2861" s="7">
        <v>52</v>
      </c>
      <c r="D2861" s="7">
        <v>60</v>
      </c>
      <c r="E2861" s="7"/>
    </row>
    <row r="2862" spans="1:5">
      <c r="A2862" s="10" t="s">
        <v>5683</v>
      </c>
      <c r="B2862" t="s">
        <v>5684</v>
      </c>
      <c r="C2862" s="7">
        <v>152</v>
      </c>
      <c r="D2862" s="7">
        <v>800</v>
      </c>
      <c r="E2862" s="7"/>
    </row>
    <row r="2863" spans="1:5">
      <c r="A2863" s="10" t="s">
        <v>5685</v>
      </c>
      <c r="B2863" t="s">
        <v>5686</v>
      </c>
      <c r="C2863" s="7">
        <v>9</v>
      </c>
      <c r="D2863" s="7">
        <v>10</v>
      </c>
      <c r="E2863" s="7"/>
    </row>
    <row r="2864" spans="1:5">
      <c r="A2864" s="10" t="s">
        <v>5687</v>
      </c>
      <c r="B2864" t="s">
        <v>5688</v>
      </c>
      <c r="C2864" s="7">
        <v>0</v>
      </c>
      <c r="D2864" s="7">
        <v>3</v>
      </c>
      <c r="E2864" s="7"/>
    </row>
    <row r="2865" spans="1:5">
      <c r="A2865" s="10" t="s">
        <v>5689</v>
      </c>
      <c r="B2865" t="s">
        <v>5690</v>
      </c>
      <c r="C2865" s="7">
        <v>57</v>
      </c>
      <c r="D2865" s="7">
        <v>60</v>
      </c>
      <c r="E2865" s="7"/>
    </row>
    <row r="2866" spans="1:5">
      <c r="A2866" s="10" t="s">
        <v>5691</v>
      </c>
      <c r="B2866" t="s">
        <v>5692</v>
      </c>
      <c r="C2866" s="7">
        <v>40</v>
      </c>
      <c r="D2866" s="7">
        <v>50</v>
      </c>
      <c r="E2866" s="7"/>
    </row>
    <row r="2867" spans="1:5">
      <c r="A2867" s="10" t="s">
        <v>5693</v>
      </c>
      <c r="B2867" t="s">
        <v>5694</v>
      </c>
      <c r="C2867" s="7">
        <v>1</v>
      </c>
      <c r="D2867" s="7">
        <v>10</v>
      </c>
      <c r="E2867" s="7"/>
    </row>
    <row r="2868" spans="1:5">
      <c r="A2868" s="10" t="s">
        <v>5695</v>
      </c>
      <c r="B2868" t="s">
        <v>5696</v>
      </c>
      <c r="C2868" s="7">
        <v>1</v>
      </c>
      <c r="D2868" s="7">
        <v>5</v>
      </c>
      <c r="E2868" s="7"/>
    </row>
    <row r="2869" spans="1:5">
      <c r="A2869" s="10" t="s">
        <v>5697</v>
      </c>
      <c r="B2869" t="s">
        <v>5698</v>
      </c>
      <c r="C2869" s="7">
        <v>0</v>
      </c>
      <c r="D2869" s="7">
        <v>700</v>
      </c>
      <c r="E2869" s="7"/>
    </row>
    <row r="2870" spans="1:5">
      <c r="A2870" s="10" t="s">
        <v>5699</v>
      </c>
      <c r="B2870" t="s">
        <v>5700</v>
      </c>
      <c r="C2870" s="7">
        <v>0</v>
      </c>
      <c r="D2870" s="7">
        <v>700</v>
      </c>
      <c r="E2870" s="7"/>
    </row>
    <row r="2871" spans="1:5">
      <c r="A2871" s="10" t="s">
        <v>5701</v>
      </c>
      <c r="B2871" t="s">
        <v>5702</v>
      </c>
      <c r="C2871" s="7">
        <v>143</v>
      </c>
      <c r="D2871" s="7">
        <v>150</v>
      </c>
      <c r="E2871" s="7"/>
    </row>
    <row r="2872" spans="1:5">
      <c r="A2872" s="10" t="s">
        <v>5704</v>
      </c>
      <c r="B2872" t="s">
        <v>5705</v>
      </c>
      <c r="C2872" s="7">
        <v>10</v>
      </c>
      <c r="D2872" s="7">
        <v>11</v>
      </c>
      <c r="E2872" s="7"/>
    </row>
    <row r="2873" spans="1:5">
      <c r="A2873" s="10" t="s">
        <v>5706</v>
      </c>
      <c r="B2873" t="s">
        <v>5707</v>
      </c>
      <c r="C2873" s="7">
        <v>1</v>
      </c>
      <c r="D2873" s="7">
        <v>1</v>
      </c>
      <c r="E2873" s="7"/>
    </row>
    <row r="2874" spans="1:5">
      <c r="A2874" s="10" t="s">
        <v>5708</v>
      </c>
      <c r="B2874" t="s">
        <v>5709</v>
      </c>
      <c r="C2874" s="7">
        <v>640</v>
      </c>
      <c r="D2874" s="7">
        <v>590</v>
      </c>
      <c r="E2874" s="7"/>
    </row>
    <row r="2875" spans="1:5">
      <c r="A2875" s="10" t="s">
        <v>5710</v>
      </c>
      <c r="B2875" t="s">
        <v>5711</v>
      </c>
      <c r="C2875" s="7">
        <v>0</v>
      </c>
      <c r="D2875" s="7">
        <v>2</v>
      </c>
      <c r="E2875" s="7"/>
    </row>
    <row r="2876" spans="1:5">
      <c r="A2876" s="10" t="s">
        <v>5712</v>
      </c>
      <c r="B2876" t="s">
        <v>5713</v>
      </c>
      <c r="C2876" s="7">
        <v>0</v>
      </c>
      <c r="D2876" s="7">
        <v>2</v>
      </c>
      <c r="E2876" s="7"/>
    </row>
    <row r="2877" spans="1:5">
      <c r="A2877" s="10" t="s">
        <v>5714</v>
      </c>
      <c r="B2877" t="s">
        <v>5715</v>
      </c>
      <c r="C2877" s="7">
        <v>0</v>
      </c>
      <c r="D2877" s="7">
        <v>2</v>
      </c>
      <c r="E2877" s="7"/>
    </row>
    <row r="2878" spans="1:5">
      <c r="A2878" s="10" t="s">
        <v>5716</v>
      </c>
      <c r="B2878" t="s">
        <v>5717</v>
      </c>
      <c r="C2878" s="7">
        <v>0</v>
      </c>
      <c r="D2878" s="7">
        <v>2</v>
      </c>
      <c r="E2878" s="7"/>
    </row>
    <row r="2879" spans="1:5">
      <c r="A2879" s="10" t="s">
        <v>5718</v>
      </c>
      <c r="B2879" t="s">
        <v>5719</v>
      </c>
      <c r="C2879" s="7">
        <v>21</v>
      </c>
      <c r="D2879" s="7">
        <v>16</v>
      </c>
      <c r="E2879" s="7"/>
    </row>
    <row r="2880" spans="1:5">
      <c r="A2880" s="10" t="s">
        <v>5720</v>
      </c>
      <c r="B2880" t="s">
        <v>5721</v>
      </c>
      <c r="C2880" s="7">
        <v>162</v>
      </c>
      <c r="D2880" s="7">
        <v>150</v>
      </c>
      <c r="E2880" s="7"/>
    </row>
    <row r="2881" spans="1:5">
      <c r="A2881" s="10" t="s">
        <v>5722</v>
      </c>
      <c r="B2881" t="s">
        <v>5723</v>
      </c>
      <c r="C2881" s="7">
        <v>0</v>
      </c>
      <c r="D2881" s="7">
        <v>2</v>
      </c>
      <c r="E2881" s="7"/>
    </row>
    <row r="2882" spans="1:5">
      <c r="A2882" s="10" t="s">
        <v>5724</v>
      </c>
      <c r="B2882" t="s">
        <v>5725</v>
      </c>
      <c r="C2882" s="7">
        <v>1</v>
      </c>
      <c r="D2882" s="7">
        <v>2</v>
      </c>
      <c r="E2882" s="7"/>
    </row>
    <row r="2883" spans="1:5">
      <c r="A2883" s="10" t="s">
        <v>5726</v>
      </c>
      <c r="B2883" t="s">
        <v>5727</v>
      </c>
      <c r="C2883" s="7">
        <v>0</v>
      </c>
      <c r="D2883" s="7">
        <v>2</v>
      </c>
      <c r="E2883" s="7"/>
    </row>
    <row r="2884" spans="1:5">
      <c r="A2884" s="10" t="s">
        <v>5728</v>
      </c>
      <c r="B2884" t="s">
        <v>5729</v>
      </c>
      <c r="C2884" s="7">
        <v>4</v>
      </c>
      <c r="D2884" s="7">
        <v>5</v>
      </c>
      <c r="E2884" s="7"/>
    </row>
    <row r="2885" spans="1:5">
      <c r="A2885" s="10" t="s">
        <v>5730</v>
      </c>
      <c r="B2885" t="s">
        <v>5731</v>
      </c>
      <c r="C2885" s="7">
        <v>14</v>
      </c>
      <c r="D2885" s="7">
        <v>15</v>
      </c>
      <c r="E2885" s="7"/>
    </row>
    <row r="2886" spans="1:5">
      <c r="A2886" s="10" t="s">
        <v>5732</v>
      </c>
      <c r="B2886" t="s">
        <v>5733</v>
      </c>
      <c r="C2886" s="7">
        <v>0</v>
      </c>
      <c r="D2886" s="7">
        <v>1</v>
      </c>
      <c r="E2886" s="7"/>
    </row>
    <row r="2887" spans="1:5">
      <c r="A2887" s="10" t="s">
        <v>5734</v>
      </c>
      <c r="B2887" t="s">
        <v>5735</v>
      </c>
      <c r="C2887" s="7">
        <v>0</v>
      </c>
      <c r="D2887" s="7">
        <v>3</v>
      </c>
      <c r="E2887" s="7"/>
    </row>
    <row r="2888" spans="1:5">
      <c r="A2888" s="10" t="s">
        <v>5736</v>
      </c>
      <c r="B2888" t="s">
        <v>5737</v>
      </c>
      <c r="C2888" s="7">
        <v>12</v>
      </c>
      <c r="D2888" s="7">
        <v>10</v>
      </c>
      <c r="E2888" s="7"/>
    </row>
    <row r="2889" spans="1:5">
      <c r="A2889" s="10" t="s">
        <v>5738</v>
      </c>
      <c r="B2889" t="s">
        <v>5739</v>
      </c>
      <c r="C2889" s="7">
        <v>0</v>
      </c>
      <c r="D2889" s="7">
        <v>1</v>
      </c>
      <c r="E2889" s="7"/>
    </row>
    <row r="2890" spans="1:5">
      <c r="A2890" s="10" t="s">
        <v>5741</v>
      </c>
      <c r="B2890" t="s">
        <v>5742</v>
      </c>
      <c r="C2890" s="7">
        <v>14</v>
      </c>
      <c r="D2890" s="7">
        <v>30</v>
      </c>
      <c r="E2890" s="7"/>
    </row>
    <row r="2891" spans="1:5">
      <c r="A2891" s="10" t="s">
        <v>5743</v>
      </c>
      <c r="B2891" t="s">
        <v>5744</v>
      </c>
      <c r="C2891" s="7">
        <v>26</v>
      </c>
      <c r="D2891" s="7">
        <v>60</v>
      </c>
      <c r="E2891" s="7"/>
    </row>
    <row r="2892" spans="1:5">
      <c r="A2892" s="10" t="s">
        <v>5955</v>
      </c>
      <c r="B2892" t="s">
        <v>5956</v>
      </c>
      <c r="C2892" s="7">
        <v>25200</v>
      </c>
      <c r="D2892" s="7">
        <v>22047</v>
      </c>
      <c r="E2892" s="7"/>
    </row>
    <row r="2893" spans="1:5">
      <c r="A2893" s="10" t="s">
        <v>5957</v>
      </c>
      <c r="B2893" t="s">
        <v>5958</v>
      </c>
      <c r="C2893" s="7">
        <v>151951</v>
      </c>
      <c r="D2893" s="7">
        <v>153822</v>
      </c>
      <c r="E2893" s="7"/>
    </row>
    <row r="2894" spans="1:5">
      <c r="A2894" s="10" t="s">
        <v>5959</v>
      </c>
      <c r="B2894" t="s">
        <v>5960</v>
      </c>
      <c r="C2894" s="7">
        <v>27532</v>
      </c>
      <c r="D2894" s="7">
        <v>26071</v>
      </c>
      <c r="E2894" s="7"/>
    </row>
    <row r="2895" spans="1:5">
      <c r="A2895" s="10" t="s">
        <v>5961</v>
      </c>
      <c r="B2895" t="s">
        <v>5962</v>
      </c>
      <c r="C2895" s="7">
        <v>395829</v>
      </c>
      <c r="D2895" s="7">
        <v>392000</v>
      </c>
      <c r="E2895" s="7"/>
    </row>
    <row r="2896" spans="1:5">
      <c r="A2896" s="10" t="s">
        <v>5963</v>
      </c>
      <c r="B2896" t="s">
        <v>5964</v>
      </c>
      <c r="C2896" s="7">
        <v>1</v>
      </c>
      <c r="D2896" s="7">
        <v>2</v>
      </c>
      <c r="E2896" s="7"/>
    </row>
    <row r="2897" spans="1:5">
      <c r="A2897" s="10" t="s">
        <v>5965</v>
      </c>
      <c r="B2897" t="s">
        <v>5966</v>
      </c>
      <c r="C2897" s="7">
        <v>48768</v>
      </c>
      <c r="D2897" s="7">
        <v>52440</v>
      </c>
      <c r="E2897" s="7"/>
    </row>
    <row r="2898" spans="1:5">
      <c r="A2898" s="10" t="s">
        <v>5967</v>
      </c>
      <c r="B2898" t="s">
        <v>5968</v>
      </c>
      <c r="C2898" s="7">
        <v>9401</v>
      </c>
      <c r="D2898" s="7">
        <v>10000</v>
      </c>
      <c r="E2898" s="7"/>
    </row>
    <row r="2899" spans="1:5">
      <c r="A2899" s="10" t="s">
        <v>5969</v>
      </c>
      <c r="B2899" t="s">
        <v>5970</v>
      </c>
      <c r="C2899" s="7">
        <v>771</v>
      </c>
      <c r="D2899" s="7">
        <v>780</v>
      </c>
      <c r="E2899" s="7"/>
    </row>
    <row r="2900" spans="1:5">
      <c r="A2900" s="10" t="s">
        <v>5971</v>
      </c>
      <c r="B2900" t="s">
        <v>5972</v>
      </c>
      <c r="C2900" s="7">
        <v>72937</v>
      </c>
      <c r="D2900" s="7">
        <v>78770.3</v>
      </c>
      <c r="E2900" s="7"/>
    </row>
    <row r="2901" spans="1:5">
      <c r="A2901" s="10" t="s">
        <v>5973</v>
      </c>
      <c r="B2901" t="s">
        <v>5974</v>
      </c>
      <c r="C2901" s="7">
        <v>647</v>
      </c>
      <c r="D2901" s="7">
        <v>640</v>
      </c>
      <c r="E2901" s="7"/>
    </row>
    <row r="2902" spans="1:5">
      <c r="A2902" s="10" t="s">
        <v>5975</v>
      </c>
      <c r="B2902" t="s">
        <v>5976</v>
      </c>
      <c r="C2902" s="7">
        <v>34769</v>
      </c>
      <c r="D2902" s="7">
        <v>34350</v>
      </c>
      <c r="E2902" s="7"/>
    </row>
    <row r="2903" spans="1:5">
      <c r="A2903" s="10" t="s">
        <v>5977</v>
      </c>
      <c r="B2903" t="s">
        <v>5978</v>
      </c>
      <c r="C2903" s="7">
        <v>73023</v>
      </c>
      <c r="D2903" s="7">
        <v>77700</v>
      </c>
      <c r="E2903" s="7"/>
    </row>
    <row r="2904" spans="1:5">
      <c r="A2904" s="10" t="s">
        <v>5979</v>
      </c>
      <c r="B2904" t="s">
        <v>5980</v>
      </c>
      <c r="C2904" s="7">
        <v>24595</v>
      </c>
      <c r="D2904" s="7">
        <v>25670</v>
      </c>
      <c r="E2904" s="7"/>
    </row>
    <row r="2905" spans="1:5">
      <c r="A2905" s="10" t="s">
        <v>5981</v>
      </c>
      <c r="B2905" t="s">
        <v>5982</v>
      </c>
      <c r="C2905" s="7">
        <v>1343</v>
      </c>
      <c r="D2905" s="7">
        <v>1325</v>
      </c>
      <c r="E2905" s="7"/>
    </row>
    <row r="2906" spans="1:5">
      <c r="A2906" s="10" t="s">
        <v>5983</v>
      </c>
      <c r="B2906" t="s">
        <v>5984</v>
      </c>
      <c r="C2906" s="7">
        <v>22779</v>
      </c>
      <c r="D2906" s="7">
        <v>24150</v>
      </c>
      <c r="E2906" s="7"/>
    </row>
    <row r="2907" spans="1:5">
      <c r="A2907" s="10" t="s">
        <v>5985</v>
      </c>
      <c r="B2907" t="s">
        <v>5986</v>
      </c>
      <c r="C2907" s="7">
        <v>9987</v>
      </c>
      <c r="D2907" s="7">
        <v>9597.9</v>
      </c>
      <c r="E2907" s="7"/>
    </row>
    <row r="2908" spans="1:5">
      <c r="A2908" s="10" t="s">
        <v>5987</v>
      </c>
      <c r="B2908" t="s">
        <v>5988</v>
      </c>
      <c r="C2908" s="7">
        <v>25418</v>
      </c>
      <c r="D2908" s="7">
        <v>26400</v>
      </c>
      <c r="E2908" s="7"/>
    </row>
    <row r="2909" spans="1:5">
      <c r="A2909" s="10" t="s">
        <v>5989</v>
      </c>
      <c r="B2909" t="s">
        <v>5990</v>
      </c>
      <c r="C2909" s="7">
        <v>1694</v>
      </c>
      <c r="D2909" s="7">
        <v>1609.4</v>
      </c>
      <c r="E2909" s="7"/>
    </row>
    <row r="2910" spans="1:5">
      <c r="A2910" s="10" t="s">
        <v>5991</v>
      </c>
      <c r="B2910" t="s">
        <v>5992</v>
      </c>
      <c r="C2910" s="7">
        <v>653</v>
      </c>
      <c r="D2910" s="7">
        <v>612.30000000000007</v>
      </c>
      <c r="E2910" s="7"/>
    </row>
    <row r="2911" spans="1:5">
      <c r="A2911" s="10" t="s">
        <v>5993</v>
      </c>
      <c r="B2911" t="s">
        <v>5994</v>
      </c>
      <c r="C2911" s="7">
        <v>532</v>
      </c>
      <c r="D2911" s="7">
        <v>497.9</v>
      </c>
      <c r="E2911" s="7"/>
    </row>
    <row r="2912" spans="1:5">
      <c r="A2912" s="10" t="s">
        <v>5995</v>
      </c>
      <c r="B2912" t="s">
        <v>5996</v>
      </c>
      <c r="C2912" s="7">
        <v>73048</v>
      </c>
      <c r="D2912" s="7">
        <v>77700</v>
      </c>
      <c r="E2912" s="7"/>
    </row>
    <row r="2913" spans="1:5">
      <c r="A2913" s="10" t="s">
        <v>5997</v>
      </c>
      <c r="B2913" t="s">
        <v>5998</v>
      </c>
      <c r="C2913" s="7">
        <v>2420</v>
      </c>
      <c r="D2913" s="7">
        <v>2321.8000000000002</v>
      </c>
      <c r="E2913" s="7"/>
    </row>
    <row r="2914" spans="1:5">
      <c r="A2914" s="10" t="s">
        <v>5999</v>
      </c>
      <c r="B2914" t="s">
        <v>6000</v>
      </c>
      <c r="C2914" s="7">
        <v>1330</v>
      </c>
      <c r="D2914" s="7">
        <v>1550</v>
      </c>
      <c r="E2914" s="7"/>
    </row>
    <row r="2915" spans="1:5">
      <c r="A2915" s="10" t="s">
        <v>6001</v>
      </c>
      <c r="B2915" t="s">
        <v>6002</v>
      </c>
      <c r="C2915" s="7">
        <v>71034</v>
      </c>
      <c r="D2915" s="7">
        <v>76800</v>
      </c>
      <c r="E2915" s="7"/>
    </row>
    <row r="2916" spans="1:5">
      <c r="A2916" s="10" t="s">
        <v>6003</v>
      </c>
      <c r="B2916" t="s">
        <v>6004</v>
      </c>
      <c r="C2916" s="7">
        <v>72227</v>
      </c>
      <c r="D2916" s="7">
        <v>77900</v>
      </c>
      <c r="E2916" s="7"/>
    </row>
    <row r="2917" spans="1:5">
      <c r="A2917" s="10" t="s">
        <v>6005</v>
      </c>
      <c r="B2917" t="s">
        <v>6006</v>
      </c>
      <c r="C2917" s="7">
        <v>2882</v>
      </c>
      <c r="D2917" s="7">
        <v>3225</v>
      </c>
      <c r="E2917" s="7"/>
    </row>
    <row r="2918" spans="1:5">
      <c r="A2918" s="10" t="s">
        <v>6007</v>
      </c>
      <c r="B2918" t="s">
        <v>6008</v>
      </c>
      <c r="C2918" s="7">
        <v>789</v>
      </c>
      <c r="D2918" s="7">
        <v>728.02599999999995</v>
      </c>
      <c r="E2918" s="7"/>
    </row>
    <row r="2919" spans="1:5">
      <c r="A2919" s="10" t="s">
        <v>6009</v>
      </c>
      <c r="B2919" t="s">
        <v>6010</v>
      </c>
      <c r="C2919" s="7">
        <v>14812</v>
      </c>
      <c r="D2919" s="7">
        <v>16052.1</v>
      </c>
      <c r="E2919" s="7"/>
    </row>
    <row r="2920" spans="1:5">
      <c r="A2920" s="10" t="s">
        <v>6011</v>
      </c>
      <c r="B2920" t="s">
        <v>6012</v>
      </c>
      <c r="C2920" s="7">
        <v>26865</v>
      </c>
      <c r="D2920" s="7">
        <v>27800</v>
      </c>
      <c r="E2920" s="7"/>
    </row>
    <row r="2921" spans="1:5">
      <c r="A2921" s="10" t="s">
        <v>6013</v>
      </c>
      <c r="B2921" t="s">
        <v>6014</v>
      </c>
      <c r="C2921" s="7">
        <v>69552</v>
      </c>
      <c r="D2921" s="7">
        <v>72300</v>
      </c>
      <c r="E2921" s="7"/>
    </row>
    <row r="2922" spans="1:5">
      <c r="A2922" s="10" t="s">
        <v>6015</v>
      </c>
      <c r="B2922" t="s">
        <v>6016</v>
      </c>
      <c r="C2922" s="7">
        <v>121211</v>
      </c>
      <c r="D2922" s="7">
        <v>130600</v>
      </c>
      <c r="E2922" s="7"/>
    </row>
    <row r="2923" spans="1:5">
      <c r="A2923" s="10" t="s">
        <v>6017</v>
      </c>
      <c r="B2923" t="s">
        <v>6018</v>
      </c>
      <c r="C2923" s="7">
        <v>15322</v>
      </c>
      <c r="D2923" s="7">
        <v>16626.5</v>
      </c>
      <c r="E2923" s="7"/>
    </row>
    <row r="2924" spans="1:5">
      <c r="A2924" s="10" t="s">
        <v>6019</v>
      </c>
      <c r="B2924" t="s">
        <v>6020</v>
      </c>
      <c r="C2924" s="7">
        <v>1230</v>
      </c>
      <c r="D2924" s="7">
        <v>1138.8</v>
      </c>
      <c r="E2924" s="7"/>
    </row>
    <row r="2925" spans="1:5">
      <c r="A2925" s="10" t="s">
        <v>6021</v>
      </c>
      <c r="B2925" t="s">
        <v>6022</v>
      </c>
      <c r="C2925" s="7">
        <v>1372</v>
      </c>
      <c r="D2925" s="7">
        <v>1315.6000000000001</v>
      </c>
      <c r="E2925" s="7"/>
    </row>
    <row r="2926" spans="1:5">
      <c r="A2926" s="10" t="s">
        <v>6023</v>
      </c>
      <c r="B2926" t="s">
        <v>6024</v>
      </c>
      <c r="C2926" s="7">
        <v>119912</v>
      </c>
      <c r="D2926" s="7">
        <v>120200</v>
      </c>
      <c r="E2926" s="7"/>
    </row>
    <row r="2927" spans="1:5">
      <c r="A2927" s="10" t="s">
        <v>6025</v>
      </c>
      <c r="B2927" t="s">
        <v>6026</v>
      </c>
      <c r="C2927" s="7">
        <v>16417</v>
      </c>
      <c r="D2927" s="7">
        <v>17068.8</v>
      </c>
      <c r="E2927" s="7"/>
    </row>
    <row r="2928" spans="1:5">
      <c r="A2928" s="10" t="s">
        <v>6027</v>
      </c>
      <c r="B2928" t="s">
        <v>6028</v>
      </c>
      <c r="C2928" s="7">
        <v>319</v>
      </c>
      <c r="D2928" s="7">
        <v>287.3</v>
      </c>
      <c r="E2928" s="7"/>
    </row>
    <row r="2929" spans="1:5">
      <c r="A2929" s="10" t="s">
        <v>6029</v>
      </c>
      <c r="B2929" t="s">
        <v>6030</v>
      </c>
      <c r="C2929" s="7">
        <v>54</v>
      </c>
      <c r="D2929" s="7">
        <v>53.3</v>
      </c>
      <c r="E2929" s="7"/>
    </row>
    <row r="2930" spans="1:5">
      <c r="A2930" s="10" t="s">
        <v>6031</v>
      </c>
      <c r="B2930" t="s">
        <v>6032</v>
      </c>
      <c r="C2930" s="7">
        <v>6471</v>
      </c>
      <c r="D2930" s="7">
        <v>6124.3</v>
      </c>
      <c r="E2930" s="7"/>
    </row>
    <row r="2931" spans="1:5">
      <c r="A2931" s="10" t="s">
        <v>6033</v>
      </c>
      <c r="B2931" t="s">
        <v>6034</v>
      </c>
      <c r="C2931" s="7">
        <v>6107</v>
      </c>
      <c r="D2931" s="7">
        <v>5772</v>
      </c>
      <c r="E2931" s="7"/>
    </row>
    <row r="2932" spans="1:5">
      <c r="A2932" s="10" t="s">
        <v>6035</v>
      </c>
      <c r="B2932" t="s">
        <v>6036</v>
      </c>
      <c r="C2932" s="7">
        <v>597</v>
      </c>
      <c r="D2932" s="7">
        <v>619</v>
      </c>
      <c r="E2932" s="7"/>
    </row>
    <row r="2933" spans="1:5">
      <c r="A2933" s="10" t="s">
        <v>6037</v>
      </c>
      <c r="B2933" t="s">
        <v>6038</v>
      </c>
      <c r="C2933" s="7">
        <v>5954</v>
      </c>
      <c r="D2933" s="7">
        <v>5623.8</v>
      </c>
      <c r="E2933" s="7"/>
    </row>
    <row r="2934" spans="1:5">
      <c r="A2934" s="10" t="s">
        <v>6039</v>
      </c>
      <c r="B2934" t="s">
        <v>6040</v>
      </c>
      <c r="C2934" s="7">
        <v>8066</v>
      </c>
      <c r="D2934" s="7">
        <v>7793.5</v>
      </c>
      <c r="E2934" s="7"/>
    </row>
    <row r="2935" spans="1:5">
      <c r="A2935" s="10" t="s">
        <v>6041</v>
      </c>
      <c r="B2935" t="s">
        <v>6042</v>
      </c>
      <c r="C2935" s="7">
        <v>36656</v>
      </c>
      <c r="D2935" s="7">
        <v>36430</v>
      </c>
      <c r="E2935" s="7"/>
    </row>
    <row r="2936" spans="1:5">
      <c r="A2936" s="10" t="s">
        <v>6043</v>
      </c>
      <c r="B2936" t="s">
        <v>6044</v>
      </c>
      <c r="C2936" s="7">
        <v>3451</v>
      </c>
      <c r="D2936" s="7">
        <v>3230.5000000000005</v>
      </c>
      <c r="E2936" s="7"/>
    </row>
    <row r="2937" spans="1:5">
      <c r="A2937" s="10" t="s">
        <v>6045</v>
      </c>
      <c r="B2937" t="s">
        <v>6046</v>
      </c>
      <c r="C2937" s="7">
        <v>123238</v>
      </c>
      <c r="D2937" s="7">
        <v>122500</v>
      </c>
      <c r="E2937" s="7"/>
    </row>
    <row r="2938" spans="1:5">
      <c r="A2938" s="10" t="s">
        <v>6047</v>
      </c>
      <c r="B2938" t="s">
        <v>6048</v>
      </c>
      <c r="C2938" s="7">
        <v>6033</v>
      </c>
      <c r="D2938" s="7">
        <v>5712.2</v>
      </c>
      <c r="E2938" s="7"/>
    </row>
    <row r="2939" spans="1:5">
      <c r="A2939" s="10" t="s">
        <v>6049</v>
      </c>
      <c r="B2939" t="s">
        <v>6050</v>
      </c>
      <c r="C2939" s="7">
        <v>6017</v>
      </c>
      <c r="D2939" s="7">
        <v>5696.6</v>
      </c>
      <c r="E2939" s="7"/>
    </row>
    <row r="2940" spans="1:5">
      <c r="A2940" s="10" t="s">
        <v>6051</v>
      </c>
      <c r="B2940" t="s">
        <v>6052</v>
      </c>
      <c r="C2940" s="7">
        <v>6261</v>
      </c>
      <c r="D2940" s="7">
        <v>8560.5</v>
      </c>
      <c r="E2940" s="7"/>
    </row>
    <row r="2941" spans="1:5">
      <c r="A2941" s="10" t="s">
        <v>6053</v>
      </c>
      <c r="B2941" t="s">
        <v>6054</v>
      </c>
      <c r="C2941" s="7">
        <v>5867</v>
      </c>
      <c r="D2941" s="7">
        <v>7330</v>
      </c>
      <c r="E2941" s="7"/>
    </row>
    <row r="2942" spans="1:5">
      <c r="A2942" s="10" t="s">
        <v>6055</v>
      </c>
      <c r="B2942" t="s">
        <v>6056</v>
      </c>
      <c r="C2942" s="7">
        <v>123289</v>
      </c>
      <c r="D2942" s="7">
        <v>131200</v>
      </c>
      <c r="E2942" s="7"/>
    </row>
    <row r="2943" spans="1:5">
      <c r="A2943" s="10" t="s">
        <v>6057</v>
      </c>
      <c r="B2943" t="s">
        <v>6058</v>
      </c>
      <c r="C2943" s="7">
        <v>1234</v>
      </c>
      <c r="D2943" s="7">
        <v>1295</v>
      </c>
      <c r="E2943" s="7"/>
    </row>
    <row r="2944" spans="1:5">
      <c r="A2944" s="10" t="s">
        <v>6059</v>
      </c>
      <c r="B2944" t="s">
        <v>6060</v>
      </c>
      <c r="C2944" s="7">
        <v>1414</v>
      </c>
      <c r="D2944" s="7">
        <v>1560</v>
      </c>
      <c r="E2944" s="7"/>
    </row>
    <row r="2945" spans="1:5">
      <c r="A2945" s="10" t="s">
        <v>6061</v>
      </c>
      <c r="B2945" t="s">
        <v>6062</v>
      </c>
      <c r="C2945" s="7">
        <v>1382</v>
      </c>
      <c r="D2945" s="7">
        <v>1560</v>
      </c>
      <c r="E2945" s="7"/>
    </row>
    <row r="2946" spans="1:5">
      <c r="A2946" s="10" t="s">
        <v>6063</v>
      </c>
      <c r="B2946" t="s">
        <v>6064</v>
      </c>
      <c r="C2946" s="7">
        <v>26433</v>
      </c>
      <c r="D2946" s="7">
        <v>28300</v>
      </c>
      <c r="E2946" s="7"/>
    </row>
    <row r="2947" spans="1:5">
      <c r="A2947" s="10" t="s">
        <v>6065</v>
      </c>
      <c r="B2947" t="s">
        <v>6066</v>
      </c>
      <c r="C2947" s="7">
        <v>8500</v>
      </c>
      <c r="D2947" s="7">
        <v>10270</v>
      </c>
      <c r="E2947" s="7"/>
    </row>
    <row r="2948" spans="1:5">
      <c r="A2948" s="10" t="s">
        <v>6067</v>
      </c>
      <c r="B2948" t="s">
        <v>6068</v>
      </c>
      <c r="C2948" s="7">
        <v>862</v>
      </c>
      <c r="D2948" s="7">
        <v>802.1</v>
      </c>
      <c r="E2948" s="7"/>
    </row>
    <row r="2949" spans="1:5">
      <c r="A2949" s="10" t="s">
        <v>6069</v>
      </c>
      <c r="B2949" t="s">
        <v>6070</v>
      </c>
      <c r="C2949" s="7">
        <v>730</v>
      </c>
      <c r="D2949" s="7">
        <v>803.8</v>
      </c>
      <c r="E2949" s="7"/>
    </row>
    <row r="2950" spans="1:5">
      <c r="A2950" s="10" t="s">
        <v>6071</v>
      </c>
      <c r="B2950" t="s">
        <v>6072</v>
      </c>
      <c r="C2950" s="7">
        <v>71433</v>
      </c>
      <c r="D2950" s="7">
        <v>78625</v>
      </c>
      <c r="E2950" s="7"/>
    </row>
    <row r="2951" spans="1:5">
      <c r="A2951" s="10" t="s">
        <v>6073</v>
      </c>
      <c r="B2951" t="s">
        <v>6074</v>
      </c>
      <c r="C2951" s="7">
        <v>22</v>
      </c>
      <c r="D2951" s="7">
        <v>18.2</v>
      </c>
      <c r="E2951" s="7"/>
    </row>
    <row r="2952" spans="1:5">
      <c r="A2952" s="10" t="s">
        <v>6075</v>
      </c>
      <c r="B2952" t="s">
        <v>6076</v>
      </c>
      <c r="C2952" s="7">
        <v>28327</v>
      </c>
      <c r="D2952" s="7">
        <v>30200</v>
      </c>
      <c r="E2952" s="7"/>
    </row>
    <row r="2953" spans="1:5">
      <c r="A2953" s="10" t="s">
        <v>6077</v>
      </c>
      <c r="B2953" t="s">
        <v>6078</v>
      </c>
      <c r="C2953" s="7">
        <v>122862</v>
      </c>
      <c r="D2953" s="7">
        <v>120700</v>
      </c>
      <c r="E2953" s="7"/>
    </row>
    <row r="2954" spans="1:5">
      <c r="A2954" s="10" t="s">
        <v>6079</v>
      </c>
      <c r="B2954" t="s">
        <v>6080</v>
      </c>
      <c r="C2954" s="7">
        <v>420</v>
      </c>
      <c r="D2954" s="7">
        <v>380</v>
      </c>
      <c r="E2954" s="7"/>
    </row>
    <row r="2955" spans="1:5">
      <c r="A2955" s="10" t="s">
        <v>6081</v>
      </c>
      <c r="B2955" t="s">
        <v>6082</v>
      </c>
      <c r="C2955" s="7">
        <v>12409</v>
      </c>
      <c r="D2955" s="7">
        <v>11789.7</v>
      </c>
      <c r="E2955" s="7"/>
    </row>
    <row r="2956" spans="1:5">
      <c r="A2956" s="10" t="s">
        <v>6083</v>
      </c>
      <c r="B2956" t="s">
        <v>6084</v>
      </c>
      <c r="C2956" s="7">
        <v>1329</v>
      </c>
      <c r="D2956" s="7">
        <v>1550</v>
      </c>
      <c r="E2956" s="7"/>
    </row>
    <row r="2957" spans="1:5">
      <c r="A2957" s="10" t="s">
        <v>6085</v>
      </c>
      <c r="B2957" t="s">
        <v>6086</v>
      </c>
      <c r="C2957" s="7">
        <v>90</v>
      </c>
      <c r="D2957" s="7">
        <v>130</v>
      </c>
      <c r="E2957" s="7"/>
    </row>
    <row r="2958" spans="1:5">
      <c r="A2958" s="10" t="s">
        <v>6087</v>
      </c>
      <c r="B2958" t="s">
        <v>6088</v>
      </c>
      <c r="C2958" s="7">
        <v>4547</v>
      </c>
      <c r="D2958" s="7">
        <v>5941</v>
      </c>
      <c r="E2958" s="7"/>
    </row>
    <row r="2959" spans="1:5">
      <c r="A2959" s="10" t="s">
        <v>6089</v>
      </c>
      <c r="B2959" t="s">
        <v>6090</v>
      </c>
      <c r="C2959" s="7">
        <v>24797</v>
      </c>
      <c r="D2959" s="7">
        <v>27700</v>
      </c>
      <c r="E2959" s="7"/>
    </row>
    <row r="2960" spans="1:5">
      <c r="A2960" s="10" t="s">
        <v>6091</v>
      </c>
      <c r="B2960" t="s">
        <v>6092</v>
      </c>
      <c r="C2960" s="7">
        <v>5098</v>
      </c>
      <c r="D2960" s="7">
        <v>5035</v>
      </c>
      <c r="E2960" s="7"/>
    </row>
    <row r="2961" spans="1:5">
      <c r="A2961" s="10" t="s">
        <v>6093</v>
      </c>
      <c r="B2961" t="s">
        <v>6094</v>
      </c>
      <c r="C2961" s="7">
        <v>30199</v>
      </c>
      <c r="D2961" s="7">
        <v>33500</v>
      </c>
      <c r="E2961" s="7"/>
    </row>
    <row r="2962" spans="1:5">
      <c r="A2962" s="10" t="s">
        <v>6095</v>
      </c>
      <c r="B2962" t="s">
        <v>6096</v>
      </c>
      <c r="C2962" s="7">
        <v>1277</v>
      </c>
      <c r="D2962" s="7">
        <v>1450</v>
      </c>
      <c r="E2962" s="7"/>
    </row>
    <row r="2963" spans="1:5">
      <c r="A2963" s="10" t="s">
        <v>6097</v>
      </c>
      <c r="B2963" t="s">
        <v>6098</v>
      </c>
      <c r="C2963" s="7">
        <v>3763</v>
      </c>
      <c r="D2963" s="7">
        <v>3632.2</v>
      </c>
      <c r="E2963" s="7"/>
    </row>
    <row r="2964" spans="1:5">
      <c r="A2964" s="10" t="s">
        <v>6099</v>
      </c>
      <c r="B2964" t="s">
        <v>6100</v>
      </c>
      <c r="C2964" s="7">
        <v>724</v>
      </c>
      <c r="D2964" s="7">
        <v>692</v>
      </c>
      <c r="E2964" s="7"/>
    </row>
    <row r="2965" spans="1:5">
      <c r="A2965" s="10" t="s">
        <v>6101</v>
      </c>
      <c r="B2965" t="s">
        <v>6102</v>
      </c>
      <c r="C2965" s="7">
        <v>617</v>
      </c>
      <c r="D2965" s="7">
        <v>565.5</v>
      </c>
      <c r="E2965" s="7"/>
    </row>
    <row r="2966" spans="1:5">
      <c r="A2966" s="10" t="s">
        <v>6103</v>
      </c>
      <c r="B2966" t="s">
        <v>6104</v>
      </c>
      <c r="C2966" s="7">
        <v>1222</v>
      </c>
      <c r="D2966" s="7">
        <v>1190.8</v>
      </c>
      <c r="E2966" s="7"/>
    </row>
    <row r="2967" spans="1:5">
      <c r="A2967" s="10" t="s">
        <v>6105</v>
      </c>
      <c r="B2967" t="s">
        <v>6106</v>
      </c>
      <c r="C2967" s="7">
        <v>8598</v>
      </c>
      <c r="D2967" s="7">
        <v>9766.7000000000007</v>
      </c>
      <c r="E2967" s="7"/>
    </row>
    <row r="2968" spans="1:5">
      <c r="A2968" s="10" t="s">
        <v>6107</v>
      </c>
      <c r="B2968" t="s">
        <v>6108</v>
      </c>
      <c r="C2968" s="7">
        <v>6125</v>
      </c>
      <c r="D2968" s="7">
        <v>7300</v>
      </c>
      <c r="E2968" s="7"/>
    </row>
    <row r="2969" spans="1:5">
      <c r="A2969" s="10" t="s">
        <v>6109</v>
      </c>
      <c r="B2969" t="s">
        <v>6110</v>
      </c>
      <c r="C2969" s="7">
        <v>1</v>
      </c>
      <c r="D2969" s="7">
        <v>0</v>
      </c>
      <c r="E2969" s="7"/>
    </row>
    <row r="2970" spans="1:5">
      <c r="A2970" s="10" t="s">
        <v>6111</v>
      </c>
      <c r="B2970" t="s">
        <v>6112</v>
      </c>
      <c r="C2970" s="7">
        <v>1160</v>
      </c>
      <c r="D2970" s="7">
        <v>1120.5999999999999</v>
      </c>
      <c r="E2970" s="7"/>
    </row>
    <row r="2971" spans="1:5">
      <c r="A2971" s="10" t="s">
        <v>6113</v>
      </c>
      <c r="B2971" t="s">
        <v>6114</v>
      </c>
      <c r="C2971" s="7">
        <v>123482</v>
      </c>
      <c r="D2971" s="7">
        <v>132700</v>
      </c>
      <c r="E2971" s="7"/>
    </row>
    <row r="2972" spans="1:5">
      <c r="A2972" s="10" t="s">
        <v>6115</v>
      </c>
      <c r="B2972" t="s">
        <v>6116</v>
      </c>
      <c r="C2972" s="7">
        <v>4016</v>
      </c>
      <c r="D2972" s="7">
        <v>3805.1000000000004</v>
      </c>
      <c r="E2972" s="7"/>
    </row>
    <row r="2973" spans="1:5">
      <c r="A2973" s="10" t="s">
        <v>6117</v>
      </c>
      <c r="B2973" t="s">
        <v>6118</v>
      </c>
      <c r="C2973" s="7">
        <v>38785</v>
      </c>
      <c r="D2973" s="7">
        <v>38800</v>
      </c>
      <c r="E2973" s="7"/>
    </row>
    <row r="2974" spans="1:5">
      <c r="A2974" s="10" t="s">
        <v>6119</v>
      </c>
      <c r="B2974" t="s">
        <v>6120</v>
      </c>
      <c r="C2974" s="7">
        <v>41561</v>
      </c>
      <c r="D2974" s="7">
        <v>45010</v>
      </c>
      <c r="E2974" s="7"/>
    </row>
    <row r="2975" spans="1:5">
      <c r="A2975" s="10" t="s">
        <v>6121</v>
      </c>
      <c r="B2975" t="s">
        <v>6122</v>
      </c>
      <c r="C2975" s="7">
        <v>1842</v>
      </c>
      <c r="D2975" s="7">
        <v>1907</v>
      </c>
      <c r="E2975" s="7"/>
    </row>
    <row r="2976" spans="1:5">
      <c r="A2976" s="10" t="s">
        <v>6123</v>
      </c>
      <c r="B2976" t="s">
        <v>6124</v>
      </c>
      <c r="C2976" s="7">
        <v>1024</v>
      </c>
      <c r="D2976" s="7">
        <v>920.40000000000009</v>
      </c>
      <c r="E2976" s="7"/>
    </row>
    <row r="2977" spans="1:5">
      <c r="A2977" s="10" t="s">
        <v>6125</v>
      </c>
      <c r="B2977" t="s">
        <v>6126</v>
      </c>
      <c r="C2977" s="7">
        <v>35</v>
      </c>
      <c r="D2977" s="7">
        <v>36.4</v>
      </c>
      <c r="E2977" s="7"/>
    </row>
    <row r="2978" spans="1:5">
      <c r="A2978" s="10" t="s">
        <v>6127</v>
      </c>
      <c r="B2978" t="s">
        <v>6128</v>
      </c>
      <c r="C2978" s="7">
        <v>101</v>
      </c>
      <c r="D2978" s="7">
        <v>130</v>
      </c>
      <c r="E2978" s="7"/>
    </row>
    <row r="2979" spans="1:5">
      <c r="A2979" s="10" t="s">
        <v>6129</v>
      </c>
      <c r="B2979" t="s">
        <v>6130</v>
      </c>
      <c r="C2979" s="7">
        <v>25</v>
      </c>
      <c r="D2979" s="7">
        <v>40</v>
      </c>
      <c r="E2979" s="7"/>
    </row>
    <row r="2980" spans="1:5">
      <c r="A2980" s="10" t="s">
        <v>6131</v>
      </c>
      <c r="B2980" t="s">
        <v>6132</v>
      </c>
      <c r="C2980" s="7">
        <v>122</v>
      </c>
      <c r="D2980" s="7">
        <v>225</v>
      </c>
      <c r="E2980" s="7"/>
    </row>
    <row r="2981" spans="1:5">
      <c r="A2981" s="10" t="s">
        <v>6133</v>
      </c>
      <c r="B2981" t="s">
        <v>6134</v>
      </c>
      <c r="C2981" s="7">
        <v>19198</v>
      </c>
      <c r="D2981" s="7">
        <v>12500</v>
      </c>
      <c r="E2981" s="7"/>
    </row>
    <row r="2982" spans="1:5">
      <c r="A2982" s="10" t="s">
        <v>6135</v>
      </c>
      <c r="B2982" t="s">
        <v>6136</v>
      </c>
      <c r="C2982" s="7">
        <v>376</v>
      </c>
      <c r="D2982" s="7">
        <v>615</v>
      </c>
      <c r="E2982" s="7"/>
    </row>
    <row r="2983" spans="1:5">
      <c r="A2983" s="10" t="s">
        <v>6137</v>
      </c>
      <c r="B2983" t="s">
        <v>6138</v>
      </c>
      <c r="C2983" s="7">
        <v>92</v>
      </c>
      <c r="D2983" s="7">
        <v>97.5</v>
      </c>
      <c r="E2983" s="7"/>
    </row>
    <row r="2984" spans="1:5">
      <c r="A2984" s="10" t="s">
        <v>6139</v>
      </c>
      <c r="B2984" t="s">
        <v>6140</v>
      </c>
      <c r="C2984" s="7">
        <v>3830</v>
      </c>
      <c r="D2984" s="7">
        <v>3925.1000000000004</v>
      </c>
      <c r="E2984" s="7"/>
    </row>
    <row r="2985" spans="1:5">
      <c r="A2985" s="10" t="s">
        <v>6141</v>
      </c>
      <c r="B2985" t="s">
        <v>6142</v>
      </c>
      <c r="C2985" s="7">
        <v>71</v>
      </c>
      <c r="D2985" s="7">
        <v>63.7</v>
      </c>
      <c r="E2985" s="7"/>
    </row>
    <row r="2986" spans="1:5">
      <c r="A2986" s="10" t="s">
        <v>6143</v>
      </c>
      <c r="B2986" t="s">
        <v>6144</v>
      </c>
      <c r="C2986" s="7">
        <v>44</v>
      </c>
      <c r="D2986" s="7">
        <v>41.6</v>
      </c>
      <c r="E2986" s="7"/>
    </row>
    <row r="2987" spans="1:5">
      <c r="A2987" s="10" t="s">
        <v>6145</v>
      </c>
      <c r="B2987" t="s">
        <v>6146</v>
      </c>
      <c r="C2987" s="7">
        <v>79</v>
      </c>
      <c r="D2987" s="7">
        <v>0</v>
      </c>
      <c r="E2987" s="7"/>
    </row>
    <row r="2988" spans="1:5">
      <c r="A2988" s="10" t="s">
        <v>6147</v>
      </c>
      <c r="B2988" t="s">
        <v>6148</v>
      </c>
      <c r="C2988" s="7">
        <v>758</v>
      </c>
      <c r="D2988" s="7">
        <v>737.1</v>
      </c>
      <c r="E2988" s="7"/>
    </row>
    <row r="2989" spans="1:5">
      <c r="A2989" s="10" t="s">
        <v>6149</v>
      </c>
      <c r="B2989" t="s">
        <v>6150</v>
      </c>
      <c r="C2989" s="7">
        <v>99</v>
      </c>
      <c r="D2989" s="7">
        <v>98.28</v>
      </c>
      <c r="E2989" s="7"/>
    </row>
    <row r="2990" spans="1:5">
      <c r="A2990" s="10" t="s">
        <v>6151</v>
      </c>
      <c r="B2990" t="s">
        <v>6152</v>
      </c>
      <c r="C2990" s="7">
        <v>1624</v>
      </c>
      <c r="D2990" s="7">
        <v>1599</v>
      </c>
      <c r="E2990" s="7"/>
    </row>
    <row r="2991" spans="1:5">
      <c r="A2991" s="10" t="s">
        <v>6153</v>
      </c>
      <c r="B2991" t="s">
        <v>6154</v>
      </c>
      <c r="C2991" s="7">
        <v>3601</v>
      </c>
      <c r="D2991" s="7">
        <v>3701.5</v>
      </c>
      <c r="E2991" s="7"/>
    </row>
    <row r="2992" spans="1:5">
      <c r="A2992" s="10" t="s">
        <v>6155</v>
      </c>
      <c r="B2992" t="s">
        <v>6156</v>
      </c>
      <c r="C2992" s="7">
        <v>74</v>
      </c>
      <c r="D2992" s="7">
        <v>450</v>
      </c>
      <c r="E2992" s="7"/>
    </row>
    <row r="2993" spans="1:5">
      <c r="A2993" s="10" t="s">
        <v>6157</v>
      </c>
      <c r="B2993" t="s">
        <v>6158</v>
      </c>
      <c r="C2993" s="7">
        <v>49</v>
      </c>
      <c r="D2993" s="7">
        <v>45.5</v>
      </c>
      <c r="E2993" s="7"/>
    </row>
    <row r="2994" spans="1:5">
      <c r="A2994" s="10" t="s">
        <v>6159</v>
      </c>
      <c r="B2994" t="s">
        <v>6160</v>
      </c>
      <c r="C2994" s="7">
        <v>17852</v>
      </c>
      <c r="D2994" s="7">
        <v>18200</v>
      </c>
      <c r="E2994" s="7"/>
    </row>
    <row r="2995" spans="1:5">
      <c r="A2995" s="10" t="s">
        <v>6161</v>
      </c>
      <c r="B2995" t="s">
        <v>6162</v>
      </c>
      <c r="C2995" s="7">
        <v>1707</v>
      </c>
      <c r="D2995" s="7">
        <v>1635.4</v>
      </c>
      <c r="E2995" s="7"/>
    </row>
    <row r="2996" spans="1:5">
      <c r="A2996" s="10" t="s">
        <v>6163</v>
      </c>
      <c r="B2996" t="s">
        <v>6164</v>
      </c>
      <c r="C2996" s="7">
        <v>256</v>
      </c>
      <c r="D2996" s="7">
        <v>383.12</v>
      </c>
      <c r="E2996" s="7"/>
    </row>
    <row r="2997" spans="1:5">
      <c r="A2997" s="10" t="s">
        <v>6165</v>
      </c>
      <c r="B2997" t="s">
        <v>6166</v>
      </c>
      <c r="C2997" s="7">
        <v>1707</v>
      </c>
      <c r="D2997" s="7">
        <v>1635.4</v>
      </c>
      <c r="E2997" s="7"/>
    </row>
    <row r="2998" spans="1:5">
      <c r="A2998" s="10" t="s">
        <v>6167</v>
      </c>
      <c r="B2998" t="s">
        <v>6168</v>
      </c>
      <c r="C2998" s="7">
        <v>416</v>
      </c>
      <c r="D2998" s="7">
        <v>440</v>
      </c>
      <c r="E2998" s="7"/>
    </row>
    <row r="2999" spans="1:5">
      <c r="A2999" s="10" t="s">
        <v>6169</v>
      </c>
      <c r="B2999" t="s">
        <v>6170</v>
      </c>
      <c r="C2999" s="7">
        <v>1943</v>
      </c>
      <c r="D2999" s="7">
        <v>1894.1000000000001</v>
      </c>
      <c r="E2999" s="7"/>
    </row>
    <row r="3000" spans="1:5">
      <c r="A3000" s="10" t="s">
        <v>6171</v>
      </c>
      <c r="B3000" t="s">
        <v>6172</v>
      </c>
      <c r="C3000" s="7">
        <v>596</v>
      </c>
      <c r="D3000" s="7">
        <v>655</v>
      </c>
      <c r="E3000" s="7"/>
    </row>
    <row r="3001" spans="1:5">
      <c r="A3001" s="10" t="s">
        <v>6173</v>
      </c>
      <c r="B3001" t="s">
        <v>6174</v>
      </c>
      <c r="C3001" s="7">
        <v>470</v>
      </c>
      <c r="D3001" s="7">
        <v>550</v>
      </c>
      <c r="E3001" s="7"/>
    </row>
    <row r="3002" spans="1:5">
      <c r="A3002" s="10" t="s">
        <v>6175</v>
      </c>
      <c r="B3002" t="s">
        <v>6176</v>
      </c>
      <c r="C3002" s="7">
        <v>1072</v>
      </c>
      <c r="D3002" s="7">
        <v>1560</v>
      </c>
      <c r="E3002" s="7"/>
    </row>
    <row r="3003" spans="1:5">
      <c r="A3003" s="10" t="s">
        <v>6177</v>
      </c>
      <c r="B3003" t="s">
        <v>6178</v>
      </c>
      <c r="C3003" s="7">
        <v>1074</v>
      </c>
      <c r="D3003" s="7">
        <v>1560</v>
      </c>
      <c r="E3003" s="7"/>
    </row>
    <row r="3004" spans="1:5">
      <c r="A3004" s="10" t="s">
        <v>6179</v>
      </c>
      <c r="B3004" t="s">
        <v>6180</v>
      </c>
      <c r="C3004" s="7">
        <v>1070</v>
      </c>
      <c r="D3004" s="7">
        <v>1560</v>
      </c>
      <c r="E3004" s="7"/>
    </row>
    <row r="3005" spans="1:5">
      <c r="A3005" s="10" t="s">
        <v>6181</v>
      </c>
      <c r="B3005" t="s">
        <v>6182</v>
      </c>
      <c r="C3005" s="7">
        <v>237</v>
      </c>
      <c r="D3005" s="7">
        <v>268</v>
      </c>
      <c r="E3005" s="7"/>
    </row>
    <row r="3006" spans="1:5">
      <c r="A3006" s="10" t="s">
        <v>6183</v>
      </c>
      <c r="B3006" t="s">
        <v>6184</v>
      </c>
      <c r="C3006" s="7">
        <v>0</v>
      </c>
      <c r="D3006" s="7">
        <v>1560</v>
      </c>
      <c r="E3006" s="7"/>
    </row>
    <row r="3007" spans="1:5">
      <c r="A3007" s="10" t="s">
        <v>6185</v>
      </c>
      <c r="B3007" t="s">
        <v>6186</v>
      </c>
      <c r="C3007" s="7">
        <v>1073</v>
      </c>
      <c r="D3007" s="7">
        <v>1560</v>
      </c>
      <c r="E3007" s="7"/>
    </row>
    <row r="3008" spans="1:5">
      <c r="A3008" s="10" t="s">
        <v>6187</v>
      </c>
      <c r="B3008" t="s">
        <v>6188</v>
      </c>
      <c r="C3008" s="7">
        <v>1071</v>
      </c>
      <c r="D3008" s="7">
        <v>1560</v>
      </c>
      <c r="E3008" s="7"/>
    </row>
    <row r="3009" spans="1:5">
      <c r="A3009" s="10" t="s">
        <v>6189</v>
      </c>
      <c r="B3009" t="s">
        <v>6190</v>
      </c>
      <c r="C3009" s="7">
        <v>478</v>
      </c>
      <c r="D3009" s="7">
        <v>720</v>
      </c>
      <c r="E3009" s="7"/>
    </row>
    <row r="3010" spans="1:5">
      <c r="A3010" s="10" t="s">
        <v>6191</v>
      </c>
      <c r="B3010" t="s">
        <v>6192</v>
      </c>
      <c r="C3010" s="7">
        <v>10512</v>
      </c>
      <c r="D3010" s="7">
        <v>9548.5</v>
      </c>
      <c r="E3010" s="7"/>
    </row>
    <row r="3011" spans="1:5">
      <c r="A3011" s="10" t="s">
        <v>6193</v>
      </c>
      <c r="B3011" t="s">
        <v>6194</v>
      </c>
      <c r="C3011" s="7">
        <v>1342</v>
      </c>
      <c r="D3011" s="7">
        <v>1262.3000000000002</v>
      </c>
      <c r="E3011" s="7"/>
    </row>
    <row r="3012" spans="1:5">
      <c r="A3012" s="10" t="s">
        <v>6195</v>
      </c>
      <c r="B3012" t="s">
        <v>6196</v>
      </c>
      <c r="C3012" s="7">
        <v>178884</v>
      </c>
      <c r="D3012" s="7">
        <v>189737</v>
      </c>
      <c r="E3012" s="7"/>
    </row>
    <row r="3013" spans="1:5">
      <c r="A3013" s="10" t="s">
        <v>6197</v>
      </c>
      <c r="B3013" t="s">
        <v>6198</v>
      </c>
      <c r="C3013" s="7">
        <v>11109</v>
      </c>
      <c r="D3013" s="7">
        <v>13000</v>
      </c>
      <c r="E3013" s="7"/>
    </row>
    <row r="3014" spans="1:5">
      <c r="A3014" s="10" t="s">
        <v>6199</v>
      </c>
      <c r="B3014" t="s">
        <v>6200</v>
      </c>
      <c r="C3014" s="7">
        <v>1872</v>
      </c>
      <c r="D3014" s="7">
        <v>2154</v>
      </c>
      <c r="E3014" s="7"/>
    </row>
    <row r="3015" spans="1:5">
      <c r="A3015" s="10" t="s">
        <v>6201</v>
      </c>
      <c r="B3015" t="s">
        <v>6202</v>
      </c>
      <c r="C3015" s="7">
        <v>98</v>
      </c>
      <c r="D3015" s="7">
        <v>280</v>
      </c>
      <c r="E3015" s="7"/>
    </row>
    <row r="3016" spans="1:5">
      <c r="A3016" s="10" t="s">
        <v>6203</v>
      </c>
      <c r="B3016" t="s">
        <v>6204</v>
      </c>
      <c r="C3016" s="7">
        <v>119</v>
      </c>
      <c r="D3016" s="7">
        <v>220</v>
      </c>
      <c r="E3016" s="7"/>
    </row>
    <row r="3017" spans="1:5">
      <c r="A3017" s="10" t="s">
        <v>6205</v>
      </c>
      <c r="B3017" t="s">
        <v>6206</v>
      </c>
      <c r="C3017" s="7">
        <v>3276</v>
      </c>
      <c r="D3017" s="7">
        <v>3562</v>
      </c>
      <c r="E3017" s="7"/>
    </row>
    <row r="3018" spans="1:5">
      <c r="A3018" s="10" t="s">
        <v>6207</v>
      </c>
      <c r="B3018" t="s">
        <v>6208</v>
      </c>
      <c r="C3018" s="7">
        <v>20</v>
      </c>
      <c r="D3018" s="7">
        <v>30</v>
      </c>
      <c r="E3018" s="7"/>
    </row>
    <row r="3019" spans="1:5">
      <c r="A3019" s="10" t="s">
        <v>6209</v>
      </c>
      <c r="B3019" t="s">
        <v>6210</v>
      </c>
      <c r="C3019" s="7">
        <v>29</v>
      </c>
      <c r="D3019" s="7">
        <v>30</v>
      </c>
      <c r="E3019" s="7"/>
    </row>
    <row r="3020" spans="1:5">
      <c r="A3020" s="10" t="s">
        <v>6211</v>
      </c>
      <c r="B3020" t="s">
        <v>6212</v>
      </c>
      <c r="C3020" s="7">
        <v>503</v>
      </c>
      <c r="D3020" s="7">
        <v>580</v>
      </c>
      <c r="E3020" s="7"/>
    </row>
    <row r="3021" spans="1:5">
      <c r="A3021" s="10" t="s">
        <v>6213</v>
      </c>
      <c r="B3021" t="s">
        <v>6214</v>
      </c>
      <c r="C3021" s="7">
        <v>537</v>
      </c>
      <c r="D3021" s="7">
        <v>571</v>
      </c>
      <c r="E3021" s="7"/>
    </row>
    <row r="3022" spans="1:5">
      <c r="A3022" s="10" t="s">
        <v>6215</v>
      </c>
      <c r="B3022" t="s">
        <v>6216</v>
      </c>
      <c r="C3022" s="7">
        <v>490</v>
      </c>
      <c r="D3022" s="7">
        <v>519</v>
      </c>
      <c r="E3022" s="7"/>
    </row>
    <row r="3023" spans="1:5">
      <c r="A3023" s="10" t="s">
        <v>6217</v>
      </c>
      <c r="B3023" t="s">
        <v>6218</v>
      </c>
      <c r="C3023" s="7">
        <v>0</v>
      </c>
      <c r="D3023" s="7">
        <v>350</v>
      </c>
      <c r="E3023" s="7"/>
    </row>
    <row r="3024" spans="1:5">
      <c r="A3024" s="10" t="s">
        <v>6219</v>
      </c>
      <c r="B3024" t="s">
        <v>6220</v>
      </c>
      <c r="C3024" s="7">
        <v>0</v>
      </c>
      <c r="D3024" s="7">
        <v>350</v>
      </c>
      <c r="E3024" s="7"/>
    </row>
    <row r="3025" spans="1:5">
      <c r="A3025" s="10" t="s">
        <v>6221</v>
      </c>
      <c r="B3025" t="s">
        <v>6222</v>
      </c>
      <c r="C3025" s="7">
        <v>0</v>
      </c>
      <c r="D3025" s="7">
        <v>350</v>
      </c>
      <c r="E3025" s="7"/>
    </row>
    <row r="3026" spans="1:5">
      <c r="A3026" s="10" t="s">
        <v>6223</v>
      </c>
      <c r="B3026" t="s">
        <v>6224</v>
      </c>
      <c r="C3026" s="7">
        <v>0</v>
      </c>
      <c r="D3026" s="7">
        <v>100</v>
      </c>
      <c r="E3026" s="7"/>
    </row>
    <row r="3027" spans="1:5">
      <c r="A3027" s="10" t="s">
        <v>6225</v>
      </c>
      <c r="B3027" t="s">
        <v>6226</v>
      </c>
      <c r="C3027" s="7">
        <v>91291</v>
      </c>
      <c r="D3027" s="7">
        <v>98020</v>
      </c>
      <c r="E3027" s="7"/>
    </row>
    <row r="3028" spans="1:5">
      <c r="A3028" s="10" t="s">
        <v>6227</v>
      </c>
      <c r="B3028" t="s">
        <v>6228</v>
      </c>
      <c r="C3028" s="7">
        <v>14</v>
      </c>
      <c r="D3028" s="7">
        <v>20</v>
      </c>
      <c r="E3028" s="7"/>
    </row>
    <row r="3029" spans="1:5">
      <c r="A3029" s="10" t="s">
        <v>6229</v>
      </c>
      <c r="B3029" t="s">
        <v>6230</v>
      </c>
      <c r="C3029" s="7">
        <v>1205</v>
      </c>
      <c r="D3029" s="7">
        <v>1338</v>
      </c>
      <c r="E3029" s="7"/>
    </row>
    <row r="3030" spans="1:5">
      <c r="A3030" s="10" t="s">
        <v>6231</v>
      </c>
      <c r="B3030" t="s">
        <v>6232</v>
      </c>
      <c r="C3030" s="7">
        <v>7</v>
      </c>
      <c r="D3030" s="7">
        <v>6</v>
      </c>
      <c r="E3030" s="7"/>
    </row>
    <row r="3031" spans="1:5">
      <c r="A3031" s="10" t="s">
        <v>6233</v>
      </c>
      <c r="B3031" t="s">
        <v>6234</v>
      </c>
      <c r="C3031" s="7">
        <v>19103</v>
      </c>
      <c r="D3031" s="7">
        <v>22174</v>
      </c>
      <c r="E3031" s="7"/>
    </row>
    <row r="3032" spans="1:5">
      <c r="A3032" s="10" t="s">
        <v>6235</v>
      </c>
      <c r="B3032" t="s">
        <v>6236</v>
      </c>
      <c r="C3032" s="7">
        <v>65</v>
      </c>
      <c r="D3032" s="7">
        <v>70</v>
      </c>
      <c r="E3032" s="7"/>
    </row>
    <row r="3033" spans="1:5">
      <c r="A3033" s="10" t="s">
        <v>6237</v>
      </c>
      <c r="B3033" t="s">
        <v>6238</v>
      </c>
      <c r="C3033" s="7">
        <v>219</v>
      </c>
      <c r="D3033" s="7">
        <v>297</v>
      </c>
      <c r="E3033" s="7"/>
    </row>
    <row r="3034" spans="1:5">
      <c r="A3034" s="10" t="s">
        <v>6239</v>
      </c>
      <c r="B3034" t="s">
        <v>6240</v>
      </c>
      <c r="C3034" s="7">
        <v>46</v>
      </c>
      <c r="D3034" s="7">
        <v>52</v>
      </c>
      <c r="E3034" s="7"/>
    </row>
    <row r="3035" spans="1:5">
      <c r="A3035" s="10" t="s">
        <v>6241</v>
      </c>
      <c r="B3035" t="s">
        <v>6242</v>
      </c>
      <c r="C3035" s="7">
        <v>98</v>
      </c>
      <c r="D3035" s="7">
        <v>103</v>
      </c>
      <c r="E3035" s="7"/>
    </row>
    <row r="3036" spans="1:5">
      <c r="A3036" s="10" t="s">
        <v>6243</v>
      </c>
      <c r="B3036" t="s">
        <v>6244</v>
      </c>
      <c r="C3036" s="7">
        <v>58</v>
      </c>
      <c r="D3036" s="7">
        <v>58</v>
      </c>
      <c r="E3036" s="7"/>
    </row>
    <row r="3037" spans="1:5">
      <c r="A3037" s="10" t="s">
        <v>6245</v>
      </c>
      <c r="B3037" t="s">
        <v>6246</v>
      </c>
      <c r="C3037" s="7">
        <v>36</v>
      </c>
      <c r="D3037" s="7">
        <v>41</v>
      </c>
      <c r="E3037" s="7"/>
    </row>
    <row r="3038" spans="1:5">
      <c r="A3038" s="10" t="s">
        <v>6247</v>
      </c>
      <c r="B3038" t="s">
        <v>6248</v>
      </c>
      <c r="C3038" s="7">
        <v>61</v>
      </c>
      <c r="D3038" s="7">
        <v>69</v>
      </c>
      <c r="E3038" s="7"/>
    </row>
    <row r="3039" spans="1:5">
      <c r="A3039" s="10" t="s">
        <v>6249</v>
      </c>
      <c r="B3039" t="s">
        <v>6250</v>
      </c>
      <c r="C3039" s="7">
        <v>69</v>
      </c>
      <c r="D3039" s="7">
        <v>71</v>
      </c>
      <c r="E3039" s="7"/>
    </row>
    <row r="3040" spans="1:5">
      <c r="A3040" s="10" t="s">
        <v>6251</v>
      </c>
      <c r="B3040" t="s">
        <v>6252</v>
      </c>
      <c r="C3040" s="7">
        <v>68</v>
      </c>
      <c r="D3040" s="7">
        <v>22</v>
      </c>
      <c r="E3040" s="7"/>
    </row>
    <row r="3041" spans="1:5">
      <c r="A3041" s="10" t="s">
        <v>6253</v>
      </c>
      <c r="B3041" t="s">
        <v>6254</v>
      </c>
      <c r="C3041" s="7">
        <v>51141</v>
      </c>
      <c r="D3041" s="7">
        <v>55073</v>
      </c>
      <c r="E3041" s="7"/>
    </row>
    <row r="3042" spans="1:5">
      <c r="A3042" s="10" t="s">
        <v>6255</v>
      </c>
      <c r="B3042" t="s">
        <v>6256</v>
      </c>
      <c r="C3042" s="7">
        <v>19</v>
      </c>
      <c r="D3042" s="7">
        <v>10</v>
      </c>
      <c r="E3042" s="7"/>
    </row>
    <row r="3043" spans="1:5">
      <c r="A3043" s="10" t="s">
        <v>6257</v>
      </c>
      <c r="B3043" t="s">
        <v>6258</v>
      </c>
      <c r="C3043" s="7">
        <v>4156</v>
      </c>
      <c r="D3043" s="7">
        <v>3720</v>
      </c>
      <c r="E3043" s="7"/>
    </row>
    <row r="3044" spans="1:5">
      <c r="A3044" s="10" t="s">
        <v>6259</v>
      </c>
      <c r="B3044" t="s">
        <v>6260</v>
      </c>
      <c r="C3044" s="7">
        <v>325</v>
      </c>
      <c r="D3044" s="7">
        <v>330</v>
      </c>
      <c r="E3044" s="7"/>
    </row>
    <row r="3045" spans="1:5">
      <c r="A3045" s="10" t="s">
        <v>6261</v>
      </c>
      <c r="B3045" t="s">
        <v>6262</v>
      </c>
      <c r="C3045" s="7">
        <v>266</v>
      </c>
      <c r="D3045" s="7">
        <v>156</v>
      </c>
      <c r="E3045" s="7"/>
    </row>
    <row r="3046" spans="1:5">
      <c r="A3046" s="10" t="s">
        <v>6263</v>
      </c>
      <c r="B3046" t="s">
        <v>6264</v>
      </c>
      <c r="C3046" s="7">
        <v>554</v>
      </c>
      <c r="D3046" s="7">
        <v>657</v>
      </c>
      <c r="E3046" s="7"/>
    </row>
    <row r="3047" spans="1:5">
      <c r="A3047" s="10" t="s">
        <v>6265</v>
      </c>
      <c r="B3047" t="s">
        <v>6266</v>
      </c>
      <c r="C3047" s="7">
        <v>8</v>
      </c>
      <c r="D3047" s="7">
        <v>5</v>
      </c>
      <c r="E3047" s="7"/>
    </row>
    <row r="3048" spans="1:5">
      <c r="A3048" s="10" t="s">
        <v>6267</v>
      </c>
      <c r="B3048" t="s">
        <v>6268</v>
      </c>
      <c r="C3048" s="7">
        <v>20</v>
      </c>
      <c r="D3048" s="7">
        <v>11</v>
      </c>
      <c r="E3048" s="7"/>
    </row>
    <row r="3049" spans="1:5">
      <c r="A3049" s="10" t="s">
        <v>6269</v>
      </c>
      <c r="B3049" t="s">
        <v>6270</v>
      </c>
      <c r="C3049" s="7">
        <v>17</v>
      </c>
      <c r="D3049" s="7">
        <v>21</v>
      </c>
      <c r="E3049" s="7"/>
    </row>
    <row r="3050" spans="1:5">
      <c r="A3050" s="10" t="s">
        <v>6271</v>
      </c>
      <c r="B3050" t="s">
        <v>6272</v>
      </c>
      <c r="C3050" s="7">
        <v>1099</v>
      </c>
      <c r="D3050" s="7">
        <v>1178</v>
      </c>
      <c r="E3050" s="7"/>
    </row>
    <row r="3051" spans="1:5">
      <c r="A3051" s="10" t="s">
        <v>6273</v>
      </c>
      <c r="B3051" t="s">
        <v>6274</v>
      </c>
      <c r="C3051" s="7">
        <v>1075</v>
      </c>
      <c r="D3051" s="7">
        <v>1156</v>
      </c>
      <c r="E3051" s="7"/>
    </row>
    <row r="3052" spans="1:5">
      <c r="A3052" s="10" t="s">
        <v>6275</v>
      </c>
      <c r="B3052" t="s">
        <v>6276</v>
      </c>
      <c r="C3052" s="7">
        <v>58793</v>
      </c>
      <c r="D3052" s="7">
        <v>5071</v>
      </c>
      <c r="E3052" s="7"/>
    </row>
    <row r="3053" spans="1:5">
      <c r="A3053" s="10" t="s">
        <v>6277</v>
      </c>
      <c r="B3053" t="s">
        <v>6278</v>
      </c>
      <c r="C3053" s="7">
        <v>35734</v>
      </c>
      <c r="D3053" s="7">
        <v>97629</v>
      </c>
      <c r="E3053" s="7"/>
    </row>
    <row r="3054" spans="1:5">
      <c r="A3054" s="10" t="s">
        <v>6279</v>
      </c>
      <c r="B3054" t="s">
        <v>6280</v>
      </c>
      <c r="C3054" s="7">
        <v>2180</v>
      </c>
      <c r="D3054" s="7">
        <v>2310</v>
      </c>
      <c r="E3054" s="7"/>
    </row>
    <row r="3055" spans="1:5">
      <c r="A3055" s="10" t="s">
        <v>6281</v>
      </c>
      <c r="B3055" t="s">
        <v>6282</v>
      </c>
      <c r="C3055" s="7">
        <v>849</v>
      </c>
      <c r="D3055" s="7">
        <v>876</v>
      </c>
      <c r="E3055" s="7"/>
    </row>
    <row r="3056" spans="1:5">
      <c r="A3056" s="10" t="s">
        <v>6283</v>
      </c>
      <c r="B3056" t="s">
        <v>6284</v>
      </c>
      <c r="C3056" s="7">
        <v>14</v>
      </c>
      <c r="D3056" s="7">
        <v>11</v>
      </c>
      <c r="E3056" s="7"/>
    </row>
    <row r="3057" spans="1:5">
      <c r="A3057" s="10" t="s">
        <v>6285</v>
      </c>
      <c r="B3057" t="s">
        <v>6286</v>
      </c>
      <c r="C3057" s="7">
        <v>114</v>
      </c>
      <c r="D3057" s="7">
        <v>114</v>
      </c>
      <c r="E3057" s="7"/>
    </row>
    <row r="3058" spans="1:5">
      <c r="A3058" s="10" t="s">
        <v>6287</v>
      </c>
      <c r="B3058" t="s">
        <v>6288</v>
      </c>
      <c r="C3058" s="7">
        <v>1474</v>
      </c>
      <c r="D3058" s="7">
        <v>1593</v>
      </c>
      <c r="E3058" s="7"/>
    </row>
    <row r="3059" spans="1:5">
      <c r="A3059" s="10" t="s">
        <v>6289</v>
      </c>
      <c r="B3059" t="s">
        <v>6290</v>
      </c>
      <c r="C3059" s="7">
        <v>187</v>
      </c>
      <c r="D3059" s="7">
        <v>156</v>
      </c>
      <c r="E3059" s="7"/>
    </row>
    <row r="3060" spans="1:5">
      <c r="A3060" s="10" t="s">
        <v>6291</v>
      </c>
      <c r="B3060" t="s">
        <v>6292</v>
      </c>
      <c r="C3060" s="7">
        <v>11207</v>
      </c>
      <c r="D3060" s="7">
        <v>15411</v>
      </c>
      <c r="E3060" s="7"/>
    </row>
    <row r="3061" spans="1:5">
      <c r="A3061" s="10" t="s">
        <v>6293</v>
      </c>
      <c r="B3061" t="s">
        <v>6294</v>
      </c>
      <c r="C3061" s="7">
        <v>189</v>
      </c>
      <c r="D3061" s="7">
        <v>202</v>
      </c>
      <c r="E3061" s="7"/>
    </row>
    <row r="3062" spans="1:5">
      <c r="A3062" s="10" t="s">
        <v>6295</v>
      </c>
      <c r="B3062" t="s">
        <v>6296</v>
      </c>
      <c r="C3062" s="7">
        <v>190</v>
      </c>
      <c r="D3062" s="7">
        <v>202</v>
      </c>
      <c r="E3062" s="7"/>
    </row>
    <row r="3063" spans="1:5">
      <c r="A3063" s="10" t="s">
        <v>6297</v>
      </c>
      <c r="B3063" t="s">
        <v>6298</v>
      </c>
      <c r="C3063" s="7">
        <v>96</v>
      </c>
      <c r="D3063" s="7">
        <v>240</v>
      </c>
      <c r="E3063" s="7"/>
    </row>
    <row r="3064" spans="1:5">
      <c r="A3064" s="10" t="s">
        <v>6299</v>
      </c>
      <c r="B3064" t="s">
        <v>6300</v>
      </c>
      <c r="C3064" s="7">
        <v>767</v>
      </c>
      <c r="D3064" s="7">
        <v>775</v>
      </c>
      <c r="E3064" s="7"/>
    </row>
    <row r="3065" spans="1:5">
      <c r="A3065" s="10" t="s">
        <v>6301</v>
      </c>
      <c r="B3065" t="s">
        <v>6302</v>
      </c>
      <c r="C3065" s="7">
        <v>555</v>
      </c>
      <c r="D3065" s="7">
        <v>580</v>
      </c>
      <c r="E3065" s="7"/>
    </row>
    <row r="3066" spans="1:5">
      <c r="A3066" s="10" t="s">
        <v>6303</v>
      </c>
      <c r="B3066" t="s">
        <v>6304</v>
      </c>
      <c r="C3066" s="7">
        <v>3799</v>
      </c>
      <c r="D3066" s="7">
        <v>3700</v>
      </c>
      <c r="E3066" s="7"/>
    </row>
    <row r="3067" spans="1:5">
      <c r="A3067" s="10" t="s">
        <v>6305</v>
      </c>
      <c r="B3067" t="s">
        <v>6306</v>
      </c>
      <c r="C3067" s="7">
        <v>3711</v>
      </c>
      <c r="D3067" s="7">
        <v>3650</v>
      </c>
      <c r="E3067" s="7"/>
    </row>
    <row r="3068" spans="1:5">
      <c r="A3068" s="10" t="s">
        <v>6307</v>
      </c>
      <c r="B3068" t="s">
        <v>6308</v>
      </c>
      <c r="C3068" s="7">
        <v>3263</v>
      </c>
      <c r="D3068" s="7">
        <v>3600</v>
      </c>
      <c r="E3068" s="7"/>
    </row>
    <row r="3069" spans="1:5">
      <c r="A3069" s="10" t="s">
        <v>6309</v>
      </c>
      <c r="B3069" t="s">
        <v>6310</v>
      </c>
      <c r="C3069" s="7">
        <v>2554</v>
      </c>
      <c r="D3069" s="7">
        <v>2700</v>
      </c>
      <c r="E3069" s="7"/>
    </row>
    <row r="3070" spans="1:5">
      <c r="A3070" s="10" t="s">
        <v>6311</v>
      </c>
      <c r="B3070" t="s">
        <v>6312</v>
      </c>
      <c r="C3070" s="7">
        <v>2553</v>
      </c>
      <c r="D3070" s="7">
        <v>2700</v>
      </c>
      <c r="E3070" s="7"/>
    </row>
    <row r="3071" spans="1:5">
      <c r="A3071" s="10" t="s">
        <v>6313</v>
      </c>
      <c r="B3071" t="s">
        <v>6314</v>
      </c>
      <c r="C3071" s="7">
        <v>2645</v>
      </c>
      <c r="D3071" s="7">
        <v>2650</v>
      </c>
      <c r="E3071" s="7"/>
    </row>
    <row r="3072" spans="1:5">
      <c r="A3072" s="10" t="s">
        <v>6315</v>
      </c>
      <c r="B3072" t="s">
        <v>6316</v>
      </c>
      <c r="C3072" s="7">
        <v>1471</v>
      </c>
      <c r="D3072" s="7">
        <v>1550</v>
      </c>
      <c r="E3072" s="7"/>
    </row>
    <row r="3073" spans="1:5">
      <c r="A3073" s="10" t="s">
        <v>6317</v>
      </c>
      <c r="B3073" t="s">
        <v>6318</v>
      </c>
      <c r="C3073" s="7">
        <v>1204</v>
      </c>
      <c r="D3073" s="7">
        <v>1150</v>
      </c>
      <c r="E3073" s="7"/>
    </row>
    <row r="3074" spans="1:5">
      <c r="A3074" s="10" t="s">
        <v>6319</v>
      </c>
      <c r="B3074" t="s">
        <v>6320</v>
      </c>
      <c r="C3074" s="7">
        <v>166</v>
      </c>
      <c r="D3074" s="7">
        <v>185</v>
      </c>
      <c r="E3074" s="7"/>
    </row>
    <row r="3075" spans="1:5">
      <c r="A3075" s="10" t="s">
        <v>6321</v>
      </c>
      <c r="B3075" t="s">
        <v>6322</v>
      </c>
      <c r="C3075" s="7">
        <v>2593</v>
      </c>
      <c r="D3075" s="7">
        <v>2700</v>
      </c>
      <c r="E3075" s="7"/>
    </row>
    <row r="3076" spans="1:5">
      <c r="A3076" s="10" t="s">
        <v>6323</v>
      </c>
      <c r="B3076" t="s">
        <v>6324</v>
      </c>
      <c r="C3076" s="7">
        <v>2595</v>
      </c>
      <c r="D3076" s="7">
        <v>2700</v>
      </c>
      <c r="E3076" s="7"/>
    </row>
    <row r="3077" spans="1:5">
      <c r="A3077" s="10" t="s">
        <v>6325</v>
      </c>
      <c r="B3077" t="s">
        <v>6326</v>
      </c>
      <c r="C3077" s="7">
        <v>489</v>
      </c>
      <c r="D3077" s="7">
        <v>460</v>
      </c>
      <c r="E3077" s="7"/>
    </row>
    <row r="3078" spans="1:5">
      <c r="A3078" s="10" t="s">
        <v>6327</v>
      </c>
      <c r="B3078" t="s">
        <v>6328</v>
      </c>
      <c r="C3078" s="7">
        <v>448</v>
      </c>
      <c r="D3078" s="7">
        <v>400</v>
      </c>
      <c r="E3078" s="7"/>
    </row>
    <row r="3079" spans="1:5">
      <c r="A3079" s="10" t="s">
        <v>6329</v>
      </c>
      <c r="B3079" t="s">
        <v>6330</v>
      </c>
      <c r="C3079" s="7">
        <v>17092</v>
      </c>
      <c r="D3079" s="7">
        <v>16707.599999999999</v>
      </c>
      <c r="E3079" s="7"/>
    </row>
    <row r="3080" spans="1:5">
      <c r="A3080" s="10" t="s">
        <v>6331</v>
      </c>
      <c r="B3080" t="s">
        <v>6332</v>
      </c>
      <c r="C3080" s="7">
        <v>1987</v>
      </c>
      <c r="D3080" s="7">
        <v>1898</v>
      </c>
      <c r="E3080" s="7"/>
    </row>
    <row r="3081" spans="1:5">
      <c r="A3081" s="10" t="s">
        <v>6333</v>
      </c>
      <c r="B3081" t="s">
        <v>6334</v>
      </c>
      <c r="C3081" s="7">
        <v>2181</v>
      </c>
      <c r="D3081" s="7">
        <v>2317</v>
      </c>
      <c r="E3081" s="7"/>
    </row>
    <row r="3082" spans="1:5">
      <c r="A3082" s="10" t="s">
        <v>6335</v>
      </c>
      <c r="B3082" t="s">
        <v>6336</v>
      </c>
      <c r="C3082" s="7">
        <v>2190</v>
      </c>
      <c r="D3082" s="7">
        <v>2096.9</v>
      </c>
      <c r="E3082" s="7"/>
    </row>
    <row r="3083" spans="1:5">
      <c r="A3083" s="10" t="s">
        <v>6337</v>
      </c>
      <c r="B3083" t="s">
        <v>6338</v>
      </c>
      <c r="C3083" s="7">
        <v>120</v>
      </c>
      <c r="D3083" s="7">
        <v>134</v>
      </c>
      <c r="E3083" s="7"/>
    </row>
    <row r="3084" spans="1:5">
      <c r="A3084" s="10" t="s">
        <v>6339</v>
      </c>
      <c r="B3084" t="s">
        <v>6340</v>
      </c>
      <c r="C3084" s="7">
        <v>1191</v>
      </c>
      <c r="D3084" s="7">
        <v>1200</v>
      </c>
      <c r="E3084" s="7"/>
    </row>
    <row r="3085" spans="1:5">
      <c r="A3085" s="10" t="s">
        <v>6341</v>
      </c>
      <c r="B3085" t="s">
        <v>6342</v>
      </c>
      <c r="C3085" s="7">
        <v>43</v>
      </c>
      <c r="D3085" s="7">
        <v>40</v>
      </c>
      <c r="E3085" s="7"/>
    </row>
    <row r="3086" spans="1:5">
      <c r="A3086" s="10" t="s">
        <v>6343</v>
      </c>
      <c r="B3086" t="s">
        <v>6344</v>
      </c>
      <c r="C3086" s="7">
        <v>37</v>
      </c>
      <c r="D3086" s="7">
        <v>40</v>
      </c>
      <c r="E3086" s="7"/>
    </row>
    <row r="3087" spans="1:5">
      <c r="A3087" s="10" t="s">
        <v>6345</v>
      </c>
      <c r="B3087" t="s">
        <v>6346</v>
      </c>
      <c r="C3087" s="7">
        <v>88</v>
      </c>
      <c r="D3087" s="7">
        <v>103</v>
      </c>
      <c r="E3087" s="7"/>
    </row>
    <row r="3088" spans="1:5">
      <c r="A3088" s="10" t="s">
        <v>6347</v>
      </c>
      <c r="B3088" t="s">
        <v>6348</v>
      </c>
      <c r="C3088" s="7">
        <v>0</v>
      </c>
      <c r="D3088" s="7">
        <v>200</v>
      </c>
      <c r="E3088" s="7"/>
    </row>
    <row r="3089" spans="1:5">
      <c r="A3089" s="10" t="s">
        <v>6349</v>
      </c>
      <c r="B3089" t="s">
        <v>6350</v>
      </c>
      <c r="C3089" s="7">
        <v>0</v>
      </c>
      <c r="D3089" s="7">
        <v>140</v>
      </c>
      <c r="E3089" s="7"/>
    </row>
    <row r="3090" spans="1:5">
      <c r="A3090" s="10" t="s">
        <v>6351</v>
      </c>
      <c r="B3090" t="s">
        <v>6352</v>
      </c>
      <c r="C3090" s="7">
        <v>0</v>
      </c>
      <c r="D3090" s="7">
        <v>100</v>
      </c>
      <c r="E3090" s="7"/>
    </row>
    <row r="3091" spans="1:5">
      <c r="A3091" s="10" t="s">
        <v>6353</v>
      </c>
      <c r="B3091" t="s">
        <v>6354</v>
      </c>
      <c r="C3091" s="7">
        <v>0</v>
      </c>
      <c r="D3091" s="7">
        <v>140</v>
      </c>
      <c r="E3091" s="7"/>
    </row>
    <row r="3092" spans="1:5">
      <c r="A3092" s="10" t="s">
        <v>5745</v>
      </c>
      <c r="B3092" t="s">
        <v>5746</v>
      </c>
      <c r="C3092" s="7">
        <v>99</v>
      </c>
      <c r="D3092" s="7">
        <v>110</v>
      </c>
      <c r="E3092" s="7"/>
    </row>
    <row r="3093" spans="1:5">
      <c r="A3093" s="10" t="s">
        <v>5747</v>
      </c>
      <c r="B3093" t="s">
        <v>5748</v>
      </c>
      <c r="C3093" s="7">
        <v>1855</v>
      </c>
      <c r="D3093" s="7">
        <v>2400</v>
      </c>
      <c r="E3093" s="7"/>
    </row>
    <row r="3094" spans="1:5">
      <c r="A3094" s="10" t="s">
        <v>5749</v>
      </c>
      <c r="B3094" t="s">
        <v>5750</v>
      </c>
      <c r="C3094" s="7">
        <v>741</v>
      </c>
      <c r="D3094" s="7">
        <v>900</v>
      </c>
      <c r="E3094" s="7"/>
    </row>
    <row r="3095" spans="1:5">
      <c r="A3095" s="10" t="s">
        <v>5751</v>
      </c>
      <c r="B3095" t="s">
        <v>5752</v>
      </c>
      <c r="C3095" s="7">
        <v>2894</v>
      </c>
      <c r="D3095" s="7">
        <v>3400</v>
      </c>
      <c r="E3095" s="7"/>
    </row>
    <row r="3096" spans="1:5">
      <c r="A3096" s="10" t="s">
        <v>5753</v>
      </c>
      <c r="B3096" t="s">
        <v>5754</v>
      </c>
      <c r="C3096" s="7">
        <v>1442</v>
      </c>
      <c r="D3096" s="7">
        <v>1600</v>
      </c>
      <c r="E3096" s="7"/>
    </row>
    <row r="3097" spans="1:5">
      <c r="A3097" s="10" t="s">
        <v>5755</v>
      </c>
      <c r="B3097" t="s">
        <v>5756</v>
      </c>
      <c r="C3097" s="7">
        <v>1524</v>
      </c>
      <c r="D3097" s="7">
        <v>2000</v>
      </c>
      <c r="E3097" s="7"/>
    </row>
    <row r="3098" spans="1:5">
      <c r="A3098" s="10" t="s">
        <v>5757</v>
      </c>
      <c r="B3098" t="s">
        <v>5758</v>
      </c>
      <c r="C3098" s="7">
        <v>722</v>
      </c>
      <c r="D3098" s="7">
        <v>900</v>
      </c>
      <c r="E3098" s="7"/>
    </row>
    <row r="3099" spans="1:5">
      <c r="A3099" s="10" t="s">
        <v>5759</v>
      </c>
      <c r="B3099" t="s">
        <v>5760</v>
      </c>
      <c r="C3099" s="7">
        <v>2223</v>
      </c>
      <c r="D3099" s="7">
        <v>2700</v>
      </c>
      <c r="E3099" s="7"/>
    </row>
    <row r="3100" spans="1:5">
      <c r="A3100" s="10" t="s">
        <v>5761</v>
      </c>
      <c r="B3100" t="s">
        <v>5762</v>
      </c>
      <c r="C3100" s="7">
        <v>3</v>
      </c>
      <c r="D3100" s="7">
        <v>10</v>
      </c>
      <c r="E3100" s="7"/>
    </row>
    <row r="3101" spans="1:5">
      <c r="A3101" s="10" t="s">
        <v>5763</v>
      </c>
      <c r="B3101" t="s">
        <v>5764</v>
      </c>
      <c r="C3101" s="7">
        <v>330</v>
      </c>
      <c r="D3101" s="7">
        <v>350</v>
      </c>
      <c r="E3101" s="7"/>
    </row>
    <row r="3102" spans="1:5">
      <c r="A3102" s="10" t="s">
        <v>5765</v>
      </c>
      <c r="B3102" t="s">
        <v>5766</v>
      </c>
      <c r="C3102" s="7">
        <v>321</v>
      </c>
      <c r="D3102" s="7">
        <v>350</v>
      </c>
      <c r="E3102" s="7"/>
    </row>
    <row r="3103" spans="1:5">
      <c r="A3103" s="10" t="s">
        <v>5767</v>
      </c>
      <c r="B3103" t="s">
        <v>5768</v>
      </c>
      <c r="C3103" s="7">
        <v>1461</v>
      </c>
      <c r="D3103" s="7">
        <v>1800</v>
      </c>
      <c r="E3103" s="7"/>
    </row>
    <row r="3104" spans="1:5">
      <c r="A3104" s="10" t="s">
        <v>5769</v>
      </c>
      <c r="B3104" t="s">
        <v>5770</v>
      </c>
      <c r="C3104" s="7">
        <v>416</v>
      </c>
      <c r="D3104" s="7">
        <v>500</v>
      </c>
      <c r="E3104" s="7"/>
    </row>
    <row r="3105" spans="1:5">
      <c r="A3105" s="10" t="s">
        <v>5771</v>
      </c>
      <c r="B3105" t="s">
        <v>5772</v>
      </c>
      <c r="C3105" s="7">
        <v>68</v>
      </c>
      <c r="D3105" s="7">
        <v>80</v>
      </c>
      <c r="E3105" s="7"/>
    </row>
    <row r="3106" spans="1:5">
      <c r="A3106" s="10" t="s">
        <v>5773</v>
      </c>
      <c r="B3106" t="s">
        <v>5774</v>
      </c>
      <c r="C3106" s="7">
        <v>35</v>
      </c>
      <c r="D3106" s="7">
        <v>80</v>
      </c>
      <c r="E3106" s="7"/>
    </row>
    <row r="3107" spans="1:5">
      <c r="A3107" s="10" t="s">
        <v>5775</v>
      </c>
      <c r="B3107" t="s">
        <v>5776</v>
      </c>
      <c r="C3107" s="7">
        <v>1742</v>
      </c>
      <c r="D3107" s="7">
        <v>2000</v>
      </c>
      <c r="E3107" s="7"/>
    </row>
    <row r="3108" spans="1:5">
      <c r="A3108" s="10" t="s">
        <v>5777</v>
      </c>
      <c r="B3108" t="s">
        <v>5778</v>
      </c>
      <c r="C3108" s="7">
        <v>17</v>
      </c>
      <c r="D3108" s="7">
        <v>20</v>
      </c>
      <c r="E3108" s="7"/>
    </row>
    <row r="3109" spans="1:5">
      <c r="A3109" s="10" t="s">
        <v>5779</v>
      </c>
      <c r="B3109" t="s">
        <v>5780</v>
      </c>
      <c r="C3109" s="7">
        <v>325</v>
      </c>
      <c r="D3109" s="7">
        <v>400</v>
      </c>
      <c r="E3109" s="7"/>
    </row>
    <row r="3110" spans="1:5">
      <c r="A3110" s="10" t="s">
        <v>5781</v>
      </c>
      <c r="B3110" t="s">
        <v>5782</v>
      </c>
      <c r="C3110" s="7">
        <v>299</v>
      </c>
      <c r="D3110" s="7">
        <v>400</v>
      </c>
      <c r="E3110" s="7"/>
    </row>
    <row r="3111" spans="1:5">
      <c r="A3111" s="10" t="s">
        <v>5783</v>
      </c>
      <c r="B3111" t="s">
        <v>5784</v>
      </c>
      <c r="C3111" s="7">
        <v>0</v>
      </c>
      <c r="D3111" s="7">
        <v>10</v>
      </c>
      <c r="E3111" s="7"/>
    </row>
    <row r="3112" spans="1:5">
      <c r="A3112" s="10" t="s">
        <v>5785</v>
      </c>
      <c r="B3112" t="s">
        <v>5786</v>
      </c>
      <c r="C3112" s="7">
        <v>3</v>
      </c>
      <c r="D3112" s="7">
        <v>10</v>
      </c>
      <c r="E3112" s="7"/>
    </row>
    <row r="3113" spans="1:5">
      <c r="A3113" s="10" t="s">
        <v>5787</v>
      </c>
      <c r="B3113" t="s">
        <v>5788</v>
      </c>
      <c r="C3113" s="7">
        <v>65</v>
      </c>
      <c r="D3113" s="7">
        <v>80</v>
      </c>
      <c r="E3113" s="7"/>
    </row>
    <row r="3114" spans="1:5">
      <c r="A3114" s="10" t="s">
        <v>5789</v>
      </c>
      <c r="B3114" t="s">
        <v>5790</v>
      </c>
      <c r="C3114" s="7">
        <v>593</v>
      </c>
      <c r="D3114" s="7">
        <v>615</v>
      </c>
      <c r="E3114" s="7"/>
    </row>
    <row r="3115" spans="1:5">
      <c r="A3115" s="10" t="s">
        <v>5791</v>
      </c>
      <c r="B3115" t="s">
        <v>5792</v>
      </c>
      <c r="C3115" s="7">
        <v>0</v>
      </c>
      <c r="D3115" s="7">
        <v>200</v>
      </c>
      <c r="E3115" s="7"/>
    </row>
    <row r="3116" spans="1:5">
      <c r="A3116" s="10" t="s">
        <v>5793</v>
      </c>
      <c r="B3116" t="s">
        <v>5794</v>
      </c>
      <c r="C3116" s="7">
        <v>4</v>
      </c>
      <c r="D3116" s="7">
        <v>10</v>
      </c>
      <c r="E3116" s="7"/>
    </row>
    <row r="3117" spans="1:5">
      <c r="A3117" s="10" t="s">
        <v>5795</v>
      </c>
      <c r="B3117" t="s">
        <v>5796</v>
      </c>
      <c r="C3117" s="7">
        <v>2595</v>
      </c>
      <c r="D3117" s="7">
        <v>3000</v>
      </c>
      <c r="E3117" s="7"/>
    </row>
    <row r="3118" spans="1:5">
      <c r="A3118" s="10" t="s">
        <v>5797</v>
      </c>
      <c r="B3118" t="s">
        <v>5798</v>
      </c>
      <c r="C3118" s="7">
        <v>706</v>
      </c>
      <c r="D3118" s="7">
        <v>750</v>
      </c>
      <c r="E3118" s="7"/>
    </row>
    <row r="3119" spans="1:5">
      <c r="A3119" s="10" t="s">
        <v>5799</v>
      </c>
      <c r="B3119" t="s">
        <v>5800</v>
      </c>
      <c r="C3119" s="7">
        <v>2568</v>
      </c>
      <c r="D3119" s="7">
        <v>3000</v>
      </c>
      <c r="E3119" s="7"/>
    </row>
    <row r="3120" spans="1:5">
      <c r="A3120" s="10" t="s">
        <v>5801</v>
      </c>
      <c r="B3120" t="s">
        <v>5802</v>
      </c>
      <c r="C3120" s="7">
        <v>27</v>
      </c>
      <c r="D3120" s="7">
        <v>100</v>
      </c>
      <c r="E3120" s="7"/>
    </row>
    <row r="3121" spans="1:5">
      <c r="A3121" s="10" t="s">
        <v>5803</v>
      </c>
      <c r="B3121" t="s">
        <v>5804</v>
      </c>
      <c r="C3121" s="7">
        <v>1369</v>
      </c>
      <c r="D3121" s="7">
        <v>1500</v>
      </c>
      <c r="E3121" s="7"/>
    </row>
    <row r="3122" spans="1:5">
      <c r="A3122" s="10" t="s">
        <v>5805</v>
      </c>
      <c r="B3122" t="s">
        <v>5806</v>
      </c>
      <c r="C3122" s="7">
        <v>1368</v>
      </c>
      <c r="D3122" s="7">
        <v>1500</v>
      </c>
      <c r="E3122" s="7"/>
    </row>
    <row r="3123" spans="1:5">
      <c r="A3123" s="10" t="s">
        <v>5807</v>
      </c>
      <c r="B3123" t="s">
        <v>5808</v>
      </c>
      <c r="C3123" s="7">
        <v>8529</v>
      </c>
      <c r="D3123" s="7">
        <v>9000</v>
      </c>
      <c r="E3123" s="7"/>
    </row>
    <row r="3124" spans="1:5">
      <c r="A3124" s="10" t="s">
        <v>5809</v>
      </c>
      <c r="B3124" t="s">
        <v>5810</v>
      </c>
      <c r="C3124" s="7">
        <v>7672</v>
      </c>
      <c r="D3124" s="7">
        <v>8000</v>
      </c>
      <c r="E3124" s="7"/>
    </row>
    <row r="3125" spans="1:5">
      <c r="A3125" s="10" t="s">
        <v>5811</v>
      </c>
      <c r="B3125" t="s">
        <v>5812</v>
      </c>
      <c r="C3125" s="7">
        <v>2</v>
      </c>
      <c r="D3125" s="7">
        <v>10</v>
      </c>
      <c r="E3125" s="7"/>
    </row>
    <row r="3126" spans="1:5">
      <c r="A3126" s="10" t="s">
        <v>5813</v>
      </c>
      <c r="B3126" t="s">
        <v>5814</v>
      </c>
      <c r="C3126" s="7">
        <v>13489</v>
      </c>
      <c r="D3126" s="7">
        <v>14000</v>
      </c>
      <c r="E3126" s="7"/>
    </row>
    <row r="3127" spans="1:5">
      <c r="A3127" s="10" t="s">
        <v>5815</v>
      </c>
      <c r="B3127" t="s">
        <v>5816</v>
      </c>
      <c r="C3127" s="7">
        <v>32</v>
      </c>
      <c r="D3127" s="7">
        <v>10</v>
      </c>
      <c r="E3127" s="7"/>
    </row>
    <row r="3128" spans="1:5">
      <c r="A3128" s="10" t="s">
        <v>5817</v>
      </c>
      <c r="B3128" t="s">
        <v>5818</v>
      </c>
      <c r="C3128" s="7">
        <v>412</v>
      </c>
      <c r="D3128" s="7">
        <v>10</v>
      </c>
      <c r="E3128" s="7"/>
    </row>
    <row r="3129" spans="1:5">
      <c r="A3129" s="10" t="s">
        <v>5819</v>
      </c>
      <c r="B3129" t="s">
        <v>5820</v>
      </c>
      <c r="C3129" s="7">
        <v>15</v>
      </c>
      <c r="D3129" s="7">
        <v>50</v>
      </c>
      <c r="E3129" s="7"/>
    </row>
    <row r="3130" spans="1:5">
      <c r="A3130" s="10" t="s">
        <v>5821</v>
      </c>
      <c r="B3130" t="s">
        <v>5822</v>
      </c>
      <c r="C3130" s="7">
        <v>593</v>
      </c>
      <c r="D3130" s="7">
        <v>1000</v>
      </c>
      <c r="E3130" s="7"/>
    </row>
    <row r="3131" spans="1:5">
      <c r="A3131" s="10" t="s">
        <v>5823</v>
      </c>
      <c r="B3131" t="s">
        <v>5824</v>
      </c>
      <c r="C3131" s="7">
        <v>10949</v>
      </c>
      <c r="D3131" s="7">
        <v>11000</v>
      </c>
      <c r="E3131" s="7"/>
    </row>
    <row r="3132" spans="1:5">
      <c r="A3132" s="10" t="s">
        <v>5825</v>
      </c>
      <c r="B3132" t="s">
        <v>5826</v>
      </c>
      <c r="C3132" s="7">
        <v>11453</v>
      </c>
      <c r="D3132" s="7">
        <v>12000</v>
      </c>
      <c r="E3132" s="7"/>
    </row>
    <row r="3133" spans="1:5">
      <c r="A3133" s="10" t="s">
        <v>5827</v>
      </c>
      <c r="B3133" t="s">
        <v>5828</v>
      </c>
      <c r="C3133" s="7">
        <v>1</v>
      </c>
      <c r="D3133" s="7">
        <v>100</v>
      </c>
      <c r="E3133" s="7"/>
    </row>
    <row r="3134" spans="1:5">
      <c r="A3134" s="10" t="s">
        <v>5829</v>
      </c>
      <c r="B3134" t="s">
        <v>5830</v>
      </c>
      <c r="C3134" s="7">
        <v>4</v>
      </c>
      <c r="D3134" s="7">
        <v>10</v>
      </c>
      <c r="E3134" s="7"/>
    </row>
    <row r="3135" spans="1:5">
      <c r="A3135" s="10" t="s">
        <v>5831</v>
      </c>
      <c r="B3135" t="s">
        <v>5832</v>
      </c>
      <c r="C3135" s="7">
        <v>76</v>
      </c>
      <c r="D3135" s="7">
        <v>100</v>
      </c>
      <c r="E3135" s="7"/>
    </row>
    <row r="3136" spans="1:5">
      <c r="A3136" s="10" t="s">
        <v>5833</v>
      </c>
      <c r="B3136" t="s">
        <v>5834</v>
      </c>
      <c r="C3136" s="7">
        <v>16311</v>
      </c>
      <c r="D3136" s="7">
        <v>18000</v>
      </c>
      <c r="E3136" s="7"/>
    </row>
    <row r="3137" spans="1:5">
      <c r="A3137" s="10" t="s">
        <v>5835</v>
      </c>
      <c r="B3137" t="s">
        <v>5836</v>
      </c>
      <c r="C3137" s="7">
        <v>257</v>
      </c>
      <c r="D3137" s="7">
        <v>250</v>
      </c>
      <c r="E3137" s="7"/>
    </row>
    <row r="3138" spans="1:5">
      <c r="A3138" s="10" t="s">
        <v>5837</v>
      </c>
      <c r="B3138" t="s">
        <v>5838</v>
      </c>
      <c r="C3138" s="7">
        <v>45758</v>
      </c>
      <c r="D3138" s="7">
        <v>45000</v>
      </c>
      <c r="E3138" s="7"/>
    </row>
    <row r="3139" spans="1:5">
      <c r="A3139" s="10" t="s">
        <v>5839</v>
      </c>
      <c r="B3139" t="s">
        <v>5840</v>
      </c>
      <c r="C3139" s="7">
        <v>11920</v>
      </c>
      <c r="D3139" s="7">
        <v>13000</v>
      </c>
      <c r="E3139" s="7"/>
    </row>
    <row r="3140" spans="1:5">
      <c r="A3140" s="10" t="s">
        <v>5841</v>
      </c>
      <c r="B3140" t="s">
        <v>5842</v>
      </c>
      <c r="C3140" s="7">
        <v>55</v>
      </c>
      <c r="D3140" s="7">
        <v>10</v>
      </c>
      <c r="E3140" s="7"/>
    </row>
    <row r="3141" spans="1:5">
      <c r="A3141" s="10" t="s">
        <v>5843</v>
      </c>
      <c r="B3141" t="s">
        <v>5844</v>
      </c>
      <c r="C3141" s="7">
        <v>40</v>
      </c>
      <c r="D3141" s="7">
        <v>50</v>
      </c>
      <c r="E3141" s="7"/>
    </row>
    <row r="3142" spans="1:5">
      <c r="A3142" s="10" t="s">
        <v>5845</v>
      </c>
      <c r="B3142" t="s">
        <v>5846</v>
      </c>
      <c r="C3142" s="7">
        <v>39</v>
      </c>
      <c r="D3142" s="7">
        <v>50</v>
      </c>
      <c r="E3142" s="7"/>
    </row>
    <row r="3143" spans="1:5">
      <c r="A3143" s="10" t="s">
        <v>5847</v>
      </c>
      <c r="B3143" t="s">
        <v>5848</v>
      </c>
      <c r="C3143" s="7">
        <v>0</v>
      </c>
      <c r="D3143" s="7">
        <v>5</v>
      </c>
      <c r="E3143" s="7"/>
    </row>
    <row r="3144" spans="1:5">
      <c r="A3144" s="10" t="s">
        <v>5849</v>
      </c>
      <c r="B3144" t="s">
        <v>5850</v>
      </c>
      <c r="C3144" s="7">
        <v>1</v>
      </c>
      <c r="D3144" s="7">
        <v>10</v>
      </c>
      <c r="E3144" s="7"/>
    </row>
    <row r="3145" spans="1:5">
      <c r="A3145" s="10" t="s">
        <v>5851</v>
      </c>
      <c r="B3145" t="s">
        <v>5852</v>
      </c>
      <c r="C3145" s="7">
        <v>9965</v>
      </c>
      <c r="D3145" s="7">
        <v>10000</v>
      </c>
      <c r="E3145" s="7"/>
    </row>
    <row r="3146" spans="1:5">
      <c r="A3146" s="10" t="s">
        <v>5853</v>
      </c>
      <c r="B3146" t="s">
        <v>5854</v>
      </c>
      <c r="C3146" s="7">
        <v>80</v>
      </c>
      <c r="D3146" s="7">
        <v>60</v>
      </c>
      <c r="E3146" s="7"/>
    </row>
    <row r="3147" spans="1:5">
      <c r="A3147" s="10" t="s">
        <v>5855</v>
      </c>
      <c r="B3147" t="s">
        <v>5856</v>
      </c>
      <c r="C3147" s="7">
        <v>3675</v>
      </c>
      <c r="D3147" s="7">
        <v>3801</v>
      </c>
      <c r="E3147" s="7"/>
    </row>
    <row r="3148" spans="1:5">
      <c r="A3148" s="10" t="s">
        <v>5857</v>
      </c>
      <c r="B3148" t="s">
        <v>5858</v>
      </c>
      <c r="C3148" s="7">
        <v>2812</v>
      </c>
      <c r="D3148" s="7">
        <v>2901</v>
      </c>
      <c r="E3148" s="7"/>
    </row>
    <row r="3149" spans="1:5">
      <c r="A3149" s="10" t="s">
        <v>5859</v>
      </c>
      <c r="B3149" t="s">
        <v>5860</v>
      </c>
      <c r="C3149" s="7">
        <v>3740</v>
      </c>
      <c r="D3149" s="7">
        <v>3725</v>
      </c>
      <c r="E3149" s="7"/>
    </row>
    <row r="3150" spans="1:5">
      <c r="A3150" s="10" t="s">
        <v>5861</v>
      </c>
      <c r="B3150" t="s">
        <v>5862</v>
      </c>
      <c r="C3150" s="7">
        <v>82</v>
      </c>
      <c r="D3150" s="7">
        <v>72</v>
      </c>
      <c r="E3150" s="7"/>
    </row>
    <row r="3151" spans="1:5">
      <c r="A3151" s="10" t="s">
        <v>5863</v>
      </c>
      <c r="B3151" t="s">
        <v>5864</v>
      </c>
      <c r="C3151" s="7">
        <v>3699</v>
      </c>
      <c r="D3151" s="7">
        <v>3754</v>
      </c>
      <c r="E3151" s="7"/>
    </row>
    <row r="3152" spans="1:5">
      <c r="A3152" s="10" t="s">
        <v>5865</v>
      </c>
      <c r="B3152" t="s">
        <v>5866</v>
      </c>
      <c r="C3152" s="7">
        <v>3274</v>
      </c>
      <c r="D3152" s="7">
        <v>3335</v>
      </c>
      <c r="E3152" s="7"/>
    </row>
    <row r="3153" spans="1:5">
      <c r="A3153" s="10" t="s">
        <v>5867</v>
      </c>
      <c r="B3153" t="s">
        <v>5868</v>
      </c>
      <c r="C3153" s="7">
        <v>3866</v>
      </c>
      <c r="D3153" s="7">
        <v>7380</v>
      </c>
      <c r="E3153" s="7"/>
    </row>
    <row r="3154" spans="1:5">
      <c r="A3154" s="10" t="s">
        <v>5869</v>
      </c>
      <c r="B3154" t="s">
        <v>5870</v>
      </c>
      <c r="C3154" s="7">
        <v>3513</v>
      </c>
      <c r="D3154" s="7">
        <v>6876</v>
      </c>
      <c r="E3154" s="7"/>
    </row>
    <row r="3155" spans="1:5">
      <c r="A3155" s="10" t="s">
        <v>5871</v>
      </c>
      <c r="B3155" t="s">
        <v>5872</v>
      </c>
      <c r="C3155" s="7">
        <v>2938</v>
      </c>
      <c r="D3155" s="7">
        <v>3296</v>
      </c>
      <c r="E3155" s="7"/>
    </row>
    <row r="3156" spans="1:5">
      <c r="A3156" s="10" t="s">
        <v>5873</v>
      </c>
      <c r="B3156" t="s">
        <v>5874</v>
      </c>
      <c r="C3156" s="7">
        <v>2941</v>
      </c>
      <c r="D3156" s="7">
        <v>3296</v>
      </c>
      <c r="E3156" s="7"/>
    </row>
    <row r="3157" spans="1:5">
      <c r="A3157" s="10" t="s">
        <v>5875</v>
      </c>
      <c r="B3157" t="s">
        <v>5876</v>
      </c>
      <c r="C3157" s="7">
        <v>31</v>
      </c>
      <c r="D3157" s="7">
        <v>0</v>
      </c>
      <c r="E3157" s="7"/>
    </row>
    <row r="3158" spans="1:5">
      <c r="A3158" s="10" t="s">
        <v>5877</v>
      </c>
      <c r="B3158" t="s">
        <v>5878</v>
      </c>
      <c r="C3158" s="7">
        <v>32</v>
      </c>
      <c r="D3158" s="7">
        <v>29</v>
      </c>
      <c r="E3158" s="7"/>
    </row>
    <row r="3159" spans="1:5">
      <c r="A3159" s="10" t="s">
        <v>5879</v>
      </c>
      <c r="B3159" t="s">
        <v>5880</v>
      </c>
      <c r="C3159" s="7">
        <v>18</v>
      </c>
      <c r="D3159" s="7">
        <v>16</v>
      </c>
      <c r="E3159" s="7"/>
    </row>
    <row r="3160" spans="1:5">
      <c r="A3160" s="10" t="s">
        <v>5881</v>
      </c>
      <c r="B3160" t="s">
        <v>5882</v>
      </c>
      <c r="C3160" s="7">
        <v>542</v>
      </c>
      <c r="D3160" s="7">
        <v>554</v>
      </c>
      <c r="E3160" s="7"/>
    </row>
    <row r="3161" spans="1:5">
      <c r="A3161" s="10" t="s">
        <v>5883</v>
      </c>
      <c r="B3161" t="s">
        <v>5884</v>
      </c>
      <c r="C3161" s="7">
        <v>580</v>
      </c>
      <c r="D3161" s="7">
        <v>100</v>
      </c>
      <c r="E3161" s="7"/>
    </row>
    <row r="3162" spans="1:5">
      <c r="A3162" s="10" t="s">
        <v>5885</v>
      </c>
      <c r="B3162" t="s">
        <v>5886</v>
      </c>
      <c r="C3162" s="7">
        <v>0</v>
      </c>
      <c r="D3162" s="7">
        <v>100</v>
      </c>
      <c r="E3162" s="7"/>
    </row>
    <row r="3163" spans="1:5">
      <c r="A3163" s="10" t="s">
        <v>5887</v>
      </c>
      <c r="B3163" t="s">
        <v>5888</v>
      </c>
      <c r="C3163" s="7">
        <v>0</v>
      </c>
      <c r="D3163" s="7">
        <v>100</v>
      </c>
      <c r="E3163" s="7"/>
    </row>
    <row r="3164" spans="1:5">
      <c r="A3164" s="10" t="s">
        <v>5889</v>
      </c>
      <c r="B3164" t="s">
        <v>5890</v>
      </c>
      <c r="C3164" s="7">
        <v>0</v>
      </c>
      <c r="D3164" s="7">
        <v>20</v>
      </c>
      <c r="E3164" s="7"/>
    </row>
    <row r="3165" spans="1:5">
      <c r="A3165" s="10" t="s">
        <v>5891</v>
      </c>
      <c r="B3165" t="s">
        <v>5892</v>
      </c>
      <c r="C3165" s="7">
        <v>1456</v>
      </c>
      <c r="D3165" s="7">
        <v>1400</v>
      </c>
      <c r="E3165" s="7"/>
    </row>
    <row r="3166" spans="1:5">
      <c r="A3166" s="10" t="s">
        <v>5893</v>
      </c>
      <c r="B3166" t="s">
        <v>5894</v>
      </c>
      <c r="C3166" s="7">
        <v>0</v>
      </c>
      <c r="D3166" s="7">
        <v>200</v>
      </c>
      <c r="E3166" s="7"/>
    </row>
    <row r="3167" spans="1:5">
      <c r="A3167" s="10" t="s">
        <v>5895</v>
      </c>
      <c r="B3167" t="s">
        <v>5896</v>
      </c>
      <c r="C3167" s="7">
        <v>0</v>
      </c>
      <c r="D3167" s="7">
        <v>200</v>
      </c>
      <c r="E3167" s="7"/>
    </row>
    <row r="3168" spans="1:5">
      <c r="A3168" s="10" t="s">
        <v>5897</v>
      </c>
      <c r="B3168" t="s">
        <v>5898</v>
      </c>
      <c r="C3168" s="7">
        <v>5802</v>
      </c>
      <c r="D3168" s="7">
        <v>6000</v>
      </c>
      <c r="E3168" s="7"/>
    </row>
    <row r="3169" spans="1:5">
      <c r="A3169" s="10" t="s">
        <v>5899</v>
      </c>
      <c r="B3169" t="s">
        <v>5900</v>
      </c>
      <c r="C3169" s="7">
        <v>8524</v>
      </c>
      <c r="D3169" s="7">
        <v>8000</v>
      </c>
      <c r="E3169" s="7"/>
    </row>
    <row r="3170" spans="1:5">
      <c r="A3170" s="10" t="s">
        <v>5901</v>
      </c>
      <c r="B3170" t="s">
        <v>5902</v>
      </c>
      <c r="C3170" s="7">
        <v>1987</v>
      </c>
      <c r="D3170" s="7">
        <v>8011</v>
      </c>
      <c r="E3170" s="7"/>
    </row>
    <row r="3171" spans="1:5">
      <c r="A3171" s="10" t="s">
        <v>5903</v>
      </c>
      <c r="B3171" t="s">
        <v>5904</v>
      </c>
      <c r="C3171" s="7">
        <v>1073</v>
      </c>
      <c r="D3171" s="7">
        <v>1500</v>
      </c>
      <c r="E3171" s="7"/>
    </row>
    <row r="3172" spans="1:5">
      <c r="A3172" s="10" t="s">
        <v>5905</v>
      </c>
      <c r="B3172" t="s">
        <v>5906</v>
      </c>
      <c r="C3172" s="7">
        <v>1</v>
      </c>
      <c r="D3172" s="7">
        <v>10</v>
      </c>
      <c r="E3172" s="7"/>
    </row>
    <row r="3173" spans="1:5">
      <c r="A3173" s="10" t="s">
        <v>5907</v>
      </c>
      <c r="B3173" t="s">
        <v>5908</v>
      </c>
      <c r="C3173" s="7">
        <v>19</v>
      </c>
      <c r="D3173" s="7">
        <v>350</v>
      </c>
      <c r="E3173" s="7"/>
    </row>
    <row r="3174" spans="1:5">
      <c r="A3174" s="10" t="s">
        <v>5909</v>
      </c>
      <c r="B3174" t="s">
        <v>5910</v>
      </c>
      <c r="C3174" s="7">
        <v>87</v>
      </c>
      <c r="D3174" s="7">
        <v>150</v>
      </c>
      <c r="E3174" s="7"/>
    </row>
    <row r="3175" spans="1:5">
      <c r="A3175" s="10" t="s">
        <v>5911</v>
      </c>
      <c r="B3175" t="s">
        <v>5912</v>
      </c>
      <c r="C3175" s="7">
        <v>0</v>
      </c>
      <c r="D3175" s="7">
        <v>5</v>
      </c>
      <c r="E3175" s="7"/>
    </row>
    <row r="3176" spans="1:5">
      <c r="A3176" s="10" t="s">
        <v>5913</v>
      </c>
      <c r="B3176" t="s">
        <v>5914</v>
      </c>
      <c r="C3176" s="7">
        <v>4200</v>
      </c>
      <c r="D3176" s="7">
        <v>6000</v>
      </c>
      <c r="E3176" s="7"/>
    </row>
    <row r="3177" spans="1:5">
      <c r="A3177" s="10" t="s">
        <v>5915</v>
      </c>
      <c r="B3177" t="s">
        <v>5916</v>
      </c>
      <c r="C3177" s="7">
        <v>761</v>
      </c>
      <c r="D3177" s="7">
        <v>1000</v>
      </c>
      <c r="E3177" s="7"/>
    </row>
    <row r="3178" spans="1:5">
      <c r="A3178" s="10" t="s">
        <v>5917</v>
      </c>
      <c r="B3178" t="s">
        <v>5918</v>
      </c>
      <c r="C3178" s="7">
        <v>769</v>
      </c>
      <c r="D3178" s="7">
        <v>1000</v>
      </c>
      <c r="E3178" s="7"/>
    </row>
    <row r="3179" spans="1:5">
      <c r="A3179" s="10" t="s">
        <v>5919</v>
      </c>
      <c r="B3179" t="s">
        <v>5920</v>
      </c>
      <c r="C3179" s="7">
        <v>1</v>
      </c>
      <c r="D3179" s="7">
        <v>100</v>
      </c>
      <c r="E3179" s="7"/>
    </row>
    <row r="3180" spans="1:5">
      <c r="A3180" s="10" t="s">
        <v>5921</v>
      </c>
      <c r="B3180" t="s">
        <v>5922</v>
      </c>
      <c r="C3180" s="7">
        <v>15</v>
      </c>
      <c r="D3180" s="7">
        <v>10</v>
      </c>
      <c r="E3180" s="7"/>
    </row>
    <row r="3181" spans="1:5">
      <c r="A3181" s="10" t="s">
        <v>5923</v>
      </c>
      <c r="B3181" t="s">
        <v>5924</v>
      </c>
      <c r="C3181" s="7">
        <v>2608</v>
      </c>
      <c r="D3181" s="7">
        <v>6118</v>
      </c>
      <c r="E3181" s="7"/>
    </row>
    <row r="3182" spans="1:5">
      <c r="A3182" s="10" t="s">
        <v>5925</v>
      </c>
      <c r="B3182" t="s">
        <v>5926</v>
      </c>
      <c r="C3182" s="7">
        <v>6</v>
      </c>
      <c r="D3182" s="7">
        <v>0</v>
      </c>
      <c r="E3182" s="7"/>
    </row>
    <row r="3183" spans="1:5">
      <c r="A3183" s="10" t="s">
        <v>5927</v>
      </c>
      <c r="B3183" t="s">
        <v>5928</v>
      </c>
      <c r="C3183" s="7">
        <v>2152</v>
      </c>
      <c r="D3183" s="7">
        <v>3810</v>
      </c>
      <c r="E3183" s="7"/>
    </row>
    <row r="3184" spans="1:5">
      <c r="A3184" s="10" t="s">
        <v>5929</v>
      </c>
      <c r="B3184" t="s">
        <v>5930</v>
      </c>
      <c r="C3184" s="7">
        <v>2055</v>
      </c>
      <c r="D3184" s="7">
        <v>3066</v>
      </c>
      <c r="E3184" s="7"/>
    </row>
    <row r="3185" spans="1:5">
      <c r="A3185" s="10" t="s">
        <v>5931</v>
      </c>
      <c r="B3185" t="s">
        <v>5932</v>
      </c>
      <c r="C3185" s="7">
        <v>589</v>
      </c>
      <c r="D3185" s="7">
        <v>700</v>
      </c>
      <c r="E3185" s="7"/>
    </row>
    <row r="3186" spans="1:5">
      <c r="A3186" s="10" t="s">
        <v>5933</v>
      </c>
      <c r="B3186" t="s">
        <v>5934</v>
      </c>
      <c r="C3186" s="7">
        <v>557</v>
      </c>
      <c r="D3186" s="7">
        <v>543</v>
      </c>
      <c r="E3186" s="7"/>
    </row>
    <row r="3187" spans="1:5">
      <c r="A3187" s="10" t="s">
        <v>5935</v>
      </c>
      <c r="B3187" t="s">
        <v>5936</v>
      </c>
      <c r="C3187" s="7">
        <v>0</v>
      </c>
      <c r="D3187" s="7">
        <v>2</v>
      </c>
      <c r="E3187" s="7"/>
    </row>
    <row r="3188" spans="1:5">
      <c r="A3188" s="10" t="s">
        <v>5937</v>
      </c>
      <c r="B3188" t="s">
        <v>5938</v>
      </c>
      <c r="C3188" s="7">
        <v>0</v>
      </c>
      <c r="D3188" s="7">
        <v>2</v>
      </c>
      <c r="E3188" s="7"/>
    </row>
    <row r="3189" spans="1:5">
      <c r="A3189" s="10" t="s">
        <v>5939</v>
      </c>
      <c r="B3189" t="s">
        <v>5940</v>
      </c>
      <c r="C3189" s="7">
        <v>350</v>
      </c>
      <c r="D3189" s="7">
        <v>428</v>
      </c>
      <c r="E3189" s="7"/>
    </row>
    <row r="3190" spans="1:5">
      <c r="A3190" s="10" t="s">
        <v>5941</v>
      </c>
      <c r="B3190" t="s">
        <v>5942</v>
      </c>
      <c r="C3190" s="7">
        <v>1293</v>
      </c>
      <c r="D3190" s="7">
        <v>1324</v>
      </c>
      <c r="E3190" s="7"/>
    </row>
    <row r="3191" spans="1:5">
      <c r="A3191" s="10" t="s">
        <v>5943</v>
      </c>
      <c r="B3191" t="s">
        <v>5944</v>
      </c>
      <c r="C3191" s="7">
        <v>1263</v>
      </c>
      <c r="D3191" s="7">
        <v>1300</v>
      </c>
      <c r="E3191" s="7"/>
    </row>
    <row r="3192" spans="1:5">
      <c r="A3192" s="10" t="s">
        <v>5945</v>
      </c>
      <c r="B3192" t="s">
        <v>5946</v>
      </c>
      <c r="C3192" s="7">
        <v>1281</v>
      </c>
      <c r="D3192" s="7">
        <v>1300</v>
      </c>
      <c r="E3192" s="7"/>
    </row>
    <row r="3193" spans="1:5">
      <c r="A3193" s="10" t="s">
        <v>5947</v>
      </c>
      <c r="B3193" t="s">
        <v>5948</v>
      </c>
      <c r="C3193" s="7">
        <v>0</v>
      </c>
      <c r="D3193" s="7">
        <v>2</v>
      </c>
      <c r="E3193" s="7"/>
    </row>
    <row r="3194" spans="1:5">
      <c r="A3194" s="10" t="s">
        <v>5949</v>
      </c>
      <c r="B3194" t="s">
        <v>5950</v>
      </c>
      <c r="C3194" s="7">
        <v>0</v>
      </c>
      <c r="D3194" s="7">
        <v>2</v>
      </c>
      <c r="E3194" s="7"/>
    </row>
    <row r="3195" spans="1:5">
      <c r="A3195" s="10" t="s">
        <v>5951</v>
      </c>
      <c r="B3195" t="s">
        <v>5952</v>
      </c>
      <c r="C3195" s="7">
        <v>2039</v>
      </c>
      <c r="D3195" s="7">
        <v>2312</v>
      </c>
      <c r="E3195" s="7"/>
    </row>
    <row r="3196" spans="1:5">
      <c r="A3196" s="10" t="s">
        <v>5953</v>
      </c>
      <c r="B3196" t="s">
        <v>5954</v>
      </c>
      <c r="C3196" s="7">
        <v>395</v>
      </c>
      <c r="D3196" s="7">
        <v>581</v>
      </c>
      <c r="E3196" s="7"/>
    </row>
    <row r="3197" spans="1:5">
      <c r="A3197" s="10" t="s">
        <v>6355</v>
      </c>
      <c r="B3197" t="s">
        <v>6356</v>
      </c>
      <c r="C3197" s="7">
        <v>340</v>
      </c>
      <c r="D3197" s="7">
        <v>373</v>
      </c>
      <c r="E3197" s="7"/>
    </row>
    <row r="3198" spans="1:5">
      <c r="A3198" s="10" t="s">
        <v>6357</v>
      </c>
      <c r="B3198" t="s">
        <v>6358</v>
      </c>
      <c r="C3198" s="7">
        <v>0</v>
      </c>
      <c r="D3198" s="7">
        <v>2</v>
      </c>
      <c r="E3198" s="7"/>
    </row>
    <row r="3199" spans="1:5">
      <c r="A3199" s="10" t="s">
        <v>6359</v>
      </c>
      <c r="B3199" t="s">
        <v>6360</v>
      </c>
      <c r="C3199" s="7">
        <v>75630</v>
      </c>
      <c r="D3199" s="7">
        <v>83192</v>
      </c>
      <c r="E3199" s="7"/>
    </row>
    <row r="3200" spans="1:5">
      <c r="A3200" s="10" t="s">
        <v>6361</v>
      </c>
      <c r="B3200" t="s">
        <v>6362</v>
      </c>
      <c r="C3200" s="7">
        <v>0</v>
      </c>
      <c r="D3200" s="7">
        <v>2</v>
      </c>
      <c r="E3200" s="7"/>
    </row>
    <row r="3201" spans="1:5">
      <c r="A3201" s="10" t="s">
        <v>6363</v>
      </c>
      <c r="B3201" t="s">
        <v>6364</v>
      </c>
      <c r="C3201" s="7">
        <v>78084</v>
      </c>
      <c r="D3201" s="7">
        <v>85892</v>
      </c>
      <c r="E3201" s="7"/>
    </row>
    <row r="3202" spans="1:5">
      <c r="A3202" s="10" t="s">
        <v>6366</v>
      </c>
      <c r="B3202" t="s">
        <v>6367</v>
      </c>
      <c r="C3202" s="7">
        <v>80479</v>
      </c>
      <c r="D3202" s="7">
        <v>88526</v>
      </c>
      <c r="E3202" s="7"/>
    </row>
    <row r="3203" spans="1:5">
      <c r="A3203" s="10" t="s">
        <v>6368</v>
      </c>
      <c r="B3203" t="s">
        <v>6369</v>
      </c>
      <c r="C3203" s="7">
        <v>0</v>
      </c>
      <c r="D3203" s="7">
        <v>2</v>
      </c>
      <c r="E3203" s="7"/>
    </row>
    <row r="3204" spans="1:5">
      <c r="A3204" s="10" t="s">
        <v>6370</v>
      </c>
      <c r="B3204" t="s">
        <v>6371</v>
      </c>
      <c r="C3204" s="7">
        <v>32</v>
      </c>
      <c r="D3204" s="7">
        <v>35</v>
      </c>
      <c r="E3204" s="7"/>
    </row>
    <row r="3205" spans="1:5">
      <c r="A3205" s="10" t="s">
        <v>6372</v>
      </c>
      <c r="B3205" t="s">
        <v>6373</v>
      </c>
      <c r="C3205" s="7">
        <v>6</v>
      </c>
      <c r="D3205" s="7">
        <v>8</v>
      </c>
      <c r="E3205" s="7"/>
    </row>
    <row r="3206" spans="1:5">
      <c r="A3206" s="10" t="s">
        <v>6374</v>
      </c>
      <c r="B3206" t="s">
        <v>6375</v>
      </c>
      <c r="C3206" s="7">
        <v>138</v>
      </c>
      <c r="D3206" s="7">
        <v>151</v>
      </c>
      <c r="E3206" s="7"/>
    </row>
    <row r="3207" spans="1:5">
      <c r="A3207" s="10" t="s">
        <v>6376</v>
      </c>
      <c r="B3207" t="s">
        <v>6377</v>
      </c>
      <c r="C3207" s="7">
        <v>2</v>
      </c>
      <c r="D3207" s="7">
        <v>4</v>
      </c>
      <c r="E3207" s="7"/>
    </row>
    <row r="3208" spans="1:5">
      <c r="A3208" s="10" t="s">
        <v>6378</v>
      </c>
      <c r="B3208" t="s">
        <v>6379</v>
      </c>
      <c r="C3208" s="7">
        <v>163</v>
      </c>
      <c r="D3208" s="7">
        <v>178</v>
      </c>
      <c r="E3208" s="7"/>
    </row>
    <row r="3209" spans="1:5">
      <c r="A3209" s="10" t="s">
        <v>6380</v>
      </c>
      <c r="B3209" t="s">
        <v>6381</v>
      </c>
      <c r="C3209" s="7">
        <v>22</v>
      </c>
      <c r="D3209" s="7">
        <v>24</v>
      </c>
      <c r="E3209" s="7"/>
    </row>
    <row r="3210" spans="1:5">
      <c r="A3210" s="10" t="s">
        <v>6382</v>
      </c>
      <c r="B3210" t="s">
        <v>6383</v>
      </c>
      <c r="C3210" s="7">
        <v>102</v>
      </c>
      <c r="D3210" s="7">
        <v>131</v>
      </c>
      <c r="E3210" s="7"/>
    </row>
    <row r="3211" spans="1:5">
      <c r="A3211" s="10" t="s">
        <v>6384</v>
      </c>
      <c r="B3211" t="s">
        <v>6385</v>
      </c>
      <c r="C3211" s="7">
        <v>16</v>
      </c>
      <c r="D3211" s="7">
        <v>18</v>
      </c>
      <c r="E3211" s="7"/>
    </row>
    <row r="3212" spans="1:5">
      <c r="A3212" s="10" t="s">
        <v>6386</v>
      </c>
      <c r="B3212" t="s">
        <v>6387</v>
      </c>
      <c r="C3212" s="7">
        <v>170</v>
      </c>
      <c r="D3212" s="7">
        <v>187</v>
      </c>
      <c r="E3212" s="7"/>
    </row>
    <row r="3213" spans="1:5">
      <c r="A3213" s="10" t="s">
        <v>6388</v>
      </c>
      <c r="B3213" t="s">
        <v>6389</v>
      </c>
      <c r="C3213" s="7">
        <v>48</v>
      </c>
      <c r="D3213" s="7">
        <v>53</v>
      </c>
      <c r="E3213" s="7"/>
    </row>
    <row r="3214" spans="1:5">
      <c r="A3214" s="10" t="s">
        <v>6390</v>
      </c>
      <c r="B3214" t="s">
        <v>6391</v>
      </c>
      <c r="C3214" s="7">
        <v>481</v>
      </c>
      <c r="D3214" s="7">
        <v>528</v>
      </c>
      <c r="E3214" s="7"/>
    </row>
    <row r="3215" spans="1:5">
      <c r="A3215" s="10" t="s">
        <v>6392</v>
      </c>
      <c r="B3215" t="s">
        <v>6393</v>
      </c>
      <c r="C3215" s="7">
        <v>174</v>
      </c>
      <c r="D3215" s="7">
        <v>189</v>
      </c>
      <c r="E3215" s="7"/>
    </row>
    <row r="3216" spans="1:5">
      <c r="A3216" s="10" t="s">
        <v>6394</v>
      </c>
      <c r="B3216" t="s">
        <v>6395</v>
      </c>
      <c r="C3216" s="7">
        <v>92</v>
      </c>
      <c r="D3216" s="7">
        <v>100</v>
      </c>
      <c r="E3216" s="7"/>
    </row>
    <row r="3217" spans="1:5">
      <c r="A3217" s="10" t="s">
        <v>6396</v>
      </c>
      <c r="B3217" t="s">
        <v>6397</v>
      </c>
      <c r="C3217" s="7">
        <v>48</v>
      </c>
      <c r="D3217" s="7">
        <v>53</v>
      </c>
      <c r="E3217" s="7"/>
    </row>
    <row r="3218" spans="1:5">
      <c r="A3218" s="10" t="s">
        <v>6398</v>
      </c>
      <c r="B3218" t="s">
        <v>6399</v>
      </c>
      <c r="C3218" s="7">
        <v>70</v>
      </c>
      <c r="D3218" s="7">
        <v>77</v>
      </c>
      <c r="E3218" s="7"/>
    </row>
    <row r="3219" spans="1:5">
      <c r="A3219" s="10" t="s">
        <v>6400</v>
      </c>
      <c r="B3219" t="s">
        <v>6401</v>
      </c>
      <c r="C3219" s="7">
        <v>287</v>
      </c>
      <c r="D3219" s="7">
        <v>316</v>
      </c>
      <c r="E3219" s="7"/>
    </row>
    <row r="3220" spans="1:5">
      <c r="A3220" s="10" t="s">
        <v>6402</v>
      </c>
      <c r="B3220" t="s">
        <v>6403</v>
      </c>
      <c r="C3220" s="7">
        <v>68</v>
      </c>
      <c r="D3220" s="7">
        <v>75</v>
      </c>
      <c r="E3220" s="7"/>
    </row>
    <row r="3221" spans="1:5">
      <c r="A3221" s="10" t="s">
        <v>6404</v>
      </c>
      <c r="B3221" t="s">
        <v>6405</v>
      </c>
      <c r="C3221" s="7">
        <v>11</v>
      </c>
      <c r="D3221" s="7">
        <v>13</v>
      </c>
      <c r="E3221" s="7"/>
    </row>
    <row r="3222" spans="1:5">
      <c r="A3222" s="10" t="s">
        <v>6406</v>
      </c>
      <c r="B3222" t="s">
        <v>6407</v>
      </c>
      <c r="C3222" s="7">
        <v>20</v>
      </c>
      <c r="D3222" s="7">
        <v>25</v>
      </c>
      <c r="E3222" s="7"/>
    </row>
    <row r="3223" spans="1:5">
      <c r="A3223" s="10" t="s">
        <v>6408</v>
      </c>
      <c r="B3223" t="s">
        <v>6409</v>
      </c>
      <c r="C3223" s="7">
        <v>60</v>
      </c>
      <c r="D3223" s="7">
        <v>66</v>
      </c>
      <c r="E3223" s="7"/>
    </row>
    <row r="3224" spans="1:5">
      <c r="A3224" s="10" t="s">
        <v>6410</v>
      </c>
      <c r="B3224" t="s">
        <v>6411</v>
      </c>
      <c r="C3224" s="7">
        <v>86</v>
      </c>
      <c r="D3224" s="7">
        <v>95</v>
      </c>
      <c r="E3224" s="7"/>
    </row>
    <row r="3225" spans="1:5">
      <c r="A3225" s="10" t="s">
        <v>6412</v>
      </c>
      <c r="B3225" t="s">
        <v>6413</v>
      </c>
      <c r="C3225" s="7">
        <v>8</v>
      </c>
      <c r="D3225" s="7">
        <v>10</v>
      </c>
      <c r="E3225" s="7"/>
    </row>
    <row r="3226" spans="1:5">
      <c r="A3226" s="10" t="s">
        <v>6414</v>
      </c>
      <c r="B3226" t="s">
        <v>6415</v>
      </c>
      <c r="C3226" s="7">
        <v>48</v>
      </c>
      <c r="D3226" s="7">
        <v>53</v>
      </c>
      <c r="E3226" s="7"/>
    </row>
    <row r="3227" spans="1:5">
      <c r="A3227" s="10" t="s">
        <v>6416</v>
      </c>
      <c r="B3227" t="s">
        <v>6417</v>
      </c>
      <c r="C3227" s="7">
        <v>3</v>
      </c>
      <c r="D3227" s="7">
        <v>5</v>
      </c>
      <c r="E3227" s="7"/>
    </row>
    <row r="3228" spans="1:5">
      <c r="A3228" s="10" t="s">
        <v>6418</v>
      </c>
      <c r="B3228" t="s">
        <v>6419</v>
      </c>
      <c r="C3228" s="7">
        <v>0</v>
      </c>
      <c r="D3228" s="7">
        <v>2</v>
      </c>
      <c r="E3228" s="7"/>
    </row>
    <row r="3229" spans="1:5">
      <c r="A3229" s="10" t="s">
        <v>6420</v>
      </c>
      <c r="B3229" t="s">
        <v>6421</v>
      </c>
      <c r="C3229" s="7">
        <v>533</v>
      </c>
      <c r="D3229" s="7">
        <v>585</v>
      </c>
      <c r="E3229" s="7"/>
    </row>
    <row r="3230" spans="1:5">
      <c r="A3230" s="10" t="s">
        <v>6422</v>
      </c>
      <c r="B3230" t="s">
        <v>6423</v>
      </c>
      <c r="C3230" s="7">
        <v>530</v>
      </c>
      <c r="D3230" s="7">
        <v>583</v>
      </c>
      <c r="E3230" s="7"/>
    </row>
    <row r="3231" spans="1:5">
      <c r="A3231" s="10" t="s">
        <v>6425</v>
      </c>
      <c r="B3231" t="s">
        <v>6426</v>
      </c>
      <c r="C3231" s="7">
        <v>417</v>
      </c>
      <c r="D3231" s="7">
        <v>459</v>
      </c>
      <c r="E3231" s="7"/>
    </row>
    <row r="3232" spans="1:5">
      <c r="A3232" s="10" t="s">
        <v>6427</v>
      </c>
      <c r="B3232" t="s">
        <v>6428</v>
      </c>
      <c r="C3232" s="7">
        <v>39</v>
      </c>
      <c r="D3232" s="7">
        <v>43</v>
      </c>
      <c r="E3232" s="7"/>
    </row>
    <row r="3233" spans="1:5">
      <c r="A3233" s="10" t="s">
        <v>6429</v>
      </c>
      <c r="B3233" t="s">
        <v>6430</v>
      </c>
      <c r="C3233" s="7">
        <v>32</v>
      </c>
      <c r="D3233" s="7">
        <v>33</v>
      </c>
      <c r="E3233" s="7"/>
    </row>
    <row r="3234" spans="1:5">
      <c r="A3234" s="10" t="s">
        <v>6431</v>
      </c>
      <c r="B3234" t="s">
        <v>6432</v>
      </c>
      <c r="C3234" s="7">
        <v>23</v>
      </c>
      <c r="D3234" s="7">
        <v>26</v>
      </c>
      <c r="E3234" s="7"/>
    </row>
    <row r="3235" spans="1:5">
      <c r="A3235" s="10" t="s">
        <v>6433</v>
      </c>
      <c r="B3235" t="s">
        <v>6434</v>
      </c>
      <c r="C3235" s="7">
        <v>29</v>
      </c>
      <c r="D3235" s="7">
        <v>32</v>
      </c>
      <c r="E3235" s="7"/>
    </row>
    <row r="3236" spans="1:5">
      <c r="A3236" s="10" t="s">
        <v>6435</v>
      </c>
      <c r="B3236" t="s">
        <v>6436</v>
      </c>
      <c r="C3236" s="7">
        <v>1</v>
      </c>
      <c r="D3236" s="7">
        <v>3</v>
      </c>
      <c r="E3236" s="7"/>
    </row>
    <row r="3237" spans="1:5">
      <c r="A3237" s="10" t="s">
        <v>6437</v>
      </c>
      <c r="B3237" t="s">
        <v>6438</v>
      </c>
      <c r="C3237" s="7">
        <v>2</v>
      </c>
      <c r="D3237" s="7">
        <v>4</v>
      </c>
      <c r="E3237" s="7"/>
    </row>
    <row r="3238" spans="1:5">
      <c r="A3238" s="10" t="s">
        <v>6441</v>
      </c>
      <c r="B3238" t="s">
        <v>6442</v>
      </c>
      <c r="C3238" s="7">
        <v>20</v>
      </c>
      <c r="D3238" s="7">
        <v>22</v>
      </c>
      <c r="E3238" s="7"/>
    </row>
    <row r="3239" spans="1:5">
      <c r="A3239" s="10" t="s">
        <v>6443</v>
      </c>
      <c r="B3239" t="s">
        <v>6444</v>
      </c>
      <c r="C3239" s="7">
        <v>30</v>
      </c>
      <c r="D3239" s="7">
        <v>31</v>
      </c>
      <c r="E3239" s="7"/>
    </row>
    <row r="3240" spans="1:5">
      <c r="A3240" s="10" t="s">
        <v>6445</v>
      </c>
      <c r="B3240" t="s">
        <v>6446</v>
      </c>
      <c r="C3240" s="7">
        <v>10</v>
      </c>
      <c r="D3240" s="7">
        <v>12</v>
      </c>
      <c r="E3240" s="7"/>
    </row>
    <row r="3241" spans="1:5">
      <c r="A3241" s="10" t="s">
        <v>6447</v>
      </c>
      <c r="B3241" t="s">
        <v>6448</v>
      </c>
      <c r="C3241" s="7">
        <v>2</v>
      </c>
      <c r="D3241" s="7">
        <v>4</v>
      </c>
      <c r="E3241" s="7"/>
    </row>
    <row r="3242" spans="1:5">
      <c r="A3242" s="10" t="s">
        <v>6449</v>
      </c>
      <c r="B3242" t="s">
        <v>6450</v>
      </c>
      <c r="C3242" s="7">
        <v>2</v>
      </c>
      <c r="D3242" s="7">
        <v>4</v>
      </c>
      <c r="E3242" s="7"/>
    </row>
    <row r="3243" spans="1:5">
      <c r="A3243" s="10" t="s">
        <v>6451</v>
      </c>
      <c r="B3243" t="s">
        <v>6452</v>
      </c>
      <c r="C3243" s="7">
        <v>230</v>
      </c>
      <c r="D3243" s="7">
        <v>253</v>
      </c>
      <c r="E3243" s="7"/>
    </row>
    <row r="3244" spans="1:5">
      <c r="A3244" s="10" t="s">
        <v>6453</v>
      </c>
      <c r="B3244" t="s">
        <v>6454</v>
      </c>
      <c r="C3244" s="7">
        <v>419</v>
      </c>
      <c r="D3244" s="7">
        <v>460</v>
      </c>
      <c r="E3244" s="7"/>
    </row>
    <row r="3245" spans="1:5">
      <c r="A3245" s="10" t="s">
        <v>6455</v>
      </c>
      <c r="B3245" t="s">
        <v>6456</v>
      </c>
      <c r="C3245" s="7">
        <v>40</v>
      </c>
      <c r="D3245" s="7">
        <v>43</v>
      </c>
      <c r="E3245" s="7"/>
    </row>
    <row r="3246" spans="1:5">
      <c r="A3246" s="10" t="s">
        <v>6457</v>
      </c>
      <c r="B3246" t="s">
        <v>6458</v>
      </c>
      <c r="C3246" s="7">
        <v>35</v>
      </c>
      <c r="D3246" s="7">
        <v>38</v>
      </c>
      <c r="E3246" s="7"/>
    </row>
    <row r="3247" spans="1:5">
      <c r="A3247" s="10" t="s">
        <v>6459</v>
      </c>
      <c r="B3247" t="s">
        <v>6460</v>
      </c>
      <c r="C3247" s="7">
        <v>79</v>
      </c>
      <c r="D3247" s="7">
        <v>86</v>
      </c>
      <c r="E3247" s="7"/>
    </row>
    <row r="3248" spans="1:5">
      <c r="A3248" s="10" t="s">
        <v>6461</v>
      </c>
      <c r="B3248" t="s">
        <v>6462</v>
      </c>
      <c r="C3248" s="7">
        <v>108</v>
      </c>
      <c r="D3248" s="7">
        <v>119</v>
      </c>
      <c r="E3248" s="7"/>
    </row>
    <row r="3249" spans="1:5">
      <c r="A3249" s="10" t="s">
        <v>6463</v>
      </c>
      <c r="B3249" t="s">
        <v>6464</v>
      </c>
      <c r="C3249" s="7">
        <v>0</v>
      </c>
      <c r="D3249" s="7">
        <v>2</v>
      </c>
      <c r="E3249" s="7"/>
    </row>
    <row r="3250" spans="1:5">
      <c r="A3250" s="10" t="s">
        <v>6465</v>
      </c>
      <c r="B3250" t="s">
        <v>6466</v>
      </c>
      <c r="C3250" s="7">
        <v>1033</v>
      </c>
      <c r="D3250" s="7">
        <v>1137</v>
      </c>
      <c r="E3250" s="7"/>
    </row>
    <row r="3251" spans="1:5">
      <c r="A3251" s="10" t="s">
        <v>6467</v>
      </c>
      <c r="B3251" t="s">
        <v>6468</v>
      </c>
      <c r="C3251" s="7">
        <v>52</v>
      </c>
      <c r="D3251" s="7">
        <v>58</v>
      </c>
      <c r="E3251" s="7"/>
    </row>
    <row r="3252" spans="1:5">
      <c r="A3252" s="10" t="s">
        <v>6469</v>
      </c>
      <c r="B3252" t="s">
        <v>6470</v>
      </c>
      <c r="C3252" s="7">
        <v>850</v>
      </c>
      <c r="D3252" s="7">
        <v>934</v>
      </c>
      <c r="E3252" s="7"/>
    </row>
    <row r="3253" spans="1:5">
      <c r="A3253" s="10" t="s">
        <v>6471</v>
      </c>
      <c r="B3253" t="s">
        <v>6472</v>
      </c>
      <c r="C3253" s="7">
        <v>18</v>
      </c>
      <c r="D3253" s="7">
        <v>20</v>
      </c>
      <c r="E3253" s="7"/>
    </row>
    <row r="3254" spans="1:5">
      <c r="A3254" s="10" t="s">
        <v>6473</v>
      </c>
      <c r="B3254" t="s">
        <v>6474</v>
      </c>
      <c r="C3254" s="7">
        <v>55</v>
      </c>
      <c r="D3254" s="7">
        <v>61</v>
      </c>
      <c r="E3254" s="7"/>
    </row>
    <row r="3255" spans="1:5">
      <c r="A3255" s="10" t="s">
        <v>6475</v>
      </c>
      <c r="B3255" t="s">
        <v>6476</v>
      </c>
      <c r="C3255" s="7">
        <v>92</v>
      </c>
      <c r="D3255" s="7">
        <v>102</v>
      </c>
      <c r="E3255" s="7"/>
    </row>
    <row r="3256" spans="1:5">
      <c r="A3256" s="10" t="s">
        <v>6477</v>
      </c>
      <c r="B3256" t="s">
        <v>6478</v>
      </c>
      <c r="C3256" s="7">
        <v>58</v>
      </c>
      <c r="D3256" s="7">
        <v>64</v>
      </c>
      <c r="E3256" s="7"/>
    </row>
    <row r="3257" spans="1:5">
      <c r="A3257" s="10" t="s">
        <v>6479</v>
      </c>
      <c r="B3257" t="s">
        <v>6480</v>
      </c>
      <c r="C3257" s="7">
        <v>0</v>
      </c>
      <c r="D3257" s="7">
        <v>2</v>
      </c>
      <c r="E3257" s="7"/>
    </row>
    <row r="3258" spans="1:5">
      <c r="A3258" s="10" t="s">
        <v>6481</v>
      </c>
      <c r="B3258" t="s">
        <v>6482</v>
      </c>
      <c r="C3258" s="7">
        <v>2237</v>
      </c>
      <c r="D3258" s="7">
        <v>2460</v>
      </c>
      <c r="E3258" s="7"/>
    </row>
    <row r="3259" spans="1:5">
      <c r="A3259" s="10" t="s">
        <v>6483</v>
      </c>
      <c r="B3259" t="s">
        <v>6484</v>
      </c>
      <c r="C3259" s="7">
        <v>2682</v>
      </c>
      <c r="D3259" s="7">
        <v>2950</v>
      </c>
      <c r="E3259" s="7"/>
    </row>
    <row r="3260" spans="1:5">
      <c r="A3260" s="10" t="s">
        <v>6485</v>
      </c>
      <c r="B3260" t="s">
        <v>6486</v>
      </c>
      <c r="C3260" s="7">
        <v>237</v>
      </c>
      <c r="D3260" s="7">
        <v>260</v>
      </c>
      <c r="E3260" s="7"/>
    </row>
    <row r="3261" spans="1:5">
      <c r="A3261" s="10" t="s">
        <v>6487</v>
      </c>
      <c r="B3261" t="s">
        <v>6488</v>
      </c>
      <c r="C3261" s="7">
        <v>10</v>
      </c>
      <c r="D3261" s="7">
        <v>12</v>
      </c>
      <c r="E3261" s="7"/>
    </row>
    <row r="3262" spans="1:5">
      <c r="A3262" s="10" t="s">
        <v>6489</v>
      </c>
      <c r="B3262" t="s">
        <v>6490</v>
      </c>
      <c r="C3262" s="7">
        <v>995</v>
      </c>
      <c r="D3262" s="7">
        <v>1094</v>
      </c>
      <c r="E3262" s="7"/>
    </row>
    <row r="3263" spans="1:5">
      <c r="A3263" s="10" t="s">
        <v>6491</v>
      </c>
      <c r="B3263" t="s">
        <v>6492</v>
      </c>
      <c r="C3263" s="7">
        <v>79</v>
      </c>
      <c r="D3263" s="7">
        <v>86</v>
      </c>
      <c r="E3263" s="7"/>
    </row>
    <row r="3264" spans="1:5">
      <c r="A3264" s="10" t="s">
        <v>6493</v>
      </c>
      <c r="B3264" t="s">
        <v>6494</v>
      </c>
      <c r="C3264" s="7">
        <v>1</v>
      </c>
      <c r="D3264" s="7">
        <v>3</v>
      </c>
      <c r="E3264" s="7"/>
    </row>
    <row r="3265" spans="1:5">
      <c r="A3265" s="10" t="s">
        <v>6495</v>
      </c>
      <c r="B3265" t="s">
        <v>6496</v>
      </c>
      <c r="C3265" s="7">
        <v>0</v>
      </c>
      <c r="D3265" s="7">
        <v>2</v>
      </c>
      <c r="E3265" s="7"/>
    </row>
    <row r="3266" spans="1:5">
      <c r="A3266" s="10" t="s">
        <v>6497</v>
      </c>
      <c r="B3266" t="s">
        <v>6498</v>
      </c>
      <c r="C3266" s="7">
        <v>6</v>
      </c>
      <c r="D3266" s="7">
        <v>8</v>
      </c>
      <c r="E3266" s="7"/>
    </row>
    <row r="3267" spans="1:5">
      <c r="A3267" s="10" t="s">
        <v>6499</v>
      </c>
      <c r="B3267" t="s">
        <v>6500</v>
      </c>
      <c r="C3267" s="7">
        <v>793</v>
      </c>
      <c r="D3267" s="7">
        <v>872</v>
      </c>
      <c r="E3267" s="7"/>
    </row>
    <row r="3268" spans="1:5">
      <c r="A3268" s="10" t="s">
        <v>6501</v>
      </c>
      <c r="B3268" t="s">
        <v>6502</v>
      </c>
      <c r="C3268" s="7">
        <v>11</v>
      </c>
      <c r="D3268" s="7">
        <v>13</v>
      </c>
      <c r="E3268" s="7"/>
    </row>
    <row r="3269" spans="1:5">
      <c r="A3269" s="10" t="s">
        <v>6503</v>
      </c>
      <c r="B3269" t="s">
        <v>6504</v>
      </c>
      <c r="C3269" s="7">
        <v>0</v>
      </c>
      <c r="D3269" s="7">
        <v>2</v>
      </c>
      <c r="E3269" s="7"/>
    </row>
    <row r="3270" spans="1:5">
      <c r="A3270" s="10" t="s">
        <v>6505</v>
      </c>
      <c r="B3270" t="s">
        <v>6506</v>
      </c>
      <c r="C3270" s="7">
        <v>1</v>
      </c>
      <c r="D3270" s="7">
        <v>3</v>
      </c>
      <c r="E3270" s="7"/>
    </row>
    <row r="3271" spans="1:5">
      <c r="A3271" s="10" t="s">
        <v>6507</v>
      </c>
      <c r="B3271" t="s">
        <v>6508</v>
      </c>
      <c r="C3271" s="7">
        <v>91</v>
      </c>
      <c r="D3271" s="7">
        <v>99</v>
      </c>
      <c r="E3271" s="7"/>
    </row>
    <row r="3272" spans="1:5">
      <c r="A3272" s="10" t="s">
        <v>6509</v>
      </c>
      <c r="B3272" t="s">
        <v>6510</v>
      </c>
      <c r="C3272" s="7">
        <v>1</v>
      </c>
      <c r="D3272" s="7">
        <v>3</v>
      </c>
      <c r="E3272" s="7"/>
    </row>
    <row r="3273" spans="1:5">
      <c r="A3273" s="10" t="s">
        <v>6511</v>
      </c>
      <c r="B3273" t="s">
        <v>6512</v>
      </c>
      <c r="C3273" s="7">
        <v>41</v>
      </c>
      <c r="D3273" s="7">
        <v>45</v>
      </c>
      <c r="E3273" s="7"/>
    </row>
    <row r="3274" spans="1:5">
      <c r="A3274" s="10" t="s">
        <v>6513</v>
      </c>
      <c r="B3274" t="s">
        <v>6514</v>
      </c>
      <c r="C3274" s="7">
        <v>9</v>
      </c>
      <c r="D3274" s="7">
        <v>11</v>
      </c>
      <c r="E3274" s="7"/>
    </row>
    <row r="3275" spans="1:5">
      <c r="A3275" s="10" t="s">
        <v>6515</v>
      </c>
      <c r="B3275" t="s">
        <v>6516</v>
      </c>
      <c r="C3275" s="7">
        <v>0</v>
      </c>
      <c r="D3275" s="7">
        <v>2</v>
      </c>
      <c r="E3275" s="7"/>
    </row>
    <row r="3276" spans="1:5">
      <c r="A3276" s="10" t="s">
        <v>6517</v>
      </c>
      <c r="B3276" t="s">
        <v>6518</v>
      </c>
      <c r="C3276" s="7">
        <v>7</v>
      </c>
      <c r="D3276" s="7">
        <v>9</v>
      </c>
      <c r="E3276" s="7"/>
    </row>
    <row r="3277" spans="1:5">
      <c r="A3277" s="10" t="s">
        <v>6519</v>
      </c>
      <c r="B3277" t="s">
        <v>6520</v>
      </c>
      <c r="C3277" s="7">
        <v>13</v>
      </c>
      <c r="D3277" s="7">
        <v>15</v>
      </c>
      <c r="E3277" s="7"/>
    </row>
    <row r="3278" spans="1:5">
      <c r="A3278" s="10" t="s">
        <v>6521</v>
      </c>
      <c r="B3278" t="s">
        <v>6522</v>
      </c>
      <c r="C3278" s="7">
        <v>22</v>
      </c>
      <c r="D3278" s="7">
        <v>25</v>
      </c>
      <c r="E3278" s="7"/>
    </row>
    <row r="3279" spans="1:5">
      <c r="A3279" s="10" t="s">
        <v>6523</v>
      </c>
      <c r="B3279" t="s">
        <v>6524</v>
      </c>
      <c r="C3279" s="7">
        <v>1</v>
      </c>
      <c r="D3279" s="7">
        <v>3</v>
      </c>
      <c r="E3279" s="7"/>
    </row>
    <row r="3280" spans="1:5">
      <c r="A3280" s="10" t="s">
        <v>6525</v>
      </c>
      <c r="B3280" t="s">
        <v>6526</v>
      </c>
      <c r="C3280" s="7">
        <v>65</v>
      </c>
      <c r="D3280" s="7">
        <v>72</v>
      </c>
      <c r="E3280" s="7"/>
    </row>
    <row r="3281" spans="1:5">
      <c r="A3281" s="10" t="s">
        <v>6527</v>
      </c>
      <c r="B3281" t="s">
        <v>6528</v>
      </c>
      <c r="C3281" s="7">
        <v>1</v>
      </c>
      <c r="D3281" s="7">
        <v>3</v>
      </c>
      <c r="E3281" s="7"/>
    </row>
    <row r="3282" spans="1:5">
      <c r="A3282" s="10" t="s">
        <v>6529</v>
      </c>
      <c r="B3282" t="s">
        <v>6530</v>
      </c>
      <c r="C3282" s="7">
        <v>7</v>
      </c>
      <c r="D3282" s="7">
        <v>9</v>
      </c>
      <c r="E3282" s="7"/>
    </row>
    <row r="3283" spans="1:5">
      <c r="A3283" s="10" t="s">
        <v>6531</v>
      </c>
      <c r="B3283" t="s">
        <v>6532</v>
      </c>
      <c r="C3283" s="7">
        <v>8</v>
      </c>
      <c r="D3283" s="7">
        <v>10</v>
      </c>
      <c r="E3283" s="7"/>
    </row>
    <row r="3284" spans="1:5">
      <c r="A3284" s="10" t="s">
        <v>6533</v>
      </c>
      <c r="B3284" t="s">
        <v>6534</v>
      </c>
      <c r="C3284" s="7">
        <v>21</v>
      </c>
      <c r="D3284" s="7">
        <v>24</v>
      </c>
      <c r="E3284" s="7"/>
    </row>
    <row r="3285" spans="1:5">
      <c r="A3285" s="10" t="s">
        <v>6535</v>
      </c>
      <c r="B3285" t="s">
        <v>6536</v>
      </c>
      <c r="C3285" s="7">
        <v>60</v>
      </c>
      <c r="D3285" s="7">
        <v>66</v>
      </c>
      <c r="E3285" s="7"/>
    </row>
    <row r="3286" spans="1:5">
      <c r="A3286" s="10" t="s">
        <v>6537</v>
      </c>
      <c r="B3286" t="s">
        <v>6538</v>
      </c>
      <c r="C3286" s="7">
        <v>1</v>
      </c>
      <c r="D3286" s="7">
        <v>3</v>
      </c>
      <c r="E3286" s="7"/>
    </row>
    <row r="3287" spans="1:5">
      <c r="A3287" s="10" t="s">
        <v>6539</v>
      </c>
      <c r="B3287" t="s">
        <v>6540</v>
      </c>
      <c r="C3287" s="7">
        <v>2</v>
      </c>
      <c r="D3287" s="7">
        <v>4</v>
      </c>
      <c r="E3287" s="7"/>
    </row>
    <row r="3288" spans="1:5">
      <c r="A3288" s="10" t="s">
        <v>6541</v>
      </c>
      <c r="B3288" t="s">
        <v>6542</v>
      </c>
      <c r="C3288" s="7">
        <v>1925</v>
      </c>
      <c r="D3288" s="7">
        <v>2117</v>
      </c>
      <c r="E3288" s="7"/>
    </row>
    <row r="3289" spans="1:5">
      <c r="A3289" s="10" t="s">
        <v>6543</v>
      </c>
      <c r="B3289" t="s">
        <v>6544</v>
      </c>
      <c r="C3289" s="7">
        <v>12</v>
      </c>
      <c r="D3289" s="7">
        <v>14</v>
      </c>
      <c r="E3289" s="7"/>
    </row>
    <row r="3290" spans="1:5">
      <c r="A3290" s="10" t="s">
        <v>6545</v>
      </c>
      <c r="B3290" t="s">
        <v>6546</v>
      </c>
      <c r="C3290" s="7">
        <v>77</v>
      </c>
      <c r="D3290" s="7">
        <v>85</v>
      </c>
      <c r="E3290" s="7"/>
    </row>
    <row r="3291" spans="1:5">
      <c r="A3291" s="10" t="s">
        <v>6547</v>
      </c>
      <c r="B3291" t="s">
        <v>6548</v>
      </c>
      <c r="C3291" s="7">
        <v>23</v>
      </c>
      <c r="D3291" s="7">
        <v>26</v>
      </c>
      <c r="E3291" s="7"/>
    </row>
    <row r="3292" spans="1:5">
      <c r="A3292" s="10" t="s">
        <v>6549</v>
      </c>
      <c r="B3292" t="s">
        <v>6550</v>
      </c>
      <c r="C3292" s="7">
        <v>81</v>
      </c>
      <c r="D3292" s="7">
        <v>90</v>
      </c>
      <c r="E3292" s="7"/>
    </row>
    <row r="3293" spans="1:5">
      <c r="A3293" s="10" t="s">
        <v>6551</v>
      </c>
      <c r="B3293" t="s">
        <v>6552</v>
      </c>
      <c r="C3293" s="7">
        <v>457</v>
      </c>
      <c r="D3293" s="7">
        <v>503</v>
      </c>
      <c r="E3293" s="7"/>
    </row>
    <row r="3294" spans="1:5">
      <c r="A3294" s="10" t="s">
        <v>6553</v>
      </c>
      <c r="B3294" t="s">
        <v>6554</v>
      </c>
      <c r="C3294" s="7">
        <v>80</v>
      </c>
      <c r="D3294" s="7">
        <v>89</v>
      </c>
      <c r="E3294" s="7"/>
    </row>
    <row r="3295" spans="1:5">
      <c r="A3295" s="10" t="s">
        <v>6555</v>
      </c>
      <c r="B3295" t="s">
        <v>6556</v>
      </c>
      <c r="C3295" s="7">
        <v>27</v>
      </c>
      <c r="D3295" s="7">
        <v>30</v>
      </c>
      <c r="E3295" s="7"/>
    </row>
    <row r="3296" spans="1:5">
      <c r="A3296" s="10" t="s">
        <v>6557</v>
      </c>
      <c r="B3296" t="s">
        <v>6558</v>
      </c>
      <c r="C3296" s="7">
        <v>34</v>
      </c>
      <c r="D3296" s="7">
        <v>38</v>
      </c>
      <c r="E3296" s="7"/>
    </row>
    <row r="3297" spans="1:5">
      <c r="A3297" s="10" t="s">
        <v>6559</v>
      </c>
      <c r="B3297" t="s">
        <v>6560</v>
      </c>
      <c r="C3297" s="7">
        <v>734</v>
      </c>
      <c r="D3297" s="7">
        <v>808</v>
      </c>
      <c r="E3297" s="7"/>
    </row>
    <row r="3298" spans="1:5">
      <c r="A3298" s="10" t="s">
        <v>6561</v>
      </c>
      <c r="B3298" t="s">
        <v>6562</v>
      </c>
      <c r="C3298" s="7">
        <v>20</v>
      </c>
      <c r="D3298" s="7">
        <v>23</v>
      </c>
      <c r="E3298" s="7"/>
    </row>
    <row r="3299" spans="1:5">
      <c r="A3299" s="10" t="s">
        <v>6563</v>
      </c>
      <c r="B3299" t="s">
        <v>6564</v>
      </c>
      <c r="C3299" s="7">
        <v>4</v>
      </c>
      <c r="D3299" s="7">
        <v>6</v>
      </c>
      <c r="E3299" s="7"/>
    </row>
    <row r="3300" spans="1:5">
      <c r="A3300" s="10" t="s">
        <v>6565</v>
      </c>
      <c r="B3300" t="s">
        <v>6566</v>
      </c>
      <c r="C3300" s="7">
        <v>80</v>
      </c>
      <c r="D3300" s="7">
        <v>89</v>
      </c>
      <c r="E3300" s="7"/>
    </row>
    <row r="3301" spans="1:5">
      <c r="A3301" s="10" t="s">
        <v>6567</v>
      </c>
      <c r="B3301" t="s">
        <v>6568</v>
      </c>
      <c r="C3301" s="7">
        <v>85</v>
      </c>
      <c r="D3301" s="7">
        <v>94</v>
      </c>
      <c r="E3301" s="7"/>
    </row>
    <row r="3302" spans="1:5">
      <c r="A3302" s="10" t="s">
        <v>6569</v>
      </c>
      <c r="B3302" t="s">
        <v>6570</v>
      </c>
      <c r="C3302" s="7">
        <v>90</v>
      </c>
      <c r="D3302" s="7">
        <v>99</v>
      </c>
      <c r="E3302" s="7"/>
    </row>
    <row r="3303" spans="1:5">
      <c r="A3303" s="10" t="s">
        <v>6571</v>
      </c>
      <c r="B3303" t="s">
        <v>6572</v>
      </c>
      <c r="C3303" s="7">
        <v>146</v>
      </c>
      <c r="D3303" s="7">
        <v>160</v>
      </c>
      <c r="E3303" s="7"/>
    </row>
    <row r="3304" spans="1:5">
      <c r="A3304" s="10" t="s">
        <v>6573</v>
      </c>
      <c r="B3304" t="s">
        <v>6574</v>
      </c>
      <c r="C3304" s="7">
        <v>1</v>
      </c>
      <c r="D3304" s="7">
        <v>3</v>
      </c>
      <c r="E3304" s="7"/>
    </row>
    <row r="3305" spans="1:5">
      <c r="A3305" s="10" t="s">
        <v>6575</v>
      </c>
      <c r="B3305" t="s">
        <v>6576</v>
      </c>
      <c r="C3305" s="7">
        <v>3</v>
      </c>
      <c r="D3305" s="7">
        <v>5</v>
      </c>
      <c r="E3305" s="7"/>
    </row>
    <row r="3306" spans="1:5">
      <c r="A3306" s="10" t="s">
        <v>6577</v>
      </c>
      <c r="B3306" t="s">
        <v>6578</v>
      </c>
      <c r="C3306" s="7">
        <v>74</v>
      </c>
      <c r="D3306" s="7">
        <v>81</v>
      </c>
      <c r="E3306" s="7"/>
    </row>
    <row r="3307" spans="1:5">
      <c r="A3307" s="10" t="s">
        <v>6579</v>
      </c>
      <c r="B3307" t="s">
        <v>6580</v>
      </c>
      <c r="C3307" s="7">
        <v>49</v>
      </c>
      <c r="D3307" s="7">
        <v>54</v>
      </c>
      <c r="E3307" s="7"/>
    </row>
    <row r="3308" spans="1:5">
      <c r="A3308" s="10" t="s">
        <v>6581</v>
      </c>
      <c r="B3308" t="s">
        <v>6582</v>
      </c>
      <c r="C3308" s="7">
        <v>480</v>
      </c>
      <c r="D3308" s="7">
        <v>527</v>
      </c>
      <c r="E3308" s="7"/>
    </row>
    <row r="3309" spans="1:5">
      <c r="A3309" s="10" t="s">
        <v>6585</v>
      </c>
      <c r="B3309" t="s">
        <v>6586</v>
      </c>
      <c r="C3309" s="7">
        <v>10</v>
      </c>
      <c r="D3309" s="7">
        <v>12</v>
      </c>
      <c r="E3309" s="7"/>
    </row>
    <row r="3310" spans="1:5">
      <c r="A3310" s="10" t="s">
        <v>6587</v>
      </c>
      <c r="B3310" t="s">
        <v>6588</v>
      </c>
      <c r="C3310" s="7">
        <v>3379</v>
      </c>
      <c r="D3310" s="7">
        <v>3716</v>
      </c>
      <c r="E3310" s="7"/>
    </row>
    <row r="3311" spans="1:5">
      <c r="A3311" s="10" t="s">
        <v>6589</v>
      </c>
      <c r="B3311" t="s">
        <v>6590</v>
      </c>
      <c r="C3311" s="7">
        <v>409</v>
      </c>
      <c r="D3311" s="7">
        <v>450</v>
      </c>
      <c r="E3311" s="7"/>
    </row>
    <row r="3312" spans="1:5">
      <c r="A3312" s="10" t="s">
        <v>6591</v>
      </c>
      <c r="B3312" t="s">
        <v>6592</v>
      </c>
      <c r="C3312" s="7">
        <v>79</v>
      </c>
      <c r="D3312" s="7">
        <v>87</v>
      </c>
      <c r="E3312" s="7"/>
    </row>
    <row r="3313" spans="1:5">
      <c r="A3313" s="10" t="s">
        <v>6593</v>
      </c>
      <c r="B3313" t="s">
        <v>6594</v>
      </c>
      <c r="C3313" s="7">
        <v>178</v>
      </c>
      <c r="D3313" s="7">
        <v>196</v>
      </c>
      <c r="E3313" s="7"/>
    </row>
    <row r="3314" spans="1:5">
      <c r="A3314" s="10" t="s">
        <v>6595</v>
      </c>
      <c r="B3314" t="s">
        <v>6596</v>
      </c>
      <c r="C3314" s="7">
        <v>19</v>
      </c>
      <c r="D3314" s="7">
        <v>21</v>
      </c>
      <c r="E3314" s="7"/>
    </row>
    <row r="3315" spans="1:5">
      <c r="A3315" s="10" t="s">
        <v>6597</v>
      </c>
      <c r="B3315" t="s">
        <v>6598</v>
      </c>
      <c r="C3315" s="7">
        <v>119</v>
      </c>
      <c r="D3315" s="7">
        <v>132</v>
      </c>
      <c r="E3315" s="7"/>
    </row>
    <row r="3316" spans="1:5">
      <c r="A3316" s="10" t="s">
        <v>6599</v>
      </c>
      <c r="B3316" t="s">
        <v>6600</v>
      </c>
      <c r="C3316" s="7">
        <v>6</v>
      </c>
      <c r="D3316" s="7">
        <v>8</v>
      </c>
      <c r="E3316" s="7"/>
    </row>
    <row r="3317" spans="1:5">
      <c r="A3317" s="10" t="s">
        <v>6601</v>
      </c>
      <c r="B3317" t="s">
        <v>6602</v>
      </c>
      <c r="C3317" s="7">
        <v>162</v>
      </c>
      <c r="D3317" s="7">
        <v>178</v>
      </c>
      <c r="E3317" s="7"/>
    </row>
    <row r="3318" spans="1:5">
      <c r="A3318" s="10" t="s">
        <v>6603</v>
      </c>
      <c r="B3318" t="s">
        <v>6604</v>
      </c>
      <c r="C3318" s="7">
        <v>700</v>
      </c>
      <c r="D3318" s="7">
        <v>769</v>
      </c>
      <c r="E3318" s="7"/>
    </row>
    <row r="3319" spans="1:5">
      <c r="A3319" s="10" t="s">
        <v>6605</v>
      </c>
      <c r="B3319" t="s">
        <v>6606</v>
      </c>
      <c r="C3319" s="7">
        <v>567</v>
      </c>
      <c r="D3319" s="7">
        <v>624</v>
      </c>
      <c r="E3319" s="7"/>
    </row>
    <row r="3320" spans="1:5">
      <c r="A3320" s="10" t="s">
        <v>6607</v>
      </c>
      <c r="B3320" t="s">
        <v>6608</v>
      </c>
      <c r="C3320" s="7">
        <v>244</v>
      </c>
      <c r="D3320" s="7">
        <v>268</v>
      </c>
      <c r="E3320" s="7"/>
    </row>
    <row r="3321" spans="1:5">
      <c r="A3321" s="10" t="s">
        <v>6609</v>
      </c>
      <c r="B3321" t="s">
        <v>6610</v>
      </c>
      <c r="C3321" s="7">
        <v>11</v>
      </c>
      <c r="D3321" s="7">
        <v>13</v>
      </c>
      <c r="E3321" s="7"/>
    </row>
    <row r="3322" spans="1:5">
      <c r="A3322" s="10" t="s">
        <v>6611</v>
      </c>
      <c r="B3322" t="s">
        <v>6612</v>
      </c>
      <c r="C3322" s="7">
        <v>4</v>
      </c>
      <c r="D3322" s="7">
        <v>6</v>
      </c>
      <c r="E3322" s="7"/>
    </row>
    <row r="3323" spans="1:5">
      <c r="A3323" s="10" t="s">
        <v>6613</v>
      </c>
      <c r="B3323" t="s">
        <v>6614</v>
      </c>
      <c r="C3323" s="7">
        <v>232</v>
      </c>
      <c r="D3323" s="7">
        <v>255</v>
      </c>
      <c r="E3323" s="7"/>
    </row>
    <row r="3324" spans="1:5">
      <c r="A3324" s="10" t="s">
        <v>6615</v>
      </c>
      <c r="B3324" t="s">
        <v>6616</v>
      </c>
      <c r="C3324" s="7">
        <v>1</v>
      </c>
      <c r="D3324" s="7">
        <v>3</v>
      </c>
      <c r="E3324" s="7"/>
    </row>
    <row r="3325" spans="1:5">
      <c r="A3325" s="10" t="s">
        <v>6617</v>
      </c>
      <c r="B3325" t="s">
        <v>6618</v>
      </c>
      <c r="C3325" s="7">
        <v>256</v>
      </c>
      <c r="D3325" s="7">
        <v>282</v>
      </c>
      <c r="E3325" s="7"/>
    </row>
    <row r="3326" spans="1:5">
      <c r="A3326" s="10" t="s">
        <v>6619</v>
      </c>
      <c r="B3326" t="s">
        <v>6620</v>
      </c>
      <c r="C3326" s="7">
        <v>135</v>
      </c>
      <c r="D3326" s="7">
        <v>149</v>
      </c>
      <c r="E3326" s="7"/>
    </row>
    <row r="3327" spans="1:5">
      <c r="A3327" s="10" t="s">
        <v>6621</v>
      </c>
      <c r="B3327" t="s">
        <v>6622</v>
      </c>
      <c r="C3327" s="7">
        <v>25</v>
      </c>
      <c r="D3327" s="7">
        <v>27</v>
      </c>
      <c r="E3327" s="7"/>
    </row>
    <row r="3328" spans="1:5">
      <c r="A3328" s="10" t="s">
        <v>6623</v>
      </c>
      <c r="B3328" t="s">
        <v>6624</v>
      </c>
      <c r="C3328" s="7">
        <v>11</v>
      </c>
      <c r="D3328" s="7">
        <v>13</v>
      </c>
      <c r="E3328" s="7"/>
    </row>
    <row r="3329" spans="1:5">
      <c r="A3329" s="10" t="s">
        <v>6625</v>
      </c>
      <c r="B3329" t="s">
        <v>6626</v>
      </c>
      <c r="C3329" s="7">
        <v>33</v>
      </c>
      <c r="D3329" s="7">
        <v>37</v>
      </c>
      <c r="E3329" s="7"/>
    </row>
    <row r="3330" spans="1:5">
      <c r="A3330" s="10" t="s">
        <v>6627</v>
      </c>
      <c r="B3330" t="s">
        <v>6628</v>
      </c>
      <c r="C3330" s="7">
        <v>673</v>
      </c>
      <c r="D3330" s="7">
        <v>739</v>
      </c>
      <c r="E3330" s="7"/>
    </row>
    <row r="3331" spans="1:5">
      <c r="A3331" s="10" t="s">
        <v>6629</v>
      </c>
      <c r="B3331" t="s">
        <v>6630</v>
      </c>
      <c r="C3331" s="7">
        <v>399</v>
      </c>
      <c r="D3331" s="7">
        <v>438</v>
      </c>
      <c r="E3331" s="7"/>
    </row>
    <row r="3332" spans="1:5">
      <c r="A3332" s="10" t="s">
        <v>6631</v>
      </c>
      <c r="B3332" t="s">
        <v>6632</v>
      </c>
      <c r="C3332" s="7">
        <v>188</v>
      </c>
      <c r="D3332" s="7">
        <v>206</v>
      </c>
      <c r="E3332" s="7"/>
    </row>
    <row r="3333" spans="1:5">
      <c r="A3333" s="10" t="s">
        <v>6633</v>
      </c>
      <c r="B3333" t="s">
        <v>6634</v>
      </c>
      <c r="C3333" s="7">
        <v>0</v>
      </c>
      <c r="D3333" s="7">
        <v>2</v>
      </c>
      <c r="E3333" s="7"/>
    </row>
    <row r="3334" spans="1:5">
      <c r="A3334" s="10" t="s">
        <v>6635</v>
      </c>
      <c r="B3334" t="s">
        <v>6636</v>
      </c>
      <c r="C3334" s="7">
        <v>0</v>
      </c>
      <c r="D3334" s="7">
        <v>2</v>
      </c>
      <c r="E3334" s="7"/>
    </row>
    <row r="3335" spans="1:5">
      <c r="A3335" s="10" t="s">
        <v>6637</v>
      </c>
      <c r="B3335" t="s">
        <v>6638</v>
      </c>
      <c r="C3335" s="7">
        <v>18137</v>
      </c>
      <c r="D3335" s="7">
        <v>19951</v>
      </c>
      <c r="E3335" s="7"/>
    </row>
    <row r="3336" spans="1:5">
      <c r="A3336" s="10" t="s">
        <v>6639</v>
      </c>
      <c r="B3336" t="s">
        <v>6640</v>
      </c>
      <c r="C3336" s="7">
        <v>18154</v>
      </c>
      <c r="D3336" s="7">
        <v>19969</v>
      </c>
      <c r="E3336" s="7"/>
    </row>
    <row r="3337" spans="1:5">
      <c r="A3337" s="10" t="s">
        <v>6641</v>
      </c>
      <c r="B3337" t="s">
        <v>6642</v>
      </c>
      <c r="C3337" s="7">
        <v>6397</v>
      </c>
      <c r="D3337" s="7">
        <v>7036</v>
      </c>
      <c r="E3337" s="7"/>
    </row>
    <row r="3338" spans="1:5">
      <c r="A3338" s="10" t="s">
        <v>6643</v>
      </c>
      <c r="B3338" t="s">
        <v>6644</v>
      </c>
      <c r="C3338" s="7">
        <v>94</v>
      </c>
      <c r="D3338" s="7">
        <v>103</v>
      </c>
      <c r="E3338" s="7"/>
    </row>
    <row r="3339" spans="1:5">
      <c r="A3339" s="10" t="s">
        <v>6645</v>
      </c>
      <c r="B3339" t="s">
        <v>6646</v>
      </c>
      <c r="C3339" s="7">
        <v>97</v>
      </c>
      <c r="D3339" s="7">
        <v>106</v>
      </c>
      <c r="E3339" s="7"/>
    </row>
    <row r="3340" spans="1:5">
      <c r="A3340" s="10" t="s">
        <v>6647</v>
      </c>
      <c r="B3340" t="s">
        <v>6648</v>
      </c>
      <c r="C3340" s="7">
        <v>1244</v>
      </c>
      <c r="D3340" s="7">
        <v>1367</v>
      </c>
      <c r="E3340" s="7"/>
    </row>
    <row r="3341" spans="1:5">
      <c r="A3341" s="10" t="s">
        <v>6649</v>
      </c>
      <c r="B3341" t="s">
        <v>6650</v>
      </c>
      <c r="C3341" s="7">
        <v>78</v>
      </c>
      <c r="D3341" s="7">
        <v>86</v>
      </c>
      <c r="E3341" s="7"/>
    </row>
    <row r="3342" spans="1:5">
      <c r="A3342" s="10" t="s">
        <v>6651</v>
      </c>
      <c r="B3342" t="s">
        <v>6652</v>
      </c>
      <c r="C3342" s="7">
        <v>0</v>
      </c>
      <c r="D3342" s="7">
        <v>2</v>
      </c>
      <c r="E3342" s="7"/>
    </row>
    <row r="3343" spans="1:5">
      <c r="A3343" s="10" t="s">
        <v>6653</v>
      </c>
      <c r="B3343" t="s">
        <v>6654</v>
      </c>
      <c r="C3343" s="7">
        <v>383</v>
      </c>
      <c r="D3343" s="7">
        <v>421</v>
      </c>
      <c r="E3343" s="7"/>
    </row>
    <row r="3344" spans="1:5">
      <c r="A3344" s="10" t="s">
        <v>6655</v>
      </c>
      <c r="B3344" t="s">
        <v>6656</v>
      </c>
      <c r="C3344" s="7">
        <v>78</v>
      </c>
      <c r="D3344" s="7">
        <v>85</v>
      </c>
      <c r="E3344" s="7"/>
    </row>
    <row r="3345" spans="1:5">
      <c r="A3345" s="10" t="s">
        <v>6657</v>
      </c>
      <c r="B3345" t="s">
        <v>6658</v>
      </c>
      <c r="C3345" s="7">
        <v>1273</v>
      </c>
      <c r="D3345" s="7">
        <v>1400</v>
      </c>
      <c r="E3345" s="7"/>
    </row>
    <row r="3346" spans="1:5">
      <c r="A3346" s="10" t="s">
        <v>6659</v>
      </c>
      <c r="B3346" t="s">
        <v>6660</v>
      </c>
      <c r="C3346" s="7">
        <v>0</v>
      </c>
      <c r="D3346" s="7">
        <v>2</v>
      </c>
      <c r="E3346" s="7"/>
    </row>
    <row r="3347" spans="1:5">
      <c r="A3347" s="10" t="s">
        <v>6661</v>
      </c>
      <c r="B3347" t="s">
        <v>6662</v>
      </c>
      <c r="C3347" s="7">
        <v>1376</v>
      </c>
      <c r="D3347" s="7">
        <v>1513</v>
      </c>
      <c r="E3347" s="7"/>
    </row>
    <row r="3348" spans="1:5">
      <c r="A3348" s="10" t="s">
        <v>6663</v>
      </c>
      <c r="B3348" t="s">
        <v>6664</v>
      </c>
      <c r="C3348" s="7">
        <v>999</v>
      </c>
      <c r="D3348" s="7">
        <v>1098</v>
      </c>
      <c r="E3348" s="7"/>
    </row>
    <row r="3349" spans="1:5">
      <c r="A3349" s="10" t="s">
        <v>6665</v>
      </c>
      <c r="B3349" t="s">
        <v>6666</v>
      </c>
      <c r="C3349" s="7">
        <v>209</v>
      </c>
      <c r="D3349" s="7">
        <v>229</v>
      </c>
      <c r="E3349" s="7"/>
    </row>
    <row r="3350" spans="1:5">
      <c r="A3350" s="10" t="s">
        <v>6667</v>
      </c>
      <c r="B3350" t="s">
        <v>6668</v>
      </c>
      <c r="C3350" s="7">
        <v>144</v>
      </c>
      <c r="D3350" s="7">
        <v>157</v>
      </c>
      <c r="E3350" s="7"/>
    </row>
    <row r="3351" spans="1:5">
      <c r="A3351" s="10" t="s">
        <v>6669</v>
      </c>
      <c r="B3351" t="s">
        <v>6670</v>
      </c>
      <c r="C3351" s="7">
        <v>19</v>
      </c>
      <c r="D3351" s="7">
        <v>21</v>
      </c>
      <c r="E3351" s="7"/>
    </row>
    <row r="3352" spans="1:5">
      <c r="A3352" s="10" t="s">
        <v>6671</v>
      </c>
      <c r="B3352" t="s">
        <v>6672</v>
      </c>
      <c r="C3352" s="7">
        <v>0</v>
      </c>
      <c r="D3352" s="7">
        <v>2</v>
      </c>
      <c r="E3352" s="7"/>
    </row>
    <row r="3353" spans="1:5">
      <c r="A3353" s="10" t="s">
        <v>6673</v>
      </c>
      <c r="B3353" t="s">
        <v>6674</v>
      </c>
      <c r="C3353" s="7">
        <v>0</v>
      </c>
      <c r="D3353" s="7">
        <v>4</v>
      </c>
      <c r="E3353" s="7"/>
    </row>
    <row r="3354" spans="1:5">
      <c r="A3354" s="10" t="s">
        <v>6675</v>
      </c>
      <c r="B3354" t="s">
        <v>6676</v>
      </c>
      <c r="C3354" s="7">
        <v>0</v>
      </c>
      <c r="D3354" s="7">
        <v>4</v>
      </c>
      <c r="E3354" s="7"/>
    </row>
    <row r="3355" spans="1:5">
      <c r="A3355" s="10" t="s">
        <v>6677</v>
      </c>
      <c r="B3355" t="s">
        <v>6678</v>
      </c>
      <c r="C3355" s="7">
        <v>0</v>
      </c>
      <c r="D3355" s="7">
        <v>8</v>
      </c>
      <c r="E3355" s="7"/>
    </row>
    <row r="3356" spans="1:5">
      <c r="A3356" s="10" t="s">
        <v>6679</v>
      </c>
      <c r="B3356" t="s">
        <v>6680</v>
      </c>
      <c r="C3356" s="7">
        <v>0</v>
      </c>
      <c r="D3356" s="7">
        <v>8</v>
      </c>
      <c r="E3356" s="7"/>
    </row>
    <row r="3357" spans="1:5">
      <c r="A3357" s="10" t="s">
        <v>6681</v>
      </c>
      <c r="B3357" t="s">
        <v>6682</v>
      </c>
      <c r="C3357" s="7">
        <v>0</v>
      </c>
      <c r="D3357" s="7">
        <v>2</v>
      </c>
      <c r="E3357" s="7"/>
    </row>
    <row r="3358" spans="1:5">
      <c r="A3358" s="10" t="s">
        <v>6685</v>
      </c>
      <c r="B3358" t="s">
        <v>6686</v>
      </c>
      <c r="C3358" s="7">
        <v>3071</v>
      </c>
      <c r="D3358" s="7">
        <v>2905.5000000000005</v>
      </c>
      <c r="E3358" s="7"/>
    </row>
    <row r="3359" spans="1:5">
      <c r="A3359" s="10" t="s">
        <v>6687</v>
      </c>
      <c r="B3359" t="s">
        <v>6688</v>
      </c>
      <c r="C3359" s="7">
        <v>13352</v>
      </c>
      <c r="D3359" s="7">
        <v>12691.9</v>
      </c>
      <c r="E3359" s="7"/>
    </row>
    <row r="3360" spans="1:5">
      <c r="A3360" s="10" t="s">
        <v>6689</v>
      </c>
      <c r="B3360" t="s">
        <v>6690</v>
      </c>
      <c r="C3360" s="7">
        <v>1661</v>
      </c>
      <c r="D3360" s="7">
        <v>2253.5</v>
      </c>
      <c r="E3360" s="7"/>
    </row>
    <row r="3361" spans="1:5">
      <c r="A3361" s="10" t="s">
        <v>6691</v>
      </c>
      <c r="B3361" t="s">
        <v>6692</v>
      </c>
      <c r="C3361" s="7">
        <v>1005</v>
      </c>
      <c r="D3361" s="7">
        <v>962</v>
      </c>
      <c r="E3361" s="7"/>
    </row>
    <row r="3362" spans="1:5">
      <c r="A3362" s="10" t="s">
        <v>6693</v>
      </c>
      <c r="B3362" t="s">
        <v>6694</v>
      </c>
      <c r="C3362" s="7">
        <v>116173</v>
      </c>
      <c r="D3362" s="7">
        <v>122400</v>
      </c>
      <c r="E3362" s="7"/>
    </row>
    <row r="3363" spans="1:5">
      <c r="A3363" s="10" t="s">
        <v>6695</v>
      </c>
      <c r="B3363" t="s">
        <v>6696</v>
      </c>
      <c r="C3363" s="7">
        <v>4986</v>
      </c>
      <c r="D3363" s="7">
        <v>4747.5999999999995</v>
      </c>
      <c r="E3363" s="7"/>
    </row>
    <row r="3364" spans="1:5">
      <c r="A3364" s="10" t="s">
        <v>6697</v>
      </c>
      <c r="B3364" t="s">
        <v>6698</v>
      </c>
      <c r="C3364" s="7">
        <v>5417</v>
      </c>
      <c r="D3364" s="7">
        <v>5138.9000000000005</v>
      </c>
      <c r="E3364" s="7"/>
    </row>
    <row r="3365" spans="1:5">
      <c r="A3365" s="10" t="s">
        <v>6699</v>
      </c>
      <c r="B3365" t="s">
        <v>6700</v>
      </c>
      <c r="C3365" s="7">
        <v>851</v>
      </c>
      <c r="D3365" s="7">
        <v>860</v>
      </c>
      <c r="E3365" s="7"/>
    </row>
    <row r="3366" spans="1:5">
      <c r="A3366" s="10" t="s">
        <v>6701</v>
      </c>
      <c r="B3366" t="s">
        <v>6702</v>
      </c>
      <c r="C3366" s="7">
        <v>1747</v>
      </c>
      <c r="D3366" s="7">
        <v>1726</v>
      </c>
      <c r="E3366" s="7"/>
    </row>
    <row r="3367" spans="1:5">
      <c r="A3367" s="10" t="s">
        <v>6703</v>
      </c>
      <c r="B3367" t="s">
        <v>6704</v>
      </c>
      <c r="C3367" s="7">
        <v>13865</v>
      </c>
      <c r="D3367" s="7">
        <v>13840</v>
      </c>
      <c r="E3367" s="7"/>
    </row>
    <row r="3368" spans="1:5">
      <c r="A3368" s="10" t="s">
        <v>6705</v>
      </c>
      <c r="B3368" t="s">
        <v>6706</v>
      </c>
      <c r="C3368" s="7">
        <v>3672</v>
      </c>
      <c r="D3368" s="7">
        <v>3725</v>
      </c>
      <c r="E3368" s="7"/>
    </row>
    <row r="3369" spans="1:5">
      <c r="A3369" s="10" t="s">
        <v>6707</v>
      </c>
      <c r="B3369" t="s">
        <v>6708</v>
      </c>
      <c r="C3369" s="7">
        <v>2095</v>
      </c>
      <c r="D3369" s="7">
        <v>2125</v>
      </c>
      <c r="E3369" s="7"/>
    </row>
    <row r="3370" spans="1:5">
      <c r="A3370" s="10" t="s">
        <v>6709</v>
      </c>
      <c r="B3370" t="s">
        <v>6710</v>
      </c>
      <c r="C3370" s="7">
        <v>12945</v>
      </c>
      <c r="D3370" s="7">
        <v>13370</v>
      </c>
      <c r="E3370" s="7"/>
    </row>
    <row r="3371" spans="1:5">
      <c r="A3371" s="10" t="s">
        <v>6711</v>
      </c>
      <c r="B3371" t="s">
        <v>6712</v>
      </c>
      <c r="C3371" s="7">
        <v>3870</v>
      </c>
      <c r="D3371" s="7">
        <v>3841.1000000000004</v>
      </c>
      <c r="E3371" s="7"/>
    </row>
    <row r="3372" spans="1:5">
      <c r="A3372" s="10" t="s">
        <v>6713</v>
      </c>
      <c r="B3372" t="s">
        <v>6714</v>
      </c>
      <c r="C3372" s="7">
        <v>5221</v>
      </c>
      <c r="D3372" s="7">
        <v>5143</v>
      </c>
      <c r="E3372" s="7"/>
    </row>
    <row r="3373" spans="1:5">
      <c r="A3373" s="10" t="s">
        <v>6715</v>
      </c>
      <c r="B3373" t="s">
        <v>6716</v>
      </c>
      <c r="C3373" s="7">
        <v>20554</v>
      </c>
      <c r="D3373" s="7">
        <v>21268.9</v>
      </c>
      <c r="E3373" s="7"/>
    </row>
    <row r="3374" spans="1:5">
      <c r="A3374" s="10" t="s">
        <v>6717</v>
      </c>
      <c r="B3374" t="s">
        <v>6718</v>
      </c>
      <c r="C3374" s="7">
        <v>78</v>
      </c>
      <c r="D3374" s="7">
        <v>130</v>
      </c>
      <c r="E3374" s="7"/>
    </row>
    <row r="3375" spans="1:5">
      <c r="A3375" s="10" t="s">
        <v>6719</v>
      </c>
      <c r="B3375" t="s">
        <v>6720</v>
      </c>
      <c r="C3375" s="7">
        <v>3875</v>
      </c>
      <c r="D3375" s="7">
        <v>3840</v>
      </c>
      <c r="E3375" s="7"/>
    </row>
    <row r="3376" spans="1:5">
      <c r="A3376" s="10" t="s">
        <v>6721</v>
      </c>
      <c r="B3376" t="s">
        <v>6722</v>
      </c>
      <c r="C3376" s="7">
        <v>4782</v>
      </c>
      <c r="D3376" s="7">
        <v>4755</v>
      </c>
      <c r="E3376" s="7"/>
    </row>
    <row r="3377" spans="1:5">
      <c r="A3377" s="10" t="s">
        <v>6723</v>
      </c>
      <c r="B3377" t="s">
        <v>6724</v>
      </c>
      <c r="C3377" s="7">
        <v>3094</v>
      </c>
      <c r="D3377" s="7">
        <v>3135</v>
      </c>
      <c r="E3377" s="7"/>
    </row>
    <row r="3378" spans="1:5">
      <c r="A3378" s="10" t="s">
        <v>6725</v>
      </c>
      <c r="B3378" t="s">
        <v>6726</v>
      </c>
      <c r="C3378" s="7">
        <v>13862</v>
      </c>
      <c r="D3378" s="7">
        <v>14130</v>
      </c>
      <c r="E3378" s="7"/>
    </row>
    <row r="3379" spans="1:5">
      <c r="A3379" s="10" t="s">
        <v>6727</v>
      </c>
      <c r="B3379" t="s">
        <v>6728</v>
      </c>
      <c r="C3379" s="7">
        <v>303</v>
      </c>
      <c r="D3379" s="7">
        <v>340</v>
      </c>
      <c r="E3379" s="7"/>
    </row>
    <row r="3380" spans="1:5">
      <c r="A3380" s="10" t="s">
        <v>6729</v>
      </c>
      <c r="B3380" t="s">
        <v>6730</v>
      </c>
      <c r="C3380" s="7">
        <v>70</v>
      </c>
      <c r="D3380" s="7">
        <v>230</v>
      </c>
      <c r="E3380" s="7"/>
    </row>
    <row r="3381" spans="1:5">
      <c r="A3381" s="10" t="s">
        <v>6731</v>
      </c>
      <c r="B3381" t="s">
        <v>6732</v>
      </c>
      <c r="C3381" s="7">
        <v>5221</v>
      </c>
      <c r="D3381" s="7">
        <v>5007.6000000000004</v>
      </c>
      <c r="E3381" s="7"/>
    </row>
    <row r="3382" spans="1:5">
      <c r="A3382" s="10" t="s">
        <v>6733</v>
      </c>
      <c r="B3382" t="s">
        <v>6734</v>
      </c>
      <c r="C3382" s="7">
        <v>51931</v>
      </c>
      <c r="D3382" s="7">
        <v>51950</v>
      </c>
      <c r="E3382" s="7"/>
    </row>
    <row r="3383" spans="1:5">
      <c r="A3383" s="10" t="s">
        <v>6735</v>
      </c>
      <c r="B3383" t="s">
        <v>6736</v>
      </c>
      <c r="C3383" s="7">
        <v>1303</v>
      </c>
      <c r="D3383" s="7">
        <v>1306</v>
      </c>
      <c r="E3383" s="7"/>
    </row>
    <row r="3384" spans="1:5">
      <c r="A3384" s="10" t="s">
        <v>6737</v>
      </c>
      <c r="B3384" t="s">
        <v>6738</v>
      </c>
      <c r="C3384" s="7">
        <v>42121</v>
      </c>
      <c r="D3384" s="7">
        <v>41869.4</v>
      </c>
      <c r="E3384" s="7"/>
    </row>
    <row r="3385" spans="1:5">
      <c r="A3385" s="10" t="s">
        <v>6739</v>
      </c>
      <c r="B3385" t="s">
        <v>6740</v>
      </c>
      <c r="C3385" s="7">
        <v>6790</v>
      </c>
      <c r="D3385" s="7">
        <v>7263.1</v>
      </c>
      <c r="E3385" s="7"/>
    </row>
    <row r="3386" spans="1:5">
      <c r="A3386" s="10" t="s">
        <v>6741</v>
      </c>
      <c r="B3386" t="s">
        <v>6742</v>
      </c>
      <c r="C3386" s="7">
        <v>29966</v>
      </c>
      <c r="D3386" s="7">
        <v>29100.199999999997</v>
      </c>
      <c r="E3386" s="7"/>
    </row>
    <row r="3387" spans="1:5">
      <c r="A3387" s="10" t="s">
        <v>6743</v>
      </c>
      <c r="B3387" t="s">
        <v>6744</v>
      </c>
      <c r="C3387" s="7">
        <v>6616</v>
      </c>
      <c r="D3387" s="7">
        <v>7209.9</v>
      </c>
      <c r="E3387" s="7"/>
    </row>
    <row r="3388" spans="1:5">
      <c r="A3388" s="10" t="s">
        <v>6745</v>
      </c>
      <c r="B3388" t="s">
        <v>6746</v>
      </c>
      <c r="C3388" s="7">
        <v>143</v>
      </c>
      <c r="D3388" s="7">
        <v>137</v>
      </c>
      <c r="E3388" s="7"/>
    </row>
    <row r="3389" spans="1:5">
      <c r="A3389" s="10" t="s">
        <v>6747</v>
      </c>
      <c r="B3389" t="s">
        <v>6748</v>
      </c>
      <c r="C3389" s="7">
        <v>18919</v>
      </c>
      <c r="D3389" s="7">
        <v>19015.099999999999</v>
      </c>
      <c r="E3389" s="7"/>
    </row>
    <row r="3390" spans="1:5">
      <c r="A3390" s="10" t="s">
        <v>6750</v>
      </c>
      <c r="B3390" t="s">
        <v>6751</v>
      </c>
      <c r="C3390" s="7">
        <v>90</v>
      </c>
      <c r="D3390" s="7">
        <v>120</v>
      </c>
      <c r="E3390" s="7"/>
    </row>
    <row r="3391" spans="1:5">
      <c r="A3391" s="10" t="s">
        <v>6752</v>
      </c>
      <c r="B3391" t="s">
        <v>6753</v>
      </c>
      <c r="C3391" s="7">
        <v>197</v>
      </c>
      <c r="D3391" s="7">
        <v>295</v>
      </c>
      <c r="E3391" s="7"/>
    </row>
    <row r="3392" spans="1:5">
      <c r="A3392" s="10" t="s">
        <v>6754</v>
      </c>
      <c r="B3392" t="s">
        <v>6755</v>
      </c>
      <c r="C3392" s="7">
        <v>203</v>
      </c>
      <c r="D3392" s="7">
        <v>400</v>
      </c>
      <c r="E3392" s="7"/>
    </row>
    <row r="3393" spans="1:5">
      <c r="A3393" s="10" t="s">
        <v>6756</v>
      </c>
      <c r="B3393" t="s">
        <v>6757</v>
      </c>
      <c r="C3393" s="7">
        <v>1000</v>
      </c>
      <c r="D3393" s="7">
        <v>1003.4</v>
      </c>
      <c r="E3393" s="7"/>
    </row>
    <row r="3394" spans="1:5">
      <c r="A3394" s="10" t="s">
        <v>6758</v>
      </c>
      <c r="B3394" t="s">
        <v>6759</v>
      </c>
      <c r="C3394" s="7">
        <v>12058</v>
      </c>
      <c r="D3394" s="7">
        <v>11558.7</v>
      </c>
      <c r="E3394" s="7"/>
    </row>
    <row r="3395" spans="1:5">
      <c r="A3395" s="10" t="s">
        <v>6760</v>
      </c>
      <c r="B3395" t="s">
        <v>6761</v>
      </c>
      <c r="C3395" s="7">
        <v>32</v>
      </c>
      <c r="D3395" s="7">
        <v>100</v>
      </c>
      <c r="E3395" s="7"/>
    </row>
    <row r="3396" spans="1:5">
      <c r="A3396" s="10" t="s">
        <v>6762</v>
      </c>
      <c r="B3396" t="s">
        <v>6763</v>
      </c>
      <c r="C3396" s="7">
        <v>873</v>
      </c>
      <c r="D3396" s="7">
        <v>796.90000000000009</v>
      </c>
      <c r="E3396" s="7"/>
    </row>
    <row r="3397" spans="1:5">
      <c r="A3397" s="10" t="s">
        <v>6764</v>
      </c>
      <c r="B3397" t="s">
        <v>6765</v>
      </c>
      <c r="C3397" s="7">
        <v>887</v>
      </c>
      <c r="D3397" s="7">
        <v>850</v>
      </c>
      <c r="E3397" s="7"/>
    </row>
    <row r="3398" spans="1:5">
      <c r="A3398" s="10" t="s">
        <v>6766</v>
      </c>
      <c r="B3398" t="s">
        <v>6767</v>
      </c>
      <c r="C3398" s="7">
        <v>2</v>
      </c>
      <c r="D3398" s="7">
        <v>200</v>
      </c>
      <c r="E3398" s="7"/>
    </row>
    <row r="3399" spans="1:5">
      <c r="A3399" s="10" t="s">
        <v>6768</v>
      </c>
      <c r="B3399" t="s">
        <v>6769</v>
      </c>
      <c r="C3399" s="7">
        <v>903</v>
      </c>
      <c r="D3399" s="7">
        <v>850</v>
      </c>
      <c r="E3399" s="7"/>
    </row>
    <row r="3400" spans="1:5">
      <c r="A3400" s="10" t="s">
        <v>6770</v>
      </c>
      <c r="B3400" t="s">
        <v>6771</v>
      </c>
      <c r="C3400" s="7">
        <v>12</v>
      </c>
      <c r="D3400" s="7">
        <v>200</v>
      </c>
      <c r="E3400" s="7"/>
    </row>
    <row r="3401" spans="1:5">
      <c r="A3401" s="10" t="s">
        <v>6772</v>
      </c>
      <c r="B3401" t="s">
        <v>6773</v>
      </c>
      <c r="C3401" s="7">
        <v>2</v>
      </c>
      <c r="D3401" s="7">
        <v>252</v>
      </c>
      <c r="E3401" s="7"/>
    </row>
    <row r="3402" spans="1:5">
      <c r="A3402" s="10" t="s">
        <v>6774</v>
      </c>
      <c r="B3402" t="s">
        <v>6775</v>
      </c>
      <c r="C3402" s="7">
        <v>583</v>
      </c>
      <c r="D3402" s="7">
        <v>555.1</v>
      </c>
      <c r="E3402" s="7"/>
    </row>
    <row r="3403" spans="1:5">
      <c r="A3403" s="10" t="s">
        <v>6776</v>
      </c>
      <c r="B3403" t="s">
        <v>6777</v>
      </c>
      <c r="C3403" s="7">
        <v>727</v>
      </c>
      <c r="D3403" s="7">
        <v>740</v>
      </c>
      <c r="E3403" s="7"/>
    </row>
    <row r="3404" spans="1:5">
      <c r="A3404" s="10" t="s">
        <v>6778</v>
      </c>
      <c r="B3404" t="s">
        <v>6779</v>
      </c>
      <c r="C3404" s="7">
        <v>1</v>
      </c>
      <c r="D3404" s="7">
        <v>2.2999999999999998</v>
      </c>
      <c r="E3404" s="7"/>
    </row>
    <row r="3405" spans="1:5">
      <c r="A3405" s="10" t="s">
        <v>6780</v>
      </c>
      <c r="B3405" t="s">
        <v>6781</v>
      </c>
      <c r="C3405" s="7">
        <v>225</v>
      </c>
      <c r="D3405" s="7">
        <v>235</v>
      </c>
      <c r="E3405" s="7"/>
    </row>
    <row r="3406" spans="1:5">
      <c r="A3406" s="10" t="s">
        <v>6782</v>
      </c>
      <c r="B3406" t="s">
        <v>6783</v>
      </c>
      <c r="C3406" s="7">
        <v>10588</v>
      </c>
      <c r="D3406" s="7">
        <v>10217.1</v>
      </c>
      <c r="E3406" s="7"/>
    </row>
    <row r="3407" spans="1:5">
      <c r="A3407" s="10" t="s">
        <v>6784</v>
      </c>
      <c r="B3407" t="s">
        <v>6785</v>
      </c>
      <c r="C3407" s="7">
        <v>17044</v>
      </c>
      <c r="D3407" s="7">
        <v>17700.599999999999</v>
      </c>
      <c r="E3407" s="7"/>
    </row>
    <row r="3408" spans="1:5">
      <c r="A3408" s="10" t="s">
        <v>6786</v>
      </c>
      <c r="B3408" t="s">
        <v>6787</v>
      </c>
      <c r="C3408" s="7">
        <v>16516</v>
      </c>
      <c r="D3408" s="7">
        <v>17171.5</v>
      </c>
      <c r="E3408" s="7"/>
    </row>
    <row r="3409" spans="1:5">
      <c r="A3409" s="10" t="s">
        <v>6788</v>
      </c>
      <c r="B3409" t="s">
        <v>6789</v>
      </c>
      <c r="C3409" s="7">
        <v>16494</v>
      </c>
      <c r="D3409" s="7">
        <v>17145.5</v>
      </c>
      <c r="E3409" s="7"/>
    </row>
    <row r="3410" spans="1:5">
      <c r="A3410" s="10" t="s">
        <v>6790</v>
      </c>
      <c r="B3410" t="s">
        <v>6791</v>
      </c>
      <c r="C3410" s="7">
        <v>16554</v>
      </c>
      <c r="D3410" s="7">
        <v>17196.2</v>
      </c>
      <c r="E3410" s="7"/>
    </row>
    <row r="3411" spans="1:5">
      <c r="A3411" s="10" t="s">
        <v>6792</v>
      </c>
      <c r="B3411" t="s">
        <v>6793</v>
      </c>
      <c r="C3411" s="7">
        <v>309</v>
      </c>
      <c r="D3411" s="7">
        <v>309.39999999999998</v>
      </c>
      <c r="E3411" s="7"/>
    </row>
    <row r="3412" spans="1:5">
      <c r="A3412" s="10" t="s">
        <v>6794</v>
      </c>
      <c r="B3412" t="s">
        <v>6795</v>
      </c>
      <c r="C3412" s="7">
        <v>1334</v>
      </c>
      <c r="D3412" s="7">
        <v>1400</v>
      </c>
      <c r="E3412" s="7"/>
    </row>
    <row r="3413" spans="1:5">
      <c r="A3413" s="10" t="s">
        <v>6796</v>
      </c>
      <c r="B3413" t="s">
        <v>6797</v>
      </c>
      <c r="C3413" s="7">
        <v>276</v>
      </c>
      <c r="D3413" s="7">
        <v>378</v>
      </c>
      <c r="E3413" s="7"/>
    </row>
    <row r="3414" spans="1:5">
      <c r="A3414" s="10" t="s">
        <v>6798</v>
      </c>
      <c r="B3414" t="s">
        <v>6799</v>
      </c>
      <c r="C3414" s="7">
        <v>234</v>
      </c>
      <c r="D3414" s="7">
        <v>267</v>
      </c>
      <c r="E3414" s="7"/>
    </row>
    <row r="3415" spans="1:5">
      <c r="A3415" s="10" t="s">
        <v>6800</v>
      </c>
      <c r="B3415" t="s">
        <v>6801</v>
      </c>
      <c r="C3415" s="7">
        <v>239</v>
      </c>
      <c r="D3415" s="7">
        <v>274</v>
      </c>
      <c r="E3415" s="7"/>
    </row>
    <row r="3416" spans="1:5">
      <c r="A3416" s="10" t="s">
        <v>6802</v>
      </c>
      <c r="B3416" t="s">
        <v>6803</v>
      </c>
      <c r="C3416" s="7">
        <v>234</v>
      </c>
      <c r="D3416" s="7">
        <v>267</v>
      </c>
      <c r="E3416" s="7"/>
    </row>
    <row r="3417" spans="1:5">
      <c r="A3417" s="10" t="s">
        <v>6804</v>
      </c>
      <c r="B3417" t="s">
        <v>6805</v>
      </c>
      <c r="C3417" s="7">
        <v>612</v>
      </c>
      <c r="D3417" s="7">
        <v>634</v>
      </c>
      <c r="E3417" s="7"/>
    </row>
    <row r="3418" spans="1:5">
      <c r="A3418" s="10" t="s">
        <v>6806</v>
      </c>
      <c r="B3418" t="s">
        <v>6807</v>
      </c>
      <c r="C3418" s="7">
        <v>28</v>
      </c>
      <c r="D3418" s="7">
        <v>26</v>
      </c>
      <c r="E3418" s="7"/>
    </row>
    <row r="3419" spans="1:5">
      <c r="A3419" s="10" t="s">
        <v>6808</v>
      </c>
      <c r="B3419" t="s">
        <v>6809</v>
      </c>
      <c r="C3419" s="7">
        <v>2</v>
      </c>
      <c r="D3419" s="7">
        <v>5</v>
      </c>
      <c r="E3419" s="7"/>
    </row>
    <row r="3420" spans="1:5">
      <c r="A3420" s="10" t="s">
        <v>6810</v>
      </c>
      <c r="B3420" t="s">
        <v>6811</v>
      </c>
      <c r="C3420" s="7">
        <v>1</v>
      </c>
      <c r="D3420" s="7">
        <v>2</v>
      </c>
      <c r="E3420" s="7"/>
    </row>
    <row r="3421" spans="1:5">
      <c r="A3421" s="10" t="s">
        <v>6812</v>
      </c>
      <c r="B3421" t="s">
        <v>6813</v>
      </c>
      <c r="C3421" s="7">
        <v>5</v>
      </c>
      <c r="D3421" s="7">
        <v>2.6</v>
      </c>
      <c r="E3421" s="7"/>
    </row>
    <row r="3422" spans="1:5">
      <c r="A3422" s="10" t="s">
        <v>6814</v>
      </c>
      <c r="B3422" t="s">
        <v>6815</v>
      </c>
      <c r="C3422" s="7">
        <v>200</v>
      </c>
      <c r="D3422" s="7">
        <v>223.6</v>
      </c>
      <c r="E3422" s="7"/>
    </row>
    <row r="3423" spans="1:5">
      <c r="A3423" s="10" t="s">
        <v>6816</v>
      </c>
      <c r="B3423" t="s">
        <v>6817</v>
      </c>
      <c r="C3423" s="7">
        <v>682</v>
      </c>
      <c r="D3423" s="7">
        <v>675</v>
      </c>
      <c r="E3423" s="7"/>
    </row>
    <row r="3424" spans="1:5">
      <c r="A3424" s="10" t="s">
        <v>6818</v>
      </c>
      <c r="B3424" t="s">
        <v>6819</v>
      </c>
      <c r="C3424" s="7">
        <v>0</v>
      </c>
      <c r="D3424" s="7">
        <v>1</v>
      </c>
      <c r="E3424" s="7"/>
    </row>
    <row r="3425" spans="1:5">
      <c r="A3425" s="10" t="s">
        <v>6820</v>
      </c>
      <c r="B3425" t="s">
        <v>6821</v>
      </c>
      <c r="C3425" s="7">
        <v>744</v>
      </c>
      <c r="D3425" s="7">
        <v>756</v>
      </c>
      <c r="E3425" s="7"/>
    </row>
    <row r="3426" spans="1:5">
      <c r="A3426" s="10" t="s">
        <v>6822</v>
      </c>
      <c r="B3426" t="s">
        <v>6823</v>
      </c>
      <c r="C3426" s="7">
        <v>17147</v>
      </c>
      <c r="D3426" s="7">
        <v>17813.7</v>
      </c>
      <c r="E3426" s="7"/>
    </row>
    <row r="3427" spans="1:5">
      <c r="A3427" s="10" t="s">
        <v>6824</v>
      </c>
      <c r="B3427" t="s">
        <v>6825</v>
      </c>
      <c r="C3427" s="7">
        <v>154</v>
      </c>
      <c r="D3427" s="7">
        <v>160</v>
      </c>
      <c r="E3427" s="7"/>
    </row>
    <row r="3428" spans="1:5">
      <c r="A3428" s="10" t="s">
        <v>6826</v>
      </c>
      <c r="B3428" t="s">
        <v>6827</v>
      </c>
      <c r="C3428" s="7">
        <v>104</v>
      </c>
      <c r="D3428" s="7">
        <v>111.3</v>
      </c>
      <c r="E3428" s="7"/>
    </row>
    <row r="3429" spans="1:5">
      <c r="A3429" s="10" t="s">
        <v>6828</v>
      </c>
      <c r="B3429" t="s">
        <v>6829</v>
      </c>
      <c r="C3429" s="7">
        <v>655</v>
      </c>
      <c r="D3429" s="7">
        <v>638</v>
      </c>
      <c r="E3429" s="7"/>
    </row>
    <row r="3430" spans="1:5">
      <c r="A3430" s="10" t="s">
        <v>6830</v>
      </c>
      <c r="B3430" t="s">
        <v>6831</v>
      </c>
      <c r="C3430" s="7">
        <v>639</v>
      </c>
      <c r="D3430" s="7">
        <v>595.4</v>
      </c>
      <c r="E3430" s="7"/>
    </row>
    <row r="3431" spans="1:5">
      <c r="A3431" s="10" t="s">
        <v>6832</v>
      </c>
      <c r="B3431" t="s">
        <v>6833</v>
      </c>
      <c r="C3431" s="7">
        <v>703</v>
      </c>
      <c r="D3431" s="7">
        <v>681</v>
      </c>
      <c r="E3431" s="7"/>
    </row>
    <row r="3432" spans="1:5">
      <c r="A3432" s="10" t="s">
        <v>6834</v>
      </c>
      <c r="B3432" t="s">
        <v>6835</v>
      </c>
      <c r="C3432" s="7">
        <v>1524</v>
      </c>
      <c r="D3432" s="7">
        <v>1470.3000000000002</v>
      </c>
      <c r="E3432" s="7"/>
    </row>
    <row r="3433" spans="1:5">
      <c r="A3433" s="10" t="s">
        <v>6836</v>
      </c>
      <c r="B3433" t="s">
        <v>6837</v>
      </c>
      <c r="C3433" s="7">
        <v>1</v>
      </c>
      <c r="D3433" s="7">
        <v>0</v>
      </c>
      <c r="E3433" s="7"/>
    </row>
    <row r="3434" spans="1:5">
      <c r="A3434" s="10" t="s">
        <v>6838</v>
      </c>
      <c r="B3434" t="s">
        <v>6839</v>
      </c>
      <c r="C3434" s="7">
        <v>59</v>
      </c>
      <c r="D3434" s="7">
        <v>55.9</v>
      </c>
      <c r="E3434" s="7"/>
    </row>
    <row r="3435" spans="1:5">
      <c r="A3435" s="10" t="s">
        <v>6840</v>
      </c>
      <c r="B3435" t="s">
        <v>6841</v>
      </c>
      <c r="C3435" s="7">
        <v>944</v>
      </c>
      <c r="D3435" s="7">
        <v>1200</v>
      </c>
      <c r="E3435" s="7"/>
    </row>
    <row r="3436" spans="1:5">
      <c r="A3436" s="10" t="s">
        <v>6842</v>
      </c>
      <c r="B3436" t="s">
        <v>6843</v>
      </c>
      <c r="C3436" s="7">
        <v>0</v>
      </c>
      <c r="D3436" s="7">
        <v>3</v>
      </c>
      <c r="E3436" s="7"/>
    </row>
    <row r="3437" spans="1:5">
      <c r="A3437" s="10" t="s">
        <v>6844</v>
      </c>
      <c r="B3437" t="s">
        <v>6845</v>
      </c>
      <c r="C3437" s="7">
        <v>431</v>
      </c>
      <c r="D3437" s="7">
        <v>433.70000000000005</v>
      </c>
      <c r="E3437" s="7"/>
    </row>
    <row r="3438" spans="1:5">
      <c r="A3438" s="10" t="s">
        <v>6846</v>
      </c>
      <c r="B3438" t="s">
        <v>6847</v>
      </c>
      <c r="C3438" s="7">
        <v>645</v>
      </c>
      <c r="D3438" s="7">
        <v>549.9</v>
      </c>
      <c r="E3438" s="7"/>
    </row>
    <row r="3439" spans="1:5">
      <c r="A3439" s="10" t="s">
        <v>6848</v>
      </c>
      <c r="B3439" t="s">
        <v>6849</v>
      </c>
      <c r="C3439" s="7">
        <v>1136</v>
      </c>
      <c r="D3439" s="7">
        <v>1010.1</v>
      </c>
      <c r="E3439" s="7"/>
    </row>
    <row r="3440" spans="1:5">
      <c r="A3440" s="10" t="s">
        <v>6850</v>
      </c>
      <c r="B3440" t="s">
        <v>6851</v>
      </c>
      <c r="C3440" s="7">
        <v>216</v>
      </c>
      <c r="D3440" s="7">
        <v>212.4</v>
      </c>
      <c r="E3440" s="7"/>
    </row>
    <row r="3441" spans="1:5">
      <c r="A3441" s="10" t="s">
        <v>6852</v>
      </c>
      <c r="B3441" t="s">
        <v>6853</v>
      </c>
      <c r="C3441" s="7">
        <v>12</v>
      </c>
      <c r="D3441" s="7">
        <v>840</v>
      </c>
      <c r="E3441" s="7"/>
    </row>
    <row r="3442" spans="1:5">
      <c r="A3442" s="10" t="s">
        <v>6854</v>
      </c>
      <c r="B3442" t="s">
        <v>6855</v>
      </c>
      <c r="C3442" s="7">
        <v>23</v>
      </c>
      <c r="D3442" s="7">
        <v>29</v>
      </c>
      <c r="E3442" s="7"/>
    </row>
    <row r="3443" spans="1:5">
      <c r="A3443" s="10" t="s">
        <v>6856</v>
      </c>
      <c r="B3443" t="s">
        <v>6857</v>
      </c>
      <c r="C3443" s="7">
        <v>1</v>
      </c>
      <c r="D3443" s="7">
        <v>50</v>
      </c>
      <c r="E3443" s="7"/>
    </row>
    <row r="3444" spans="1:5">
      <c r="A3444" s="10" t="s">
        <v>6858</v>
      </c>
      <c r="B3444" t="s">
        <v>6859</v>
      </c>
      <c r="C3444" s="7">
        <v>184</v>
      </c>
      <c r="D3444" s="7">
        <v>750</v>
      </c>
      <c r="E3444" s="7"/>
    </row>
    <row r="3445" spans="1:5">
      <c r="A3445" s="10" t="s">
        <v>6860</v>
      </c>
      <c r="B3445" t="s">
        <v>6861</v>
      </c>
      <c r="C3445" s="7">
        <v>8</v>
      </c>
      <c r="D3445" s="7">
        <v>6.5</v>
      </c>
      <c r="E3445" s="7"/>
    </row>
    <row r="3446" spans="1:5">
      <c r="A3446" s="10" t="s">
        <v>6862</v>
      </c>
      <c r="B3446" t="s">
        <v>6861</v>
      </c>
      <c r="C3446" s="7">
        <v>0</v>
      </c>
      <c r="D3446" s="7">
        <v>7</v>
      </c>
      <c r="E3446" s="7"/>
    </row>
    <row r="3447" spans="1:5">
      <c r="A3447" s="10" t="s">
        <v>6863</v>
      </c>
      <c r="B3447" t="s">
        <v>6864</v>
      </c>
      <c r="C3447" s="7">
        <v>125</v>
      </c>
      <c r="D3447" s="7">
        <v>125</v>
      </c>
      <c r="E3447" s="7"/>
    </row>
    <row r="3448" spans="1:5">
      <c r="A3448" s="10" t="s">
        <v>6865</v>
      </c>
      <c r="B3448" t="s">
        <v>6866</v>
      </c>
      <c r="C3448" s="7">
        <v>22</v>
      </c>
      <c r="D3448" s="7">
        <v>20.8</v>
      </c>
      <c r="E3448" s="7"/>
    </row>
    <row r="3449" spans="1:5">
      <c r="A3449" s="10" t="s">
        <v>6867</v>
      </c>
      <c r="B3449" t="s">
        <v>6868</v>
      </c>
      <c r="C3449" s="7">
        <v>224</v>
      </c>
      <c r="D3449" s="7">
        <v>267</v>
      </c>
      <c r="E3449" s="7"/>
    </row>
    <row r="3450" spans="1:5">
      <c r="A3450" s="10" t="s">
        <v>6869</v>
      </c>
      <c r="B3450" t="s">
        <v>6870</v>
      </c>
      <c r="C3450" s="7">
        <v>53</v>
      </c>
      <c r="D3450" s="7">
        <v>62.6</v>
      </c>
      <c r="E3450" s="7"/>
    </row>
    <row r="3451" spans="1:5">
      <c r="A3451" s="10" t="s">
        <v>6871</v>
      </c>
      <c r="B3451" t="s">
        <v>6872</v>
      </c>
      <c r="C3451" s="7">
        <v>0</v>
      </c>
      <c r="D3451" s="7">
        <v>60</v>
      </c>
      <c r="E3451" s="7"/>
    </row>
    <row r="3452" spans="1:5">
      <c r="A3452" s="10" t="s">
        <v>6873</v>
      </c>
      <c r="B3452" t="s">
        <v>6874</v>
      </c>
      <c r="C3452" s="7">
        <v>769</v>
      </c>
      <c r="D3452" s="7">
        <v>910</v>
      </c>
      <c r="E3452" s="7"/>
    </row>
    <row r="3453" spans="1:5">
      <c r="A3453" s="10" t="s">
        <v>6875</v>
      </c>
      <c r="B3453" t="s">
        <v>6876</v>
      </c>
      <c r="C3453" s="7">
        <v>226</v>
      </c>
      <c r="D3453" s="7">
        <v>266</v>
      </c>
      <c r="E3453" s="7"/>
    </row>
    <row r="3454" spans="1:5">
      <c r="A3454" s="10" t="s">
        <v>6877</v>
      </c>
      <c r="B3454" t="s">
        <v>6878</v>
      </c>
      <c r="C3454" s="7">
        <v>253</v>
      </c>
      <c r="D3454" s="7">
        <v>313</v>
      </c>
      <c r="E3454" s="7"/>
    </row>
    <row r="3455" spans="1:5">
      <c r="A3455" s="10" t="s">
        <v>6879</v>
      </c>
      <c r="B3455" t="s">
        <v>6880</v>
      </c>
      <c r="C3455" s="7">
        <v>237</v>
      </c>
      <c r="D3455" s="7">
        <v>268</v>
      </c>
      <c r="E3455" s="7"/>
    </row>
    <row r="3456" spans="1:5">
      <c r="A3456" s="10" t="s">
        <v>6881</v>
      </c>
      <c r="B3456" t="s">
        <v>6882</v>
      </c>
      <c r="C3456" s="7">
        <v>53</v>
      </c>
      <c r="D3456" s="7">
        <v>62.6</v>
      </c>
      <c r="E3456" s="7"/>
    </row>
    <row r="3457" spans="1:5">
      <c r="A3457" s="10" t="s">
        <v>6883</v>
      </c>
      <c r="B3457" t="s">
        <v>6884</v>
      </c>
      <c r="C3457" s="7">
        <v>53</v>
      </c>
      <c r="D3457" s="7">
        <v>62.6</v>
      </c>
      <c r="E3457" s="7"/>
    </row>
    <row r="3458" spans="1:5">
      <c r="A3458" s="10" t="s">
        <v>6885</v>
      </c>
      <c r="B3458" t="s">
        <v>6886</v>
      </c>
      <c r="C3458" s="7">
        <v>16</v>
      </c>
      <c r="D3458" s="7">
        <v>100</v>
      </c>
      <c r="E3458" s="7"/>
    </row>
    <row r="3459" spans="1:5">
      <c r="A3459" s="10" t="s">
        <v>6887</v>
      </c>
      <c r="B3459" t="s">
        <v>6888</v>
      </c>
      <c r="C3459" s="7">
        <v>659</v>
      </c>
      <c r="D3459" s="7">
        <v>716</v>
      </c>
      <c r="E3459" s="7"/>
    </row>
    <row r="3460" spans="1:5">
      <c r="A3460" s="10" t="s">
        <v>6889</v>
      </c>
      <c r="B3460" t="s">
        <v>6890</v>
      </c>
      <c r="C3460" s="7">
        <v>18</v>
      </c>
      <c r="D3460" s="7">
        <v>35</v>
      </c>
      <c r="E3460" s="7"/>
    </row>
    <row r="3461" spans="1:5">
      <c r="A3461" s="10" t="s">
        <v>6891</v>
      </c>
      <c r="B3461" t="s">
        <v>6892</v>
      </c>
      <c r="C3461" s="7">
        <v>5311</v>
      </c>
      <c r="D3461" s="7">
        <v>5800</v>
      </c>
      <c r="E3461" s="7"/>
    </row>
    <row r="3462" spans="1:5">
      <c r="A3462" s="10" t="s">
        <v>6893</v>
      </c>
      <c r="B3462" t="s">
        <v>6894</v>
      </c>
      <c r="C3462" s="7">
        <v>0</v>
      </c>
      <c r="D3462" s="7">
        <v>2</v>
      </c>
      <c r="E3462" s="7"/>
    </row>
    <row r="3463" spans="1:5">
      <c r="A3463" s="10" t="s">
        <v>6895</v>
      </c>
      <c r="B3463" t="s">
        <v>6896</v>
      </c>
      <c r="C3463" s="7">
        <v>98</v>
      </c>
      <c r="D3463" s="7">
        <v>110</v>
      </c>
      <c r="E3463" s="7"/>
    </row>
    <row r="3464" spans="1:5">
      <c r="A3464" s="10" t="s">
        <v>6897</v>
      </c>
      <c r="B3464" t="s">
        <v>6898</v>
      </c>
      <c r="C3464" s="7">
        <v>101</v>
      </c>
      <c r="D3464" s="7">
        <v>110</v>
      </c>
      <c r="E3464" s="7"/>
    </row>
    <row r="3465" spans="1:5">
      <c r="A3465" s="10" t="s">
        <v>6899</v>
      </c>
      <c r="B3465" t="s">
        <v>6900</v>
      </c>
      <c r="C3465" s="7">
        <v>218</v>
      </c>
      <c r="D3465" s="7">
        <v>180</v>
      </c>
      <c r="E3465" s="7"/>
    </row>
    <row r="3466" spans="1:5">
      <c r="A3466" s="10" t="s">
        <v>6901</v>
      </c>
      <c r="B3466" t="s">
        <v>6902</v>
      </c>
      <c r="C3466" s="7">
        <v>1021</v>
      </c>
      <c r="D3466" s="7">
        <v>1125</v>
      </c>
      <c r="E3466" s="7"/>
    </row>
    <row r="3467" spans="1:5">
      <c r="A3467" s="10" t="s">
        <v>6903</v>
      </c>
      <c r="B3467" t="s">
        <v>6904</v>
      </c>
      <c r="C3467" s="7">
        <v>0</v>
      </c>
      <c r="D3467" s="7">
        <v>1</v>
      </c>
      <c r="E3467" s="7"/>
    </row>
    <row r="3468" spans="1:5">
      <c r="A3468" s="10" t="s">
        <v>6905</v>
      </c>
      <c r="B3468" t="s">
        <v>6906</v>
      </c>
      <c r="C3468" s="7">
        <v>1491</v>
      </c>
      <c r="D3468" s="7">
        <v>1550</v>
      </c>
      <c r="E3468" s="7"/>
    </row>
    <row r="3469" spans="1:5">
      <c r="A3469" s="10" t="s">
        <v>6907</v>
      </c>
      <c r="B3469" t="s">
        <v>6908</v>
      </c>
      <c r="C3469" s="7">
        <v>10</v>
      </c>
      <c r="D3469" s="7">
        <v>8</v>
      </c>
      <c r="E3469" s="7"/>
    </row>
    <row r="3470" spans="1:5">
      <c r="A3470" s="10" t="s">
        <v>6909</v>
      </c>
      <c r="B3470" t="s">
        <v>6910</v>
      </c>
      <c r="C3470" s="7">
        <v>41</v>
      </c>
      <c r="D3470" s="7">
        <v>40</v>
      </c>
      <c r="E3470" s="7"/>
    </row>
    <row r="3471" spans="1:5">
      <c r="A3471" s="10" t="s">
        <v>6911</v>
      </c>
      <c r="B3471" t="s">
        <v>6912</v>
      </c>
      <c r="C3471" s="7">
        <v>444</v>
      </c>
      <c r="D3471" s="7">
        <v>720</v>
      </c>
      <c r="E3471" s="7"/>
    </row>
    <row r="3472" spans="1:5">
      <c r="A3472" s="10" t="s">
        <v>6913</v>
      </c>
      <c r="B3472" t="s">
        <v>6914</v>
      </c>
      <c r="C3472" s="7">
        <v>63</v>
      </c>
      <c r="D3472" s="7">
        <v>110</v>
      </c>
      <c r="E3472" s="7"/>
    </row>
    <row r="3473" spans="1:5">
      <c r="A3473" s="10" t="s">
        <v>6915</v>
      </c>
      <c r="B3473" t="s">
        <v>6916</v>
      </c>
      <c r="C3473" s="7">
        <v>12</v>
      </c>
      <c r="D3473" s="7">
        <v>20</v>
      </c>
      <c r="E3473" s="7"/>
    </row>
    <row r="3474" spans="1:5">
      <c r="A3474" s="10" t="s">
        <v>6917</v>
      </c>
      <c r="B3474" t="s">
        <v>6918</v>
      </c>
      <c r="C3474" s="7">
        <v>53</v>
      </c>
      <c r="D3474" s="7">
        <v>95</v>
      </c>
      <c r="E3474" s="7"/>
    </row>
    <row r="3475" spans="1:5">
      <c r="A3475" s="10" t="s">
        <v>6919</v>
      </c>
      <c r="B3475" t="s">
        <v>6920</v>
      </c>
      <c r="C3475" s="7">
        <v>52</v>
      </c>
      <c r="D3475" s="7">
        <v>95</v>
      </c>
      <c r="E3475" s="7"/>
    </row>
    <row r="3476" spans="1:5">
      <c r="A3476" s="10" t="s">
        <v>6921</v>
      </c>
      <c r="B3476" t="s">
        <v>6922</v>
      </c>
      <c r="C3476" s="7">
        <v>44</v>
      </c>
      <c r="D3476" s="7">
        <v>50</v>
      </c>
      <c r="E3476" s="7"/>
    </row>
    <row r="3477" spans="1:5">
      <c r="A3477" s="10" t="s">
        <v>6923</v>
      </c>
      <c r="B3477" t="s">
        <v>6924</v>
      </c>
      <c r="C3477" s="7">
        <v>1</v>
      </c>
      <c r="D3477" s="7">
        <v>10</v>
      </c>
      <c r="E3477" s="7"/>
    </row>
    <row r="3478" spans="1:5">
      <c r="A3478" s="10" t="s">
        <v>6925</v>
      </c>
      <c r="B3478" t="s">
        <v>6926</v>
      </c>
      <c r="C3478" s="7">
        <v>2693</v>
      </c>
      <c r="D3478" s="7">
        <v>2300</v>
      </c>
      <c r="E3478" s="7"/>
    </row>
    <row r="3479" spans="1:5">
      <c r="A3479" s="10" t="s">
        <v>6927</v>
      </c>
      <c r="B3479" t="s">
        <v>6928</v>
      </c>
      <c r="C3479" s="7">
        <v>234</v>
      </c>
      <c r="D3479" s="7">
        <v>300</v>
      </c>
      <c r="E3479" s="7"/>
    </row>
    <row r="3480" spans="1:5">
      <c r="A3480" s="10" t="s">
        <v>6929</v>
      </c>
      <c r="B3480" t="s">
        <v>6930</v>
      </c>
      <c r="C3480" s="7">
        <v>12212</v>
      </c>
      <c r="D3480" s="7">
        <v>11000</v>
      </c>
      <c r="E3480" s="7"/>
    </row>
    <row r="3481" spans="1:5">
      <c r="A3481" s="10" t="s">
        <v>6931</v>
      </c>
      <c r="B3481" t="s">
        <v>6932</v>
      </c>
      <c r="C3481" s="7">
        <v>2977</v>
      </c>
      <c r="D3481" s="7">
        <v>2700</v>
      </c>
      <c r="E3481" s="7"/>
    </row>
    <row r="3482" spans="1:5">
      <c r="A3482" s="10" t="s">
        <v>6933</v>
      </c>
      <c r="B3482" t="s">
        <v>6934</v>
      </c>
      <c r="C3482" s="7">
        <v>1181</v>
      </c>
      <c r="D3482" s="7">
        <v>1151</v>
      </c>
      <c r="E3482" s="7"/>
    </row>
    <row r="3483" spans="1:5">
      <c r="A3483" s="10" t="s">
        <v>6935</v>
      </c>
      <c r="B3483" t="s">
        <v>6936</v>
      </c>
      <c r="C3483" s="7">
        <v>634</v>
      </c>
      <c r="D3483" s="7">
        <v>600</v>
      </c>
      <c r="E3483" s="7"/>
    </row>
    <row r="3484" spans="1:5">
      <c r="A3484" s="10" t="s">
        <v>6937</v>
      </c>
      <c r="B3484" t="s">
        <v>6938</v>
      </c>
      <c r="C3484" s="7">
        <v>230</v>
      </c>
      <c r="D3484" s="7">
        <v>250</v>
      </c>
      <c r="E3484" s="7"/>
    </row>
    <row r="3485" spans="1:5">
      <c r="A3485" s="10" t="s">
        <v>6939</v>
      </c>
      <c r="B3485" t="s">
        <v>6940</v>
      </c>
      <c r="C3485" s="7">
        <v>39</v>
      </c>
      <c r="D3485" s="7">
        <v>52</v>
      </c>
      <c r="E3485" s="7"/>
    </row>
    <row r="3486" spans="1:5">
      <c r="A3486" s="10" t="s">
        <v>6941</v>
      </c>
      <c r="B3486" t="s">
        <v>6942</v>
      </c>
      <c r="C3486" s="7">
        <v>234</v>
      </c>
      <c r="D3486" s="7">
        <v>195</v>
      </c>
      <c r="E3486" s="7"/>
    </row>
    <row r="3487" spans="1:5">
      <c r="A3487" s="10" t="s">
        <v>6943</v>
      </c>
      <c r="B3487" t="s">
        <v>6944</v>
      </c>
      <c r="C3487" s="7">
        <v>656</v>
      </c>
      <c r="D3487" s="7">
        <v>270</v>
      </c>
      <c r="E3487" s="7"/>
    </row>
    <row r="3488" spans="1:5">
      <c r="A3488" s="10" t="s">
        <v>6945</v>
      </c>
      <c r="B3488" t="s">
        <v>6946</v>
      </c>
      <c r="C3488" s="7">
        <v>351</v>
      </c>
      <c r="D3488" s="7">
        <v>520</v>
      </c>
      <c r="E3488" s="7"/>
    </row>
    <row r="3489" spans="1:5">
      <c r="A3489" s="10" t="s">
        <v>6947</v>
      </c>
      <c r="B3489" t="s">
        <v>6948</v>
      </c>
      <c r="C3489" s="7">
        <v>70</v>
      </c>
      <c r="D3489" s="7">
        <v>60</v>
      </c>
      <c r="E3489" s="7"/>
    </row>
    <row r="3490" spans="1:5">
      <c r="A3490" s="10" t="s">
        <v>6949</v>
      </c>
      <c r="B3490" t="s">
        <v>6950</v>
      </c>
      <c r="C3490" s="7">
        <v>209</v>
      </c>
      <c r="D3490" s="7">
        <v>1000</v>
      </c>
      <c r="E3490" s="7"/>
    </row>
    <row r="3491" spans="1:5">
      <c r="A3491" s="10" t="s">
        <v>6951</v>
      </c>
      <c r="B3491" t="s">
        <v>6952</v>
      </c>
      <c r="C3491" s="7">
        <v>2</v>
      </c>
      <c r="D3491" s="7">
        <v>250</v>
      </c>
      <c r="E3491" s="7"/>
    </row>
    <row r="3492" spans="1:5">
      <c r="A3492" s="10" t="s">
        <v>6953</v>
      </c>
      <c r="B3492" t="s">
        <v>6954</v>
      </c>
      <c r="C3492" s="7">
        <v>287</v>
      </c>
      <c r="D3492" s="7">
        <v>270</v>
      </c>
      <c r="E3492" s="7"/>
    </row>
    <row r="3493" spans="1:5">
      <c r="A3493" s="10" t="s">
        <v>6955</v>
      </c>
      <c r="B3493" t="s">
        <v>6956</v>
      </c>
      <c r="C3493" s="7">
        <v>389</v>
      </c>
      <c r="D3493" s="7">
        <v>160</v>
      </c>
      <c r="E3493" s="7"/>
    </row>
    <row r="3494" spans="1:5">
      <c r="A3494" s="10" t="s">
        <v>6957</v>
      </c>
      <c r="B3494" t="s">
        <v>6958</v>
      </c>
      <c r="C3494" s="7">
        <v>153</v>
      </c>
      <c r="D3494" s="7">
        <v>150</v>
      </c>
      <c r="E3494" s="7"/>
    </row>
    <row r="3495" spans="1:5">
      <c r="A3495" s="10" t="s">
        <v>6959</v>
      </c>
      <c r="B3495" t="s">
        <v>6960</v>
      </c>
      <c r="C3495" s="7">
        <v>0</v>
      </c>
      <c r="D3495" s="7">
        <v>1800</v>
      </c>
      <c r="E3495" s="7"/>
    </row>
    <row r="3496" spans="1:5">
      <c r="A3496" s="10" t="s">
        <v>6961</v>
      </c>
      <c r="B3496" t="s">
        <v>6962</v>
      </c>
      <c r="C3496" s="7">
        <v>326</v>
      </c>
      <c r="D3496" s="7">
        <v>339</v>
      </c>
      <c r="E3496" s="7"/>
    </row>
    <row r="3497" spans="1:5">
      <c r="A3497" s="10" t="s">
        <v>6963</v>
      </c>
      <c r="B3497" t="s">
        <v>6964</v>
      </c>
      <c r="C3497" s="7">
        <v>326</v>
      </c>
      <c r="D3497" s="7">
        <v>339</v>
      </c>
      <c r="E3497" s="7"/>
    </row>
    <row r="3498" spans="1:5">
      <c r="A3498" s="10" t="s">
        <v>6965</v>
      </c>
      <c r="B3498" t="s">
        <v>6966</v>
      </c>
      <c r="C3498" s="7">
        <v>153</v>
      </c>
      <c r="D3498" s="7">
        <v>128</v>
      </c>
      <c r="E3498" s="7"/>
    </row>
    <row r="3499" spans="1:5">
      <c r="A3499" s="10" t="s">
        <v>6967</v>
      </c>
      <c r="B3499" t="s">
        <v>6968</v>
      </c>
      <c r="C3499" s="7">
        <v>1954</v>
      </c>
      <c r="D3499" s="7">
        <v>1967</v>
      </c>
      <c r="E3499" s="7"/>
    </row>
    <row r="3500" spans="1:5">
      <c r="A3500" s="10" t="s">
        <v>6969</v>
      </c>
      <c r="B3500" t="s">
        <v>6970</v>
      </c>
      <c r="C3500" s="7">
        <v>157</v>
      </c>
      <c r="D3500" s="7">
        <v>132</v>
      </c>
      <c r="E3500" s="7"/>
    </row>
    <row r="3501" spans="1:5">
      <c r="A3501" s="10" t="s">
        <v>6971</v>
      </c>
      <c r="B3501" t="s">
        <v>6972</v>
      </c>
      <c r="C3501" s="7">
        <v>495</v>
      </c>
      <c r="D3501" s="7">
        <v>504</v>
      </c>
      <c r="E3501" s="7"/>
    </row>
    <row r="3502" spans="1:5">
      <c r="A3502" s="10" t="s">
        <v>6973</v>
      </c>
      <c r="B3502" t="s">
        <v>6974</v>
      </c>
      <c r="C3502" s="7">
        <v>664</v>
      </c>
      <c r="D3502" s="7">
        <v>645</v>
      </c>
      <c r="E3502" s="7"/>
    </row>
    <row r="3503" spans="1:5">
      <c r="A3503" s="10" t="s">
        <v>6975</v>
      </c>
      <c r="B3503" t="s">
        <v>6976</v>
      </c>
      <c r="C3503" s="7">
        <v>3654</v>
      </c>
      <c r="D3503" s="7">
        <v>1160</v>
      </c>
      <c r="E3503" s="7"/>
    </row>
    <row r="3504" spans="1:5">
      <c r="A3504" s="10" t="s">
        <v>6977</v>
      </c>
      <c r="B3504" t="s">
        <v>6978</v>
      </c>
      <c r="C3504" s="7">
        <v>35</v>
      </c>
      <c r="D3504" s="7">
        <v>55</v>
      </c>
      <c r="E3504" s="7"/>
    </row>
    <row r="3505" spans="1:5">
      <c r="A3505" s="10" t="s">
        <v>6979</v>
      </c>
      <c r="B3505" t="s">
        <v>6980</v>
      </c>
      <c r="C3505" s="7">
        <v>81</v>
      </c>
      <c r="D3505" s="7">
        <v>155</v>
      </c>
      <c r="E3505" s="7"/>
    </row>
    <row r="3506" spans="1:5">
      <c r="A3506" s="10" t="s">
        <v>6981</v>
      </c>
      <c r="B3506" t="s">
        <v>6982</v>
      </c>
      <c r="C3506" s="7">
        <v>2080</v>
      </c>
      <c r="D3506" s="7">
        <v>2123</v>
      </c>
      <c r="E3506" s="7"/>
    </row>
    <row r="3507" spans="1:5">
      <c r="A3507" s="10" t="s">
        <v>6983</v>
      </c>
      <c r="B3507" t="s">
        <v>6984</v>
      </c>
      <c r="C3507" s="7">
        <v>194</v>
      </c>
      <c r="D3507" s="7">
        <v>196.4</v>
      </c>
      <c r="E3507" s="7"/>
    </row>
    <row r="3508" spans="1:5">
      <c r="A3508" s="10" t="s">
        <v>6985</v>
      </c>
      <c r="B3508" t="s">
        <v>6986</v>
      </c>
      <c r="C3508" s="7">
        <v>0</v>
      </c>
      <c r="D3508" s="7">
        <v>130</v>
      </c>
      <c r="E3508" s="7"/>
    </row>
    <row r="3509" spans="1:5">
      <c r="A3509" s="10" t="s">
        <v>6987</v>
      </c>
      <c r="B3509" t="s">
        <v>6988</v>
      </c>
      <c r="C3509" s="7">
        <v>0</v>
      </c>
      <c r="D3509" s="7">
        <v>130</v>
      </c>
      <c r="E3509" s="7"/>
    </row>
    <row r="3510" spans="1:5">
      <c r="A3510" s="10" t="s">
        <v>6989</v>
      </c>
      <c r="B3510" t="s">
        <v>6990</v>
      </c>
      <c r="C3510" s="7">
        <v>0</v>
      </c>
      <c r="D3510" s="7">
        <v>2</v>
      </c>
      <c r="E3510" s="7"/>
    </row>
    <row r="3511" spans="1:5">
      <c r="A3511" s="10" t="s">
        <v>6991</v>
      </c>
      <c r="B3511" t="s">
        <v>6992</v>
      </c>
      <c r="C3511" s="7">
        <v>0</v>
      </c>
      <c r="D3511" s="7">
        <v>150</v>
      </c>
      <c r="E3511" s="7"/>
    </row>
    <row r="3512" spans="1:5">
      <c r="A3512" s="10" t="s">
        <v>6993</v>
      </c>
      <c r="B3512" t="s">
        <v>6994</v>
      </c>
      <c r="C3512" s="7">
        <v>0</v>
      </c>
      <c r="D3512" s="7">
        <v>60</v>
      </c>
      <c r="E3512" s="7"/>
    </row>
    <row r="3513" spans="1:5">
      <c r="A3513" s="10" t="s">
        <v>6995</v>
      </c>
      <c r="B3513" t="s">
        <v>6996</v>
      </c>
      <c r="C3513" s="7">
        <v>0</v>
      </c>
      <c r="D3513" s="7">
        <v>2400</v>
      </c>
      <c r="E3513" s="7"/>
    </row>
    <row r="3514" spans="1:5">
      <c r="A3514" s="10" t="s">
        <v>6997</v>
      </c>
      <c r="B3514" t="s">
        <v>6998</v>
      </c>
      <c r="C3514" s="7">
        <v>0</v>
      </c>
      <c r="D3514" s="7">
        <v>100</v>
      </c>
      <c r="E3514" s="7"/>
    </row>
    <row r="3515" spans="1:5">
      <c r="A3515" s="10" t="s">
        <v>6999</v>
      </c>
      <c r="B3515" t="s">
        <v>7000</v>
      </c>
      <c r="C3515" s="7">
        <v>0</v>
      </c>
      <c r="D3515" s="7">
        <v>100</v>
      </c>
      <c r="E3515" s="7"/>
    </row>
    <row r="3516" spans="1:5">
      <c r="A3516" s="10" t="s">
        <v>7001</v>
      </c>
      <c r="B3516" t="s">
        <v>7002</v>
      </c>
      <c r="C3516" s="7">
        <v>0</v>
      </c>
      <c r="D3516" s="7">
        <v>100</v>
      </c>
      <c r="E3516" s="7"/>
    </row>
    <row r="3517" spans="1:5">
      <c r="A3517" s="10" t="s">
        <v>7003</v>
      </c>
      <c r="B3517" t="s">
        <v>7004</v>
      </c>
      <c r="C3517" s="7">
        <v>0</v>
      </c>
      <c r="D3517" s="7">
        <v>400</v>
      </c>
      <c r="E3517" s="7"/>
    </row>
    <row r="3518" spans="1:5">
      <c r="A3518" s="10" t="s">
        <v>7005</v>
      </c>
      <c r="B3518" t="s">
        <v>7006</v>
      </c>
      <c r="C3518" s="7">
        <v>0</v>
      </c>
      <c r="D3518" s="7">
        <v>240</v>
      </c>
      <c r="E3518" s="7"/>
    </row>
    <row r="3519" spans="1:5">
      <c r="A3519" s="10" t="s">
        <v>7007</v>
      </c>
      <c r="B3519" t="s">
        <v>7008</v>
      </c>
      <c r="C3519" s="7">
        <v>0</v>
      </c>
      <c r="D3519" s="7">
        <v>85</v>
      </c>
      <c r="E3519" s="7"/>
    </row>
    <row r="3520" spans="1:5">
      <c r="A3520" s="10" t="s">
        <v>7010</v>
      </c>
      <c r="B3520" t="s">
        <v>7011</v>
      </c>
      <c r="C3520" s="7">
        <v>77</v>
      </c>
      <c r="D3520" s="7">
        <v>78</v>
      </c>
      <c r="E3520" s="7"/>
    </row>
    <row r="3521" spans="1:5">
      <c r="A3521" s="10" t="s">
        <v>7012</v>
      </c>
      <c r="B3521" t="s">
        <v>7011</v>
      </c>
      <c r="C3521" s="7">
        <v>897</v>
      </c>
      <c r="D3521" s="7">
        <v>926</v>
      </c>
      <c r="E3521" s="7"/>
    </row>
    <row r="3522" spans="1:5">
      <c r="A3522" s="10">
        <v>57506001</v>
      </c>
      <c r="B3522" t="s">
        <v>7013</v>
      </c>
      <c r="C3522" s="7">
        <v>941</v>
      </c>
      <c r="D3522" s="7">
        <v>972</v>
      </c>
      <c r="E3522" s="7"/>
    </row>
    <row r="3523" spans="1:5">
      <c r="A3523" s="10" t="s">
        <v>7014</v>
      </c>
      <c r="B3523" t="s">
        <v>7015</v>
      </c>
      <c r="C3523" s="7">
        <v>233</v>
      </c>
      <c r="D3523" s="7">
        <v>240</v>
      </c>
      <c r="E3523" s="7"/>
    </row>
    <row r="3524" spans="1:5">
      <c r="A3524" s="10" t="s">
        <v>7016</v>
      </c>
      <c r="B3524" t="s">
        <v>7015</v>
      </c>
      <c r="C3524" s="7">
        <v>2483</v>
      </c>
      <c r="D3524" s="7">
        <v>2495</v>
      </c>
      <c r="E3524" s="7"/>
    </row>
    <row r="3525" spans="1:5">
      <c r="A3525" s="10">
        <v>57506011</v>
      </c>
      <c r="B3525" t="s">
        <v>7017</v>
      </c>
      <c r="C3525" s="7">
        <v>2625</v>
      </c>
      <c r="D3525" s="7">
        <v>2647</v>
      </c>
      <c r="E3525" s="7"/>
    </row>
    <row r="3526" spans="1:5">
      <c r="A3526" s="10" t="s">
        <v>7018</v>
      </c>
      <c r="B3526" t="s">
        <v>7019</v>
      </c>
      <c r="C3526" s="7">
        <v>15</v>
      </c>
      <c r="D3526" s="7">
        <v>15</v>
      </c>
      <c r="E3526" s="7"/>
    </row>
    <row r="3527" spans="1:5">
      <c r="A3527" s="10" t="s">
        <v>7020</v>
      </c>
      <c r="B3527" t="s">
        <v>7019</v>
      </c>
      <c r="C3527" s="7">
        <v>33</v>
      </c>
      <c r="D3527" s="7">
        <v>41</v>
      </c>
      <c r="E3527" s="7"/>
    </row>
    <row r="3528" spans="1:5">
      <c r="A3528" s="10">
        <v>57506021</v>
      </c>
      <c r="B3528" t="s">
        <v>7021</v>
      </c>
      <c r="C3528" s="7">
        <v>34</v>
      </c>
      <c r="D3528" s="7">
        <v>41</v>
      </c>
      <c r="E3528" s="7"/>
    </row>
    <row r="3529" spans="1:5">
      <c r="A3529" s="10" t="s">
        <v>7022</v>
      </c>
      <c r="B3529" t="s">
        <v>7023</v>
      </c>
      <c r="C3529" s="7">
        <v>264</v>
      </c>
      <c r="D3529" s="7">
        <v>272</v>
      </c>
      <c r="E3529" s="7"/>
    </row>
    <row r="3530" spans="1:5">
      <c r="A3530" s="10" t="s">
        <v>7024</v>
      </c>
      <c r="B3530" t="s">
        <v>7023</v>
      </c>
      <c r="C3530" s="7">
        <v>5811</v>
      </c>
      <c r="D3530" s="7">
        <v>5830</v>
      </c>
      <c r="E3530" s="7"/>
    </row>
    <row r="3531" spans="1:5">
      <c r="A3531" s="10">
        <v>57506031</v>
      </c>
      <c r="B3531" t="s">
        <v>7025</v>
      </c>
      <c r="C3531" s="7">
        <v>5938</v>
      </c>
      <c r="D3531" s="7">
        <v>5958</v>
      </c>
      <c r="E3531" s="7"/>
    </row>
    <row r="3532" spans="1:5">
      <c r="A3532" s="10" t="s">
        <v>7026</v>
      </c>
      <c r="B3532" t="s">
        <v>7027</v>
      </c>
      <c r="C3532" s="7">
        <v>328</v>
      </c>
      <c r="D3532" s="7">
        <v>324</v>
      </c>
      <c r="E3532" s="7"/>
    </row>
    <row r="3533" spans="1:5">
      <c r="A3533" s="10" t="s">
        <v>7028</v>
      </c>
      <c r="B3533" t="s">
        <v>7027</v>
      </c>
      <c r="C3533" s="7">
        <v>7223</v>
      </c>
      <c r="D3533" s="7">
        <v>7046</v>
      </c>
      <c r="E3533" s="7"/>
    </row>
    <row r="3534" spans="1:5">
      <c r="A3534" s="10">
        <v>57506041</v>
      </c>
      <c r="B3534" t="s">
        <v>7029</v>
      </c>
      <c r="C3534" s="7">
        <v>7394</v>
      </c>
      <c r="D3534" s="7">
        <v>7207</v>
      </c>
      <c r="E3534" s="7"/>
    </row>
    <row r="3535" spans="1:5">
      <c r="A3535" s="10" t="s">
        <v>7030</v>
      </c>
      <c r="B3535" t="s">
        <v>7031</v>
      </c>
      <c r="C3535" s="7">
        <v>110</v>
      </c>
      <c r="D3535" s="7">
        <v>124</v>
      </c>
      <c r="E3535" s="7"/>
    </row>
    <row r="3536" spans="1:5">
      <c r="A3536" s="10" t="s">
        <v>7032</v>
      </c>
      <c r="B3536" t="s">
        <v>7031</v>
      </c>
      <c r="C3536" s="7">
        <v>970</v>
      </c>
      <c r="D3536" s="7">
        <v>990</v>
      </c>
      <c r="E3536" s="7"/>
    </row>
    <row r="3537" spans="1:5">
      <c r="A3537" s="10">
        <v>57512011</v>
      </c>
      <c r="B3537" t="s">
        <v>7033</v>
      </c>
      <c r="C3537" s="7">
        <v>1037</v>
      </c>
      <c r="D3537" s="7">
        <v>1070</v>
      </c>
      <c r="E3537" s="7"/>
    </row>
    <row r="3538" spans="1:5">
      <c r="A3538" s="10" t="s">
        <v>7034</v>
      </c>
      <c r="B3538" t="s">
        <v>7035</v>
      </c>
      <c r="C3538" s="7">
        <v>234</v>
      </c>
      <c r="D3538" s="7">
        <v>221</v>
      </c>
      <c r="E3538" s="7"/>
    </row>
    <row r="3539" spans="1:5">
      <c r="A3539" s="10" t="s">
        <v>7036</v>
      </c>
      <c r="B3539" t="s">
        <v>7035</v>
      </c>
      <c r="C3539" s="7">
        <v>736</v>
      </c>
      <c r="D3539" s="7">
        <v>734</v>
      </c>
      <c r="E3539" s="7"/>
    </row>
    <row r="3540" spans="1:5">
      <c r="A3540" s="10">
        <v>57518001</v>
      </c>
      <c r="B3540" t="s">
        <v>7037</v>
      </c>
      <c r="C3540" s="7">
        <v>847</v>
      </c>
      <c r="D3540" s="7">
        <v>837</v>
      </c>
      <c r="E3540" s="7"/>
    </row>
    <row r="3541" spans="1:5">
      <c r="A3541" s="10" t="s">
        <v>7038</v>
      </c>
      <c r="B3541" t="s">
        <v>7039</v>
      </c>
      <c r="C3541" s="7">
        <v>1225</v>
      </c>
      <c r="D3541" s="7">
        <v>1266</v>
      </c>
      <c r="E3541" s="7"/>
    </row>
    <row r="3542" spans="1:5">
      <c r="A3542" s="10" t="s">
        <v>7040</v>
      </c>
      <c r="B3542" t="s">
        <v>7039</v>
      </c>
      <c r="C3542" s="7">
        <v>7302</v>
      </c>
      <c r="D3542" s="7">
        <v>7093</v>
      </c>
      <c r="E3542" s="7"/>
    </row>
    <row r="3543" spans="1:5">
      <c r="A3543" s="10">
        <v>57518011</v>
      </c>
      <c r="B3543" t="s">
        <v>7041</v>
      </c>
      <c r="C3543" s="7">
        <v>7289</v>
      </c>
      <c r="D3543" s="7">
        <v>7051</v>
      </c>
      <c r="E3543" s="7"/>
    </row>
    <row r="3544" spans="1:5">
      <c r="A3544" s="10" t="s">
        <v>7042</v>
      </c>
      <c r="B3544" t="s">
        <v>7043</v>
      </c>
      <c r="C3544" s="7">
        <v>5</v>
      </c>
      <c r="D3544" s="7">
        <v>5</v>
      </c>
      <c r="E3544" s="7"/>
    </row>
    <row r="3545" spans="1:5">
      <c r="A3545" s="10" t="s">
        <v>7044</v>
      </c>
      <c r="B3545" t="s">
        <v>7043</v>
      </c>
      <c r="C3545" s="7">
        <v>29</v>
      </c>
      <c r="D3545" s="7">
        <v>29</v>
      </c>
      <c r="E3545" s="7"/>
    </row>
    <row r="3546" spans="1:5">
      <c r="A3546" s="10">
        <v>57518021</v>
      </c>
      <c r="B3546" t="s">
        <v>7045</v>
      </c>
      <c r="C3546" s="7">
        <v>27</v>
      </c>
      <c r="D3546" s="7">
        <v>27</v>
      </c>
      <c r="E3546" s="7"/>
    </row>
    <row r="3547" spans="1:5">
      <c r="A3547" s="10" t="s">
        <v>7046</v>
      </c>
      <c r="B3547" t="s">
        <v>7047</v>
      </c>
      <c r="C3547" s="7">
        <v>372</v>
      </c>
      <c r="D3547" s="7">
        <v>378</v>
      </c>
      <c r="E3547" s="7"/>
    </row>
    <row r="3548" spans="1:5">
      <c r="A3548" s="10" t="s">
        <v>7048</v>
      </c>
      <c r="B3548" t="s">
        <v>7047</v>
      </c>
      <c r="C3548" s="7">
        <v>6171</v>
      </c>
      <c r="D3548" s="7">
        <v>6267</v>
      </c>
      <c r="E3548" s="7"/>
    </row>
    <row r="3549" spans="1:5">
      <c r="A3549" s="10">
        <v>57518031</v>
      </c>
      <c r="B3549" t="s">
        <v>7049</v>
      </c>
      <c r="C3549" s="7">
        <v>6350</v>
      </c>
      <c r="D3549" s="7">
        <v>6451</v>
      </c>
      <c r="E3549" s="7"/>
    </row>
    <row r="3550" spans="1:5">
      <c r="A3550" s="10" t="s">
        <v>7050</v>
      </c>
      <c r="B3550" t="s">
        <v>7051</v>
      </c>
      <c r="C3550" s="7">
        <v>347</v>
      </c>
      <c r="D3550" s="7">
        <v>355</v>
      </c>
      <c r="E3550" s="7"/>
    </row>
    <row r="3551" spans="1:5">
      <c r="A3551" s="10" t="s">
        <v>7052</v>
      </c>
      <c r="B3551" t="s">
        <v>7051</v>
      </c>
      <c r="C3551" s="7">
        <v>7266</v>
      </c>
      <c r="D3551" s="7">
        <v>7433</v>
      </c>
      <c r="E3551" s="7"/>
    </row>
    <row r="3552" spans="1:5">
      <c r="A3552" s="10">
        <v>57518041</v>
      </c>
      <c r="B3552" t="s">
        <v>7053</v>
      </c>
      <c r="C3552" s="7">
        <v>7403</v>
      </c>
      <c r="D3552" s="7">
        <v>7566</v>
      </c>
      <c r="E3552" s="7"/>
    </row>
    <row r="3553" spans="1:5">
      <c r="A3553" s="10" t="s">
        <v>7054</v>
      </c>
      <c r="B3553" t="s">
        <v>7055</v>
      </c>
      <c r="C3553" s="7">
        <v>0</v>
      </c>
      <c r="D3553" s="7">
        <v>1</v>
      </c>
      <c r="E3553" s="7"/>
    </row>
    <row r="3554" spans="1:5">
      <c r="A3554" s="10" t="s">
        <v>7056</v>
      </c>
      <c r="B3554" t="s">
        <v>7055</v>
      </c>
      <c r="C3554" s="7">
        <v>0</v>
      </c>
      <c r="D3554" s="7">
        <v>1</v>
      </c>
      <c r="E3554" s="7"/>
    </row>
    <row r="3555" spans="1:5">
      <c r="A3555" s="10">
        <v>57524001</v>
      </c>
      <c r="B3555" t="s">
        <v>7057</v>
      </c>
      <c r="C3555" s="7">
        <v>0</v>
      </c>
      <c r="D3555" s="7">
        <v>2</v>
      </c>
      <c r="E3555" s="7"/>
    </row>
    <row r="3556" spans="1:5">
      <c r="A3556" s="10" t="s">
        <v>7058</v>
      </c>
      <c r="B3556" t="s">
        <v>7059</v>
      </c>
      <c r="C3556" s="7">
        <v>13</v>
      </c>
      <c r="D3556" s="7">
        <v>14</v>
      </c>
      <c r="E3556" s="7"/>
    </row>
    <row r="3557" spans="1:5">
      <c r="A3557" s="10" t="s">
        <v>7060</v>
      </c>
      <c r="B3557" t="s">
        <v>7059</v>
      </c>
      <c r="C3557" s="7">
        <v>11</v>
      </c>
      <c r="D3557" s="7">
        <v>8</v>
      </c>
      <c r="E3557" s="7"/>
    </row>
    <row r="3558" spans="1:5">
      <c r="A3558" s="10">
        <v>57524011</v>
      </c>
      <c r="B3558" t="s">
        <v>7061</v>
      </c>
      <c r="C3558" s="7">
        <v>11</v>
      </c>
      <c r="D3558" s="7">
        <v>8</v>
      </c>
      <c r="E3558" s="7"/>
    </row>
    <row r="3559" spans="1:5">
      <c r="A3559" s="10" t="s">
        <v>7062</v>
      </c>
      <c r="B3559" t="s">
        <v>7063</v>
      </c>
      <c r="C3559" s="7">
        <v>218</v>
      </c>
      <c r="D3559" s="7">
        <v>217</v>
      </c>
      <c r="E3559" s="7"/>
    </row>
    <row r="3560" spans="1:5">
      <c r="A3560" s="10" t="s">
        <v>7064</v>
      </c>
      <c r="B3560" t="s">
        <v>7063</v>
      </c>
      <c r="C3560" s="7">
        <v>1574</v>
      </c>
      <c r="D3560" s="7">
        <v>1560</v>
      </c>
      <c r="E3560" s="7"/>
    </row>
    <row r="3561" spans="1:5">
      <c r="A3561" s="10">
        <v>57524021</v>
      </c>
      <c r="B3561" t="s">
        <v>7065</v>
      </c>
      <c r="C3561" s="7">
        <v>1683</v>
      </c>
      <c r="D3561" s="7">
        <v>1668</v>
      </c>
      <c r="E3561" s="7"/>
    </row>
    <row r="3562" spans="1:5">
      <c r="A3562" s="10" t="s">
        <v>7066</v>
      </c>
      <c r="B3562" t="s">
        <v>7067</v>
      </c>
      <c r="C3562" s="7">
        <v>0</v>
      </c>
      <c r="D3562" s="7">
        <v>1</v>
      </c>
      <c r="E3562" s="7"/>
    </row>
    <row r="3563" spans="1:5">
      <c r="A3563" s="10" t="s">
        <v>7068</v>
      </c>
      <c r="B3563" t="s">
        <v>7067</v>
      </c>
      <c r="C3563" s="7">
        <v>0</v>
      </c>
      <c r="D3563" s="7">
        <v>1</v>
      </c>
      <c r="E3563" s="7"/>
    </row>
    <row r="3564" spans="1:5">
      <c r="A3564" s="10">
        <v>57524031</v>
      </c>
      <c r="B3564" t="s">
        <v>7069</v>
      </c>
      <c r="C3564" s="7">
        <v>0</v>
      </c>
      <c r="D3564" s="7">
        <v>2</v>
      </c>
      <c r="E3564" s="7"/>
    </row>
    <row r="3565" spans="1:5">
      <c r="A3565" s="10" t="s">
        <v>7070</v>
      </c>
      <c r="B3565" t="s">
        <v>7071</v>
      </c>
      <c r="C3565" s="7">
        <v>0</v>
      </c>
      <c r="D3565" s="7">
        <v>1</v>
      </c>
      <c r="E3565" s="7"/>
    </row>
    <row r="3566" spans="1:5">
      <c r="A3566" s="10" t="s">
        <v>7072</v>
      </c>
      <c r="B3566" t="s">
        <v>7071</v>
      </c>
      <c r="C3566" s="7">
        <v>0</v>
      </c>
      <c r="D3566" s="7">
        <v>1</v>
      </c>
      <c r="E3566" s="7"/>
    </row>
    <row r="3567" spans="1:5">
      <c r="A3567" s="10">
        <v>57524041</v>
      </c>
      <c r="B3567" t="s">
        <v>7073</v>
      </c>
      <c r="C3567" s="7">
        <v>0</v>
      </c>
      <c r="D3567" s="7">
        <v>2</v>
      </c>
      <c r="E3567" s="7"/>
    </row>
    <row r="3568" spans="1:5">
      <c r="A3568" s="10" t="s">
        <v>7074</v>
      </c>
      <c r="B3568" t="s">
        <v>7075</v>
      </c>
      <c r="C3568" s="7">
        <v>312</v>
      </c>
      <c r="D3568" s="7">
        <v>295</v>
      </c>
      <c r="E3568" s="7"/>
    </row>
    <row r="3569" spans="1:5">
      <c r="A3569" s="10" t="s">
        <v>7076</v>
      </c>
      <c r="B3569" t="s">
        <v>7075</v>
      </c>
      <c r="C3569" s="7">
        <v>5183</v>
      </c>
      <c r="D3569" s="7">
        <v>5081</v>
      </c>
      <c r="E3569" s="7"/>
    </row>
    <row r="3570" spans="1:5">
      <c r="A3570" s="10">
        <v>57700001</v>
      </c>
      <c r="B3570" t="s">
        <v>7077</v>
      </c>
      <c r="C3570" s="7">
        <v>5329</v>
      </c>
      <c r="D3570" s="7">
        <v>5216</v>
      </c>
      <c r="E3570" s="7"/>
    </row>
    <row r="3571" spans="1:5">
      <c r="A3571" s="10" t="s">
        <v>7078</v>
      </c>
      <c r="B3571" t="s">
        <v>7079</v>
      </c>
      <c r="C3571" s="7">
        <v>2</v>
      </c>
      <c r="D3571" s="7">
        <v>4</v>
      </c>
      <c r="E3571" s="7"/>
    </row>
    <row r="3572" spans="1:5">
      <c r="A3572" s="10" t="s">
        <v>7080</v>
      </c>
      <c r="B3572" t="s">
        <v>7079</v>
      </c>
      <c r="C3572" s="7">
        <v>6</v>
      </c>
      <c r="D3572" s="7">
        <v>8</v>
      </c>
      <c r="E3572" s="7"/>
    </row>
    <row r="3573" spans="1:5">
      <c r="A3573" s="10">
        <v>57706001</v>
      </c>
      <c r="B3573" t="s">
        <v>7081</v>
      </c>
      <c r="C3573" s="7">
        <v>6</v>
      </c>
      <c r="D3573" s="7">
        <v>8</v>
      </c>
      <c r="E3573" s="7"/>
    </row>
    <row r="3574" spans="1:5">
      <c r="A3574" s="10" t="s">
        <v>7082</v>
      </c>
      <c r="B3574" t="s">
        <v>7083</v>
      </c>
      <c r="C3574" s="7">
        <v>1079</v>
      </c>
      <c r="D3574" s="7">
        <v>1070</v>
      </c>
      <c r="E3574" s="7"/>
    </row>
    <row r="3575" spans="1:5">
      <c r="A3575" s="10" t="s">
        <v>7084</v>
      </c>
      <c r="B3575" t="s">
        <v>7083</v>
      </c>
      <c r="C3575" s="7">
        <v>1593</v>
      </c>
      <c r="D3575" s="7">
        <v>1483</v>
      </c>
      <c r="E3575" s="7"/>
    </row>
    <row r="3576" spans="1:5">
      <c r="A3576" s="10">
        <v>57712001</v>
      </c>
      <c r="B3576" t="s">
        <v>7085</v>
      </c>
      <c r="C3576" s="7">
        <v>1638</v>
      </c>
      <c r="D3576" s="7">
        <v>1525</v>
      </c>
      <c r="E3576" s="7"/>
    </row>
    <row r="3577" spans="1:5">
      <c r="A3577" s="10" t="s">
        <v>7086</v>
      </c>
      <c r="B3577" t="s">
        <v>7087</v>
      </c>
      <c r="C3577" s="7">
        <v>943</v>
      </c>
      <c r="D3577" s="7">
        <v>956</v>
      </c>
      <c r="E3577" s="7"/>
    </row>
    <row r="3578" spans="1:5">
      <c r="A3578" s="10" t="s">
        <v>7088</v>
      </c>
      <c r="B3578" t="s">
        <v>7087</v>
      </c>
      <c r="C3578" s="7">
        <v>3765</v>
      </c>
      <c r="D3578" s="7">
        <v>3618</v>
      </c>
      <c r="E3578" s="7"/>
    </row>
    <row r="3579" spans="1:5">
      <c r="A3579" s="10">
        <v>57715001</v>
      </c>
      <c r="B3579" t="s">
        <v>7089</v>
      </c>
      <c r="C3579" s="7">
        <v>4268</v>
      </c>
      <c r="D3579" s="7">
        <v>4126</v>
      </c>
      <c r="E3579" s="7"/>
    </row>
    <row r="3580" spans="1:5">
      <c r="A3580" s="10" t="s">
        <v>7090</v>
      </c>
      <c r="B3580" t="s">
        <v>7091</v>
      </c>
      <c r="C3580" s="7">
        <v>54</v>
      </c>
      <c r="D3580" s="7">
        <v>53</v>
      </c>
      <c r="E3580" s="7"/>
    </row>
    <row r="3581" spans="1:5">
      <c r="A3581" s="10" t="s">
        <v>7092</v>
      </c>
      <c r="B3581" t="s">
        <v>7091</v>
      </c>
      <c r="C3581" s="7">
        <v>919</v>
      </c>
      <c r="D3581" s="7">
        <v>947</v>
      </c>
      <c r="E3581" s="7"/>
    </row>
    <row r="3582" spans="1:5">
      <c r="A3582" s="10" t="s">
        <v>7093</v>
      </c>
      <c r="B3582" t="s">
        <v>7094</v>
      </c>
      <c r="C3582" s="7">
        <v>929</v>
      </c>
      <c r="D3582" s="7">
        <v>957</v>
      </c>
      <c r="E3582" s="7"/>
    </row>
    <row r="3583" spans="1:5">
      <c r="A3583" s="10" t="s">
        <v>7095</v>
      </c>
      <c r="B3583" t="s">
        <v>7096</v>
      </c>
      <c r="C3583" s="7">
        <v>52</v>
      </c>
      <c r="D3583" s="7">
        <v>52</v>
      </c>
      <c r="E3583" s="7"/>
    </row>
    <row r="3584" spans="1:5">
      <c r="A3584" s="10" t="s">
        <v>7097</v>
      </c>
      <c r="B3584" t="s">
        <v>7096</v>
      </c>
      <c r="C3584" s="7">
        <v>87</v>
      </c>
      <c r="D3584" s="7">
        <v>79</v>
      </c>
      <c r="E3584" s="7"/>
    </row>
    <row r="3585" spans="1:5">
      <c r="A3585" s="10">
        <v>57903001</v>
      </c>
      <c r="B3585" t="s">
        <v>7098</v>
      </c>
      <c r="C3585" s="7">
        <v>87</v>
      </c>
      <c r="D3585" s="7">
        <v>79</v>
      </c>
      <c r="E3585" s="7"/>
    </row>
    <row r="3586" spans="1:5">
      <c r="A3586" s="10" t="s">
        <v>7099</v>
      </c>
      <c r="B3586" t="s">
        <v>7100</v>
      </c>
      <c r="C3586" s="7">
        <v>0</v>
      </c>
      <c r="D3586" s="7">
        <v>1</v>
      </c>
      <c r="E3586" s="7"/>
    </row>
    <row r="3587" spans="1:5">
      <c r="A3587" s="10" t="s">
        <v>7101</v>
      </c>
      <c r="B3587" t="s">
        <v>7100</v>
      </c>
      <c r="C3587" s="7">
        <v>0</v>
      </c>
      <c r="D3587" s="7">
        <v>1</v>
      </c>
      <c r="E3587" s="7"/>
    </row>
    <row r="3588" spans="1:5">
      <c r="A3588" s="10">
        <v>57906001</v>
      </c>
      <c r="B3588" t="s">
        <v>7102</v>
      </c>
      <c r="C3588" s="7">
        <v>0</v>
      </c>
      <c r="D3588" s="7">
        <v>2</v>
      </c>
      <c r="E3588" s="7"/>
    </row>
    <row r="3589" spans="1:5">
      <c r="A3589" s="10" t="s">
        <v>7103</v>
      </c>
      <c r="B3589" t="s">
        <v>7104</v>
      </c>
      <c r="C3589" s="7">
        <v>0</v>
      </c>
      <c r="D3589" s="7">
        <v>1</v>
      </c>
      <c r="E3589" s="7"/>
    </row>
    <row r="3590" spans="1:5">
      <c r="A3590" s="10" t="s">
        <v>7105</v>
      </c>
      <c r="B3590" t="s">
        <v>7104</v>
      </c>
      <c r="C3590" s="7">
        <v>0</v>
      </c>
      <c r="D3590" s="7">
        <v>1</v>
      </c>
      <c r="E3590" s="7"/>
    </row>
    <row r="3591" spans="1:5">
      <c r="A3591" s="10">
        <v>57909001</v>
      </c>
      <c r="B3591" t="s">
        <v>7106</v>
      </c>
      <c r="C3591" s="7">
        <v>0</v>
      </c>
      <c r="D3591" s="7">
        <v>2</v>
      </c>
      <c r="E3591" s="7"/>
    </row>
    <row r="3592" spans="1:5">
      <c r="A3592" s="10" t="s">
        <v>7107</v>
      </c>
      <c r="B3592" t="s">
        <v>7108</v>
      </c>
      <c r="C3592" s="7">
        <v>60</v>
      </c>
      <c r="D3592" s="7">
        <v>65</v>
      </c>
      <c r="E3592" s="7"/>
    </row>
    <row r="3593" spans="1:5">
      <c r="A3593" s="10" t="s">
        <v>7109</v>
      </c>
      <c r="B3593" t="s">
        <v>7108</v>
      </c>
      <c r="C3593" s="7">
        <v>350</v>
      </c>
      <c r="D3593" s="7">
        <v>369</v>
      </c>
      <c r="E3593" s="7"/>
    </row>
    <row r="3594" spans="1:5">
      <c r="A3594" s="10">
        <v>57912001</v>
      </c>
      <c r="B3594" t="s">
        <v>7110</v>
      </c>
      <c r="C3594" s="7">
        <v>359</v>
      </c>
      <c r="D3594" s="7">
        <v>381</v>
      </c>
      <c r="E3594" s="7"/>
    </row>
    <row r="3595" spans="1:5">
      <c r="A3595" s="10" t="s">
        <v>7111</v>
      </c>
      <c r="B3595" t="s">
        <v>7112</v>
      </c>
      <c r="C3595" s="7">
        <v>1</v>
      </c>
      <c r="D3595" s="7">
        <v>2</v>
      </c>
      <c r="E3595" s="7"/>
    </row>
    <row r="3596" spans="1:5">
      <c r="A3596" s="10" t="s">
        <v>7113</v>
      </c>
      <c r="B3596" t="s">
        <v>7112</v>
      </c>
      <c r="C3596" s="7">
        <v>16</v>
      </c>
      <c r="D3596" s="7">
        <v>20</v>
      </c>
      <c r="E3596" s="7"/>
    </row>
    <row r="3597" spans="1:5">
      <c r="A3597" s="10">
        <v>57915001</v>
      </c>
      <c r="B3597" t="s">
        <v>7114</v>
      </c>
      <c r="C3597" s="7">
        <v>16</v>
      </c>
      <c r="D3597" s="7">
        <v>21</v>
      </c>
      <c r="E3597" s="7"/>
    </row>
    <row r="3598" spans="1:5">
      <c r="A3598" s="10" t="s">
        <v>7115</v>
      </c>
      <c r="B3598" t="s">
        <v>7116</v>
      </c>
      <c r="C3598" s="7">
        <v>4</v>
      </c>
      <c r="D3598" s="7">
        <v>5</v>
      </c>
      <c r="E3598" s="7"/>
    </row>
    <row r="3599" spans="1:5">
      <c r="A3599" s="10" t="s">
        <v>7117</v>
      </c>
      <c r="B3599" t="s">
        <v>7116</v>
      </c>
      <c r="C3599" s="7">
        <v>164</v>
      </c>
      <c r="D3599" s="7">
        <v>160</v>
      </c>
      <c r="E3599" s="7"/>
    </row>
    <row r="3600" spans="1:5">
      <c r="A3600" s="10">
        <v>57921001</v>
      </c>
      <c r="B3600" t="s">
        <v>7118</v>
      </c>
      <c r="C3600" s="7">
        <v>166</v>
      </c>
      <c r="D3600" s="7">
        <v>162</v>
      </c>
      <c r="E3600" s="7"/>
    </row>
    <row r="3601" spans="1:5">
      <c r="A3601" s="10" t="s">
        <v>7119</v>
      </c>
      <c r="B3601" t="s">
        <v>7120</v>
      </c>
      <c r="C3601" s="7">
        <v>0</v>
      </c>
      <c r="D3601" s="7">
        <v>1</v>
      </c>
      <c r="E3601" s="7"/>
    </row>
    <row r="3602" spans="1:5">
      <c r="A3602" s="10" t="s">
        <v>7121</v>
      </c>
      <c r="B3602" t="s">
        <v>7120</v>
      </c>
      <c r="C3602" s="7">
        <v>22</v>
      </c>
      <c r="D3602" s="7">
        <v>21</v>
      </c>
      <c r="E3602" s="7"/>
    </row>
    <row r="3603" spans="1:5">
      <c r="A3603" s="10">
        <v>57927001</v>
      </c>
      <c r="B3603" t="s">
        <v>7122</v>
      </c>
      <c r="C3603" s="7">
        <v>22</v>
      </c>
      <c r="D3603" s="7">
        <v>21</v>
      </c>
      <c r="E3603" s="7"/>
    </row>
    <row r="3604" spans="1:5">
      <c r="A3604" s="10" t="s">
        <v>7123</v>
      </c>
      <c r="B3604" t="s">
        <v>7124</v>
      </c>
      <c r="C3604" s="7">
        <v>162</v>
      </c>
      <c r="D3604" s="7">
        <v>171</v>
      </c>
      <c r="E3604" s="7"/>
    </row>
    <row r="3605" spans="1:5">
      <c r="A3605" s="10" t="s">
        <v>7125</v>
      </c>
      <c r="B3605" t="s">
        <v>7124</v>
      </c>
      <c r="C3605" s="7">
        <v>2939</v>
      </c>
      <c r="D3605" s="7">
        <v>2758</v>
      </c>
      <c r="E3605" s="7"/>
    </row>
    <row r="3606" spans="1:5">
      <c r="A3606" s="10">
        <v>58100001</v>
      </c>
      <c r="B3606" t="s">
        <v>7126</v>
      </c>
      <c r="C3606" s="7">
        <v>2992</v>
      </c>
      <c r="D3606" s="7">
        <v>2813</v>
      </c>
      <c r="E3606" s="7"/>
    </row>
    <row r="3607" spans="1:5">
      <c r="A3607" s="10" t="s">
        <v>7127</v>
      </c>
      <c r="B3607" t="s">
        <v>7128</v>
      </c>
      <c r="C3607" s="7">
        <v>65</v>
      </c>
      <c r="D3607" s="7">
        <v>70</v>
      </c>
      <c r="E3607" s="7"/>
    </row>
    <row r="3608" spans="1:5">
      <c r="A3608" s="10" t="s">
        <v>7129</v>
      </c>
      <c r="B3608" t="s">
        <v>7128</v>
      </c>
      <c r="C3608" s="7">
        <v>787</v>
      </c>
      <c r="D3608" s="7">
        <v>759</v>
      </c>
      <c r="E3608" s="7"/>
    </row>
    <row r="3609" spans="1:5">
      <c r="A3609" s="10">
        <v>58103001</v>
      </c>
      <c r="B3609" t="s">
        <v>7130</v>
      </c>
      <c r="C3609" s="7">
        <v>809</v>
      </c>
      <c r="D3609" s="7">
        <v>783</v>
      </c>
      <c r="E3609" s="7"/>
    </row>
    <row r="3610" spans="1:5">
      <c r="A3610" s="10" t="s">
        <v>7131</v>
      </c>
      <c r="B3610" t="s">
        <v>7132</v>
      </c>
      <c r="C3610" s="7">
        <v>208</v>
      </c>
      <c r="D3610" s="7">
        <v>203</v>
      </c>
      <c r="E3610" s="7"/>
    </row>
    <row r="3611" spans="1:5">
      <c r="A3611" s="10" t="s">
        <v>7133</v>
      </c>
      <c r="B3611" t="s">
        <v>7132</v>
      </c>
      <c r="C3611" s="7">
        <v>3295</v>
      </c>
      <c r="D3611" s="7">
        <v>3101</v>
      </c>
      <c r="E3611" s="7"/>
    </row>
    <row r="3612" spans="1:5">
      <c r="A3612" s="10">
        <v>58106001</v>
      </c>
      <c r="B3612" t="s">
        <v>7134</v>
      </c>
      <c r="C3612" s="7">
        <v>3395</v>
      </c>
      <c r="D3612" s="7">
        <v>3196</v>
      </c>
      <c r="E3612" s="7"/>
    </row>
    <row r="3613" spans="1:5">
      <c r="A3613" s="10" t="s">
        <v>7135</v>
      </c>
      <c r="B3613" t="s">
        <v>7136</v>
      </c>
      <c r="C3613" s="7">
        <v>14</v>
      </c>
      <c r="D3613" s="7">
        <v>18</v>
      </c>
      <c r="E3613" s="7"/>
    </row>
    <row r="3614" spans="1:5">
      <c r="A3614" s="10" t="s">
        <v>7137</v>
      </c>
      <c r="B3614" t="s">
        <v>7136</v>
      </c>
      <c r="C3614" s="7">
        <v>129</v>
      </c>
      <c r="D3614" s="7">
        <v>126</v>
      </c>
      <c r="E3614" s="7"/>
    </row>
    <row r="3615" spans="1:5">
      <c r="A3615" s="10" t="s">
        <v>7138</v>
      </c>
      <c r="B3615" t="s">
        <v>7139</v>
      </c>
      <c r="C3615" s="7">
        <v>129</v>
      </c>
      <c r="D3615" s="7">
        <v>126</v>
      </c>
      <c r="E3615" s="7"/>
    </row>
    <row r="3616" spans="1:5">
      <c r="A3616" s="10" t="s">
        <v>7140</v>
      </c>
      <c r="B3616" t="s">
        <v>7141</v>
      </c>
      <c r="C3616" s="7">
        <v>0</v>
      </c>
      <c r="D3616" s="7">
        <v>1</v>
      </c>
      <c r="E3616" s="7"/>
    </row>
    <row r="3617" spans="1:5">
      <c r="A3617" s="10" t="s">
        <v>7142</v>
      </c>
      <c r="B3617" t="s">
        <v>7141</v>
      </c>
      <c r="C3617" s="7">
        <v>0</v>
      </c>
      <c r="D3617" s="7">
        <v>1</v>
      </c>
      <c r="E3617" s="7"/>
    </row>
    <row r="3618" spans="1:5">
      <c r="A3618" s="10">
        <v>58112001</v>
      </c>
      <c r="B3618" t="s">
        <v>7143</v>
      </c>
      <c r="C3618" s="7">
        <v>0</v>
      </c>
      <c r="D3618" s="7">
        <v>2</v>
      </c>
      <c r="E3618" s="7"/>
    </row>
    <row r="3619" spans="1:5">
      <c r="A3619" s="10" t="s">
        <v>7144</v>
      </c>
      <c r="B3619" t="s">
        <v>7145</v>
      </c>
      <c r="C3619" s="7">
        <v>15059</v>
      </c>
      <c r="D3619" s="7">
        <v>15069</v>
      </c>
      <c r="E3619" s="7"/>
    </row>
    <row r="3620" spans="1:5">
      <c r="A3620" s="10" t="s">
        <v>7146</v>
      </c>
      <c r="B3620" t="s">
        <v>7145</v>
      </c>
      <c r="C3620" s="7">
        <v>4888</v>
      </c>
      <c r="D3620" s="7">
        <v>4740</v>
      </c>
      <c r="E3620" s="7"/>
    </row>
    <row r="3621" spans="1:5">
      <c r="A3621" s="10">
        <v>58500001</v>
      </c>
      <c r="B3621" t="s">
        <v>7147</v>
      </c>
      <c r="C3621" s="7">
        <v>6189</v>
      </c>
      <c r="D3621" s="7">
        <v>6078</v>
      </c>
      <c r="E3621" s="7"/>
    </row>
    <row r="3622" spans="1:5">
      <c r="A3622" s="10" t="s">
        <v>7148</v>
      </c>
      <c r="B3622" t="s">
        <v>7149</v>
      </c>
      <c r="C3622" s="7">
        <v>4</v>
      </c>
      <c r="D3622" s="7">
        <v>6</v>
      </c>
      <c r="E3622" s="7"/>
    </row>
    <row r="3623" spans="1:5">
      <c r="A3623" s="10" t="s">
        <v>7150</v>
      </c>
      <c r="B3623" t="s">
        <v>7149</v>
      </c>
      <c r="C3623" s="7">
        <v>48</v>
      </c>
      <c r="D3623" s="7">
        <v>50</v>
      </c>
      <c r="E3623" s="7"/>
    </row>
    <row r="3624" spans="1:5">
      <c r="A3624" s="10">
        <v>58509001</v>
      </c>
      <c r="B3624" t="s">
        <v>7151</v>
      </c>
      <c r="C3624" s="7">
        <v>48</v>
      </c>
      <c r="D3624" s="7">
        <v>50</v>
      </c>
      <c r="E3624" s="7"/>
    </row>
    <row r="3625" spans="1:5">
      <c r="A3625" s="10" t="s">
        <v>7152</v>
      </c>
      <c r="B3625" t="s">
        <v>7153</v>
      </c>
      <c r="C3625" s="7">
        <v>19</v>
      </c>
      <c r="D3625" s="7">
        <v>21</v>
      </c>
      <c r="E3625" s="7"/>
    </row>
    <row r="3626" spans="1:5">
      <c r="A3626" s="10" t="s">
        <v>7154</v>
      </c>
      <c r="B3626" t="s">
        <v>7153</v>
      </c>
      <c r="C3626" s="7">
        <v>278</v>
      </c>
      <c r="D3626" s="7">
        <v>265</v>
      </c>
      <c r="E3626" s="7"/>
    </row>
    <row r="3627" spans="1:5">
      <c r="A3627" s="10">
        <v>58521001</v>
      </c>
      <c r="B3627" t="s">
        <v>7155</v>
      </c>
      <c r="C3627" s="7">
        <v>286</v>
      </c>
      <c r="D3627" s="7">
        <v>273</v>
      </c>
      <c r="E3627" s="7"/>
    </row>
    <row r="3628" spans="1:5">
      <c r="A3628" s="10" t="s">
        <v>7156</v>
      </c>
      <c r="B3628" t="s">
        <v>7157</v>
      </c>
      <c r="C3628" s="7">
        <v>125</v>
      </c>
      <c r="D3628" s="7">
        <v>120</v>
      </c>
      <c r="E3628" s="7"/>
    </row>
    <row r="3629" spans="1:5">
      <c r="A3629" s="10" t="s">
        <v>7158</v>
      </c>
      <c r="B3629" t="s">
        <v>7157</v>
      </c>
      <c r="C3629" s="7">
        <v>2456</v>
      </c>
      <c r="D3629" s="7">
        <v>2408</v>
      </c>
      <c r="E3629" s="7"/>
    </row>
    <row r="3630" spans="1:5">
      <c r="A3630" s="10">
        <v>58521011</v>
      </c>
      <c r="B3630" t="s">
        <v>7159</v>
      </c>
      <c r="C3630" s="7">
        <v>2567</v>
      </c>
      <c r="D3630" s="7">
        <v>2514</v>
      </c>
      <c r="E3630" s="7"/>
    </row>
    <row r="3631" spans="1:5">
      <c r="A3631" s="10" t="s">
        <v>7160</v>
      </c>
      <c r="B3631" t="s">
        <v>7161</v>
      </c>
      <c r="C3631" s="7">
        <v>337</v>
      </c>
      <c r="D3631" s="7">
        <v>332</v>
      </c>
      <c r="E3631" s="7"/>
    </row>
    <row r="3632" spans="1:5">
      <c r="A3632" s="10" t="s">
        <v>7162</v>
      </c>
      <c r="B3632" t="s">
        <v>7161</v>
      </c>
      <c r="C3632" s="7">
        <v>3694</v>
      </c>
      <c r="D3632" s="7">
        <v>3663</v>
      </c>
      <c r="E3632" s="7"/>
    </row>
    <row r="3633" spans="1:5">
      <c r="A3633" s="10">
        <v>58524001</v>
      </c>
      <c r="B3633" t="s">
        <v>7163</v>
      </c>
      <c r="C3633" s="7">
        <v>3961</v>
      </c>
      <c r="D3633" s="7">
        <v>3930</v>
      </c>
      <c r="E3633" s="7"/>
    </row>
    <row r="3634" spans="1:5">
      <c r="A3634" s="10" t="s">
        <v>7164</v>
      </c>
      <c r="B3634" t="s">
        <v>7165</v>
      </c>
      <c r="C3634" s="7">
        <v>0</v>
      </c>
      <c r="D3634" s="7">
        <v>1</v>
      </c>
      <c r="E3634" s="7"/>
    </row>
    <row r="3635" spans="1:5">
      <c r="A3635" s="10" t="s">
        <v>7166</v>
      </c>
      <c r="B3635" t="s">
        <v>7165</v>
      </c>
      <c r="C3635" s="7">
        <v>0</v>
      </c>
      <c r="D3635" s="7">
        <v>1</v>
      </c>
      <c r="E3635" s="7"/>
    </row>
    <row r="3636" spans="1:5">
      <c r="A3636" s="10">
        <v>58524011</v>
      </c>
      <c r="B3636" t="s">
        <v>7167</v>
      </c>
      <c r="C3636" s="7">
        <v>0</v>
      </c>
      <c r="D3636" s="7">
        <v>2</v>
      </c>
      <c r="E3636" s="7"/>
    </row>
    <row r="3637" spans="1:5">
      <c r="A3637" s="10" t="s">
        <v>7168</v>
      </c>
      <c r="B3637" t="s">
        <v>7169</v>
      </c>
      <c r="C3637" s="7">
        <v>0</v>
      </c>
      <c r="D3637" s="7">
        <v>1</v>
      </c>
      <c r="E3637" s="7"/>
    </row>
    <row r="3638" spans="1:5">
      <c r="A3638" s="10" t="s">
        <v>7170</v>
      </c>
      <c r="B3638" t="s">
        <v>7169</v>
      </c>
      <c r="C3638" s="7">
        <v>1</v>
      </c>
      <c r="D3638" s="7">
        <v>2</v>
      </c>
      <c r="E3638" s="7"/>
    </row>
    <row r="3639" spans="1:5">
      <c r="A3639" s="10">
        <v>58527001</v>
      </c>
      <c r="B3639" t="s">
        <v>7171</v>
      </c>
      <c r="C3639" s="7">
        <v>1</v>
      </c>
      <c r="D3639" s="7">
        <v>3</v>
      </c>
      <c r="E3639" s="7"/>
    </row>
    <row r="3640" spans="1:5">
      <c r="A3640" s="10" t="s">
        <v>7172</v>
      </c>
      <c r="B3640" t="s">
        <v>7173</v>
      </c>
      <c r="C3640" s="7">
        <v>865</v>
      </c>
      <c r="D3640" s="7">
        <v>861</v>
      </c>
      <c r="E3640" s="7"/>
    </row>
    <row r="3641" spans="1:5">
      <c r="A3641" s="10" t="s">
        <v>7174</v>
      </c>
      <c r="B3641" t="s">
        <v>7173</v>
      </c>
      <c r="C3641" s="7">
        <v>716</v>
      </c>
      <c r="D3641" s="7">
        <v>695</v>
      </c>
      <c r="E3641" s="7"/>
    </row>
    <row r="3642" spans="1:5">
      <c r="A3642" s="10">
        <v>58700001</v>
      </c>
      <c r="B3642" t="s">
        <v>7175</v>
      </c>
      <c r="C3642" s="7">
        <v>795</v>
      </c>
      <c r="D3642" s="7">
        <v>773</v>
      </c>
      <c r="E3642" s="7"/>
    </row>
    <row r="3643" spans="1:5">
      <c r="A3643" s="10" t="s">
        <v>7176</v>
      </c>
      <c r="B3643" t="s">
        <v>7177</v>
      </c>
      <c r="C3643" s="7">
        <v>4</v>
      </c>
      <c r="D3643" s="7">
        <v>4</v>
      </c>
      <c r="E3643" s="7"/>
    </row>
    <row r="3644" spans="1:5">
      <c r="A3644" s="10" t="s">
        <v>7178</v>
      </c>
      <c r="B3644" t="s">
        <v>7179</v>
      </c>
      <c r="C3644" s="7">
        <v>165</v>
      </c>
      <c r="D3644" s="7">
        <v>170</v>
      </c>
      <c r="E3644" s="7"/>
    </row>
    <row r="3645" spans="1:5">
      <c r="A3645" s="10">
        <v>58706002</v>
      </c>
      <c r="B3645" t="s">
        <v>7180</v>
      </c>
      <c r="C3645" s="7">
        <v>165</v>
      </c>
      <c r="D3645" s="7">
        <v>170</v>
      </c>
      <c r="E3645" s="7"/>
    </row>
    <row r="3646" spans="1:5">
      <c r="A3646" s="10" t="s">
        <v>7181</v>
      </c>
      <c r="B3646" t="s">
        <v>7182</v>
      </c>
      <c r="C3646" s="7">
        <v>488</v>
      </c>
      <c r="D3646" s="7">
        <v>401</v>
      </c>
      <c r="E3646" s="7"/>
    </row>
    <row r="3647" spans="1:5">
      <c r="A3647" s="10" t="s">
        <v>7183</v>
      </c>
      <c r="B3647" t="s">
        <v>7182</v>
      </c>
      <c r="C3647" s="7">
        <v>11</v>
      </c>
      <c r="D3647" s="7">
        <v>12</v>
      </c>
      <c r="E3647" s="7"/>
    </row>
    <row r="3648" spans="1:5">
      <c r="A3648" s="10">
        <v>58715001</v>
      </c>
      <c r="B3648" t="s">
        <v>7184</v>
      </c>
      <c r="C3648" s="7">
        <v>21</v>
      </c>
      <c r="D3648" s="7">
        <v>26</v>
      </c>
      <c r="E3648" s="7"/>
    </row>
    <row r="3649" spans="1:5">
      <c r="A3649" s="10" t="s">
        <v>7185</v>
      </c>
      <c r="B3649" t="s">
        <v>7186</v>
      </c>
      <c r="C3649" s="7">
        <v>6</v>
      </c>
      <c r="D3649" s="7">
        <v>5</v>
      </c>
      <c r="E3649" s="7"/>
    </row>
    <row r="3650" spans="1:5">
      <c r="A3650" s="10" t="s">
        <v>7187</v>
      </c>
      <c r="B3650" t="s">
        <v>7188</v>
      </c>
      <c r="C3650" s="7">
        <v>58</v>
      </c>
      <c r="D3650" s="7">
        <v>60</v>
      </c>
      <c r="E3650" s="7"/>
    </row>
    <row r="3651" spans="1:5">
      <c r="A3651" s="10" t="s">
        <v>7189</v>
      </c>
      <c r="B3651" t="s">
        <v>7190</v>
      </c>
      <c r="C3651" s="7">
        <v>5</v>
      </c>
      <c r="D3651" s="7">
        <v>4</v>
      </c>
      <c r="E3651" s="7"/>
    </row>
    <row r="3652" spans="1:5">
      <c r="A3652" s="10" t="s">
        <v>7191</v>
      </c>
      <c r="B3652" t="s">
        <v>7192</v>
      </c>
      <c r="C3652" s="7">
        <v>62</v>
      </c>
      <c r="D3652" s="7">
        <v>55</v>
      </c>
      <c r="E3652" s="7"/>
    </row>
    <row r="3653" spans="1:5">
      <c r="A3653" s="10" t="s">
        <v>7193</v>
      </c>
      <c r="B3653" t="s">
        <v>7194</v>
      </c>
      <c r="C3653" s="7">
        <v>3963</v>
      </c>
      <c r="D3653" s="7">
        <v>4069</v>
      </c>
      <c r="E3653" s="7"/>
    </row>
    <row r="3654" spans="1:5">
      <c r="A3654" s="10" t="s">
        <v>7195</v>
      </c>
      <c r="B3654" t="s">
        <v>7194</v>
      </c>
      <c r="C3654" s="7">
        <v>6525</v>
      </c>
      <c r="D3654" s="7">
        <v>6527</v>
      </c>
      <c r="E3654" s="7"/>
    </row>
    <row r="3655" spans="1:5">
      <c r="A3655" s="10">
        <v>58900001</v>
      </c>
      <c r="B3655" t="s">
        <v>7196</v>
      </c>
      <c r="C3655" s="7">
        <v>7887</v>
      </c>
      <c r="D3655" s="7">
        <v>7908</v>
      </c>
      <c r="E3655" s="7"/>
    </row>
    <row r="3656" spans="1:5">
      <c r="A3656" s="10" t="s">
        <v>7197</v>
      </c>
      <c r="B3656" t="s">
        <v>7198</v>
      </c>
      <c r="C3656" s="7">
        <v>59</v>
      </c>
      <c r="D3656" s="7">
        <v>59</v>
      </c>
      <c r="E3656" s="7"/>
    </row>
    <row r="3657" spans="1:5">
      <c r="A3657" s="10" t="s">
        <v>7199</v>
      </c>
      <c r="B3657" t="s">
        <v>7198</v>
      </c>
      <c r="C3657" s="7">
        <v>320</v>
      </c>
      <c r="D3657" s="7">
        <v>311</v>
      </c>
      <c r="E3657" s="7"/>
    </row>
    <row r="3658" spans="1:5">
      <c r="A3658" s="10">
        <v>58909001</v>
      </c>
      <c r="B3658" t="s">
        <v>7200</v>
      </c>
      <c r="C3658" s="7">
        <v>336</v>
      </c>
      <c r="D3658" s="7">
        <v>328</v>
      </c>
      <c r="E3658" s="7"/>
    </row>
    <row r="3659" spans="1:5">
      <c r="A3659" s="10" t="s">
        <v>7201</v>
      </c>
      <c r="B3659" t="s">
        <v>7202</v>
      </c>
      <c r="C3659" s="7">
        <v>0</v>
      </c>
      <c r="D3659" s="7">
        <v>1</v>
      </c>
      <c r="E3659" s="7"/>
    </row>
    <row r="3660" spans="1:5">
      <c r="A3660" s="10">
        <v>58915001</v>
      </c>
      <c r="B3660" t="s">
        <v>7203</v>
      </c>
      <c r="C3660" s="7">
        <v>0</v>
      </c>
      <c r="D3660" s="7">
        <v>1</v>
      </c>
      <c r="E3660" s="7"/>
    </row>
    <row r="3661" spans="1:5">
      <c r="A3661" s="10" t="s">
        <v>7204</v>
      </c>
      <c r="B3661" t="s">
        <v>7205</v>
      </c>
      <c r="C3661" s="7">
        <v>26</v>
      </c>
      <c r="D3661" s="7">
        <v>28</v>
      </c>
      <c r="E3661" s="7"/>
    </row>
    <row r="3662" spans="1:5">
      <c r="A3662" s="10" t="s">
        <v>7206</v>
      </c>
      <c r="B3662" t="s">
        <v>7205</v>
      </c>
      <c r="C3662" s="7">
        <v>22</v>
      </c>
      <c r="D3662" s="7">
        <v>28</v>
      </c>
      <c r="E3662" s="7"/>
    </row>
    <row r="3663" spans="1:5">
      <c r="A3663" s="10" t="s">
        <v>7207</v>
      </c>
      <c r="B3663" t="s">
        <v>7208</v>
      </c>
      <c r="C3663" s="7">
        <v>23</v>
      </c>
      <c r="D3663" s="7">
        <v>30</v>
      </c>
      <c r="E3663" s="7"/>
    </row>
    <row r="3664" spans="1:5">
      <c r="A3664" s="10" t="s">
        <v>7210</v>
      </c>
      <c r="B3664" t="s">
        <v>7209</v>
      </c>
      <c r="C3664" s="7">
        <v>1710</v>
      </c>
      <c r="D3664" s="7">
        <v>1720</v>
      </c>
      <c r="E3664" s="7"/>
    </row>
    <row r="3665" spans="1:5">
      <c r="A3665" s="10">
        <v>59300001</v>
      </c>
      <c r="B3665" t="s">
        <v>7211</v>
      </c>
      <c r="C3665" s="7">
        <v>2470</v>
      </c>
      <c r="D3665" s="7">
        <v>2378</v>
      </c>
      <c r="E3665" s="7"/>
    </row>
    <row r="3666" spans="1:5">
      <c r="A3666" s="10" t="s">
        <v>7212</v>
      </c>
      <c r="B3666" t="s">
        <v>7213</v>
      </c>
      <c r="C3666" s="7">
        <v>0</v>
      </c>
      <c r="D3666" s="7">
        <v>1</v>
      </c>
      <c r="E3666" s="7"/>
    </row>
    <row r="3667" spans="1:5">
      <c r="A3667" s="10" t="s">
        <v>7214</v>
      </c>
      <c r="B3667" t="s">
        <v>7213</v>
      </c>
      <c r="C3667" s="7">
        <v>151</v>
      </c>
      <c r="D3667" s="7">
        <v>0</v>
      </c>
      <c r="E3667" s="7"/>
    </row>
    <row r="3668" spans="1:5">
      <c r="A3668" s="10">
        <v>59300011</v>
      </c>
      <c r="B3668" t="s">
        <v>7215</v>
      </c>
      <c r="C3668" s="7">
        <v>151</v>
      </c>
      <c r="D3668" s="7">
        <v>0</v>
      </c>
      <c r="E3668" s="7"/>
    </row>
    <row r="3669" spans="1:5">
      <c r="A3669" s="10" t="s">
        <v>7216</v>
      </c>
      <c r="B3669" t="s">
        <v>7217</v>
      </c>
      <c r="C3669" s="7">
        <v>2</v>
      </c>
      <c r="D3669" s="7">
        <v>3</v>
      </c>
      <c r="E3669" s="7"/>
    </row>
    <row r="3670" spans="1:5">
      <c r="A3670" s="10">
        <v>57924002</v>
      </c>
      <c r="B3670" t="s">
        <v>7218</v>
      </c>
      <c r="C3670" s="7">
        <v>2</v>
      </c>
      <c r="D3670" s="7">
        <v>3</v>
      </c>
      <c r="E3670" s="7"/>
    </row>
    <row r="3671" spans="1:5">
      <c r="A3671" s="10" t="s">
        <v>7219</v>
      </c>
      <c r="B3671" t="s">
        <v>7220</v>
      </c>
      <c r="C3671" s="7">
        <v>0</v>
      </c>
      <c r="D3671" s="7">
        <v>1</v>
      </c>
      <c r="E3671" s="7"/>
    </row>
    <row r="3672" spans="1:5">
      <c r="A3672" s="10" t="s">
        <v>7221</v>
      </c>
      <c r="B3672" t="s">
        <v>7220</v>
      </c>
      <c r="C3672" s="7">
        <v>0</v>
      </c>
      <c r="D3672" s="7">
        <v>1</v>
      </c>
      <c r="E3672" s="7"/>
    </row>
    <row r="3673" spans="1:5">
      <c r="A3673" s="10">
        <v>58115001</v>
      </c>
      <c r="B3673" t="s">
        <v>7222</v>
      </c>
      <c r="C3673" s="7">
        <v>0</v>
      </c>
      <c r="D3673" s="7">
        <v>2</v>
      </c>
      <c r="E3673" s="7"/>
    </row>
    <row r="3674" spans="1:5">
      <c r="A3674" s="10" t="s">
        <v>7223</v>
      </c>
      <c r="B3674" t="s">
        <v>7224</v>
      </c>
      <c r="C3674" s="7">
        <v>0</v>
      </c>
      <c r="D3674" s="7">
        <v>1</v>
      </c>
      <c r="E3674" s="7"/>
    </row>
    <row r="3675" spans="1:5">
      <c r="A3675" s="10" t="s">
        <v>7225</v>
      </c>
      <c r="B3675" t="s">
        <v>7224</v>
      </c>
      <c r="C3675" s="7">
        <v>0</v>
      </c>
      <c r="D3675" s="7">
        <v>1</v>
      </c>
      <c r="E3675" s="7"/>
    </row>
    <row r="3676" spans="1:5">
      <c r="A3676" s="10">
        <v>57512031</v>
      </c>
      <c r="B3676" t="s">
        <v>7226</v>
      </c>
      <c r="C3676" s="7">
        <v>0</v>
      </c>
      <c r="D3676" s="7">
        <v>2</v>
      </c>
      <c r="E3676" s="7"/>
    </row>
    <row r="3677" spans="1:5">
      <c r="A3677" s="10" t="s">
        <v>7227</v>
      </c>
      <c r="B3677" t="s">
        <v>7228</v>
      </c>
      <c r="C3677" s="7">
        <v>0</v>
      </c>
      <c r="D3677" s="7">
        <v>1</v>
      </c>
      <c r="E3677" s="7"/>
    </row>
    <row r="3678" spans="1:5">
      <c r="A3678" s="10" t="s">
        <v>7229</v>
      </c>
      <c r="B3678" t="s">
        <v>7228</v>
      </c>
      <c r="C3678" s="7">
        <v>0</v>
      </c>
      <c r="D3678" s="7">
        <v>1</v>
      </c>
      <c r="E3678" s="7"/>
    </row>
    <row r="3679" spans="1:5">
      <c r="A3679" s="10">
        <v>57512021</v>
      </c>
      <c r="B3679" t="s">
        <v>7230</v>
      </c>
      <c r="C3679" s="7">
        <v>0</v>
      </c>
      <c r="D3679" s="7">
        <v>2</v>
      </c>
      <c r="E3679" s="7"/>
    </row>
    <row r="3680" spans="1:5">
      <c r="A3680" s="10" t="s">
        <v>7231</v>
      </c>
      <c r="B3680" t="s">
        <v>7232</v>
      </c>
      <c r="C3680" s="7">
        <v>6</v>
      </c>
      <c r="D3680" s="7">
        <v>6</v>
      </c>
      <c r="E3680" s="7"/>
    </row>
    <row r="3681" spans="1:5">
      <c r="A3681" s="10" t="s">
        <v>7233</v>
      </c>
      <c r="B3681" t="s">
        <v>7232</v>
      </c>
      <c r="C3681" s="7">
        <v>8</v>
      </c>
      <c r="D3681" s="7">
        <v>8</v>
      </c>
      <c r="E3681" s="7"/>
    </row>
    <row r="3682" spans="1:5">
      <c r="A3682" s="10">
        <v>57512001</v>
      </c>
      <c r="B3682" t="s">
        <v>7234</v>
      </c>
      <c r="C3682" s="7">
        <v>8</v>
      </c>
      <c r="D3682" s="7">
        <v>8</v>
      </c>
      <c r="E3682" s="7"/>
    </row>
    <row r="3683" spans="1:5">
      <c r="A3683" s="10" t="s">
        <v>7235</v>
      </c>
      <c r="B3683" t="s">
        <v>7236</v>
      </c>
      <c r="C3683" s="7">
        <v>0</v>
      </c>
      <c r="D3683" s="7">
        <v>1</v>
      </c>
      <c r="E3683" s="7"/>
    </row>
    <row r="3684" spans="1:5">
      <c r="A3684" s="10" t="s">
        <v>7237</v>
      </c>
      <c r="B3684" t="s">
        <v>7236</v>
      </c>
      <c r="C3684" s="7">
        <v>0</v>
      </c>
      <c r="D3684" s="7">
        <v>1</v>
      </c>
      <c r="E3684" s="7"/>
    </row>
    <row r="3685" spans="1:5">
      <c r="A3685" s="10">
        <v>90909001</v>
      </c>
      <c r="B3685" t="s">
        <v>7238</v>
      </c>
      <c r="C3685" s="7">
        <v>0</v>
      </c>
      <c r="D3685" s="7">
        <v>2</v>
      </c>
      <c r="E3685" s="7"/>
    </row>
    <row r="3686" spans="1:5">
      <c r="A3686" s="10" t="s">
        <v>7239</v>
      </c>
      <c r="B3686" t="s">
        <v>7240</v>
      </c>
      <c r="C3686" s="7">
        <v>541</v>
      </c>
      <c r="D3686" s="7">
        <v>606</v>
      </c>
      <c r="E3686" s="7"/>
    </row>
    <row r="3687" spans="1:5">
      <c r="A3687" s="10" t="s">
        <v>7241</v>
      </c>
      <c r="B3687" t="s">
        <v>7242</v>
      </c>
      <c r="C3687" s="7">
        <v>32077</v>
      </c>
      <c r="D3687" s="7">
        <v>31645</v>
      </c>
      <c r="E3687" s="7"/>
    </row>
    <row r="3688" spans="1:5">
      <c r="A3688" s="10">
        <v>55036001</v>
      </c>
      <c r="B3688" t="s">
        <v>7243</v>
      </c>
      <c r="C3688" s="7">
        <v>40</v>
      </c>
      <c r="D3688" s="7">
        <v>34</v>
      </c>
      <c r="E3688" s="7"/>
    </row>
    <row r="3689" spans="1:5">
      <c r="A3689" s="10" t="s">
        <v>7244</v>
      </c>
      <c r="B3689" t="s">
        <v>7245</v>
      </c>
      <c r="C3689" s="7">
        <v>1217</v>
      </c>
      <c r="D3689" s="7">
        <v>1135</v>
      </c>
      <c r="E3689" s="7"/>
    </row>
    <row r="3690" spans="1:5">
      <c r="A3690" s="10" t="s">
        <v>7246</v>
      </c>
      <c r="B3690" t="s">
        <v>7247</v>
      </c>
      <c r="C3690" s="7">
        <v>0</v>
      </c>
      <c r="D3690" s="7">
        <v>1</v>
      </c>
      <c r="E3690" s="7"/>
    </row>
    <row r="3691" spans="1:5">
      <c r="A3691" s="10" t="s">
        <v>7248</v>
      </c>
      <c r="B3691" t="s">
        <v>7249</v>
      </c>
      <c r="C3691" s="7">
        <v>716</v>
      </c>
      <c r="D3691" s="7">
        <v>691</v>
      </c>
      <c r="E3691" s="7"/>
    </row>
    <row r="3692" spans="1:5">
      <c r="A3692" s="10" t="s">
        <v>7250</v>
      </c>
      <c r="B3692" t="s">
        <v>7251</v>
      </c>
      <c r="C3692" s="7">
        <v>1</v>
      </c>
      <c r="D3692" s="7">
        <v>3</v>
      </c>
      <c r="E3692" s="7"/>
    </row>
    <row r="3693" spans="1:5">
      <c r="A3693" s="10" t="s">
        <v>7253</v>
      </c>
      <c r="B3693" t="s">
        <v>7254</v>
      </c>
      <c r="C3693" s="7">
        <v>1</v>
      </c>
      <c r="D3693" s="7">
        <v>2</v>
      </c>
      <c r="E3693" s="7"/>
    </row>
    <row r="3694" spans="1:5">
      <c r="A3694" s="10" t="s">
        <v>7255</v>
      </c>
      <c r="B3694" t="s">
        <v>7256</v>
      </c>
      <c r="C3694" s="7">
        <v>19</v>
      </c>
      <c r="D3694" s="7">
        <v>3501</v>
      </c>
      <c r="E3694" s="7"/>
    </row>
    <row r="3695" spans="1:5">
      <c r="A3695" s="10" t="s">
        <v>7257</v>
      </c>
      <c r="B3695" t="s">
        <v>7258</v>
      </c>
      <c r="C3695" s="7">
        <v>817</v>
      </c>
      <c r="D3695" s="7">
        <v>829</v>
      </c>
      <c r="E3695" s="7"/>
    </row>
    <row r="3696" spans="1:5">
      <c r="A3696" s="10" t="s">
        <v>7259</v>
      </c>
      <c r="B3696" t="s">
        <v>7260</v>
      </c>
      <c r="C3696" s="7">
        <v>5484</v>
      </c>
      <c r="D3696" s="7">
        <v>5602</v>
      </c>
      <c r="E3696" s="7"/>
    </row>
    <row r="3697" spans="1:5">
      <c r="A3697" s="10" t="s">
        <v>7261</v>
      </c>
      <c r="B3697" t="s">
        <v>7262</v>
      </c>
      <c r="C3697" s="7">
        <v>25416</v>
      </c>
      <c r="D3697" s="7">
        <v>25001</v>
      </c>
      <c r="E3697" s="7"/>
    </row>
    <row r="3698" spans="1:5">
      <c r="A3698" s="10" t="s">
        <v>7263</v>
      </c>
      <c r="B3698" t="s">
        <v>7264</v>
      </c>
      <c r="C3698" s="7">
        <v>5098</v>
      </c>
      <c r="D3698" s="7">
        <v>4801</v>
      </c>
      <c r="E3698" s="7"/>
    </row>
    <row r="3699" spans="1:5">
      <c r="A3699" s="10" t="s">
        <v>7265</v>
      </c>
      <c r="B3699" t="s">
        <v>7266</v>
      </c>
      <c r="C3699" s="7">
        <v>7846</v>
      </c>
      <c r="D3699" s="7">
        <v>8001</v>
      </c>
      <c r="E3699" s="7"/>
    </row>
    <row r="3700" spans="1:5">
      <c r="A3700" s="10" t="s">
        <v>7267</v>
      </c>
      <c r="B3700" t="s">
        <v>7268</v>
      </c>
      <c r="C3700" s="7">
        <v>20278</v>
      </c>
      <c r="D3700" s="7">
        <v>21001</v>
      </c>
      <c r="E3700" s="7"/>
    </row>
    <row r="3701" spans="1:5">
      <c r="A3701" s="10" t="s">
        <v>7269</v>
      </c>
      <c r="B3701" t="s">
        <v>7270</v>
      </c>
      <c r="C3701" s="7">
        <v>88</v>
      </c>
      <c r="D3701" s="7">
        <v>80</v>
      </c>
      <c r="E3701" s="7"/>
    </row>
    <row r="3702" spans="1:5">
      <c r="A3702" s="10" t="s">
        <v>7271</v>
      </c>
      <c r="B3702" t="s">
        <v>7272</v>
      </c>
      <c r="C3702" s="7">
        <v>45</v>
      </c>
      <c r="D3702" s="7">
        <v>34</v>
      </c>
      <c r="E3702" s="7"/>
    </row>
    <row r="3703" spans="1:5">
      <c r="A3703" s="10" t="s">
        <v>7273</v>
      </c>
      <c r="B3703" t="s">
        <v>7274</v>
      </c>
      <c r="C3703" s="7">
        <v>462</v>
      </c>
      <c r="D3703" s="7">
        <v>418</v>
      </c>
      <c r="E3703" s="7"/>
    </row>
    <row r="3704" spans="1:5">
      <c r="A3704" s="10" t="s">
        <v>7275</v>
      </c>
      <c r="B3704" t="s">
        <v>7276</v>
      </c>
      <c r="C3704" s="7">
        <v>741</v>
      </c>
      <c r="D3704" s="7">
        <v>724</v>
      </c>
      <c r="E3704" s="7"/>
    </row>
    <row r="3705" spans="1:5">
      <c r="A3705" s="10" t="s">
        <v>7277</v>
      </c>
      <c r="B3705" t="s">
        <v>7278</v>
      </c>
      <c r="C3705" s="7">
        <v>7</v>
      </c>
      <c r="D3705" s="7">
        <v>9</v>
      </c>
      <c r="E3705" s="7"/>
    </row>
    <row r="3706" spans="1:5">
      <c r="A3706" s="10" t="s">
        <v>7279</v>
      </c>
      <c r="B3706" t="s">
        <v>7280</v>
      </c>
      <c r="C3706" s="7">
        <v>225</v>
      </c>
      <c r="D3706" s="7">
        <v>232</v>
      </c>
      <c r="E3706" s="7"/>
    </row>
    <row r="3707" spans="1:5">
      <c r="A3707" s="10" t="s">
        <v>7281</v>
      </c>
      <c r="B3707" t="s">
        <v>7282</v>
      </c>
      <c r="C3707" s="7">
        <v>25</v>
      </c>
      <c r="D3707" s="7">
        <v>31</v>
      </c>
      <c r="E3707" s="7"/>
    </row>
    <row r="3708" spans="1:5">
      <c r="A3708" s="10" t="s">
        <v>7283</v>
      </c>
      <c r="B3708" t="s">
        <v>7284</v>
      </c>
      <c r="C3708" s="7">
        <v>0</v>
      </c>
      <c r="D3708" s="7">
        <v>1</v>
      </c>
      <c r="E3708" s="7"/>
    </row>
    <row r="3709" spans="1:5">
      <c r="A3709" s="10" t="s">
        <v>7285</v>
      </c>
      <c r="B3709" t="s">
        <v>7286</v>
      </c>
      <c r="C3709" s="7">
        <v>151</v>
      </c>
      <c r="D3709" s="7">
        <v>125</v>
      </c>
      <c r="E3709" s="7"/>
    </row>
    <row r="3710" spans="1:5">
      <c r="A3710" s="10" t="s">
        <v>7287</v>
      </c>
      <c r="B3710" t="s">
        <v>7288</v>
      </c>
      <c r="C3710" s="7">
        <v>10</v>
      </c>
      <c r="D3710" s="7">
        <v>11</v>
      </c>
      <c r="E3710" s="7"/>
    </row>
    <row r="3711" spans="1:5">
      <c r="A3711" s="10" t="s">
        <v>7289</v>
      </c>
      <c r="B3711" t="s">
        <v>7290</v>
      </c>
      <c r="C3711" s="7">
        <v>71</v>
      </c>
      <c r="D3711" s="7">
        <v>73</v>
      </c>
      <c r="E3711" s="7"/>
    </row>
    <row r="3712" spans="1:5">
      <c r="A3712" s="10" t="s">
        <v>7291</v>
      </c>
      <c r="B3712" t="s">
        <v>7292</v>
      </c>
      <c r="C3712" s="7">
        <v>179</v>
      </c>
      <c r="D3712" s="7">
        <v>159</v>
      </c>
      <c r="E3712" s="7"/>
    </row>
    <row r="3713" spans="1:5">
      <c r="A3713" s="10" t="s">
        <v>7293</v>
      </c>
      <c r="B3713" t="s">
        <v>7294</v>
      </c>
      <c r="C3713" s="7">
        <v>250</v>
      </c>
      <c r="D3713" s="7">
        <v>270</v>
      </c>
      <c r="E3713" s="7"/>
    </row>
    <row r="3714" spans="1:5">
      <c r="A3714" s="10">
        <v>55032001</v>
      </c>
      <c r="B3714" t="s">
        <v>7295</v>
      </c>
      <c r="C3714" s="7">
        <v>844</v>
      </c>
      <c r="D3714" s="7">
        <v>891</v>
      </c>
      <c r="E3714" s="7"/>
    </row>
    <row r="3715" spans="1:5">
      <c r="A3715" s="10">
        <v>30668001</v>
      </c>
      <c r="B3715" t="s">
        <v>7296</v>
      </c>
      <c r="C3715" s="7">
        <v>27</v>
      </c>
      <c r="D3715" s="7">
        <v>24</v>
      </c>
      <c r="E3715" s="7"/>
    </row>
    <row r="3716" spans="1:5">
      <c r="A3716" s="10" t="s">
        <v>7297</v>
      </c>
      <c r="B3716" t="s">
        <v>7298</v>
      </c>
      <c r="C3716" s="7">
        <v>16</v>
      </c>
      <c r="D3716" s="7">
        <v>17</v>
      </c>
      <c r="E3716" s="7"/>
    </row>
    <row r="3717" spans="1:5">
      <c r="A3717" s="10" t="s">
        <v>7299</v>
      </c>
      <c r="B3717" t="s">
        <v>7300</v>
      </c>
      <c r="C3717" s="7">
        <v>881</v>
      </c>
      <c r="D3717" s="7">
        <v>703</v>
      </c>
      <c r="E3717" s="7"/>
    </row>
    <row r="3718" spans="1:5">
      <c r="A3718" s="10" t="s">
        <v>7301</v>
      </c>
      <c r="B3718" t="s">
        <v>7302</v>
      </c>
      <c r="C3718" s="7">
        <v>19</v>
      </c>
      <c r="D3718" s="7">
        <v>18</v>
      </c>
      <c r="E3718" s="7"/>
    </row>
    <row r="3719" spans="1:5">
      <c r="A3719" s="10" t="s">
        <v>7303</v>
      </c>
      <c r="B3719" t="s">
        <v>7304</v>
      </c>
      <c r="C3719" s="7">
        <v>1884</v>
      </c>
      <c r="D3719" s="7">
        <v>1567</v>
      </c>
      <c r="E3719" s="7"/>
    </row>
    <row r="3720" spans="1:5">
      <c r="A3720" s="10" t="s">
        <v>7305</v>
      </c>
      <c r="B3720" t="s">
        <v>7306</v>
      </c>
      <c r="C3720" s="7">
        <v>10</v>
      </c>
      <c r="D3720" s="7">
        <v>11</v>
      </c>
      <c r="E3720" s="7"/>
    </row>
    <row r="3721" spans="1:5">
      <c r="A3721" s="10" t="s">
        <v>7307</v>
      </c>
      <c r="B3721" t="s">
        <v>7308</v>
      </c>
      <c r="C3721" s="7">
        <v>107</v>
      </c>
      <c r="D3721" s="7">
        <v>97</v>
      </c>
      <c r="E3721" s="7"/>
    </row>
    <row r="3722" spans="1:5">
      <c r="A3722" s="10" t="s">
        <v>7309</v>
      </c>
      <c r="B3722" t="s">
        <v>7310</v>
      </c>
      <c r="C3722" s="7">
        <v>15</v>
      </c>
      <c r="D3722" s="7">
        <v>18</v>
      </c>
      <c r="E3722" s="7"/>
    </row>
    <row r="3723" spans="1:5">
      <c r="A3723" s="10" t="s">
        <v>7311</v>
      </c>
      <c r="B3723" t="s">
        <v>7312</v>
      </c>
      <c r="C3723" s="7">
        <v>140</v>
      </c>
      <c r="D3723" s="7">
        <v>131</v>
      </c>
      <c r="E3723" s="7"/>
    </row>
    <row r="3724" spans="1:5">
      <c r="A3724" s="10" t="s">
        <v>7313</v>
      </c>
      <c r="B3724" t="s">
        <v>7314</v>
      </c>
      <c r="C3724" s="7">
        <v>2755</v>
      </c>
      <c r="D3724" s="7">
        <v>2693</v>
      </c>
      <c r="E3724" s="7"/>
    </row>
    <row r="3725" spans="1:5">
      <c r="A3725" s="10" t="s">
        <v>7315</v>
      </c>
      <c r="B3725" t="s">
        <v>7316</v>
      </c>
      <c r="C3725" s="7">
        <v>168</v>
      </c>
      <c r="D3725" s="7">
        <v>151</v>
      </c>
      <c r="E3725" s="7"/>
    </row>
    <row r="3726" spans="1:5">
      <c r="A3726" s="10" t="s">
        <v>7317</v>
      </c>
      <c r="B3726" t="s">
        <v>7318</v>
      </c>
      <c r="C3726" s="7">
        <v>169</v>
      </c>
      <c r="D3726" s="7">
        <v>163</v>
      </c>
      <c r="E3726" s="7"/>
    </row>
    <row r="3727" spans="1:5">
      <c r="A3727" s="10" t="s">
        <v>7319</v>
      </c>
      <c r="B3727" t="s">
        <v>7320</v>
      </c>
      <c r="C3727" s="7">
        <v>157</v>
      </c>
      <c r="D3727" s="7">
        <v>166</v>
      </c>
      <c r="E3727" s="7"/>
    </row>
    <row r="3728" spans="1:5">
      <c r="A3728" s="10" t="s">
        <v>7321</v>
      </c>
      <c r="B3728" t="s">
        <v>7322</v>
      </c>
      <c r="C3728" s="7">
        <v>0</v>
      </c>
      <c r="D3728" s="7">
        <v>1</v>
      </c>
      <c r="E3728" s="7"/>
    </row>
    <row r="3729" spans="1:5">
      <c r="A3729" s="10" t="s">
        <v>7323</v>
      </c>
      <c r="B3729" t="s">
        <v>7324</v>
      </c>
      <c r="C3729" s="7">
        <v>66</v>
      </c>
      <c r="D3729" s="7">
        <v>61</v>
      </c>
      <c r="E3729" s="7"/>
    </row>
    <row r="3730" spans="1:5">
      <c r="A3730" s="10" t="s">
        <v>7325</v>
      </c>
      <c r="B3730" t="s">
        <v>7326</v>
      </c>
      <c r="C3730" s="7">
        <v>313</v>
      </c>
      <c r="D3730" s="7">
        <v>225</v>
      </c>
      <c r="E3730" s="7"/>
    </row>
    <row r="3731" spans="1:5">
      <c r="A3731" s="10" t="s">
        <v>7327</v>
      </c>
      <c r="B3731" t="s">
        <v>7328</v>
      </c>
      <c r="C3731" s="7">
        <v>1308</v>
      </c>
      <c r="D3731" s="7">
        <v>1076</v>
      </c>
      <c r="E3731" s="7"/>
    </row>
    <row r="3732" spans="1:5">
      <c r="A3732" s="10" t="s">
        <v>7329</v>
      </c>
      <c r="B3732" t="s">
        <v>7330</v>
      </c>
      <c r="C3732" s="7">
        <v>1768</v>
      </c>
      <c r="D3732" s="7">
        <v>1503</v>
      </c>
      <c r="E3732" s="7"/>
    </row>
    <row r="3733" spans="1:5">
      <c r="A3733" s="10" t="s">
        <v>7331</v>
      </c>
      <c r="B3733" t="s">
        <v>7332</v>
      </c>
      <c r="C3733" s="7">
        <v>0</v>
      </c>
      <c r="D3733" s="7">
        <v>1</v>
      </c>
      <c r="E3733" s="7"/>
    </row>
    <row r="3734" spans="1:5">
      <c r="A3734" s="10" t="s">
        <v>7333</v>
      </c>
      <c r="B3734" t="s">
        <v>7334</v>
      </c>
      <c r="C3734" s="7">
        <v>4991</v>
      </c>
      <c r="D3734" s="7">
        <v>4956</v>
      </c>
      <c r="E3734" s="7"/>
    </row>
    <row r="3735" spans="1:5">
      <c r="A3735" s="10">
        <v>56001001</v>
      </c>
      <c r="B3735" t="s">
        <v>7335</v>
      </c>
      <c r="C3735" s="7">
        <v>14503</v>
      </c>
      <c r="D3735" s="7">
        <v>14284</v>
      </c>
      <c r="E3735" s="7"/>
    </row>
    <row r="3736" spans="1:5">
      <c r="A3736" s="10" t="s">
        <v>7336</v>
      </c>
      <c r="B3736" t="s">
        <v>7337</v>
      </c>
      <c r="C3736" s="7">
        <v>281</v>
      </c>
      <c r="D3736" s="7">
        <v>288</v>
      </c>
      <c r="E3736" s="7"/>
    </row>
    <row r="3737" spans="1:5">
      <c r="A3737" s="10">
        <v>56007001</v>
      </c>
      <c r="B3737" t="s">
        <v>7338</v>
      </c>
      <c r="C3737" s="7">
        <v>952</v>
      </c>
      <c r="D3737" s="7">
        <v>955</v>
      </c>
      <c r="E3737" s="7"/>
    </row>
    <row r="3738" spans="1:5">
      <c r="A3738" s="10">
        <v>56001002</v>
      </c>
      <c r="B3738" t="s">
        <v>7339</v>
      </c>
      <c r="C3738" s="7">
        <v>15103</v>
      </c>
      <c r="D3738" s="7">
        <v>14885</v>
      </c>
      <c r="E3738" s="7"/>
    </row>
    <row r="3739" spans="1:5">
      <c r="A3739" s="10" t="s">
        <v>7340</v>
      </c>
      <c r="B3739" t="s">
        <v>7341</v>
      </c>
      <c r="C3739" s="7">
        <v>43</v>
      </c>
      <c r="D3739" s="7">
        <v>43</v>
      </c>
      <c r="E3739" s="7"/>
    </row>
    <row r="3740" spans="1:5">
      <c r="A3740" s="10">
        <v>56013001</v>
      </c>
      <c r="B3740" t="s">
        <v>7342</v>
      </c>
      <c r="C3740" s="7">
        <v>59</v>
      </c>
      <c r="D3740" s="7">
        <v>60</v>
      </c>
      <c r="E3740" s="7"/>
    </row>
    <row r="3741" spans="1:5">
      <c r="A3741" s="10">
        <v>56010001</v>
      </c>
      <c r="B3741" t="s">
        <v>13959</v>
      </c>
      <c r="C3741" s="7">
        <v>0</v>
      </c>
      <c r="D3741" s="7">
        <v>1</v>
      </c>
      <c r="E3741" s="7"/>
    </row>
    <row r="3742" spans="1:5">
      <c r="A3742" s="10">
        <v>56010012</v>
      </c>
      <c r="B3742" t="s">
        <v>13960</v>
      </c>
      <c r="C3742" s="7">
        <v>0</v>
      </c>
      <c r="D3742" s="7">
        <v>1</v>
      </c>
      <c r="E3742" s="7"/>
    </row>
    <row r="3743" spans="1:5">
      <c r="A3743" s="10" t="s">
        <v>7343</v>
      </c>
      <c r="B3743" t="s">
        <v>7344</v>
      </c>
      <c r="C3743" s="7">
        <v>8</v>
      </c>
      <c r="D3743" s="7">
        <v>7</v>
      </c>
      <c r="E3743" s="7"/>
    </row>
    <row r="3744" spans="1:5">
      <c r="A3744" s="10">
        <v>56013011</v>
      </c>
      <c r="B3744" t="s">
        <v>7345</v>
      </c>
      <c r="C3744" s="7">
        <v>23</v>
      </c>
      <c r="D3744" s="7">
        <v>26</v>
      </c>
      <c r="E3744" s="7"/>
    </row>
    <row r="3745" spans="1:5">
      <c r="A3745" s="10">
        <v>56013012</v>
      </c>
      <c r="B3745" t="s">
        <v>7346</v>
      </c>
      <c r="C3745" s="7">
        <v>81</v>
      </c>
      <c r="D3745" s="7">
        <v>85</v>
      </c>
      <c r="E3745" s="7"/>
    </row>
    <row r="3746" spans="1:5">
      <c r="A3746" s="10" t="s">
        <v>7347</v>
      </c>
      <c r="B3746" t="s">
        <v>7348</v>
      </c>
      <c r="C3746" s="7">
        <v>12</v>
      </c>
      <c r="D3746" s="7">
        <v>12</v>
      </c>
      <c r="E3746" s="7"/>
    </row>
    <row r="3747" spans="1:5">
      <c r="A3747" s="10">
        <v>56016041</v>
      </c>
      <c r="B3747" t="s">
        <v>7349</v>
      </c>
      <c r="C3747" s="7">
        <v>63</v>
      </c>
      <c r="D3747" s="7">
        <v>58</v>
      </c>
      <c r="E3747" s="7"/>
    </row>
    <row r="3748" spans="1:5">
      <c r="A3748" s="10" t="s">
        <v>7350</v>
      </c>
      <c r="B3748" t="s">
        <v>7351</v>
      </c>
      <c r="C3748" s="7">
        <v>2</v>
      </c>
      <c r="D3748" s="7">
        <v>3</v>
      </c>
      <c r="E3748" s="7"/>
    </row>
    <row r="3749" spans="1:5">
      <c r="A3749" s="10">
        <v>56016051</v>
      </c>
      <c r="B3749" t="s">
        <v>7352</v>
      </c>
      <c r="C3749" s="7">
        <v>15</v>
      </c>
      <c r="D3749" s="7">
        <v>16</v>
      </c>
      <c r="E3749" s="7"/>
    </row>
    <row r="3750" spans="1:5">
      <c r="A3750" s="10">
        <v>56016052</v>
      </c>
      <c r="B3750" t="s">
        <v>7353</v>
      </c>
      <c r="C3750" s="7">
        <v>79</v>
      </c>
      <c r="D3750" s="7">
        <v>74</v>
      </c>
      <c r="E3750" s="7"/>
    </row>
    <row r="3751" spans="1:5">
      <c r="A3751" s="10" t="s">
        <v>7354</v>
      </c>
      <c r="B3751" t="s">
        <v>7355</v>
      </c>
      <c r="C3751" s="7">
        <v>87</v>
      </c>
      <c r="D3751" s="7">
        <v>87</v>
      </c>
      <c r="E3751" s="7"/>
    </row>
    <row r="3752" spans="1:5">
      <c r="A3752" s="10">
        <v>56022001</v>
      </c>
      <c r="B3752" t="s">
        <v>7356</v>
      </c>
      <c r="C3752" s="7">
        <v>4052</v>
      </c>
      <c r="D3752" s="7">
        <v>3823</v>
      </c>
      <c r="E3752" s="7"/>
    </row>
    <row r="3753" spans="1:5">
      <c r="A3753" s="10" t="s">
        <v>7357</v>
      </c>
      <c r="B3753" t="s">
        <v>7358</v>
      </c>
      <c r="C3753" s="7">
        <v>41</v>
      </c>
      <c r="D3753" s="7">
        <v>37</v>
      </c>
      <c r="E3753" s="7"/>
    </row>
    <row r="3754" spans="1:5">
      <c r="A3754" s="10">
        <v>56022011</v>
      </c>
      <c r="B3754" t="s">
        <v>7359</v>
      </c>
      <c r="C3754" s="7">
        <v>393</v>
      </c>
      <c r="D3754" s="7">
        <v>344</v>
      </c>
      <c r="E3754" s="7"/>
    </row>
    <row r="3755" spans="1:5">
      <c r="A3755" s="10">
        <v>56022002</v>
      </c>
      <c r="B3755" t="s">
        <v>7360</v>
      </c>
      <c r="C3755" s="7">
        <v>4058</v>
      </c>
      <c r="D3755" s="7">
        <v>3829</v>
      </c>
      <c r="E3755" s="7"/>
    </row>
    <row r="3756" spans="1:5">
      <c r="A3756" s="10" t="s">
        <v>7361</v>
      </c>
      <c r="B3756" t="s">
        <v>7362</v>
      </c>
      <c r="C3756" s="7">
        <v>1</v>
      </c>
      <c r="D3756" s="7">
        <v>2</v>
      </c>
      <c r="E3756" s="7"/>
    </row>
    <row r="3757" spans="1:5">
      <c r="A3757" s="10">
        <v>56028001</v>
      </c>
      <c r="B3757" t="s">
        <v>7363</v>
      </c>
      <c r="C3757" s="7">
        <v>18</v>
      </c>
      <c r="D3757" s="7">
        <v>20</v>
      </c>
      <c r="E3757" s="7"/>
    </row>
    <row r="3758" spans="1:5">
      <c r="A3758" s="10" t="s">
        <v>7364</v>
      </c>
      <c r="B3758" t="s">
        <v>7365</v>
      </c>
      <c r="C3758" s="7">
        <v>10</v>
      </c>
      <c r="D3758" s="7">
        <v>10</v>
      </c>
      <c r="E3758" s="7"/>
    </row>
    <row r="3759" spans="1:5">
      <c r="A3759" s="10">
        <v>56028011</v>
      </c>
      <c r="B3759" t="s">
        <v>7366</v>
      </c>
      <c r="C3759" s="7">
        <v>60</v>
      </c>
      <c r="D3759" s="7">
        <v>52</v>
      </c>
      <c r="E3759" s="7"/>
    </row>
    <row r="3760" spans="1:5">
      <c r="A3760" s="10">
        <v>56028012</v>
      </c>
      <c r="B3760" t="s">
        <v>7367</v>
      </c>
      <c r="C3760" s="7">
        <v>449</v>
      </c>
      <c r="D3760" s="7">
        <v>393</v>
      </c>
      <c r="E3760" s="7"/>
    </row>
    <row r="3761" spans="1:5">
      <c r="A3761" s="10" t="s">
        <v>7368</v>
      </c>
      <c r="B3761" t="s">
        <v>7369</v>
      </c>
      <c r="C3761" s="7">
        <v>0</v>
      </c>
      <c r="D3761" s="7">
        <v>1</v>
      </c>
      <c r="E3761" s="7"/>
    </row>
    <row r="3762" spans="1:5">
      <c r="A3762" s="10" t="s">
        <v>7370</v>
      </c>
      <c r="B3762" t="s">
        <v>7371</v>
      </c>
      <c r="C3762" s="7">
        <v>1404</v>
      </c>
      <c r="D3762" s="7">
        <v>1363</v>
      </c>
      <c r="E3762" s="7"/>
    </row>
    <row r="3763" spans="1:5">
      <c r="A3763" s="10" t="s">
        <v>7372</v>
      </c>
      <c r="B3763" t="s">
        <v>7373</v>
      </c>
      <c r="C3763" s="7">
        <v>1238</v>
      </c>
      <c r="D3763" s="7">
        <v>1202</v>
      </c>
      <c r="E3763" s="7"/>
    </row>
    <row r="3764" spans="1:5">
      <c r="A3764" s="10" t="s">
        <v>7374</v>
      </c>
      <c r="B3764" t="s">
        <v>7375</v>
      </c>
      <c r="C3764" s="7">
        <v>961</v>
      </c>
      <c r="D3764" s="7">
        <v>908</v>
      </c>
      <c r="E3764" s="7"/>
    </row>
    <row r="3765" spans="1:5">
      <c r="A3765" s="10" t="s">
        <v>7376</v>
      </c>
      <c r="B3765" t="s">
        <v>7377</v>
      </c>
      <c r="C3765" s="7">
        <v>155</v>
      </c>
      <c r="D3765" s="7">
        <v>146</v>
      </c>
      <c r="E3765" s="7"/>
    </row>
    <row r="3766" spans="1:5">
      <c r="A3766" s="10" t="s">
        <v>7378</v>
      </c>
      <c r="B3766" t="s">
        <v>7379</v>
      </c>
      <c r="C3766" s="7">
        <v>449</v>
      </c>
      <c r="D3766" s="7">
        <v>435</v>
      </c>
      <c r="E3766" s="7"/>
    </row>
    <row r="3767" spans="1:5">
      <c r="A3767" s="10" t="s">
        <v>7380</v>
      </c>
      <c r="B3767" t="s">
        <v>7381</v>
      </c>
      <c r="C3767" s="7">
        <v>4</v>
      </c>
      <c r="D3767" s="7">
        <v>2</v>
      </c>
      <c r="E3767" s="7"/>
    </row>
    <row r="3768" spans="1:5">
      <c r="A3768" s="10" t="s">
        <v>7382</v>
      </c>
      <c r="B3768" t="s">
        <v>7383</v>
      </c>
      <c r="C3768" s="7">
        <v>4</v>
      </c>
      <c r="D3768" s="7">
        <v>5</v>
      </c>
      <c r="E3768" s="7"/>
    </row>
    <row r="3769" spans="1:5">
      <c r="A3769" s="10" t="s">
        <v>7384</v>
      </c>
      <c r="B3769" t="s">
        <v>7385</v>
      </c>
      <c r="C3769" s="7">
        <v>9</v>
      </c>
      <c r="D3769" s="7">
        <v>10</v>
      </c>
      <c r="E3769" s="7"/>
    </row>
    <row r="3770" spans="1:5">
      <c r="A3770" s="10" t="s">
        <v>7386</v>
      </c>
      <c r="B3770" t="s">
        <v>7387</v>
      </c>
      <c r="C3770" s="7">
        <v>0</v>
      </c>
      <c r="D3770" s="7">
        <v>1</v>
      </c>
      <c r="E3770" s="7"/>
    </row>
    <row r="3771" spans="1:5">
      <c r="A3771" s="10" t="s">
        <v>7388</v>
      </c>
      <c r="B3771" t="s">
        <v>7389</v>
      </c>
      <c r="C3771" s="7">
        <v>0</v>
      </c>
      <c r="D3771" s="7">
        <v>1</v>
      </c>
      <c r="E3771" s="7"/>
    </row>
    <row r="3772" spans="1:5">
      <c r="A3772" s="10" t="s">
        <v>7390</v>
      </c>
      <c r="B3772" t="s">
        <v>7391</v>
      </c>
      <c r="C3772" s="7">
        <v>2046</v>
      </c>
      <c r="D3772" s="7">
        <v>2035</v>
      </c>
      <c r="E3772" s="7"/>
    </row>
    <row r="3773" spans="1:5">
      <c r="A3773" s="10">
        <v>56301001</v>
      </c>
      <c r="B3773" t="s">
        <v>7392</v>
      </c>
      <c r="C3773" s="7">
        <v>5844</v>
      </c>
      <c r="D3773" s="7">
        <v>5778</v>
      </c>
      <c r="E3773" s="7"/>
    </row>
    <row r="3774" spans="1:5">
      <c r="A3774" s="10" t="s">
        <v>7393</v>
      </c>
      <c r="B3774" t="s">
        <v>7394</v>
      </c>
      <c r="C3774" s="7">
        <v>0</v>
      </c>
      <c r="D3774" s="7">
        <v>1</v>
      </c>
      <c r="E3774" s="7"/>
    </row>
    <row r="3775" spans="1:5">
      <c r="A3775" s="10" t="s">
        <v>7395</v>
      </c>
      <c r="B3775" t="s">
        <v>7396</v>
      </c>
      <c r="C3775" s="7">
        <v>1476</v>
      </c>
      <c r="D3775" s="7">
        <v>1471</v>
      </c>
      <c r="E3775" s="7"/>
    </row>
    <row r="3776" spans="1:5">
      <c r="A3776" s="10">
        <v>56307001</v>
      </c>
      <c r="B3776" t="s">
        <v>7397</v>
      </c>
      <c r="C3776" s="7">
        <v>4893</v>
      </c>
      <c r="D3776" s="7">
        <v>4819</v>
      </c>
      <c r="E3776" s="7"/>
    </row>
    <row r="3777" spans="1:5">
      <c r="A3777" s="10">
        <v>56301002</v>
      </c>
      <c r="B3777" t="s">
        <v>7398</v>
      </c>
      <c r="C3777" s="7">
        <v>10092</v>
      </c>
      <c r="D3777" s="7">
        <v>9982</v>
      </c>
      <c r="E3777" s="7"/>
    </row>
    <row r="3778" spans="1:5">
      <c r="A3778" s="10" t="s">
        <v>7399</v>
      </c>
      <c r="B3778" t="s">
        <v>7400</v>
      </c>
      <c r="C3778" s="7">
        <v>0</v>
      </c>
      <c r="D3778" s="7">
        <v>1</v>
      </c>
      <c r="E3778" s="7"/>
    </row>
    <row r="3779" spans="1:5">
      <c r="A3779" s="10" t="s">
        <v>7401</v>
      </c>
      <c r="B3779" t="s">
        <v>7402</v>
      </c>
      <c r="C3779" s="7">
        <v>3054</v>
      </c>
      <c r="D3779" s="7">
        <v>3055</v>
      </c>
      <c r="E3779" s="7"/>
    </row>
    <row r="3780" spans="1:5">
      <c r="A3780" s="10">
        <v>56401001</v>
      </c>
      <c r="B3780" t="s">
        <v>7403</v>
      </c>
      <c r="C3780" s="7">
        <v>5193</v>
      </c>
      <c r="D3780" s="7">
        <v>5092</v>
      </c>
      <c r="E3780" s="7"/>
    </row>
    <row r="3781" spans="1:5">
      <c r="A3781" s="10" t="s">
        <v>7404</v>
      </c>
      <c r="B3781" t="s">
        <v>7405</v>
      </c>
      <c r="C3781" s="7">
        <v>2204</v>
      </c>
      <c r="D3781" s="7">
        <v>2174</v>
      </c>
      <c r="E3781" s="7"/>
    </row>
    <row r="3782" spans="1:5">
      <c r="A3782" s="10">
        <v>56407001</v>
      </c>
      <c r="B3782" t="s">
        <v>7406</v>
      </c>
      <c r="C3782" s="7">
        <v>4730</v>
      </c>
      <c r="D3782" s="7">
        <v>4647</v>
      </c>
      <c r="E3782" s="7"/>
    </row>
    <row r="3783" spans="1:5">
      <c r="A3783" s="10">
        <v>56401002</v>
      </c>
      <c r="B3783" t="s">
        <v>7407</v>
      </c>
      <c r="C3783" s="7">
        <v>2174</v>
      </c>
      <c r="D3783" s="7">
        <v>2085</v>
      </c>
      <c r="E3783" s="7"/>
    </row>
    <row r="3784" spans="1:5">
      <c r="A3784" s="10">
        <v>56401003</v>
      </c>
      <c r="B3784" t="s">
        <v>7408</v>
      </c>
      <c r="C3784" s="7">
        <v>820</v>
      </c>
      <c r="D3784" s="7">
        <v>819</v>
      </c>
      <c r="E3784" s="7"/>
    </row>
    <row r="3785" spans="1:5">
      <c r="A3785" s="10">
        <v>56401004</v>
      </c>
      <c r="B3785" t="s">
        <v>7409</v>
      </c>
      <c r="C3785" s="7">
        <v>134</v>
      </c>
      <c r="D3785" s="7">
        <v>133</v>
      </c>
      <c r="E3785" s="7"/>
    </row>
    <row r="3786" spans="1:5">
      <c r="A3786" s="10" t="s">
        <v>7410</v>
      </c>
      <c r="B3786" t="s">
        <v>7411</v>
      </c>
      <c r="C3786" s="7">
        <v>2753</v>
      </c>
      <c r="D3786" s="7">
        <v>2726</v>
      </c>
      <c r="E3786" s="7"/>
    </row>
    <row r="3787" spans="1:5">
      <c r="A3787" s="10">
        <v>56409001</v>
      </c>
      <c r="B3787" t="s">
        <v>7412</v>
      </c>
      <c r="C3787" s="7">
        <v>4357</v>
      </c>
      <c r="D3787" s="7">
        <v>4301</v>
      </c>
      <c r="E3787" s="7"/>
    </row>
    <row r="3788" spans="1:5">
      <c r="A3788" s="10" t="s">
        <v>7413</v>
      </c>
      <c r="B3788" t="s">
        <v>7414</v>
      </c>
      <c r="C3788" s="7">
        <v>2037</v>
      </c>
      <c r="D3788" s="7">
        <v>1997</v>
      </c>
      <c r="E3788" s="7"/>
    </row>
    <row r="3789" spans="1:5">
      <c r="A3789" s="10">
        <v>56412001</v>
      </c>
      <c r="B3789" t="s">
        <v>7415</v>
      </c>
      <c r="C3789" s="7">
        <v>4027</v>
      </c>
      <c r="D3789" s="7">
        <v>3983</v>
      </c>
      <c r="E3789" s="7"/>
    </row>
    <row r="3790" spans="1:5">
      <c r="A3790" s="10" t="s">
        <v>7416</v>
      </c>
      <c r="B3790" t="s">
        <v>7417</v>
      </c>
      <c r="C3790" s="7">
        <v>772</v>
      </c>
      <c r="D3790" s="7">
        <v>783</v>
      </c>
      <c r="E3790" s="7"/>
    </row>
    <row r="3791" spans="1:5">
      <c r="A3791" s="10">
        <v>56501001</v>
      </c>
      <c r="B3791" t="s">
        <v>7418</v>
      </c>
      <c r="C3791" s="7">
        <v>2790</v>
      </c>
      <c r="D3791" s="7">
        <v>2773</v>
      </c>
      <c r="E3791" s="7"/>
    </row>
    <row r="3792" spans="1:5">
      <c r="A3792" s="10" t="s">
        <v>7419</v>
      </c>
      <c r="B3792" t="s">
        <v>7420</v>
      </c>
      <c r="C3792" s="7">
        <v>597</v>
      </c>
      <c r="D3792" s="7">
        <v>617</v>
      </c>
      <c r="E3792" s="7"/>
    </row>
    <row r="3793" spans="1:5">
      <c r="A3793" s="10">
        <v>56507001</v>
      </c>
      <c r="B3793" t="s">
        <v>7421</v>
      </c>
      <c r="C3793" s="7">
        <v>2285</v>
      </c>
      <c r="D3793" s="7">
        <v>2277</v>
      </c>
      <c r="E3793" s="7"/>
    </row>
    <row r="3794" spans="1:5">
      <c r="A3794" s="10">
        <v>56501002</v>
      </c>
      <c r="B3794" t="s">
        <v>7422</v>
      </c>
      <c r="C3794" s="7">
        <v>12175</v>
      </c>
      <c r="D3794" s="7">
        <v>12038</v>
      </c>
      <c r="E3794" s="7"/>
    </row>
    <row r="3795" spans="1:5">
      <c r="A3795" s="10" t="s">
        <v>7423</v>
      </c>
      <c r="B3795" t="s">
        <v>7424</v>
      </c>
      <c r="C3795" s="7">
        <v>5</v>
      </c>
      <c r="D3795" s="7">
        <v>7</v>
      </c>
      <c r="E3795" s="7"/>
    </row>
    <row r="3796" spans="1:5">
      <c r="A3796" s="10">
        <v>56549011</v>
      </c>
      <c r="B3796" t="s">
        <v>7425</v>
      </c>
      <c r="C3796" s="7">
        <v>236</v>
      </c>
      <c r="D3796" s="7">
        <v>215</v>
      </c>
      <c r="E3796" s="7"/>
    </row>
    <row r="3797" spans="1:5">
      <c r="A3797" s="10">
        <v>56549012</v>
      </c>
      <c r="B3797" t="s">
        <v>7426</v>
      </c>
      <c r="C3797" s="7">
        <v>236</v>
      </c>
      <c r="D3797" s="7">
        <v>215</v>
      </c>
      <c r="E3797" s="7"/>
    </row>
    <row r="3798" spans="1:5">
      <c r="A3798" s="10" t="s">
        <v>7427</v>
      </c>
      <c r="B3798" t="s">
        <v>7428</v>
      </c>
      <c r="C3798" s="7">
        <v>496</v>
      </c>
      <c r="D3798" s="7">
        <v>515</v>
      </c>
      <c r="E3798" s="7"/>
    </row>
    <row r="3799" spans="1:5">
      <c r="A3799" s="10">
        <v>56619001</v>
      </c>
      <c r="B3799" t="s">
        <v>7429</v>
      </c>
      <c r="C3799" s="7">
        <v>398</v>
      </c>
      <c r="D3799" s="7">
        <v>384</v>
      </c>
      <c r="E3799" s="7"/>
    </row>
    <row r="3800" spans="1:5">
      <c r="A3800" s="10" t="s">
        <v>7430</v>
      </c>
      <c r="B3800" t="s">
        <v>7431</v>
      </c>
      <c r="C3800" s="7">
        <v>39</v>
      </c>
      <c r="D3800" s="7">
        <v>44</v>
      </c>
      <c r="E3800" s="7"/>
    </row>
    <row r="3801" spans="1:5">
      <c r="A3801" s="10" t="s">
        <v>7432</v>
      </c>
      <c r="B3801" t="s">
        <v>7433</v>
      </c>
      <c r="C3801" s="7">
        <v>0</v>
      </c>
      <c r="D3801" s="7">
        <v>1</v>
      </c>
      <c r="E3801" s="7"/>
    </row>
    <row r="3802" spans="1:5">
      <c r="A3802" s="10" t="s">
        <v>7434</v>
      </c>
      <c r="B3802" t="s">
        <v>7435</v>
      </c>
      <c r="C3802" s="7">
        <v>0</v>
      </c>
      <c r="D3802" s="7">
        <v>1</v>
      </c>
      <c r="E3802" s="7"/>
    </row>
    <row r="3803" spans="1:5">
      <c r="A3803" s="10">
        <v>56625001</v>
      </c>
      <c r="B3803" t="s">
        <v>7436</v>
      </c>
      <c r="C3803" s="7">
        <v>45</v>
      </c>
      <c r="D3803" s="7">
        <v>47</v>
      </c>
      <c r="E3803" s="7"/>
    </row>
    <row r="3804" spans="1:5">
      <c r="A3804" s="10">
        <v>56625002</v>
      </c>
      <c r="B3804" t="s">
        <v>7437</v>
      </c>
      <c r="C3804" s="7">
        <v>334</v>
      </c>
      <c r="D3804" s="7">
        <v>326</v>
      </c>
      <c r="E3804" s="7"/>
    </row>
    <row r="3805" spans="1:5">
      <c r="A3805" s="10">
        <v>56625003</v>
      </c>
      <c r="B3805" t="s">
        <v>7438</v>
      </c>
      <c r="C3805" s="7">
        <v>24</v>
      </c>
      <c r="D3805" s="7">
        <v>24</v>
      </c>
      <c r="E3805" s="7"/>
    </row>
    <row r="3806" spans="1:5">
      <c r="A3806" s="10">
        <v>56625004</v>
      </c>
      <c r="B3806" t="s">
        <v>7439</v>
      </c>
      <c r="C3806" s="7">
        <v>1</v>
      </c>
      <c r="D3806" s="7">
        <v>2</v>
      </c>
      <c r="E3806" s="7"/>
    </row>
    <row r="3807" spans="1:5">
      <c r="A3807" s="10">
        <v>56625005</v>
      </c>
      <c r="B3807" t="s">
        <v>7440</v>
      </c>
      <c r="C3807" s="7">
        <v>7</v>
      </c>
      <c r="D3807" s="7">
        <v>9</v>
      </c>
      <c r="E3807" s="7"/>
    </row>
    <row r="3808" spans="1:5">
      <c r="A3808" s="10" t="s">
        <v>7441</v>
      </c>
      <c r="B3808" t="s">
        <v>7442</v>
      </c>
      <c r="C3808" s="7">
        <v>0</v>
      </c>
      <c r="D3808" s="7">
        <v>1</v>
      </c>
      <c r="E3808" s="7"/>
    </row>
    <row r="3809" spans="1:5">
      <c r="A3809" s="10" t="s">
        <v>7443</v>
      </c>
      <c r="B3809" t="s">
        <v>7444</v>
      </c>
      <c r="C3809" s="7">
        <v>0</v>
      </c>
      <c r="D3809" s="7">
        <v>1</v>
      </c>
      <c r="E3809" s="7"/>
    </row>
    <row r="3810" spans="1:5">
      <c r="A3810" s="10" t="s">
        <v>7445</v>
      </c>
      <c r="B3810" t="s">
        <v>7446</v>
      </c>
      <c r="C3810" s="7">
        <v>0</v>
      </c>
      <c r="D3810" s="7">
        <v>1</v>
      </c>
      <c r="E3810" s="7"/>
    </row>
    <row r="3811" spans="1:5">
      <c r="A3811" s="10" t="s">
        <v>7447</v>
      </c>
      <c r="B3811" t="s">
        <v>7448</v>
      </c>
      <c r="C3811" s="7">
        <v>0</v>
      </c>
      <c r="D3811" s="7">
        <v>1</v>
      </c>
      <c r="E3811" s="7"/>
    </row>
    <row r="3812" spans="1:5">
      <c r="A3812" s="10">
        <v>57350001</v>
      </c>
      <c r="B3812" t="s">
        <v>7449</v>
      </c>
      <c r="C3812" s="7">
        <v>1739</v>
      </c>
      <c r="D3812" s="7">
        <v>1709</v>
      </c>
      <c r="E3812" s="7"/>
    </row>
    <row r="3813" spans="1:5">
      <c r="A3813" s="10">
        <v>57350002</v>
      </c>
      <c r="B3813" t="s">
        <v>7450</v>
      </c>
      <c r="C3813" s="7">
        <v>1739</v>
      </c>
      <c r="D3813" s="7">
        <v>1709</v>
      </c>
      <c r="E3813" s="7"/>
    </row>
    <row r="3814" spans="1:5">
      <c r="A3814" s="10" t="s">
        <v>7451</v>
      </c>
      <c r="B3814" t="s">
        <v>7452</v>
      </c>
      <c r="C3814" s="7">
        <v>652</v>
      </c>
      <c r="D3814" s="7">
        <v>652</v>
      </c>
      <c r="E3814" s="7"/>
    </row>
    <row r="3815" spans="1:5">
      <c r="A3815" s="10" t="s">
        <v>7453</v>
      </c>
      <c r="B3815" t="s">
        <v>7454</v>
      </c>
      <c r="C3815" s="7">
        <v>7</v>
      </c>
      <c r="D3815" s="7">
        <v>8</v>
      </c>
      <c r="E3815" s="7"/>
    </row>
    <row r="3816" spans="1:5">
      <c r="A3816" s="10">
        <v>57350011</v>
      </c>
      <c r="B3816" t="s">
        <v>7455</v>
      </c>
      <c r="C3816" s="7">
        <v>17</v>
      </c>
      <c r="D3816" s="7">
        <v>17</v>
      </c>
      <c r="E3816" s="7"/>
    </row>
    <row r="3817" spans="1:5">
      <c r="A3817" s="10">
        <v>57350012</v>
      </c>
      <c r="B3817" t="s">
        <v>7456</v>
      </c>
      <c r="C3817" s="7">
        <v>17</v>
      </c>
      <c r="D3817" s="7">
        <v>17</v>
      </c>
      <c r="E3817" s="7"/>
    </row>
    <row r="3818" spans="1:5">
      <c r="A3818" s="10" t="s">
        <v>7457</v>
      </c>
      <c r="B3818" t="s">
        <v>7458</v>
      </c>
      <c r="C3818" s="7">
        <v>307</v>
      </c>
      <c r="D3818" s="7">
        <v>307</v>
      </c>
      <c r="E3818" s="7"/>
    </row>
    <row r="3819" spans="1:5">
      <c r="A3819" s="10">
        <v>57350021</v>
      </c>
      <c r="B3819" t="s">
        <v>7459</v>
      </c>
      <c r="C3819" s="7">
        <v>132</v>
      </c>
      <c r="D3819" s="7">
        <v>131</v>
      </c>
      <c r="E3819" s="7"/>
    </row>
    <row r="3820" spans="1:5">
      <c r="A3820" s="10">
        <v>57350022</v>
      </c>
      <c r="B3820" t="s">
        <v>7460</v>
      </c>
      <c r="C3820" s="7">
        <v>131</v>
      </c>
      <c r="D3820" s="7">
        <v>130</v>
      </c>
      <c r="E3820" s="7"/>
    </row>
    <row r="3821" spans="1:5">
      <c r="A3821" s="10" t="s">
        <v>7461</v>
      </c>
      <c r="B3821" t="s">
        <v>7462</v>
      </c>
      <c r="C3821" s="7">
        <v>436</v>
      </c>
      <c r="D3821" s="7">
        <v>402</v>
      </c>
      <c r="E3821" s="7"/>
    </row>
    <row r="3822" spans="1:5">
      <c r="A3822" s="10">
        <v>57350031</v>
      </c>
      <c r="B3822" t="s">
        <v>7463</v>
      </c>
      <c r="C3822" s="7">
        <v>316</v>
      </c>
      <c r="D3822" s="7">
        <v>316</v>
      </c>
      <c r="E3822" s="7"/>
    </row>
    <row r="3823" spans="1:5">
      <c r="A3823" s="10">
        <v>57350032</v>
      </c>
      <c r="B3823" t="s">
        <v>7464</v>
      </c>
      <c r="C3823" s="7">
        <v>317</v>
      </c>
      <c r="D3823" s="7">
        <v>317</v>
      </c>
      <c r="E3823" s="7"/>
    </row>
    <row r="3824" spans="1:5">
      <c r="A3824" s="10" t="s">
        <v>7465</v>
      </c>
      <c r="B3824" t="s">
        <v>7466</v>
      </c>
      <c r="C3824" s="7">
        <v>305</v>
      </c>
      <c r="D3824" s="7">
        <v>264</v>
      </c>
      <c r="E3824" s="7"/>
    </row>
    <row r="3825" spans="1:5">
      <c r="A3825" s="10">
        <v>57350061</v>
      </c>
      <c r="B3825" t="s">
        <v>7467</v>
      </c>
      <c r="C3825" s="7">
        <v>182</v>
      </c>
      <c r="D3825" s="7">
        <v>187</v>
      </c>
      <c r="E3825" s="7"/>
    </row>
    <row r="3826" spans="1:5">
      <c r="A3826" s="10">
        <v>57350062</v>
      </c>
      <c r="B3826" t="s">
        <v>7468</v>
      </c>
      <c r="C3826" s="7">
        <v>182</v>
      </c>
      <c r="D3826" s="7">
        <v>187</v>
      </c>
      <c r="E3826" s="7"/>
    </row>
    <row r="3827" spans="1:5">
      <c r="A3827" s="10" t="s">
        <v>7469</v>
      </c>
      <c r="B3827" t="s">
        <v>7470</v>
      </c>
      <c r="C3827" s="7">
        <v>513</v>
      </c>
      <c r="D3827" s="7">
        <v>502</v>
      </c>
      <c r="E3827" s="7"/>
    </row>
    <row r="3828" spans="1:5">
      <c r="A3828" s="10">
        <v>57350071</v>
      </c>
      <c r="B3828" t="s">
        <v>7471</v>
      </c>
      <c r="C3828" s="7">
        <v>237</v>
      </c>
      <c r="D3828" s="7">
        <v>239</v>
      </c>
      <c r="E3828" s="7"/>
    </row>
    <row r="3829" spans="1:5">
      <c r="A3829" s="10">
        <v>57350072</v>
      </c>
      <c r="B3829" t="s">
        <v>7472</v>
      </c>
      <c r="C3829" s="7">
        <v>238</v>
      </c>
      <c r="D3829" s="7">
        <v>240</v>
      </c>
      <c r="E3829" s="7"/>
    </row>
    <row r="3830" spans="1:5">
      <c r="A3830" s="10" t="s">
        <v>7473</v>
      </c>
      <c r="B3830" t="s">
        <v>7474</v>
      </c>
      <c r="C3830" s="7">
        <v>0</v>
      </c>
      <c r="D3830" s="7">
        <v>1</v>
      </c>
      <c r="E3830" s="7"/>
    </row>
    <row r="3831" spans="1:5">
      <c r="A3831" s="10" t="s">
        <v>7475</v>
      </c>
      <c r="B3831" t="s">
        <v>7476</v>
      </c>
      <c r="C3831" s="7">
        <v>951</v>
      </c>
      <c r="D3831" s="7">
        <v>951</v>
      </c>
      <c r="E3831" s="7"/>
    </row>
    <row r="3832" spans="1:5">
      <c r="A3832" s="10" t="s">
        <v>7477</v>
      </c>
      <c r="B3832" t="s">
        <v>7478</v>
      </c>
      <c r="C3832" s="7">
        <v>1</v>
      </c>
      <c r="D3832" s="7">
        <v>2</v>
      </c>
      <c r="E3832" s="7"/>
    </row>
    <row r="3833" spans="1:5">
      <c r="A3833" s="10" t="s">
        <v>7479</v>
      </c>
      <c r="B3833" t="s">
        <v>7480</v>
      </c>
      <c r="C3833" s="7">
        <v>5</v>
      </c>
      <c r="D3833" s="7">
        <v>4</v>
      </c>
      <c r="E3833" s="7"/>
    </row>
    <row r="3834" spans="1:5">
      <c r="A3834" s="10" t="s">
        <v>7481</v>
      </c>
      <c r="B3834" t="s">
        <v>7482</v>
      </c>
      <c r="C3834" s="7">
        <v>376</v>
      </c>
      <c r="D3834" s="7">
        <v>378</v>
      </c>
      <c r="E3834" s="7"/>
    </row>
    <row r="3835" spans="1:5">
      <c r="A3835" s="10" t="s">
        <v>7483</v>
      </c>
      <c r="B3835" t="s">
        <v>7484</v>
      </c>
      <c r="C3835" s="7">
        <v>243</v>
      </c>
      <c r="D3835" s="7">
        <v>251</v>
      </c>
      <c r="E3835" s="7"/>
    </row>
    <row r="3836" spans="1:5">
      <c r="A3836" s="10" t="s">
        <v>7485</v>
      </c>
      <c r="B3836" t="s">
        <v>7486</v>
      </c>
      <c r="C3836" s="7">
        <v>76</v>
      </c>
      <c r="D3836" s="7">
        <v>76</v>
      </c>
      <c r="E3836" s="7"/>
    </row>
    <row r="3837" spans="1:5">
      <c r="A3837" s="10" t="s">
        <v>7487</v>
      </c>
      <c r="B3837" t="s">
        <v>7488</v>
      </c>
      <c r="C3837" s="7">
        <v>24</v>
      </c>
      <c r="D3837" s="7">
        <v>23</v>
      </c>
      <c r="E3837" s="7"/>
    </row>
    <row r="3838" spans="1:5">
      <c r="A3838" s="10" t="s">
        <v>7489</v>
      </c>
      <c r="B3838" t="s">
        <v>7490</v>
      </c>
      <c r="C3838" s="7">
        <v>921</v>
      </c>
      <c r="D3838" s="7">
        <v>935</v>
      </c>
      <c r="E3838" s="7"/>
    </row>
    <row r="3839" spans="1:5">
      <c r="A3839" s="10" t="s">
        <v>7491</v>
      </c>
      <c r="B3839" t="s">
        <v>7492</v>
      </c>
      <c r="C3839" s="7">
        <v>0</v>
      </c>
      <c r="D3839" s="7">
        <v>1</v>
      </c>
      <c r="E3839" s="7"/>
    </row>
    <row r="3840" spans="1:5">
      <c r="A3840" s="10" t="s">
        <v>7493</v>
      </c>
      <c r="B3840" t="s">
        <v>7494</v>
      </c>
      <c r="C3840" s="7">
        <v>0</v>
      </c>
      <c r="D3840" s="7">
        <v>1</v>
      </c>
      <c r="E3840" s="7"/>
    </row>
    <row r="3841" spans="1:5">
      <c r="A3841" s="10" t="s">
        <v>7495</v>
      </c>
      <c r="B3841" t="s">
        <v>7496</v>
      </c>
      <c r="C3841" s="7">
        <v>0</v>
      </c>
      <c r="D3841" s="7">
        <v>1</v>
      </c>
      <c r="E3841" s="7"/>
    </row>
    <row r="3842" spans="1:5">
      <c r="A3842" s="10">
        <v>59718001</v>
      </c>
      <c r="B3842" t="s">
        <v>7497</v>
      </c>
      <c r="C3842" s="7">
        <v>0</v>
      </c>
      <c r="D3842" s="7">
        <v>1</v>
      </c>
      <c r="E3842" s="7"/>
    </row>
    <row r="3843" spans="1:5">
      <c r="A3843" s="10">
        <v>59970001</v>
      </c>
      <c r="B3843" t="s">
        <v>7498</v>
      </c>
      <c r="C3843" s="7">
        <v>0</v>
      </c>
      <c r="D3843" s="7">
        <v>1</v>
      </c>
      <c r="E3843" s="7"/>
    </row>
    <row r="3844" spans="1:5">
      <c r="A3844" s="10" t="s">
        <v>7499</v>
      </c>
      <c r="B3844" t="s">
        <v>7500</v>
      </c>
      <c r="C3844" s="7">
        <v>0</v>
      </c>
      <c r="D3844" s="7">
        <v>1</v>
      </c>
      <c r="E3844" s="7"/>
    </row>
    <row r="3845" spans="1:5">
      <c r="A3845" s="10">
        <v>909020001</v>
      </c>
      <c r="B3845" t="s">
        <v>7501</v>
      </c>
      <c r="C3845" s="7">
        <v>2672</v>
      </c>
      <c r="D3845" s="7">
        <v>2560</v>
      </c>
      <c r="E3845" s="7"/>
    </row>
    <row r="3846" spans="1:5">
      <c r="A3846" s="10">
        <v>909020002</v>
      </c>
      <c r="B3846" t="s">
        <v>7502</v>
      </c>
      <c r="C3846" s="7">
        <v>2672</v>
      </c>
      <c r="D3846" s="7">
        <v>2560</v>
      </c>
      <c r="E3846" s="7"/>
    </row>
    <row r="3847" spans="1:5">
      <c r="A3847" s="10">
        <v>909020003</v>
      </c>
      <c r="B3847" t="s">
        <v>7503</v>
      </c>
      <c r="C3847" s="7">
        <v>0</v>
      </c>
      <c r="D3847" s="7">
        <v>1</v>
      </c>
      <c r="E3847" s="7"/>
    </row>
    <row r="3848" spans="1:5">
      <c r="A3848" s="10">
        <v>909020004</v>
      </c>
      <c r="B3848" t="s">
        <v>7504</v>
      </c>
      <c r="C3848" s="7">
        <v>0</v>
      </c>
      <c r="D3848" s="7">
        <v>1</v>
      </c>
      <c r="E3848" s="7"/>
    </row>
    <row r="3849" spans="1:5">
      <c r="A3849" s="10">
        <v>909020005</v>
      </c>
      <c r="B3849" t="s">
        <v>7505</v>
      </c>
      <c r="C3849" s="7">
        <v>0</v>
      </c>
      <c r="D3849" s="7">
        <v>1</v>
      </c>
      <c r="E3849" s="7"/>
    </row>
    <row r="3850" spans="1:5">
      <c r="A3850" s="10">
        <v>909020006</v>
      </c>
      <c r="B3850" t="s">
        <v>7506</v>
      </c>
      <c r="C3850" s="7">
        <v>0</v>
      </c>
      <c r="D3850" s="7">
        <v>1</v>
      </c>
      <c r="E3850" s="7"/>
    </row>
    <row r="3851" spans="1:5">
      <c r="A3851" s="10">
        <v>909020007</v>
      </c>
      <c r="B3851" t="s">
        <v>7507</v>
      </c>
      <c r="C3851" s="7">
        <v>0</v>
      </c>
      <c r="D3851" s="7">
        <v>1</v>
      </c>
      <c r="E3851" s="7"/>
    </row>
    <row r="3852" spans="1:5">
      <c r="A3852" s="10">
        <v>909020008</v>
      </c>
      <c r="B3852" t="s">
        <v>7508</v>
      </c>
      <c r="C3852" s="7">
        <v>0</v>
      </c>
      <c r="D3852" s="7">
        <v>1</v>
      </c>
      <c r="E3852" s="7"/>
    </row>
    <row r="3853" spans="1:5">
      <c r="A3853" s="10">
        <v>909020009</v>
      </c>
      <c r="B3853" t="s">
        <v>7509</v>
      </c>
      <c r="C3853" s="7">
        <v>1</v>
      </c>
      <c r="D3853" s="7">
        <v>2</v>
      </c>
      <c r="E3853" s="7"/>
    </row>
    <row r="3854" spans="1:5">
      <c r="A3854" s="10">
        <v>909020010</v>
      </c>
      <c r="B3854" t="s">
        <v>7510</v>
      </c>
      <c r="C3854" s="7">
        <v>1</v>
      </c>
      <c r="D3854" s="7">
        <v>2</v>
      </c>
      <c r="E3854" s="7"/>
    </row>
    <row r="3855" spans="1:5">
      <c r="A3855" s="10">
        <v>909020011</v>
      </c>
      <c r="B3855" t="s">
        <v>7511</v>
      </c>
      <c r="C3855" s="7">
        <v>1</v>
      </c>
      <c r="D3855" s="7">
        <v>2</v>
      </c>
      <c r="E3855" s="7"/>
    </row>
    <row r="3856" spans="1:5">
      <c r="A3856" s="10">
        <v>909020012</v>
      </c>
      <c r="B3856" t="s">
        <v>7512</v>
      </c>
      <c r="C3856" s="7">
        <v>1</v>
      </c>
      <c r="D3856" s="7">
        <v>2</v>
      </c>
      <c r="E3856" s="7"/>
    </row>
    <row r="3857" spans="1:5">
      <c r="A3857" s="10">
        <v>909020013</v>
      </c>
      <c r="B3857" t="s">
        <v>7513</v>
      </c>
      <c r="C3857" s="7">
        <v>0</v>
      </c>
      <c r="D3857" s="7">
        <v>1</v>
      </c>
      <c r="E3857" s="7"/>
    </row>
    <row r="3858" spans="1:5">
      <c r="A3858" s="10">
        <v>909020014</v>
      </c>
      <c r="B3858" t="s">
        <v>7514</v>
      </c>
      <c r="C3858" s="7">
        <v>1</v>
      </c>
      <c r="D3858" s="7">
        <v>2</v>
      </c>
      <c r="E3858" s="7"/>
    </row>
    <row r="3859" spans="1:5">
      <c r="A3859" s="10">
        <v>909020015</v>
      </c>
      <c r="B3859" t="s">
        <v>7515</v>
      </c>
      <c r="C3859" s="7">
        <v>0</v>
      </c>
      <c r="D3859" s="7">
        <v>1</v>
      </c>
      <c r="E3859" s="7"/>
    </row>
    <row r="3860" spans="1:5">
      <c r="A3860" s="10">
        <v>909020016</v>
      </c>
      <c r="B3860" t="s">
        <v>7516</v>
      </c>
      <c r="C3860" s="7">
        <v>0</v>
      </c>
      <c r="D3860" s="7">
        <v>1</v>
      </c>
      <c r="E3860" s="7"/>
    </row>
    <row r="3861" spans="1:5">
      <c r="A3861" s="10" t="s">
        <v>7517</v>
      </c>
      <c r="B3861" t="s">
        <v>7518</v>
      </c>
      <c r="C3861" s="7">
        <v>0</v>
      </c>
      <c r="D3861" s="7">
        <v>1</v>
      </c>
      <c r="E3861" s="7"/>
    </row>
    <row r="3862" spans="1:5">
      <c r="A3862" s="10" t="s">
        <v>7519</v>
      </c>
      <c r="B3862" t="s">
        <v>7520</v>
      </c>
      <c r="C3862" s="7">
        <v>0</v>
      </c>
      <c r="D3862" s="7">
        <v>1</v>
      </c>
      <c r="E3862" s="7"/>
    </row>
    <row r="3863" spans="1:5">
      <c r="A3863" s="10">
        <v>909020101</v>
      </c>
      <c r="B3863" t="s">
        <v>7521</v>
      </c>
      <c r="C3863" s="7">
        <v>1</v>
      </c>
      <c r="D3863" s="7">
        <v>2</v>
      </c>
      <c r="E3863" s="7"/>
    </row>
    <row r="3864" spans="1:5">
      <c r="A3864" s="10">
        <v>909020102</v>
      </c>
      <c r="B3864" t="s">
        <v>7522</v>
      </c>
      <c r="C3864" s="7">
        <v>1</v>
      </c>
      <c r="D3864" s="7">
        <v>2</v>
      </c>
      <c r="E3864" s="7"/>
    </row>
    <row r="3865" spans="1:5">
      <c r="A3865" s="10">
        <v>909020103</v>
      </c>
      <c r="B3865" t="s">
        <v>7523</v>
      </c>
      <c r="C3865" s="7">
        <v>1</v>
      </c>
      <c r="D3865" s="7">
        <v>2</v>
      </c>
      <c r="E3865" s="7"/>
    </row>
    <row r="3866" spans="1:5">
      <c r="A3866" s="10">
        <v>909020104</v>
      </c>
      <c r="B3866" t="s">
        <v>7524</v>
      </c>
      <c r="C3866" s="7">
        <v>1</v>
      </c>
      <c r="D3866" s="7">
        <v>2</v>
      </c>
      <c r="E3866" s="7"/>
    </row>
    <row r="3867" spans="1:5">
      <c r="A3867" s="10">
        <v>909020105</v>
      </c>
      <c r="B3867" t="s">
        <v>7525</v>
      </c>
      <c r="C3867" s="7">
        <v>0</v>
      </c>
      <c r="D3867" s="7">
        <v>1</v>
      </c>
      <c r="E3867" s="7"/>
    </row>
    <row r="3868" spans="1:5">
      <c r="A3868" s="10">
        <v>909020106</v>
      </c>
      <c r="B3868" t="s">
        <v>7526</v>
      </c>
      <c r="C3868" s="7">
        <v>0</v>
      </c>
      <c r="D3868" s="7">
        <v>1</v>
      </c>
      <c r="E3868" s="7"/>
    </row>
    <row r="3869" spans="1:5">
      <c r="A3869" s="10">
        <v>909020107</v>
      </c>
      <c r="B3869" t="s">
        <v>7527</v>
      </c>
      <c r="C3869" s="7">
        <v>0</v>
      </c>
      <c r="D3869" s="7">
        <v>1</v>
      </c>
      <c r="E3869" s="7"/>
    </row>
    <row r="3870" spans="1:5">
      <c r="A3870" s="10">
        <v>909020108</v>
      </c>
      <c r="B3870" t="s">
        <v>7528</v>
      </c>
      <c r="C3870" s="7">
        <v>0</v>
      </c>
      <c r="D3870" s="7">
        <v>1</v>
      </c>
      <c r="E3870" s="7"/>
    </row>
    <row r="3871" spans="1:5">
      <c r="A3871" s="10">
        <v>909020201</v>
      </c>
      <c r="B3871" t="s">
        <v>7529</v>
      </c>
      <c r="C3871" s="7">
        <v>1</v>
      </c>
      <c r="D3871" s="7">
        <v>1</v>
      </c>
      <c r="E3871" s="7"/>
    </row>
    <row r="3872" spans="1:5">
      <c r="A3872" s="10">
        <v>909020202</v>
      </c>
      <c r="B3872" t="s">
        <v>7530</v>
      </c>
      <c r="C3872" s="7">
        <v>1</v>
      </c>
      <c r="D3872" s="7">
        <v>1</v>
      </c>
      <c r="E3872" s="7"/>
    </row>
    <row r="3873" spans="1:5">
      <c r="A3873" s="10">
        <v>909020203</v>
      </c>
      <c r="B3873" t="s">
        <v>7531</v>
      </c>
      <c r="C3873" s="7">
        <v>1</v>
      </c>
      <c r="D3873" s="7">
        <v>1</v>
      </c>
      <c r="E3873" s="7"/>
    </row>
    <row r="3874" spans="1:5">
      <c r="A3874" s="10">
        <v>909020204</v>
      </c>
      <c r="B3874" t="s">
        <v>7532</v>
      </c>
      <c r="C3874" s="7">
        <v>1</v>
      </c>
      <c r="D3874" s="7">
        <v>1</v>
      </c>
      <c r="E3874" s="7"/>
    </row>
    <row r="3875" spans="1:5">
      <c r="A3875" s="10">
        <v>909020205</v>
      </c>
      <c r="B3875" t="s">
        <v>7533</v>
      </c>
      <c r="C3875" s="7">
        <v>1</v>
      </c>
      <c r="D3875" s="7">
        <v>2</v>
      </c>
      <c r="E3875" s="7"/>
    </row>
    <row r="3876" spans="1:5">
      <c r="A3876" s="10">
        <v>909020206</v>
      </c>
      <c r="B3876" t="s">
        <v>7534</v>
      </c>
      <c r="C3876" s="7">
        <v>1</v>
      </c>
      <c r="D3876" s="7">
        <v>2</v>
      </c>
      <c r="E3876" s="7"/>
    </row>
    <row r="3877" spans="1:5">
      <c r="A3877" s="10">
        <v>909020207</v>
      </c>
      <c r="B3877" t="s">
        <v>7535</v>
      </c>
      <c r="C3877" s="7">
        <v>1</v>
      </c>
      <c r="D3877" s="7">
        <v>2</v>
      </c>
      <c r="E3877" s="7"/>
    </row>
    <row r="3878" spans="1:5">
      <c r="A3878" s="10">
        <v>909020208</v>
      </c>
      <c r="B3878" t="s">
        <v>7536</v>
      </c>
      <c r="C3878" s="7">
        <v>1</v>
      </c>
      <c r="D3878" s="7">
        <v>2</v>
      </c>
      <c r="E3878" s="7"/>
    </row>
    <row r="3879" spans="1:5">
      <c r="A3879" s="10" t="s">
        <v>7537</v>
      </c>
      <c r="B3879" t="s">
        <v>7538</v>
      </c>
      <c r="C3879" s="7">
        <v>4</v>
      </c>
      <c r="D3879" s="7">
        <v>4</v>
      </c>
      <c r="E3879" s="7"/>
    </row>
    <row r="3880" spans="1:5">
      <c r="A3880" s="10">
        <v>909020401</v>
      </c>
      <c r="B3880" t="s">
        <v>7539</v>
      </c>
      <c r="C3880" s="7">
        <v>2</v>
      </c>
      <c r="D3880" s="7">
        <v>2</v>
      </c>
      <c r="E3880" s="7"/>
    </row>
    <row r="3881" spans="1:5">
      <c r="A3881" s="10">
        <v>909020402</v>
      </c>
      <c r="B3881" t="s">
        <v>7540</v>
      </c>
      <c r="C3881" s="7">
        <v>2</v>
      </c>
      <c r="D3881" s="7">
        <v>2</v>
      </c>
      <c r="E3881" s="7"/>
    </row>
    <row r="3882" spans="1:5">
      <c r="A3882" s="10">
        <v>909020403</v>
      </c>
      <c r="B3882" t="s">
        <v>7541</v>
      </c>
      <c r="C3882" s="7">
        <v>2</v>
      </c>
      <c r="D3882" s="7">
        <v>2</v>
      </c>
      <c r="E3882" s="7"/>
    </row>
    <row r="3883" spans="1:5">
      <c r="A3883" s="10">
        <v>909020404</v>
      </c>
      <c r="B3883" t="s">
        <v>7542</v>
      </c>
      <c r="C3883" s="7">
        <v>2</v>
      </c>
      <c r="D3883" s="7">
        <v>2</v>
      </c>
      <c r="E3883" s="7"/>
    </row>
    <row r="3884" spans="1:5">
      <c r="A3884" s="10">
        <v>909020405</v>
      </c>
      <c r="B3884" t="s">
        <v>7543</v>
      </c>
      <c r="C3884" s="7">
        <v>0</v>
      </c>
      <c r="D3884" s="7">
        <v>1</v>
      </c>
      <c r="E3884" s="7"/>
    </row>
    <row r="3885" spans="1:5">
      <c r="A3885" s="10">
        <v>909020406</v>
      </c>
      <c r="B3885" t="s">
        <v>7544</v>
      </c>
      <c r="C3885" s="7">
        <v>0</v>
      </c>
      <c r="D3885" s="7">
        <v>1</v>
      </c>
      <c r="E3885" s="7"/>
    </row>
    <row r="3886" spans="1:5">
      <c r="A3886" s="10">
        <v>909020407</v>
      </c>
      <c r="B3886" t="s">
        <v>7545</v>
      </c>
      <c r="C3886" s="7">
        <v>0</v>
      </c>
      <c r="D3886" s="7">
        <v>1</v>
      </c>
      <c r="E3886" s="7"/>
    </row>
    <row r="3887" spans="1:5">
      <c r="A3887" s="10">
        <v>909020408</v>
      </c>
      <c r="B3887" t="s">
        <v>7546</v>
      </c>
      <c r="C3887" s="7">
        <v>0</v>
      </c>
      <c r="D3887" s="7">
        <v>1</v>
      </c>
      <c r="E3887" s="7"/>
    </row>
    <row r="3888" spans="1:5">
      <c r="A3888" s="10" t="s">
        <v>7547</v>
      </c>
      <c r="B3888" t="s">
        <v>7548</v>
      </c>
      <c r="C3888" s="7">
        <v>0</v>
      </c>
      <c r="D3888" s="7">
        <v>1</v>
      </c>
      <c r="E3888" s="7"/>
    </row>
    <row r="3889" spans="1:5">
      <c r="A3889" s="10">
        <v>909020501</v>
      </c>
      <c r="B3889" t="s">
        <v>7549</v>
      </c>
      <c r="C3889" s="7">
        <v>3</v>
      </c>
      <c r="D3889" s="7">
        <v>2</v>
      </c>
      <c r="E3889" s="7"/>
    </row>
    <row r="3890" spans="1:5">
      <c r="A3890" s="10">
        <v>909020502</v>
      </c>
      <c r="B3890" t="s">
        <v>7550</v>
      </c>
      <c r="C3890" s="7">
        <v>3</v>
      </c>
      <c r="D3890" s="7">
        <v>2</v>
      </c>
      <c r="E3890" s="7"/>
    </row>
    <row r="3891" spans="1:5">
      <c r="A3891" s="10">
        <v>909020503</v>
      </c>
      <c r="B3891" t="s">
        <v>7551</v>
      </c>
      <c r="C3891" s="7">
        <v>3</v>
      </c>
      <c r="D3891" s="7">
        <v>2</v>
      </c>
      <c r="E3891" s="7"/>
    </row>
    <row r="3892" spans="1:5">
      <c r="A3892" s="10">
        <v>909020504</v>
      </c>
      <c r="B3892" t="s">
        <v>7552</v>
      </c>
      <c r="C3892" s="7">
        <v>3</v>
      </c>
      <c r="D3892" s="7">
        <v>2</v>
      </c>
      <c r="E3892" s="7"/>
    </row>
    <row r="3893" spans="1:5">
      <c r="A3893" s="10">
        <v>909020505</v>
      </c>
      <c r="B3893" t="s">
        <v>7553</v>
      </c>
      <c r="C3893" s="7">
        <v>0</v>
      </c>
      <c r="D3893" s="7">
        <v>1</v>
      </c>
      <c r="E3893" s="7"/>
    </row>
    <row r="3894" spans="1:5">
      <c r="A3894" s="10">
        <v>909020506</v>
      </c>
      <c r="B3894" t="s">
        <v>7554</v>
      </c>
      <c r="C3894" s="7">
        <v>0</v>
      </c>
      <c r="D3894" s="7">
        <v>1</v>
      </c>
      <c r="E3894" s="7"/>
    </row>
    <row r="3895" spans="1:5">
      <c r="A3895" s="10">
        <v>909020507</v>
      </c>
      <c r="B3895" t="s">
        <v>7555</v>
      </c>
      <c r="C3895" s="7">
        <v>0</v>
      </c>
      <c r="D3895" s="7">
        <v>1</v>
      </c>
      <c r="E3895" s="7"/>
    </row>
    <row r="3896" spans="1:5">
      <c r="A3896" s="10">
        <v>909020508</v>
      </c>
      <c r="B3896" t="s">
        <v>7556</v>
      </c>
      <c r="C3896" s="7">
        <v>0</v>
      </c>
      <c r="D3896" s="7">
        <v>1</v>
      </c>
      <c r="E3896" s="7"/>
    </row>
    <row r="3897" spans="1:5">
      <c r="A3897" s="10" t="s">
        <v>7557</v>
      </c>
      <c r="B3897" t="s">
        <v>7558</v>
      </c>
      <c r="C3897" s="7">
        <v>1</v>
      </c>
      <c r="D3897" s="7">
        <v>1</v>
      </c>
      <c r="E3897" s="7"/>
    </row>
    <row r="3898" spans="1:5">
      <c r="A3898" s="10">
        <v>909020601</v>
      </c>
      <c r="B3898" t="s">
        <v>7559</v>
      </c>
      <c r="C3898" s="7">
        <v>7</v>
      </c>
      <c r="D3898" s="7">
        <v>6</v>
      </c>
      <c r="E3898" s="7"/>
    </row>
    <row r="3899" spans="1:5">
      <c r="A3899" s="10">
        <v>909020602</v>
      </c>
      <c r="B3899" t="s">
        <v>7560</v>
      </c>
      <c r="C3899" s="7">
        <v>7</v>
      </c>
      <c r="D3899" s="7">
        <v>6</v>
      </c>
      <c r="E3899" s="7"/>
    </row>
    <row r="3900" spans="1:5">
      <c r="A3900" s="10">
        <v>909020603</v>
      </c>
      <c r="B3900" t="s">
        <v>7561</v>
      </c>
      <c r="C3900" s="7">
        <v>7</v>
      </c>
      <c r="D3900" s="7">
        <v>6</v>
      </c>
      <c r="E3900" s="7"/>
    </row>
    <row r="3901" spans="1:5">
      <c r="A3901" s="10">
        <v>909020604</v>
      </c>
      <c r="B3901" t="s">
        <v>7562</v>
      </c>
      <c r="C3901" s="7">
        <v>8</v>
      </c>
      <c r="D3901" s="7">
        <v>7</v>
      </c>
      <c r="E3901" s="7"/>
    </row>
    <row r="3902" spans="1:5">
      <c r="A3902" s="10">
        <v>909020605</v>
      </c>
      <c r="B3902" t="s">
        <v>7563</v>
      </c>
      <c r="C3902" s="7">
        <v>1</v>
      </c>
      <c r="D3902" s="7">
        <v>2</v>
      </c>
      <c r="E3902" s="7"/>
    </row>
    <row r="3903" spans="1:5">
      <c r="A3903" s="10">
        <v>909020606</v>
      </c>
      <c r="B3903" t="s">
        <v>7564</v>
      </c>
      <c r="C3903" s="7">
        <v>1</v>
      </c>
      <c r="D3903" s="7">
        <v>2</v>
      </c>
      <c r="E3903" s="7"/>
    </row>
    <row r="3904" spans="1:5">
      <c r="A3904" s="10">
        <v>909020607</v>
      </c>
      <c r="B3904" t="s">
        <v>7565</v>
      </c>
      <c r="C3904" s="7">
        <v>1</v>
      </c>
      <c r="D3904" s="7">
        <v>2</v>
      </c>
      <c r="E3904" s="7"/>
    </row>
    <row r="3905" spans="1:5">
      <c r="A3905" s="10">
        <v>909020608</v>
      </c>
      <c r="B3905" t="s">
        <v>7566</v>
      </c>
      <c r="C3905" s="7">
        <v>1</v>
      </c>
      <c r="D3905" s="7">
        <v>2</v>
      </c>
      <c r="E3905" s="7"/>
    </row>
    <row r="3906" spans="1:5">
      <c r="A3906" s="10" t="s">
        <v>7567</v>
      </c>
      <c r="B3906" t="s">
        <v>7568</v>
      </c>
      <c r="C3906" s="7">
        <v>4</v>
      </c>
      <c r="D3906" s="7">
        <v>4</v>
      </c>
      <c r="E3906" s="7"/>
    </row>
    <row r="3907" spans="1:5">
      <c r="A3907" s="10">
        <v>909020701</v>
      </c>
      <c r="B3907" t="s">
        <v>7569</v>
      </c>
      <c r="C3907" s="7">
        <v>0</v>
      </c>
      <c r="D3907" s="7">
        <v>1</v>
      </c>
      <c r="E3907" s="7"/>
    </row>
    <row r="3908" spans="1:5">
      <c r="A3908" s="10">
        <v>909020702</v>
      </c>
      <c r="B3908" t="s">
        <v>7570</v>
      </c>
      <c r="C3908" s="7">
        <v>0</v>
      </c>
      <c r="D3908" s="7">
        <v>1</v>
      </c>
      <c r="E3908" s="7"/>
    </row>
    <row r="3909" spans="1:5">
      <c r="A3909" s="10">
        <v>909020703</v>
      </c>
      <c r="B3909" t="s">
        <v>7571</v>
      </c>
      <c r="C3909" s="7">
        <v>0</v>
      </c>
      <c r="D3909" s="7">
        <v>1</v>
      </c>
      <c r="E3909" s="7"/>
    </row>
    <row r="3910" spans="1:5">
      <c r="A3910" s="10">
        <v>909020704</v>
      </c>
      <c r="B3910" t="s">
        <v>7572</v>
      </c>
      <c r="C3910" s="7">
        <v>0</v>
      </c>
      <c r="D3910" s="7">
        <v>1</v>
      </c>
      <c r="E3910" s="7"/>
    </row>
    <row r="3911" spans="1:5">
      <c r="A3911" s="10">
        <v>909020705</v>
      </c>
      <c r="B3911" t="s">
        <v>7573</v>
      </c>
      <c r="C3911" s="7">
        <v>0</v>
      </c>
      <c r="D3911" s="7">
        <v>1</v>
      </c>
      <c r="E3911" s="7"/>
    </row>
    <row r="3912" spans="1:5">
      <c r="A3912" s="10">
        <v>909020706</v>
      </c>
      <c r="B3912" t="s">
        <v>7574</v>
      </c>
      <c r="C3912" s="7">
        <v>0</v>
      </c>
      <c r="D3912" s="7">
        <v>1</v>
      </c>
      <c r="E3912" s="7"/>
    </row>
    <row r="3913" spans="1:5">
      <c r="A3913" s="10">
        <v>909020707</v>
      </c>
      <c r="B3913" t="s">
        <v>7575</v>
      </c>
      <c r="C3913" s="7">
        <v>0</v>
      </c>
      <c r="D3913" s="7">
        <v>1</v>
      </c>
      <c r="E3913" s="7"/>
    </row>
    <row r="3914" spans="1:5">
      <c r="A3914" s="10">
        <v>909020708</v>
      </c>
      <c r="B3914" t="s">
        <v>7576</v>
      </c>
      <c r="C3914" s="7">
        <v>0</v>
      </c>
      <c r="D3914" s="7">
        <v>1</v>
      </c>
      <c r="E3914" s="7"/>
    </row>
    <row r="3915" spans="1:5">
      <c r="A3915" s="10">
        <v>4000001</v>
      </c>
      <c r="B3915" t="s">
        <v>7577</v>
      </c>
      <c r="C3915" s="7">
        <v>4477</v>
      </c>
      <c r="D3915" s="7">
        <v>4318</v>
      </c>
      <c r="E3915" s="7"/>
    </row>
    <row r="3916" spans="1:5">
      <c r="A3916" s="10">
        <v>4000010</v>
      </c>
      <c r="B3916" t="s">
        <v>7578</v>
      </c>
      <c r="C3916" s="7">
        <v>4472</v>
      </c>
      <c r="D3916" s="7">
        <v>4313</v>
      </c>
      <c r="E3916" s="7"/>
    </row>
    <row r="3917" spans="1:5">
      <c r="A3917" s="10">
        <v>4000020</v>
      </c>
      <c r="B3917" t="s">
        <v>7579</v>
      </c>
      <c r="C3917" s="7">
        <v>2182</v>
      </c>
      <c r="D3917" s="7">
        <v>2098</v>
      </c>
      <c r="E3917" s="7"/>
    </row>
    <row r="3918" spans="1:5">
      <c r="A3918" s="10">
        <v>4000030</v>
      </c>
      <c r="B3918" t="s">
        <v>7580</v>
      </c>
      <c r="C3918" s="7">
        <v>2176</v>
      </c>
      <c r="D3918" s="7">
        <v>2093</v>
      </c>
      <c r="E3918" s="7"/>
    </row>
    <row r="3919" spans="1:5">
      <c r="A3919" s="10">
        <v>4000040</v>
      </c>
      <c r="B3919" t="s">
        <v>7581</v>
      </c>
      <c r="C3919" s="7">
        <v>0</v>
      </c>
      <c r="D3919" s="7">
        <v>1</v>
      </c>
      <c r="E3919" s="7"/>
    </row>
    <row r="3920" spans="1:5">
      <c r="A3920" s="10">
        <v>4000050</v>
      </c>
      <c r="B3920" t="s">
        <v>7582</v>
      </c>
      <c r="C3920" s="7">
        <v>0</v>
      </c>
      <c r="D3920" s="7">
        <v>1</v>
      </c>
      <c r="E3920" s="7"/>
    </row>
    <row r="3921" spans="1:5">
      <c r="A3921" s="10">
        <v>4000060</v>
      </c>
      <c r="B3921" t="s">
        <v>7583</v>
      </c>
      <c r="C3921" s="7">
        <v>0</v>
      </c>
      <c r="D3921" s="7">
        <v>1</v>
      </c>
      <c r="E3921" s="7"/>
    </row>
    <row r="3922" spans="1:5">
      <c r="A3922" s="10">
        <v>4000070</v>
      </c>
      <c r="B3922" t="s">
        <v>7584</v>
      </c>
      <c r="C3922" s="7">
        <v>0</v>
      </c>
      <c r="D3922" s="7">
        <v>1</v>
      </c>
      <c r="E3922" s="7"/>
    </row>
    <row r="3923" spans="1:5">
      <c r="A3923" s="10">
        <v>4000080</v>
      </c>
      <c r="B3923" t="s">
        <v>7585</v>
      </c>
      <c r="C3923" s="7">
        <v>187</v>
      </c>
      <c r="D3923" s="7">
        <v>178</v>
      </c>
      <c r="E3923" s="7"/>
    </row>
    <row r="3924" spans="1:5">
      <c r="A3924" s="10">
        <v>4000090</v>
      </c>
      <c r="B3924" t="s">
        <v>7586</v>
      </c>
      <c r="C3924" s="7">
        <v>187</v>
      </c>
      <c r="D3924" s="7">
        <v>178</v>
      </c>
      <c r="E3924" s="7"/>
    </row>
    <row r="3925" spans="1:5">
      <c r="A3925" s="10">
        <v>4000100</v>
      </c>
      <c r="B3925" t="s">
        <v>7587</v>
      </c>
      <c r="C3925" s="7">
        <v>1</v>
      </c>
      <c r="D3925" s="7">
        <v>2</v>
      </c>
      <c r="E3925" s="7"/>
    </row>
    <row r="3926" spans="1:5">
      <c r="A3926" s="10">
        <v>4000110</v>
      </c>
      <c r="B3926" t="s">
        <v>7588</v>
      </c>
      <c r="C3926" s="7">
        <v>1</v>
      </c>
      <c r="D3926" s="7">
        <v>2</v>
      </c>
      <c r="E3926" s="7"/>
    </row>
    <row r="3927" spans="1:5">
      <c r="A3927" s="10">
        <v>4000120</v>
      </c>
      <c r="B3927" t="s">
        <v>7589</v>
      </c>
      <c r="C3927" s="7">
        <v>0</v>
      </c>
      <c r="D3927" s="7">
        <v>1</v>
      </c>
      <c r="E3927" s="7"/>
    </row>
    <row r="3928" spans="1:5">
      <c r="A3928" s="10">
        <v>4000130</v>
      </c>
      <c r="B3928" t="s">
        <v>7590</v>
      </c>
      <c r="C3928" s="7">
        <v>0</v>
      </c>
      <c r="D3928" s="7">
        <v>1</v>
      </c>
      <c r="E3928" s="7"/>
    </row>
    <row r="3929" spans="1:5">
      <c r="A3929" s="10">
        <v>4000140</v>
      </c>
      <c r="B3929" t="s">
        <v>7591</v>
      </c>
      <c r="C3929" s="7">
        <v>2</v>
      </c>
      <c r="D3929" s="7">
        <v>2</v>
      </c>
      <c r="E3929" s="7"/>
    </row>
    <row r="3930" spans="1:5">
      <c r="A3930" s="10">
        <v>4000150</v>
      </c>
      <c r="B3930" t="s">
        <v>7592</v>
      </c>
      <c r="C3930" s="7">
        <v>2</v>
      </c>
      <c r="D3930" s="7">
        <v>2</v>
      </c>
      <c r="E3930" s="7"/>
    </row>
    <row r="3931" spans="1:5">
      <c r="A3931" s="10">
        <v>4000160</v>
      </c>
      <c r="B3931" t="s">
        <v>7593</v>
      </c>
      <c r="C3931" s="7">
        <v>2</v>
      </c>
      <c r="D3931" s="7">
        <v>2</v>
      </c>
      <c r="E3931" s="7"/>
    </row>
    <row r="3932" spans="1:5">
      <c r="A3932" s="10">
        <v>4000170</v>
      </c>
      <c r="B3932" t="s">
        <v>7594</v>
      </c>
      <c r="C3932" s="7">
        <v>2</v>
      </c>
      <c r="D3932" s="7">
        <v>2</v>
      </c>
      <c r="E3932" s="7"/>
    </row>
    <row r="3933" spans="1:5">
      <c r="A3933" s="10">
        <v>4000180</v>
      </c>
      <c r="B3933" t="s">
        <v>7595</v>
      </c>
      <c r="C3933" s="7">
        <v>3</v>
      </c>
      <c r="D3933" s="7">
        <v>3</v>
      </c>
      <c r="E3933" s="7"/>
    </row>
    <row r="3934" spans="1:5">
      <c r="A3934" s="10">
        <v>4000190</v>
      </c>
      <c r="B3934" t="s">
        <v>7596</v>
      </c>
      <c r="C3934" s="7">
        <v>3</v>
      </c>
      <c r="D3934" s="7">
        <v>3</v>
      </c>
      <c r="E3934" s="7"/>
    </row>
    <row r="3935" spans="1:5">
      <c r="A3935" s="10">
        <v>4000200</v>
      </c>
      <c r="B3935" t="s">
        <v>7597</v>
      </c>
      <c r="C3935" s="7">
        <v>2</v>
      </c>
      <c r="D3935" s="7">
        <v>3</v>
      </c>
      <c r="E3935" s="7"/>
    </row>
    <row r="3936" spans="1:5">
      <c r="A3936" s="10">
        <v>4000210</v>
      </c>
      <c r="B3936" t="s">
        <v>7598</v>
      </c>
      <c r="C3936" s="7">
        <v>2</v>
      </c>
      <c r="D3936" s="7">
        <v>3</v>
      </c>
      <c r="E3936" s="7"/>
    </row>
    <row r="3937" spans="1:5">
      <c r="A3937" s="10">
        <v>4000220</v>
      </c>
      <c r="B3937" t="s">
        <v>7599</v>
      </c>
      <c r="C3937" s="7">
        <v>0</v>
      </c>
      <c r="D3937" s="7">
        <v>1</v>
      </c>
      <c r="E3937" s="7"/>
    </row>
    <row r="3938" spans="1:5">
      <c r="A3938" s="10">
        <v>4000230</v>
      </c>
      <c r="B3938" t="s">
        <v>7600</v>
      </c>
      <c r="C3938" s="7">
        <v>0</v>
      </c>
      <c r="D3938" s="7">
        <v>1</v>
      </c>
      <c r="E3938" s="7"/>
    </row>
    <row r="3939" spans="1:5">
      <c r="A3939" s="10">
        <v>4000240</v>
      </c>
      <c r="B3939" t="s">
        <v>7601</v>
      </c>
      <c r="C3939" s="7">
        <v>0</v>
      </c>
      <c r="D3939" s="7">
        <v>1</v>
      </c>
      <c r="E3939" s="7"/>
    </row>
    <row r="3940" spans="1:5">
      <c r="A3940" s="10">
        <v>4000250</v>
      </c>
      <c r="B3940" t="s">
        <v>7602</v>
      </c>
      <c r="C3940" s="7">
        <v>0</v>
      </c>
      <c r="D3940" s="7">
        <v>1</v>
      </c>
      <c r="E3940" s="7"/>
    </row>
    <row r="3941" spans="1:5">
      <c r="A3941" s="10">
        <v>4000260</v>
      </c>
      <c r="B3941" t="s">
        <v>7603</v>
      </c>
      <c r="C3941" s="7">
        <v>7</v>
      </c>
      <c r="D3941" s="7">
        <v>8</v>
      </c>
      <c r="E3941" s="7"/>
    </row>
    <row r="3942" spans="1:5">
      <c r="A3942" s="10">
        <v>4000270</v>
      </c>
      <c r="B3942" t="s">
        <v>7604</v>
      </c>
      <c r="C3942" s="7">
        <v>7</v>
      </c>
      <c r="D3942" s="7">
        <v>8</v>
      </c>
      <c r="E3942" s="7"/>
    </row>
    <row r="3943" spans="1:5">
      <c r="A3943" s="10">
        <v>4000280</v>
      </c>
      <c r="B3943" t="s">
        <v>7605</v>
      </c>
      <c r="C3943" s="7">
        <v>1</v>
      </c>
      <c r="D3943" s="7">
        <v>2</v>
      </c>
      <c r="E3943" s="7"/>
    </row>
    <row r="3944" spans="1:5">
      <c r="A3944" s="10">
        <v>4000290</v>
      </c>
      <c r="B3944" t="s">
        <v>7606</v>
      </c>
      <c r="C3944" s="7">
        <v>1</v>
      </c>
      <c r="D3944" s="7">
        <v>2</v>
      </c>
      <c r="E3944" s="7"/>
    </row>
    <row r="3945" spans="1:5">
      <c r="A3945" s="10">
        <v>4000300</v>
      </c>
      <c r="B3945" t="s">
        <v>7607</v>
      </c>
      <c r="C3945" s="7">
        <v>1</v>
      </c>
      <c r="D3945" s="7">
        <v>1</v>
      </c>
      <c r="E3945" s="7"/>
    </row>
    <row r="3946" spans="1:5">
      <c r="A3946" s="10">
        <v>4000310</v>
      </c>
      <c r="B3946" t="s">
        <v>7608</v>
      </c>
      <c r="C3946" s="7">
        <v>0</v>
      </c>
      <c r="D3946" s="7">
        <v>1</v>
      </c>
      <c r="E3946" s="7"/>
    </row>
    <row r="3947" spans="1:5">
      <c r="A3947" s="10">
        <v>4000320</v>
      </c>
      <c r="B3947" t="s">
        <v>7609</v>
      </c>
      <c r="C3947" s="7">
        <v>3</v>
      </c>
      <c r="D3947" s="7">
        <v>4</v>
      </c>
      <c r="E3947" s="7"/>
    </row>
    <row r="3948" spans="1:5">
      <c r="A3948" s="10">
        <v>4000330</v>
      </c>
      <c r="B3948" t="s">
        <v>7610</v>
      </c>
      <c r="C3948" s="7">
        <v>3</v>
      </c>
      <c r="D3948" s="7">
        <v>4</v>
      </c>
      <c r="E3948" s="7"/>
    </row>
    <row r="3949" spans="1:5">
      <c r="A3949" s="10">
        <v>4000340</v>
      </c>
      <c r="B3949" t="s">
        <v>7611</v>
      </c>
      <c r="C3949" s="7">
        <v>0</v>
      </c>
      <c r="D3949" s="7">
        <v>1</v>
      </c>
      <c r="E3949" s="7"/>
    </row>
    <row r="3950" spans="1:5">
      <c r="A3950" s="10">
        <v>4000350</v>
      </c>
      <c r="B3950" t="s">
        <v>7612</v>
      </c>
      <c r="C3950" s="7">
        <v>0</v>
      </c>
      <c r="D3950" s="7">
        <v>1</v>
      </c>
      <c r="E3950" s="7"/>
    </row>
    <row r="3951" spans="1:5">
      <c r="A3951" s="10">
        <v>4000360</v>
      </c>
      <c r="B3951" t="s">
        <v>7613</v>
      </c>
      <c r="C3951" s="7">
        <v>1</v>
      </c>
      <c r="D3951" s="7">
        <v>2</v>
      </c>
      <c r="E3951" s="7"/>
    </row>
    <row r="3952" spans="1:5">
      <c r="A3952" s="10">
        <v>4000370</v>
      </c>
      <c r="B3952" t="s">
        <v>7614</v>
      </c>
      <c r="C3952" s="7">
        <v>1</v>
      </c>
      <c r="D3952" s="7">
        <v>2</v>
      </c>
      <c r="E3952" s="7"/>
    </row>
    <row r="3953" spans="1:5">
      <c r="A3953" s="10">
        <v>4000380</v>
      </c>
      <c r="B3953" t="s">
        <v>7615</v>
      </c>
      <c r="C3953" s="7">
        <v>11</v>
      </c>
      <c r="D3953" s="7">
        <v>12</v>
      </c>
      <c r="E3953" s="7"/>
    </row>
    <row r="3954" spans="1:5">
      <c r="A3954" s="10">
        <v>4000390</v>
      </c>
      <c r="B3954" t="s">
        <v>7616</v>
      </c>
      <c r="C3954" s="7">
        <v>11</v>
      </c>
      <c r="D3954" s="7">
        <v>12</v>
      </c>
      <c r="E3954" s="7"/>
    </row>
    <row r="3955" spans="1:5">
      <c r="A3955" s="10">
        <v>4000400</v>
      </c>
      <c r="B3955" t="s">
        <v>7617</v>
      </c>
      <c r="C3955" s="7">
        <v>128</v>
      </c>
      <c r="D3955" s="7">
        <v>122</v>
      </c>
      <c r="E3955" s="7"/>
    </row>
    <row r="3956" spans="1:5">
      <c r="A3956" s="10">
        <v>4000410</v>
      </c>
      <c r="B3956" t="s">
        <v>7618</v>
      </c>
      <c r="C3956" s="7">
        <v>128</v>
      </c>
      <c r="D3956" s="7">
        <v>122</v>
      </c>
      <c r="E3956" s="7"/>
    </row>
    <row r="3957" spans="1:5">
      <c r="A3957" s="10">
        <v>4000420</v>
      </c>
      <c r="B3957" t="s">
        <v>7619</v>
      </c>
      <c r="C3957" s="7">
        <v>123</v>
      </c>
      <c r="D3957" s="7">
        <v>119</v>
      </c>
      <c r="E3957" s="7"/>
    </row>
    <row r="3958" spans="1:5">
      <c r="A3958" s="10">
        <v>4000430</v>
      </c>
      <c r="B3958" t="s">
        <v>7620</v>
      </c>
      <c r="C3958" s="7">
        <v>123</v>
      </c>
      <c r="D3958" s="7">
        <v>119</v>
      </c>
      <c r="E3958" s="7"/>
    </row>
    <row r="3959" spans="1:5">
      <c r="A3959" s="10">
        <v>4000440</v>
      </c>
      <c r="B3959" t="s">
        <v>7621</v>
      </c>
      <c r="C3959" s="7">
        <v>1576</v>
      </c>
      <c r="D3959" s="7">
        <v>1501</v>
      </c>
      <c r="E3959" s="7"/>
    </row>
    <row r="3960" spans="1:5">
      <c r="A3960" s="10">
        <v>4000450</v>
      </c>
      <c r="B3960" t="s">
        <v>7622</v>
      </c>
      <c r="C3960" s="7">
        <v>1576</v>
      </c>
      <c r="D3960" s="7">
        <v>1501</v>
      </c>
      <c r="E3960" s="7"/>
    </row>
    <row r="3961" spans="1:5">
      <c r="A3961" s="10">
        <v>4000460</v>
      </c>
      <c r="B3961" t="s">
        <v>7623</v>
      </c>
      <c r="C3961" s="7">
        <v>150</v>
      </c>
      <c r="D3961" s="7">
        <v>140</v>
      </c>
      <c r="E3961" s="7"/>
    </row>
    <row r="3962" spans="1:5">
      <c r="A3962" s="10">
        <v>4000470</v>
      </c>
      <c r="B3962" t="s">
        <v>7624</v>
      </c>
      <c r="C3962" s="7">
        <v>150</v>
      </c>
      <c r="D3962" s="7">
        <v>140</v>
      </c>
      <c r="E3962" s="7"/>
    </row>
    <row r="3963" spans="1:5">
      <c r="A3963" s="10">
        <v>4000480</v>
      </c>
      <c r="B3963" t="s">
        <v>7625</v>
      </c>
      <c r="C3963" s="7">
        <v>297</v>
      </c>
      <c r="D3963" s="7">
        <v>295</v>
      </c>
      <c r="E3963" s="7"/>
    </row>
    <row r="3964" spans="1:5">
      <c r="A3964" s="10">
        <v>4000490</v>
      </c>
      <c r="B3964" t="s">
        <v>7626</v>
      </c>
      <c r="C3964" s="7">
        <v>297</v>
      </c>
      <c r="D3964" s="7">
        <v>295</v>
      </c>
      <c r="E3964" s="7"/>
    </row>
    <row r="3965" spans="1:5">
      <c r="A3965" s="10">
        <v>4000500</v>
      </c>
      <c r="B3965" t="s">
        <v>7627</v>
      </c>
      <c r="C3965" s="7">
        <v>112</v>
      </c>
      <c r="D3965" s="7">
        <v>112</v>
      </c>
      <c r="E3965" s="7"/>
    </row>
    <row r="3966" spans="1:5">
      <c r="A3966" s="10">
        <v>4000510</v>
      </c>
      <c r="B3966" t="s">
        <v>7628</v>
      </c>
      <c r="C3966" s="7">
        <v>112</v>
      </c>
      <c r="D3966" s="7">
        <v>112</v>
      </c>
      <c r="E3966" s="7"/>
    </row>
    <row r="3967" spans="1:5">
      <c r="A3967" s="10">
        <v>4000520</v>
      </c>
      <c r="B3967" t="s">
        <v>7629</v>
      </c>
      <c r="C3967" s="7">
        <v>2542</v>
      </c>
      <c r="D3967" s="7">
        <v>2441</v>
      </c>
      <c r="E3967" s="7"/>
    </row>
    <row r="3968" spans="1:5">
      <c r="A3968" s="10">
        <v>4000530</v>
      </c>
      <c r="B3968" t="s">
        <v>7630</v>
      </c>
      <c r="C3968" s="7">
        <v>2542</v>
      </c>
      <c r="D3968" s="7">
        <v>2439</v>
      </c>
      <c r="E3968" s="7"/>
    </row>
    <row r="3969" spans="1:5">
      <c r="A3969" s="10">
        <v>4000540</v>
      </c>
      <c r="B3969" t="s">
        <v>7631</v>
      </c>
      <c r="C3969" s="7">
        <v>188</v>
      </c>
      <c r="D3969" s="7">
        <v>182</v>
      </c>
      <c r="E3969" s="7"/>
    </row>
    <row r="3970" spans="1:5">
      <c r="A3970" s="10">
        <v>4000550</v>
      </c>
      <c r="B3970" t="s">
        <v>7632</v>
      </c>
      <c r="C3970" s="7">
        <v>188</v>
      </c>
      <c r="D3970" s="7">
        <v>182</v>
      </c>
      <c r="E3970" s="7"/>
    </row>
    <row r="3971" spans="1:5">
      <c r="A3971" s="10">
        <v>4000560</v>
      </c>
      <c r="B3971" t="s">
        <v>7633</v>
      </c>
      <c r="C3971" s="7">
        <v>0</v>
      </c>
      <c r="D3971" s="7">
        <v>1</v>
      </c>
      <c r="E3971" s="7"/>
    </row>
    <row r="3972" spans="1:5">
      <c r="A3972" s="10">
        <v>4000570</v>
      </c>
      <c r="B3972" t="s">
        <v>7634</v>
      </c>
      <c r="C3972" s="7">
        <v>0</v>
      </c>
      <c r="D3972" s="7">
        <v>1</v>
      </c>
      <c r="E3972" s="7"/>
    </row>
    <row r="3973" spans="1:5">
      <c r="A3973" s="10">
        <v>4000580</v>
      </c>
      <c r="B3973" t="s">
        <v>7635</v>
      </c>
      <c r="C3973" s="7">
        <v>0</v>
      </c>
      <c r="D3973" s="7">
        <v>1</v>
      </c>
      <c r="E3973" s="7"/>
    </row>
    <row r="3974" spans="1:5">
      <c r="A3974" s="10">
        <v>4000590</v>
      </c>
      <c r="B3974" t="s">
        <v>7636</v>
      </c>
      <c r="C3974" s="7">
        <v>0</v>
      </c>
      <c r="D3974" s="7">
        <v>1</v>
      </c>
      <c r="E3974" s="7"/>
    </row>
    <row r="3975" spans="1:5">
      <c r="A3975" s="10">
        <v>4000600</v>
      </c>
      <c r="B3975" t="s">
        <v>7637</v>
      </c>
      <c r="C3975" s="7">
        <v>0</v>
      </c>
      <c r="D3975" s="7">
        <v>1</v>
      </c>
      <c r="E3975" s="7"/>
    </row>
    <row r="3976" spans="1:5">
      <c r="A3976" s="10">
        <v>4000610</v>
      </c>
      <c r="B3976" t="s">
        <v>7638</v>
      </c>
      <c r="C3976" s="7">
        <v>0</v>
      </c>
      <c r="D3976" s="7">
        <v>1</v>
      </c>
      <c r="E3976" s="7"/>
    </row>
    <row r="3977" spans="1:5">
      <c r="A3977" s="10">
        <v>4000760</v>
      </c>
      <c r="B3977" t="s">
        <v>7639</v>
      </c>
      <c r="C3977" s="7">
        <v>0</v>
      </c>
      <c r="D3977" s="7">
        <v>1</v>
      </c>
      <c r="E3977" s="7"/>
    </row>
    <row r="3978" spans="1:5">
      <c r="A3978" s="10">
        <v>4000770</v>
      </c>
      <c r="B3978" t="s">
        <v>7640</v>
      </c>
      <c r="C3978" s="7">
        <v>0</v>
      </c>
      <c r="D3978" s="7">
        <v>1</v>
      </c>
      <c r="E3978" s="7"/>
    </row>
    <row r="3979" spans="1:5">
      <c r="A3979" s="10">
        <v>4000780</v>
      </c>
      <c r="B3979" t="s">
        <v>7641</v>
      </c>
      <c r="C3979" s="7">
        <v>121</v>
      </c>
      <c r="D3979" s="7">
        <v>122</v>
      </c>
      <c r="E3979" s="7"/>
    </row>
    <row r="3980" spans="1:5">
      <c r="A3980" s="10">
        <v>4000790</v>
      </c>
      <c r="B3980" t="s">
        <v>7642</v>
      </c>
      <c r="C3980" s="7">
        <v>121</v>
      </c>
      <c r="D3980" s="7">
        <v>122</v>
      </c>
      <c r="E3980" s="7"/>
    </row>
    <row r="3981" spans="1:5">
      <c r="A3981" s="10">
        <v>4000800</v>
      </c>
      <c r="B3981" t="s">
        <v>7643</v>
      </c>
      <c r="C3981" s="7">
        <v>893</v>
      </c>
      <c r="D3981" s="7">
        <v>884</v>
      </c>
      <c r="E3981" s="7"/>
    </row>
    <row r="3982" spans="1:5">
      <c r="A3982" s="10">
        <v>4000810</v>
      </c>
      <c r="B3982" t="s">
        <v>7644</v>
      </c>
      <c r="C3982" s="7">
        <v>893</v>
      </c>
      <c r="D3982" s="7">
        <v>884</v>
      </c>
      <c r="E3982" s="7"/>
    </row>
    <row r="3983" spans="1:5">
      <c r="A3983" s="10">
        <v>4000820</v>
      </c>
      <c r="B3983" t="s">
        <v>7645</v>
      </c>
      <c r="C3983" s="7">
        <v>876</v>
      </c>
      <c r="D3983" s="7">
        <v>864</v>
      </c>
      <c r="E3983" s="7"/>
    </row>
    <row r="3984" spans="1:5">
      <c r="A3984" s="10">
        <v>4000830</v>
      </c>
      <c r="B3984" t="s">
        <v>7646</v>
      </c>
      <c r="C3984" s="7">
        <v>876</v>
      </c>
      <c r="D3984" s="7">
        <v>864</v>
      </c>
      <c r="E3984" s="7"/>
    </row>
    <row r="3985" spans="1:5">
      <c r="A3985" s="10">
        <v>4000840</v>
      </c>
      <c r="B3985" t="s">
        <v>7647</v>
      </c>
      <c r="C3985" s="7">
        <v>301</v>
      </c>
      <c r="D3985" s="7">
        <v>291</v>
      </c>
      <c r="E3985" s="7"/>
    </row>
    <row r="3986" spans="1:5">
      <c r="A3986" s="10">
        <v>4000850</v>
      </c>
      <c r="B3986" t="s">
        <v>7648</v>
      </c>
      <c r="C3986" s="7">
        <v>301</v>
      </c>
      <c r="D3986" s="7">
        <v>291</v>
      </c>
      <c r="E3986" s="7"/>
    </row>
    <row r="3987" spans="1:5">
      <c r="A3987" s="10">
        <v>4000860</v>
      </c>
      <c r="B3987" t="s">
        <v>7649</v>
      </c>
      <c r="C3987" s="7">
        <v>185</v>
      </c>
      <c r="D3987" s="7">
        <v>181</v>
      </c>
      <c r="E3987" s="7"/>
    </row>
    <row r="3988" spans="1:5">
      <c r="A3988" s="10">
        <v>4000870</v>
      </c>
      <c r="B3988" t="s">
        <v>7650</v>
      </c>
      <c r="C3988" s="7">
        <v>185</v>
      </c>
      <c r="D3988" s="7">
        <v>181</v>
      </c>
      <c r="E3988" s="7"/>
    </row>
    <row r="3989" spans="1:5">
      <c r="A3989" s="10">
        <v>4000880</v>
      </c>
      <c r="B3989" t="s">
        <v>7651</v>
      </c>
      <c r="C3989" s="7">
        <v>0</v>
      </c>
      <c r="D3989" s="7">
        <v>1</v>
      </c>
      <c r="E3989" s="7"/>
    </row>
    <row r="3990" spans="1:5">
      <c r="A3990" s="10">
        <v>4000890</v>
      </c>
      <c r="B3990" t="s">
        <v>7652</v>
      </c>
      <c r="C3990" s="7">
        <v>0</v>
      </c>
      <c r="D3990" s="7">
        <v>1</v>
      </c>
      <c r="E3990" s="7"/>
    </row>
    <row r="3991" spans="1:5">
      <c r="A3991" s="10">
        <v>4000900</v>
      </c>
      <c r="B3991" t="s">
        <v>7653</v>
      </c>
      <c r="C3991" s="7">
        <v>751</v>
      </c>
      <c r="D3991" s="7">
        <v>755</v>
      </c>
      <c r="E3991" s="7"/>
    </row>
    <row r="3992" spans="1:5">
      <c r="A3992" s="10">
        <v>4000910</v>
      </c>
      <c r="B3992" t="s">
        <v>7654</v>
      </c>
      <c r="C3992" s="7">
        <v>752</v>
      </c>
      <c r="D3992" s="7">
        <v>755</v>
      </c>
      <c r="E3992" s="7"/>
    </row>
    <row r="3993" spans="1:5">
      <c r="A3993" s="10">
        <v>4000920</v>
      </c>
      <c r="B3993" t="s">
        <v>7655</v>
      </c>
      <c r="C3993" s="7">
        <v>500</v>
      </c>
      <c r="D3993" s="7">
        <v>502</v>
      </c>
      <c r="E3993" s="7"/>
    </row>
    <row r="3994" spans="1:5">
      <c r="A3994" s="10">
        <v>4000930</v>
      </c>
      <c r="B3994" t="s">
        <v>7656</v>
      </c>
      <c r="C3994" s="7">
        <v>500</v>
      </c>
      <c r="D3994" s="7">
        <v>502</v>
      </c>
      <c r="E3994" s="7"/>
    </row>
    <row r="3995" spans="1:5">
      <c r="A3995" s="10">
        <v>4000940</v>
      </c>
      <c r="B3995" t="s">
        <v>7657</v>
      </c>
      <c r="C3995" s="7">
        <v>1</v>
      </c>
      <c r="D3995" s="7">
        <v>2</v>
      </c>
      <c r="E3995" s="7"/>
    </row>
    <row r="3996" spans="1:5">
      <c r="A3996" s="10">
        <v>4000950</v>
      </c>
      <c r="B3996" t="s">
        <v>7658</v>
      </c>
      <c r="C3996" s="7">
        <v>1</v>
      </c>
      <c r="D3996" s="7">
        <v>2</v>
      </c>
      <c r="E3996" s="7"/>
    </row>
    <row r="3997" spans="1:5">
      <c r="A3997" s="10">
        <v>4000960</v>
      </c>
      <c r="B3997" t="s">
        <v>7659</v>
      </c>
      <c r="C3997" s="7">
        <v>214</v>
      </c>
      <c r="D3997" s="7">
        <v>278</v>
      </c>
      <c r="E3997" s="7"/>
    </row>
    <row r="3998" spans="1:5">
      <c r="A3998" s="10">
        <v>4000970</v>
      </c>
      <c r="B3998" t="s">
        <v>7660</v>
      </c>
      <c r="C3998" s="7">
        <v>214</v>
      </c>
      <c r="D3998" s="7">
        <v>278</v>
      </c>
      <c r="E3998" s="7"/>
    </row>
    <row r="3999" spans="1:5">
      <c r="A3999" s="10">
        <v>4000980</v>
      </c>
      <c r="B3999" t="s">
        <v>7661</v>
      </c>
      <c r="C3999" s="7">
        <v>2</v>
      </c>
      <c r="D3999" s="7">
        <v>3</v>
      </c>
      <c r="E3999" s="7"/>
    </row>
    <row r="4000" spans="1:5">
      <c r="A4000" s="10">
        <v>4000990</v>
      </c>
      <c r="B4000" t="s">
        <v>7662</v>
      </c>
      <c r="C4000" s="7">
        <v>2</v>
      </c>
      <c r="D4000" s="7">
        <v>3</v>
      </c>
      <c r="E4000" s="7"/>
    </row>
    <row r="4001" spans="1:5">
      <c r="A4001" s="10">
        <v>4001000</v>
      </c>
      <c r="B4001" t="s">
        <v>7663</v>
      </c>
      <c r="C4001" s="7">
        <v>11</v>
      </c>
      <c r="D4001" s="7">
        <v>10</v>
      </c>
      <c r="E4001" s="7"/>
    </row>
    <row r="4002" spans="1:5">
      <c r="A4002" s="10">
        <v>4001010</v>
      </c>
      <c r="B4002" t="s">
        <v>7664</v>
      </c>
      <c r="C4002" s="7">
        <v>11</v>
      </c>
      <c r="D4002" s="7">
        <v>10</v>
      </c>
      <c r="E4002" s="7"/>
    </row>
    <row r="4003" spans="1:5">
      <c r="A4003" s="10">
        <v>4001020</v>
      </c>
      <c r="B4003" t="s">
        <v>7665</v>
      </c>
      <c r="C4003" s="7">
        <v>3</v>
      </c>
      <c r="D4003" s="7">
        <v>2</v>
      </c>
      <c r="E4003" s="7"/>
    </row>
    <row r="4004" spans="1:5">
      <c r="A4004" s="10">
        <v>4001030</v>
      </c>
      <c r="B4004" t="s">
        <v>7666</v>
      </c>
      <c r="C4004" s="7">
        <v>3</v>
      </c>
      <c r="D4004" s="7">
        <v>2</v>
      </c>
      <c r="E4004" s="7"/>
    </row>
    <row r="4005" spans="1:5">
      <c r="A4005" s="10">
        <v>4001040</v>
      </c>
      <c r="B4005" t="s">
        <v>7667</v>
      </c>
      <c r="C4005" s="7">
        <v>14</v>
      </c>
      <c r="D4005" s="7">
        <v>16</v>
      </c>
      <c r="E4005" s="7"/>
    </row>
    <row r="4006" spans="1:5">
      <c r="A4006" s="10">
        <v>4001050</v>
      </c>
      <c r="B4006" t="s">
        <v>7668</v>
      </c>
      <c r="C4006" s="7">
        <v>14</v>
      </c>
      <c r="D4006" s="7">
        <v>16</v>
      </c>
      <c r="E4006" s="7"/>
    </row>
    <row r="4007" spans="1:5">
      <c r="A4007" s="10">
        <v>4001060</v>
      </c>
      <c r="B4007" t="s">
        <v>7669</v>
      </c>
      <c r="C4007" s="7">
        <v>4</v>
      </c>
      <c r="D4007" s="7">
        <v>6</v>
      </c>
      <c r="E4007" s="7"/>
    </row>
    <row r="4008" spans="1:5">
      <c r="A4008" s="10">
        <v>4001070</v>
      </c>
      <c r="B4008" t="s">
        <v>7670</v>
      </c>
      <c r="C4008" s="7">
        <v>4</v>
      </c>
      <c r="D4008" s="7">
        <v>6</v>
      </c>
      <c r="E4008" s="7"/>
    </row>
    <row r="4009" spans="1:5">
      <c r="A4009" s="10">
        <v>4001080</v>
      </c>
      <c r="B4009" t="s">
        <v>7671</v>
      </c>
      <c r="C4009" s="7">
        <v>37</v>
      </c>
      <c r="D4009" s="7">
        <v>38</v>
      </c>
      <c r="E4009" s="7"/>
    </row>
    <row r="4010" spans="1:5">
      <c r="A4010" s="10">
        <v>4001090</v>
      </c>
      <c r="B4010" t="s">
        <v>7672</v>
      </c>
      <c r="C4010" s="7">
        <v>38</v>
      </c>
      <c r="D4010" s="7">
        <v>39</v>
      </c>
      <c r="E4010" s="7"/>
    </row>
    <row r="4011" spans="1:5">
      <c r="A4011" s="10">
        <v>4001100</v>
      </c>
      <c r="B4011" t="s">
        <v>7673</v>
      </c>
      <c r="C4011" s="7">
        <v>7</v>
      </c>
      <c r="D4011" s="7">
        <v>7</v>
      </c>
      <c r="E4011" s="7"/>
    </row>
    <row r="4012" spans="1:5">
      <c r="A4012" s="10">
        <v>4001110</v>
      </c>
      <c r="B4012" t="s">
        <v>7674</v>
      </c>
      <c r="C4012" s="7">
        <v>7</v>
      </c>
      <c r="D4012" s="7">
        <v>7</v>
      </c>
      <c r="E4012" s="7"/>
    </row>
    <row r="4013" spans="1:5">
      <c r="A4013" s="10">
        <v>4001120</v>
      </c>
      <c r="B4013" t="s">
        <v>7675</v>
      </c>
      <c r="C4013" s="7">
        <v>37</v>
      </c>
      <c r="D4013" s="7">
        <v>34</v>
      </c>
      <c r="E4013" s="7"/>
    </row>
    <row r="4014" spans="1:5">
      <c r="A4014" s="10">
        <v>4001130</v>
      </c>
      <c r="B4014" t="s">
        <v>7676</v>
      </c>
      <c r="C4014" s="7">
        <v>37</v>
      </c>
      <c r="D4014" s="7">
        <v>34</v>
      </c>
      <c r="E4014" s="7"/>
    </row>
    <row r="4015" spans="1:5">
      <c r="A4015" s="10">
        <v>4001140</v>
      </c>
      <c r="B4015" t="s">
        <v>7677</v>
      </c>
      <c r="C4015" s="7">
        <v>26</v>
      </c>
      <c r="D4015" s="7">
        <v>23</v>
      </c>
      <c r="E4015" s="7"/>
    </row>
    <row r="4016" spans="1:5">
      <c r="A4016" s="10">
        <v>4001150</v>
      </c>
      <c r="B4016" t="s">
        <v>7678</v>
      </c>
      <c r="C4016" s="7">
        <v>26</v>
      </c>
      <c r="D4016" s="7">
        <v>23</v>
      </c>
      <c r="E4016" s="7"/>
    </row>
    <row r="4017" spans="1:5">
      <c r="A4017" s="10">
        <v>4001160</v>
      </c>
      <c r="B4017" t="s">
        <v>7679</v>
      </c>
      <c r="C4017" s="7">
        <v>26</v>
      </c>
      <c r="D4017" s="7">
        <v>28</v>
      </c>
      <c r="E4017" s="7"/>
    </row>
    <row r="4018" spans="1:5">
      <c r="A4018" s="10">
        <v>4001170</v>
      </c>
      <c r="B4018" t="s">
        <v>7680</v>
      </c>
      <c r="C4018" s="7">
        <v>26</v>
      </c>
      <c r="D4018" s="7">
        <v>28</v>
      </c>
      <c r="E4018" s="7"/>
    </row>
    <row r="4019" spans="1:5">
      <c r="A4019" s="10">
        <v>4001180</v>
      </c>
      <c r="B4019" t="s">
        <v>7681</v>
      </c>
      <c r="C4019" s="7">
        <v>14</v>
      </c>
      <c r="D4019" s="7">
        <v>16</v>
      </c>
      <c r="E4019" s="7"/>
    </row>
    <row r="4020" spans="1:5">
      <c r="A4020" s="10">
        <v>4001190</v>
      </c>
      <c r="B4020" t="s">
        <v>7682</v>
      </c>
      <c r="C4020" s="7">
        <v>14</v>
      </c>
      <c r="D4020" s="7">
        <v>16</v>
      </c>
      <c r="E4020" s="7"/>
    </row>
    <row r="4021" spans="1:5">
      <c r="A4021" s="10">
        <v>4001200</v>
      </c>
      <c r="B4021" t="s">
        <v>7683</v>
      </c>
      <c r="C4021" s="7">
        <v>59</v>
      </c>
      <c r="D4021" s="7">
        <v>58</v>
      </c>
      <c r="E4021" s="7"/>
    </row>
    <row r="4022" spans="1:5">
      <c r="A4022" s="10">
        <v>4001210</v>
      </c>
      <c r="B4022" t="s">
        <v>7684</v>
      </c>
      <c r="C4022" s="7">
        <v>59</v>
      </c>
      <c r="D4022" s="7">
        <v>58</v>
      </c>
      <c r="E4022" s="7"/>
    </row>
    <row r="4023" spans="1:5">
      <c r="A4023" s="10">
        <v>4001220</v>
      </c>
      <c r="B4023" t="s">
        <v>7685</v>
      </c>
      <c r="C4023" s="7">
        <v>12</v>
      </c>
      <c r="D4023" s="7">
        <v>15</v>
      </c>
      <c r="E4023" s="7"/>
    </row>
    <row r="4024" spans="1:5">
      <c r="A4024" s="10">
        <v>4001230</v>
      </c>
      <c r="B4024" t="s">
        <v>7686</v>
      </c>
      <c r="C4024" s="7">
        <v>12</v>
      </c>
      <c r="D4024" s="7">
        <v>15</v>
      </c>
      <c r="E4024" s="7"/>
    </row>
    <row r="4025" spans="1:5">
      <c r="A4025" s="10">
        <v>4001240</v>
      </c>
      <c r="B4025" t="s">
        <v>7687</v>
      </c>
      <c r="C4025" s="7">
        <v>280</v>
      </c>
      <c r="D4025" s="7">
        <v>270</v>
      </c>
      <c r="E4025" s="7"/>
    </row>
    <row r="4026" spans="1:5">
      <c r="A4026" s="10">
        <v>4001250</v>
      </c>
      <c r="B4026" t="s">
        <v>7688</v>
      </c>
      <c r="C4026" s="7">
        <v>280</v>
      </c>
      <c r="D4026" s="7">
        <v>270</v>
      </c>
      <c r="E4026" s="7"/>
    </row>
    <row r="4027" spans="1:5">
      <c r="A4027" s="10">
        <v>4001260</v>
      </c>
      <c r="B4027" t="s">
        <v>7689</v>
      </c>
      <c r="C4027" s="7">
        <v>20</v>
      </c>
      <c r="D4027" s="7">
        <v>22</v>
      </c>
      <c r="E4027" s="7"/>
    </row>
    <row r="4028" spans="1:5">
      <c r="A4028" s="10">
        <v>4001270</v>
      </c>
      <c r="B4028" t="s">
        <v>7690</v>
      </c>
      <c r="C4028" s="7">
        <v>20</v>
      </c>
      <c r="D4028" s="7">
        <v>22</v>
      </c>
      <c r="E4028" s="7"/>
    </row>
    <row r="4029" spans="1:5">
      <c r="A4029" s="10">
        <v>4001280</v>
      </c>
      <c r="B4029" t="s">
        <v>7691</v>
      </c>
      <c r="C4029" s="7">
        <v>21</v>
      </c>
      <c r="D4029" s="7">
        <v>24</v>
      </c>
      <c r="E4029" s="7"/>
    </row>
    <row r="4030" spans="1:5">
      <c r="A4030" s="10">
        <v>4001290</v>
      </c>
      <c r="B4030" t="s">
        <v>7692</v>
      </c>
      <c r="C4030" s="7">
        <v>21</v>
      </c>
      <c r="D4030" s="7">
        <v>24</v>
      </c>
      <c r="E4030" s="7"/>
    </row>
    <row r="4031" spans="1:5">
      <c r="A4031" s="10">
        <v>4001300</v>
      </c>
      <c r="B4031" t="s">
        <v>7693</v>
      </c>
      <c r="C4031" s="7">
        <v>2</v>
      </c>
      <c r="D4031" s="7">
        <v>3</v>
      </c>
      <c r="E4031" s="7"/>
    </row>
    <row r="4032" spans="1:5">
      <c r="A4032" s="10">
        <v>4001310</v>
      </c>
      <c r="B4032" t="s">
        <v>7694</v>
      </c>
      <c r="C4032" s="7">
        <v>2</v>
      </c>
      <c r="D4032" s="7">
        <v>3</v>
      </c>
      <c r="E4032" s="7"/>
    </row>
    <row r="4033" spans="1:5">
      <c r="A4033" s="10">
        <v>4001320</v>
      </c>
      <c r="B4033" t="s">
        <v>7695</v>
      </c>
      <c r="C4033" s="7">
        <v>33</v>
      </c>
      <c r="D4033" s="7">
        <v>28</v>
      </c>
      <c r="E4033" s="7"/>
    </row>
    <row r="4034" spans="1:5">
      <c r="A4034" s="10">
        <v>4001330</v>
      </c>
      <c r="B4034" t="s">
        <v>7696</v>
      </c>
      <c r="C4034" s="7">
        <v>33</v>
      </c>
      <c r="D4034" s="7">
        <v>28</v>
      </c>
      <c r="E4034" s="7"/>
    </row>
    <row r="4035" spans="1:5">
      <c r="A4035" s="10">
        <v>4001340</v>
      </c>
      <c r="B4035" t="s">
        <v>7697</v>
      </c>
      <c r="C4035" s="7">
        <v>3</v>
      </c>
      <c r="D4035" s="7">
        <v>3</v>
      </c>
      <c r="E4035" s="7"/>
    </row>
    <row r="4036" spans="1:5">
      <c r="A4036" s="10">
        <v>4001350</v>
      </c>
      <c r="B4036" t="s">
        <v>7698</v>
      </c>
      <c r="C4036" s="7">
        <v>3</v>
      </c>
      <c r="D4036" s="7">
        <v>3</v>
      </c>
      <c r="E4036" s="7"/>
    </row>
    <row r="4037" spans="1:5">
      <c r="A4037" s="10">
        <v>4001360</v>
      </c>
      <c r="B4037" t="s">
        <v>7699</v>
      </c>
      <c r="C4037" s="7">
        <v>65</v>
      </c>
      <c r="D4037" s="7">
        <v>62</v>
      </c>
      <c r="E4037" s="7"/>
    </row>
    <row r="4038" spans="1:5">
      <c r="A4038" s="10">
        <v>4001370</v>
      </c>
      <c r="B4038" t="s">
        <v>7700</v>
      </c>
      <c r="C4038" s="7">
        <v>67</v>
      </c>
      <c r="D4038" s="7">
        <v>62</v>
      </c>
      <c r="E4038" s="7"/>
    </row>
    <row r="4039" spans="1:5">
      <c r="A4039" s="10">
        <v>4001380</v>
      </c>
      <c r="B4039" t="s">
        <v>7701</v>
      </c>
      <c r="C4039" s="7">
        <v>2</v>
      </c>
      <c r="D4039" s="7">
        <v>1</v>
      </c>
      <c r="E4039" s="7"/>
    </row>
    <row r="4040" spans="1:5">
      <c r="A4040" s="10">
        <v>4001390</v>
      </c>
      <c r="B4040" t="s">
        <v>7702</v>
      </c>
      <c r="C4040" s="7">
        <v>2</v>
      </c>
      <c r="D4040" s="7">
        <v>1</v>
      </c>
      <c r="E4040" s="7"/>
    </row>
    <row r="4041" spans="1:5">
      <c r="A4041" s="10">
        <v>4001400</v>
      </c>
      <c r="B4041" t="s">
        <v>7703</v>
      </c>
      <c r="C4041" s="7">
        <v>765</v>
      </c>
      <c r="D4041" s="7">
        <v>786</v>
      </c>
      <c r="E4041" s="7"/>
    </row>
    <row r="4042" spans="1:5">
      <c r="A4042" s="10">
        <v>4001410</v>
      </c>
      <c r="B4042" t="s">
        <v>7704</v>
      </c>
      <c r="C4042" s="7">
        <v>770</v>
      </c>
      <c r="D4042" s="7">
        <v>792</v>
      </c>
      <c r="E4042" s="7"/>
    </row>
    <row r="4043" spans="1:5">
      <c r="A4043" s="10">
        <v>4001420</v>
      </c>
      <c r="B4043" t="s">
        <v>7705</v>
      </c>
      <c r="C4043" s="7">
        <v>16</v>
      </c>
      <c r="D4043" s="7">
        <v>18</v>
      </c>
      <c r="E4043" s="7"/>
    </row>
    <row r="4044" spans="1:5">
      <c r="A4044" s="10">
        <v>4001430</v>
      </c>
      <c r="B4044" t="s">
        <v>7706</v>
      </c>
      <c r="C4044" s="7">
        <v>16</v>
      </c>
      <c r="D4044" s="7">
        <v>18</v>
      </c>
      <c r="E4044" s="7"/>
    </row>
    <row r="4045" spans="1:5">
      <c r="A4045" s="10">
        <v>4001440</v>
      </c>
      <c r="B4045" t="s">
        <v>7707</v>
      </c>
      <c r="C4045" s="7">
        <v>80</v>
      </c>
      <c r="D4045" s="7">
        <v>79</v>
      </c>
      <c r="E4045" s="7"/>
    </row>
    <row r="4046" spans="1:5">
      <c r="A4046" s="10">
        <v>4001450</v>
      </c>
      <c r="B4046" t="s">
        <v>7708</v>
      </c>
      <c r="C4046" s="7">
        <v>80</v>
      </c>
      <c r="D4046" s="7">
        <v>79</v>
      </c>
      <c r="E4046" s="7"/>
    </row>
    <row r="4047" spans="1:5">
      <c r="A4047" s="10">
        <v>4001460</v>
      </c>
      <c r="B4047" t="s">
        <v>7709</v>
      </c>
      <c r="C4047" s="7">
        <v>2</v>
      </c>
      <c r="D4047" s="7">
        <v>3</v>
      </c>
      <c r="E4047" s="7"/>
    </row>
    <row r="4048" spans="1:5">
      <c r="A4048" s="10">
        <v>4001470</v>
      </c>
      <c r="B4048" t="s">
        <v>7710</v>
      </c>
      <c r="C4048" s="7">
        <v>10</v>
      </c>
      <c r="D4048" s="7">
        <v>12</v>
      </c>
      <c r="E4048" s="7"/>
    </row>
    <row r="4049" spans="1:5">
      <c r="A4049" s="10">
        <v>4001480</v>
      </c>
      <c r="B4049" t="s">
        <v>7711</v>
      </c>
      <c r="C4049" s="7">
        <v>0</v>
      </c>
      <c r="D4049" s="7">
        <v>1</v>
      </c>
      <c r="E4049" s="7"/>
    </row>
    <row r="4050" spans="1:5">
      <c r="A4050" s="10">
        <v>4001490</v>
      </c>
      <c r="B4050" t="s">
        <v>7712</v>
      </c>
      <c r="C4050" s="7">
        <v>0</v>
      </c>
      <c r="D4050" s="7">
        <v>1</v>
      </c>
      <c r="E4050" s="7"/>
    </row>
    <row r="4051" spans="1:5">
      <c r="A4051" s="10">
        <v>4001500</v>
      </c>
      <c r="B4051" t="s">
        <v>7713</v>
      </c>
      <c r="C4051" s="7">
        <v>0</v>
      </c>
      <c r="D4051" s="7">
        <v>1</v>
      </c>
      <c r="E4051" s="7"/>
    </row>
    <row r="4052" spans="1:5">
      <c r="A4052" s="10">
        <v>4001510</v>
      </c>
      <c r="B4052" t="s">
        <v>7714</v>
      </c>
      <c r="C4052" s="7">
        <v>0</v>
      </c>
      <c r="D4052" s="7">
        <v>1</v>
      </c>
      <c r="E4052" s="7"/>
    </row>
    <row r="4053" spans="1:5">
      <c r="A4053" s="10">
        <v>4001520</v>
      </c>
      <c r="B4053" t="s">
        <v>7715</v>
      </c>
      <c r="C4053" s="7">
        <v>0</v>
      </c>
      <c r="D4053" s="7">
        <v>1</v>
      </c>
      <c r="E4053" s="7"/>
    </row>
    <row r="4054" spans="1:5">
      <c r="A4054" s="10">
        <v>4001530</v>
      </c>
      <c r="B4054" t="s">
        <v>7716</v>
      </c>
      <c r="C4054" s="7">
        <v>0</v>
      </c>
      <c r="D4054" s="7">
        <v>1</v>
      </c>
      <c r="E4054" s="7"/>
    </row>
    <row r="4055" spans="1:5">
      <c r="A4055" s="10">
        <v>4001580</v>
      </c>
      <c r="B4055" t="s">
        <v>7717</v>
      </c>
      <c r="C4055" s="7">
        <v>24</v>
      </c>
      <c r="D4055" s="7">
        <v>27</v>
      </c>
      <c r="E4055" s="7"/>
    </row>
    <row r="4056" spans="1:5">
      <c r="A4056" s="10">
        <v>4001590</v>
      </c>
      <c r="B4056" t="s">
        <v>7718</v>
      </c>
      <c r="C4056" s="7">
        <v>24</v>
      </c>
      <c r="D4056" s="7">
        <v>27</v>
      </c>
      <c r="E4056" s="7"/>
    </row>
    <row r="4057" spans="1:5">
      <c r="A4057" s="10">
        <v>4001600</v>
      </c>
      <c r="B4057" t="s">
        <v>7719</v>
      </c>
      <c r="C4057" s="7">
        <v>0</v>
      </c>
      <c r="D4057" s="7">
        <v>1</v>
      </c>
      <c r="E4057" s="7"/>
    </row>
    <row r="4058" spans="1:5">
      <c r="A4058" s="10">
        <v>4001610</v>
      </c>
      <c r="B4058" t="s">
        <v>7720</v>
      </c>
      <c r="C4058" s="7">
        <v>0</v>
      </c>
      <c r="D4058" s="7">
        <v>1</v>
      </c>
      <c r="E4058" s="7"/>
    </row>
    <row r="4059" spans="1:5">
      <c r="A4059" s="10">
        <v>4001620</v>
      </c>
      <c r="B4059" t="s">
        <v>7721</v>
      </c>
      <c r="C4059" s="7">
        <v>0</v>
      </c>
      <c r="D4059" s="7">
        <v>1</v>
      </c>
      <c r="E4059" s="7"/>
    </row>
    <row r="4060" spans="1:5">
      <c r="A4060" s="10">
        <v>4001630</v>
      </c>
      <c r="B4060" t="s">
        <v>7722</v>
      </c>
      <c r="C4060" s="7">
        <v>0</v>
      </c>
      <c r="D4060" s="7">
        <v>1</v>
      </c>
      <c r="E4060" s="7"/>
    </row>
    <row r="4061" spans="1:5">
      <c r="A4061" s="10" t="s">
        <v>7724</v>
      </c>
      <c r="B4061" t="s">
        <v>7725</v>
      </c>
      <c r="C4061" s="7">
        <v>7356</v>
      </c>
      <c r="D4061" s="7">
        <v>7380</v>
      </c>
      <c r="E4061" s="7"/>
    </row>
    <row r="4062" spans="1:5">
      <c r="A4062" s="10" t="s">
        <v>7726</v>
      </c>
      <c r="B4062" t="s">
        <v>7727</v>
      </c>
      <c r="C4062" s="7">
        <v>6</v>
      </c>
      <c r="D4062" s="7">
        <v>5</v>
      </c>
      <c r="E4062" s="7"/>
    </row>
    <row r="4063" spans="1:5">
      <c r="A4063" s="10" t="s">
        <v>7729</v>
      </c>
      <c r="B4063" t="s">
        <v>7730</v>
      </c>
      <c r="C4063" s="7">
        <v>0</v>
      </c>
      <c r="D4063" s="7">
        <v>5</v>
      </c>
      <c r="E4063" s="7"/>
    </row>
    <row r="4064" spans="1:5">
      <c r="A4064" s="10" t="s">
        <v>7009</v>
      </c>
      <c r="B4064" t="s">
        <v>7731</v>
      </c>
      <c r="C4064" s="7">
        <v>15</v>
      </c>
      <c r="D4064" s="7">
        <v>20</v>
      </c>
      <c r="E4064" s="7"/>
    </row>
    <row r="4065" spans="1:5">
      <c r="A4065" s="10" t="s">
        <v>7732</v>
      </c>
      <c r="B4065" t="s">
        <v>7733</v>
      </c>
      <c r="C4065" s="7">
        <v>8</v>
      </c>
      <c r="D4065" s="7">
        <v>10</v>
      </c>
      <c r="E4065" s="7"/>
    </row>
    <row r="4066" spans="1:5">
      <c r="A4066" s="10" t="s">
        <v>7734</v>
      </c>
      <c r="B4066" t="s">
        <v>7735</v>
      </c>
      <c r="C4066" s="7">
        <v>1</v>
      </c>
      <c r="D4066" s="7">
        <v>5</v>
      </c>
      <c r="E4066" s="7"/>
    </row>
    <row r="4067" spans="1:5">
      <c r="A4067" s="10" t="s">
        <v>7736</v>
      </c>
      <c r="B4067" t="s">
        <v>7737</v>
      </c>
      <c r="C4067" s="7">
        <v>24</v>
      </c>
      <c r="D4067" s="7">
        <v>35</v>
      </c>
      <c r="E4067" s="7"/>
    </row>
    <row r="4068" spans="1:5">
      <c r="A4068" s="10" t="s">
        <v>7739</v>
      </c>
      <c r="B4068" t="s">
        <v>7773</v>
      </c>
      <c r="C4068" s="7">
        <v>293</v>
      </c>
      <c r="D4068" s="7">
        <v>300</v>
      </c>
      <c r="E4068" s="7"/>
    </row>
    <row r="4069" spans="1:5">
      <c r="A4069" t="s">
        <v>7785</v>
      </c>
      <c r="B4069" t="s">
        <v>7786</v>
      </c>
      <c r="C4069" s="7">
        <v>1</v>
      </c>
      <c r="D4069" s="7">
        <v>1</v>
      </c>
      <c r="E4069" s="7"/>
    </row>
    <row r="4070" spans="1:5">
      <c r="A4070" t="s">
        <v>7787</v>
      </c>
      <c r="B4070" t="s">
        <v>7792</v>
      </c>
      <c r="C4070" s="7">
        <v>0</v>
      </c>
      <c r="D4070" s="7">
        <v>50</v>
      </c>
      <c r="E4070" s="7"/>
    </row>
    <row r="4071" spans="1:5">
      <c r="A4071" t="s">
        <v>7788</v>
      </c>
      <c r="B4071" t="s">
        <v>7793</v>
      </c>
      <c r="C4071" s="7">
        <v>0</v>
      </c>
      <c r="D4071" s="7">
        <v>65</v>
      </c>
      <c r="E4071" s="7"/>
    </row>
    <row r="4072" spans="1:5">
      <c r="A4072" t="s">
        <v>7789</v>
      </c>
      <c r="B4072" t="s">
        <v>7794</v>
      </c>
      <c r="C4072" s="7">
        <v>0</v>
      </c>
      <c r="D4072" s="7">
        <v>20</v>
      </c>
    </row>
    <row r="4073" spans="1:5">
      <c r="A4073" t="s">
        <v>7790</v>
      </c>
      <c r="B4073" t="s">
        <v>7795</v>
      </c>
      <c r="C4073" s="7">
        <v>0</v>
      </c>
      <c r="D4073" s="7">
        <v>50</v>
      </c>
    </row>
    <row r="4074" spans="1:5">
      <c r="A4074" t="s">
        <v>7791</v>
      </c>
      <c r="B4074" t="s">
        <v>7796</v>
      </c>
      <c r="C4074" s="7">
        <v>0</v>
      </c>
      <c r="D4074" s="7">
        <v>150</v>
      </c>
    </row>
    <row r="4075" spans="1:5">
      <c r="A4075">
        <v>59303002</v>
      </c>
      <c r="B4075" t="s">
        <v>7797</v>
      </c>
      <c r="C4075" s="7">
        <v>0</v>
      </c>
      <c r="D4075" s="7">
        <v>8</v>
      </c>
    </row>
    <row r="4076" spans="1:5">
      <c r="A4076">
        <v>59303003</v>
      </c>
      <c r="B4076" t="s">
        <v>7798</v>
      </c>
      <c r="C4076" s="7">
        <v>0</v>
      </c>
      <c r="D4076" s="7">
        <v>8</v>
      </c>
    </row>
    <row r="4077" spans="1:5">
      <c r="A4077">
        <v>59300012</v>
      </c>
      <c r="B4077" t="s">
        <v>7799</v>
      </c>
      <c r="C4077" s="7">
        <v>0</v>
      </c>
      <c r="D4077" s="7">
        <v>110</v>
      </c>
    </row>
    <row r="4078" spans="1:5">
      <c r="A4078">
        <v>59300013</v>
      </c>
      <c r="B4078" t="s">
        <v>7800</v>
      </c>
      <c r="C4078" s="7">
        <v>0</v>
      </c>
      <c r="D4078" s="7">
        <v>110</v>
      </c>
    </row>
    <row r="4079" spans="1:5">
      <c r="A4079" s="10" t="s">
        <v>89</v>
      </c>
      <c r="B4079" s="10"/>
      <c r="C4079" s="7">
        <v>10575757</v>
      </c>
      <c r="D4079" s="7">
        <v>10959776.325999994</v>
      </c>
    </row>
    <row r="4080" spans="1:5">
      <c r="A4080"/>
    </row>
    <row r="4081" spans="1:1">
      <c r="A4081"/>
    </row>
    <row r="4082" spans="1:1">
      <c r="A4082"/>
    </row>
    <row r="4083" spans="1:1">
      <c r="A4083"/>
    </row>
    <row r="4084" spans="1:1">
      <c r="A4084"/>
    </row>
    <row r="4085" spans="1:1">
      <c r="A4085"/>
    </row>
    <row r="4086" spans="1:1">
      <c r="A4086"/>
    </row>
    <row r="4087" spans="1:1">
      <c r="A4087"/>
    </row>
    <row r="4088" spans="1:1">
      <c r="A4088"/>
    </row>
    <row r="4089" spans="1:1">
      <c r="A4089"/>
    </row>
  </sheetData>
  <mergeCells count="1">
    <mergeCell ref="C2:D2"/>
  </mergeCells>
  <pageMargins left="0.7" right="0.7" top="0.75" bottom="0.75" header="0.3" footer="0.3"/>
  <pageSetup paperSize="9" orientation="portrait" horizontalDpi="4294967294" verticalDpi="4294967294"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Q46"/>
  <sheetViews>
    <sheetView zoomScaleNormal="100" zoomScaleSheetLayoutView="100" workbookViewId="0">
      <selection activeCell="G18" sqref="G18"/>
    </sheetView>
  </sheetViews>
  <sheetFormatPr defaultRowHeight="12.75"/>
  <cols>
    <col min="1" max="1" width="7.140625" style="347" customWidth="1"/>
    <col min="2" max="2" width="33.5703125" style="347" customWidth="1"/>
    <col min="3" max="3" width="9.140625" style="347" customWidth="1"/>
    <col min="4" max="4" width="8.140625" style="347" customWidth="1"/>
    <col min="5" max="16" width="8.85546875" style="347" customWidth="1"/>
    <col min="17" max="17" width="9.28515625" style="347" customWidth="1"/>
    <col min="257" max="257" width="7.140625" customWidth="1"/>
    <col min="258" max="258" width="7" customWidth="1"/>
    <col min="259" max="259" width="26.5703125" customWidth="1"/>
    <col min="260" max="260" width="9.7109375" customWidth="1"/>
    <col min="261" max="261" width="14.85546875" customWidth="1"/>
    <col min="262" max="262" width="10.7109375" customWidth="1"/>
    <col min="263" max="263" width="9.5703125" customWidth="1"/>
    <col min="264" max="264" width="10.5703125" customWidth="1"/>
    <col min="265" max="266" width="9.85546875" customWidth="1"/>
    <col min="267" max="267" width="10.140625" customWidth="1"/>
    <col min="268" max="268" width="9.42578125" customWidth="1"/>
    <col min="269" max="269" width="10.28515625" customWidth="1"/>
    <col min="270" max="272" width="9.85546875" customWidth="1"/>
    <col min="273" max="273" width="9.28515625" customWidth="1"/>
    <col min="513" max="513" width="7.140625" customWidth="1"/>
    <col min="514" max="514" width="7" customWidth="1"/>
    <col min="515" max="515" width="26.5703125" customWidth="1"/>
    <col min="516" max="516" width="9.7109375" customWidth="1"/>
    <col min="517" max="517" width="14.85546875" customWidth="1"/>
    <col min="518" max="518" width="10.7109375" customWidth="1"/>
    <col min="519" max="519" width="9.5703125" customWidth="1"/>
    <col min="520" max="520" width="10.5703125" customWidth="1"/>
    <col min="521" max="522" width="9.85546875" customWidth="1"/>
    <col min="523" max="523" width="10.140625" customWidth="1"/>
    <col min="524" max="524" width="9.42578125" customWidth="1"/>
    <col min="525" max="525" width="10.28515625" customWidth="1"/>
    <col min="526" max="528" width="9.85546875" customWidth="1"/>
    <col min="529" max="529" width="9.28515625" customWidth="1"/>
    <col min="769" max="769" width="7.140625" customWidth="1"/>
    <col min="770" max="770" width="7" customWidth="1"/>
    <col min="771" max="771" width="26.5703125" customWidth="1"/>
    <col min="772" max="772" width="9.7109375" customWidth="1"/>
    <col min="773" max="773" width="14.85546875" customWidth="1"/>
    <col min="774" max="774" width="10.7109375" customWidth="1"/>
    <col min="775" max="775" width="9.5703125" customWidth="1"/>
    <col min="776" max="776" width="10.5703125" customWidth="1"/>
    <col min="777" max="778" width="9.85546875" customWidth="1"/>
    <col min="779" max="779" width="10.140625" customWidth="1"/>
    <col min="780" max="780" width="9.42578125" customWidth="1"/>
    <col min="781" max="781" width="10.28515625" customWidth="1"/>
    <col min="782" max="784" width="9.85546875" customWidth="1"/>
    <col min="785" max="785" width="9.28515625" customWidth="1"/>
    <col min="1025" max="1025" width="7.140625" customWidth="1"/>
    <col min="1026" max="1026" width="7" customWidth="1"/>
    <col min="1027" max="1027" width="26.5703125" customWidth="1"/>
    <col min="1028" max="1028" width="9.7109375" customWidth="1"/>
    <col min="1029" max="1029" width="14.85546875" customWidth="1"/>
    <col min="1030" max="1030" width="10.7109375" customWidth="1"/>
    <col min="1031" max="1031" width="9.5703125" customWidth="1"/>
    <col min="1032" max="1032" width="10.5703125" customWidth="1"/>
    <col min="1033" max="1034" width="9.85546875" customWidth="1"/>
    <col min="1035" max="1035" width="10.140625" customWidth="1"/>
    <col min="1036" max="1036" width="9.42578125" customWidth="1"/>
    <col min="1037" max="1037" width="10.28515625" customWidth="1"/>
    <col min="1038" max="1040" width="9.85546875" customWidth="1"/>
    <col min="1041" max="1041" width="9.28515625" customWidth="1"/>
    <col min="1281" max="1281" width="7.140625" customWidth="1"/>
    <col min="1282" max="1282" width="7" customWidth="1"/>
    <col min="1283" max="1283" width="26.5703125" customWidth="1"/>
    <col min="1284" max="1284" width="9.7109375" customWidth="1"/>
    <col min="1285" max="1285" width="14.85546875" customWidth="1"/>
    <col min="1286" max="1286" width="10.7109375" customWidth="1"/>
    <col min="1287" max="1287" width="9.5703125" customWidth="1"/>
    <col min="1288" max="1288" width="10.5703125" customWidth="1"/>
    <col min="1289" max="1290" width="9.85546875" customWidth="1"/>
    <col min="1291" max="1291" width="10.140625" customWidth="1"/>
    <col min="1292" max="1292" width="9.42578125" customWidth="1"/>
    <col min="1293" max="1293" width="10.28515625" customWidth="1"/>
    <col min="1294" max="1296" width="9.85546875" customWidth="1"/>
    <col min="1297" max="1297" width="9.28515625" customWidth="1"/>
    <col min="1537" max="1537" width="7.140625" customWidth="1"/>
    <col min="1538" max="1538" width="7" customWidth="1"/>
    <col min="1539" max="1539" width="26.5703125" customWidth="1"/>
    <col min="1540" max="1540" width="9.7109375" customWidth="1"/>
    <col min="1541" max="1541" width="14.85546875" customWidth="1"/>
    <col min="1542" max="1542" width="10.7109375" customWidth="1"/>
    <col min="1543" max="1543" width="9.5703125" customWidth="1"/>
    <col min="1544" max="1544" width="10.5703125" customWidth="1"/>
    <col min="1545" max="1546" width="9.85546875" customWidth="1"/>
    <col min="1547" max="1547" width="10.140625" customWidth="1"/>
    <col min="1548" max="1548" width="9.42578125" customWidth="1"/>
    <col min="1549" max="1549" width="10.28515625" customWidth="1"/>
    <col min="1550" max="1552" width="9.85546875" customWidth="1"/>
    <col min="1553" max="1553" width="9.28515625" customWidth="1"/>
    <col min="1793" max="1793" width="7.140625" customWidth="1"/>
    <col min="1794" max="1794" width="7" customWidth="1"/>
    <col min="1795" max="1795" width="26.5703125" customWidth="1"/>
    <col min="1796" max="1796" width="9.7109375" customWidth="1"/>
    <col min="1797" max="1797" width="14.85546875" customWidth="1"/>
    <col min="1798" max="1798" width="10.7109375" customWidth="1"/>
    <col min="1799" max="1799" width="9.5703125" customWidth="1"/>
    <col min="1800" max="1800" width="10.5703125" customWidth="1"/>
    <col min="1801" max="1802" width="9.85546875" customWidth="1"/>
    <col min="1803" max="1803" width="10.140625" customWidth="1"/>
    <col min="1804" max="1804" width="9.42578125" customWidth="1"/>
    <col min="1805" max="1805" width="10.28515625" customWidth="1"/>
    <col min="1806" max="1808" width="9.85546875" customWidth="1"/>
    <col min="1809" max="1809" width="9.28515625" customWidth="1"/>
    <col min="2049" max="2049" width="7.140625" customWidth="1"/>
    <col min="2050" max="2050" width="7" customWidth="1"/>
    <col min="2051" max="2051" width="26.5703125" customWidth="1"/>
    <col min="2052" max="2052" width="9.7109375" customWidth="1"/>
    <col min="2053" max="2053" width="14.85546875" customWidth="1"/>
    <col min="2054" max="2054" width="10.7109375" customWidth="1"/>
    <col min="2055" max="2055" width="9.5703125" customWidth="1"/>
    <col min="2056" max="2056" width="10.5703125" customWidth="1"/>
    <col min="2057" max="2058" width="9.85546875" customWidth="1"/>
    <col min="2059" max="2059" width="10.140625" customWidth="1"/>
    <col min="2060" max="2060" width="9.42578125" customWidth="1"/>
    <col min="2061" max="2061" width="10.28515625" customWidth="1"/>
    <col min="2062" max="2064" width="9.85546875" customWidth="1"/>
    <col min="2065" max="2065" width="9.28515625" customWidth="1"/>
    <col min="2305" max="2305" width="7.140625" customWidth="1"/>
    <col min="2306" max="2306" width="7" customWidth="1"/>
    <col min="2307" max="2307" width="26.5703125" customWidth="1"/>
    <col min="2308" max="2308" width="9.7109375" customWidth="1"/>
    <col min="2309" max="2309" width="14.85546875" customWidth="1"/>
    <col min="2310" max="2310" width="10.7109375" customWidth="1"/>
    <col min="2311" max="2311" width="9.5703125" customWidth="1"/>
    <col min="2312" max="2312" width="10.5703125" customWidth="1"/>
    <col min="2313" max="2314" width="9.85546875" customWidth="1"/>
    <col min="2315" max="2315" width="10.140625" customWidth="1"/>
    <col min="2316" max="2316" width="9.42578125" customWidth="1"/>
    <col min="2317" max="2317" width="10.28515625" customWidth="1"/>
    <col min="2318" max="2320" width="9.85546875" customWidth="1"/>
    <col min="2321" max="2321" width="9.28515625" customWidth="1"/>
    <col min="2561" max="2561" width="7.140625" customWidth="1"/>
    <col min="2562" max="2562" width="7" customWidth="1"/>
    <col min="2563" max="2563" width="26.5703125" customWidth="1"/>
    <col min="2564" max="2564" width="9.7109375" customWidth="1"/>
    <col min="2565" max="2565" width="14.85546875" customWidth="1"/>
    <col min="2566" max="2566" width="10.7109375" customWidth="1"/>
    <col min="2567" max="2567" width="9.5703125" customWidth="1"/>
    <col min="2568" max="2568" width="10.5703125" customWidth="1"/>
    <col min="2569" max="2570" width="9.85546875" customWidth="1"/>
    <col min="2571" max="2571" width="10.140625" customWidth="1"/>
    <col min="2572" max="2572" width="9.42578125" customWidth="1"/>
    <col min="2573" max="2573" width="10.28515625" customWidth="1"/>
    <col min="2574" max="2576" width="9.85546875" customWidth="1"/>
    <col min="2577" max="2577" width="9.28515625" customWidth="1"/>
    <col min="2817" max="2817" width="7.140625" customWidth="1"/>
    <col min="2818" max="2818" width="7" customWidth="1"/>
    <col min="2819" max="2819" width="26.5703125" customWidth="1"/>
    <col min="2820" max="2820" width="9.7109375" customWidth="1"/>
    <col min="2821" max="2821" width="14.85546875" customWidth="1"/>
    <col min="2822" max="2822" width="10.7109375" customWidth="1"/>
    <col min="2823" max="2823" width="9.5703125" customWidth="1"/>
    <col min="2824" max="2824" width="10.5703125" customWidth="1"/>
    <col min="2825" max="2826" width="9.85546875" customWidth="1"/>
    <col min="2827" max="2827" width="10.140625" customWidth="1"/>
    <col min="2828" max="2828" width="9.42578125" customWidth="1"/>
    <col min="2829" max="2829" width="10.28515625" customWidth="1"/>
    <col min="2830" max="2832" width="9.85546875" customWidth="1"/>
    <col min="2833" max="2833" width="9.28515625" customWidth="1"/>
    <col min="3073" max="3073" width="7.140625" customWidth="1"/>
    <col min="3074" max="3074" width="7" customWidth="1"/>
    <col min="3075" max="3075" width="26.5703125" customWidth="1"/>
    <col min="3076" max="3076" width="9.7109375" customWidth="1"/>
    <col min="3077" max="3077" width="14.85546875" customWidth="1"/>
    <col min="3078" max="3078" width="10.7109375" customWidth="1"/>
    <col min="3079" max="3079" width="9.5703125" customWidth="1"/>
    <col min="3080" max="3080" width="10.5703125" customWidth="1"/>
    <col min="3081" max="3082" width="9.85546875" customWidth="1"/>
    <col min="3083" max="3083" width="10.140625" customWidth="1"/>
    <col min="3084" max="3084" width="9.42578125" customWidth="1"/>
    <col min="3085" max="3085" width="10.28515625" customWidth="1"/>
    <col min="3086" max="3088" width="9.85546875" customWidth="1"/>
    <col min="3089" max="3089" width="9.28515625" customWidth="1"/>
    <col min="3329" max="3329" width="7.140625" customWidth="1"/>
    <col min="3330" max="3330" width="7" customWidth="1"/>
    <col min="3331" max="3331" width="26.5703125" customWidth="1"/>
    <col min="3332" max="3332" width="9.7109375" customWidth="1"/>
    <col min="3333" max="3333" width="14.85546875" customWidth="1"/>
    <col min="3334" max="3334" width="10.7109375" customWidth="1"/>
    <col min="3335" max="3335" width="9.5703125" customWidth="1"/>
    <col min="3336" max="3336" width="10.5703125" customWidth="1"/>
    <col min="3337" max="3338" width="9.85546875" customWidth="1"/>
    <col min="3339" max="3339" width="10.140625" customWidth="1"/>
    <col min="3340" max="3340" width="9.42578125" customWidth="1"/>
    <col min="3341" max="3341" width="10.28515625" customWidth="1"/>
    <col min="3342" max="3344" width="9.85546875" customWidth="1"/>
    <col min="3345" max="3345" width="9.28515625" customWidth="1"/>
    <col min="3585" max="3585" width="7.140625" customWidth="1"/>
    <col min="3586" max="3586" width="7" customWidth="1"/>
    <col min="3587" max="3587" width="26.5703125" customWidth="1"/>
    <col min="3588" max="3588" width="9.7109375" customWidth="1"/>
    <col min="3589" max="3589" width="14.85546875" customWidth="1"/>
    <col min="3590" max="3590" width="10.7109375" customWidth="1"/>
    <col min="3591" max="3591" width="9.5703125" customWidth="1"/>
    <col min="3592" max="3592" width="10.5703125" customWidth="1"/>
    <col min="3593" max="3594" width="9.85546875" customWidth="1"/>
    <col min="3595" max="3595" width="10.140625" customWidth="1"/>
    <col min="3596" max="3596" width="9.42578125" customWidth="1"/>
    <col min="3597" max="3597" width="10.28515625" customWidth="1"/>
    <col min="3598" max="3600" width="9.85546875" customWidth="1"/>
    <col min="3601" max="3601" width="9.28515625" customWidth="1"/>
    <col min="3841" max="3841" width="7.140625" customWidth="1"/>
    <col min="3842" max="3842" width="7" customWidth="1"/>
    <col min="3843" max="3843" width="26.5703125" customWidth="1"/>
    <col min="3844" max="3844" width="9.7109375" customWidth="1"/>
    <col min="3845" max="3845" width="14.85546875" customWidth="1"/>
    <col min="3846" max="3846" width="10.7109375" customWidth="1"/>
    <col min="3847" max="3847" width="9.5703125" customWidth="1"/>
    <col min="3848" max="3848" width="10.5703125" customWidth="1"/>
    <col min="3849" max="3850" width="9.85546875" customWidth="1"/>
    <col min="3851" max="3851" width="10.140625" customWidth="1"/>
    <col min="3852" max="3852" width="9.42578125" customWidth="1"/>
    <col min="3853" max="3853" width="10.28515625" customWidth="1"/>
    <col min="3854" max="3856" width="9.85546875" customWidth="1"/>
    <col min="3857" max="3857" width="9.28515625" customWidth="1"/>
    <col min="4097" max="4097" width="7.140625" customWidth="1"/>
    <col min="4098" max="4098" width="7" customWidth="1"/>
    <col min="4099" max="4099" width="26.5703125" customWidth="1"/>
    <col min="4100" max="4100" width="9.7109375" customWidth="1"/>
    <col min="4101" max="4101" width="14.85546875" customWidth="1"/>
    <col min="4102" max="4102" width="10.7109375" customWidth="1"/>
    <col min="4103" max="4103" width="9.5703125" customWidth="1"/>
    <col min="4104" max="4104" width="10.5703125" customWidth="1"/>
    <col min="4105" max="4106" width="9.85546875" customWidth="1"/>
    <col min="4107" max="4107" width="10.140625" customWidth="1"/>
    <col min="4108" max="4108" width="9.42578125" customWidth="1"/>
    <col min="4109" max="4109" width="10.28515625" customWidth="1"/>
    <col min="4110" max="4112" width="9.85546875" customWidth="1"/>
    <col min="4113" max="4113" width="9.28515625" customWidth="1"/>
    <col min="4353" max="4353" width="7.140625" customWidth="1"/>
    <col min="4354" max="4354" width="7" customWidth="1"/>
    <col min="4355" max="4355" width="26.5703125" customWidth="1"/>
    <col min="4356" max="4356" width="9.7109375" customWidth="1"/>
    <col min="4357" max="4357" width="14.85546875" customWidth="1"/>
    <col min="4358" max="4358" width="10.7109375" customWidth="1"/>
    <col min="4359" max="4359" width="9.5703125" customWidth="1"/>
    <col min="4360" max="4360" width="10.5703125" customWidth="1"/>
    <col min="4361" max="4362" width="9.85546875" customWidth="1"/>
    <col min="4363" max="4363" width="10.140625" customWidth="1"/>
    <col min="4364" max="4364" width="9.42578125" customWidth="1"/>
    <col min="4365" max="4365" width="10.28515625" customWidth="1"/>
    <col min="4366" max="4368" width="9.85546875" customWidth="1"/>
    <col min="4369" max="4369" width="9.28515625" customWidth="1"/>
    <col min="4609" max="4609" width="7.140625" customWidth="1"/>
    <col min="4610" max="4610" width="7" customWidth="1"/>
    <col min="4611" max="4611" width="26.5703125" customWidth="1"/>
    <col min="4612" max="4612" width="9.7109375" customWidth="1"/>
    <col min="4613" max="4613" width="14.85546875" customWidth="1"/>
    <col min="4614" max="4614" width="10.7109375" customWidth="1"/>
    <col min="4615" max="4615" width="9.5703125" customWidth="1"/>
    <col min="4616" max="4616" width="10.5703125" customWidth="1"/>
    <col min="4617" max="4618" width="9.85546875" customWidth="1"/>
    <col min="4619" max="4619" width="10.140625" customWidth="1"/>
    <col min="4620" max="4620" width="9.42578125" customWidth="1"/>
    <col min="4621" max="4621" width="10.28515625" customWidth="1"/>
    <col min="4622" max="4624" width="9.85546875" customWidth="1"/>
    <col min="4625" max="4625" width="9.28515625" customWidth="1"/>
    <col min="4865" max="4865" width="7.140625" customWidth="1"/>
    <col min="4866" max="4866" width="7" customWidth="1"/>
    <col min="4867" max="4867" width="26.5703125" customWidth="1"/>
    <col min="4868" max="4868" width="9.7109375" customWidth="1"/>
    <col min="4869" max="4869" width="14.85546875" customWidth="1"/>
    <col min="4870" max="4870" width="10.7109375" customWidth="1"/>
    <col min="4871" max="4871" width="9.5703125" customWidth="1"/>
    <col min="4872" max="4872" width="10.5703125" customWidth="1"/>
    <col min="4873" max="4874" width="9.85546875" customWidth="1"/>
    <col min="4875" max="4875" width="10.140625" customWidth="1"/>
    <col min="4876" max="4876" width="9.42578125" customWidth="1"/>
    <col min="4877" max="4877" width="10.28515625" customWidth="1"/>
    <col min="4878" max="4880" width="9.85546875" customWidth="1"/>
    <col min="4881" max="4881" width="9.28515625" customWidth="1"/>
    <col min="5121" max="5121" width="7.140625" customWidth="1"/>
    <col min="5122" max="5122" width="7" customWidth="1"/>
    <col min="5123" max="5123" width="26.5703125" customWidth="1"/>
    <col min="5124" max="5124" width="9.7109375" customWidth="1"/>
    <col min="5125" max="5125" width="14.85546875" customWidth="1"/>
    <col min="5126" max="5126" width="10.7109375" customWidth="1"/>
    <col min="5127" max="5127" width="9.5703125" customWidth="1"/>
    <col min="5128" max="5128" width="10.5703125" customWidth="1"/>
    <col min="5129" max="5130" width="9.85546875" customWidth="1"/>
    <col min="5131" max="5131" width="10.140625" customWidth="1"/>
    <col min="5132" max="5132" width="9.42578125" customWidth="1"/>
    <col min="5133" max="5133" width="10.28515625" customWidth="1"/>
    <col min="5134" max="5136" width="9.85546875" customWidth="1"/>
    <col min="5137" max="5137" width="9.28515625" customWidth="1"/>
    <col min="5377" max="5377" width="7.140625" customWidth="1"/>
    <col min="5378" max="5378" width="7" customWidth="1"/>
    <col min="5379" max="5379" width="26.5703125" customWidth="1"/>
    <col min="5380" max="5380" width="9.7109375" customWidth="1"/>
    <col min="5381" max="5381" width="14.85546875" customWidth="1"/>
    <col min="5382" max="5382" width="10.7109375" customWidth="1"/>
    <col min="5383" max="5383" width="9.5703125" customWidth="1"/>
    <col min="5384" max="5384" width="10.5703125" customWidth="1"/>
    <col min="5385" max="5386" width="9.85546875" customWidth="1"/>
    <col min="5387" max="5387" width="10.140625" customWidth="1"/>
    <col min="5388" max="5388" width="9.42578125" customWidth="1"/>
    <col min="5389" max="5389" width="10.28515625" customWidth="1"/>
    <col min="5390" max="5392" width="9.85546875" customWidth="1"/>
    <col min="5393" max="5393" width="9.28515625" customWidth="1"/>
    <col min="5633" max="5633" width="7.140625" customWidth="1"/>
    <col min="5634" max="5634" width="7" customWidth="1"/>
    <col min="5635" max="5635" width="26.5703125" customWidth="1"/>
    <col min="5636" max="5636" width="9.7109375" customWidth="1"/>
    <col min="5637" max="5637" width="14.85546875" customWidth="1"/>
    <col min="5638" max="5638" width="10.7109375" customWidth="1"/>
    <col min="5639" max="5639" width="9.5703125" customWidth="1"/>
    <col min="5640" max="5640" width="10.5703125" customWidth="1"/>
    <col min="5641" max="5642" width="9.85546875" customWidth="1"/>
    <col min="5643" max="5643" width="10.140625" customWidth="1"/>
    <col min="5644" max="5644" width="9.42578125" customWidth="1"/>
    <col min="5645" max="5645" width="10.28515625" customWidth="1"/>
    <col min="5646" max="5648" width="9.85546875" customWidth="1"/>
    <col min="5649" max="5649" width="9.28515625" customWidth="1"/>
    <col min="5889" max="5889" width="7.140625" customWidth="1"/>
    <col min="5890" max="5890" width="7" customWidth="1"/>
    <col min="5891" max="5891" width="26.5703125" customWidth="1"/>
    <col min="5892" max="5892" width="9.7109375" customWidth="1"/>
    <col min="5893" max="5893" width="14.85546875" customWidth="1"/>
    <col min="5894" max="5894" width="10.7109375" customWidth="1"/>
    <col min="5895" max="5895" width="9.5703125" customWidth="1"/>
    <col min="5896" max="5896" width="10.5703125" customWidth="1"/>
    <col min="5897" max="5898" width="9.85546875" customWidth="1"/>
    <col min="5899" max="5899" width="10.140625" customWidth="1"/>
    <col min="5900" max="5900" width="9.42578125" customWidth="1"/>
    <col min="5901" max="5901" width="10.28515625" customWidth="1"/>
    <col min="5902" max="5904" width="9.85546875" customWidth="1"/>
    <col min="5905" max="5905" width="9.28515625" customWidth="1"/>
    <col min="6145" max="6145" width="7.140625" customWidth="1"/>
    <col min="6146" max="6146" width="7" customWidth="1"/>
    <col min="6147" max="6147" width="26.5703125" customWidth="1"/>
    <col min="6148" max="6148" width="9.7109375" customWidth="1"/>
    <col min="6149" max="6149" width="14.85546875" customWidth="1"/>
    <col min="6150" max="6150" width="10.7109375" customWidth="1"/>
    <col min="6151" max="6151" width="9.5703125" customWidth="1"/>
    <col min="6152" max="6152" width="10.5703125" customWidth="1"/>
    <col min="6153" max="6154" width="9.85546875" customWidth="1"/>
    <col min="6155" max="6155" width="10.140625" customWidth="1"/>
    <col min="6156" max="6156" width="9.42578125" customWidth="1"/>
    <col min="6157" max="6157" width="10.28515625" customWidth="1"/>
    <col min="6158" max="6160" width="9.85546875" customWidth="1"/>
    <col min="6161" max="6161" width="9.28515625" customWidth="1"/>
    <col min="6401" max="6401" width="7.140625" customWidth="1"/>
    <col min="6402" max="6402" width="7" customWidth="1"/>
    <col min="6403" max="6403" width="26.5703125" customWidth="1"/>
    <col min="6404" max="6404" width="9.7109375" customWidth="1"/>
    <col min="6405" max="6405" width="14.85546875" customWidth="1"/>
    <col min="6406" max="6406" width="10.7109375" customWidth="1"/>
    <col min="6407" max="6407" width="9.5703125" customWidth="1"/>
    <col min="6408" max="6408" width="10.5703125" customWidth="1"/>
    <col min="6409" max="6410" width="9.85546875" customWidth="1"/>
    <col min="6411" max="6411" width="10.140625" customWidth="1"/>
    <col min="6412" max="6412" width="9.42578125" customWidth="1"/>
    <col min="6413" max="6413" width="10.28515625" customWidth="1"/>
    <col min="6414" max="6416" width="9.85546875" customWidth="1"/>
    <col min="6417" max="6417" width="9.28515625" customWidth="1"/>
    <col min="6657" max="6657" width="7.140625" customWidth="1"/>
    <col min="6658" max="6658" width="7" customWidth="1"/>
    <col min="6659" max="6659" width="26.5703125" customWidth="1"/>
    <col min="6660" max="6660" width="9.7109375" customWidth="1"/>
    <col min="6661" max="6661" width="14.85546875" customWidth="1"/>
    <col min="6662" max="6662" width="10.7109375" customWidth="1"/>
    <col min="6663" max="6663" width="9.5703125" customWidth="1"/>
    <col min="6664" max="6664" width="10.5703125" customWidth="1"/>
    <col min="6665" max="6666" width="9.85546875" customWidth="1"/>
    <col min="6667" max="6667" width="10.140625" customWidth="1"/>
    <col min="6668" max="6668" width="9.42578125" customWidth="1"/>
    <col min="6669" max="6669" width="10.28515625" customWidth="1"/>
    <col min="6670" max="6672" width="9.85546875" customWidth="1"/>
    <col min="6673" max="6673" width="9.28515625" customWidth="1"/>
    <col min="6913" max="6913" width="7.140625" customWidth="1"/>
    <col min="6914" max="6914" width="7" customWidth="1"/>
    <col min="6915" max="6915" width="26.5703125" customWidth="1"/>
    <col min="6916" max="6916" width="9.7109375" customWidth="1"/>
    <col min="6917" max="6917" width="14.85546875" customWidth="1"/>
    <col min="6918" max="6918" width="10.7109375" customWidth="1"/>
    <col min="6919" max="6919" width="9.5703125" customWidth="1"/>
    <col min="6920" max="6920" width="10.5703125" customWidth="1"/>
    <col min="6921" max="6922" width="9.85546875" customWidth="1"/>
    <col min="6923" max="6923" width="10.140625" customWidth="1"/>
    <col min="6924" max="6924" width="9.42578125" customWidth="1"/>
    <col min="6925" max="6925" width="10.28515625" customWidth="1"/>
    <col min="6926" max="6928" width="9.85546875" customWidth="1"/>
    <col min="6929" max="6929" width="9.28515625" customWidth="1"/>
    <col min="7169" max="7169" width="7.140625" customWidth="1"/>
    <col min="7170" max="7170" width="7" customWidth="1"/>
    <col min="7171" max="7171" width="26.5703125" customWidth="1"/>
    <col min="7172" max="7172" width="9.7109375" customWidth="1"/>
    <col min="7173" max="7173" width="14.85546875" customWidth="1"/>
    <col min="7174" max="7174" width="10.7109375" customWidth="1"/>
    <col min="7175" max="7175" width="9.5703125" customWidth="1"/>
    <col min="7176" max="7176" width="10.5703125" customWidth="1"/>
    <col min="7177" max="7178" width="9.85546875" customWidth="1"/>
    <col min="7179" max="7179" width="10.140625" customWidth="1"/>
    <col min="7180" max="7180" width="9.42578125" customWidth="1"/>
    <col min="7181" max="7181" width="10.28515625" customWidth="1"/>
    <col min="7182" max="7184" width="9.85546875" customWidth="1"/>
    <col min="7185" max="7185" width="9.28515625" customWidth="1"/>
    <col min="7425" max="7425" width="7.140625" customWidth="1"/>
    <col min="7426" max="7426" width="7" customWidth="1"/>
    <col min="7427" max="7427" width="26.5703125" customWidth="1"/>
    <col min="7428" max="7428" width="9.7109375" customWidth="1"/>
    <col min="7429" max="7429" width="14.85546875" customWidth="1"/>
    <col min="7430" max="7430" width="10.7109375" customWidth="1"/>
    <col min="7431" max="7431" width="9.5703125" customWidth="1"/>
    <col min="7432" max="7432" width="10.5703125" customWidth="1"/>
    <col min="7433" max="7434" width="9.85546875" customWidth="1"/>
    <col min="7435" max="7435" width="10.140625" customWidth="1"/>
    <col min="7436" max="7436" width="9.42578125" customWidth="1"/>
    <col min="7437" max="7437" width="10.28515625" customWidth="1"/>
    <col min="7438" max="7440" width="9.85546875" customWidth="1"/>
    <col min="7441" max="7441" width="9.28515625" customWidth="1"/>
    <col min="7681" max="7681" width="7.140625" customWidth="1"/>
    <col min="7682" max="7682" width="7" customWidth="1"/>
    <col min="7683" max="7683" width="26.5703125" customWidth="1"/>
    <col min="7684" max="7684" width="9.7109375" customWidth="1"/>
    <col min="7685" max="7685" width="14.85546875" customWidth="1"/>
    <col min="7686" max="7686" width="10.7109375" customWidth="1"/>
    <col min="7687" max="7687" width="9.5703125" customWidth="1"/>
    <col min="7688" max="7688" width="10.5703125" customWidth="1"/>
    <col min="7689" max="7690" width="9.85546875" customWidth="1"/>
    <col min="7691" max="7691" width="10.140625" customWidth="1"/>
    <col min="7692" max="7692" width="9.42578125" customWidth="1"/>
    <col min="7693" max="7693" width="10.28515625" customWidth="1"/>
    <col min="7694" max="7696" width="9.85546875" customWidth="1"/>
    <col min="7697" max="7697" width="9.28515625" customWidth="1"/>
    <col min="7937" max="7937" width="7.140625" customWidth="1"/>
    <col min="7938" max="7938" width="7" customWidth="1"/>
    <col min="7939" max="7939" width="26.5703125" customWidth="1"/>
    <col min="7940" max="7940" width="9.7109375" customWidth="1"/>
    <col min="7941" max="7941" width="14.85546875" customWidth="1"/>
    <col min="7942" max="7942" width="10.7109375" customWidth="1"/>
    <col min="7943" max="7943" width="9.5703125" customWidth="1"/>
    <col min="7944" max="7944" width="10.5703125" customWidth="1"/>
    <col min="7945" max="7946" width="9.85546875" customWidth="1"/>
    <col min="7947" max="7947" width="10.140625" customWidth="1"/>
    <col min="7948" max="7948" width="9.42578125" customWidth="1"/>
    <col min="7949" max="7949" width="10.28515625" customWidth="1"/>
    <col min="7950" max="7952" width="9.85546875" customWidth="1"/>
    <col min="7953" max="7953" width="9.28515625" customWidth="1"/>
    <col min="8193" max="8193" width="7.140625" customWidth="1"/>
    <col min="8194" max="8194" width="7" customWidth="1"/>
    <col min="8195" max="8195" width="26.5703125" customWidth="1"/>
    <col min="8196" max="8196" width="9.7109375" customWidth="1"/>
    <col min="8197" max="8197" width="14.85546875" customWidth="1"/>
    <col min="8198" max="8198" width="10.7109375" customWidth="1"/>
    <col min="8199" max="8199" width="9.5703125" customWidth="1"/>
    <col min="8200" max="8200" width="10.5703125" customWidth="1"/>
    <col min="8201" max="8202" width="9.85546875" customWidth="1"/>
    <col min="8203" max="8203" width="10.140625" customWidth="1"/>
    <col min="8204" max="8204" width="9.42578125" customWidth="1"/>
    <col min="8205" max="8205" width="10.28515625" customWidth="1"/>
    <col min="8206" max="8208" width="9.85546875" customWidth="1"/>
    <col min="8209" max="8209" width="9.28515625" customWidth="1"/>
    <col min="8449" max="8449" width="7.140625" customWidth="1"/>
    <col min="8450" max="8450" width="7" customWidth="1"/>
    <col min="8451" max="8451" width="26.5703125" customWidth="1"/>
    <col min="8452" max="8452" width="9.7109375" customWidth="1"/>
    <col min="8453" max="8453" width="14.85546875" customWidth="1"/>
    <col min="8454" max="8454" width="10.7109375" customWidth="1"/>
    <col min="8455" max="8455" width="9.5703125" customWidth="1"/>
    <col min="8456" max="8456" width="10.5703125" customWidth="1"/>
    <col min="8457" max="8458" width="9.85546875" customWidth="1"/>
    <col min="8459" max="8459" width="10.140625" customWidth="1"/>
    <col min="8460" max="8460" width="9.42578125" customWidth="1"/>
    <col min="8461" max="8461" width="10.28515625" customWidth="1"/>
    <col min="8462" max="8464" width="9.85546875" customWidth="1"/>
    <col min="8465" max="8465" width="9.28515625" customWidth="1"/>
    <col min="8705" max="8705" width="7.140625" customWidth="1"/>
    <col min="8706" max="8706" width="7" customWidth="1"/>
    <col min="8707" max="8707" width="26.5703125" customWidth="1"/>
    <col min="8708" max="8708" width="9.7109375" customWidth="1"/>
    <col min="8709" max="8709" width="14.85546875" customWidth="1"/>
    <col min="8710" max="8710" width="10.7109375" customWidth="1"/>
    <col min="8711" max="8711" width="9.5703125" customWidth="1"/>
    <col min="8712" max="8712" width="10.5703125" customWidth="1"/>
    <col min="8713" max="8714" width="9.85546875" customWidth="1"/>
    <col min="8715" max="8715" width="10.140625" customWidth="1"/>
    <col min="8716" max="8716" width="9.42578125" customWidth="1"/>
    <col min="8717" max="8717" width="10.28515625" customWidth="1"/>
    <col min="8718" max="8720" width="9.85546875" customWidth="1"/>
    <col min="8721" max="8721" width="9.28515625" customWidth="1"/>
    <col min="8961" max="8961" width="7.140625" customWidth="1"/>
    <col min="8962" max="8962" width="7" customWidth="1"/>
    <col min="8963" max="8963" width="26.5703125" customWidth="1"/>
    <col min="8964" max="8964" width="9.7109375" customWidth="1"/>
    <col min="8965" max="8965" width="14.85546875" customWidth="1"/>
    <col min="8966" max="8966" width="10.7109375" customWidth="1"/>
    <col min="8967" max="8967" width="9.5703125" customWidth="1"/>
    <col min="8968" max="8968" width="10.5703125" customWidth="1"/>
    <col min="8969" max="8970" width="9.85546875" customWidth="1"/>
    <col min="8971" max="8971" width="10.140625" customWidth="1"/>
    <col min="8972" max="8972" width="9.42578125" customWidth="1"/>
    <col min="8973" max="8973" width="10.28515625" customWidth="1"/>
    <col min="8974" max="8976" width="9.85546875" customWidth="1"/>
    <col min="8977" max="8977" width="9.28515625" customWidth="1"/>
    <col min="9217" max="9217" width="7.140625" customWidth="1"/>
    <col min="9218" max="9218" width="7" customWidth="1"/>
    <col min="9219" max="9219" width="26.5703125" customWidth="1"/>
    <col min="9220" max="9220" width="9.7109375" customWidth="1"/>
    <col min="9221" max="9221" width="14.85546875" customWidth="1"/>
    <col min="9222" max="9222" width="10.7109375" customWidth="1"/>
    <col min="9223" max="9223" width="9.5703125" customWidth="1"/>
    <col min="9224" max="9224" width="10.5703125" customWidth="1"/>
    <col min="9225" max="9226" width="9.85546875" customWidth="1"/>
    <col min="9227" max="9227" width="10.140625" customWidth="1"/>
    <col min="9228" max="9228" width="9.42578125" customWidth="1"/>
    <col min="9229" max="9229" width="10.28515625" customWidth="1"/>
    <col min="9230" max="9232" width="9.85546875" customWidth="1"/>
    <col min="9233" max="9233" width="9.28515625" customWidth="1"/>
    <col min="9473" max="9473" width="7.140625" customWidth="1"/>
    <col min="9474" max="9474" width="7" customWidth="1"/>
    <col min="9475" max="9475" width="26.5703125" customWidth="1"/>
    <col min="9476" max="9476" width="9.7109375" customWidth="1"/>
    <col min="9477" max="9477" width="14.85546875" customWidth="1"/>
    <col min="9478" max="9478" width="10.7109375" customWidth="1"/>
    <col min="9479" max="9479" width="9.5703125" customWidth="1"/>
    <col min="9480" max="9480" width="10.5703125" customWidth="1"/>
    <col min="9481" max="9482" width="9.85546875" customWidth="1"/>
    <col min="9483" max="9483" width="10.140625" customWidth="1"/>
    <col min="9484" max="9484" width="9.42578125" customWidth="1"/>
    <col min="9485" max="9485" width="10.28515625" customWidth="1"/>
    <col min="9486" max="9488" width="9.85546875" customWidth="1"/>
    <col min="9489" max="9489" width="9.28515625" customWidth="1"/>
    <col min="9729" max="9729" width="7.140625" customWidth="1"/>
    <col min="9730" max="9730" width="7" customWidth="1"/>
    <col min="9731" max="9731" width="26.5703125" customWidth="1"/>
    <col min="9732" max="9732" width="9.7109375" customWidth="1"/>
    <col min="9733" max="9733" width="14.85546875" customWidth="1"/>
    <col min="9734" max="9734" width="10.7109375" customWidth="1"/>
    <col min="9735" max="9735" width="9.5703125" customWidth="1"/>
    <col min="9736" max="9736" width="10.5703125" customWidth="1"/>
    <col min="9737" max="9738" width="9.85546875" customWidth="1"/>
    <col min="9739" max="9739" width="10.140625" customWidth="1"/>
    <col min="9740" max="9740" width="9.42578125" customWidth="1"/>
    <col min="9741" max="9741" width="10.28515625" customWidth="1"/>
    <col min="9742" max="9744" width="9.85546875" customWidth="1"/>
    <col min="9745" max="9745" width="9.28515625" customWidth="1"/>
    <col min="9985" max="9985" width="7.140625" customWidth="1"/>
    <col min="9986" max="9986" width="7" customWidth="1"/>
    <col min="9987" max="9987" width="26.5703125" customWidth="1"/>
    <col min="9988" max="9988" width="9.7109375" customWidth="1"/>
    <col min="9989" max="9989" width="14.85546875" customWidth="1"/>
    <col min="9990" max="9990" width="10.7109375" customWidth="1"/>
    <col min="9991" max="9991" width="9.5703125" customWidth="1"/>
    <col min="9992" max="9992" width="10.5703125" customWidth="1"/>
    <col min="9993" max="9994" width="9.85546875" customWidth="1"/>
    <col min="9995" max="9995" width="10.140625" customWidth="1"/>
    <col min="9996" max="9996" width="9.42578125" customWidth="1"/>
    <col min="9997" max="9997" width="10.28515625" customWidth="1"/>
    <col min="9998" max="10000" width="9.85546875" customWidth="1"/>
    <col min="10001" max="10001" width="9.28515625" customWidth="1"/>
    <col min="10241" max="10241" width="7.140625" customWidth="1"/>
    <col min="10242" max="10242" width="7" customWidth="1"/>
    <col min="10243" max="10243" width="26.5703125" customWidth="1"/>
    <col min="10244" max="10244" width="9.7109375" customWidth="1"/>
    <col min="10245" max="10245" width="14.85546875" customWidth="1"/>
    <col min="10246" max="10246" width="10.7109375" customWidth="1"/>
    <col min="10247" max="10247" width="9.5703125" customWidth="1"/>
    <col min="10248" max="10248" width="10.5703125" customWidth="1"/>
    <col min="10249" max="10250" width="9.85546875" customWidth="1"/>
    <col min="10251" max="10251" width="10.140625" customWidth="1"/>
    <col min="10252" max="10252" width="9.42578125" customWidth="1"/>
    <col min="10253" max="10253" width="10.28515625" customWidth="1"/>
    <col min="10254" max="10256" width="9.85546875" customWidth="1"/>
    <col min="10257" max="10257" width="9.28515625" customWidth="1"/>
    <col min="10497" max="10497" width="7.140625" customWidth="1"/>
    <col min="10498" max="10498" width="7" customWidth="1"/>
    <col min="10499" max="10499" width="26.5703125" customWidth="1"/>
    <col min="10500" max="10500" width="9.7109375" customWidth="1"/>
    <col min="10501" max="10501" width="14.85546875" customWidth="1"/>
    <col min="10502" max="10502" width="10.7109375" customWidth="1"/>
    <col min="10503" max="10503" width="9.5703125" customWidth="1"/>
    <col min="10504" max="10504" width="10.5703125" customWidth="1"/>
    <col min="10505" max="10506" width="9.85546875" customWidth="1"/>
    <col min="10507" max="10507" width="10.140625" customWidth="1"/>
    <col min="10508" max="10508" width="9.42578125" customWidth="1"/>
    <col min="10509" max="10509" width="10.28515625" customWidth="1"/>
    <col min="10510" max="10512" width="9.85546875" customWidth="1"/>
    <col min="10513" max="10513" width="9.28515625" customWidth="1"/>
    <col min="10753" max="10753" width="7.140625" customWidth="1"/>
    <col min="10754" max="10754" width="7" customWidth="1"/>
    <col min="10755" max="10755" width="26.5703125" customWidth="1"/>
    <col min="10756" max="10756" width="9.7109375" customWidth="1"/>
    <col min="10757" max="10757" width="14.85546875" customWidth="1"/>
    <col min="10758" max="10758" width="10.7109375" customWidth="1"/>
    <col min="10759" max="10759" width="9.5703125" customWidth="1"/>
    <col min="10760" max="10760" width="10.5703125" customWidth="1"/>
    <col min="10761" max="10762" width="9.85546875" customWidth="1"/>
    <col min="10763" max="10763" width="10.140625" customWidth="1"/>
    <col min="10764" max="10764" width="9.42578125" customWidth="1"/>
    <col min="10765" max="10765" width="10.28515625" customWidth="1"/>
    <col min="10766" max="10768" width="9.85546875" customWidth="1"/>
    <col min="10769" max="10769" width="9.28515625" customWidth="1"/>
    <col min="11009" max="11009" width="7.140625" customWidth="1"/>
    <col min="11010" max="11010" width="7" customWidth="1"/>
    <col min="11011" max="11011" width="26.5703125" customWidth="1"/>
    <col min="11012" max="11012" width="9.7109375" customWidth="1"/>
    <col min="11013" max="11013" width="14.85546875" customWidth="1"/>
    <col min="11014" max="11014" width="10.7109375" customWidth="1"/>
    <col min="11015" max="11015" width="9.5703125" customWidth="1"/>
    <col min="11016" max="11016" width="10.5703125" customWidth="1"/>
    <col min="11017" max="11018" width="9.85546875" customWidth="1"/>
    <col min="11019" max="11019" width="10.140625" customWidth="1"/>
    <col min="11020" max="11020" width="9.42578125" customWidth="1"/>
    <col min="11021" max="11021" width="10.28515625" customWidth="1"/>
    <col min="11022" max="11024" width="9.85546875" customWidth="1"/>
    <col min="11025" max="11025" width="9.28515625" customWidth="1"/>
    <col min="11265" max="11265" width="7.140625" customWidth="1"/>
    <col min="11266" max="11266" width="7" customWidth="1"/>
    <col min="11267" max="11267" width="26.5703125" customWidth="1"/>
    <col min="11268" max="11268" width="9.7109375" customWidth="1"/>
    <col min="11269" max="11269" width="14.85546875" customWidth="1"/>
    <col min="11270" max="11270" width="10.7109375" customWidth="1"/>
    <col min="11271" max="11271" width="9.5703125" customWidth="1"/>
    <col min="11272" max="11272" width="10.5703125" customWidth="1"/>
    <col min="11273" max="11274" width="9.85546875" customWidth="1"/>
    <col min="11275" max="11275" width="10.140625" customWidth="1"/>
    <col min="11276" max="11276" width="9.42578125" customWidth="1"/>
    <col min="11277" max="11277" width="10.28515625" customWidth="1"/>
    <col min="11278" max="11280" width="9.85546875" customWidth="1"/>
    <col min="11281" max="11281" width="9.28515625" customWidth="1"/>
    <col min="11521" max="11521" width="7.140625" customWidth="1"/>
    <col min="11522" max="11522" width="7" customWidth="1"/>
    <col min="11523" max="11523" width="26.5703125" customWidth="1"/>
    <col min="11524" max="11524" width="9.7109375" customWidth="1"/>
    <col min="11525" max="11525" width="14.85546875" customWidth="1"/>
    <col min="11526" max="11526" width="10.7109375" customWidth="1"/>
    <col min="11527" max="11527" width="9.5703125" customWidth="1"/>
    <col min="11528" max="11528" width="10.5703125" customWidth="1"/>
    <col min="11529" max="11530" width="9.85546875" customWidth="1"/>
    <col min="11531" max="11531" width="10.140625" customWidth="1"/>
    <col min="11532" max="11532" width="9.42578125" customWidth="1"/>
    <col min="11533" max="11533" width="10.28515625" customWidth="1"/>
    <col min="11534" max="11536" width="9.85546875" customWidth="1"/>
    <col min="11537" max="11537" width="9.28515625" customWidth="1"/>
    <col min="11777" max="11777" width="7.140625" customWidth="1"/>
    <col min="11778" max="11778" width="7" customWidth="1"/>
    <col min="11779" max="11779" width="26.5703125" customWidth="1"/>
    <col min="11780" max="11780" width="9.7109375" customWidth="1"/>
    <col min="11781" max="11781" width="14.85546875" customWidth="1"/>
    <col min="11782" max="11782" width="10.7109375" customWidth="1"/>
    <col min="11783" max="11783" width="9.5703125" customWidth="1"/>
    <col min="11784" max="11784" width="10.5703125" customWidth="1"/>
    <col min="11785" max="11786" width="9.85546875" customWidth="1"/>
    <col min="11787" max="11787" width="10.140625" customWidth="1"/>
    <col min="11788" max="11788" width="9.42578125" customWidth="1"/>
    <col min="11789" max="11789" width="10.28515625" customWidth="1"/>
    <col min="11790" max="11792" width="9.85546875" customWidth="1"/>
    <col min="11793" max="11793" width="9.28515625" customWidth="1"/>
    <col min="12033" max="12033" width="7.140625" customWidth="1"/>
    <col min="12034" max="12034" width="7" customWidth="1"/>
    <col min="12035" max="12035" width="26.5703125" customWidth="1"/>
    <col min="12036" max="12036" width="9.7109375" customWidth="1"/>
    <col min="12037" max="12037" width="14.85546875" customWidth="1"/>
    <col min="12038" max="12038" width="10.7109375" customWidth="1"/>
    <col min="12039" max="12039" width="9.5703125" customWidth="1"/>
    <col min="12040" max="12040" width="10.5703125" customWidth="1"/>
    <col min="12041" max="12042" width="9.85546875" customWidth="1"/>
    <col min="12043" max="12043" width="10.140625" customWidth="1"/>
    <col min="12044" max="12044" width="9.42578125" customWidth="1"/>
    <col min="12045" max="12045" width="10.28515625" customWidth="1"/>
    <col min="12046" max="12048" width="9.85546875" customWidth="1"/>
    <col min="12049" max="12049" width="9.28515625" customWidth="1"/>
    <col min="12289" max="12289" width="7.140625" customWidth="1"/>
    <col min="12290" max="12290" width="7" customWidth="1"/>
    <col min="12291" max="12291" width="26.5703125" customWidth="1"/>
    <col min="12292" max="12292" width="9.7109375" customWidth="1"/>
    <col min="12293" max="12293" width="14.85546875" customWidth="1"/>
    <col min="12294" max="12294" width="10.7109375" customWidth="1"/>
    <col min="12295" max="12295" width="9.5703125" customWidth="1"/>
    <col min="12296" max="12296" width="10.5703125" customWidth="1"/>
    <col min="12297" max="12298" width="9.85546875" customWidth="1"/>
    <col min="12299" max="12299" width="10.140625" customWidth="1"/>
    <col min="12300" max="12300" width="9.42578125" customWidth="1"/>
    <col min="12301" max="12301" width="10.28515625" customWidth="1"/>
    <col min="12302" max="12304" width="9.85546875" customWidth="1"/>
    <col min="12305" max="12305" width="9.28515625" customWidth="1"/>
    <col min="12545" max="12545" width="7.140625" customWidth="1"/>
    <col min="12546" max="12546" width="7" customWidth="1"/>
    <col min="12547" max="12547" width="26.5703125" customWidth="1"/>
    <col min="12548" max="12548" width="9.7109375" customWidth="1"/>
    <col min="12549" max="12549" width="14.85546875" customWidth="1"/>
    <col min="12550" max="12550" width="10.7109375" customWidth="1"/>
    <col min="12551" max="12551" width="9.5703125" customWidth="1"/>
    <col min="12552" max="12552" width="10.5703125" customWidth="1"/>
    <col min="12553" max="12554" width="9.85546875" customWidth="1"/>
    <col min="12555" max="12555" width="10.140625" customWidth="1"/>
    <col min="12556" max="12556" width="9.42578125" customWidth="1"/>
    <col min="12557" max="12557" width="10.28515625" customWidth="1"/>
    <col min="12558" max="12560" width="9.85546875" customWidth="1"/>
    <col min="12561" max="12561" width="9.28515625" customWidth="1"/>
    <col min="12801" max="12801" width="7.140625" customWidth="1"/>
    <col min="12802" max="12802" width="7" customWidth="1"/>
    <col min="12803" max="12803" width="26.5703125" customWidth="1"/>
    <col min="12804" max="12804" width="9.7109375" customWidth="1"/>
    <col min="12805" max="12805" width="14.85546875" customWidth="1"/>
    <col min="12806" max="12806" width="10.7109375" customWidth="1"/>
    <col min="12807" max="12807" width="9.5703125" customWidth="1"/>
    <col min="12808" max="12808" width="10.5703125" customWidth="1"/>
    <col min="12809" max="12810" width="9.85546875" customWidth="1"/>
    <col min="12811" max="12811" width="10.140625" customWidth="1"/>
    <col min="12812" max="12812" width="9.42578125" customWidth="1"/>
    <col min="12813" max="12813" width="10.28515625" customWidth="1"/>
    <col min="12814" max="12816" width="9.85546875" customWidth="1"/>
    <col min="12817" max="12817" width="9.28515625" customWidth="1"/>
    <col min="13057" max="13057" width="7.140625" customWidth="1"/>
    <col min="13058" max="13058" width="7" customWidth="1"/>
    <col min="13059" max="13059" width="26.5703125" customWidth="1"/>
    <col min="13060" max="13060" width="9.7109375" customWidth="1"/>
    <col min="13061" max="13061" width="14.85546875" customWidth="1"/>
    <col min="13062" max="13062" width="10.7109375" customWidth="1"/>
    <col min="13063" max="13063" width="9.5703125" customWidth="1"/>
    <col min="13064" max="13064" width="10.5703125" customWidth="1"/>
    <col min="13065" max="13066" width="9.85546875" customWidth="1"/>
    <col min="13067" max="13067" width="10.140625" customWidth="1"/>
    <col min="13068" max="13068" width="9.42578125" customWidth="1"/>
    <col min="13069" max="13069" width="10.28515625" customWidth="1"/>
    <col min="13070" max="13072" width="9.85546875" customWidth="1"/>
    <col min="13073" max="13073" width="9.28515625" customWidth="1"/>
    <col min="13313" max="13313" width="7.140625" customWidth="1"/>
    <col min="13314" max="13314" width="7" customWidth="1"/>
    <col min="13315" max="13315" width="26.5703125" customWidth="1"/>
    <col min="13316" max="13316" width="9.7109375" customWidth="1"/>
    <col min="13317" max="13317" width="14.85546875" customWidth="1"/>
    <col min="13318" max="13318" width="10.7109375" customWidth="1"/>
    <col min="13319" max="13319" width="9.5703125" customWidth="1"/>
    <col min="13320" max="13320" width="10.5703125" customWidth="1"/>
    <col min="13321" max="13322" width="9.85546875" customWidth="1"/>
    <col min="13323" max="13323" width="10.140625" customWidth="1"/>
    <col min="13324" max="13324" width="9.42578125" customWidth="1"/>
    <col min="13325" max="13325" width="10.28515625" customWidth="1"/>
    <col min="13326" max="13328" width="9.85546875" customWidth="1"/>
    <col min="13329" max="13329" width="9.28515625" customWidth="1"/>
    <col min="13569" max="13569" width="7.140625" customWidth="1"/>
    <col min="13570" max="13570" width="7" customWidth="1"/>
    <col min="13571" max="13571" width="26.5703125" customWidth="1"/>
    <col min="13572" max="13572" width="9.7109375" customWidth="1"/>
    <col min="13573" max="13573" width="14.85546875" customWidth="1"/>
    <col min="13574" max="13574" width="10.7109375" customWidth="1"/>
    <col min="13575" max="13575" width="9.5703125" customWidth="1"/>
    <col min="13576" max="13576" width="10.5703125" customWidth="1"/>
    <col min="13577" max="13578" width="9.85546875" customWidth="1"/>
    <col min="13579" max="13579" width="10.140625" customWidth="1"/>
    <col min="13580" max="13580" width="9.42578125" customWidth="1"/>
    <col min="13581" max="13581" width="10.28515625" customWidth="1"/>
    <col min="13582" max="13584" width="9.85546875" customWidth="1"/>
    <col min="13585" max="13585" width="9.28515625" customWidth="1"/>
    <col min="13825" max="13825" width="7.140625" customWidth="1"/>
    <col min="13826" max="13826" width="7" customWidth="1"/>
    <col min="13827" max="13827" width="26.5703125" customWidth="1"/>
    <col min="13828" max="13828" width="9.7109375" customWidth="1"/>
    <col min="13829" max="13829" width="14.85546875" customWidth="1"/>
    <col min="13830" max="13830" width="10.7109375" customWidth="1"/>
    <col min="13831" max="13831" width="9.5703125" customWidth="1"/>
    <col min="13832" max="13832" width="10.5703125" customWidth="1"/>
    <col min="13833" max="13834" width="9.85546875" customWidth="1"/>
    <col min="13835" max="13835" width="10.140625" customWidth="1"/>
    <col min="13836" max="13836" width="9.42578125" customWidth="1"/>
    <col min="13837" max="13837" width="10.28515625" customWidth="1"/>
    <col min="13838" max="13840" width="9.85546875" customWidth="1"/>
    <col min="13841" max="13841" width="9.28515625" customWidth="1"/>
    <col min="14081" max="14081" width="7.140625" customWidth="1"/>
    <col min="14082" max="14082" width="7" customWidth="1"/>
    <col min="14083" max="14083" width="26.5703125" customWidth="1"/>
    <col min="14084" max="14084" width="9.7109375" customWidth="1"/>
    <col min="14085" max="14085" width="14.85546875" customWidth="1"/>
    <col min="14086" max="14086" width="10.7109375" customWidth="1"/>
    <col min="14087" max="14087" width="9.5703125" customWidth="1"/>
    <col min="14088" max="14088" width="10.5703125" customWidth="1"/>
    <col min="14089" max="14090" width="9.85546875" customWidth="1"/>
    <col min="14091" max="14091" width="10.140625" customWidth="1"/>
    <col min="14092" max="14092" width="9.42578125" customWidth="1"/>
    <col min="14093" max="14093" width="10.28515625" customWidth="1"/>
    <col min="14094" max="14096" width="9.85546875" customWidth="1"/>
    <col min="14097" max="14097" width="9.28515625" customWidth="1"/>
    <col min="14337" max="14337" width="7.140625" customWidth="1"/>
    <col min="14338" max="14338" width="7" customWidth="1"/>
    <col min="14339" max="14339" width="26.5703125" customWidth="1"/>
    <col min="14340" max="14340" width="9.7109375" customWidth="1"/>
    <col min="14341" max="14341" width="14.85546875" customWidth="1"/>
    <col min="14342" max="14342" width="10.7109375" customWidth="1"/>
    <col min="14343" max="14343" width="9.5703125" customWidth="1"/>
    <col min="14344" max="14344" width="10.5703125" customWidth="1"/>
    <col min="14345" max="14346" width="9.85546875" customWidth="1"/>
    <col min="14347" max="14347" width="10.140625" customWidth="1"/>
    <col min="14348" max="14348" width="9.42578125" customWidth="1"/>
    <col min="14349" max="14349" width="10.28515625" customWidth="1"/>
    <col min="14350" max="14352" width="9.85546875" customWidth="1"/>
    <col min="14353" max="14353" width="9.28515625" customWidth="1"/>
    <col min="14593" max="14593" width="7.140625" customWidth="1"/>
    <col min="14594" max="14594" width="7" customWidth="1"/>
    <col min="14595" max="14595" width="26.5703125" customWidth="1"/>
    <col min="14596" max="14596" width="9.7109375" customWidth="1"/>
    <col min="14597" max="14597" width="14.85546875" customWidth="1"/>
    <col min="14598" max="14598" width="10.7109375" customWidth="1"/>
    <col min="14599" max="14599" width="9.5703125" customWidth="1"/>
    <col min="14600" max="14600" width="10.5703125" customWidth="1"/>
    <col min="14601" max="14602" width="9.85546875" customWidth="1"/>
    <col min="14603" max="14603" width="10.140625" customWidth="1"/>
    <col min="14604" max="14604" width="9.42578125" customWidth="1"/>
    <col min="14605" max="14605" width="10.28515625" customWidth="1"/>
    <col min="14606" max="14608" width="9.85546875" customWidth="1"/>
    <col min="14609" max="14609" width="9.28515625" customWidth="1"/>
    <col min="14849" max="14849" width="7.140625" customWidth="1"/>
    <col min="14850" max="14850" width="7" customWidth="1"/>
    <col min="14851" max="14851" width="26.5703125" customWidth="1"/>
    <col min="14852" max="14852" width="9.7109375" customWidth="1"/>
    <col min="14853" max="14853" width="14.85546875" customWidth="1"/>
    <col min="14854" max="14854" width="10.7109375" customWidth="1"/>
    <col min="14855" max="14855" width="9.5703125" customWidth="1"/>
    <col min="14856" max="14856" width="10.5703125" customWidth="1"/>
    <col min="14857" max="14858" width="9.85546875" customWidth="1"/>
    <col min="14859" max="14859" width="10.140625" customWidth="1"/>
    <col min="14860" max="14860" width="9.42578125" customWidth="1"/>
    <col min="14861" max="14861" width="10.28515625" customWidth="1"/>
    <col min="14862" max="14864" width="9.85546875" customWidth="1"/>
    <col min="14865" max="14865" width="9.28515625" customWidth="1"/>
    <col min="15105" max="15105" width="7.140625" customWidth="1"/>
    <col min="15106" max="15106" width="7" customWidth="1"/>
    <col min="15107" max="15107" width="26.5703125" customWidth="1"/>
    <col min="15108" max="15108" width="9.7109375" customWidth="1"/>
    <col min="15109" max="15109" width="14.85546875" customWidth="1"/>
    <col min="15110" max="15110" width="10.7109375" customWidth="1"/>
    <col min="15111" max="15111" width="9.5703125" customWidth="1"/>
    <col min="15112" max="15112" width="10.5703125" customWidth="1"/>
    <col min="15113" max="15114" width="9.85546875" customWidth="1"/>
    <col min="15115" max="15115" width="10.140625" customWidth="1"/>
    <col min="15116" max="15116" width="9.42578125" customWidth="1"/>
    <col min="15117" max="15117" width="10.28515625" customWidth="1"/>
    <col min="15118" max="15120" width="9.85546875" customWidth="1"/>
    <col min="15121" max="15121" width="9.28515625" customWidth="1"/>
    <col min="15361" max="15361" width="7.140625" customWidth="1"/>
    <col min="15362" max="15362" width="7" customWidth="1"/>
    <col min="15363" max="15363" width="26.5703125" customWidth="1"/>
    <col min="15364" max="15364" width="9.7109375" customWidth="1"/>
    <col min="15365" max="15365" width="14.85546875" customWidth="1"/>
    <col min="15366" max="15366" width="10.7109375" customWidth="1"/>
    <col min="15367" max="15367" width="9.5703125" customWidth="1"/>
    <col min="15368" max="15368" width="10.5703125" customWidth="1"/>
    <col min="15369" max="15370" width="9.85546875" customWidth="1"/>
    <col min="15371" max="15371" width="10.140625" customWidth="1"/>
    <col min="15372" max="15372" width="9.42578125" customWidth="1"/>
    <col min="15373" max="15373" width="10.28515625" customWidth="1"/>
    <col min="15374" max="15376" width="9.85546875" customWidth="1"/>
    <col min="15377" max="15377" width="9.28515625" customWidth="1"/>
    <col min="15617" max="15617" width="7.140625" customWidth="1"/>
    <col min="15618" max="15618" width="7" customWidth="1"/>
    <col min="15619" max="15619" width="26.5703125" customWidth="1"/>
    <col min="15620" max="15620" width="9.7109375" customWidth="1"/>
    <col min="15621" max="15621" width="14.85546875" customWidth="1"/>
    <col min="15622" max="15622" width="10.7109375" customWidth="1"/>
    <col min="15623" max="15623" width="9.5703125" customWidth="1"/>
    <col min="15624" max="15624" width="10.5703125" customWidth="1"/>
    <col min="15625" max="15626" width="9.85546875" customWidth="1"/>
    <col min="15627" max="15627" width="10.140625" customWidth="1"/>
    <col min="15628" max="15628" width="9.42578125" customWidth="1"/>
    <col min="15629" max="15629" width="10.28515625" customWidth="1"/>
    <col min="15630" max="15632" width="9.85546875" customWidth="1"/>
    <col min="15633" max="15633" width="9.28515625" customWidth="1"/>
    <col min="15873" max="15873" width="7.140625" customWidth="1"/>
    <col min="15874" max="15874" width="7" customWidth="1"/>
    <col min="15875" max="15875" width="26.5703125" customWidth="1"/>
    <col min="15876" max="15876" width="9.7109375" customWidth="1"/>
    <col min="15877" max="15877" width="14.85546875" customWidth="1"/>
    <col min="15878" max="15878" width="10.7109375" customWidth="1"/>
    <col min="15879" max="15879" width="9.5703125" customWidth="1"/>
    <col min="15880" max="15880" width="10.5703125" customWidth="1"/>
    <col min="15881" max="15882" width="9.85546875" customWidth="1"/>
    <col min="15883" max="15883" width="10.140625" customWidth="1"/>
    <col min="15884" max="15884" width="9.42578125" customWidth="1"/>
    <col min="15885" max="15885" width="10.28515625" customWidth="1"/>
    <col min="15886" max="15888" width="9.85546875" customWidth="1"/>
    <col min="15889" max="15889" width="9.28515625" customWidth="1"/>
    <col min="16129" max="16129" width="7.140625" customWidth="1"/>
    <col min="16130" max="16130" width="7" customWidth="1"/>
    <col min="16131" max="16131" width="26.5703125" customWidth="1"/>
    <col min="16132" max="16132" width="9.7109375" customWidth="1"/>
    <col min="16133" max="16133" width="14.85546875" customWidth="1"/>
    <col min="16134" max="16134" width="10.7109375" customWidth="1"/>
    <col min="16135" max="16135" width="9.5703125" customWidth="1"/>
    <col min="16136" max="16136" width="10.5703125" customWidth="1"/>
    <col min="16137" max="16138" width="9.85546875" customWidth="1"/>
    <col min="16139" max="16139" width="10.140625" customWidth="1"/>
    <col min="16140" max="16140" width="9.42578125" customWidth="1"/>
    <col min="16141" max="16141" width="10.28515625" customWidth="1"/>
    <col min="16142" max="16144" width="9.85546875" customWidth="1"/>
    <col min="16145" max="16145" width="9.28515625" customWidth="1"/>
  </cols>
  <sheetData>
    <row r="1" spans="1:17" s="29" customFormat="1">
      <c r="A1" s="27"/>
      <c r="B1" s="28" t="s">
        <v>30</v>
      </c>
      <c r="C1" s="24" t="s">
        <v>7740</v>
      </c>
      <c r="D1" s="25"/>
      <c r="E1" s="377"/>
      <c r="F1" s="377"/>
      <c r="G1" s="347"/>
      <c r="H1" s="347"/>
      <c r="I1" s="347"/>
      <c r="J1" s="347"/>
      <c r="K1" s="347"/>
      <c r="L1" s="347"/>
      <c r="M1" s="347"/>
      <c r="N1" s="347"/>
      <c r="O1" s="347"/>
      <c r="P1" s="347"/>
      <c r="Q1" s="347"/>
    </row>
    <row r="2" spans="1:17" s="29" customFormat="1">
      <c r="A2" s="27"/>
      <c r="B2" s="28" t="s">
        <v>31</v>
      </c>
      <c r="C2" s="935" t="s">
        <v>7748</v>
      </c>
      <c r="D2" s="935"/>
      <c r="E2" s="377"/>
      <c r="F2" s="377"/>
      <c r="G2" s="347"/>
      <c r="H2" s="347"/>
      <c r="I2" s="347"/>
      <c r="J2" s="347"/>
      <c r="K2" s="347"/>
      <c r="L2" s="347"/>
      <c r="M2" s="347"/>
      <c r="N2" s="347"/>
      <c r="O2" s="347"/>
      <c r="P2" s="347"/>
      <c r="Q2" s="347"/>
    </row>
    <row r="3" spans="1:17" s="29" customFormat="1">
      <c r="A3" s="27"/>
      <c r="B3" s="28" t="s">
        <v>32</v>
      </c>
      <c r="C3" s="26" t="s">
        <v>91</v>
      </c>
      <c r="D3" s="25"/>
      <c r="E3" s="377"/>
      <c r="F3" s="377"/>
      <c r="G3" s="347"/>
      <c r="H3" s="347"/>
      <c r="I3" s="347"/>
      <c r="J3" s="347"/>
      <c r="K3" s="347"/>
      <c r="L3" s="347"/>
      <c r="M3" s="347"/>
      <c r="N3" s="347"/>
      <c r="O3" s="347"/>
      <c r="P3" s="347"/>
      <c r="Q3" s="347"/>
    </row>
    <row r="4" spans="1:17" s="29" customFormat="1" ht="14.25">
      <c r="A4" s="378"/>
      <c r="B4" s="379" t="s">
        <v>8057</v>
      </c>
      <c r="C4" s="380" t="s">
        <v>34</v>
      </c>
      <c r="D4" s="380"/>
      <c r="E4" s="380"/>
      <c r="F4" s="380"/>
      <c r="G4" s="347"/>
      <c r="H4" s="347"/>
      <c r="I4" s="347"/>
      <c r="J4" s="347"/>
      <c r="K4" s="347"/>
      <c r="L4" s="347"/>
      <c r="M4" s="347"/>
      <c r="N4" s="347"/>
      <c r="O4" s="347"/>
      <c r="P4" s="347"/>
      <c r="Q4" s="347"/>
    </row>
    <row r="5" spans="1:17" s="29" customFormat="1" ht="14.25">
      <c r="A5" s="378"/>
      <c r="B5" s="379"/>
      <c r="C5" s="380"/>
      <c r="D5" s="380"/>
      <c r="E5" s="380"/>
      <c r="F5" s="380"/>
      <c r="G5" s="347"/>
      <c r="H5" s="347"/>
      <c r="I5" s="347"/>
      <c r="J5" s="347"/>
      <c r="K5" s="347"/>
      <c r="L5" s="347"/>
      <c r="M5" s="347"/>
      <c r="N5" s="347"/>
      <c r="O5" s="347"/>
      <c r="P5" s="347"/>
      <c r="Q5" s="347"/>
    </row>
    <row r="8" spans="1:17">
      <c r="O8" s="348"/>
      <c r="Q8" s="381"/>
    </row>
    <row r="9" spans="1:17" ht="23.25" customHeight="1">
      <c r="A9" s="971" t="s">
        <v>8058</v>
      </c>
      <c r="B9" s="967" t="s">
        <v>7897</v>
      </c>
      <c r="C9" s="967" t="s">
        <v>8037</v>
      </c>
      <c r="D9" s="967" t="s">
        <v>8059</v>
      </c>
      <c r="E9" s="967" t="s">
        <v>8060</v>
      </c>
      <c r="F9" s="967"/>
      <c r="G9" s="967" t="s">
        <v>8061</v>
      </c>
      <c r="H9" s="967"/>
      <c r="I9" s="967" t="s">
        <v>8062</v>
      </c>
      <c r="J9" s="967"/>
      <c r="K9" s="967" t="s">
        <v>8063</v>
      </c>
      <c r="L9" s="967"/>
      <c r="M9" s="967" t="s">
        <v>8064</v>
      </c>
      <c r="N9" s="967"/>
      <c r="O9" s="967" t="s">
        <v>8065</v>
      </c>
      <c r="P9" s="967"/>
      <c r="Q9"/>
    </row>
    <row r="10" spans="1:17" ht="25.5">
      <c r="A10" s="971"/>
      <c r="B10" s="967"/>
      <c r="C10" s="967"/>
      <c r="D10" s="967"/>
      <c r="E10" s="383" t="s">
        <v>8001</v>
      </c>
      <c r="F10" s="383" t="s">
        <v>8040</v>
      </c>
      <c r="G10" s="383" t="s">
        <v>8001</v>
      </c>
      <c r="H10" s="383" t="s">
        <v>8040</v>
      </c>
      <c r="I10" s="383" t="s">
        <v>8001</v>
      </c>
      <c r="J10" s="383" t="s">
        <v>8040</v>
      </c>
      <c r="K10" s="383" t="s">
        <v>8001</v>
      </c>
      <c r="L10" s="383" t="s">
        <v>8040</v>
      </c>
      <c r="M10" s="383" t="s">
        <v>8001</v>
      </c>
      <c r="N10" s="383" t="s">
        <v>8040</v>
      </c>
      <c r="O10" s="383" t="s">
        <v>8001</v>
      </c>
      <c r="P10" s="383" t="s">
        <v>8040</v>
      </c>
      <c r="Q10"/>
    </row>
    <row r="11" spans="1:17" ht="25.5">
      <c r="A11" s="382">
        <v>1</v>
      </c>
      <c r="B11" s="384" t="s">
        <v>104</v>
      </c>
      <c r="C11" s="385">
        <v>60</v>
      </c>
      <c r="D11" s="968">
        <v>14</v>
      </c>
      <c r="E11" s="386">
        <v>319</v>
      </c>
      <c r="F11" s="386">
        <v>340</v>
      </c>
      <c r="G11" s="386">
        <v>343</v>
      </c>
      <c r="H11" s="386">
        <v>364</v>
      </c>
      <c r="I11" s="387">
        <v>2465</v>
      </c>
      <c r="J11" s="387">
        <v>2600</v>
      </c>
      <c r="K11" s="387">
        <v>2904</v>
      </c>
      <c r="L11" s="387">
        <v>2990</v>
      </c>
      <c r="M11" s="387">
        <f>E11+I11</f>
        <v>2784</v>
      </c>
      <c r="N11" s="387">
        <f>F11+J11</f>
        <v>2940</v>
      </c>
      <c r="O11" s="387">
        <f>G11+K11</f>
        <v>3247</v>
      </c>
      <c r="P11" s="387">
        <f>H11+L11</f>
        <v>3354</v>
      </c>
      <c r="Q11"/>
    </row>
    <row r="12" spans="1:17" ht="25.5">
      <c r="A12" s="382">
        <v>2</v>
      </c>
      <c r="B12" s="384" t="s">
        <v>960</v>
      </c>
      <c r="C12" s="385">
        <v>21</v>
      </c>
      <c r="D12" s="969"/>
      <c r="E12" s="386">
        <v>1069</v>
      </c>
      <c r="F12" s="386">
        <v>1160</v>
      </c>
      <c r="G12" s="386">
        <v>1272</v>
      </c>
      <c r="H12" s="386">
        <v>1379</v>
      </c>
      <c r="I12" s="387">
        <v>646</v>
      </c>
      <c r="J12" s="387">
        <v>800</v>
      </c>
      <c r="K12" s="387">
        <v>1779</v>
      </c>
      <c r="L12" s="387">
        <v>2205</v>
      </c>
      <c r="M12" s="387">
        <f t="shared" ref="M12:P22" si="0">E12+I12</f>
        <v>1715</v>
      </c>
      <c r="N12" s="387">
        <f t="shared" si="0"/>
        <v>1960</v>
      </c>
      <c r="O12" s="387">
        <f t="shared" si="0"/>
        <v>3051</v>
      </c>
      <c r="P12" s="387">
        <f t="shared" si="0"/>
        <v>3584</v>
      </c>
      <c r="Q12"/>
    </row>
    <row r="13" spans="1:17">
      <c r="A13" s="382">
        <v>3</v>
      </c>
      <c r="B13" s="384" t="s">
        <v>2856</v>
      </c>
      <c r="C13" s="385">
        <v>33</v>
      </c>
      <c r="D13" s="969"/>
      <c r="E13" s="386">
        <v>53</v>
      </c>
      <c r="F13" s="386">
        <v>50</v>
      </c>
      <c r="G13" s="386">
        <v>54</v>
      </c>
      <c r="H13" s="386">
        <v>51</v>
      </c>
      <c r="I13" s="387">
        <v>907</v>
      </c>
      <c r="J13" s="387">
        <v>1000</v>
      </c>
      <c r="K13" s="387">
        <v>990</v>
      </c>
      <c r="L13" s="387">
        <v>1115</v>
      </c>
      <c r="M13" s="387">
        <f t="shared" si="0"/>
        <v>960</v>
      </c>
      <c r="N13" s="387">
        <f t="shared" si="0"/>
        <v>1050</v>
      </c>
      <c r="O13" s="387">
        <f t="shared" si="0"/>
        <v>1044</v>
      </c>
      <c r="P13" s="387">
        <f t="shared" si="0"/>
        <v>1166</v>
      </c>
      <c r="Q13"/>
    </row>
    <row r="14" spans="1:17" ht="25.5">
      <c r="A14" s="382">
        <v>4</v>
      </c>
      <c r="B14" s="384" t="s">
        <v>7873</v>
      </c>
      <c r="C14" s="385">
        <v>71</v>
      </c>
      <c r="D14" s="969"/>
      <c r="E14" s="386">
        <v>335</v>
      </c>
      <c r="F14" s="386">
        <v>470</v>
      </c>
      <c r="G14" s="386">
        <v>400</v>
      </c>
      <c r="H14" s="386">
        <v>550</v>
      </c>
      <c r="I14" s="387">
        <v>1500</v>
      </c>
      <c r="J14" s="387">
        <v>2100</v>
      </c>
      <c r="K14" s="387">
        <v>1645</v>
      </c>
      <c r="L14" s="387">
        <v>2233</v>
      </c>
      <c r="M14" s="387">
        <f t="shared" si="0"/>
        <v>1835</v>
      </c>
      <c r="N14" s="387">
        <f t="shared" si="0"/>
        <v>2570</v>
      </c>
      <c r="O14" s="387">
        <f t="shared" si="0"/>
        <v>2045</v>
      </c>
      <c r="P14" s="387">
        <f t="shared" si="0"/>
        <v>2783</v>
      </c>
      <c r="Q14"/>
    </row>
    <row r="15" spans="1:17" ht="25.5">
      <c r="A15" s="382">
        <v>5</v>
      </c>
      <c r="B15" s="384" t="s">
        <v>7875</v>
      </c>
      <c r="C15" s="385">
        <v>19</v>
      </c>
      <c r="D15" s="969"/>
      <c r="E15" s="386">
        <v>2132</v>
      </c>
      <c r="F15" s="386">
        <v>1830</v>
      </c>
      <c r="G15" s="386">
        <v>2687</v>
      </c>
      <c r="H15" s="386">
        <v>2302</v>
      </c>
      <c r="I15" s="387">
        <v>841</v>
      </c>
      <c r="J15" s="387">
        <v>925</v>
      </c>
      <c r="K15" s="387">
        <v>1532</v>
      </c>
      <c r="L15" s="387">
        <v>1660</v>
      </c>
      <c r="M15" s="387">
        <f t="shared" si="0"/>
        <v>2973</v>
      </c>
      <c r="N15" s="387">
        <f t="shared" si="0"/>
        <v>2755</v>
      </c>
      <c r="O15" s="387">
        <f t="shared" si="0"/>
        <v>4219</v>
      </c>
      <c r="P15" s="387">
        <f t="shared" si="0"/>
        <v>3962</v>
      </c>
      <c r="Q15"/>
    </row>
    <row r="16" spans="1:17">
      <c r="A16" s="382">
        <v>6</v>
      </c>
      <c r="B16" s="384" t="s">
        <v>2079</v>
      </c>
      <c r="C16" s="385">
        <v>47</v>
      </c>
      <c r="D16" s="969"/>
      <c r="E16" s="386">
        <v>556</v>
      </c>
      <c r="F16" s="386">
        <v>570</v>
      </c>
      <c r="G16" s="386">
        <v>920</v>
      </c>
      <c r="H16" s="386">
        <v>940</v>
      </c>
      <c r="I16" s="387">
        <v>1125</v>
      </c>
      <c r="J16" s="387">
        <v>1900</v>
      </c>
      <c r="K16" s="387">
        <v>1125</v>
      </c>
      <c r="L16" s="387">
        <v>1926</v>
      </c>
      <c r="M16" s="387">
        <f t="shared" si="0"/>
        <v>1681</v>
      </c>
      <c r="N16" s="387">
        <f t="shared" si="0"/>
        <v>2470</v>
      </c>
      <c r="O16" s="387">
        <f t="shared" si="0"/>
        <v>2045</v>
      </c>
      <c r="P16" s="387">
        <f t="shared" si="0"/>
        <v>2866</v>
      </c>
      <c r="Q16"/>
    </row>
    <row r="17" spans="1:17" ht="25.5">
      <c r="A17" s="382">
        <v>7</v>
      </c>
      <c r="B17" s="384" t="s">
        <v>8066</v>
      </c>
      <c r="C17" s="385">
        <v>29</v>
      </c>
      <c r="D17" s="970"/>
      <c r="E17" s="386">
        <v>88</v>
      </c>
      <c r="F17" s="386">
        <v>110</v>
      </c>
      <c r="G17" s="386">
        <v>88</v>
      </c>
      <c r="H17" s="386">
        <v>111</v>
      </c>
      <c r="I17" s="387">
        <v>853</v>
      </c>
      <c r="J17" s="387">
        <v>1050</v>
      </c>
      <c r="K17" s="387">
        <v>884</v>
      </c>
      <c r="L17" s="387">
        <v>1110</v>
      </c>
      <c r="M17" s="387">
        <f t="shared" si="0"/>
        <v>941</v>
      </c>
      <c r="N17" s="387">
        <f t="shared" si="0"/>
        <v>1160</v>
      </c>
      <c r="O17" s="387">
        <f t="shared" si="0"/>
        <v>972</v>
      </c>
      <c r="P17" s="387">
        <f t="shared" si="0"/>
        <v>1221</v>
      </c>
      <c r="Q17"/>
    </row>
    <row r="18" spans="1:17" ht="25.5">
      <c r="A18" s="382">
        <v>8</v>
      </c>
      <c r="B18" s="384" t="s">
        <v>3857</v>
      </c>
      <c r="C18" s="385">
        <v>70</v>
      </c>
      <c r="D18" s="386">
        <v>3</v>
      </c>
      <c r="E18" s="386">
        <v>396</v>
      </c>
      <c r="F18" s="386">
        <v>470</v>
      </c>
      <c r="G18" s="386">
        <v>411</v>
      </c>
      <c r="H18" s="386">
        <v>476</v>
      </c>
      <c r="I18" s="387">
        <v>1682</v>
      </c>
      <c r="J18" s="387">
        <v>1600</v>
      </c>
      <c r="K18" s="387">
        <v>3414</v>
      </c>
      <c r="L18" s="387">
        <v>3388</v>
      </c>
      <c r="M18" s="387">
        <f t="shared" si="0"/>
        <v>2078</v>
      </c>
      <c r="N18" s="387">
        <f t="shared" si="0"/>
        <v>2070</v>
      </c>
      <c r="O18" s="387">
        <f t="shared" si="0"/>
        <v>3825</v>
      </c>
      <c r="P18" s="387">
        <f t="shared" si="0"/>
        <v>3864</v>
      </c>
      <c r="Q18"/>
    </row>
    <row r="19" spans="1:17">
      <c r="A19" s="382">
        <v>9</v>
      </c>
      <c r="B19" s="384" t="s">
        <v>4367</v>
      </c>
      <c r="C19" s="385">
        <v>70</v>
      </c>
      <c r="D19" s="386">
        <v>3</v>
      </c>
      <c r="E19" s="386">
        <v>2340</v>
      </c>
      <c r="F19" s="386">
        <v>1870</v>
      </c>
      <c r="G19" s="386">
        <v>2371</v>
      </c>
      <c r="H19" s="386">
        <v>1891</v>
      </c>
      <c r="I19" s="387">
        <v>272</v>
      </c>
      <c r="J19" s="387">
        <v>300</v>
      </c>
      <c r="K19" s="387">
        <v>429</v>
      </c>
      <c r="L19" s="387">
        <v>438</v>
      </c>
      <c r="M19" s="387">
        <f t="shared" si="0"/>
        <v>2612</v>
      </c>
      <c r="N19" s="387">
        <f t="shared" si="0"/>
        <v>2170</v>
      </c>
      <c r="O19" s="387">
        <f t="shared" si="0"/>
        <v>2800</v>
      </c>
      <c r="P19" s="387">
        <f t="shared" si="0"/>
        <v>2329</v>
      </c>
      <c r="Q19"/>
    </row>
    <row r="20" spans="1:17" ht="25.5">
      <c r="A20" s="382">
        <v>10</v>
      </c>
      <c r="B20" s="384" t="s">
        <v>4591</v>
      </c>
      <c r="C20" s="385">
        <v>226</v>
      </c>
      <c r="D20" s="386">
        <v>6</v>
      </c>
      <c r="E20" s="386">
        <v>1184</v>
      </c>
      <c r="F20" s="386">
        <v>1230</v>
      </c>
      <c r="G20" s="386">
        <v>1184</v>
      </c>
      <c r="H20" s="386">
        <v>1233</v>
      </c>
      <c r="I20" s="387">
        <v>3998</v>
      </c>
      <c r="J20" s="387">
        <v>4400</v>
      </c>
      <c r="K20" s="387">
        <v>5901</v>
      </c>
      <c r="L20" s="387">
        <v>6527</v>
      </c>
      <c r="M20" s="387">
        <f t="shared" si="0"/>
        <v>5182</v>
      </c>
      <c r="N20" s="387">
        <f t="shared" si="0"/>
        <v>5630</v>
      </c>
      <c r="O20" s="387">
        <f t="shared" si="0"/>
        <v>7085</v>
      </c>
      <c r="P20" s="387">
        <f t="shared" si="0"/>
        <v>7760</v>
      </c>
      <c r="Q20"/>
    </row>
    <row r="21" spans="1:17">
      <c r="A21" s="382">
        <v>11</v>
      </c>
      <c r="B21" s="384" t="s">
        <v>8067</v>
      </c>
      <c r="C21" s="385">
        <v>37</v>
      </c>
      <c r="D21" s="386">
        <v>6</v>
      </c>
      <c r="E21" s="386">
        <v>0</v>
      </c>
      <c r="F21" s="386">
        <v>0</v>
      </c>
      <c r="G21" s="386">
        <v>0</v>
      </c>
      <c r="H21" s="386">
        <v>0</v>
      </c>
      <c r="I21" s="387">
        <v>2208</v>
      </c>
      <c r="J21" s="387">
        <v>2500</v>
      </c>
      <c r="K21" s="387">
        <v>7391</v>
      </c>
      <c r="L21" s="387">
        <v>7829</v>
      </c>
      <c r="M21" s="387">
        <f t="shared" si="0"/>
        <v>2208</v>
      </c>
      <c r="N21" s="387">
        <f t="shared" si="0"/>
        <v>2500</v>
      </c>
      <c r="O21" s="387">
        <f t="shared" si="0"/>
        <v>7391</v>
      </c>
      <c r="P21" s="387">
        <f t="shared" si="0"/>
        <v>7829</v>
      </c>
      <c r="Q21"/>
    </row>
    <row r="22" spans="1:17" ht="25.5">
      <c r="A22" s="382">
        <v>12</v>
      </c>
      <c r="B22" s="384" t="s">
        <v>5661</v>
      </c>
      <c r="C22" s="385">
        <v>13</v>
      </c>
      <c r="D22" s="388"/>
      <c r="E22" s="389">
        <v>0</v>
      </c>
      <c r="F22" s="389">
        <v>0</v>
      </c>
      <c r="G22" s="389">
        <v>0</v>
      </c>
      <c r="H22" s="389">
        <v>0</v>
      </c>
      <c r="I22" s="387">
        <v>15</v>
      </c>
      <c r="J22" s="387">
        <v>25</v>
      </c>
      <c r="K22" s="387">
        <v>15</v>
      </c>
      <c r="L22" s="387">
        <v>25</v>
      </c>
      <c r="M22" s="387">
        <f t="shared" si="0"/>
        <v>15</v>
      </c>
      <c r="N22" s="387">
        <f t="shared" si="0"/>
        <v>25</v>
      </c>
      <c r="O22" s="387">
        <f t="shared" si="0"/>
        <v>15</v>
      </c>
      <c r="P22" s="387">
        <f t="shared" si="0"/>
        <v>25</v>
      </c>
      <c r="Q22"/>
    </row>
    <row r="23" spans="1:17">
      <c r="A23" s="964" t="s">
        <v>7850</v>
      </c>
      <c r="B23" s="965"/>
      <c r="C23" s="390">
        <f>SUM(C11:C22)</f>
        <v>696</v>
      </c>
      <c r="D23" s="390">
        <f t="shared" ref="D23:P23" si="1">SUM(D11:D22)</f>
        <v>32</v>
      </c>
      <c r="E23" s="390">
        <f t="shared" si="1"/>
        <v>8472</v>
      </c>
      <c r="F23" s="390">
        <f t="shared" si="1"/>
        <v>8100</v>
      </c>
      <c r="G23" s="390">
        <f t="shared" si="1"/>
        <v>9730</v>
      </c>
      <c r="H23" s="390">
        <f t="shared" si="1"/>
        <v>9297</v>
      </c>
      <c r="I23" s="390">
        <f t="shared" si="1"/>
        <v>16512</v>
      </c>
      <c r="J23" s="390">
        <f t="shared" si="1"/>
        <v>19200</v>
      </c>
      <c r="K23" s="390">
        <f t="shared" si="1"/>
        <v>28009</v>
      </c>
      <c r="L23" s="390">
        <f t="shared" si="1"/>
        <v>31446</v>
      </c>
      <c r="M23" s="390">
        <f t="shared" si="1"/>
        <v>24984</v>
      </c>
      <c r="N23" s="390">
        <f t="shared" si="1"/>
        <v>27300</v>
      </c>
      <c r="O23" s="390">
        <f t="shared" si="1"/>
        <v>37739</v>
      </c>
      <c r="P23" s="390">
        <f t="shared" si="1"/>
        <v>40743</v>
      </c>
      <c r="Q23"/>
    </row>
    <row r="24" spans="1:17">
      <c r="A24" s="348"/>
      <c r="B24" s="391"/>
      <c r="Q24"/>
    </row>
    <row r="26" spans="1:17">
      <c r="A26" s="966"/>
      <c r="B26" s="966"/>
      <c r="C26" s="966"/>
      <c r="D26" s="966"/>
      <c r="E26" s="966"/>
      <c r="F26" s="966"/>
    </row>
    <row r="27" spans="1:17">
      <c r="A27" s="966"/>
      <c r="B27" s="966"/>
      <c r="C27" s="966"/>
      <c r="D27" s="966"/>
      <c r="E27" s="966"/>
      <c r="F27" s="966"/>
    </row>
    <row r="34" spans="9:14">
      <c r="I34" s="392"/>
    </row>
    <row r="46" spans="9:14">
      <c r="N46" s="392"/>
    </row>
  </sheetData>
  <mergeCells count="14">
    <mergeCell ref="M9:N9"/>
    <mergeCell ref="O9:P9"/>
    <mergeCell ref="D11:D17"/>
    <mergeCell ref="C2:D2"/>
    <mergeCell ref="A9:A10"/>
    <mergeCell ref="B9:B10"/>
    <mergeCell ref="C9:C10"/>
    <mergeCell ref="D9:D10"/>
    <mergeCell ref="E9:F9"/>
    <mergeCell ref="A23:B23"/>
    <mergeCell ref="A26:F27"/>
    <mergeCell ref="G9:H9"/>
    <mergeCell ref="I9:J9"/>
    <mergeCell ref="K9:L9"/>
  </mergeCells>
  <printOptions horizontalCentered="1"/>
  <pageMargins left="0.31496062992125984" right="0.31496062992125984" top="0.74803149606299213" bottom="0.74803149606299213" header="0.31496062992125984" footer="0.31496062992125984"/>
  <pageSetup paperSize="9" scale="85" fitToHeight="0" orientation="landscape" horizontalDpi="4294967294" vertic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G734"/>
  <sheetViews>
    <sheetView zoomScaleNormal="100" zoomScaleSheetLayoutView="100" workbookViewId="0">
      <selection activeCell="G18" sqref="G18"/>
    </sheetView>
  </sheetViews>
  <sheetFormatPr defaultRowHeight="12.75"/>
  <cols>
    <col min="1" max="1" width="7.7109375" style="398" customWidth="1"/>
    <col min="2" max="2" width="101.140625" style="398" customWidth="1"/>
    <col min="3" max="4" width="11.7109375" style="398" customWidth="1"/>
    <col min="5" max="5" width="6.7109375" style="398" customWidth="1"/>
    <col min="6" max="7" width="9.140625" style="398" customWidth="1"/>
    <col min="8" max="16384" width="9.140625" style="398"/>
  </cols>
  <sheetData>
    <row r="1" spans="1:7">
      <c r="A1" s="393"/>
      <c r="B1" s="394" t="s">
        <v>8068</v>
      </c>
      <c r="C1" s="395"/>
      <c r="D1" s="395"/>
      <c r="E1" s="396"/>
      <c r="F1" s="396"/>
      <c r="G1" s="397"/>
    </row>
    <row r="2" spans="1:7">
      <c r="A2" s="393"/>
      <c r="B2" s="394" t="s">
        <v>8069</v>
      </c>
      <c r="C2" s="972"/>
      <c r="D2" s="972"/>
      <c r="E2" s="396"/>
      <c r="F2" s="396"/>
      <c r="G2" s="397"/>
    </row>
    <row r="3" spans="1:7">
      <c r="A3" s="393"/>
      <c r="B3" s="394" t="s">
        <v>8070</v>
      </c>
      <c r="C3" s="399"/>
      <c r="D3" s="400"/>
      <c r="E3" s="396"/>
      <c r="F3" s="396"/>
      <c r="G3" s="397"/>
    </row>
    <row r="4" spans="1:7" ht="14.25">
      <c r="A4" s="401"/>
      <c r="B4" s="402" t="s">
        <v>8071</v>
      </c>
      <c r="C4" s="973"/>
      <c r="D4" s="973"/>
      <c r="E4" s="403"/>
      <c r="F4" s="403"/>
      <c r="G4" s="397"/>
    </row>
    <row r="5" spans="1:7" ht="14.25">
      <c r="A5" s="401"/>
      <c r="B5" s="404"/>
      <c r="C5" s="973"/>
      <c r="D5" s="973"/>
      <c r="E5" s="403"/>
      <c r="F5" s="403"/>
      <c r="G5" s="397"/>
    </row>
    <row r="6" spans="1:7" ht="30.75" customHeight="1">
      <c r="A6" s="405"/>
      <c r="B6" s="405"/>
      <c r="C6" s="405"/>
      <c r="D6" s="405"/>
      <c r="E6" s="405"/>
      <c r="F6" s="397"/>
      <c r="G6" s="397"/>
    </row>
    <row r="7" spans="1:7" ht="25.5">
      <c r="A7" s="406" t="s">
        <v>8072</v>
      </c>
      <c r="B7" s="407" t="s">
        <v>8073</v>
      </c>
      <c r="C7" s="218" t="s">
        <v>8001</v>
      </c>
      <c r="D7" s="218" t="s">
        <v>8040</v>
      </c>
      <c r="E7" s="408"/>
    </row>
    <row r="8" spans="1:7" ht="18.75">
      <c r="A8" s="406"/>
      <c r="B8" s="409" t="s">
        <v>8074</v>
      </c>
      <c r="C8" s="410">
        <f>C9+C27+C89+C109+C138+C186+C267+C314+C343+C428+C463+C492+C530+C547+C566+C581+C607+C617+C636+C655+C667+C674+C704+C713+C727+C731</f>
        <v>114238</v>
      </c>
      <c r="D8" s="410">
        <f>D9+D27+D89+D109+D138+D186+D267+D314+D343+D428+D463+D492+D530+D547+D566+D581+D607+D617+D636+D655+D667+D674+D704+D713+D727+D731</f>
        <v>116000</v>
      </c>
      <c r="E8" s="408"/>
    </row>
    <row r="9" spans="1:7">
      <c r="A9" s="411">
        <v>0</v>
      </c>
      <c r="B9" s="412" t="s">
        <v>8075</v>
      </c>
      <c r="C9" s="413">
        <f>SUM(C10:C26)</f>
        <v>514</v>
      </c>
      <c r="D9" s="413">
        <f>SUM(D10:D26)</f>
        <v>571</v>
      </c>
    </row>
    <row r="10" spans="1:7">
      <c r="A10" s="414" t="s">
        <v>8076</v>
      </c>
      <c r="B10" s="412" t="s">
        <v>8077</v>
      </c>
      <c r="C10" s="413">
        <v>0</v>
      </c>
      <c r="D10" s="413">
        <v>1</v>
      </c>
    </row>
    <row r="11" spans="1:7">
      <c r="A11" s="414" t="s">
        <v>8078</v>
      </c>
      <c r="B11" s="412" t="s">
        <v>8079</v>
      </c>
      <c r="C11" s="413">
        <v>0</v>
      </c>
      <c r="D11" s="413">
        <v>0</v>
      </c>
    </row>
    <row r="12" spans="1:7">
      <c r="A12" s="414" t="s">
        <v>8080</v>
      </c>
      <c r="B12" s="412" t="s">
        <v>8081</v>
      </c>
      <c r="C12" s="413">
        <v>0</v>
      </c>
      <c r="D12" s="413">
        <v>0</v>
      </c>
    </row>
    <row r="13" spans="1:7">
      <c r="A13" s="414" t="s">
        <v>8082</v>
      </c>
      <c r="B13" s="412" t="s">
        <v>8083</v>
      </c>
      <c r="C13" s="413">
        <v>158</v>
      </c>
      <c r="D13" s="413">
        <v>175</v>
      </c>
    </row>
    <row r="14" spans="1:7" ht="25.5">
      <c r="A14" s="414" t="s">
        <v>8084</v>
      </c>
      <c r="B14" s="412" t="s">
        <v>8085</v>
      </c>
      <c r="C14" s="413">
        <v>250</v>
      </c>
      <c r="D14" s="413">
        <v>265</v>
      </c>
    </row>
    <row r="15" spans="1:7">
      <c r="A15" s="414" t="s">
        <v>8086</v>
      </c>
      <c r="B15" s="412" t="s">
        <v>8087</v>
      </c>
      <c r="C15" s="413">
        <v>5</v>
      </c>
      <c r="D15" s="413">
        <v>5</v>
      </c>
    </row>
    <row r="16" spans="1:7">
      <c r="A16" s="414" t="s">
        <v>8088</v>
      </c>
      <c r="B16" s="412" t="s">
        <v>8089</v>
      </c>
      <c r="C16" s="413">
        <v>56</v>
      </c>
      <c r="D16" s="413">
        <v>66</v>
      </c>
    </row>
    <row r="17" spans="1:4">
      <c r="A17" s="414" t="s">
        <v>8090</v>
      </c>
      <c r="B17" s="412" t="s">
        <v>8091</v>
      </c>
      <c r="C17" s="413">
        <v>11</v>
      </c>
      <c r="D17" s="413">
        <v>19</v>
      </c>
    </row>
    <row r="18" spans="1:4">
      <c r="A18" s="414" t="s">
        <v>8092</v>
      </c>
      <c r="B18" s="412" t="s">
        <v>8093</v>
      </c>
      <c r="C18" s="413">
        <v>15</v>
      </c>
      <c r="D18" s="413">
        <v>20</v>
      </c>
    </row>
    <row r="19" spans="1:4">
      <c r="A19" s="414" t="s">
        <v>8094</v>
      </c>
      <c r="B19" s="412" t="s">
        <v>8095</v>
      </c>
      <c r="C19" s="413">
        <v>2</v>
      </c>
      <c r="D19" s="413">
        <v>0</v>
      </c>
    </row>
    <row r="20" spans="1:4">
      <c r="A20" s="414" t="s">
        <v>8096</v>
      </c>
      <c r="B20" s="412" t="s">
        <v>8097</v>
      </c>
      <c r="C20" s="413">
        <v>0</v>
      </c>
      <c r="D20" s="413">
        <v>0</v>
      </c>
    </row>
    <row r="21" spans="1:4">
      <c r="A21" s="414" t="s">
        <v>8098</v>
      </c>
      <c r="B21" s="412" t="s">
        <v>8099</v>
      </c>
      <c r="C21" s="413">
        <v>17</v>
      </c>
      <c r="D21" s="413">
        <v>20</v>
      </c>
    </row>
    <row r="22" spans="1:4">
      <c r="A22" s="414" t="s">
        <v>8100</v>
      </c>
      <c r="B22" s="412" t="s">
        <v>8101</v>
      </c>
      <c r="C22" s="413">
        <v>0</v>
      </c>
      <c r="D22" s="413">
        <v>0</v>
      </c>
    </row>
    <row r="23" spans="1:4">
      <c r="A23" s="414" t="s">
        <v>8102</v>
      </c>
      <c r="B23" s="412" t="s">
        <v>8103</v>
      </c>
      <c r="C23" s="413">
        <v>0</v>
      </c>
      <c r="D23" s="413">
        <v>0</v>
      </c>
    </row>
    <row r="24" spans="1:4">
      <c r="A24" s="414" t="s">
        <v>8104</v>
      </c>
      <c r="B24" s="412" t="s">
        <v>8105</v>
      </c>
      <c r="C24" s="413">
        <v>0</v>
      </c>
      <c r="D24" s="413">
        <v>0</v>
      </c>
    </row>
    <row r="25" spans="1:4">
      <c r="A25" s="414" t="s">
        <v>8106</v>
      </c>
      <c r="B25" s="412" t="s">
        <v>8107</v>
      </c>
      <c r="C25" s="413">
        <v>0</v>
      </c>
      <c r="D25" s="413">
        <v>0</v>
      </c>
    </row>
    <row r="26" spans="1:4">
      <c r="A26" s="414" t="s">
        <v>8108</v>
      </c>
      <c r="B26" s="412" t="s">
        <v>8109</v>
      </c>
      <c r="C26" s="413">
        <v>0</v>
      </c>
      <c r="D26" s="413">
        <v>0</v>
      </c>
    </row>
    <row r="27" spans="1:4">
      <c r="A27" s="411">
        <v>1</v>
      </c>
      <c r="B27" s="415" t="s">
        <v>8110</v>
      </c>
      <c r="C27" s="413">
        <f>SUM(C28:C88)</f>
        <v>8962</v>
      </c>
      <c r="D27" s="413">
        <f>SUM(D28:D88)</f>
        <v>7004</v>
      </c>
    </row>
    <row r="28" spans="1:4">
      <c r="A28" s="414" t="s">
        <v>8111</v>
      </c>
      <c r="B28" s="412" t="s">
        <v>8112</v>
      </c>
      <c r="C28" s="413">
        <v>0</v>
      </c>
      <c r="D28" s="413">
        <v>0</v>
      </c>
    </row>
    <row r="29" spans="1:4">
      <c r="A29" s="414" t="s">
        <v>8113</v>
      </c>
      <c r="B29" s="412" t="s">
        <v>8114</v>
      </c>
      <c r="C29" s="413">
        <v>1</v>
      </c>
      <c r="D29" s="413">
        <v>0</v>
      </c>
    </row>
    <row r="30" spans="1:4">
      <c r="A30" s="414" t="s">
        <v>8115</v>
      </c>
      <c r="B30" s="412" t="s">
        <v>8116</v>
      </c>
      <c r="C30" s="413">
        <v>30</v>
      </c>
      <c r="D30" s="413">
        <v>28</v>
      </c>
    </row>
    <row r="31" spans="1:4">
      <c r="A31" s="414" t="s">
        <v>8117</v>
      </c>
      <c r="B31" s="412" t="s">
        <v>8118</v>
      </c>
      <c r="C31" s="413">
        <v>78</v>
      </c>
      <c r="D31" s="413">
        <v>71</v>
      </c>
    </row>
    <row r="32" spans="1:4">
      <c r="A32" s="414" t="s">
        <v>8119</v>
      </c>
      <c r="B32" s="412" t="s">
        <v>8120</v>
      </c>
      <c r="C32" s="413">
        <v>327</v>
      </c>
      <c r="D32" s="413">
        <v>278</v>
      </c>
    </row>
    <row r="33" spans="1:4">
      <c r="A33" s="414" t="s">
        <v>8121</v>
      </c>
      <c r="B33" s="412" t="s">
        <v>8122</v>
      </c>
      <c r="C33" s="413">
        <v>4</v>
      </c>
      <c r="D33" s="413">
        <v>5</v>
      </c>
    </row>
    <row r="34" spans="1:4">
      <c r="A34" s="414" t="s">
        <v>8123</v>
      </c>
      <c r="B34" s="412" t="s">
        <v>8124</v>
      </c>
      <c r="C34" s="413">
        <v>55</v>
      </c>
      <c r="D34" s="413">
        <v>50</v>
      </c>
    </row>
    <row r="35" spans="1:4">
      <c r="A35" s="414" t="s">
        <v>8125</v>
      </c>
      <c r="B35" s="412" t="s">
        <v>8126</v>
      </c>
      <c r="C35" s="413">
        <v>7</v>
      </c>
      <c r="D35" s="413">
        <v>7</v>
      </c>
    </row>
    <row r="36" spans="1:4">
      <c r="A36" s="414" t="s">
        <v>8127</v>
      </c>
      <c r="B36" s="412" t="s">
        <v>8128</v>
      </c>
      <c r="C36" s="413">
        <v>228</v>
      </c>
      <c r="D36" s="413">
        <v>200</v>
      </c>
    </row>
    <row r="37" spans="1:4">
      <c r="A37" s="414" t="s">
        <v>8129</v>
      </c>
      <c r="B37" s="412" t="s">
        <v>8130</v>
      </c>
      <c r="C37" s="413">
        <v>132</v>
      </c>
      <c r="D37" s="413">
        <v>125</v>
      </c>
    </row>
    <row r="38" spans="1:4">
      <c r="A38" s="414" t="s">
        <v>8131</v>
      </c>
      <c r="B38" s="416" t="s">
        <v>8132</v>
      </c>
      <c r="C38" s="413">
        <v>43</v>
      </c>
      <c r="D38" s="413">
        <v>44</v>
      </c>
    </row>
    <row r="39" spans="1:4">
      <c r="A39" s="414" t="s">
        <v>8133</v>
      </c>
      <c r="B39" s="416" t="s">
        <v>8134</v>
      </c>
      <c r="C39" s="413">
        <v>26</v>
      </c>
      <c r="D39" s="413">
        <v>27</v>
      </c>
    </row>
    <row r="40" spans="1:4">
      <c r="A40" s="414" t="s">
        <v>8135</v>
      </c>
      <c r="B40" s="416" t="s">
        <v>8136</v>
      </c>
      <c r="C40" s="413">
        <v>0</v>
      </c>
      <c r="D40" s="413">
        <v>0</v>
      </c>
    </row>
    <row r="41" spans="1:4">
      <c r="A41" s="414" t="s">
        <v>8137</v>
      </c>
      <c r="B41" s="416" t="s">
        <v>8138</v>
      </c>
      <c r="C41" s="413">
        <v>23</v>
      </c>
      <c r="D41" s="413">
        <v>46</v>
      </c>
    </row>
    <row r="42" spans="1:4">
      <c r="A42" s="414" t="s">
        <v>8139</v>
      </c>
      <c r="B42" s="412" t="s">
        <v>8140</v>
      </c>
      <c r="C42" s="413">
        <v>42</v>
      </c>
      <c r="D42" s="413">
        <v>55</v>
      </c>
    </row>
    <row r="43" spans="1:4">
      <c r="A43" s="414" t="s">
        <v>8141</v>
      </c>
      <c r="B43" s="412" t="s">
        <v>8142</v>
      </c>
      <c r="C43" s="413">
        <v>1</v>
      </c>
      <c r="D43" s="413">
        <v>7</v>
      </c>
    </row>
    <row r="44" spans="1:4">
      <c r="A44" s="414" t="s">
        <v>8143</v>
      </c>
      <c r="B44" s="412" t="s">
        <v>8144</v>
      </c>
      <c r="C44" s="413">
        <v>25</v>
      </c>
      <c r="D44" s="413">
        <v>33</v>
      </c>
    </row>
    <row r="45" spans="1:4">
      <c r="A45" s="414" t="s">
        <v>8145</v>
      </c>
      <c r="B45" s="412" t="s">
        <v>8146</v>
      </c>
      <c r="C45" s="413">
        <v>15</v>
      </c>
      <c r="D45" s="413">
        <v>25</v>
      </c>
    </row>
    <row r="46" spans="1:4">
      <c r="A46" s="414" t="s">
        <v>8147</v>
      </c>
      <c r="B46" s="412" t="s">
        <v>8148</v>
      </c>
      <c r="C46" s="413">
        <v>0</v>
      </c>
      <c r="D46" s="413">
        <v>0</v>
      </c>
    </row>
    <row r="47" spans="1:4">
      <c r="A47" s="414" t="s">
        <v>8149</v>
      </c>
      <c r="B47" s="412" t="s">
        <v>8150</v>
      </c>
      <c r="C47" s="413">
        <v>0</v>
      </c>
      <c r="D47" s="413">
        <v>0</v>
      </c>
    </row>
    <row r="48" spans="1:4">
      <c r="A48" s="414" t="s">
        <v>8151</v>
      </c>
      <c r="B48" s="416" t="s">
        <v>8152</v>
      </c>
      <c r="C48" s="413">
        <v>1</v>
      </c>
      <c r="D48" s="413">
        <v>0</v>
      </c>
    </row>
    <row r="49" spans="1:4">
      <c r="A49" s="414" t="s">
        <v>8153</v>
      </c>
      <c r="B49" s="416" t="s">
        <v>8154</v>
      </c>
      <c r="C49" s="413">
        <v>9</v>
      </c>
      <c r="D49" s="413">
        <v>13</v>
      </c>
    </row>
    <row r="50" spans="1:4">
      <c r="A50" s="414" t="s">
        <v>8155</v>
      </c>
      <c r="B50" s="412" t="s">
        <v>8156</v>
      </c>
      <c r="C50" s="413">
        <v>0</v>
      </c>
      <c r="D50" s="413">
        <v>0</v>
      </c>
    </row>
    <row r="51" spans="1:4">
      <c r="A51" s="414" t="s">
        <v>8157</v>
      </c>
      <c r="B51" s="412" t="s">
        <v>8158</v>
      </c>
      <c r="C51" s="413">
        <v>267</v>
      </c>
      <c r="D51" s="413">
        <v>301</v>
      </c>
    </row>
    <row r="52" spans="1:4">
      <c r="A52" s="414" t="s">
        <v>8159</v>
      </c>
      <c r="B52" s="412" t="s">
        <v>8160</v>
      </c>
      <c r="C52" s="413">
        <v>7</v>
      </c>
      <c r="D52" s="413">
        <v>18</v>
      </c>
    </row>
    <row r="53" spans="1:4">
      <c r="A53" s="414" t="s">
        <v>8161</v>
      </c>
      <c r="B53" s="412" t="s">
        <v>8162</v>
      </c>
      <c r="C53" s="413">
        <v>101</v>
      </c>
      <c r="D53" s="413">
        <v>110</v>
      </c>
    </row>
    <row r="54" spans="1:4">
      <c r="A54" s="414" t="s">
        <v>8163</v>
      </c>
      <c r="B54" s="412" t="s">
        <v>8164</v>
      </c>
      <c r="C54" s="413">
        <v>2</v>
      </c>
      <c r="D54" s="413">
        <v>0</v>
      </c>
    </row>
    <row r="55" spans="1:4">
      <c r="A55" s="414" t="s">
        <v>8165</v>
      </c>
      <c r="B55" s="412" t="s">
        <v>8166</v>
      </c>
      <c r="C55" s="413">
        <v>16</v>
      </c>
      <c r="D55" s="413">
        <v>20</v>
      </c>
    </row>
    <row r="56" spans="1:4">
      <c r="A56" s="414" t="s">
        <v>8167</v>
      </c>
      <c r="B56" s="412" t="s">
        <v>8168</v>
      </c>
      <c r="C56" s="413">
        <v>39</v>
      </c>
      <c r="D56" s="413">
        <v>46</v>
      </c>
    </row>
    <row r="57" spans="1:4">
      <c r="A57" s="414" t="s">
        <v>8169</v>
      </c>
      <c r="B57" s="416" t="s">
        <v>8170</v>
      </c>
      <c r="C57" s="413">
        <v>115</v>
      </c>
      <c r="D57" s="413">
        <v>46</v>
      </c>
    </row>
    <row r="58" spans="1:4">
      <c r="A58" s="414" t="s">
        <v>8171</v>
      </c>
      <c r="B58" s="416" t="s">
        <v>8172</v>
      </c>
      <c r="C58" s="413">
        <v>82</v>
      </c>
      <c r="D58" s="413">
        <v>60</v>
      </c>
    </row>
    <row r="59" spans="1:4">
      <c r="A59" s="414" t="s">
        <v>8173</v>
      </c>
      <c r="B59" s="416" t="s">
        <v>8174</v>
      </c>
      <c r="C59" s="413">
        <v>444</v>
      </c>
      <c r="D59" s="413">
        <v>266</v>
      </c>
    </row>
    <row r="60" spans="1:4">
      <c r="A60" s="414" t="s">
        <v>8175</v>
      </c>
      <c r="B60" s="412" t="s">
        <v>8176</v>
      </c>
      <c r="C60" s="413">
        <v>31</v>
      </c>
      <c r="D60" s="413">
        <v>37</v>
      </c>
    </row>
    <row r="61" spans="1:4">
      <c r="A61" s="414" t="s">
        <v>8177</v>
      </c>
      <c r="B61" s="412" t="s">
        <v>8178</v>
      </c>
      <c r="C61" s="413">
        <v>2144</v>
      </c>
      <c r="D61" s="413">
        <v>1682</v>
      </c>
    </row>
    <row r="62" spans="1:4">
      <c r="A62" s="414" t="s">
        <v>8179</v>
      </c>
      <c r="B62" s="412" t="s">
        <v>8180</v>
      </c>
      <c r="C62" s="413">
        <v>24</v>
      </c>
      <c r="D62" s="413">
        <v>23</v>
      </c>
    </row>
    <row r="63" spans="1:4">
      <c r="A63" s="414" t="s">
        <v>8181</v>
      </c>
      <c r="B63" s="412" t="s">
        <v>8182</v>
      </c>
      <c r="C63" s="413">
        <v>271</v>
      </c>
      <c r="D63" s="413">
        <v>255</v>
      </c>
    </row>
    <row r="64" spans="1:4">
      <c r="A64" s="414" t="s">
        <v>8183</v>
      </c>
      <c r="B64" s="412" t="s">
        <v>8184</v>
      </c>
      <c r="C64" s="413">
        <v>480</v>
      </c>
      <c r="D64" s="413">
        <v>467</v>
      </c>
    </row>
    <row r="65" spans="1:4">
      <c r="A65" s="414" t="s">
        <v>8185</v>
      </c>
      <c r="B65" s="412" t="s">
        <v>8186</v>
      </c>
      <c r="C65" s="413">
        <v>254</v>
      </c>
      <c r="D65" s="413">
        <v>237</v>
      </c>
    </row>
    <row r="66" spans="1:4">
      <c r="A66" s="414" t="s">
        <v>8187</v>
      </c>
      <c r="B66" s="412" t="s">
        <v>8188</v>
      </c>
      <c r="C66" s="413">
        <v>179</v>
      </c>
      <c r="D66" s="413">
        <v>207</v>
      </c>
    </row>
    <row r="67" spans="1:4">
      <c r="A67" s="414" t="s">
        <v>8189</v>
      </c>
      <c r="B67" s="412" t="s">
        <v>8190</v>
      </c>
      <c r="C67" s="413">
        <v>50</v>
      </c>
      <c r="D67" s="413">
        <v>63</v>
      </c>
    </row>
    <row r="68" spans="1:4">
      <c r="A68" s="414" t="s">
        <v>8191</v>
      </c>
      <c r="B68" s="412" t="s">
        <v>8192</v>
      </c>
      <c r="C68" s="413">
        <v>85</v>
      </c>
      <c r="D68" s="413">
        <v>24</v>
      </c>
    </row>
    <row r="69" spans="1:4">
      <c r="A69" s="414" t="s">
        <v>8193</v>
      </c>
      <c r="B69" s="412" t="s">
        <v>8192</v>
      </c>
      <c r="C69" s="413">
        <v>1366</v>
      </c>
      <c r="D69" s="413">
        <v>474</v>
      </c>
    </row>
    <row r="70" spans="1:4">
      <c r="A70" s="414" t="s">
        <v>8194</v>
      </c>
      <c r="B70" s="412" t="s">
        <v>8195</v>
      </c>
      <c r="C70" s="413">
        <v>38</v>
      </c>
      <c r="D70" s="413">
        <v>43</v>
      </c>
    </row>
    <row r="71" spans="1:4">
      <c r="A71" s="414" t="s">
        <v>8196</v>
      </c>
      <c r="B71" s="412" t="s">
        <v>8197</v>
      </c>
      <c r="C71" s="413">
        <v>76</v>
      </c>
      <c r="D71" s="413">
        <v>78</v>
      </c>
    </row>
    <row r="72" spans="1:4">
      <c r="A72" s="414" t="s">
        <v>8198</v>
      </c>
      <c r="B72" s="412" t="s">
        <v>8199</v>
      </c>
      <c r="C72" s="413">
        <v>8</v>
      </c>
      <c r="D72" s="413">
        <v>10</v>
      </c>
    </row>
    <row r="73" spans="1:4">
      <c r="A73" s="414" t="s">
        <v>8200</v>
      </c>
      <c r="B73" s="412" t="s">
        <v>8201</v>
      </c>
      <c r="C73" s="413">
        <v>11</v>
      </c>
      <c r="D73" s="413">
        <v>13</v>
      </c>
    </row>
    <row r="74" spans="1:4">
      <c r="A74" s="414" t="s">
        <v>8202</v>
      </c>
      <c r="B74" s="412" t="s">
        <v>8203</v>
      </c>
      <c r="C74" s="413">
        <v>0</v>
      </c>
      <c r="D74" s="413">
        <v>1</v>
      </c>
    </row>
    <row r="75" spans="1:4">
      <c r="A75" s="414" t="s">
        <v>8204</v>
      </c>
      <c r="B75" s="412" t="s">
        <v>8205</v>
      </c>
      <c r="C75" s="413">
        <v>0</v>
      </c>
      <c r="D75" s="413">
        <v>0</v>
      </c>
    </row>
    <row r="76" spans="1:4">
      <c r="A76" s="414" t="s">
        <v>8206</v>
      </c>
      <c r="B76" s="412" t="s">
        <v>8207</v>
      </c>
      <c r="C76" s="413">
        <v>18</v>
      </c>
      <c r="D76" s="413">
        <v>13</v>
      </c>
    </row>
    <row r="77" spans="1:4">
      <c r="A77" s="414" t="s">
        <v>8208</v>
      </c>
      <c r="B77" s="412" t="s">
        <v>8209</v>
      </c>
      <c r="C77" s="413">
        <v>69</v>
      </c>
      <c r="D77" s="413">
        <v>75</v>
      </c>
    </row>
    <row r="78" spans="1:4">
      <c r="A78" s="414" t="s">
        <v>8210</v>
      </c>
      <c r="B78" s="412" t="s">
        <v>8211</v>
      </c>
      <c r="C78" s="413">
        <v>153</v>
      </c>
      <c r="D78" s="413">
        <v>174</v>
      </c>
    </row>
    <row r="79" spans="1:4">
      <c r="A79" s="414" t="s">
        <v>8212</v>
      </c>
      <c r="B79" s="412" t="s">
        <v>8213</v>
      </c>
      <c r="C79" s="413">
        <v>22</v>
      </c>
      <c r="D79" s="413">
        <v>35</v>
      </c>
    </row>
    <row r="80" spans="1:4">
      <c r="A80" s="414" t="s">
        <v>8214</v>
      </c>
      <c r="B80" s="412" t="s">
        <v>8215</v>
      </c>
      <c r="C80" s="413">
        <v>280</v>
      </c>
      <c r="D80" s="413">
        <v>272</v>
      </c>
    </row>
    <row r="81" spans="1:4">
      <c r="A81" s="414" t="s">
        <v>8216</v>
      </c>
      <c r="B81" s="412" t="s">
        <v>8217</v>
      </c>
      <c r="C81" s="413">
        <v>0</v>
      </c>
      <c r="D81" s="413">
        <v>0</v>
      </c>
    </row>
    <row r="82" spans="1:4">
      <c r="A82" s="414" t="s">
        <v>8218</v>
      </c>
      <c r="B82" s="412" t="s">
        <v>8219</v>
      </c>
      <c r="C82" s="413">
        <v>21</v>
      </c>
      <c r="D82" s="413">
        <v>27</v>
      </c>
    </row>
    <row r="83" spans="1:4">
      <c r="A83" s="414" t="s">
        <v>8220</v>
      </c>
      <c r="B83" s="412" t="s">
        <v>8221</v>
      </c>
      <c r="C83" s="413">
        <v>10</v>
      </c>
      <c r="D83" s="413">
        <v>19</v>
      </c>
    </row>
    <row r="84" spans="1:4">
      <c r="A84" s="414" t="s">
        <v>8222</v>
      </c>
      <c r="B84" s="412" t="s">
        <v>8223</v>
      </c>
      <c r="C84" s="413">
        <v>34</v>
      </c>
      <c r="D84" s="413">
        <v>52</v>
      </c>
    </row>
    <row r="85" spans="1:4">
      <c r="A85" s="414" t="s">
        <v>8224</v>
      </c>
      <c r="B85" s="412" t="s">
        <v>8225</v>
      </c>
      <c r="C85" s="413">
        <v>571</v>
      </c>
      <c r="D85" s="413">
        <v>553</v>
      </c>
    </row>
    <row r="86" spans="1:4">
      <c r="A86" s="414" t="s">
        <v>8226</v>
      </c>
      <c r="B86" s="412" t="s">
        <v>8227</v>
      </c>
      <c r="C86" s="413">
        <v>77</v>
      </c>
      <c r="D86" s="413">
        <v>62</v>
      </c>
    </row>
    <row r="87" spans="1:4">
      <c r="A87" s="414" t="s">
        <v>8228</v>
      </c>
      <c r="B87" s="412" t="s">
        <v>8229</v>
      </c>
      <c r="C87" s="413">
        <v>58</v>
      </c>
      <c r="D87" s="413">
        <v>37</v>
      </c>
    </row>
    <row r="88" spans="1:4">
      <c r="A88" s="414" t="s">
        <v>8230</v>
      </c>
      <c r="B88" s="412" t="s">
        <v>8231</v>
      </c>
      <c r="C88" s="413">
        <v>512</v>
      </c>
      <c r="D88" s="413">
        <v>190</v>
      </c>
    </row>
    <row r="89" spans="1:4">
      <c r="A89" s="411">
        <v>2</v>
      </c>
      <c r="B89" s="414" t="s">
        <v>8232</v>
      </c>
      <c r="C89" s="413">
        <f>SUM(C90:C108)</f>
        <v>3766</v>
      </c>
      <c r="D89" s="413">
        <f>SUM(D90:D108)</f>
        <v>3366</v>
      </c>
    </row>
    <row r="90" spans="1:4">
      <c r="A90" s="414" t="s">
        <v>8233</v>
      </c>
      <c r="B90" s="412" t="s">
        <v>8234</v>
      </c>
      <c r="C90" s="413">
        <v>28</v>
      </c>
      <c r="D90" s="413">
        <v>27</v>
      </c>
    </row>
    <row r="91" spans="1:4">
      <c r="A91" s="414" t="s">
        <v>8235</v>
      </c>
      <c r="B91" s="412" t="s">
        <v>8236</v>
      </c>
      <c r="C91" s="413">
        <v>11</v>
      </c>
      <c r="D91" s="413">
        <v>15</v>
      </c>
    </row>
    <row r="92" spans="1:4">
      <c r="A92" s="414" t="s">
        <v>8237</v>
      </c>
      <c r="B92" s="412" t="s">
        <v>8238</v>
      </c>
      <c r="C92" s="413">
        <v>241</v>
      </c>
      <c r="D92" s="413">
        <v>251</v>
      </c>
    </row>
    <row r="93" spans="1:4">
      <c r="A93" s="414" t="s">
        <v>8239</v>
      </c>
      <c r="B93" s="416" t="s">
        <v>8240</v>
      </c>
      <c r="C93" s="413">
        <v>0</v>
      </c>
      <c r="D93" s="413">
        <v>1</v>
      </c>
    </row>
    <row r="94" spans="1:4">
      <c r="A94" s="414" t="s">
        <v>8241</v>
      </c>
      <c r="B94" s="416" t="s">
        <v>8242</v>
      </c>
      <c r="C94" s="413">
        <v>3</v>
      </c>
      <c r="D94" s="413">
        <v>5</v>
      </c>
    </row>
    <row r="95" spans="1:4">
      <c r="A95" s="414" t="s">
        <v>8243</v>
      </c>
      <c r="B95" s="416" t="s">
        <v>8244</v>
      </c>
      <c r="C95" s="413">
        <v>32</v>
      </c>
      <c r="D95" s="413">
        <v>29</v>
      </c>
    </row>
    <row r="96" spans="1:4">
      <c r="A96" s="414" t="s">
        <v>8245</v>
      </c>
      <c r="B96" s="416" t="s">
        <v>8246</v>
      </c>
      <c r="C96" s="413">
        <v>397</v>
      </c>
      <c r="D96" s="413">
        <v>385</v>
      </c>
    </row>
    <row r="97" spans="1:4">
      <c r="A97" s="414" t="s">
        <v>8247</v>
      </c>
      <c r="B97" s="416" t="s">
        <v>8248</v>
      </c>
      <c r="C97" s="413">
        <v>100</v>
      </c>
      <c r="D97" s="413">
        <v>101</v>
      </c>
    </row>
    <row r="98" spans="1:4">
      <c r="A98" s="414" t="s">
        <v>8249</v>
      </c>
      <c r="B98" s="416" t="s">
        <v>8250</v>
      </c>
      <c r="C98" s="413">
        <v>0</v>
      </c>
      <c r="D98" s="413">
        <v>1</v>
      </c>
    </row>
    <row r="99" spans="1:4">
      <c r="A99" s="414" t="s">
        <v>8251</v>
      </c>
      <c r="B99" s="416" t="s">
        <v>8252</v>
      </c>
      <c r="C99" s="413">
        <v>102</v>
      </c>
      <c r="D99" s="413">
        <v>116</v>
      </c>
    </row>
    <row r="100" spans="1:4">
      <c r="A100" s="414" t="s">
        <v>8253</v>
      </c>
      <c r="B100" s="416" t="s">
        <v>8254</v>
      </c>
      <c r="C100" s="413">
        <v>13</v>
      </c>
      <c r="D100" s="413">
        <v>13</v>
      </c>
    </row>
    <row r="101" spans="1:4">
      <c r="A101" s="414" t="s">
        <v>8255</v>
      </c>
      <c r="B101" s="416" t="s">
        <v>8256</v>
      </c>
      <c r="C101" s="413">
        <v>132</v>
      </c>
      <c r="D101" s="413">
        <v>188</v>
      </c>
    </row>
    <row r="102" spans="1:4">
      <c r="A102" s="414" t="s">
        <v>8257</v>
      </c>
      <c r="B102" s="416" t="s">
        <v>8258</v>
      </c>
      <c r="C102" s="413">
        <v>1833</v>
      </c>
      <c r="D102" s="413">
        <v>1400</v>
      </c>
    </row>
    <row r="103" spans="1:4">
      <c r="A103" s="414" t="s">
        <v>8259</v>
      </c>
      <c r="B103" s="416" t="s">
        <v>8260</v>
      </c>
      <c r="C103" s="413">
        <v>1</v>
      </c>
      <c r="D103" s="413">
        <v>1</v>
      </c>
    </row>
    <row r="104" spans="1:4">
      <c r="A104" s="414" t="s">
        <v>8261</v>
      </c>
      <c r="B104" s="416" t="s">
        <v>8262</v>
      </c>
      <c r="C104" s="413">
        <v>15</v>
      </c>
      <c r="D104" s="413">
        <v>15</v>
      </c>
    </row>
    <row r="105" spans="1:4">
      <c r="A105" s="414" t="s">
        <v>8263</v>
      </c>
      <c r="B105" s="416" t="s">
        <v>8264</v>
      </c>
      <c r="C105" s="413">
        <v>10</v>
      </c>
      <c r="D105" s="413">
        <v>13</v>
      </c>
    </row>
    <row r="106" spans="1:4">
      <c r="A106" s="414" t="s">
        <v>8265</v>
      </c>
      <c r="B106" s="416" t="s">
        <v>8266</v>
      </c>
      <c r="C106" s="413">
        <v>149</v>
      </c>
      <c r="D106" s="413">
        <v>163</v>
      </c>
    </row>
    <row r="107" spans="1:4">
      <c r="A107" s="414" t="s">
        <v>8267</v>
      </c>
      <c r="B107" s="416" t="s">
        <v>8268</v>
      </c>
      <c r="C107" s="413">
        <v>41</v>
      </c>
      <c r="D107" s="413">
        <v>44</v>
      </c>
    </row>
    <row r="108" spans="1:4">
      <c r="A108" s="414" t="s">
        <v>8269</v>
      </c>
      <c r="B108" s="416" t="s">
        <v>8270</v>
      </c>
      <c r="C108" s="413">
        <v>658</v>
      </c>
      <c r="D108" s="413">
        <v>598</v>
      </c>
    </row>
    <row r="109" spans="1:4">
      <c r="A109" s="411">
        <v>3</v>
      </c>
      <c r="B109" s="414" t="s">
        <v>8271</v>
      </c>
      <c r="C109" s="413">
        <f>SUM(C110:C137)</f>
        <v>2552</v>
      </c>
      <c r="D109" s="413">
        <f>SUM(D110:D137)</f>
        <v>2327</v>
      </c>
    </row>
    <row r="110" spans="1:4">
      <c r="A110" s="414" t="s">
        <v>8272</v>
      </c>
      <c r="B110" s="416" t="s">
        <v>8273</v>
      </c>
      <c r="C110" s="413">
        <v>12</v>
      </c>
      <c r="D110" s="413">
        <v>10</v>
      </c>
    </row>
    <row r="111" spans="1:4">
      <c r="A111" s="414" t="s">
        <v>8274</v>
      </c>
      <c r="B111" s="416" t="s">
        <v>8275</v>
      </c>
      <c r="C111" s="413">
        <v>35</v>
      </c>
      <c r="D111" s="413">
        <v>37</v>
      </c>
    </row>
    <row r="112" spans="1:4">
      <c r="A112" s="414" t="s">
        <v>8276</v>
      </c>
      <c r="B112" s="416" t="s">
        <v>8277</v>
      </c>
      <c r="C112" s="413">
        <v>61</v>
      </c>
      <c r="D112" s="413">
        <v>64</v>
      </c>
    </row>
    <row r="113" spans="1:4">
      <c r="A113" s="414" t="s">
        <v>8278</v>
      </c>
      <c r="B113" s="416" t="s">
        <v>8279</v>
      </c>
      <c r="C113" s="413">
        <v>132</v>
      </c>
      <c r="D113" s="413">
        <v>135</v>
      </c>
    </row>
    <row r="114" spans="1:4">
      <c r="A114" s="414" t="s">
        <v>8280</v>
      </c>
      <c r="B114" s="416" t="s">
        <v>8281</v>
      </c>
      <c r="C114" s="413">
        <v>3</v>
      </c>
      <c r="D114" s="413">
        <v>6</v>
      </c>
    </row>
    <row r="115" spans="1:4">
      <c r="A115" s="414" t="s">
        <v>8282</v>
      </c>
      <c r="B115" s="416" t="s">
        <v>8283</v>
      </c>
      <c r="C115" s="413">
        <v>18</v>
      </c>
      <c r="D115" s="413">
        <v>21</v>
      </c>
    </row>
    <row r="116" spans="1:4">
      <c r="A116" s="414" t="s">
        <v>8284</v>
      </c>
      <c r="B116" s="416" t="s">
        <v>8285</v>
      </c>
      <c r="C116" s="413">
        <v>75</v>
      </c>
      <c r="D116" s="413">
        <v>70</v>
      </c>
    </row>
    <row r="117" spans="1:4">
      <c r="A117" s="414" t="s">
        <v>8286</v>
      </c>
      <c r="B117" s="416" t="s">
        <v>8287</v>
      </c>
      <c r="C117" s="413">
        <v>101</v>
      </c>
      <c r="D117" s="413">
        <v>83</v>
      </c>
    </row>
    <row r="118" spans="1:4">
      <c r="A118" s="414" t="s">
        <v>8288</v>
      </c>
      <c r="B118" s="416" t="s">
        <v>8289</v>
      </c>
      <c r="C118" s="413">
        <v>174</v>
      </c>
      <c r="D118" s="413">
        <v>164</v>
      </c>
    </row>
    <row r="119" spans="1:4">
      <c r="A119" s="414" t="s">
        <v>8290</v>
      </c>
      <c r="B119" s="416" t="s">
        <v>8291</v>
      </c>
      <c r="C119" s="413">
        <v>0</v>
      </c>
      <c r="D119" s="413">
        <v>35</v>
      </c>
    </row>
    <row r="120" spans="1:4">
      <c r="A120" s="414" t="s">
        <v>8292</v>
      </c>
      <c r="B120" s="416" t="s">
        <v>8293</v>
      </c>
      <c r="C120" s="413">
        <v>175</v>
      </c>
      <c r="D120" s="413">
        <v>136</v>
      </c>
    </row>
    <row r="121" spans="1:4">
      <c r="A121" s="414" t="s">
        <v>8294</v>
      </c>
      <c r="B121" s="416" t="s">
        <v>8295</v>
      </c>
      <c r="C121" s="413">
        <v>567</v>
      </c>
      <c r="D121" s="413">
        <v>455</v>
      </c>
    </row>
    <row r="122" spans="1:4">
      <c r="A122" s="414" t="s">
        <v>8296</v>
      </c>
      <c r="B122" s="416" t="s">
        <v>8297</v>
      </c>
      <c r="C122" s="413">
        <v>452</v>
      </c>
      <c r="D122" s="413">
        <v>380</v>
      </c>
    </row>
    <row r="123" spans="1:4">
      <c r="A123" s="414" t="s">
        <v>8298</v>
      </c>
      <c r="B123" s="416" t="s">
        <v>8299</v>
      </c>
      <c r="C123" s="413">
        <v>36</v>
      </c>
      <c r="D123" s="413">
        <v>32</v>
      </c>
    </row>
    <row r="124" spans="1:4">
      <c r="A124" s="414" t="s">
        <v>8300</v>
      </c>
      <c r="B124" s="416" t="s">
        <v>8301</v>
      </c>
      <c r="C124" s="413">
        <v>97</v>
      </c>
      <c r="D124" s="413">
        <v>105</v>
      </c>
    </row>
    <row r="125" spans="1:4">
      <c r="A125" s="414" t="s">
        <v>8302</v>
      </c>
      <c r="B125" s="416" t="s">
        <v>8303</v>
      </c>
      <c r="C125" s="413">
        <v>17</v>
      </c>
      <c r="D125" s="413">
        <v>20</v>
      </c>
    </row>
    <row r="126" spans="1:4">
      <c r="A126" s="414" t="s">
        <v>8304</v>
      </c>
      <c r="B126" s="416" t="s">
        <v>8305</v>
      </c>
      <c r="C126" s="413">
        <v>10</v>
      </c>
      <c r="D126" s="413">
        <v>5</v>
      </c>
    </row>
    <row r="127" spans="1:4">
      <c r="A127" s="414" t="s">
        <v>8306</v>
      </c>
      <c r="B127" s="416" t="s">
        <v>8307</v>
      </c>
      <c r="C127" s="413">
        <v>7</v>
      </c>
      <c r="D127" s="413">
        <v>9</v>
      </c>
    </row>
    <row r="128" spans="1:4">
      <c r="A128" s="414" t="s">
        <v>8308</v>
      </c>
      <c r="B128" s="416" t="s">
        <v>8309</v>
      </c>
      <c r="C128" s="413">
        <v>31</v>
      </c>
      <c r="D128" s="413">
        <v>40</v>
      </c>
    </row>
    <row r="129" spans="1:4">
      <c r="A129" s="414" t="s">
        <v>8310</v>
      </c>
      <c r="B129" s="416" t="s">
        <v>8311</v>
      </c>
      <c r="C129" s="413">
        <v>41</v>
      </c>
      <c r="D129" s="413">
        <v>46</v>
      </c>
    </row>
    <row r="130" spans="1:4">
      <c r="A130" s="414" t="s">
        <v>8312</v>
      </c>
      <c r="B130" s="416" t="s">
        <v>8313</v>
      </c>
      <c r="C130" s="413">
        <v>43</v>
      </c>
      <c r="D130" s="413">
        <v>34</v>
      </c>
    </row>
    <row r="131" spans="1:4">
      <c r="A131" s="414" t="s">
        <v>8314</v>
      </c>
      <c r="B131" s="416" t="s">
        <v>8315</v>
      </c>
      <c r="C131" s="413">
        <v>138</v>
      </c>
      <c r="D131" s="413">
        <v>130</v>
      </c>
    </row>
    <row r="132" spans="1:4">
      <c r="A132" s="414" t="s">
        <v>8316</v>
      </c>
      <c r="B132" s="416" t="s">
        <v>8317</v>
      </c>
      <c r="C132" s="413">
        <v>2</v>
      </c>
      <c r="D132" s="413">
        <v>1</v>
      </c>
    </row>
    <row r="133" spans="1:4">
      <c r="A133" s="414" t="s">
        <v>8318</v>
      </c>
      <c r="B133" s="416" t="s">
        <v>8319</v>
      </c>
      <c r="C133" s="413">
        <v>33</v>
      </c>
      <c r="D133" s="413">
        <v>25</v>
      </c>
    </row>
    <row r="134" spans="1:4">
      <c r="A134" s="414" t="s">
        <v>8320</v>
      </c>
      <c r="B134" s="416" t="s">
        <v>8321</v>
      </c>
      <c r="C134" s="413">
        <v>20</v>
      </c>
      <c r="D134" s="413">
        <v>18</v>
      </c>
    </row>
    <row r="135" spans="1:4">
      <c r="A135" s="414" t="s">
        <v>8322</v>
      </c>
      <c r="B135" s="416" t="s">
        <v>8323</v>
      </c>
      <c r="C135" s="413">
        <v>201</v>
      </c>
      <c r="D135" s="413">
        <v>160</v>
      </c>
    </row>
    <row r="136" spans="1:4">
      <c r="A136" s="414" t="s">
        <v>8324</v>
      </c>
      <c r="B136" s="416" t="s">
        <v>8325</v>
      </c>
      <c r="C136" s="413">
        <v>48</v>
      </c>
      <c r="D136" s="413">
        <v>51</v>
      </c>
    </row>
    <row r="137" spans="1:4">
      <c r="A137" s="414" t="s">
        <v>8326</v>
      </c>
      <c r="B137" s="416" t="s">
        <v>8327</v>
      </c>
      <c r="C137" s="413">
        <v>23</v>
      </c>
      <c r="D137" s="413">
        <v>55</v>
      </c>
    </row>
    <row r="138" spans="1:4">
      <c r="A138" s="411">
        <v>4</v>
      </c>
      <c r="B138" s="414" t="s">
        <v>8328</v>
      </c>
      <c r="C138" s="413">
        <f>SUM(C139:C185)</f>
        <v>271</v>
      </c>
      <c r="D138" s="413">
        <f>SUM(D139:D185)</f>
        <v>417</v>
      </c>
    </row>
    <row r="139" spans="1:4">
      <c r="A139" s="414" t="s">
        <v>8329</v>
      </c>
      <c r="B139" s="416" t="s">
        <v>8330</v>
      </c>
      <c r="C139" s="413">
        <v>0</v>
      </c>
      <c r="D139" s="413">
        <v>0</v>
      </c>
    </row>
    <row r="140" spans="1:4">
      <c r="A140" s="414" t="s">
        <v>8331</v>
      </c>
      <c r="B140" s="416" t="s">
        <v>8332</v>
      </c>
      <c r="C140" s="413">
        <v>1</v>
      </c>
      <c r="D140" s="413">
        <v>3</v>
      </c>
    </row>
    <row r="141" spans="1:4">
      <c r="A141" s="414" t="s">
        <v>8333</v>
      </c>
      <c r="B141" s="416" t="s">
        <v>8334</v>
      </c>
      <c r="C141" s="413">
        <v>1</v>
      </c>
      <c r="D141" s="413">
        <v>1</v>
      </c>
    </row>
    <row r="142" spans="1:4">
      <c r="A142" s="414" t="s">
        <v>8335</v>
      </c>
      <c r="B142" s="416" t="s">
        <v>8336</v>
      </c>
      <c r="C142" s="413">
        <v>0</v>
      </c>
      <c r="D142" s="413">
        <v>0</v>
      </c>
    </row>
    <row r="143" spans="1:4">
      <c r="A143" s="414" t="s">
        <v>8337</v>
      </c>
      <c r="B143" s="416" t="s">
        <v>8338</v>
      </c>
      <c r="C143" s="413">
        <v>4</v>
      </c>
      <c r="D143" s="413">
        <v>5</v>
      </c>
    </row>
    <row r="144" spans="1:4">
      <c r="A144" s="414" t="s">
        <v>8339</v>
      </c>
      <c r="B144" s="416" t="s">
        <v>8340</v>
      </c>
      <c r="C144" s="413">
        <v>3</v>
      </c>
      <c r="D144" s="413">
        <v>6</v>
      </c>
    </row>
    <row r="145" spans="1:4">
      <c r="A145" s="414" t="s">
        <v>8341</v>
      </c>
      <c r="B145" s="416" t="s">
        <v>8342</v>
      </c>
      <c r="C145" s="413">
        <v>0</v>
      </c>
      <c r="D145" s="413">
        <v>0</v>
      </c>
    </row>
    <row r="146" spans="1:4">
      <c r="A146" s="414" t="s">
        <v>8343</v>
      </c>
      <c r="B146" s="416" t="s">
        <v>8344</v>
      </c>
      <c r="C146" s="413">
        <v>1</v>
      </c>
      <c r="D146" s="413">
        <v>5</v>
      </c>
    </row>
    <row r="147" spans="1:4">
      <c r="A147" s="414" t="s">
        <v>8345</v>
      </c>
      <c r="B147" s="416" t="s">
        <v>8346</v>
      </c>
      <c r="C147" s="413">
        <v>0</v>
      </c>
      <c r="D147" s="413">
        <v>0</v>
      </c>
    </row>
    <row r="148" spans="1:4">
      <c r="A148" s="414" t="s">
        <v>8347</v>
      </c>
      <c r="B148" s="416" t="s">
        <v>8348</v>
      </c>
      <c r="C148" s="413">
        <v>5</v>
      </c>
      <c r="D148" s="413">
        <v>5</v>
      </c>
    </row>
    <row r="149" spans="1:4">
      <c r="A149" s="414" t="s">
        <v>8349</v>
      </c>
      <c r="B149" s="416" t="s">
        <v>8350</v>
      </c>
      <c r="C149" s="413">
        <v>1</v>
      </c>
      <c r="D149" s="413">
        <v>3</v>
      </c>
    </row>
    <row r="150" spans="1:4">
      <c r="A150" s="414" t="s">
        <v>8351</v>
      </c>
      <c r="B150" s="416" t="s">
        <v>8352</v>
      </c>
      <c r="C150" s="413">
        <v>0</v>
      </c>
      <c r="D150" s="413">
        <v>0</v>
      </c>
    </row>
    <row r="151" spans="1:4">
      <c r="A151" s="414" t="s">
        <v>8353</v>
      </c>
      <c r="B151" s="416" t="s">
        <v>8354</v>
      </c>
      <c r="C151" s="413">
        <v>8</v>
      </c>
      <c r="D151" s="413">
        <v>9</v>
      </c>
    </row>
    <row r="152" spans="1:4">
      <c r="A152" s="414" t="s">
        <v>8355</v>
      </c>
      <c r="B152" s="416" t="s">
        <v>8356</v>
      </c>
      <c r="C152" s="413">
        <v>2</v>
      </c>
      <c r="D152" s="413">
        <v>2</v>
      </c>
    </row>
    <row r="153" spans="1:4">
      <c r="A153" s="414" t="s">
        <v>8357</v>
      </c>
      <c r="B153" s="416" t="s">
        <v>8358</v>
      </c>
      <c r="C153" s="413">
        <v>5</v>
      </c>
      <c r="D153" s="413">
        <v>3</v>
      </c>
    </row>
    <row r="154" spans="1:4">
      <c r="A154" s="414" t="s">
        <v>8359</v>
      </c>
      <c r="B154" s="416" t="s">
        <v>8360</v>
      </c>
      <c r="C154" s="413">
        <v>47</v>
      </c>
      <c r="D154" s="413">
        <v>63</v>
      </c>
    </row>
    <row r="155" spans="1:4">
      <c r="A155" s="414" t="s">
        <v>8361</v>
      </c>
      <c r="B155" s="416" t="s">
        <v>8362</v>
      </c>
      <c r="C155" s="413">
        <v>44</v>
      </c>
      <c r="D155" s="413">
        <v>58</v>
      </c>
    </row>
    <row r="156" spans="1:4">
      <c r="A156" s="414" t="s">
        <v>8363</v>
      </c>
      <c r="B156" s="416" t="s">
        <v>8364</v>
      </c>
      <c r="C156" s="413">
        <v>31</v>
      </c>
      <c r="D156" s="413">
        <v>51</v>
      </c>
    </row>
    <row r="157" spans="1:4">
      <c r="A157" s="414" t="s">
        <v>8365</v>
      </c>
      <c r="B157" s="416" t="s">
        <v>8366</v>
      </c>
      <c r="C157" s="413">
        <v>1</v>
      </c>
      <c r="D157" s="413">
        <v>0</v>
      </c>
    </row>
    <row r="158" spans="1:4">
      <c r="A158" s="414" t="s">
        <v>8367</v>
      </c>
      <c r="B158" s="416" t="s">
        <v>8368</v>
      </c>
      <c r="C158" s="413">
        <v>42</v>
      </c>
      <c r="D158" s="413">
        <v>45</v>
      </c>
    </row>
    <row r="159" spans="1:4">
      <c r="A159" s="414" t="s">
        <v>8369</v>
      </c>
      <c r="B159" s="416" t="s">
        <v>8370</v>
      </c>
      <c r="C159" s="413">
        <v>7</v>
      </c>
      <c r="D159" s="413">
        <v>7</v>
      </c>
    </row>
    <row r="160" spans="1:4">
      <c r="A160" s="414" t="s">
        <v>8371</v>
      </c>
      <c r="B160" s="416" t="s">
        <v>8372</v>
      </c>
      <c r="C160" s="413">
        <v>0</v>
      </c>
      <c r="D160" s="413">
        <v>0</v>
      </c>
    </row>
    <row r="161" spans="1:4">
      <c r="A161" s="414" t="s">
        <v>8373</v>
      </c>
      <c r="B161" s="416" t="s">
        <v>8374</v>
      </c>
      <c r="C161" s="413">
        <v>2</v>
      </c>
      <c r="D161" s="413">
        <v>5</v>
      </c>
    </row>
    <row r="162" spans="1:4">
      <c r="A162" s="414" t="s">
        <v>8375</v>
      </c>
      <c r="B162" s="416" t="s">
        <v>8376</v>
      </c>
      <c r="C162" s="413">
        <v>1</v>
      </c>
      <c r="D162" s="413">
        <v>0</v>
      </c>
    </row>
    <row r="163" spans="1:4">
      <c r="A163" s="414" t="s">
        <v>8377</v>
      </c>
      <c r="B163" s="416" t="s">
        <v>8378</v>
      </c>
      <c r="C163" s="413">
        <v>1</v>
      </c>
      <c r="D163" s="413">
        <v>0</v>
      </c>
    </row>
    <row r="164" spans="1:4">
      <c r="A164" s="414" t="s">
        <v>8379</v>
      </c>
      <c r="B164" s="416" t="s">
        <v>8380</v>
      </c>
      <c r="C164" s="413">
        <v>1</v>
      </c>
      <c r="D164" s="413">
        <v>1</v>
      </c>
    </row>
    <row r="165" spans="1:4">
      <c r="A165" s="414" t="s">
        <v>8381</v>
      </c>
      <c r="B165" s="416" t="s">
        <v>8382</v>
      </c>
      <c r="C165" s="413">
        <v>1</v>
      </c>
      <c r="D165" s="413">
        <v>5</v>
      </c>
    </row>
    <row r="166" spans="1:4">
      <c r="A166" s="414" t="s">
        <v>8383</v>
      </c>
      <c r="B166" s="416" t="s">
        <v>8384</v>
      </c>
      <c r="C166" s="413">
        <v>2</v>
      </c>
      <c r="D166" s="413">
        <v>4</v>
      </c>
    </row>
    <row r="167" spans="1:4">
      <c r="A167" s="414" t="s">
        <v>8385</v>
      </c>
      <c r="B167" s="416" t="s">
        <v>8386</v>
      </c>
      <c r="C167" s="413">
        <v>6</v>
      </c>
      <c r="D167" s="413">
        <v>8</v>
      </c>
    </row>
    <row r="168" spans="1:4">
      <c r="A168" s="414" t="s">
        <v>8387</v>
      </c>
      <c r="B168" s="416" t="s">
        <v>8388</v>
      </c>
      <c r="C168" s="413">
        <v>4</v>
      </c>
      <c r="D168" s="413">
        <v>5</v>
      </c>
    </row>
    <row r="169" spans="1:4">
      <c r="A169" s="414" t="s">
        <v>8389</v>
      </c>
      <c r="B169" s="416" t="s">
        <v>8390</v>
      </c>
      <c r="C169" s="413">
        <v>2</v>
      </c>
      <c r="D169" s="413">
        <v>5</v>
      </c>
    </row>
    <row r="170" spans="1:4">
      <c r="A170" s="414" t="s">
        <v>8391</v>
      </c>
      <c r="B170" s="416" t="s">
        <v>8392</v>
      </c>
      <c r="C170" s="413">
        <v>3</v>
      </c>
      <c r="D170" s="413">
        <v>35</v>
      </c>
    </row>
    <row r="171" spans="1:4">
      <c r="A171" s="414" t="s">
        <v>8393</v>
      </c>
      <c r="B171" s="416" t="s">
        <v>8394</v>
      </c>
      <c r="C171" s="413">
        <v>1</v>
      </c>
      <c r="D171" s="413">
        <v>0</v>
      </c>
    </row>
    <row r="172" spans="1:4">
      <c r="A172" s="414" t="s">
        <v>8395</v>
      </c>
      <c r="B172" s="416" t="s">
        <v>8396</v>
      </c>
      <c r="C172" s="413">
        <v>1</v>
      </c>
      <c r="D172" s="413">
        <v>0</v>
      </c>
    </row>
    <row r="173" spans="1:4">
      <c r="A173" s="414" t="s">
        <v>8397</v>
      </c>
      <c r="B173" s="416" t="s">
        <v>8398</v>
      </c>
      <c r="C173" s="413">
        <v>3</v>
      </c>
      <c r="D173" s="413">
        <v>1</v>
      </c>
    </row>
    <row r="174" spans="1:4">
      <c r="A174" s="414" t="s">
        <v>8399</v>
      </c>
      <c r="B174" s="416" t="s">
        <v>8400</v>
      </c>
      <c r="C174" s="413">
        <v>8</v>
      </c>
      <c r="D174" s="413">
        <v>11</v>
      </c>
    </row>
    <row r="175" spans="1:4">
      <c r="A175" s="414" t="s">
        <v>8401</v>
      </c>
      <c r="B175" s="416" t="s">
        <v>8402</v>
      </c>
      <c r="C175" s="413">
        <v>0</v>
      </c>
      <c r="D175" s="413">
        <v>0</v>
      </c>
    </row>
    <row r="176" spans="1:4">
      <c r="A176" s="414" t="s">
        <v>8403</v>
      </c>
      <c r="B176" s="416" t="s">
        <v>8404</v>
      </c>
      <c r="C176" s="413">
        <v>1</v>
      </c>
      <c r="D176" s="413">
        <v>8</v>
      </c>
    </row>
    <row r="177" spans="1:4">
      <c r="A177" s="414" t="s">
        <v>8405</v>
      </c>
      <c r="B177" s="416" t="s">
        <v>8406</v>
      </c>
      <c r="C177" s="413">
        <v>0</v>
      </c>
      <c r="D177" s="413">
        <v>0</v>
      </c>
    </row>
    <row r="178" spans="1:4">
      <c r="A178" s="414" t="s">
        <v>8407</v>
      </c>
      <c r="B178" s="416" t="s">
        <v>8408</v>
      </c>
      <c r="C178" s="413">
        <v>1</v>
      </c>
      <c r="D178" s="413">
        <v>0</v>
      </c>
    </row>
    <row r="179" spans="1:4">
      <c r="A179" s="414" t="s">
        <v>8409</v>
      </c>
      <c r="B179" s="416" t="s">
        <v>8410</v>
      </c>
      <c r="C179" s="413">
        <v>1</v>
      </c>
      <c r="D179" s="413">
        <v>1</v>
      </c>
    </row>
    <row r="180" spans="1:4">
      <c r="A180" s="414" t="s">
        <v>8411</v>
      </c>
      <c r="B180" s="416" t="s">
        <v>8412</v>
      </c>
      <c r="C180" s="413">
        <v>2</v>
      </c>
      <c r="D180" s="413">
        <v>0</v>
      </c>
    </row>
    <row r="181" spans="1:4">
      <c r="A181" s="414" t="s">
        <v>8413</v>
      </c>
      <c r="B181" s="416" t="s">
        <v>8414</v>
      </c>
      <c r="C181" s="413">
        <v>3</v>
      </c>
      <c r="D181" s="413">
        <v>5</v>
      </c>
    </row>
    <row r="182" spans="1:4">
      <c r="A182" s="414" t="s">
        <v>8415</v>
      </c>
      <c r="B182" s="416" t="s">
        <v>8416</v>
      </c>
      <c r="C182" s="413">
        <v>2</v>
      </c>
      <c r="D182" s="413">
        <v>35</v>
      </c>
    </row>
    <row r="183" spans="1:4">
      <c r="A183" s="414" t="s">
        <v>8417</v>
      </c>
      <c r="B183" s="416" t="s">
        <v>8418</v>
      </c>
      <c r="C183" s="413">
        <v>13</v>
      </c>
      <c r="D183" s="413">
        <v>15</v>
      </c>
    </row>
    <row r="184" spans="1:4">
      <c r="A184" s="414" t="s">
        <v>8419</v>
      </c>
      <c r="B184" s="416" t="s">
        <v>8420</v>
      </c>
      <c r="C184" s="413">
        <v>9</v>
      </c>
      <c r="D184" s="413">
        <v>6</v>
      </c>
    </row>
    <row r="185" spans="1:4">
      <c r="A185" s="414" t="s">
        <v>8421</v>
      </c>
      <c r="B185" s="416" t="s">
        <v>8422</v>
      </c>
      <c r="C185" s="413">
        <v>0</v>
      </c>
      <c r="D185" s="413">
        <v>1</v>
      </c>
    </row>
    <row r="186" spans="1:4">
      <c r="A186" s="411">
        <v>5</v>
      </c>
      <c r="B186" s="414" t="s">
        <v>8423</v>
      </c>
      <c r="C186" s="413">
        <f>SUM(C187:C266)</f>
        <v>1829</v>
      </c>
      <c r="D186" s="413">
        <f>SUM(D187:D266)</f>
        <v>1978</v>
      </c>
    </row>
    <row r="187" spans="1:4">
      <c r="A187" s="414" t="s">
        <v>8424</v>
      </c>
      <c r="B187" s="416" t="s">
        <v>8425</v>
      </c>
      <c r="C187" s="413">
        <v>0</v>
      </c>
      <c r="D187" s="413">
        <v>0</v>
      </c>
    </row>
    <row r="188" spans="1:4">
      <c r="A188" s="414" t="s">
        <v>8426</v>
      </c>
      <c r="B188" s="416" t="s">
        <v>8427</v>
      </c>
      <c r="C188" s="413">
        <v>0</v>
      </c>
      <c r="D188" s="413">
        <v>0</v>
      </c>
    </row>
    <row r="189" spans="1:4">
      <c r="A189" s="414" t="s">
        <v>8428</v>
      </c>
      <c r="B189" s="416" t="s">
        <v>8429</v>
      </c>
      <c r="C189" s="413">
        <v>0</v>
      </c>
      <c r="D189" s="413">
        <v>0</v>
      </c>
    </row>
    <row r="190" spans="1:4" ht="25.5">
      <c r="A190" s="414" t="s">
        <v>8430</v>
      </c>
      <c r="B190" s="416" t="s">
        <v>8431</v>
      </c>
      <c r="C190" s="413">
        <v>0</v>
      </c>
      <c r="D190" s="413">
        <v>0</v>
      </c>
    </row>
    <row r="191" spans="1:4" ht="25.5">
      <c r="A191" s="414" t="s">
        <v>8432</v>
      </c>
      <c r="B191" s="416" t="s">
        <v>8433</v>
      </c>
      <c r="C191" s="413">
        <v>0</v>
      </c>
      <c r="D191" s="413">
        <v>0</v>
      </c>
    </row>
    <row r="192" spans="1:4" ht="25.5">
      <c r="A192" s="414" t="s">
        <v>8434</v>
      </c>
      <c r="B192" s="416" t="s">
        <v>8431</v>
      </c>
      <c r="C192" s="413">
        <v>0</v>
      </c>
      <c r="D192" s="413">
        <v>0</v>
      </c>
    </row>
    <row r="193" spans="1:4" ht="25.5">
      <c r="A193" s="414" t="s">
        <v>8435</v>
      </c>
      <c r="B193" s="416" t="s">
        <v>8436</v>
      </c>
      <c r="C193" s="413">
        <v>0</v>
      </c>
      <c r="D193" s="413">
        <v>0</v>
      </c>
    </row>
    <row r="194" spans="1:4">
      <c r="A194" s="414" t="s">
        <v>8437</v>
      </c>
      <c r="B194" s="416" t="s">
        <v>8438</v>
      </c>
      <c r="C194" s="413">
        <v>0</v>
      </c>
      <c r="D194" s="413">
        <v>0</v>
      </c>
    </row>
    <row r="195" spans="1:4">
      <c r="A195" s="414" t="s">
        <v>8439</v>
      </c>
      <c r="B195" s="416" t="s">
        <v>8440</v>
      </c>
      <c r="C195" s="413">
        <v>0</v>
      </c>
      <c r="D195" s="413">
        <v>0</v>
      </c>
    </row>
    <row r="196" spans="1:4">
      <c r="A196" s="414" t="s">
        <v>8441</v>
      </c>
      <c r="B196" s="416" t="s">
        <v>8442</v>
      </c>
      <c r="C196" s="413">
        <v>0</v>
      </c>
      <c r="D196" s="413">
        <v>0</v>
      </c>
    </row>
    <row r="197" spans="1:4">
      <c r="A197" s="414" t="s">
        <v>8443</v>
      </c>
      <c r="B197" s="416" t="s">
        <v>8444</v>
      </c>
      <c r="C197" s="413">
        <v>0</v>
      </c>
      <c r="D197" s="413">
        <v>0</v>
      </c>
    </row>
    <row r="198" spans="1:4" ht="25.5">
      <c r="A198" s="414" t="s">
        <v>8445</v>
      </c>
      <c r="B198" s="416" t="s">
        <v>8446</v>
      </c>
      <c r="C198" s="413">
        <v>0</v>
      </c>
      <c r="D198" s="413">
        <v>0</v>
      </c>
    </row>
    <row r="199" spans="1:4" ht="25.5">
      <c r="A199" s="414" t="s">
        <v>8447</v>
      </c>
      <c r="B199" s="416" t="s">
        <v>8448</v>
      </c>
      <c r="C199" s="413">
        <v>0</v>
      </c>
      <c r="D199" s="413">
        <v>0</v>
      </c>
    </row>
    <row r="200" spans="1:4" ht="25.5">
      <c r="A200" s="414" t="s">
        <v>8449</v>
      </c>
      <c r="B200" s="416" t="s">
        <v>8450</v>
      </c>
      <c r="C200" s="413">
        <v>0</v>
      </c>
      <c r="D200" s="413">
        <v>0</v>
      </c>
    </row>
    <row r="201" spans="1:4">
      <c r="A201" s="414" t="s">
        <v>8451</v>
      </c>
      <c r="B201" s="416" t="s">
        <v>8452</v>
      </c>
      <c r="C201" s="413">
        <v>18</v>
      </c>
      <c r="D201" s="413">
        <v>15</v>
      </c>
    </row>
    <row r="202" spans="1:4">
      <c r="A202" s="414" t="s">
        <v>8453</v>
      </c>
      <c r="B202" s="416" t="s">
        <v>8454</v>
      </c>
      <c r="C202" s="413">
        <v>272</v>
      </c>
      <c r="D202" s="413">
        <v>290</v>
      </c>
    </row>
    <row r="203" spans="1:4">
      <c r="A203" s="414" t="s">
        <v>8455</v>
      </c>
      <c r="B203" s="416" t="s">
        <v>8456</v>
      </c>
      <c r="C203" s="413">
        <v>0</v>
      </c>
      <c r="D203" s="413">
        <v>0</v>
      </c>
    </row>
    <row r="204" spans="1:4">
      <c r="A204" s="414" t="s">
        <v>8457</v>
      </c>
      <c r="B204" s="416" t="s">
        <v>8458</v>
      </c>
      <c r="C204" s="413">
        <v>0</v>
      </c>
      <c r="D204" s="413">
        <v>0</v>
      </c>
    </row>
    <row r="205" spans="1:4">
      <c r="A205" s="414" t="s">
        <v>8459</v>
      </c>
      <c r="B205" s="416" t="s">
        <v>8460</v>
      </c>
      <c r="C205" s="413">
        <v>0</v>
      </c>
      <c r="D205" s="413">
        <v>0</v>
      </c>
    </row>
    <row r="206" spans="1:4">
      <c r="A206" s="414" t="s">
        <v>8461</v>
      </c>
      <c r="B206" s="416" t="s">
        <v>8462</v>
      </c>
      <c r="C206" s="413">
        <v>0</v>
      </c>
      <c r="D206" s="413">
        <v>0</v>
      </c>
    </row>
    <row r="207" spans="1:4">
      <c r="A207" s="414" t="s">
        <v>8463</v>
      </c>
      <c r="B207" s="416" t="s">
        <v>8464</v>
      </c>
      <c r="C207" s="413">
        <v>0</v>
      </c>
      <c r="D207" s="413">
        <v>0</v>
      </c>
    </row>
    <row r="208" spans="1:4">
      <c r="A208" s="414" t="s">
        <v>8465</v>
      </c>
      <c r="B208" s="416" t="s">
        <v>8466</v>
      </c>
      <c r="C208" s="413">
        <v>6</v>
      </c>
      <c r="D208" s="413">
        <v>7</v>
      </c>
    </row>
    <row r="209" spans="1:4">
      <c r="A209" s="414" t="s">
        <v>8467</v>
      </c>
      <c r="B209" s="416" t="s">
        <v>8468</v>
      </c>
      <c r="C209" s="413">
        <v>106</v>
      </c>
      <c r="D209" s="413">
        <v>110</v>
      </c>
    </row>
    <row r="210" spans="1:4">
      <c r="A210" s="414" t="s">
        <v>8469</v>
      </c>
      <c r="B210" s="416" t="s">
        <v>8470</v>
      </c>
      <c r="C210" s="413">
        <v>0</v>
      </c>
      <c r="D210" s="413">
        <v>0</v>
      </c>
    </row>
    <row r="211" spans="1:4">
      <c r="A211" s="414" t="s">
        <v>8471</v>
      </c>
      <c r="B211" s="416" t="s">
        <v>8472</v>
      </c>
      <c r="C211" s="413">
        <v>0</v>
      </c>
      <c r="D211" s="413">
        <v>0</v>
      </c>
    </row>
    <row r="212" spans="1:4">
      <c r="A212" s="414" t="s">
        <v>8473</v>
      </c>
      <c r="B212" s="416" t="s">
        <v>8474</v>
      </c>
      <c r="C212" s="413">
        <v>0</v>
      </c>
      <c r="D212" s="413">
        <v>0</v>
      </c>
    </row>
    <row r="213" spans="1:4">
      <c r="A213" s="414" t="s">
        <v>8475</v>
      </c>
      <c r="B213" s="416" t="s">
        <v>8476</v>
      </c>
      <c r="C213" s="413">
        <v>23</v>
      </c>
      <c r="D213" s="413">
        <v>33</v>
      </c>
    </row>
    <row r="214" spans="1:4" ht="25.5">
      <c r="A214" s="414" t="s">
        <v>8477</v>
      </c>
      <c r="B214" s="416" t="s">
        <v>8478</v>
      </c>
      <c r="C214" s="413">
        <v>2</v>
      </c>
      <c r="D214" s="413">
        <v>1</v>
      </c>
    </row>
    <row r="215" spans="1:4">
      <c r="A215" s="414" t="s">
        <v>8479</v>
      </c>
      <c r="B215" s="416" t="s">
        <v>8480</v>
      </c>
      <c r="C215" s="413">
        <v>6</v>
      </c>
      <c r="D215" s="413">
        <v>0</v>
      </c>
    </row>
    <row r="216" spans="1:4" ht="25.5">
      <c r="A216" s="414" t="s">
        <v>8481</v>
      </c>
      <c r="B216" s="416" t="s">
        <v>8482</v>
      </c>
      <c r="C216" s="413">
        <v>212</v>
      </c>
      <c r="D216" s="413">
        <v>220</v>
      </c>
    </row>
    <row r="217" spans="1:4" ht="25.5">
      <c r="A217" s="414" t="s">
        <v>8483</v>
      </c>
      <c r="B217" s="416" t="s">
        <v>8484</v>
      </c>
      <c r="C217" s="413">
        <v>0</v>
      </c>
      <c r="D217" s="413">
        <v>0</v>
      </c>
    </row>
    <row r="218" spans="1:4" ht="25.5">
      <c r="A218" s="414" t="s">
        <v>8485</v>
      </c>
      <c r="B218" s="416" t="s">
        <v>8486</v>
      </c>
      <c r="C218" s="413">
        <v>0</v>
      </c>
      <c r="D218" s="413">
        <v>0</v>
      </c>
    </row>
    <row r="219" spans="1:4">
      <c r="A219" s="414" t="s">
        <v>8487</v>
      </c>
      <c r="B219" s="416" t="s">
        <v>8488</v>
      </c>
      <c r="C219" s="413">
        <v>0</v>
      </c>
      <c r="D219" s="413">
        <v>0</v>
      </c>
    </row>
    <row r="220" spans="1:4">
      <c r="A220" s="414" t="s">
        <v>8489</v>
      </c>
      <c r="B220" s="416" t="s">
        <v>8490</v>
      </c>
      <c r="C220" s="413">
        <v>0</v>
      </c>
      <c r="D220" s="413">
        <v>0</v>
      </c>
    </row>
    <row r="221" spans="1:4">
      <c r="A221" s="414" t="s">
        <v>8491</v>
      </c>
      <c r="B221" s="416" t="s">
        <v>8492</v>
      </c>
      <c r="C221" s="413">
        <v>0</v>
      </c>
      <c r="D221" s="413">
        <v>0</v>
      </c>
    </row>
    <row r="222" spans="1:4">
      <c r="A222" s="414" t="s">
        <v>8493</v>
      </c>
      <c r="B222" s="416" t="s">
        <v>8492</v>
      </c>
      <c r="C222" s="413">
        <v>0</v>
      </c>
      <c r="D222" s="413">
        <v>0</v>
      </c>
    </row>
    <row r="223" spans="1:4">
      <c r="A223" s="414" t="s">
        <v>8494</v>
      </c>
      <c r="B223" s="416" t="s">
        <v>8495</v>
      </c>
      <c r="C223" s="413">
        <v>0</v>
      </c>
      <c r="D223" s="413">
        <v>0</v>
      </c>
    </row>
    <row r="224" spans="1:4">
      <c r="A224" s="414" t="s">
        <v>8496</v>
      </c>
      <c r="B224" s="416" t="s">
        <v>8497</v>
      </c>
      <c r="C224" s="413">
        <v>0</v>
      </c>
      <c r="D224" s="413">
        <v>0</v>
      </c>
    </row>
    <row r="225" spans="1:4">
      <c r="A225" s="414" t="s">
        <v>8498</v>
      </c>
      <c r="B225" s="416" t="s">
        <v>8499</v>
      </c>
      <c r="C225" s="413">
        <v>0</v>
      </c>
      <c r="D225" s="413">
        <v>0</v>
      </c>
    </row>
    <row r="226" spans="1:4">
      <c r="A226" s="414" t="s">
        <v>8500</v>
      </c>
      <c r="B226" s="416" t="s">
        <v>8501</v>
      </c>
      <c r="C226" s="413">
        <v>80</v>
      </c>
      <c r="D226" s="413">
        <v>70</v>
      </c>
    </row>
    <row r="227" spans="1:4">
      <c r="A227" s="414" t="s">
        <v>8502</v>
      </c>
      <c r="B227" s="416" t="s">
        <v>8503</v>
      </c>
      <c r="C227" s="413">
        <v>4</v>
      </c>
      <c r="D227" s="413">
        <v>4</v>
      </c>
    </row>
    <row r="228" spans="1:4">
      <c r="A228" s="414" t="s">
        <v>8504</v>
      </c>
      <c r="B228" s="416" t="s">
        <v>8505</v>
      </c>
      <c r="C228" s="413">
        <v>8</v>
      </c>
      <c r="D228" s="413">
        <v>11</v>
      </c>
    </row>
    <row r="229" spans="1:4">
      <c r="A229" s="414" t="s">
        <v>8506</v>
      </c>
      <c r="B229" s="416" t="s">
        <v>8507</v>
      </c>
      <c r="C229" s="413">
        <v>1</v>
      </c>
      <c r="D229" s="413">
        <v>1</v>
      </c>
    </row>
    <row r="230" spans="1:4">
      <c r="A230" s="414" t="s">
        <v>8508</v>
      </c>
      <c r="B230" s="416" t="s">
        <v>8509</v>
      </c>
      <c r="C230" s="413">
        <v>1</v>
      </c>
      <c r="D230" s="413">
        <v>1</v>
      </c>
    </row>
    <row r="231" spans="1:4">
      <c r="A231" s="414" t="s">
        <v>8510</v>
      </c>
      <c r="B231" s="416" t="s">
        <v>8511</v>
      </c>
      <c r="C231" s="413">
        <v>0</v>
      </c>
      <c r="D231" s="413">
        <v>0</v>
      </c>
    </row>
    <row r="232" spans="1:4">
      <c r="A232" s="414" t="s">
        <v>8512</v>
      </c>
      <c r="B232" s="416" t="s">
        <v>8513</v>
      </c>
      <c r="C232" s="413">
        <v>0</v>
      </c>
      <c r="D232" s="413">
        <v>0</v>
      </c>
    </row>
    <row r="233" spans="1:4" ht="25.5">
      <c r="A233" s="414" t="s">
        <v>8514</v>
      </c>
      <c r="B233" s="416" t="s">
        <v>8515</v>
      </c>
      <c r="C233" s="413">
        <v>0</v>
      </c>
      <c r="D233" s="413">
        <v>0</v>
      </c>
    </row>
    <row r="234" spans="1:4">
      <c r="A234" s="414" t="s">
        <v>8516</v>
      </c>
      <c r="B234" s="416" t="s">
        <v>8517</v>
      </c>
      <c r="C234" s="413">
        <v>0</v>
      </c>
      <c r="D234" s="413">
        <v>0</v>
      </c>
    </row>
    <row r="235" spans="1:4">
      <c r="A235" s="414" t="s">
        <v>8518</v>
      </c>
      <c r="B235" s="416" t="s">
        <v>8519</v>
      </c>
      <c r="C235" s="413">
        <v>0</v>
      </c>
      <c r="D235" s="413">
        <v>0</v>
      </c>
    </row>
    <row r="236" spans="1:4">
      <c r="A236" s="414" t="s">
        <v>8520</v>
      </c>
      <c r="B236" s="416" t="s">
        <v>8521</v>
      </c>
      <c r="C236" s="413">
        <v>0</v>
      </c>
      <c r="D236" s="413">
        <v>0</v>
      </c>
    </row>
    <row r="237" spans="1:4">
      <c r="A237" s="414" t="s">
        <v>8522</v>
      </c>
      <c r="B237" s="416" t="s">
        <v>8523</v>
      </c>
      <c r="C237" s="413">
        <v>2</v>
      </c>
      <c r="D237" s="413">
        <v>3</v>
      </c>
    </row>
    <row r="238" spans="1:4">
      <c r="A238" s="414" t="s">
        <v>8524</v>
      </c>
      <c r="B238" s="416" t="s">
        <v>8525</v>
      </c>
      <c r="C238" s="413">
        <v>3</v>
      </c>
      <c r="D238" s="413">
        <v>13</v>
      </c>
    </row>
    <row r="239" spans="1:4">
      <c r="A239" s="414" t="s">
        <v>8526</v>
      </c>
      <c r="B239" s="416" t="s">
        <v>8527</v>
      </c>
      <c r="C239" s="413">
        <v>3</v>
      </c>
      <c r="D239" s="413">
        <v>4</v>
      </c>
    </row>
    <row r="240" spans="1:4">
      <c r="A240" s="414" t="s">
        <v>8528</v>
      </c>
      <c r="B240" s="416" t="s">
        <v>8529</v>
      </c>
      <c r="C240" s="413">
        <v>0</v>
      </c>
      <c r="D240" s="413">
        <v>0</v>
      </c>
    </row>
    <row r="241" spans="1:4">
      <c r="A241" s="414" t="s">
        <v>8530</v>
      </c>
      <c r="B241" s="416" t="s">
        <v>8531</v>
      </c>
      <c r="C241" s="413">
        <v>1</v>
      </c>
      <c r="D241" s="413">
        <v>10</v>
      </c>
    </row>
    <row r="242" spans="1:4">
      <c r="A242" s="414" t="s">
        <v>8532</v>
      </c>
      <c r="B242" s="416" t="s">
        <v>8533</v>
      </c>
      <c r="C242" s="413">
        <v>2</v>
      </c>
      <c r="D242" s="413">
        <v>5</v>
      </c>
    </row>
    <row r="243" spans="1:4">
      <c r="A243" s="414" t="s">
        <v>8534</v>
      </c>
      <c r="B243" s="416" t="s">
        <v>8535</v>
      </c>
      <c r="C243" s="413">
        <v>1</v>
      </c>
      <c r="D243" s="413">
        <v>5</v>
      </c>
    </row>
    <row r="244" spans="1:4">
      <c r="A244" s="414" t="s">
        <v>8536</v>
      </c>
      <c r="B244" s="416" t="s">
        <v>8537</v>
      </c>
      <c r="C244" s="413">
        <v>13</v>
      </c>
      <c r="D244" s="413">
        <v>22</v>
      </c>
    </row>
    <row r="245" spans="1:4">
      <c r="A245" s="414" t="s">
        <v>8538</v>
      </c>
      <c r="B245" s="416" t="s">
        <v>8539</v>
      </c>
      <c r="C245" s="413">
        <v>1</v>
      </c>
      <c r="D245" s="413">
        <v>1</v>
      </c>
    </row>
    <row r="246" spans="1:4">
      <c r="A246" s="414" t="s">
        <v>8540</v>
      </c>
      <c r="B246" s="416" t="s">
        <v>8541</v>
      </c>
      <c r="C246" s="413">
        <v>158</v>
      </c>
      <c r="D246" s="413">
        <v>127</v>
      </c>
    </row>
    <row r="247" spans="1:4">
      <c r="A247" s="414" t="s">
        <v>8542</v>
      </c>
      <c r="B247" s="416" t="s">
        <v>8543</v>
      </c>
      <c r="C247" s="413">
        <v>20</v>
      </c>
      <c r="D247" s="413">
        <v>7</v>
      </c>
    </row>
    <row r="248" spans="1:4">
      <c r="A248" s="414" t="s">
        <v>8544</v>
      </c>
      <c r="B248" s="416" t="s">
        <v>8545</v>
      </c>
      <c r="C248" s="413">
        <v>701</v>
      </c>
      <c r="D248" s="413">
        <v>655</v>
      </c>
    </row>
    <row r="249" spans="1:4">
      <c r="A249" s="414" t="s">
        <v>8546</v>
      </c>
      <c r="B249" s="416" t="s">
        <v>8547</v>
      </c>
      <c r="C249" s="413">
        <v>1</v>
      </c>
      <c r="D249" s="413">
        <v>1</v>
      </c>
    </row>
    <row r="250" spans="1:4">
      <c r="A250" s="414" t="s">
        <v>8548</v>
      </c>
      <c r="B250" s="416" t="s">
        <v>8549</v>
      </c>
      <c r="C250" s="413">
        <v>4</v>
      </c>
      <c r="D250" s="413">
        <v>13</v>
      </c>
    </row>
    <row r="251" spans="1:4">
      <c r="A251" s="414" t="s">
        <v>8550</v>
      </c>
      <c r="B251" s="416" t="s">
        <v>8551</v>
      </c>
      <c r="C251" s="413">
        <v>6</v>
      </c>
      <c r="D251" s="413">
        <v>16</v>
      </c>
    </row>
    <row r="252" spans="1:4">
      <c r="A252" s="414" t="s">
        <v>8552</v>
      </c>
      <c r="B252" s="416" t="s">
        <v>8553</v>
      </c>
      <c r="C252" s="413">
        <v>88</v>
      </c>
      <c r="D252" s="413">
        <v>119</v>
      </c>
    </row>
    <row r="253" spans="1:4">
      <c r="A253" s="414" t="s">
        <v>8554</v>
      </c>
      <c r="B253" s="416" t="s">
        <v>8555</v>
      </c>
      <c r="C253" s="413">
        <v>0</v>
      </c>
      <c r="D253" s="413">
        <v>0</v>
      </c>
    </row>
    <row r="254" spans="1:4">
      <c r="A254" s="414" t="s">
        <v>8556</v>
      </c>
      <c r="B254" s="416" t="s">
        <v>8557</v>
      </c>
      <c r="C254" s="413">
        <v>0</v>
      </c>
      <c r="D254" s="413">
        <v>0</v>
      </c>
    </row>
    <row r="255" spans="1:4">
      <c r="A255" s="414" t="s">
        <v>8558</v>
      </c>
      <c r="B255" s="416" t="s">
        <v>8559</v>
      </c>
      <c r="C255" s="413">
        <v>1</v>
      </c>
      <c r="D255" s="413">
        <v>1</v>
      </c>
    </row>
    <row r="256" spans="1:4">
      <c r="A256" s="414" t="s">
        <v>8560</v>
      </c>
      <c r="B256" s="416" t="s">
        <v>8561</v>
      </c>
      <c r="C256" s="413">
        <v>0</v>
      </c>
      <c r="D256" s="413">
        <v>0</v>
      </c>
    </row>
    <row r="257" spans="1:4">
      <c r="A257" s="414" t="s">
        <v>8562</v>
      </c>
      <c r="B257" s="416" t="s">
        <v>8563</v>
      </c>
      <c r="C257" s="413">
        <v>0</v>
      </c>
      <c r="D257" s="413">
        <v>0</v>
      </c>
    </row>
    <row r="258" spans="1:4">
      <c r="A258" s="414" t="s">
        <v>8564</v>
      </c>
      <c r="B258" s="416" t="s">
        <v>8565</v>
      </c>
      <c r="C258" s="413">
        <v>0</v>
      </c>
      <c r="D258" s="413">
        <v>0</v>
      </c>
    </row>
    <row r="259" spans="1:4">
      <c r="A259" s="414" t="s">
        <v>8566</v>
      </c>
      <c r="B259" s="416" t="s">
        <v>8567</v>
      </c>
      <c r="C259" s="413">
        <v>4</v>
      </c>
      <c r="D259" s="413">
        <v>8</v>
      </c>
    </row>
    <row r="260" spans="1:4">
      <c r="A260" s="414" t="s">
        <v>8568</v>
      </c>
      <c r="B260" s="416" t="s">
        <v>8569</v>
      </c>
      <c r="C260" s="413">
        <v>25</v>
      </c>
      <c r="D260" s="413">
        <v>32</v>
      </c>
    </row>
    <row r="261" spans="1:4">
      <c r="A261" s="414" t="s">
        <v>8570</v>
      </c>
      <c r="B261" s="416" t="s">
        <v>8571</v>
      </c>
      <c r="C261" s="413">
        <v>2</v>
      </c>
      <c r="D261" s="413">
        <v>32</v>
      </c>
    </row>
    <row r="262" spans="1:4">
      <c r="A262" s="414" t="s">
        <v>8572</v>
      </c>
      <c r="B262" s="416" t="s">
        <v>8573</v>
      </c>
      <c r="C262" s="413">
        <v>6</v>
      </c>
      <c r="D262" s="413">
        <v>7</v>
      </c>
    </row>
    <row r="263" spans="1:4">
      <c r="A263" s="414" t="s">
        <v>8574</v>
      </c>
      <c r="B263" s="416" t="s">
        <v>8575</v>
      </c>
      <c r="C263" s="413">
        <v>11</v>
      </c>
      <c r="D263" s="413">
        <v>16</v>
      </c>
    </row>
    <row r="264" spans="1:4">
      <c r="A264" s="414" t="s">
        <v>8576</v>
      </c>
      <c r="B264" s="416" t="s">
        <v>8577</v>
      </c>
      <c r="C264" s="413">
        <v>33</v>
      </c>
      <c r="D264" s="413">
        <v>60</v>
      </c>
    </row>
    <row r="265" spans="1:4">
      <c r="A265" s="414" t="s">
        <v>8578</v>
      </c>
      <c r="B265" s="416" t="s">
        <v>8579</v>
      </c>
      <c r="C265" s="413">
        <v>4</v>
      </c>
      <c r="D265" s="413">
        <v>8</v>
      </c>
    </row>
    <row r="266" spans="1:4">
      <c r="A266" s="414" t="s">
        <v>8580</v>
      </c>
      <c r="B266" s="416" t="s">
        <v>8581</v>
      </c>
      <c r="C266" s="413">
        <v>0</v>
      </c>
      <c r="D266" s="413">
        <v>50</v>
      </c>
    </row>
    <row r="267" spans="1:4">
      <c r="A267" s="411">
        <v>6</v>
      </c>
      <c r="B267" s="414" t="s">
        <v>8582</v>
      </c>
      <c r="C267" s="413">
        <f>SUM(C268:C313)</f>
        <v>6584</v>
      </c>
      <c r="D267" s="413">
        <f>SUM(D268:D313)</f>
        <v>6665</v>
      </c>
    </row>
    <row r="268" spans="1:4">
      <c r="A268" s="414" t="s">
        <v>8583</v>
      </c>
      <c r="B268" s="416" t="s">
        <v>8584</v>
      </c>
      <c r="C268" s="413">
        <v>6</v>
      </c>
      <c r="D268" s="413">
        <v>18</v>
      </c>
    </row>
    <row r="269" spans="1:4">
      <c r="A269" s="414" t="s">
        <v>8585</v>
      </c>
      <c r="B269" s="416" t="s">
        <v>8586</v>
      </c>
      <c r="C269" s="413">
        <v>24</v>
      </c>
      <c r="D269" s="413">
        <v>35</v>
      </c>
    </row>
    <row r="270" spans="1:4">
      <c r="A270" s="414" t="s">
        <v>8587</v>
      </c>
      <c r="B270" s="416" t="s">
        <v>8588</v>
      </c>
      <c r="C270" s="413">
        <v>90</v>
      </c>
      <c r="D270" s="413">
        <v>98</v>
      </c>
    </row>
    <row r="271" spans="1:4">
      <c r="A271" s="414" t="s">
        <v>8589</v>
      </c>
      <c r="B271" s="416" t="s">
        <v>8590</v>
      </c>
      <c r="C271" s="413">
        <v>257</v>
      </c>
      <c r="D271" s="413">
        <v>274</v>
      </c>
    </row>
    <row r="272" spans="1:4">
      <c r="A272" s="414" t="s">
        <v>8591</v>
      </c>
      <c r="B272" s="416" t="s">
        <v>8592</v>
      </c>
      <c r="C272" s="413">
        <v>33</v>
      </c>
      <c r="D272" s="413">
        <v>49</v>
      </c>
    </row>
    <row r="273" spans="1:4">
      <c r="A273" s="414" t="s">
        <v>8593</v>
      </c>
      <c r="B273" s="416" t="s">
        <v>8594</v>
      </c>
      <c r="C273" s="413">
        <v>27</v>
      </c>
      <c r="D273" s="413">
        <v>50</v>
      </c>
    </row>
    <row r="274" spans="1:4">
      <c r="A274" s="414" t="s">
        <v>8595</v>
      </c>
      <c r="B274" s="416" t="s">
        <v>8596</v>
      </c>
      <c r="C274" s="413">
        <v>50</v>
      </c>
      <c r="D274" s="413">
        <v>52</v>
      </c>
    </row>
    <row r="275" spans="1:4">
      <c r="A275" s="414" t="s">
        <v>8597</v>
      </c>
      <c r="B275" s="416" t="s">
        <v>8598</v>
      </c>
      <c r="C275" s="413">
        <v>10</v>
      </c>
      <c r="D275" s="413">
        <v>24</v>
      </c>
    </row>
    <row r="276" spans="1:4">
      <c r="A276" s="414" t="s">
        <v>8599</v>
      </c>
      <c r="B276" s="416" t="s">
        <v>8600</v>
      </c>
      <c r="C276" s="413">
        <v>29</v>
      </c>
      <c r="D276" s="413">
        <v>40</v>
      </c>
    </row>
    <row r="277" spans="1:4">
      <c r="A277" s="414" t="s">
        <v>8601</v>
      </c>
      <c r="B277" s="416" t="s">
        <v>8602</v>
      </c>
      <c r="C277" s="413">
        <v>94</v>
      </c>
      <c r="D277" s="413">
        <v>92</v>
      </c>
    </row>
    <row r="278" spans="1:4">
      <c r="A278" s="414" t="s">
        <v>8603</v>
      </c>
      <c r="B278" s="416" t="s">
        <v>8604</v>
      </c>
      <c r="C278" s="413">
        <v>0</v>
      </c>
      <c r="D278" s="413">
        <v>0</v>
      </c>
    </row>
    <row r="279" spans="1:4">
      <c r="A279" s="414" t="s">
        <v>8605</v>
      </c>
      <c r="B279" s="416" t="s">
        <v>8606</v>
      </c>
      <c r="C279" s="413">
        <v>1</v>
      </c>
      <c r="D279" s="413">
        <v>2</v>
      </c>
    </row>
    <row r="280" spans="1:4">
      <c r="A280" s="414" t="s">
        <v>8607</v>
      </c>
      <c r="B280" s="416" t="s">
        <v>8608</v>
      </c>
      <c r="C280" s="413">
        <v>15</v>
      </c>
      <c r="D280" s="413">
        <v>32</v>
      </c>
    </row>
    <row r="281" spans="1:4">
      <c r="A281" s="414" t="s">
        <v>8609</v>
      </c>
      <c r="B281" s="416" t="s">
        <v>8610</v>
      </c>
      <c r="C281" s="413">
        <v>0</v>
      </c>
      <c r="D281" s="413">
        <v>0</v>
      </c>
    </row>
    <row r="282" spans="1:4">
      <c r="A282" s="414" t="s">
        <v>8611</v>
      </c>
      <c r="B282" s="416" t="s">
        <v>8612</v>
      </c>
      <c r="C282" s="413">
        <v>137</v>
      </c>
      <c r="D282" s="413">
        <v>152</v>
      </c>
    </row>
    <row r="283" spans="1:4">
      <c r="A283" s="414" t="s">
        <v>8613</v>
      </c>
      <c r="B283" s="416" t="s">
        <v>8614</v>
      </c>
      <c r="C283" s="413">
        <v>316</v>
      </c>
      <c r="D283" s="413">
        <v>362</v>
      </c>
    </row>
    <row r="284" spans="1:4">
      <c r="A284" s="414" t="s">
        <v>8615</v>
      </c>
      <c r="B284" s="416" t="s">
        <v>8616</v>
      </c>
      <c r="C284" s="413">
        <v>33</v>
      </c>
      <c r="D284" s="413">
        <v>40</v>
      </c>
    </row>
    <row r="285" spans="1:4">
      <c r="A285" s="414" t="s">
        <v>8617</v>
      </c>
      <c r="B285" s="416" t="s">
        <v>8618</v>
      </c>
      <c r="C285" s="413">
        <v>573</v>
      </c>
      <c r="D285" s="413">
        <v>452</v>
      </c>
    </row>
    <row r="286" spans="1:4">
      <c r="A286" s="414" t="s">
        <v>8619</v>
      </c>
      <c r="B286" s="416" t="s">
        <v>8620</v>
      </c>
      <c r="C286" s="413">
        <v>88</v>
      </c>
      <c r="D286" s="413">
        <v>111</v>
      </c>
    </row>
    <row r="287" spans="1:4">
      <c r="A287" s="414" t="s">
        <v>8621</v>
      </c>
      <c r="B287" s="416" t="s">
        <v>8622</v>
      </c>
      <c r="C287" s="413">
        <v>12</v>
      </c>
      <c r="D287" s="413">
        <v>23</v>
      </c>
    </row>
    <row r="288" spans="1:4">
      <c r="A288" s="414" t="s">
        <v>8623</v>
      </c>
      <c r="B288" s="416" t="s">
        <v>8624</v>
      </c>
      <c r="C288" s="413">
        <v>14</v>
      </c>
      <c r="D288" s="413">
        <v>18</v>
      </c>
    </row>
    <row r="289" spans="1:4">
      <c r="A289" s="414" t="s">
        <v>8625</v>
      </c>
      <c r="B289" s="416" t="s">
        <v>8626</v>
      </c>
      <c r="C289" s="413">
        <v>26</v>
      </c>
      <c r="D289" s="413">
        <v>26</v>
      </c>
    </row>
    <row r="290" spans="1:4">
      <c r="A290" s="414" t="s">
        <v>8627</v>
      </c>
      <c r="B290" s="416" t="s">
        <v>8628</v>
      </c>
      <c r="C290" s="413">
        <v>29</v>
      </c>
      <c r="D290" s="413">
        <v>41</v>
      </c>
    </row>
    <row r="291" spans="1:4">
      <c r="A291" s="414" t="s">
        <v>8629</v>
      </c>
      <c r="B291" s="416" t="s">
        <v>8630</v>
      </c>
      <c r="C291" s="413">
        <v>125</v>
      </c>
      <c r="D291" s="413">
        <v>127</v>
      </c>
    </row>
    <row r="292" spans="1:4">
      <c r="A292" s="414" t="s">
        <v>8631</v>
      </c>
      <c r="B292" s="416" t="s">
        <v>8632</v>
      </c>
      <c r="C292" s="413">
        <v>5</v>
      </c>
      <c r="D292" s="413">
        <v>6</v>
      </c>
    </row>
    <row r="293" spans="1:4">
      <c r="A293" s="414" t="s">
        <v>8633</v>
      </c>
      <c r="B293" s="416" t="s">
        <v>8634</v>
      </c>
      <c r="C293" s="413">
        <v>105</v>
      </c>
      <c r="D293" s="413">
        <v>127</v>
      </c>
    </row>
    <row r="294" spans="1:4">
      <c r="A294" s="414" t="s">
        <v>8635</v>
      </c>
      <c r="B294" s="416" t="s">
        <v>8636</v>
      </c>
      <c r="C294" s="413">
        <v>255</v>
      </c>
      <c r="D294" s="413">
        <v>312</v>
      </c>
    </row>
    <row r="295" spans="1:4">
      <c r="A295" s="414" t="s">
        <v>8637</v>
      </c>
      <c r="B295" s="416" t="s">
        <v>8638</v>
      </c>
      <c r="C295" s="413">
        <v>46</v>
      </c>
      <c r="D295" s="413">
        <v>72</v>
      </c>
    </row>
    <row r="296" spans="1:4">
      <c r="A296" s="414" t="s">
        <v>8639</v>
      </c>
      <c r="B296" s="416" t="s">
        <v>8640</v>
      </c>
      <c r="C296" s="413">
        <v>48</v>
      </c>
      <c r="D296" s="413">
        <v>43</v>
      </c>
    </row>
    <row r="297" spans="1:4">
      <c r="A297" s="414" t="s">
        <v>8641</v>
      </c>
      <c r="B297" s="416" t="s">
        <v>8642</v>
      </c>
      <c r="C297" s="413">
        <v>132</v>
      </c>
      <c r="D297" s="413">
        <v>171</v>
      </c>
    </row>
    <row r="298" spans="1:4">
      <c r="A298" s="414" t="s">
        <v>8643</v>
      </c>
      <c r="B298" s="416" t="s">
        <v>8644</v>
      </c>
      <c r="C298" s="413">
        <v>142</v>
      </c>
      <c r="D298" s="413">
        <v>142</v>
      </c>
    </row>
    <row r="299" spans="1:4">
      <c r="A299" s="414" t="s">
        <v>8645</v>
      </c>
      <c r="B299" s="416" t="s">
        <v>8646</v>
      </c>
      <c r="C299" s="413">
        <v>6</v>
      </c>
      <c r="D299" s="413">
        <v>7</v>
      </c>
    </row>
    <row r="300" spans="1:4">
      <c r="A300" s="414" t="s">
        <v>8647</v>
      </c>
      <c r="B300" s="416" t="s">
        <v>8648</v>
      </c>
      <c r="C300" s="413">
        <v>40</v>
      </c>
      <c r="D300" s="413">
        <v>38</v>
      </c>
    </row>
    <row r="301" spans="1:4">
      <c r="A301" s="414" t="s">
        <v>8649</v>
      </c>
      <c r="B301" s="416" t="s">
        <v>8650</v>
      </c>
      <c r="C301" s="413">
        <v>40</v>
      </c>
      <c r="D301" s="413">
        <v>52</v>
      </c>
    </row>
    <row r="302" spans="1:4">
      <c r="A302" s="414" t="s">
        <v>8651</v>
      </c>
      <c r="B302" s="416" t="s">
        <v>8652</v>
      </c>
      <c r="C302" s="413">
        <v>27</v>
      </c>
      <c r="D302" s="413">
        <v>42</v>
      </c>
    </row>
    <row r="303" spans="1:4">
      <c r="A303" s="414" t="s">
        <v>8653</v>
      </c>
      <c r="B303" s="416" t="s">
        <v>8654</v>
      </c>
      <c r="C303" s="413">
        <v>5</v>
      </c>
      <c r="D303" s="413">
        <v>10</v>
      </c>
    </row>
    <row r="304" spans="1:4">
      <c r="A304" s="414" t="s">
        <v>8655</v>
      </c>
      <c r="B304" s="416" t="s">
        <v>8656</v>
      </c>
      <c r="C304" s="413">
        <v>6</v>
      </c>
      <c r="D304" s="413">
        <v>8</v>
      </c>
    </row>
    <row r="305" spans="1:4">
      <c r="A305" s="414" t="s">
        <v>8657</v>
      </c>
      <c r="B305" s="416" t="s">
        <v>8658</v>
      </c>
      <c r="C305" s="413">
        <v>32</v>
      </c>
      <c r="D305" s="413">
        <v>30</v>
      </c>
    </row>
    <row r="306" spans="1:4">
      <c r="A306" s="414" t="s">
        <v>8659</v>
      </c>
      <c r="B306" s="416" t="s">
        <v>8660</v>
      </c>
      <c r="C306" s="413">
        <v>3087</v>
      </c>
      <c r="D306" s="413">
        <v>2863</v>
      </c>
    </row>
    <row r="307" spans="1:4">
      <c r="A307" s="414" t="s">
        <v>8661</v>
      </c>
      <c r="B307" s="416" t="s">
        <v>8662</v>
      </c>
      <c r="C307" s="413">
        <v>9</v>
      </c>
      <c r="D307" s="413">
        <v>13</v>
      </c>
    </row>
    <row r="308" spans="1:4">
      <c r="A308" s="414" t="s">
        <v>8663</v>
      </c>
      <c r="B308" s="416" t="s">
        <v>8664</v>
      </c>
      <c r="C308" s="413">
        <v>47</v>
      </c>
      <c r="D308" s="413">
        <v>45</v>
      </c>
    </row>
    <row r="309" spans="1:4">
      <c r="A309" s="414" t="s">
        <v>8665</v>
      </c>
      <c r="B309" s="416" t="s">
        <v>8666</v>
      </c>
      <c r="C309" s="413">
        <v>22</v>
      </c>
      <c r="D309" s="413">
        <v>16</v>
      </c>
    </row>
    <row r="310" spans="1:4">
      <c r="A310" s="414" t="s">
        <v>8667</v>
      </c>
      <c r="B310" s="416" t="s">
        <v>8668</v>
      </c>
      <c r="C310" s="413">
        <v>44</v>
      </c>
      <c r="D310" s="413">
        <v>41</v>
      </c>
    </row>
    <row r="311" spans="1:4">
      <c r="A311" s="414" t="s">
        <v>8669</v>
      </c>
      <c r="B311" s="416" t="s">
        <v>8670</v>
      </c>
      <c r="C311" s="413">
        <v>129</v>
      </c>
      <c r="D311" s="413">
        <v>131</v>
      </c>
    </row>
    <row r="312" spans="1:4">
      <c r="A312" s="414" t="s">
        <v>8671</v>
      </c>
      <c r="B312" s="416" t="s">
        <v>8672</v>
      </c>
      <c r="C312" s="413">
        <v>65</v>
      </c>
      <c r="D312" s="413">
        <v>77</v>
      </c>
    </row>
    <row r="313" spans="1:4">
      <c r="A313" s="414" t="s">
        <v>8673</v>
      </c>
      <c r="B313" s="416" t="s">
        <v>8674</v>
      </c>
      <c r="C313" s="413">
        <v>303</v>
      </c>
      <c r="D313" s="413">
        <v>301</v>
      </c>
    </row>
    <row r="314" spans="1:4">
      <c r="A314" s="411">
        <v>7</v>
      </c>
      <c r="B314" s="414" t="s">
        <v>8675</v>
      </c>
      <c r="C314" s="413">
        <f>SUM(C315:C342)</f>
        <v>2591</v>
      </c>
      <c r="D314" s="413">
        <f>SUM(D315:D342)</f>
        <v>2662</v>
      </c>
    </row>
    <row r="315" spans="1:4">
      <c r="A315" s="414" t="s">
        <v>8676</v>
      </c>
      <c r="B315" s="416" t="s">
        <v>8677</v>
      </c>
      <c r="C315" s="413">
        <v>10</v>
      </c>
      <c r="D315" s="413">
        <v>15</v>
      </c>
    </row>
    <row r="316" spans="1:4">
      <c r="A316" s="414" t="s">
        <v>8678</v>
      </c>
      <c r="B316" s="416" t="s">
        <v>8679</v>
      </c>
      <c r="C316" s="413">
        <v>43</v>
      </c>
      <c r="D316" s="413">
        <v>50</v>
      </c>
    </row>
    <row r="317" spans="1:4">
      <c r="A317" s="414" t="s">
        <v>8680</v>
      </c>
      <c r="B317" s="416" t="s">
        <v>8681</v>
      </c>
      <c r="C317" s="413">
        <v>13</v>
      </c>
      <c r="D317" s="413">
        <v>23</v>
      </c>
    </row>
    <row r="318" spans="1:4">
      <c r="A318" s="414" t="s">
        <v>8682</v>
      </c>
      <c r="B318" s="416" t="s">
        <v>8683</v>
      </c>
      <c r="C318" s="413">
        <v>17</v>
      </c>
      <c r="D318" s="413">
        <v>35</v>
      </c>
    </row>
    <row r="319" spans="1:4">
      <c r="A319" s="414" t="s">
        <v>8684</v>
      </c>
      <c r="B319" s="416" t="s">
        <v>8685</v>
      </c>
      <c r="C319" s="413">
        <v>99</v>
      </c>
      <c r="D319" s="413">
        <v>120</v>
      </c>
    </row>
    <row r="320" spans="1:4">
      <c r="A320" s="414" t="s">
        <v>8686</v>
      </c>
      <c r="B320" s="416" t="s">
        <v>8687</v>
      </c>
      <c r="C320" s="413">
        <v>4</v>
      </c>
      <c r="D320" s="413">
        <v>7</v>
      </c>
    </row>
    <row r="321" spans="1:4">
      <c r="A321" s="414" t="s">
        <v>8688</v>
      </c>
      <c r="B321" s="416" t="s">
        <v>8689</v>
      </c>
      <c r="C321" s="413">
        <v>19</v>
      </c>
      <c r="D321" s="413">
        <v>29</v>
      </c>
    </row>
    <row r="322" spans="1:4">
      <c r="A322" s="414" t="s">
        <v>8690</v>
      </c>
      <c r="B322" s="416" t="s">
        <v>8691</v>
      </c>
      <c r="C322" s="413">
        <v>0</v>
      </c>
      <c r="D322" s="413">
        <v>0</v>
      </c>
    </row>
    <row r="323" spans="1:4">
      <c r="A323" s="414" t="s">
        <v>8692</v>
      </c>
      <c r="B323" s="416" t="s">
        <v>8693</v>
      </c>
      <c r="C323" s="413">
        <v>13</v>
      </c>
      <c r="D323" s="413">
        <v>40</v>
      </c>
    </row>
    <row r="324" spans="1:4">
      <c r="A324" s="414" t="s">
        <v>8694</v>
      </c>
      <c r="B324" s="416" t="s">
        <v>8695</v>
      </c>
      <c r="C324" s="413">
        <v>22</v>
      </c>
      <c r="D324" s="413">
        <v>41</v>
      </c>
    </row>
    <row r="325" spans="1:4">
      <c r="A325" s="414" t="s">
        <v>8696</v>
      </c>
      <c r="B325" s="416" t="s">
        <v>8697</v>
      </c>
      <c r="C325" s="413">
        <v>168</v>
      </c>
      <c r="D325" s="413">
        <v>181</v>
      </c>
    </row>
    <row r="326" spans="1:4" ht="25.5">
      <c r="A326" s="414" t="s">
        <v>8698</v>
      </c>
      <c r="B326" s="416" t="s">
        <v>8699</v>
      </c>
      <c r="C326" s="413">
        <v>56</v>
      </c>
      <c r="D326" s="413">
        <v>60</v>
      </c>
    </row>
    <row r="327" spans="1:4" ht="25.5">
      <c r="A327" s="414" t="s">
        <v>8700</v>
      </c>
      <c r="B327" s="416" t="s">
        <v>8701</v>
      </c>
      <c r="C327" s="413">
        <v>528</v>
      </c>
      <c r="D327" s="413">
        <v>465</v>
      </c>
    </row>
    <row r="328" spans="1:4">
      <c r="A328" s="414" t="s">
        <v>8702</v>
      </c>
      <c r="B328" s="416" t="s">
        <v>8703</v>
      </c>
      <c r="C328" s="413">
        <v>1</v>
      </c>
      <c r="D328" s="413">
        <v>5</v>
      </c>
    </row>
    <row r="329" spans="1:4">
      <c r="A329" s="414" t="s">
        <v>8704</v>
      </c>
      <c r="B329" s="416" t="s">
        <v>8705</v>
      </c>
      <c r="C329" s="413">
        <v>0</v>
      </c>
      <c r="D329" s="413">
        <v>7</v>
      </c>
    </row>
    <row r="330" spans="1:4">
      <c r="A330" s="414" t="s">
        <v>8706</v>
      </c>
      <c r="B330" s="416" t="s">
        <v>8707</v>
      </c>
      <c r="C330" s="413">
        <v>29</v>
      </c>
      <c r="D330" s="413">
        <v>30</v>
      </c>
    </row>
    <row r="331" spans="1:4">
      <c r="A331" s="414" t="s">
        <v>8708</v>
      </c>
      <c r="B331" s="416" t="s">
        <v>8709</v>
      </c>
      <c r="C331" s="413">
        <v>109</v>
      </c>
      <c r="D331" s="413">
        <v>114</v>
      </c>
    </row>
    <row r="332" spans="1:4">
      <c r="A332" s="414" t="s">
        <v>8710</v>
      </c>
      <c r="B332" s="416" t="s">
        <v>8711</v>
      </c>
      <c r="C332" s="413">
        <v>73</v>
      </c>
      <c r="D332" s="413">
        <v>73</v>
      </c>
    </row>
    <row r="333" spans="1:4">
      <c r="A333" s="414" t="s">
        <v>8712</v>
      </c>
      <c r="B333" s="416" t="s">
        <v>8713</v>
      </c>
      <c r="C333" s="413">
        <v>83</v>
      </c>
      <c r="D333" s="413">
        <v>84</v>
      </c>
    </row>
    <row r="334" spans="1:4">
      <c r="A334" s="414" t="s">
        <v>8714</v>
      </c>
      <c r="B334" s="416" t="s">
        <v>8715</v>
      </c>
      <c r="C334" s="413">
        <v>38</v>
      </c>
      <c r="D334" s="413">
        <v>43</v>
      </c>
    </row>
    <row r="335" spans="1:4">
      <c r="A335" s="414" t="s">
        <v>8716</v>
      </c>
      <c r="B335" s="416" t="s">
        <v>8717</v>
      </c>
      <c r="C335" s="413">
        <v>9</v>
      </c>
      <c r="D335" s="413">
        <v>13</v>
      </c>
    </row>
    <row r="336" spans="1:4">
      <c r="A336" s="414" t="s">
        <v>8718</v>
      </c>
      <c r="B336" s="416" t="s">
        <v>8719</v>
      </c>
      <c r="C336" s="413">
        <v>92</v>
      </c>
      <c r="D336" s="413">
        <v>103</v>
      </c>
    </row>
    <row r="337" spans="1:4">
      <c r="A337" s="414" t="s">
        <v>8720</v>
      </c>
      <c r="B337" s="416" t="s">
        <v>8721</v>
      </c>
      <c r="C337" s="413">
        <v>82</v>
      </c>
      <c r="D337" s="413">
        <v>92</v>
      </c>
    </row>
    <row r="338" spans="1:4">
      <c r="A338" s="414" t="s">
        <v>8722</v>
      </c>
      <c r="B338" s="416" t="s">
        <v>8723</v>
      </c>
      <c r="C338" s="413">
        <v>216</v>
      </c>
      <c r="D338" s="413">
        <v>241</v>
      </c>
    </row>
    <row r="339" spans="1:4">
      <c r="A339" s="414" t="s">
        <v>8724</v>
      </c>
      <c r="B339" s="416" t="s">
        <v>8725</v>
      </c>
      <c r="C339" s="413">
        <v>118</v>
      </c>
      <c r="D339" s="413">
        <v>130</v>
      </c>
    </row>
    <row r="340" spans="1:4">
      <c r="A340" s="414" t="s">
        <v>8726</v>
      </c>
      <c r="B340" s="416" t="s">
        <v>8727</v>
      </c>
      <c r="C340" s="413">
        <v>604</v>
      </c>
      <c r="D340" s="413">
        <v>511</v>
      </c>
    </row>
    <row r="341" spans="1:4">
      <c r="A341" s="414" t="s">
        <v>8728</v>
      </c>
      <c r="B341" s="416" t="s">
        <v>8729</v>
      </c>
      <c r="C341" s="413">
        <v>41</v>
      </c>
      <c r="D341" s="413">
        <v>34</v>
      </c>
    </row>
    <row r="342" spans="1:4">
      <c r="A342" s="414" t="s">
        <v>8730</v>
      </c>
      <c r="B342" s="416" t="s">
        <v>8731</v>
      </c>
      <c r="C342" s="413">
        <v>104</v>
      </c>
      <c r="D342" s="413">
        <v>116</v>
      </c>
    </row>
    <row r="343" spans="1:4">
      <c r="A343" s="411">
        <v>8</v>
      </c>
      <c r="B343" s="414" t="s">
        <v>8732</v>
      </c>
      <c r="C343" s="413">
        <f>SUM(C344:C427)</f>
        <v>7714</v>
      </c>
      <c r="D343" s="413">
        <f>SUM(D344:D427)</f>
        <v>5679</v>
      </c>
    </row>
    <row r="344" spans="1:4">
      <c r="A344" s="417" t="s">
        <v>8733</v>
      </c>
      <c r="B344" s="416" t="s">
        <v>8734</v>
      </c>
      <c r="C344" s="413">
        <v>6</v>
      </c>
      <c r="D344" s="413">
        <v>2</v>
      </c>
    </row>
    <row r="345" spans="1:4">
      <c r="A345" s="417" t="s">
        <v>8735</v>
      </c>
      <c r="B345" s="416" t="s">
        <v>8736</v>
      </c>
      <c r="C345" s="413">
        <v>0</v>
      </c>
      <c r="D345" s="413">
        <v>0</v>
      </c>
    </row>
    <row r="346" spans="1:4">
      <c r="A346" s="414" t="s">
        <v>8737</v>
      </c>
      <c r="B346" s="416" t="s">
        <v>8738</v>
      </c>
      <c r="C346" s="413">
        <v>3</v>
      </c>
      <c r="D346" s="413">
        <v>4</v>
      </c>
    </row>
    <row r="347" spans="1:4">
      <c r="A347" s="414" t="s">
        <v>8739</v>
      </c>
      <c r="B347" s="416" t="s">
        <v>8740</v>
      </c>
      <c r="C347" s="413">
        <v>5</v>
      </c>
      <c r="D347" s="413">
        <v>8</v>
      </c>
    </row>
    <row r="348" spans="1:4">
      <c r="A348" s="414" t="s">
        <v>8741</v>
      </c>
      <c r="B348" s="416" t="s">
        <v>8742</v>
      </c>
      <c r="C348" s="413">
        <v>4</v>
      </c>
      <c r="D348" s="413">
        <v>10</v>
      </c>
    </row>
    <row r="349" spans="1:4">
      <c r="A349" s="414" t="s">
        <v>8743</v>
      </c>
      <c r="B349" s="416" t="s">
        <v>8744</v>
      </c>
      <c r="C349" s="413">
        <v>761</v>
      </c>
      <c r="D349" s="413">
        <v>729</v>
      </c>
    </row>
    <row r="350" spans="1:4">
      <c r="A350" s="414" t="s">
        <v>8745</v>
      </c>
      <c r="B350" s="416" t="s">
        <v>8746</v>
      </c>
      <c r="C350" s="413">
        <v>2</v>
      </c>
      <c r="D350" s="413">
        <v>4</v>
      </c>
    </row>
    <row r="351" spans="1:4">
      <c r="A351" s="414" t="s">
        <v>8747</v>
      </c>
      <c r="B351" s="416" t="s">
        <v>8748</v>
      </c>
      <c r="C351" s="413">
        <v>542</v>
      </c>
      <c r="D351" s="413">
        <v>726</v>
      </c>
    </row>
    <row r="352" spans="1:4">
      <c r="A352" s="414" t="s">
        <v>8749</v>
      </c>
      <c r="B352" s="416" t="s">
        <v>8750</v>
      </c>
      <c r="C352" s="413">
        <v>0</v>
      </c>
      <c r="D352" s="413">
        <v>0</v>
      </c>
    </row>
    <row r="353" spans="1:4">
      <c r="A353" s="414" t="s">
        <v>8751</v>
      </c>
      <c r="B353" s="416" t="s">
        <v>8752</v>
      </c>
      <c r="C353" s="413">
        <v>0</v>
      </c>
      <c r="D353" s="413">
        <v>0</v>
      </c>
    </row>
    <row r="354" spans="1:4">
      <c r="A354" s="414" t="s">
        <v>8753</v>
      </c>
      <c r="B354" s="416" t="s">
        <v>8754</v>
      </c>
      <c r="C354" s="413">
        <v>16</v>
      </c>
      <c r="D354" s="413">
        <v>20</v>
      </c>
    </row>
    <row r="355" spans="1:4">
      <c r="A355" s="414" t="s">
        <v>8755</v>
      </c>
      <c r="B355" s="416" t="s">
        <v>8756</v>
      </c>
      <c r="C355" s="413">
        <v>0</v>
      </c>
      <c r="D355" s="413">
        <v>0</v>
      </c>
    </row>
    <row r="356" spans="1:4">
      <c r="A356" s="414" t="s">
        <v>8757</v>
      </c>
      <c r="B356" s="416" t="s">
        <v>8758</v>
      </c>
      <c r="C356" s="413">
        <v>4</v>
      </c>
      <c r="D356" s="413">
        <v>10</v>
      </c>
    </row>
    <row r="357" spans="1:4">
      <c r="A357" s="414" t="s">
        <v>8759</v>
      </c>
      <c r="B357" s="416" t="s">
        <v>8760</v>
      </c>
      <c r="C357" s="413">
        <v>10</v>
      </c>
      <c r="D357" s="413">
        <v>16</v>
      </c>
    </row>
    <row r="358" spans="1:4">
      <c r="A358" s="414" t="s">
        <v>8761</v>
      </c>
      <c r="B358" s="416" t="s">
        <v>8762</v>
      </c>
      <c r="C358" s="413">
        <v>234</v>
      </c>
      <c r="D358" s="413">
        <v>232</v>
      </c>
    </row>
    <row r="359" spans="1:4">
      <c r="A359" s="414" t="s">
        <v>8763</v>
      </c>
      <c r="B359" s="416" t="s">
        <v>8764</v>
      </c>
      <c r="C359" s="413">
        <v>0</v>
      </c>
      <c r="D359" s="413">
        <v>0</v>
      </c>
    </row>
    <row r="360" spans="1:4">
      <c r="A360" s="414" t="s">
        <v>8765</v>
      </c>
      <c r="B360" s="416" t="s">
        <v>8764</v>
      </c>
      <c r="C360" s="413">
        <v>24</v>
      </c>
      <c r="D360" s="413">
        <v>30</v>
      </c>
    </row>
    <row r="361" spans="1:4">
      <c r="A361" s="414" t="s">
        <v>8766</v>
      </c>
      <c r="B361" s="416" t="s">
        <v>8767</v>
      </c>
      <c r="C361" s="413">
        <v>11</v>
      </c>
      <c r="D361" s="413">
        <v>11</v>
      </c>
    </row>
    <row r="362" spans="1:4">
      <c r="A362" s="414" t="s">
        <v>8768</v>
      </c>
      <c r="B362" s="416" t="s">
        <v>8769</v>
      </c>
      <c r="C362" s="413">
        <v>349</v>
      </c>
      <c r="D362" s="413">
        <v>290</v>
      </c>
    </row>
    <row r="363" spans="1:4">
      <c r="A363" s="414" t="s">
        <v>8770</v>
      </c>
      <c r="B363" s="416" t="s">
        <v>8771</v>
      </c>
      <c r="C363" s="413">
        <v>6</v>
      </c>
      <c r="D363" s="413">
        <v>14</v>
      </c>
    </row>
    <row r="364" spans="1:4" ht="25.5">
      <c r="A364" s="414" t="s">
        <v>8772</v>
      </c>
      <c r="B364" s="416" t="s">
        <v>8773</v>
      </c>
      <c r="C364" s="413">
        <v>1</v>
      </c>
      <c r="D364" s="413">
        <v>0</v>
      </c>
    </row>
    <row r="365" spans="1:4">
      <c r="A365" s="414" t="s">
        <v>8774</v>
      </c>
      <c r="B365" s="416" t="s">
        <v>8775</v>
      </c>
      <c r="C365" s="413">
        <v>1</v>
      </c>
      <c r="D365" s="413">
        <v>1</v>
      </c>
    </row>
    <row r="366" spans="1:4" ht="25.5">
      <c r="A366" s="414" t="s">
        <v>8776</v>
      </c>
      <c r="B366" s="416" t="s">
        <v>8777</v>
      </c>
      <c r="C366" s="413">
        <v>48</v>
      </c>
      <c r="D366" s="413">
        <v>51</v>
      </c>
    </row>
    <row r="367" spans="1:4">
      <c r="A367" s="414" t="s">
        <v>8778</v>
      </c>
      <c r="B367" s="416" t="s">
        <v>8779</v>
      </c>
      <c r="C367" s="413">
        <v>11</v>
      </c>
      <c r="D367" s="413">
        <v>18</v>
      </c>
    </row>
    <row r="368" spans="1:4">
      <c r="A368" s="414" t="s">
        <v>8780</v>
      </c>
      <c r="B368" s="416" t="s">
        <v>8781</v>
      </c>
      <c r="C368" s="413">
        <v>238</v>
      </c>
      <c r="D368" s="413">
        <v>220</v>
      </c>
    </row>
    <row r="369" spans="1:4">
      <c r="A369" s="414" t="s">
        <v>8782</v>
      </c>
      <c r="B369" s="416" t="s">
        <v>8783</v>
      </c>
      <c r="C369" s="413">
        <v>5</v>
      </c>
      <c r="D369" s="413">
        <v>10</v>
      </c>
    </row>
    <row r="370" spans="1:4">
      <c r="A370" s="414" t="s">
        <v>8784</v>
      </c>
      <c r="B370" s="416" t="s">
        <v>8785</v>
      </c>
      <c r="C370" s="413">
        <v>49</v>
      </c>
      <c r="D370" s="413">
        <v>50</v>
      </c>
    </row>
    <row r="371" spans="1:4">
      <c r="A371" s="414" t="s">
        <v>8786</v>
      </c>
      <c r="B371" s="416" t="s">
        <v>8787</v>
      </c>
      <c r="C371" s="413">
        <v>5</v>
      </c>
      <c r="D371" s="413">
        <v>30</v>
      </c>
    </row>
    <row r="372" spans="1:4">
      <c r="A372" s="414" t="s">
        <v>8788</v>
      </c>
      <c r="B372" s="416" t="s">
        <v>8789</v>
      </c>
      <c r="C372" s="413">
        <v>22</v>
      </c>
      <c r="D372" s="413">
        <v>70</v>
      </c>
    </row>
    <row r="373" spans="1:4">
      <c r="A373" s="414" t="s">
        <v>8790</v>
      </c>
      <c r="B373" s="416" t="s">
        <v>8791</v>
      </c>
      <c r="C373" s="413">
        <v>325</v>
      </c>
      <c r="D373" s="413">
        <v>330</v>
      </c>
    </row>
    <row r="374" spans="1:4">
      <c r="A374" s="414" t="s">
        <v>8792</v>
      </c>
      <c r="B374" s="416" t="s">
        <v>8793</v>
      </c>
      <c r="C374" s="413">
        <v>3</v>
      </c>
      <c r="D374" s="413">
        <v>9</v>
      </c>
    </row>
    <row r="375" spans="1:4">
      <c r="A375" s="414" t="s">
        <v>8794</v>
      </c>
      <c r="B375" s="416" t="s">
        <v>8795</v>
      </c>
      <c r="C375" s="413">
        <v>78</v>
      </c>
      <c r="D375" s="413">
        <v>80</v>
      </c>
    </row>
    <row r="376" spans="1:4">
      <c r="A376" s="414" t="s">
        <v>8796</v>
      </c>
      <c r="B376" s="416" t="s">
        <v>8797</v>
      </c>
      <c r="C376" s="413">
        <v>59</v>
      </c>
      <c r="D376" s="413">
        <v>80</v>
      </c>
    </row>
    <row r="377" spans="1:4">
      <c r="A377" s="414" t="s">
        <v>8798</v>
      </c>
      <c r="B377" s="416" t="s">
        <v>8799</v>
      </c>
      <c r="C377" s="413">
        <v>9</v>
      </c>
      <c r="D377" s="413">
        <v>20</v>
      </c>
    </row>
    <row r="378" spans="1:4">
      <c r="A378" s="414" t="s">
        <v>8800</v>
      </c>
      <c r="B378" s="416" t="s">
        <v>8801</v>
      </c>
      <c r="C378" s="413">
        <v>56</v>
      </c>
      <c r="D378" s="413">
        <v>65</v>
      </c>
    </row>
    <row r="379" spans="1:4">
      <c r="A379" s="414" t="s">
        <v>8802</v>
      </c>
      <c r="B379" s="416" t="s">
        <v>8803</v>
      </c>
      <c r="C379" s="413">
        <v>46</v>
      </c>
      <c r="D379" s="413">
        <v>63</v>
      </c>
    </row>
    <row r="380" spans="1:4">
      <c r="A380" s="414" t="s">
        <v>8804</v>
      </c>
      <c r="B380" s="416" t="s">
        <v>8805</v>
      </c>
      <c r="C380" s="413">
        <v>0</v>
      </c>
      <c r="D380" s="413">
        <v>0</v>
      </c>
    </row>
    <row r="381" spans="1:4">
      <c r="A381" s="414" t="s">
        <v>8806</v>
      </c>
      <c r="B381" s="416" t="s">
        <v>8807</v>
      </c>
      <c r="C381" s="413">
        <v>1</v>
      </c>
      <c r="D381" s="413">
        <v>5</v>
      </c>
    </row>
    <row r="382" spans="1:4">
      <c r="A382" s="414" t="s">
        <v>8808</v>
      </c>
      <c r="B382" s="416" t="s">
        <v>8809</v>
      </c>
      <c r="C382" s="413">
        <v>10</v>
      </c>
      <c r="D382" s="413">
        <v>18</v>
      </c>
    </row>
    <row r="383" spans="1:4">
      <c r="A383" s="414" t="s">
        <v>8810</v>
      </c>
      <c r="B383" s="416" t="s">
        <v>8811</v>
      </c>
      <c r="C383" s="413">
        <v>137</v>
      </c>
      <c r="D383" s="413">
        <v>156</v>
      </c>
    </row>
    <row r="384" spans="1:4">
      <c r="A384" s="414" t="s">
        <v>8812</v>
      </c>
      <c r="B384" s="416" t="s">
        <v>8813</v>
      </c>
      <c r="C384" s="413">
        <v>4</v>
      </c>
      <c r="D384" s="413">
        <v>6</v>
      </c>
    </row>
    <row r="385" spans="1:4">
      <c r="A385" s="414" t="s">
        <v>8814</v>
      </c>
      <c r="B385" s="416" t="s">
        <v>8815</v>
      </c>
      <c r="C385" s="413">
        <v>31</v>
      </c>
      <c r="D385" s="413">
        <v>50</v>
      </c>
    </row>
    <row r="386" spans="1:4">
      <c r="A386" s="414" t="s">
        <v>8816</v>
      </c>
      <c r="B386" s="416" t="s">
        <v>8817</v>
      </c>
      <c r="C386" s="413">
        <v>8</v>
      </c>
      <c r="D386" s="413">
        <v>16</v>
      </c>
    </row>
    <row r="387" spans="1:4">
      <c r="A387" s="414" t="s">
        <v>8818</v>
      </c>
      <c r="B387" s="416" t="s">
        <v>8819</v>
      </c>
      <c r="C387" s="413">
        <v>194</v>
      </c>
      <c r="D387" s="413">
        <v>200</v>
      </c>
    </row>
    <row r="388" spans="1:4">
      <c r="A388" s="414" t="s">
        <v>8820</v>
      </c>
      <c r="B388" s="416" t="s">
        <v>8821</v>
      </c>
      <c r="C388" s="413">
        <v>2</v>
      </c>
      <c r="D388" s="413">
        <v>10</v>
      </c>
    </row>
    <row r="389" spans="1:4">
      <c r="A389" s="414" t="s">
        <v>8822</v>
      </c>
      <c r="B389" s="416" t="s">
        <v>8823</v>
      </c>
      <c r="C389" s="413">
        <v>58</v>
      </c>
      <c r="D389" s="413">
        <v>60</v>
      </c>
    </row>
    <row r="390" spans="1:4">
      <c r="A390" s="414" t="s">
        <v>8824</v>
      </c>
      <c r="B390" s="416" t="s">
        <v>8825</v>
      </c>
      <c r="C390" s="413">
        <v>1</v>
      </c>
      <c r="D390" s="413">
        <v>10</v>
      </c>
    </row>
    <row r="391" spans="1:4">
      <c r="A391" s="414" t="s">
        <v>8826</v>
      </c>
      <c r="B391" s="416" t="s">
        <v>8827</v>
      </c>
      <c r="C391" s="413">
        <v>0</v>
      </c>
      <c r="D391" s="413">
        <v>0</v>
      </c>
    </row>
    <row r="392" spans="1:4">
      <c r="A392" s="414" t="s">
        <v>8828</v>
      </c>
      <c r="B392" s="416" t="s">
        <v>8829</v>
      </c>
      <c r="C392" s="413">
        <v>40</v>
      </c>
      <c r="D392" s="413">
        <v>40</v>
      </c>
    </row>
    <row r="393" spans="1:4">
      <c r="A393" s="414" t="s">
        <v>8830</v>
      </c>
      <c r="B393" s="416" t="s">
        <v>8831</v>
      </c>
      <c r="C393" s="413">
        <v>2</v>
      </c>
      <c r="D393" s="413">
        <v>2</v>
      </c>
    </row>
    <row r="394" spans="1:4">
      <c r="A394" s="414" t="s">
        <v>8832</v>
      </c>
      <c r="B394" s="416" t="s">
        <v>8833</v>
      </c>
      <c r="C394" s="413">
        <v>2</v>
      </c>
      <c r="D394" s="413">
        <v>1</v>
      </c>
    </row>
    <row r="395" spans="1:4">
      <c r="A395" s="414" t="s">
        <v>8834</v>
      </c>
      <c r="B395" s="416" t="s">
        <v>8835</v>
      </c>
      <c r="C395" s="413">
        <v>4</v>
      </c>
      <c r="D395" s="413">
        <v>4</v>
      </c>
    </row>
    <row r="396" spans="1:4">
      <c r="A396" s="414" t="s">
        <v>8836</v>
      </c>
      <c r="B396" s="416" t="s">
        <v>8837</v>
      </c>
      <c r="C396" s="413">
        <v>0</v>
      </c>
      <c r="D396" s="413">
        <v>0</v>
      </c>
    </row>
    <row r="397" spans="1:4">
      <c r="A397" s="414" t="s">
        <v>8838</v>
      </c>
      <c r="B397" s="416" t="s">
        <v>8839</v>
      </c>
      <c r="C397" s="413">
        <v>0</v>
      </c>
      <c r="D397" s="413">
        <v>0</v>
      </c>
    </row>
    <row r="398" spans="1:4">
      <c r="A398" s="414" t="s">
        <v>8840</v>
      </c>
      <c r="B398" s="416" t="s">
        <v>8841</v>
      </c>
      <c r="C398" s="413">
        <v>1</v>
      </c>
      <c r="D398" s="413">
        <v>1</v>
      </c>
    </row>
    <row r="399" spans="1:4">
      <c r="A399" s="414" t="s">
        <v>8842</v>
      </c>
      <c r="B399" s="416" t="s">
        <v>8843</v>
      </c>
      <c r="C399" s="413">
        <v>3</v>
      </c>
      <c r="D399" s="413">
        <v>8</v>
      </c>
    </row>
    <row r="400" spans="1:4">
      <c r="A400" s="414" t="s">
        <v>8844</v>
      </c>
      <c r="B400" s="416" t="s">
        <v>8845</v>
      </c>
      <c r="C400" s="413">
        <v>1</v>
      </c>
      <c r="D400" s="413">
        <v>0</v>
      </c>
    </row>
    <row r="401" spans="1:4">
      <c r="A401" s="414" t="s">
        <v>8846</v>
      </c>
      <c r="B401" s="416" t="s">
        <v>8847</v>
      </c>
      <c r="C401" s="413">
        <v>9</v>
      </c>
      <c r="D401" s="413">
        <v>9</v>
      </c>
    </row>
    <row r="402" spans="1:4">
      <c r="A402" s="414" t="s">
        <v>8848</v>
      </c>
      <c r="B402" s="416" t="s">
        <v>8849</v>
      </c>
      <c r="C402" s="413">
        <v>23</v>
      </c>
      <c r="D402" s="413">
        <v>31</v>
      </c>
    </row>
    <row r="403" spans="1:4">
      <c r="A403" s="414" t="s">
        <v>8850</v>
      </c>
      <c r="B403" s="416" t="s">
        <v>8851</v>
      </c>
      <c r="C403" s="413">
        <v>340</v>
      </c>
      <c r="D403" s="413">
        <v>268</v>
      </c>
    </row>
    <row r="404" spans="1:4">
      <c r="A404" s="414" t="s">
        <v>8852</v>
      </c>
      <c r="B404" s="416" t="s">
        <v>8853</v>
      </c>
      <c r="C404" s="413">
        <v>1</v>
      </c>
      <c r="D404" s="413">
        <v>2</v>
      </c>
    </row>
    <row r="405" spans="1:4">
      <c r="A405" s="414" t="s">
        <v>8854</v>
      </c>
      <c r="B405" s="416" t="s">
        <v>8855</v>
      </c>
      <c r="C405" s="413">
        <v>0</v>
      </c>
      <c r="D405" s="413">
        <v>0</v>
      </c>
    </row>
    <row r="406" spans="1:4">
      <c r="A406" s="414" t="s">
        <v>8856</v>
      </c>
      <c r="B406" s="416" t="s">
        <v>8857</v>
      </c>
      <c r="C406" s="413">
        <v>54</v>
      </c>
      <c r="D406" s="413">
        <v>62</v>
      </c>
    </row>
    <row r="407" spans="1:4">
      <c r="A407" s="414" t="s">
        <v>8858</v>
      </c>
      <c r="B407" s="416" t="s">
        <v>8859</v>
      </c>
      <c r="C407" s="413">
        <v>104</v>
      </c>
      <c r="D407" s="413">
        <v>91</v>
      </c>
    </row>
    <row r="408" spans="1:4">
      <c r="A408" s="414" t="s">
        <v>8860</v>
      </c>
      <c r="B408" s="416" t="s">
        <v>8861</v>
      </c>
      <c r="C408" s="413">
        <v>1329</v>
      </c>
      <c r="D408" s="413">
        <v>68</v>
      </c>
    </row>
    <row r="409" spans="1:4">
      <c r="A409" s="414" t="s">
        <v>8862</v>
      </c>
      <c r="B409" s="416" t="s">
        <v>8863</v>
      </c>
      <c r="C409" s="413">
        <v>21</v>
      </c>
      <c r="D409" s="413">
        <v>15</v>
      </c>
    </row>
    <row r="410" spans="1:4">
      <c r="A410" s="414" t="s">
        <v>8864</v>
      </c>
      <c r="B410" s="416" t="s">
        <v>8865</v>
      </c>
      <c r="C410" s="413">
        <v>1070</v>
      </c>
      <c r="D410" s="413">
        <v>517</v>
      </c>
    </row>
    <row r="411" spans="1:4">
      <c r="A411" s="414" t="s">
        <v>8866</v>
      </c>
      <c r="B411" s="412" t="s">
        <v>8867</v>
      </c>
      <c r="C411" s="413">
        <v>3</v>
      </c>
      <c r="D411" s="413">
        <v>0</v>
      </c>
    </row>
    <row r="412" spans="1:4">
      <c r="A412" s="414" t="s">
        <v>8868</v>
      </c>
      <c r="B412" s="412" t="s">
        <v>8869</v>
      </c>
      <c r="C412" s="413">
        <v>72</v>
      </c>
      <c r="D412" s="413">
        <v>26</v>
      </c>
    </row>
    <row r="413" spans="1:4">
      <c r="A413" s="414" t="s">
        <v>8870</v>
      </c>
      <c r="B413" s="412" t="s">
        <v>8871</v>
      </c>
      <c r="C413" s="413">
        <v>1</v>
      </c>
      <c r="D413" s="413">
        <v>1</v>
      </c>
    </row>
    <row r="414" spans="1:4">
      <c r="A414" s="414" t="s">
        <v>8872</v>
      </c>
      <c r="B414" s="412" t="s">
        <v>8873</v>
      </c>
      <c r="C414" s="413">
        <v>228</v>
      </c>
      <c r="D414" s="413">
        <v>42</v>
      </c>
    </row>
    <row r="415" spans="1:4">
      <c r="A415" s="414" t="s">
        <v>8874</v>
      </c>
      <c r="B415" s="412" t="s">
        <v>8875</v>
      </c>
      <c r="C415" s="413">
        <v>4</v>
      </c>
      <c r="D415" s="413">
        <v>5</v>
      </c>
    </row>
    <row r="416" spans="1:4">
      <c r="A416" s="414" t="s">
        <v>8876</v>
      </c>
      <c r="B416" s="412" t="s">
        <v>8877</v>
      </c>
      <c r="C416" s="413">
        <v>94</v>
      </c>
      <c r="D416" s="413">
        <v>113</v>
      </c>
    </row>
    <row r="417" spans="1:4">
      <c r="A417" s="414" t="s">
        <v>8878</v>
      </c>
      <c r="B417" s="412" t="s">
        <v>8879</v>
      </c>
      <c r="C417" s="413">
        <v>31</v>
      </c>
      <c r="D417" s="413">
        <v>52</v>
      </c>
    </row>
    <row r="418" spans="1:4">
      <c r="A418" s="414" t="s">
        <v>8880</v>
      </c>
      <c r="B418" s="412" t="s">
        <v>8881</v>
      </c>
      <c r="C418" s="413">
        <v>4</v>
      </c>
      <c r="D418" s="413">
        <v>7</v>
      </c>
    </row>
    <row r="419" spans="1:4">
      <c r="A419" s="414" t="s">
        <v>8882</v>
      </c>
      <c r="B419" s="412" t="s">
        <v>8883</v>
      </c>
      <c r="C419" s="413">
        <v>104</v>
      </c>
      <c r="D419" s="413">
        <v>86</v>
      </c>
    </row>
    <row r="420" spans="1:4">
      <c r="A420" s="414" t="s">
        <v>8884</v>
      </c>
      <c r="B420" s="412" t="s">
        <v>8885</v>
      </c>
      <c r="C420" s="413">
        <v>2</v>
      </c>
      <c r="D420" s="413">
        <v>4</v>
      </c>
    </row>
    <row r="421" spans="1:4">
      <c r="A421" s="414" t="s">
        <v>8886</v>
      </c>
      <c r="B421" s="412" t="s">
        <v>8887</v>
      </c>
      <c r="C421" s="413">
        <v>386</v>
      </c>
      <c r="D421" s="413">
        <v>255</v>
      </c>
    </row>
    <row r="422" spans="1:4">
      <c r="A422" s="414" t="s">
        <v>8888</v>
      </c>
      <c r="B422" s="412" t="s">
        <v>8889</v>
      </c>
      <c r="C422" s="413">
        <v>9</v>
      </c>
      <c r="D422" s="413">
        <v>12</v>
      </c>
    </row>
    <row r="423" spans="1:4">
      <c r="A423" s="414" t="s">
        <v>8890</v>
      </c>
      <c r="B423" s="412" t="s">
        <v>8891</v>
      </c>
      <c r="C423" s="413">
        <v>23</v>
      </c>
      <c r="D423" s="413">
        <v>32</v>
      </c>
    </row>
    <row r="424" spans="1:4">
      <c r="A424" s="414" t="s">
        <v>8892</v>
      </c>
      <c r="B424" s="412" t="s">
        <v>8893</v>
      </c>
      <c r="C424" s="413">
        <v>3</v>
      </c>
      <c r="D424" s="413">
        <v>7</v>
      </c>
    </row>
    <row r="425" spans="1:4">
      <c r="A425" s="414" t="s">
        <v>8894</v>
      </c>
      <c r="B425" s="412" t="s">
        <v>8895</v>
      </c>
      <c r="C425" s="413">
        <v>46</v>
      </c>
      <c r="D425" s="413">
        <v>50</v>
      </c>
    </row>
    <row r="426" spans="1:4">
      <c r="A426" s="414" t="s">
        <v>8896</v>
      </c>
      <c r="B426" s="412" t="s">
        <v>8897</v>
      </c>
      <c r="C426" s="413">
        <v>0</v>
      </c>
      <c r="D426" s="413">
        <v>0</v>
      </c>
    </row>
    <row r="427" spans="1:4">
      <c r="A427" s="414" t="s">
        <v>8898</v>
      </c>
      <c r="B427" s="412" t="s">
        <v>8899</v>
      </c>
      <c r="C427" s="413">
        <v>321</v>
      </c>
      <c r="D427" s="413">
        <v>134</v>
      </c>
    </row>
    <row r="428" spans="1:4">
      <c r="A428" s="411">
        <v>9</v>
      </c>
      <c r="B428" s="414" t="s">
        <v>8900</v>
      </c>
      <c r="C428" s="413">
        <f>SUM(C429:C462)</f>
        <v>6342</v>
      </c>
      <c r="D428" s="413">
        <f>SUM(D429:D462)</f>
        <v>6087</v>
      </c>
    </row>
    <row r="429" spans="1:4">
      <c r="A429" s="414" t="s">
        <v>8901</v>
      </c>
      <c r="B429" s="412" t="s">
        <v>8902</v>
      </c>
      <c r="C429" s="413">
        <v>1</v>
      </c>
      <c r="D429" s="413">
        <v>0</v>
      </c>
    </row>
    <row r="430" spans="1:4">
      <c r="A430" s="414" t="s">
        <v>8903</v>
      </c>
      <c r="B430" s="412" t="s">
        <v>8904</v>
      </c>
      <c r="C430" s="413">
        <v>2</v>
      </c>
      <c r="D430" s="413">
        <v>0</v>
      </c>
    </row>
    <row r="431" spans="1:4">
      <c r="A431" s="414" t="s">
        <v>8905</v>
      </c>
      <c r="B431" s="412" t="s">
        <v>8906</v>
      </c>
      <c r="C431" s="413">
        <v>7</v>
      </c>
      <c r="D431" s="413">
        <v>10</v>
      </c>
    </row>
    <row r="432" spans="1:4">
      <c r="A432" s="414" t="s">
        <v>8907</v>
      </c>
      <c r="B432" s="412" t="s">
        <v>8908</v>
      </c>
      <c r="C432" s="413">
        <v>3</v>
      </c>
      <c r="D432" s="413">
        <v>5</v>
      </c>
    </row>
    <row r="433" spans="1:4">
      <c r="A433" s="414" t="s">
        <v>8909</v>
      </c>
      <c r="B433" s="412" t="s">
        <v>8910</v>
      </c>
      <c r="C433" s="413">
        <v>40</v>
      </c>
      <c r="D433" s="413">
        <v>47</v>
      </c>
    </row>
    <row r="434" spans="1:4">
      <c r="A434" s="414" t="s">
        <v>8911</v>
      </c>
      <c r="B434" s="412" t="s">
        <v>8912</v>
      </c>
      <c r="C434" s="413">
        <v>214</v>
      </c>
      <c r="D434" s="413">
        <v>232</v>
      </c>
    </row>
    <row r="435" spans="1:4">
      <c r="A435" s="414" t="s">
        <v>8913</v>
      </c>
      <c r="B435" s="412" t="s">
        <v>8914</v>
      </c>
      <c r="C435" s="413">
        <v>48</v>
      </c>
      <c r="D435" s="413">
        <v>30</v>
      </c>
    </row>
    <row r="436" spans="1:4">
      <c r="A436" s="414" t="s">
        <v>8915</v>
      </c>
      <c r="B436" s="412" t="s">
        <v>8916</v>
      </c>
      <c r="C436" s="413">
        <v>144</v>
      </c>
      <c r="D436" s="413">
        <v>72</v>
      </c>
    </row>
    <row r="437" spans="1:4">
      <c r="A437" s="414" t="s">
        <v>8917</v>
      </c>
      <c r="B437" s="412" t="s">
        <v>8918</v>
      </c>
      <c r="C437" s="413">
        <v>3504</v>
      </c>
      <c r="D437" s="413">
        <v>3311</v>
      </c>
    </row>
    <row r="438" spans="1:4">
      <c r="A438" s="414" t="s">
        <v>8919</v>
      </c>
      <c r="B438" s="412" t="s">
        <v>8920</v>
      </c>
      <c r="C438" s="413">
        <v>0</v>
      </c>
      <c r="D438" s="413">
        <v>0</v>
      </c>
    </row>
    <row r="439" spans="1:4" ht="25.5">
      <c r="A439" s="414" t="s">
        <v>8921</v>
      </c>
      <c r="B439" s="412" t="s">
        <v>8922</v>
      </c>
      <c r="C439" s="413">
        <v>0</v>
      </c>
      <c r="D439" s="413">
        <v>0</v>
      </c>
    </row>
    <row r="440" spans="1:4">
      <c r="A440" s="414" t="s">
        <v>8923</v>
      </c>
      <c r="B440" s="412" t="s">
        <v>8924</v>
      </c>
      <c r="C440" s="413">
        <v>2</v>
      </c>
      <c r="D440" s="413">
        <v>0</v>
      </c>
    </row>
    <row r="441" spans="1:4">
      <c r="A441" s="414" t="s">
        <v>8925</v>
      </c>
      <c r="B441" s="412" t="s">
        <v>8926</v>
      </c>
      <c r="C441" s="413">
        <v>1</v>
      </c>
      <c r="D441" s="413">
        <v>2</v>
      </c>
    </row>
    <row r="442" spans="1:4" ht="25.5">
      <c r="A442" s="414" t="s">
        <v>8927</v>
      </c>
      <c r="B442" s="412" t="s">
        <v>8928</v>
      </c>
      <c r="C442" s="413">
        <v>30</v>
      </c>
      <c r="D442" s="413">
        <v>25</v>
      </c>
    </row>
    <row r="443" spans="1:4">
      <c r="A443" s="414" t="s">
        <v>8929</v>
      </c>
      <c r="B443" s="412" t="s">
        <v>8930</v>
      </c>
      <c r="C443" s="413">
        <v>8</v>
      </c>
      <c r="D443" s="413">
        <v>10</v>
      </c>
    </row>
    <row r="444" spans="1:4">
      <c r="A444" s="414" t="s">
        <v>8931</v>
      </c>
      <c r="B444" s="412" t="s">
        <v>8932</v>
      </c>
      <c r="C444" s="413">
        <v>1</v>
      </c>
      <c r="D444" s="413">
        <v>10</v>
      </c>
    </row>
    <row r="445" spans="1:4">
      <c r="A445" s="414" t="s">
        <v>8933</v>
      </c>
      <c r="B445" s="412" t="s">
        <v>8934</v>
      </c>
      <c r="C445" s="413">
        <v>6</v>
      </c>
      <c r="D445" s="413">
        <v>8</v>
      </c>
    </row>
    <row r="446" spans="1:4">
      <c r="A446" s="414" t="s">
        <v>8935</v>
      </c>
      <c r="B446" s="412" t="s">
        <v>8936</v>
      </c>
      <c r="C446" s="413">
        <v>20</v>
      </c>
      <c r="D446" s="413">
        <v>16</v>
      </c>
    </row>
    <row r="447" spans="1:4">
      <c r="A447" s="414" t="s">
        <v>8937</v>
      </c>
      <c r="B447" s="412" t="s">
        <v>8938</v>
      </c>
      <c r="C447" s="413">
        <v>7</v>
      </c>
      <c r="D447" s="413">
        <v>3</v>
      </c>
    </row>
    <row r="448" spans="1:4">
      <c r="A448" s="414" t="s">
        <v>8939</v>
      </c>
      <c r="B448" s="412" t="s">
        <v>8940</v>
      </c>
      <c r="C448" s="413">
        <v>4</v>
      </c>
      <c r="D448" s="413">
        <v>3</v>
      </c>
    </row>
    <row r="449" spans="1:4">
      <c r="A449" s="414" t="s">
        <v>8941</v>
      </c>
      <c r="B449" s="412" t="s">
        <v>8942</v>
      </c>
      <c r="C449" s="413">
        <v>0</v>
      </c>
      <c r="D449" s="413">
        <v>0</v>
      </c>
    </row>
    <row r="450" spans="1:4">
      <c r="A450" s="414" t="s">
        <v>8943</v>
      </c>
      <c r="B450" s="412" t="s">
        <v>8944</v>
      </c>
      <c r="C450" s="413">
        <v>8</v>
      </c>
      <c r="D450" s="413">
        <v>8</v>
      </c>
    </row>
    <row r="451" spans="1:4">
      <c r="A451" s="414" t="s">
        <v>8945</v>
      </c>
      <c r="B451" s="412" t="s">
        <v>8946</v>
      </c>
      <c r="C451" s="413">
        <v>40</v>
      </c>
      <c r="D451" s="413">
        <v>47</v>
      </c>
    </row>
    <row r="452" spans="1:4">
      <c r="A452" s="414" t="s">
        <v>8947</v>
      </c>
      <c r="B452" s="412" t="s">
        <v>8948</v>
      </c>
      <c r="C452" s="413">
        <v>214</v>
      </c>
      <c r="D452" s="413">
        <v>197</v>
      </c>
    </row>
    <row r="453" spans="1:4">
      <c r="A453" s="414" t="s">
        <v>8949</v>
      </c>
      <c r="B453" s="412" t="s">
        <v>8950</v>
      </c>
      <c r="C453" s="413">
        <v>4</v>
      </c>
      <c r="D453" s="413">
        <v>4</v>
      </c>
    </row>
    <row r="454" spans="1:4">
      <c r="A454" s="414" t="s">
        <v>8951</v>
      </c>
      <c r="B454" s="412" t="s">
        <v>8952</v>
      </c>
      <c r="C454" s="413">
        <v>26</v>
      </c>
      <c r="D454" s="413">
        <v>33</v>
      </c>
    </row>
    <row r="455" spans="1:4">
      <c r="A455" s="414" t="s">
        <v>8953</v>
      </c>
      <c r="B455" s="412" t="s">
        <v>8954</v>
      </c>
      <c r="C455" s="413">
        <v>42</v>
      </c>
      <c r="D455" s="413">
        <v>70</v>
      </c>
    </row>
    <row r="456" spans="1:4">
      <c r="A456" s="414" t="s">
        <v>8955</v>
      </c>
      <c r="B456" s="412" t="s">
        <v>8956</v>
      </c>
      <c r="C456" s="413">
        <v>338</v>
      </c>
      <c r="D456" s="413">
        <v>316</v>
      </c>
    </row>
    <row r="457" spans="1:4">
      <c r="A457" s="414" t="s">
        <v>8957</v>
      </c>
      <c r="B457" s="412" t="s">
        <v>8958</v>
      </c>
      <c r="C457" s="413">
        <v>4</v>
      </c>
      <c r="D457" s="413">
        <v>4</v>
      </c>
    </row>
    <row r="458" spans="1:4">
      <c r="A458" s="414" t="s">
        <v>8959</v>
      </c>
      <c r="B458" s="412" t="s">
        <v>8960</v>
      </c>
      <c r="C458" s="413">
        <v>61</v>
      </c>
      <c r="D458" s="413">
        <v>65</v>
      </c>
    </row>
    <row r="459" spans="1:4">
      <c r="A459" s="414" t="s">
        <v>8961</v>
      </c>
      <c r="B459" s="412" t="s">
        <v>8962</v>
      </c>
      <c r="C459" s="413">
        <v>1305</v>
      </c>
      <c r="D459" s="413">
        <v>1339</v>
      </c>
    </row>
    <row r="460" spans="1:4">
      <c r="A460" s="414" t="s">
        <v>8963</v>
      </c>
      <c r="B460" s="412" t="s">
        <v>8964</v>
      </c>
      <c r="C460" s="413">
        <v>1</v>
      </c>
      <c r="D460" s="413">
        <v>0</v>
      </c>
    </row>
    <row r="461" spans="1:4">
      <c r="A461" s="414" t="s">
        <v>8965</v>
      </c>
      <c r="B461" s="412" t="s">
        <v>8966</v>
      </c>
      <c r="C461" s="413">
        <v>16</v>
      </c>
      <c r="D461" s="413">
        <v>16</v>
      </c>
    </row>
    <row r="462" spans="1:4">
      <c r="A462" s="414" t="s">
        <v>8967</v>
      </c>
      <c r="B462" s="412" t="s">
        <v>8968</v>
      </c>
      <c r="C462" s="413">
        <v>241</v>
      </c>
      <c r="D462" s="413">
        <v>204</v>
      </c>
    </row>
    <row r="463" spans="1:4">
      <c r="A463" s="411">
        <v>10</v>
      </c>
      <c r="B463" s="414" t="s">
        <v>8969</v>
      </c>
      <c r="C463" s="413">
        <f>SUM(C464:C491)</f>
        <v>4908</v>
      </c>
      <c r="D463" s="413">
        <f>SUM(D464:D491)</f>
        <v>4699</v>
      </c>
    </row>
    <row r="464" spans="1:4">
      <c r="A464" s="414" t="s">
        <v>8970</v>
      </c>
      <c r="B464" s="412" t="s">
        <v>8971</v>
      </c>
      <c r="C464" s="413">
        <v>1</v>
      </c>
      <c r="D464" s="413">
        <v>0</v>
      </c>
    </row>
    <row r="465" spans="1:4">
      <c r="A465" s="414" t="s">
        <v>8972</v>
      </c>
      <c r="B465" s="412" t="s">
        <v>8973</v>
      </c>
      <c r="C465" s="413">
        <v>1</v>
      </c>
      <c r="D465" s="413">
        <v>5</v>
      </c>
    </row>
    <row r="466" spans="1:4">
      <c r="A466" s="414" t="s">
        <v>8974</v>
      </c>
      <c r="B466" s="412" t="s">
        <v>8975</v>
      </c>
      <c r="C466" s="413">
        <v>9</v>
      </c>
      <c r="D466" s="413">
        <v>5</v>
      </c>
    </row>
    <row r="467" spans="1:4">
      <c r="A467" s="414" t="s">
        <v>8976</v>
      </c>
      <c r="B467" s="412" t="s">
        <v>8977</v>
      </c>
      <c r="C467" s="413">
        <v>9</v>
      </c>
      <c r="D467" s="413">
        <v>15</v>
      </c>
    </row>
    <row r="468" spans="1:4">
      <c r="A468" s="414" t="s">
        <v>8978</v>
      </c>
      <c r="B468" s="412" t="s">
        <v>8979</v>
      </c>
      <c r="C468" s="413">
        <v>34</v>
      </c>
      <c r="D468" s="413">
        <v>68</v>
      </c>
    </row>
    <row r="469" spans="1:4">
      <c r="A469" s="414" t="s">
        <v>8980</v>
      </c>
      <c r="B469" s="412" t="s">
        <v>8981</v>
      </c>
      <c r="C469" s="413">
        <v>0</v>
      </c>
      <c r="D469" s="413">
        <v>0</v>
      </c>
    </row>
    <row r="470" spans="1:4">
      <c r="A470" s="414" t="s">
        <v>8982</v>
      </c>
      <c r="B470" s="412" t="s">
        <v>8983</v>
      </c>
      <c r="C470" s="413">
        <v>1</v>
      </c>
      <c r="D470" s="413">
        <v>2</v>
      </c>
    </row>
    <row r="471" spans="1:4">
      <c r="A471" s="414" t="s">
        <v>8984</v>
      </c>
      <c r="B471" s="412" t="s">
        <v>8985</v>
      </c>
      <c r="C471" s="413">
        <v>5</v>
      </c>
      <c r="D471" s="413">
        <v>15</v>
      </c>
    </row>
    <row r="472" spans="1:4">
      <c r="A472" s="414" t="s">
        <v>8986</v>
      </c>
      <c r="B472" s="412" t="s">
        <v>8987</v>
      </c>
      <c r="C472" s="413">
        <v>84</v>
      </c>
      <c r="D472" s="413">
        <v>113</v>
      </c>
    </row>
    <row r="473" spans="1:4">
      <c r="A473" s="414" t="s">
        <v>8988</v>
      </c>
      <c r="B473" s="412" t="s">
        <v>8989</v>
      </c>
      <c r="C473" s="413">
        <v>8</v>
      </c>
      <c r="D473" s="413">
        <v>16</v>
      </c>
    </row>
    <row r="474" spans="1:4">
      <c r="A474" s="414" t="s">
        <v>8990</v>
      </c>
      <c r="B474" s="412" t="s">
        <v>8991</v>
      </c>
      <c r="C474" s="413">
        <v>150</v>
      </c>
      <c r="D474" s="413">
        <v>178</v>
      </c>
    </row>
    <row r="475" spans="1:4">
      <c r="A475" s="414" t="s">
        <v>8992</v>
      </c>
      <c r="B475" s="412" t="s">
        <v>8993</v>
      </c>
      <c r="C475" s="413">
        <v>1</v>
      </c>
      <c r="D475" s="413">
        <v>0</v>
      </c>
    </row>
    <row r="476" spans="1:4">
      <c r="A476" s="414" t="s">
        <v>8994</v>
      </c>
      <c r="B476" s="412" t="s">
        <v>8995</v>
      </c>
      <c r="C476" s="413">
        <v>0</v>
      </c>
      <c r="D476" s="413">
        <v>0</v>
      </c>
    </row>
    <row r="477" spans="1:4">
      <c r="A477" s="414" t="s">
        <v>8996</v>
      </c>
      <c r="B477" s="412" t="s">
        <v>8997</v>
      </c>
      <c r="C477" s="413">
        <v>0</v>
      </c>
      <c r="D477" s="413">
        <v>0</v>
      </c>
    </row>
    <row r="478" spans="1:4">
      <c r="A478" s="414" t="s">
        <v>8998</v>
      </c>
      <c r="B478" s="412" t="s">
        <v>8999</v>
      </c>
      <c r="C478" s="413">
        <v>2</v>
      </c>
      <c r="D478" s="413">
        <v>3</v>
      </c>
    </row>
    <row r="479" spans="1:4">
      <c r="A479" s="414" t="s">
        <v>9000</v>
      </c>
      <c r="B479" s="412" t="s">
        <v>9001</v>
      </c>
      <c r="C479" s="413">
        <v>7</v>
      </c>
      <c r="D479" s="413">
        <v>11</v>
      </c>
    </row>
    <row r="480" spans="1:4">
      <c r="A480" s="414" t="s">
        <v>9002</v>
      </c>
      <c r="B480" s="412" t="s">
        <v>9003</v>
      </c>
      <c r="C480" s="413">
        <v>4</v>
      </c>
      <c r="D480" s="413">
        <v>11</v>
      </c>
    </row>
    <row r="481" spans="1:4">
      <c r="A481" s="414" t="s">
        <v>9004</v>
      </c>
      <c r="B481" s="412" t="s">
        <v>9005</v>
      </c>
      <c r="C481" s="413">
        <v>17</v>
      </c>
      <c r="D481" s="413">
        <v>21</v>
      </c>
    </row>
    <row r="482" spans="1:4">
      <c r="A482" s="414" t="s">
        <v>9006</v>
      </c>
      <c r="B482" s="412" t="s">
        <v>9007</v>
      </c>
      <c r="C482" s="413">
        <v>3</v>
      </c>
      <c r="D482" s="413">
        <v>10</v>
      </c>
    </row>
    <row r="483" spans="1:4">
      <c r="A483" s="414" t="s">
        <v>9008</v>
      </c>
      <c r="B483" s="412" t="s">
        <v>9009</v>
      </c>
      <c r="C483" s="413">
        <v>60</v>
      </c>
      <c r="D483" s="413">
        <v>119</v>
      </c>
    </row>
    <row r="484" spans="1:4">
      <c r="A484" s="414" t="s">
        <v>9010</v>
      </c>
      <c r="B484" s="412" t="s">
        <v>9011</v>
      </c>
      <c r="C484" s="413">
        <v>1077</v>
      </c>
      <c r="D484" s="413">
        <v>938</v>
      </c>
    </row>
    <row r="485" spans="1:4">
      <c r="A485" s="414" t="s">
        <v>9012</v>
      </c>
      <c r="B485" s="412" t="s">
        <v>9013</v>
      </c>
      <c r="C485" s="413">
        <v>3</v>
      </c>
      <c r="D485" s="413">
        <v>1</v>
      </c>
    </row>
    <row r="486" spans="1:4">
      <c r="A486" s="414" t="s">
        <v>9014</v>
      </c>
      <c r="B486" s="412" t="s">
        <v>9015</v>
      </c>
      <c r="C486" s="413">
        <v>55</v>
      </c>
      <c r="D486" s="413">
        <v>84</v>
      </c>
    </row>
    <row r="487" spans="1:4">
      <c r="A487" s="414" t="s">
        <v>9016</v>
      </c>
      <c r="B487" s="412" t="s">
        <v>9017</v>
      </c>
      <c r="C487" s="413">
        <v>437</v>
      </c>
      <c r="D487" s="413">
        <v>416</v>
      </c>
    </row>
    <row r="488" spans="1:4">
      <c r="A488" s="414" t="s">
        <v>9018</v>
      </c>
      <c r="B488" s="412" t="s">
        <v>9019</v>
      </c>
      <c r="C488" s="413">
        <v>18</v>
      </c>
      <c r="D488" s="413">
        <v>20</v>
      </c>
    </row>
    <row r="489" spans="1:4">
      <c r="A489" s="414" t="s">
        <v>9020</v>
      </c>
      <c r="B489" s="412" t="s">
        <v>9021</v>
      </c>
      <c r="C489" s="413">
        <v>111</v>
      </c>
      <c r="D489" s="413">
        <v>93</v>
      </c>
    </row>
    <row r="490" spans="1:4">
      <c r="A490" s="414" t="s">
        <v>9022</v>
      </c>
      <c r="B490" s="412" t="s">
        <v>9023</v>
      </c>
      <c r="C490" s="413">
        <v>91</v>
      </c>
      <c r="D490" s="413">
        <v>90</v>
      </c>
    </row>
    <row r="491" spans="1:4">
      <c r="A491" s="414" t="s">
        <v>9024</v>
      </c>
      <c r="B491" s="412" t="s">
        <v>9025</v>
      </c>
      <c r="C491" s="413">
        <v>2720</v>
      </c>
      <c r="D491" s="413">
        <v>2465</v>
      </c>
    </row>
    <row r="492" spans="1:4">
      <c r="A492" s="411">
        <v>11</v>
      </c>
      <c r="B492" s="414" t="s">
        <v>9026</v>
      </c>
      <c r="C492" s="413">
        <f>SUM(C493:C529)</f>
        <v>19377</v>
      </c>
      <c r="D492" s="413">
        <f>SUM(D493:D529)</f>
        <v>18965</v>
      </c>
    </row>
    <row r="493" spans="1:4">
      <c r="A493" s="414" t="s">
        <v>9027</v>
      </c>
      <c r="B493" s="412" t="s">
        <v>9028</v>
      </c>
      <c r="C493" s="413">
        <v>9</v>
      </c>
      <c r="D493" s="413">
        <v>25</v>
      </c>
    </row>
    <row r="494" spans="1:4">
      <c r="A494" s="414" t="s">
        <v>9029</v>
      </c>
      <c r="B494" s="412" t="s">
        <v>9030</v>
      </c>
      <c r="C494" s="413">
        <v>10</v>
      </c>
      <c r="D494" s="413">
        <v>20</v>
      </c>
    </row>
    <row r="495" spans="1:4">
      <c r="A495" s="414" t="s">
        <v>9031</v>
      </c>
      <c r="B495" s="412" t="s">
        <v>9032</v>
      </c>
      <c r="C495" s="413">
        <v>17</v>
      </c>
      <c r="D495" s="413">
        <v>23</v>
      </c>
    </row>
    <row r="496" spans="1:4">
      <c r="A496" s="414" t="s">
        <v>9033</v>
      </c>
      <c r="B496" s="412" t="s">
        <v>9034</v>
      </c>
      <c r="C496" s="413">
        <v>17</v>
      </c>
      <c r="D496" s="413">
        <v>16</v>
      </c>
    </row>
    <row r="497" spans="1:4">
      <c r="A497" s="414" t="s">
        <v>9035</v>
      </c>
      <c r="B497" s="412" t="s">
        <v>9036</v>
      </c>
      <c r="C497" s="413">
        <v>209</v>
      </c>
      <c r="D497" s="413">
        <v>215</v>
      </c>
    </row>
    <row r="498" spans="1:4">
      <c r="A498" s="414" t="s">
        <v>9037</v>
      </c>
      <c r="B498" s="412" t="s">
        <v>9038</v>
      </c>
      <c r="C498" s="413">
        <v>32</v>
      </c>
      <c r="D498" s="413">
        <v>58</v>
      </c>
    </row>
    <row r="499" spans="1:4">
      <c r="A499" s="414" t="s">
        <v>9039</v>
      </c>
      <c r="B499" s="412" t="s">
        <v>9040</v>
      </c>
      <c r="C499" s="413">
        <v>34</v>
      </c>
      <c r="D499" s="413">
        <v>53</v>
      </c>
    </row>
    <row r="500" spans="1:4">
      <c r="A500" s="414" t="s">
        <v>9041</v>
      </c>
      <c r="B500" s="412" t="s">
        <v>9042</v>
      </c>
      <c r="C500" s="413">
        <v>722</v>
      </c>
      <c r="D500" s="413">
        <v>692</v>
      </c>
    </row>
    <row r="501" spans="1:4">
      <c r="A501" s="414" t="s">
        <v>9043</v>
      </c>
      <c r="B501" s="412" t="s">
        <v>9044</v>
      </c>
      <c r="C501" s="413">
        <v>1</v>
      </c>
      <c r="D501" s="413">
        <v>2</v>
      </c>
    </row>
    <row r="502" spans="1:4">
      <c r="A502" s="414" t="s">
        <v>9045</v>
      </c>
      <c r="B502" s="412" t="s">
        <v>9046</v>
      </c>
      <c r="C502" s="413">
        <v>9</v>
      </c>
      <c r="D502" s="413">
        <v>12</v>
      </c>
    </row>
    <row r="503" spans="1:4">
      <c r="A503" s="414" t="s">
        <v>9047</v>
      </c>
      <c r="B503" s="412" t="s">
        <v>9048</v>
      </c>
      <c r="C503" s="413">
        <v>9</v>
      </c>
      <c r="D503" s="413">
        <v>11</v>
      </c>
    </row>
    <row r="504" spans="1:4">
      <c r="A504" s="414" t="s">
        <v>9049</v>
      </c>
      <c r="B504" s="412" t="s">
        <v>9050</v>
      </c>
      <c r="C504" s="413">
        <v>49</v>
      </c>
      <c r="D504" s="413">
        <v>83</v>
      </c>
    </row>
    <row r="505" spans="1:4">
      <c r="A505" s="414" t="s">
        <v>9051</v>
      </c>
      <c r="B505" s="412" t="s">
        <v>9052</v>
      </c>
      <c r="C505" s="413">
        <v>34</v>
      </c>
      <c r="D505" s="413">
        <v>30</v>
      </c>
    </row>
    <row r="506" spans="1:4">
      <c r="A506" s="414" t="s">
        <v>9053</v>
      </c>
      <c r="B506" s="412" t="s">
        <v>9054</v>
      </c>
      <c r="C506" s="413">
        <v>262</v>
      </c>
      <c r="D506" s="413">
        <v>281</v>
      </c>
    </row>
    <row r="507" spans="1:4">
      <c r="A507" s="414" t="s">
        <v>9055</v>
      </c>
      <c r="B507" s="412" t="s">
        <v>9056</v>
      </c>
      <c r="C507" s="413">
        <v>2</v>
      </c>
      <c r="D507" s="413">
        <v>1</v>
      </c>
    </row>
    <row r="508" spans="1:4">
      <c r="A508" s="414" t="s">
        <v>9057</v>
      </c>
      <c r="B508" s="412" t="s">
        <v>9058</v>
      </c>
      <c r="C508" s="413">
        <v>23</v>
      </c>
      <c r="D508" s="413">
        <v>26</v>
      </c>
    </row>
    <row r="509" spans="1:4">
      <c r="A509" s="414" t="s">
        <v>9059</v>
      </c>
      <c r="B509" s="412" t="s">
        <v>9060</v>
      </c>
      <c r="C509" s="413">
        <v>12</v>
      </c>
      <c r="D509" s="413">
        <v>31</v>
      </c>
    </row>
    <row r="510" spans="1:4">
      <c r="A510" s="414" t="s">
        <v>9061</v>
      </c>
      <c r="B510" s="412" t="s">
        <v>9062</v>
      </c>
      <c r="C510" s="413">
        <v>10</v>
      </c>
      <c r="D510" s="413">
        <v>31</v>
      </c>
    </row>
    <row r="511" spans="1:4">
      <c r="A511" s="414" t="s">
        <v>9063</v>
      </c>
      <c r="B511" s="412" t="s">
        <v>9064</v>
      </c>
      <c r="C511" s="413">
        <v>171</v>
      </c>
      <c r="D511" s="413">
        <v>198</v>
      </c>
    </row>
    <row r="512" spans="1:4">
      <c r="A512" s="414" t="s">
        <v>9065</v>
      </c>
      <c r="B512" s="412" t="s">
        <v>9066</v>
      </c>
      <c r="C512" s="413">
        <v>53</v>
      </c>
      <c r="D512" s="413">
        <v>54</v>
      </c>
    </row>
    <row r="513" spans="1:4">
      <c r="A513" s="414" t="s">
        <v>9067</v>
      </c>
      <c r="B513" s="412" t="s">
        <v>9068</v>
      </c>
      <c r="C513" s="413">
        <v>1072</v>
      </c>
      <c r="D513" s="413">
        <v>980</v>
      </c>
    </row>
    <row r="514" spans="1:4">
      <c r="A514" s="414" t="s">
        <v>9069</v>
      </c>
      <c r="B514" s="412" t="s">
        <v>9070</v>
      </c>
      <c r="C514" s="413">
        <v>812</v>
      </c>
      <c r="D514" s="413">
        <v>820</v>
      </c>
    </row>
    <row r="515" spans="1:4">
      <c r="A515" s="414" t="s">
        <v>9071</v>
      </c>
      <c r="B515" s="412" t="s">
        <v>9072</v>
      </c>
      <c r="C515" s="413">
        <v>39</v>
      </c>
      <c r="D515" s="413">
        <v>72</v>
      </c>
    </row>
    <row r="516" spans="1:4">
      <c r="A516" s="414" t="s">
        <v>9073</v>
      </c>
      <c r="B516" s="412" t="s">
        <v>9074</v>
      </c>
      <c r="C516" s="413">
        <v>39</v>
      </c>
      <c r="D516" s="413">
        <v>61</v>
      </c>
    </row>
    <row r="517" spans="1:4">
      <c r="A517" s="414" t="s">
        <v>9075</v>
      </c>
      <c r="B517" s="412" t="s">
        <v>9076</v>
      </c>
      <c r="C517" s="413">
        <v>231</v>
      </c>
      <c r="D517" s="413">
        <v>302</v>
      </c>
    </row>
    <row r="518" spans="1:4">
      <c r="A518" s="414" t="s">
        <v>9077</v>
      </c>
      <c r="B518" s="412" t="s">
        <v>9078</v>
      </c>
      <c r="C518" s="413">
        <v>14123</v>
      </c>
      <c r="D518" s="413">
        <v>13211</v>
      </c>
    </row>
    <row r="519" spans="1:4">
      <c r="A519" s="414" t="s">
        <v>9079</v>
      </c>
      <c r="B519" s="412" t="s">
        <v>9080</v>
      </c>
      <c r="C519" s="413">
        <v>8</v>
      </c>
      <c r="D519" s="413">
        <v>9</v>
      </c>
    </row>
    <row r="520" spans="1:4">
      <c r="A520" s="414" t="s">
        <v>9081</v>
      </c>
      <c r="B520" s="412" t="s">
        <v>9082</v>
      </c>
      <c r="C520" s="413">
        <v>69</v>
      </c>
      <c r="D520" s="413">
        <v>87</v>
      </c>
    </row>
    <row r="521" spans="1:4">
      <c r="A521" s="414" t="s">
        <v>9083</v>
      </c>
      <c r="B521" s="412" t="s">
        <v>9084</v>
      </c>
      <c r="C521" s="413">
        <v>101</v>
      </c>
      <c r="D521" s="413">
        <v>125</v>
      </c>
    </row>
    <row r="522" spans="1:4">
      <c r="A522" s="414" t="s">
        <v>9085</v>
      </c>
      <c r="B522" s="412" t="s">
        <v>9086</v>
      </c>
      <c r="C522" s="413">
        <v>214</v>
      </c>
      <c r="D522" s="413">
        <v>262</v>
      </c>
    </row>
    <row r="523" spans="1:4">
      <c r="A523" s="414" t="s">
        <v>9087</v>
      </c>
      <c r="B523" s="412" t="s">
        <v>9088</v>
      </c>
      <c r="C523" s="413">
        <v>220</v>
      </c>
      <c r="D523" s="413">
        <v>239</v>
      </c>
    </row>
    <row r="524" spans="1:4">
      <c r="A524" s="414" t="s">
        <v>9089</v>
      </c>
      <c r="B524" s="412" t="s">
        <v>9090</v>
      </c>
      <c r="C524" s="413">
        <v>18</v>
      </c>
      <c r="D524" s="413">
        <v>28</v>
      </c>
    </row>
    <row r="525" spans="1:4">
      <c r="A525" s="414" t="s">
        <v>9091</v>
      </c>
      <c r="B525" s="412" t="s">
        <v>9092</v>
      </c>
      <c r="C525" s="413">
        <v>205</v>
      </c>
      <c r="D525" s="413">
        <v>253</v>
      </c>
    </row>
    <row r="526" spans="1:4">
      <c r="A526" s="414" t="s">
        <v>9093</v>
      </c>
      <c r="B526" s="412" t="s">
        <v>9094</v>
      </c>
      <c r="C526" s="413">
        <v>33</v>
      </c>
      <c r="D526" s="413">
        <v>35</v>
      </c>
    </row>
    <row r="527" spans="1:4">
      <c r="A527" s="414" t="s">
        <v>9095</v>
      </c>
      <c r="B527" s="412" t="s">
        <v>9096</v>
      </c>
      <c r="C527" s="413">
        <v>124</v>
      </c>
      <c r="D527" s="413">
        <v>174</v>
      </c>
    </row>
    <row r="528" spans="1:4">
      <c r="A528" s="414" t="s">
        <v>9097</v>
      </c>
      <c r="B528" s="412" t="s">
        <v>9098</v>
      </c>
      <c r="C528" s="413">
        <v>384</v>
      </c>
      <c r="D528" s="413">
        <v>425</v>
      </c>
    </row>
    <row r="529" spans="1:4">
      <c r="A529" s="414" t="s">
        <v>9099</v>
      </c>
      <c r="B529" s="412" t="s">
        <v>9100</v>
      </c>
      <c r="C529" s="413">
        <v>0</v>
      </c>
      <c r="D529" s="413">
        <v>20</v>
      </c>
    </row>
    <row r="530" spans="1:4">
      <c r="A530" s="411">
        <v>12</v>
      </c>
      <c r="B530" s="414" t="s">
        <v>9101</v>
      </c>
      <c r="C530" s="413">
        <f>SUM(C531:C546)</f>
        <v>621</v>
      </c>
      <c r="D530" s="413">
        <f>SUM(D531:D546)</f>
        <v>602</v>
      </c>
    </row>
    <row r="531" spans="1:4">
      <c r="A531" s="414" t="s">
        <v>9102</v>
      </c>
      <c r="B531" s="412" t="s">
        <v>9103</v>
      </c>
      <c r="C531" s="413">
        <v>1</v>
      </c>
      <c r="D531" s="413">
        <v>2</v>
      </c>
    </row>
    <row r="532" spans="1:4">
      <c r="A532" s="414" t="s">
        <v>9104</v>
      </c>
      <c r="B532" s="412" t="s">
        <v>9105</v>
      </c>
      <c r="C532" s="413">
        <v>103</v>
      </c>
      <c r="D532" s="413">
        <v>96</v>
      </c>
    </row>
    <row r="533" spans="1:4">
      <c r="A533" s="414" t="s">
        <v>9106</v>
      </c>
      <c r="B533" s="412" t="s">
        <v>9107</v>
      </c>
      <c r="C533" s="413">
        <v>5</v>
      </c>
      <c r="D533" s="413">
        <v>6</v>
      </c>
    </row>
    <row r="534" spans="1:4">
      <c r="A534" s="414" t="s">
        <v>9108</v>
      </c>
      <c r="B534" s="412" t="s">
        <v>9109</v>
      </c>
      <c r="C534" s="413">
        <v>107</v>
      </c>
      <c r="D534" s="413">
        <v>97</v>
      </c>
    </row>
    <row r="535" spans="1:4">
      <c r="A535" s="414" t="s">
        <v>9110</v>
      </c>
      <c r="B535" s="412" t="s">
        <v>9111</v>
      </c>
      <c r="C535" s="413">
        <v>15</v>
      </c>
      <c r="D535" s="413">
        <v>12</v>
      </c>
    </row>
    <row r="536" spans="1:4">
      <c r="A536" s="414" t="s">
        <v>9112</v>
      </c>
      <c r="B536" s="412" t="s">
        <v>9113</v>
      </c>
      <c r="C536" s="413">
        <v>107</v>
      </c>
      <c r="D536" s="413">
        <v>98</v>
      </c>
    </row>
    <row r="537" spans="1:4">
      <c r="A537" s="414" t="s">
        <v>9114</v>
      </c>
      <c r="B537" s="412" t="s">
        <v>9115</v>
      </c>
      <c r="C537" s="413">
        <v>70</v>
      </c>
      <c r="D537" s="413">
        <v>96</v>
      </c>
    </row>
    <row r="538" spans="1:4">
      <c r="A538" s="414" t="s">
        <v>9116</v>
      </c>
      <c r="B538" s="412" t="s">
        <v>9117</v>
      </c>
      <c r="C538" s="413">
        <v>4</v>
      </c>
      <c r="D538" s="413">
        <v>3</v>
      </c>
    </row>
    <row r="539" spans="1:4">
      <c r="A539" s="414" t="s">
        <v>9118</v>
      </c>
      <c r="B539" s="412" t="s">
        <v>9119</v>
      </c>
      <c r="C539" s="413">
        <v>10</v>
      </c>
      <c r="D539" s="413">
        <v>4</v>
      </c>
    </row>
    <row r="540" spans="1:4">
      <c r="A540" s="414" t="s">
        <v>9120</v>
      </c>
      <c r="B540" s="412" t="s">
        <v>9121</v>
      </c>
      <c r="C540" s="413">
        <v>81</v>
      </c>
      <c r="D540" s="413">
        <v>68</v>
      </c>
    </row>
    <row r="541" spans="1:4">
      <c r="A541" s="414" t="s">
        <v>9122</v>
      </c>
      <c r="B541" s="412" t="s">
        <v>9123</v>
      </c>
      <c r="C541" s="413">
        <v>7</v>
      </c>
      <c r="D541" s="413">
        <v>9</v>
      </c>
    </row>
    <row r="542" spans="1:4">
      <c r="A542" s="414" t="s">
        <v>9124</v>
      </c>
      <c r="B542" s="412" t="s">
        <v>9125</v>
      </c>
      <c r="C542" s="413">
        <v>27</v>
      </c>
      <c r="D542" s="413">
        <v>25</v>
      </c>
    </row>
    <row r="543" spans="1:4">
      <c r="A543" s="414" t="s">
        <v>9126</v>
      </c>
      <c r="B543" s="412" t="s">
        <v>9127</v>
      </c>
      <c r="C543" s="413">
        <v>31</v>
      </c>
      <c r="D543" s="413">
        <v>33</v>
      </c>
    </row>
    <row r="544" spans="1:4">
      <c r="A544" s="414" t="s">
        <v>9128</v>
      </c>
      <c r="B544" s="412" t="s">
        <v>9129</v>
      </c>
      <c r="C544" s="413">
        <v>36</v>
      </c>
      <c r="D544" s="413">
        <v>37</v>
      </c>
    </row>
    <row r="545" spans="1:4">
      <c r="A545" s="414" t="s">
        <v>9130</v>
      </c>
      <c r="B545" s="412" t="s">
        <v>9131</v>
      </c>
      <c r="C545" s="413">
        <v>0</v>
      </c>
      <c r="D545" s="413">
        <v>0</v>
      </c>
    </row>
    <row r="546" spans="1:4">
      <c r="A546" s="414" t="s">
        <v>9132</v>
      </c>
      <c r="B546" s="412" t="s">
        <v>9133</v>
      </c>
      <c r="C546" s="413">
        <v>17</v>
      </c>
      <c r="D546" s="413">
        <v>16</v>
      </c>
    </row>
    <row r="547" spans="1:4">
      <c r="A547" s="411">
        <v>13</v>
      </c>
      <c r="B547" s="414" t="s">
        <v>9134</v>
      </c>
      <c r="C547" s="413">
        <f>SUM(C548:C565)</f>
        <v>3853</v>
      </c>
      <c r="D547" s="413">
        <f>SUM(D548:D565)</f>
        <v>3748</v>
      </c>
    </row>
    <row r="548" spans="1:4">
      <c r="A548" s="414" t="s">
        <v>9135</v>
      </c>
      <c r="B548" s="412" t="s">
        <v>9136</v>
      </c>
      <c r="C548" s="413">
        <v>0</v>
      </c>
      <c r="D548" s="413">
        <v>0</v>
      </c>
    </row>
    <row r="549" spans="1:4">
      <c r="A549" s="414" t="s">
        <v>9137</v>
      </c>
      <c r="B549" s="412" t="s">
        <v>9138</v>
      </c>
      <c r="C549" s="413">
        <v>10</v>
      </c>
      <c r="D549" s="413">
        <v>0</v>
      </c>
    </row>
    <row r="550" spans="1:4">
      <c r="A550" s="414" t="s">
        <v>9139</v>
      </c>
      <c r="B550" s="412" t="s">
        <v>9140</v>
      </c>
      <c r="C550" s="413">
        <v>206</v>
      </c>
      <c r="D550" s="413">
        <v>200</v>
      </c>
    </row>
    <row r="551" spans="1:4">
      <c r="A551" s="414" t="s">
        <v>9141</v>
      </c>
      <c r="B551" s="412" t="s">
        <v>9142</v>
      </c>
      <c r="C551" s="413">
        <v>1</v>
      </c>
      <c r="D551" s="413">
        <v>0</v>
      </c>
    </row>
    <row r="552" spans="1:4">
      <c r="A552" s="414" t="s">
        <v>9143</v>
      </c>
      <c r="B552" s="412" t="s">
        <v>9144</v>
      </c>
      <c r="C552" s="413">
        <v>46</v>
      </c>
      <c r="D552" s="413">
        <v>60</v>
      </c>
    </row>
    <row r="553" spans="1:4">
      <c r="A553" s="414" t="s">
        <v>9145</v>
      </c>
      <c r="B553" s="412" t="s">
        <v>9146</v>
      </c>
      <c r="C553" s="413">
        <v>7</v>
      </c>
      <c r="D553" s="413">
        <v>12</v>
      </c>
    </row>
    <row r="554" spans="1:4">
      <c r="A554" s="414" t="s">
        <v>9147</v>
      </c>
      <c r="B554" s="412" t="s">
        <v>9148</v>
      </c>
      <c r="C554" s="413">
        <v>58</v>
      </c>
      <c r="D554" s="413">
        <v>62</v>
      </c>
    </row>
    <row r="555" spans="1:4">
      <c r="A555" s="414" t="s">
        <v>9149</v>
      </c>
      <c r="B555" s="412" t="s">
        <v>9150</v>
      </c>
      <c r="C555" s="413">
        <v>1160</v>
      </c>
      <c r="D555" s="413">
        <v>1102</v>
      </c>
    </row>
    <row r="556" spans="1:4">
      <c r="A556" s="414" t="s">
        <v>9151</v>
      </c>
      <c r="B556" s="412" t="s">
        <v>9152</v>
      </c>
      <c r="C556" s="413">
        <v>19</v>
      </c>
      <c r="D556" s="413">
        <v>24</v>
      </c>
    </row>
    <row r="557" spans="1:4">
      <c r="A557" s="414" t="s">
        <v>9153</v>
      </c>
      <c r="B557" s="412" t="s">
        <v>9154</v>
      </c>
      <c r="C557" s="413">
        <v>465</v>
      </c>
      <c r="D557" s="413">
        <v>502</v>
      </c>
    </row>
    <row r="558" spans="1:4">
      <c r="A558" s="414" t="s">
        <v>9155</v>
      </c>
      <c r="B558" s="412" t="s">
        <v>9156</v>
      </c>
      <c r="C558" s="413">
        <v>666</v>
      </c>
      <c r="D558" s="413">
        <v>600</v>
      </c>
    </row>
    <row r="559" spans="1:4">
      <c r="A559" s="414" t="s">
        <v>9157</v>
      </c>
      <c r="B559" s="412" t="s">
        <v>9158</v>
      </c>
      <c r="C559" s="413">
        <v>79</v>
      </c>
      <c r="D559" s="413">
        <v>104</v>
      </c>
    </row>
    <row r="560" spans="1:4">
      <c r="A560" s="414" t="s">
        <v>9159</v>
      </c>
      <c r="B560" s="412" t="s">
        <v>9160</v>
      </c>
      <c r="C560" s="413">
        <v>2</v>
      </c>
      <c r="D560" s="413">
        <v>5</v>
      </c>
    </row>
    <row r="561" spans="1:4">
      <c r="A561" s="414" t="s">
        <v>9161</v>
      </c>
      <c r="B561" s="412" t="s">
        <v>9162</v>
      </c>
      <c r="C561" s="413">
        <v>307</v>
      </c>
      <c r="D561" s="413">
        <v>300</v>
      </c>
    </row>
    <row r="562" spans="1:4">
      <c r="A562" s="414" t="s">
        <v>9163</v>
      </c>
      <c r="B562" s="412" t="s">
        <v>9164</v>
      </c>
      <c r="C562" s="413">
        <v>2</v>
      </c>
      <c r="D562" s="413">
        <v>0</v>
      </c>
    </row>
    <row r="563" spans="1:4">
      <c r="A563" s="414" t="s">
        <v>9165</v>
      </c>
      <c r="B563" s="412" t="s">
        <v>9166</v>
      </c>
      <c r="C563" s="413">
        <v>27</v>
      </c>
      <c r="D563" s="413">
        <v>34</v>
      </c>
    </row>
    <row r="564" spans="1:4">
      <c r="A564" s="414" t="s">
        <v>9167</v>
      </c>
      <c r="B564" s="412" t="s">
        <v>9168</v>
      </c>
      <c r="C564" s="413">
        <v>14</v>
      </c>
      <c r="D564" s="413">
        <v>22</v>
      </c>
    </row>
    <row r="565" spans="1:4">
      <c r="A565" s="414" t="s">
        <v>9169</v>
      </c>
      <c r="B565" s="412" t="s">
        <v>9170</v>
      </c>
      <c r="C565" s="413">
        <v>784</v>
      </c>
      <c r="D565" s="413">
        <v>721</v>
      </c>
    </row>
    <row r="566" spans="1:4">
      <c r="A566" s="411">
        <v>14</v>
      </c>
      <c r="B566" s="414" t="s">
        <v>9171</v>
      </c>
      <c r="C566" s="413">
        <f>SUM(C567:C580)</f>
        <v>8505</v>
      </c>
      <c r="D566" s="413">
        <f>SUM(D567:D580)</f>
        <v>10186</v>
      </c>
    </row>
    <row r="567" spans="1:4">
      <c r="A567" s="414" t="s">
        <v>9172</v>
      </c>
      <c r="B567" s="412" t="s">
        <v>9173</v>
      </c>
      <c r="C567" s="413">
        <v>212</v>
      </c>
      <c r="D567" s="413">
        <v>250</v>
      </c>
    </row>
    <row r="568" spans="1:4">
      <c r="A568" s="414" t="s">
        <v>9174</v>
      </c>
      <c r="B568" s="412" t="s">
        <v>9175</v>
      </c>
      <c r="C568" s="413">
        <v>2248</v>
      </c>
      <c r="D568" s="413">
        <v>2600</v>
      </c>
    </row>
    <row r="569" spans="1:4">
      <c r="A569" s="414" t="s">
        <v>9176</v>
      </c>
      <c r="B569" s="412" t="s">
        <v>9177</v>
      </c>
      <c r="C569" s="413">
        <v>924</v>
      </c>
      <c r="D569" s="413">
        <v>1000</v>
      </c>
    </row>
    <row r="570" spans="1:4">
      <c r="A570" s="414" t="s">
        <v>9178</v>
      </c>
      <c r="B570" s="412" t="s">
        <v>9179</v>
      </c>
      <c r="C570" s="413">
        <v>193</v>
      </c>
      <c r="D570" s="413">
        <v>300</v>
      </c>
    </row>
    <row r="571" spans="1:4">
      <c r="A571" s="414" t="s">
        <v>9180</v>
      </c>
      <c r="B571" s="412" t="s">
        <v>9181</v>
      </c>
      <c r="C571" s="413">
        <v>7</v>
      </c>
      <c r="D571" s="413">
        <v>16</v>
      </c>
    </row>
    <row r="572" spans="1:4">
      <c r="A572" s="414" t="s">
        <v>9182</v>
      </c>
      <c r="B572" s="412" t="s">
        <v>9183</v>
      </c>
      <c r="C572" s="413">
        <v>107</v>
      </c>
      <c r="D572" s="413">
        <v>180</v>
      </c>
    </row>
    <row r="573" spans="1:4">
      <c r="A573" s="414" t="s">
        <v>9184</v>
      </c>
      <c r="B573" s="412" t="s">
        <v>9185</v>
      </c>
      <c r="C573" s="413">
        <v>6</v>
      </c>
      <c r="D573" s="413">
        <v>15</v>
      </c>
    </row>
    <row r="574" spans="1:4">
      <c r="A574" s="414" t="s">
        <v>9186</v>
      </c>
      <c r="B574" s="412" t="s">
        <v>9187</v>
      </c>
      <c r="C574" s="413">
        <v>59</v>
      </c>
      <c r="D574" s="413">
        <v>65</v>
      </c>
    </row>
    <row r="575" spans="1:4">
      <c r="A575" s="414" t="s">
        <v>9188</v>
      </c>
      <c r="B575" s="412" t="s">
        <v>9189</v>
      </c>
      <c r="C575" s="413">
        <v>443</v>
      </c>
      <c r="D575" s="413">
        <v>450</v>
      </c>
    </row>
    <row r="576" spans="1:4">
      <c r="A576" s="418" t="s">
        <v>9190</v>
      </c>
      <c r="B576" s="419" t="s">
        <v>9191</v>
      </c>
      <c r="C576" s="413">
        <v>2961</v>
      </c>
      <c r="D576" s="413">
        <v>3500</v>
      </c>
    </row>
    <row r="577" spans="1:4">
      <c r="A577" s="418" t="s">
        <v>9192</v>
      </c>
      <c r="B577" s="419" t="s">
        <v>9193</v>
      </c>
      <c r="C577" s="413">
        <v>18</v>
      </c>
      <c r="D577" s="413">
        <v>25</v>
      </c>
    </row>
    <row r="578" spans="1:4">
      <c r="A578" s="418" t="s">
        <v>9194</v>
      </c>
      <c r="B578" s="419" t="s">
        <v>9195</v>
      </c>
      <c r="C578" s="413">
        <v>14</v>
      </c>
      <c r="D578" s="413">
        <v>25</v>
      </c>
    </row>
    <row r="579" spans="1:4">
      <c r="A579" s="418" t="s">
        <v>9196</v>
      </c>
      <c r="B579" s="419" t="s">
        <v>9197</v>
      </c>
      <c r="C579" s="413">
        <v>194</v>
      </c>
      <c r="D579" s="413">
        <v>250</v>
      </c>
    </row>
    <row r="580" spans="1:4">
      <c r="A580" s="418" t="s">
        <v>9198</v>
      </c>
      <c r="B580" s="419" t="s">
        <v>9199</v>
      </c>
      <c r="C580" s="413">
        <v>1119</v>
      </c>
      <c r="D580" s="413">
        <v>1510</v>
      </c>
    </row>
    <row r="581" spans="1:4">
      <c r="A581" s="411">
        <v>15</v>
      </c>
      <c r="B581" s="414" t="s">
        <v>9200</v>
      </c>
      <c r="C581" s="413">
        <f>SUM(C582:C606)</f>
        <v>6687</v>
      </c>
      <c r="D581" s="413">
        <f>SUM(D582:D606)</f>
        <v>6551</v>
      </c>
    </row>
    <row r="582" spans="1:4">
      <c r="A582" s="414" t="s">
        <v>9201</v>
      </c>
      <c r="B582" s="412" t="s">
        <v>9202</v>
      </c>
      <c r="C582" s="413">
        <v>0</v>
      </c>
      <c r="D582" s="413">
        <v>0</v>
      </c>
    </row>
    <row r="583" spans="1:4">
      <c r="A583" s="414" t="s">
        <v>9203</v>
      </c>
      <c r="B583" s="412" t="s">
        <v>9204</v>
      </c>
      <c r="C583" s="413">
        <v>0</v>
      </c>
      <c r="D583" s="413">
        <v>0</v>
      </c>
    </row>
    <row r="584" spans="1:4">
      <c r="A584" s="414" t="s">
        <v>9205</v>
      </c>
      <c r="B584" s="412" t="s">
        <v>9206</v>
      </c>
      <c r="C584" s="413">
        <v>0</v>
      </c>
      <c r="D584" s="413">
        <v>0</v>
      </c>
    </row>
    <row r="585" spans="1:4">
      <c r="A585" s="414" t="s">
        <v>9207</v>
      </c>
      <c r="B585" s="412" t="s">
        <v>9208</v>
      </c>
      <c r="C585" s="413">
        <v>1</v>
      </c>
      <c r="D585" s="413">
        <v>2</v>
      </c>
    </row>
    <row r="586" spans="1:4">
      <c r="A586" s="414" t="s">
        <v>9209</v>
      </c>
      <c r="B586" s="412" t="s">
        <v>9210</v>
      </c>
      <c r="C586" s="413">
        <v>1</v>
      </c>
      <c r="D586" s="413">
        <v>2</v>
      </c>
    </row>
    <row r="587" spans="1:4" ht="25.5">
      <c r="A587" s="414" t="s">
        <v>9211</v>
      </c>
      <c r="B587" s="412" t="s">
        <v>9212</v>
      </c>
      <c r="C587" s="413">
        <v>0</v>
      </c>
      <c r="D587" s="413">
        <v>0</v>
      </c>
    </row>
    <row r="588" spans="1:4" ht="25.5">
      <c r="A588" s="414" t="s">
        <v>9213</v>
      </c>
      <c r="B588" s="412" t="s">
        <v>9214</v>
      </c>
      <c r="C588" s="413">
        <v>1</v>
      </c>
      <c r="D588" s="413">
        <v>2</v>
      </c>
    </row>
    <row r="589" spans="1:4" ht="25.5">
      <c r="A589" s="414" t="s">
        <v>9215</v>
      </c>
      <c r="B589" s="412" t="s">
        <v>9216</v>
      </c>
      <c r="C589" s="413">
        <v>3</v>
      </c>
      <c r="D589" s="413">
        <v>5</v>
      </c>
    </row>
    <row r="590" spans="1:4" ht="25.5">
      <c r="A590" s="414" t="s">
        <v>9217</v>
      </c>
      <c r="B590" s="412" t="s">
        <v>9218</v>
      </c>
      <c r="C590" s="413">
        <v>0</v>
      </c>
      <c r="D590" s="413">
        <v>0</v>
      </c>
    </row>
    <row r="591" spans="1:4">
      <c r="A591" s="414" t="s">
        <v>9219</v>
      </c>
      <c r="B591" s="412" t="s">
        <v>9220</v>
      </c>
      <c r="C591" s="413">
        <v>8</v>
      </c>
      <c r="D591" s="413">
        <v>15</v>
      </c>
    </row>
    <row r="592" spans="1:4">
      <c r="A592" s="414" t="s">
        <v>9221</v>
      </c>
      <c r="B592" s="412" t="s">
        <v>9222</v>
      </c>
      <c r="C592" s="413">
        <v>17</v>
      </c>
      <c r="D592" s="413">
        <v>25</v>
      </c>
    </row>
    <row r="593" spans="1:4">
      <c r="A593" s="414" t="s">
        <v>9223</v>
      </c>
      <c r="B593" s="412" t="s">
        <v>9224</v>
      </c>
      <c r="C593" s="413">
        <v>23</v>
      </c>
      <c r="D593" s="413">
        <v>30</v>
      </c>
    </row>
    <row r="594" spans="1:4">
      <c r="A594" s="414" t="s">
        <v>9225</v>
      </c>
      <c r="B594" s="412" t="s">
        <v>9226</v>
      </c>
      <c r="C594" s="413">
        <v>36</v>
      </c>
      <c r="D594" s="413">
        <v>30</v>
      </c>
    </row>
    <row r="595" spans="1:4" ht="25.5">
      <c r="A595" s="414" t="s">
        <v>9227</v>
      </c>
      <c r="B595" s="412" t="s">
        <v>9228</v>
      </c>
      <c r="C595" s="413">
        <v>3</v>
      </c>
      <c r="D595" s="413">
        <v>2</v>
      </c>
    </row>
    <row r="596" spans="1:4">
      <c r="A596" s="414" t="s">
        <v>9229</v>
      </c>
      <c r="B596" s="412" t="s">
        <v>9230</v>
      </c>
      <c r="C596" s="413">
        <v>80</v>
      </c>
      <c r="D596" s="413">
        <v>70</v>
      </c>
    </row>
    <row r="597" spans="1:4">
      <c r="A597" s="414" t="s">
        <v>9231</v>
      </c>
      <c r="B597" s="412" t="s">
        <v>9232</v>
      </c>
      <c r="C597" s="413">
        <v>46</v>
      </c>
      <c r="D597" s="413">
        <v>60</v>
      </c>
    </row>
    <row r="598" spans="1:4">
      <c r="A598" s="414" t="s">
        <v>9233</v>
      </c>
      <c r="B598" s="412" t="s">
        <v>9234</v>
      </c>
      <c r="C598" s="413">
        <v>2</v>
      </c>
      <c r="D598" s="413">
        <v>2</v>
      </c>
    </row>
    <row r="599" spans="1:4" ht="25.5">
      <c r="A599" s="414" t="s">
        <v>9235</v>
      </c>
      <c r="B599" s="412" t="s">
        <v>9236</v>
      </c>
      <c r="C599" s="413">
        <v>15</v>
      </c>
      <c r="D599" s="413">
        <v>25</v>
      </c>
    </row>
    <row r="600" spans="1:4">
      <c r="A600" s="414" t="s">
        <v>9237</v>
      </c>
      <c r="B600" s="412" t="s">
        <v>9238</v>
      </c>
      <c r="C600" s="413">
        <v>67</v>
      </c>
      <c r="D600" s="413">
        <v>80</v>
      </c>
    </row>
    <row r="601" spans="1:4">
      <c r="A601" s="414" t="s">
        <v>9239</v>
      </c>
      <c r="B601" s="412" t="s">
        <v>9240</v>
      </c>
      <c r="C601" s="413">
        <v>138</v>
      </c>
      <c r="D601" s="413">
        <v>150</v>
      </c>
    </row>
    <row r="602" spans="1:4">
      <c r="A602" s="414" t="s">
        <v>9241</v>
      </c>
      <c r="B602" s="412" t="s">
        <v>9242</v>
      </c>
      <c r="C602" s="413">
        <v>57</v>
      </c>
      <c r="D602" s="413">
        <v>50</v>
      </c>
    </row>
    <row r="603" spans="1:4" ht="25.5">
      <c r="A603" s="414" t="s">
        <v>9243</v>
      </c>
      <c r="B603" s="412" t="s">
        <v>9244</v>
      </c>
      <c r="C603" s="413">
        <v>33</v>
      </c>
      <c r="D603" s="413">
        <v>50</v>
      </c>
    </row>
    <row r="604" spans="1:4">
      <c r="A604" s="414" t="s">
        <v>9245</v>
      </c>
      <c r="B604" s="412" t="s">
        <v>9246</v>
      </c>
      <c r="C604" s="413">
        <v>260</v>
      </c>
      <c r="D604" s="413">
        <v>250</v>
      </c>
    </row>
    <row r="605" spans="1:4">
      <c r="A605" s="414" t="s">
        <v>9247</v>
      </c>
      <c r="B605" s="412" t="s">
        <v>9248</v>
      </c>
      <c r="C605" s="413">
        <v>1781</v>
      </c>
      <c r="D605" s="413">
        <v>1701</v>
      </c>
    </row>
    <row r="606" spans="1:4">
      <c r="A606" s="414" t="s">
        <v>9249</v>
      </c>
      <c r="B606" s="412" t="s">
        <v>9250</v>
      </c>
      <c r="C606" s="413">
        <v>4115</v>
      </c>
      <c r="D606" s="413">
        <v>4000</v>
      </c>
    </row>
    <row r="607" spans="1:4">
      <c r="A607" s="411">
        <v>16</v>
      </c>
      <c r="B607" s="414" t="s">
        <v>9251</v>
      </c>
      <c r="C607" s="413">
        <f>SUM(C608:C616)</f>
        <v>4838</v>
      </c>
      <c r="D607" s="413">
        <f>SUM(D608:D616)</f>
        <v>4504</v>
      </c>
    </row>
    <row r="608" spans="1:4">
      <c r="A608" s="414" t="s">
        <v>9252</v>
      </c>
      <c r="B608" s="412" t="s">
        <v>9253</v>
      </c>
      <c r="C608" s="413">
        <v>18</v>
      </c>
      <c r="D608" s="413">
        <v>25</v>
      </c>
    </row>
    <row r="609" spans="1:4">
      <c r="A609" s="414" t="s">
        <v>9254</v>
      </c>
      <c r="B609" s="412" t="s">
        <v>9255</v>
      </c>
      <c r="C609" s="413">
        <v>15</v>
      </c>
      <c r="D609" s="413">
        <v>10</v>
      </c>
    </row>
    <row r="610" spans="1:4">
      <c r="A610" s="414" t="s">
        <v>9256</v>
      </c>
      <c r="B610" s="412" t="s">
        <v>9257</v>
      </c>
      <c r="C610" s="413">
        <v>104</v>
      </c>
      <c r="D610" s="413">
        <v>88</v>
      </c>
    </row>
    <row r="611" spans="1:4">
      <c r="A611" s="414" t="s">
        <v>9258</v>
      </c>
      <c r="B611" s="412" t="s">
        <v>9259</v>
      </c>
      <c r="C611" s="413">
        <v>62</v>
      </c>
      <c r="D611" s="413">
        <v>68</v>
      </c>
    </row>
    <row r="612" spans="1:4">
      <c r="A612" s="414" t="s">
        <v>9260</v>
      </c>
      <c r="B612" s="412" t="s">
        <v>9261</v>
      </c>
      <c r="C612" s="413">
        <v>189</v>
      </c>
      <c r="D612" s="413">
        <v>300</v>
      </c>
    </row>
    <row r="613" spans="1:4">
      <c r="A613" s="414" t="s">
        <v>9262</v>
      </c>
      <c r="B613" s="412" t="s">
        <v>9263</v>
      </c>
      <c r="C613" s="413">
        <v>640</v>
      </c>
      <c r="D613" s="413">
        <v>650</v>
      </c>
    </row>
    <row r="614" spans="1:4">
      <c r="A614" s="414" t="s">
        <v>9264</v>
      </c>
      <c r="B614" s="412" t="s">
        <v>9265</v>
      </c>
      <c r="C614" s="413">
        <v>254</v>
      </c>
      <c r="D614" s="413">
        <v>256</v>
      </c>
    </row>
    <row r="615" spans="1:4">
      <c r="A615" s="414" t="s">
        <v>9266</v>
      </c>
      <c r="B615" s="412" t="s">
        <v>9267</v>
      </c>
      <c r="C615" s="413">
        <v>2522</v>
      </c>
      <c r="D615" s="413">
        <v>2241</v>
      </c>
    </row>
    <row r="616" spans="1:4">
      <c r="A616" s="414" t="s">
        <v>9268</v>
      </c>
      <c r="B616" s="412" t="s">
        <v>9269</v>
      </c>
      <c r="C616" s="413">
        <v>1034</v>
      </c>
      <c r="D616" s="413">
        <v>866</v>
      </c>
    </row>
    <row r="617" spans="1:4">
      <c r="A617" s="411">
        <v>17</v>
      </c>
      <c r="B617" s="414" t="s">
        <v>9270</v>
      </c>
      <c r="C617" s="413">
        <f>SUM(C618:C635)</f>
        <v>7640</v>
      </c>
      <c r="D617" s="413">
        <f>SUM(D618:D635)</f>
        <v>7422</v>
      </c>
    </row>
    <row r="618" spans="1:4">
      <c r="A618" s="414" t="s">
        <v>9271</v>
      </c>
      <c r="B618" s="412" t="s">
        <v>9272</v>
      </c>
      <c r="C618" s="413">
        <v>0</v>
      </c>
      <c r="D618" s="413">
        <v>0</v>
      </c>
    </row>
    <row r="619" spans="1:4">
      <c r="A619" s="414" t="s">
        <v>9273</v>
      </c>
      <c r="B619" s="412" t="s">
        <v>9274</v>
      </c>
      <c r="C619" s="413">
        <v>5</v>
      </c>
      <c r="D619" s="413">
        <v>6</v>
      </c>
    </row>
    <row r="620" spans="1:4">
      <c r="A620" s="414" t="s">
        <v>9275</v>
      </c>
      <c r="B620" s="412" t="s">
        <v>9276</v>
      </c>
      <c r="C620" s="413">
        <v>2</v>
      </c>
      <c r="D620" s="413">
        <v>2</v>
      </c>
    </row>
    <row r="621" spans="1:4">
      <c r="A621" s="414" t="s">
        <v>9277</v>
      </c>
      <c r="B621" s="412" t="s">
        <v>9278</v>
      </c>
      <c r="C621" s="413">
        <v>0</v>
      </c>
      <c r="D621" s="413">
        <v>0</v>
      </c>
    </row>
    <row r="622" spans="1:4">
      <c r="A622" s="414" t="s">
        <v>9279</v>
      </c>
      <c r="B622" s="412" t="s">
        <v>9280</v>
      </c>
      <c r="C622" s="413">
        <v>21</v>
      </c>
      <c r="D622" s="413">
        <v>39</v>
      </c>
    </row>
    <row r="623" spans="1:4">
      <c r="A623" s="414" t="s">
        <v>9281</v>
      </c>
      <c r="B623" s="412" t="s">
        <v>9282</v>
      </c>
      <c r="C623" s="413">
        <v>5</v>
      </c>
      <c r="D623" s="413">
        <v>6</v>
      </c>
    </row>
    <row r="624" spans="1:4">
      <c r="A624" s="414" t="s">
        <v>9283</v>
      </c>
      <c r="B624" s="412" t="s">
        <v>9284</v>
      </c>
      <c r="C624" s="413">
        <v>12</v>
      </c>
      <c r="D624" s="413">
        <v>8</v>
      </c>
    </row>
    <row r="625" spans="1:4">
      <c r="A625" s="414" t="s">
        <v>9285</v>
      </c>
      <c r="B625" s="412" t="s">
        <v>9286</v>
      </c>
      <c r="C625" s="413">
        <v>2</v>
      </c>
      <c r="D625" s="413">
        <v>3</v>
      </c>
    </row>
    <row r="626" spans="1:4">
      <c r="A626" s="414" t="s">
        <v>9287</v>
      </c>
      <c r="B626" s="412" t="s">
        <v>9288</v>
      </c>
      <c r="C626" s="413">
        <v>25</v>
      </c>
      <c r="D626" s="413">
        <v>27</v>
      </c>
    </row>
    <row r="627" spans="1:4">
      <c r="A627" s="414" t="s">
        <v>9289</v>
      </c>
      <c r="B627" s="412" t="s">
        <v>9290</v>
      </c>
      <c r="C627" s="413">
        <v>169</v>
      </c>
      <c r="D627" s="413">
        <v>226</v>
      </c>
    </row>
    <row r="628" spans="1:4">
      <c r="A628" s="414" t="s">
        <v>9291</v>
      </c>
      <c r="B628" s="412" t="s">
        <v>9292</v>
      </c>
      <c r="C628" s="413">
        <v>58</v>
      </c>
      <c r="D628" s="413">
        <v>55</v>
      </c>
    </row>
    <row r="629" spans="1:4">
      <c r="A629" s="414" t="s">
        <v>9293</v>
      </c>
      <c r="B629" s="412" t="s">
        <v>9294</v>
      </c>
      <c r="C629" s="413">
        <v>135</v>
      </c>
      <c r="D629" s="413">
        <v>121</v>
      </c>
    </row>
    <row r="630" spans="1:4">
      <c r="A630" s="414" t="s">
        <v>9295</v>
      </c>
      <c r="B630" s="412" t="s">
        <v>9296</v>
      </c>
      <c r="C630" s="413">
        <v>219</v>
      </c>
      <c r="D630" s="413">
        <v>219</v>
      </c>
    </row>
    <row r="631" spans="1:4">
      <c r="A631" s="414" t="s">
        <v>9297</v>
      </c>
      <c r="B631" s="412" t="s">
        <v>9298</v>
      </c>
      <c r="C631" s="413">
        <v>605</v>
      </c>
      <c r="D631" s="413">
        <v>550</v>
      </c>
    </row>
    <row r="632" spans="1:4">
      <c r="A632" s="414" t="s">
        <v>9299</v>
      </c>
      <c r="B632" s="412" t="s">
        <v>9300</v>
      </c>
      <c r="C632" s="413">
        <v>9</v>
      </c>
      <c r="D632" s="413">
        <v>59</v>
      </c>
    </row>
    <row r="633" spans="1:4">
      <c r="A633" s="414" t="s">
        <v>9301</v>
      </c>
      <c r="B633" s="412" t="s">
        <v>9302</v>
      </c>
      <c r="C633" s="413">
        <v>23</v>
      </c>
      <c r="D633" s="413">
        <v>46</v>
      </c>
    </row>
    <row r="634" spans="1:4">
      <c r="A634" s="414" t="s">
        <v>9303</v>
      </c>
      <c r="B634" s="412" t="s">
        <v>9304</v>
      </c>
      <c r="C634" s="413">
        <v>6350</v>
      </c>
      <c r="D634" s="413">
        <v>6055</v>
      </c>
    </row>
    <row r="635" spans="1:4">
      <c r="A635" s="414" t="s">
        <v>9305</v>
      </c>
      <c r="B635" s="412" t="s">
        <v>9306</v>
      </c>
      <c r="C635" s="413">
        <v>0</v>
      </c>
      <c r="D635" s="413">
        <v>0</v>
      </c>
    </row>
    <row r="636" spans="1:4">
      <c r="A636" s="411">
        <v>18</v>
      </c>
      <c r="B636" s="414" t="s">
        <v>9307</v>
      </c>
      <c r="C636" s="413">
        <f>SUM(C637:C654)</f>
        <v>732</v>
      </c>
      <c r="D636" s="413">
        <f>SUM(D637:D654)</f>
        <v>925</v>
      </c>
    </row>
    <row r="637" spans="1:4">
      <c r="A637" s="414" t="s">
        <v>9308</v>
      </c>
      <c r="B637" s="412" t="s">
        <v>9309</v>
      </c>
      <c r="C637" s="413">
        <v>15</v>
      </c>
      <c r="D637" s="413">
        <v>40</v>
      </c>
    </row>
    <row r="638" spans="1:4">
      <c r="A638" s="414" t="s">
        <v>9310</v>
      </c>
      <c r="B638" s="412" t="s">
        <v>9311</v>
      </c>
      <c r="C638" s="413">
        <v>7</v>
      </c>
      <c r="D638" s="413">
        <v>10</v>
      </c>
    </row>
    <row r="639" spans="1:4">
      <c r="A639" s="414" t="s">
        <v>9312</v>
      </c>
      <c r="B639" s="412" t="s">
        <v>9313</v>
      </c>
      <c r="C639" s="413">
        <v>6</v>
      </c>
      <c r="D639" s="413">
        <v>10</v>
      </c>
    </row>
    <row r="640" spans="1:4">
      <c r="A640" s="414" t="s">
        <v>9314</v>
      </c>
      <c r="B640" s="412" t="s">
        <v>9315</v>
      </c>
      <c r="C640" s="413">
        <v>14</v>
      </c>
      <c r="D640" s="413">
        <v>20</v>
      </c>
    </row>
    <row r="641" spans="1:4">
      <c r="A641" s="414" t="s">
        <v>9316</v>
      </c>
      <c r="B641" s="412" t="s">
        <v>9317</v>
      </c>
      <c r="C641" s="413">
        <v>28</v>
      </c>
      <c r="D641" s="413">
        <v>32</v>
      </c>
    </row>
    <row r="642" spans="1:4">
      <c r="A642" s="414" t="s">
        <v>9318</v>
      </c>
      <c r="B642" s="412" t="s">
        <v>9319</v>
      </c>
      <c r="C642" s="413">
        <v>18</v>
      </c>
      <c r="D642" s="413">
        <v>18</v>
      </c>
    </row>
    <row r="643" spans="1:4">
      <c r="A643" s="414" t="s">
        <v>9320</v>
      </c>
      <c r="B643" s="412" t="s">
        <v>9321</v>
      </c>
      <c r="C643" s="413">
        <v>36</v>
      </c>
      <c r="D643" s="413">
        <v>36</v>
      </c>
    </row>
    <row r="644" spans="1:4">
      <c r="A644" s="414" t="s">
        <v>9322</v>
      </c>
      <c r="B644" s="412" t="s">
        <v>9323</v>
      </c>
      <c r="C644" s="413">
        <v>4</v>
      </c>
      <c r="D644" s="413">
        <v>7</v>
      </c>
    </row>
    <row r="645" spans="1:4">
      <c r="A645" s="414" t="s">
        <v>9324</v>
      </c>
      <c r="B645" s="412" t="s">
        <v>9325</v>
      </c>
      <c r="C645" s="413">
        <v>198</v>
      </c>
      <c r="D645" s="413">
        <v>196</v>
      </c>
    </row>
    <row r="646" spans="1:4">
      <c r="A646" s="414" t="s">
        <v>9326</v>
      </c>
      <c r="B646" s="412" t="s">
        <v>9327</v>
      </c>
      <c r="C646" s="413">
        <v>159</v>
      </c>
      <c r="D646" s="413">
        <v>171</v>
      </c>
    </row>
    <row r="647" spans="1:4">
      <c r="A647" s="414" t="s">
        <v>9328</v>
      </c>
      <c r="B647" s="412" t="s">
        <v>9329</v>
      </c>
      <c r="C647" s="413">
        <v>0</v>
      </c>
      <c r="D647" s="413">
        <v>0</v>
      </c>
    </row>
    <row r="648" spans="1:4">
      <c r="A648" s="414" t="s">
        <v>9330</v>
      </c>
      <c r="B648" s="412" t="s">
        <v>9331</v>
      </c>
      <c r="C648" s="413">
        <v>1</v>
      </c>
      <c r="D648" s="413">
        <v>1</v>
      </c>
    </row>
    <row r="649" spans="1:4">
      <c r="A649" s="414" t="s">
        <v>9332</v>
      </c>
      <c r="B649" s="412" t="s">
        <v>9333</v>
      </c>
      <c r="C649" s="413">
        <v>30</v>
      </c>
      <c r="D649" s="413">
        <v>44</v>
      </c>
    </row>
    <row r="650" spans="1:4">
      <c r="A650" s="414" t="s">
        <v>9334</v>
      </c>
      <c r="B650" s="412" t="s">
        <v>9335</v>
      </c>
      <c r="C650" s="413">
        <v>41</v>
      </c>
      <c r="D650" s="413">
        <v>90</v>
      </c>
    </row>
    <row r="651" spans="1:4">
      <c r="A651" s="414" t="s">
        <v>9336</v>
      </c>
      <c r="B651" s="412" t="s">
        <v>9337</v>
      </c>
      <c r="C651" s="413">
        <v>101</v>
      </c>
      <c r="D651" s="413">
        <v>153</v>
      </c>
    </row>
    <row r="652" spans="1:4">
      <c r="A652" s="414" t="s">
        <v>9338</v>
      </c>
      <c r="B652" s="412" t="s">
        <v>9339</v>
      </c>
      <c r="C652" s="413">
        <v>10</v>
      </c>
      <c r="D652" s="413">
        <v>10</v>
      </c>
    </row>
    <row r="653" spans="1:4">
      <c r="A653" s="414" t="s">
        <v>9340</v>
      </c>
      <c r="B653" s="412" t="s">
        <v>9341</v>
      </c>
      <c r="C653" s="413">
        <v>21</v>
      </c>
      <c r="D653" s="413">
        <v>31</v>
      </c>
    </row>
    <row r="654" spans="1:4">
      <c r="A654" s="414" t="s">
        <v>9342</v>
      </c>
      <c r="B654" s="412" t="s">
        <v>9343</v>
      </c>
      <c r="C654" s="413">
        <v>43</v>
      </c>
      <c r="D654" s="413">
        <v>56</v>
      </c>
    </row>
    <row r="655" spans="1:4">
      <c r="A655" s="411">
        <v>19</v>
      </c>
      <c r="B655" s="414" t="s">
        <v>9344</v>
      </c>
      <c r="C655" s="413">
        <f>SUM(C656:C666)</f>
        <v>3401</v>
      </c>
      <c r="D655" s="413">
        <f>SUM(D656:D666)</f>
        <v>4322</v>
      </c>
    </row>
    <row r="656" spans="1:4">
      <c r="A656" s="414" t="s">
        <v>9345</v>
      </c>
      <c r="B656" s="419" t="s">
        <v>9346</v>
      </c>
      <c r="C656" s="413">
        <v>0</v>
      </c>
      <c r="D656" s="413">
        <v>0</v>
      </c>
    </row>
    <row r="657" spans="1:4">
      <c r="A657" s="414" t="s">
        <v>9347</v>
      </c>
      <c r="B657" s="419" t="s">
        <v>9348</v>
      </c>
      <c r="C657" s="413">
        <v>2161</v>
      </c>
      <c r="D657" s="413">
        <v>2804</v>
      </c>
    </row>
    <row r="658" spans="1:4">
      <c r="A658" s="414" t="s">
        <v>9349</v>
      </c>
      <c r="B658" s="419" t="s">
        <v>9350</v>
      </c>
      <c r="C658" s="413">
        <v>178</v>
      </c>
      <c r="D658" s="413">
        <v>200</v>
      </c>
    </row>
    <row r="659" spans="1:4">
      <c r="A659" s="414" t="s">
        <v>9351</v>
      </c>
      <c r="B659" s="419" t="s">
        <v>9352</v>
      </c>
      <c r="C659" s="413">
        <v>8</v>
      </c>
      <c r="D659" s="413">
        <v>12</v>
      </c>
    </row>
    <row r="660" spans="1:4">
      <c r="A660" s="414" t="s">
        <v>9353</v>
      </c>
      <c r="B660" s="419" t="s">
        <v>9354</v>
      </c>
      <c r="C660" s="413">
        <v>302</v>
      </c>
      <c r="D660" s="413">
        <v>352</v>
      </c>
    </row>
    <row r="661" spans="1:4">
      <c r="A661" s="414" t="s">
        <v>9355</v>
      </c>
      <c r="B661" s="419" t="s">
        <v>9356</v>
      </c>
      <c r="C661" s="413">
        <v>190</v>
      </c>
      <c r="D661" s="413">
        <v>261</v>
      </c>
    </row>
    <row r="662" spans="1:4">
      <c r="A662" s="414" t="s">
        <v>9357</v>
      </c>
      <c r="B662" s="419" t="s">
        <v>9358</v>
      </c>
      <c r="C662" s="413">
        <v>10</v>
      </c>
      <c r="D662" s="413">
        <v>23</v>
      </c>
    </row>
    <row r="663" spans="1:4">
      <c r="A663" s="414" t="s">
        <v>9359</v>
      </c>
      <c r="B663" s="419" t="s">
        <v>9360</v>
      </c>
      <c r="C663" s="413">
        <v>10</v>
      </c>
      <c r="D663" s="413">
        <v>22</v>
      </c>
    </row>
    <row r="664" spans="1:4">
      <c r="A664" s="414" t="s">
        <v>9361</v>
      </c>
      <c r="B664" s="419" t="s">
        <v>9362</v>
      </c>
      <c r="C664" s="413">
        <v>2</v>
      </c>
      <c r="D664" s="413">
        <v>10</v>
      </c>
    </row>
    <row r="665" spans="1:4">
      <c r="A665" s="414" t="s">
        <v>9363</v>
      </c>
      <c r="B665" s="419" t="s">
        <v>9364</v>
      </c>
      <c r="C665" s="413">
        <v>503</v>
      </c>
      <c r="D665" s="413">
        <v>600</v>
      </c>
    </row>
    <row r="666" spans="1:4">
      <c r="A666" s="414" t="s">
        <v>9365</v>
      </c>
      <c r="B666" s="419" t="s">
        <v>9366</v>
      </c>
      <c r="C666" s="413">
        <v>37</v>
      </c>
      <c r="D666" s="413">
        <v>38</v>
      </c>
    </row>
    <row r="667" spans="1:4">
      <c r="A667" s="411">
        <v>20</v>
      </c>
      <c r="B667" s="414" t="s">
        <v>9367</v>
      </c>
      <c r="C667" s="413">
        <f>SUM(C668:C673)</f>
        <v>642</v>
      </c>
      <c r="D667" s="413">
        <f>SUM(D668:D673)</f>
        <v>805</v>
      </c>
    </row>
    <row r="668" spans="1:4">
      <c r="A668" s="414" t="s">
        <v>9368</v>
      </c>
      <c r="B668" s="412" t="s">
        <v>9369</v>
      </c>
      <c r="C668" s="413">
        <v>133</v>
      </c>
      <c r="D668" s="413">
        <v>170</v>
      </c>
    </row>
    <row r="669" spans="1:4">
      <c r="A669" s="414" t="s">
        <v>9370</v>
      </c>
      <c r="B669" s="412" t="s">
        <v>9371</v>
      </c>
      <c r="C669" s="413">
        <v>66</v>
      </c>
      <c r="D669" s="413">
        <v>77</v>
      </c>
    </row>
    <row r="670" spans="1:4">
      <c r="A670" s="414" t="s">
        <v>9372</v>
      </c>
      <c r="B670" s="412" t="s">
        <v>9373</v>
      </c>
      <c r="C670" s="413">
        <v>242</v>
      </c>
      <c r="D670" s="413">
        <v>300</v>
      </c>
    </row>
    <row r="671" spans="1:4">
      <c r="A671" s="414" t="s">
        <v>9374</v>
      </c>
      <c r="B671" s="412" t="s">
        <v>9375</v>
      </c>
      <c r="C671" s="413">
        <v>8</v>
      </c>
      <c r="D671" s="413">
        <v>13</v>
      </c>
    </row>
    <row r="672" spans="1:4">
      <c r="A672" s="414" t="s">
        <v>9376</v>
      </c>
      <c r="B672" s="412" t="s">
        <v>9377</v>
      </c>
      <c r="C672" s="413">
        <v>154</v>
      </c>
      <c r="D672" s="413">
        <v>175</v>
      </c>
    </row>
    <row r="673" spans="1:4">
      <c r="A673" s="414" t="s">
        <v>9378</v>
      </c>
      <c r="B673" s="412" t="s">
        <v>9379</v>
      </c>
      <c r="C673" s="413">
        <v>39</v>
      </c>
      <c r="D673" s="413">
        <v>70</v>
      </c>
    </row>
    <row r="674" spans="1:4">
      <c r="A674" s="411">
        <v>21</v>
      </c>
      <c r="B674" s="414" t="s">
        <v>9380</v>
      </c>
      <c r="C674" s="413">
        <f>SUM(C675:C703)</f>
        <v>258</v>
      </c>
      <c r="D674" s="413">
        <f>SUM(D675:D703)</f>
        <v>347</v>
      </c>
    </row>
    <row r="675" spans="1:4">
      <c r="A675" s="414" t="s">
        <v>9381</v>
      </c>
      <c r="B675" s="412" t="s">
        <v>9382</v>
      </c>
      <c r="C675" s="413">
        <v>9</v>
      </c>
      <c r="D675" s="413">
        <v>12</v>
      </c>
    </row>
    <row r="676" spans="1:4" ht="25.5">
      <c r="A676" s="414" t="s">
        <v>9383</v>
      </c>
      <c r="B676" s="412" t="s">
        <v>9384</v>
      </c>
      <c r="C676" s="413">
        <v>3</v>
      </c>
      <c r="D676" s="413">
        <v>5</v>
      </c>
    </row>
    <row r="677" spans="1:4" ht="25.5">
      <c r="A677" s="414" t="s">
        <v>9385</v>
      </c>
      <c r="B677" s="412" t="s">
        <v>9386</v>
      </c>
      <c r="C677" s="413">
        <v>5</v>
      </c>
      <c r="D677" s="413">
        <v>14</v>
      </c>
    </row>
    <row r="678" spans="1:4">
      <c r="A678" s="414" t="s">
        <v>9387</v>
      </c>
      <c r="B678" s="412" t="s">
        <v>9388</v>
      </c>
      <c r="C678" s="413">
        <v>3</v>
      </c>
      <c r="D678" s="413">
        <v>2</v>
      </c>
    </row>
    <row r="679" spans="1:4">
      <c r="A679" s="414" t="s">
        <v>9389</v>
      </c>
      <c r="B679" s="412" t="s">
        <v>9390</v>
      </c>
      <c r="C679" s="413">
        <v>0</v>
      </c>
      <c r="D679" s="413">
        <v>0</v>
      </c>
    </row>
    <row r="680" spans="1:4">
      <c r="A680" s="414" t="s">
        <v>9391</v>
      </c>
      <c r="B680" s="412" t="s">
        <v>9392</v>
      </c>
      <c r="C680" s="413">
        <v>3</v>
      </c>
      <c r="D680" s="413">
        <v>6</v>
      </c>
    </row>
    <row r="681" spans="1:4">
      <c r="A681" s="414" t="s">
        <v>9393</v>
      </c>
      <c r="B681" s="412" t="s">
        <v>9394</v>
      </c>
      <c r="C681" s="413">
        <v>8</v>
      </c>
      <c r="D681" s="413">
        <v>7</v>
      </c>
    </row>
    <row r="682" spans="1:4">
      <c r="A682" s="414" t="s">
        <v>9395</v>
      </c>
      <c r="B682" s="412" t="s">
        <v>9396</v>
      </c>
      <c r="C682" s="413">
        <v>10</v>
      </c>
      <c r="D682" s="413">
        <v>12</v>
      </c>
    </row>
    <row r="683" spans="1:4">
      <c r="A683" s="414" t="s">
        <v>9397</v>
      </c>
      <c r="B683" s="412" t="s">
        <v>9398</v>
      </c>
      <c r="C683" s="413">
        <v>15</v>
      </c>
      <c r="D683" s="413">
        <v>26</v>
      </c>
    </row>
    <row r="684" spans="1:4">
      <c r="A684" s="414" t="s">
        <v>9399</v>
      </c>
      <c r="B684" s="412" t="s">
        <v>9400</v>
      </c>
      <c r="C684" s="413">
        <v>0</v>
      </c>
      <c r="D684" s="413">
        <v>0</v>
      </c>
    </row>
    <row r="685" spans="1:4">
      <c r="A685" s="414" t="s">
        <v>9401</v>
      </c>
      <c r="B685" s="412" t="s">
        <v>9402</v>
      </c>
      <c r="C685" s="413">
        <v>1</v>
      </c>
      <c r="D685" s="413">
        <v>4</v>
      </c>
    </row>
    <row r="686" spans="1:4">
      <c r="A686" s="414" t="s">
        <v>9403</v>
      </c>
      <c r="B686" s="412" t="s">
        <v>9404</v>
      </c>
      <c r="C686" s="413">
        <v>3</v>
      </c>
      <c r="D686" s="413">
        <v>2</v>
      </c>
    </row>
    <row r="687" spans="1:4">
      <c r="A687" s="414" t="s">
        <v>9405</v>
      </c>
      <c r="B687" s="412" t="s">
        <v>9406</v>
      </c>
      <c r="C687" s="413">
        <v>9</v>
      </c>
      <c r="D687" s="413">
        <v>10</v>
      </c>
    </row>
    <row r="688" spans="1:4">
      <c r="A688" s="414" t="s">
        <v>9407</v>
      </c>
      <c r="B688" s="412" t="s">
        <v>9408</v>
      </c>
      <c r="C688" s="413">
        <v>0</v>
      </c>
      <c r="D688" s="413">
        <v>0</v>
      </c>
    </row>
    <row r="689" spans="1:4">
      <c r="A689" s="414" t="s">
        <v>9409</v>
      </c>
      <c r="B689" s="412" t="s">
        <v>9410</v>
      </c>
      <c r="C689" s="413">
        <v>19</v>
      </c>
      <c r="D689" s="413">
        <v>20</v>
      </c>
    </row>
    <row r="690" spans="1:4">
      <c r="A690" s="414" t="s">
        <v>9411</v>
      </c>
      <c r="B690" s="412" t="s">
        <v>9412</v>
      </c>
      <c r="C690" s="413">
        <v>9</v>
      </c>
      <c r="D690" s="413">
        <v>17</v>
      </c>
    </row>
    <row r="691" spans="1:4">
      <c r="A691" s="414" t="s">
        <v>9413</v>
      </c>
      <c r="B691" s="412" t="s">
        <v>9414</v>
      </c>
      <c r="C691" s="413">
        <v>31</v>
      </c>
      <c r="D691" s="413">
        <v>29</v>
      </c>
    </row>
    <row r="692" spans="1:4">
      <c r="A692" s="414" t="s">
        <v>9415</v>
      </c>
      <c r="B692" s="412" t="s">
        <v>9416</v>
      </c>
      <c r="C692" s="413">
        <v>3</v>
      </c>
      <c r="D692" s="413">
        <v>4</v>
      </c>
    </row>
    <row r="693" spans="1:4">
      <c r="A693" s="414" t="s">
        <v>9417</v>
      </c>
      <c r="B693" s="412" t="s">
        <v>9418</v>
      </c>
      <c r="C693" s="413">
        <v>1</v>
      </c>
      <c r="D693" s="413">
        <v>4</v>
      </c>
    </row>
    <row r="694" spans="1:4">
      <c r="A694" s="414" t="s">
        <v>9419</v>
      </c>
      <c r="B694" s="412" t="s">
        <v>9420</v>
      </c>
      <c r="C694" s="413">
        <v>2</v>
      </c>
      <c r="D694" s="413">
        <v>5</v>
      </c>
    </row>
    <row r="695" spans="1:4">
      <c r="A695" s="414" t="s">
        <v>9421</v>
      </c>
      <c r="B695" s="412" t="s">
        <v>9422</v>
      </c>
      <c r="C695" s="413">
        <v>7</v>
      </c>
      <c r="D695" s="413">
        <v>10</v>
      </c>
    </row>
    <row r="696" spans="1:4">
      <c r="A696" s="414" t="s">
        <v>9423</v>
      </c>
      <c r="B696" s="412" t="s">
        <v>9424</v>
      </c>
      <c r="C696" s="413">
        <v>28</v>
      </c>
      <c r="D696" s="413">
        <v>41</v>
      </c>
    </row>
    <row r="697" spans="1:4">
      <c r="A697" s="414" t="s">
        <v>9425</v>
      </c>
      <c r="B697" s="412" t="s">
        <v>9426</v>
      </c>
      <c r="C697" s="413">
        <v>56</v>
      </c>
      <c r="D697" s="413">
        <v>78</v>
      </c>
    </row>
    <row r="698" spans="1:4">
      <c r="A698" s="414" t="s">
        <v>9427</v>
      </c>
      <c r="B698" s="412" t="s">
        <v>9428</v>
      </c>
      <c r="C698" s="413">
        <v>5</v>
      </c>
      <c r="D698" s="413">
        <v>3</v>
      </c>
    </row>
    <row r="699" spans="1:4">
      <c r="A699" s="414" t="s">
        <v>9429</v>
      </c>
      <c r="B699" s="412" t="s">
        <v>9430</v>
      </c>
      <c r="C699" s="413">
        <v>11</v>
      </c>
      <c r="D699" s="413">
        <v>14</v>
      </c>
    </row>
    <row r="700" spans="1:4">
      <c r="A700" s="414" t="s">
        <v>9431</v>
      </c>
      <c r="B700" s="412" t="s">
        <v>9432</v>
      </c>
      <c r="C700" s="413">
        <v>1</v>
      </c>
      <c r="D700" s="413">
        <v>1</v>
      </c>
    </row>
    <row r="701" spans="1:4">
      <c r="A701" s="414" t="s">
        <v>9433</v>
      </c>
      <c r="B701" s="412" t="s">
        <v>9434</v>
      </c>
      <c r="C701" s="413">
        <v>13</v>
      </c>
      <c r="D701" s="413">
        <v>14</v>
      </c>
    </row>
    <row r="702" spans="1:4">
      <c r="A702" s="414" t="s">
        <v>9435</v>
      </c>
      <c r="B702" s="412" t="s">
        <v>9436</v>
      </c>
      <c r="C702" s="413">
        <v>1</v>
      </c>
      <c r="D702" s="413">
        <v>2</v>
      </c>
    </row>
    <row r="703" spans="1:4">
      <c r="A703" s="414" t="s">
        <v>9437</v>
      </c>
      <c r="B703" s="412" t="s">
        <v>9438</v>
      </c>
      <c r="C703" s="413">
        <v>2</v>
      </c>
      <c r="D703" s="413">
        <v>5</v>
      </c>
    </row>
    <row r="704" spans="1:4">
      <c r="A704" s="411">
        <v>22</v>
      </c>
      <c r="B704" s="414" t="s">
        <v>9439</v>
      </c>
      <c r="C704" s="413">
        <f>SUM(C705:C712)</f>
        <v>56</v>
      </c>
      <c r="D704" s="413">
        <f>SUM(D705:D712)</f>
        <v>73</v>
      </c>
    </row>
    <row r="705" spans="1:4">
      <c r="A705" s="414" t="s">
        <v>9440</v>
      </c>
      <c r="B705" s="412" t="s">
        <v>9441</v>
      </c>
      <c r="C705" s="413">
        <v>7</v>
      </c>
      <c r="D705" s="413">
        <v>9</v>
      </c>
    </row>
    <row r="706" spans="1:4">
      <c r="A706" s="414" t="s">
        <v>9442</v>
      </c>
      <c r="B706" s="412" t="s">
        <v>9443</v>
      </c>
      <c r="C706" s="413">
        <v>4</v>
      </c>
      <c r="D706" s="413">
        <v>8</v>
      </c>
    </row>
    <row r="707" spans="1:4">
      <c r="A707" s="414" t="s">
        <v>9444</v>
      </c>
      <c r="B707" s="412" t="s">
        <v>9445</v>
      </c>
      <c r="C707" s="413">
        <v>9</v>
      </c>
      <c r="D707" s="413">
        <v>11</v>
      </c>
    </row>
    <row r="708" spans="1:4">
      <c r="A708" s="414" t="s">
        <v>9446</v>
      </c>
      <c r="B708" s="412" t="s">
        <v>9447</v>
      </c>
      <c r="C708" s="413">
        <v>8</v>
      </c>
      <c r="D708" s="413">
        <v>10</v>
      </c>
    </row>
    <row r="709" spans="1:4">
      <c r="A709" s="414" t="s">
        <v>9448</v>
      </c>
      <c r="B709" s="412" t="s">
        <v>9449</v>
      </c>
      <c r="C709" s="413">
        <v>0</v>
      </c>
      <c r="D709" s="413">
        <v>0</v>
      </c>
    </row>
    <row r="710" spans="1:4">
      <c r="A710" s="414" t="s">
        <v>9450</v>
      </c>
      <c r="B710" s="412" t="s">
        <v>9451</v>
      </c>
      <c r="C710" s="413">
        <v>5</v>
      </c>
      <c r="D710" s="413">
        <v>6</v>
      </c>
    </row>
    <row r="711" spans="1:4">
      <c r="A711" s="414" t="s">
        <v>9452</v>
      </c>
      <c r="B711" s="412" t="s">
        <v>9453</v>
      </c>
      <c r="C711" s="413">
        <v>6</v>
      </c>
      <c r="D711" s="413">
        <v>9</v>
      </c>
    </row>
    <row r="712" spans="1:4">
      <c r="A712" s="414" t="s">
        <v>9454</v>
      </c>
      <c r="B712" s="412" t="s">
        <v>9455</v>
      </c>
      <c r="C712" s="413">
        <v>17</v>
      </c>
      <c r="D712" s="413">
        <v>20</v>
      </c>
    </row>
    <row r="713" spans="1:4">
      <c r="A713" s="411">
        <v>23</v>
      </c>
      <c r="B713" s="414" t="s">
        <v>9456</v>
      </c>
      <c r="C713" s="413">
        <f>SUM(C714:C726)</f>
        <v>11330</v>
      </c>
      <c r="D713" s="413">
        <f>SUM(D714:D726)</f>
        <v>15792</v>
      </c>
    </row>
    <row r="714" spans="1:4" ht="25.5">
      <c r="A714" s="414" t="s">
        <v>9457</v>
      </c>
      <c r="B714" s="412" t="s">
        <v>9458</v>
      </c>
      <c r="C714" s="413">
        <v>8</v>
      </c>
      <c r="D714" s="413">
        <v>15</v>
      </c>
    </row>
    <row r="715" spans="1:4" ht="25.5">
      <c r="A715" s="414" t="s">
        <v>9459</v>
      </c>
      <c r="B715" s="412" t="s">
        <v>9460</v>
      </c>
      <c r="C715" s="413">
        <v>229</v>
      </c>
      <c r="D715" s="413">
        <v>395</v>
      </c>
    </row>
    <row r="716" spans="1:4">
      <c r="A716" s="414" t="s">
        <v>9461</v>
      </c>
      <c r="B716" s="412" t="s">
        <v>9462</v>
      </c>
      <c r="C716" s="413">
        <v>75</v>
      </c>
      <c r="D716" s="413">
        <v>79</v>
      </c>
    </row>
    <row r="717" spans="1:4">
      <c r="A717" s="414" t="s">
        <v>9463</v>
      </c>
      <c r="B717" s="412" t="s">
        <v>9464</v>
      </c>
      <c r="C717" s="413">
        <v>35</v>
      </c>
      <c r="D717" s="413">
        <v>10</v>
      </c>
    </row>
    <row r="718" spans="1:4">
      <c r="A718" s="414" t="s">
        <v>9465</v>
      </c>
      <c r="B718" s="412" t="s">
        <v>9466</v>
      </c>
      <c r="C718" s="413">
        <v>699</v>
      </c>
      <c r="D718" s="413">
        <v>1054</v>
      </c>
    </row>
    <row r="719" spans="1:4">
      <c r="A719" s="414" t="s">
        <v>9467</v>
      </c>
      <c r="B719" s="412" t="s">
        <v>9468</v>
      </c>
      <c r="C719" s="413">
        <v>3288</v>
      </c>
      <c r="D719" s="413">
        <v>6800</v>
      </c>
    </row>
    <row r="720" spans="1:4">
      <c r="A720" s="414" t="s">
        <v>9469</v>
      </c>
      <c r="B720" s="412" t="s">
        <v>9470</v>
      </c>
      <c r="C720" s="413">
        <v>25</v>
      </c>
      <c r="D720" s="413">
        <v>54</v>
      </c>
    </row>
    <row r="721" spans="1:4">
      <c r="A721" s="414" t="s">
        <v>9471</v>
      </c>
      <c r="B721" s="412" t="s">
        <v>9472</v>
      </c>
      <c r="C721" s="413">
        <v>757</v>
      </c>
      <c r="D721" s="413">
        <v>704</v>
      </c>
    </row>
    <row r="722" spans="1:4">
      <c r="A722" s="414" t="s">
        <v>9473</v>
      </c>
      <c r="B722" s="412" t="s">
        <v>9474</v>
      </c>
      <c r="C722" s="413">
        <v>1</v>
      </c>
      <c r="D722" s="413">
        <v>0</v>
      </c>
    </row>
    <row r="723" spans="1:4">
      <c r="A723" s="414" t="s">
        <v>9475</v>
      </c>
      <c r="B723" s="412" t="s">
        <v>9476</v>
      </c>
      <c r="C723" s="413">
        <v>1790</v>
      </c>
      <c r="D723" s="413">
        <v>1970</v>
      </c>
    </row>
    <row r="724" spans="1:4">
      <c r="A724" s="414" t="s">
        <v>9477</v>
      </c>
      <c r="B724" s="412" t="s">
        <v>9478</v>
      </c>
      <c r="C724" s="413">
        <v>90</v>
      </c>
      <c r="D724" s="413">
        <v>204</v>
      </c>
    </row>
    <row r="725" spans="1:4">
      <c r="A725" s="414" t="s">
        <v>9479</v>
      </c>
      <c r="B725" s="412" t="s">
        <v>9480</v>
      </c>
      <c r="C725" s="413">
        <v>4333</v>
      </c>
      <c r="D725" s="413">
        <v>4507</v>
      </c>
    </row>
    <row r="726" spans="1:4">
      <c r="A726" s="414" t="s">
        <v>9481</v>
      </c>
      <c r="B726" s="412" t="s">
        <v>9482</v>
      </c>
      <c r="C726" s="413">
        <v>0</v>
      </c>
      <c r="D726" s="413">
        <v>0</v>
      </c>
    </row>
    <row r="727" spans="1:4" ht="23.25">
      <c r="A727" s="420"/>
      <c r="B727" s="421" t="s">
        <v>9483</v>
      </c>
      <c r="C727" s="413">
        <f>SUM(C728:C730)</f>
        <v>264</v>
      </c>
      <c r="D727" s="413">
        <f>SUM(D728:D730)</f>
        <v>302</v>
      </c>
    </row>
    <row r="728" spans="1:4">
      <c r="A728" s="414" t="s">
        <v>9484</v>
      </c>
      <c r="B728" s="422" t="s">
        <v>9485</v>
      </c>
      <c r="C728" s="413">
        <v>42</v>
      </c>
      <c r="D728" s="413">
        <v>68</v>
      </c>
    </row>
    <row r="729" spans="1:4">
      <c r="A729" s="415" t="s">
        <v>9486</v>
      </c>
      <c r="B729" s="422" t="s">
        <v>9487</v>
      </c>
      <c r="C729" s="413">
        <v>38</v>
      </c>
      <c r="D729" s="413">
        <v>45</v>
      </c>
    </row>
    <row r="730" spans="1:4">
      <c r="A730" s="415" t="s">
        <v>9488</v>
      </c>
      <c r="B730" s="422" t="s">
        <v>9489</v>
      </c>
      <c r="C730" s="413">
        <v>184</v>
      </c>
      <c r="D730" s="413">
        <v>189</v>
      </c>
    </row>
    <row r="731" spans="1:4" ht="23.25">
      <c r="A731" s="423"/>
      <c r="B731" s="421" t="s">
        <v>9490</v>
      </c>
      <c r="C731" s="413">
        <f>SUM(C732:C734)</f>
        <v>1</v>
      </c>
      <c r="D731" s="413">
        <f>SUM(D732:D734)</f>
        <v>1</v>
      </c>
    </row>
    <row r="732" spans="1:4">
      <c r="A732" s="415" t="s">
        <v>9491</v>
      </c>
      <c r="B732" s="422" t="s">
        <v>9492</v>
      </c>
      <c r="C732" s="413">
        <v>1</v>
      </c>
      <c r="D732" s="413">
        <v>1</v>
      </c>
    </row>
    <row r="733" spans="1:4">
      <c r="A733" s="415" t="s">
        <v>9493</v>
      </c>
      <c r="B733" s="422" t="s">
        <v>9494</v>
      </c>
      <c r="C733" s="413">
        <v>0</v>
      </c>
      <c r="D733" s="413">
        <v>0</v>
      </c>
    </row>
    <row r="734" spans="1:4">
      <c r="A734" s="415" t="s">
        <v>9495</v>
      </c>
      <c r="B734" s="422" t="s">
        <v>9496</v>
      </c>
      <c r="C734" s="413">
        <v>0</v>
      </c>
      <c r="D734" s="413">
        <v>0</v>
      </c>
    </row>
  </sheetData>
  <autoFilter ref="A1:A734" xr:uid="{00000000-0009-0000-0000-00000D000000}"/>
  <mergeCells count="2">
    <mergeCell ref="C2:D2"/>
    <mergeCell ref="C4:D5"/>
  </mergeCells>
  <conditionalFormatting sqref="A729:A730 A732:A734">
    <cfRule type="duplicateValues" dxfId="214" priority="1"/>
  </conditionalFormatting>
  <pageMargins left="0.62992125984251968" right="0.23622047244094491" top="0.35433070866141736" bottom="0.35433070866141736" header="0.31496062992125984" footer="0.31496062992125984"/>
  <pageSetup paperSize="9" scale="70" fitToHeight="0" orientation="portrait"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20"/>
  <sheetViews>
    <sheetView zoomScaleNormal="100" zoomScaleSheetLayoutView="100" workbookViewId="0">
      <selection activeCell="G18" sqref="G18"/>
    </sheetView>
  </sheetViews>
  <sheetFormatPr defaultRowHeight="12.75"/>
  <cols>
    <col min="1" max="1" width="9.85546875" customWidth="1"/>
    <col min="2" max="2" width="26.140625" customWidth="1"/>
    <col min="3" max="3" width="6.85546875" customWidth="1"/>
    <col min="4" max="6" width="4.85546875" customWidth="1"/>
    <col min="7" max="7" width="5.7109375" customWidth="1"/>
    <col min="8" max="10" width="5.28515625" customWidth="1"/>
    <col min="11" max="11" width="6.5703125" bestFit="1" customWidth="1"/>
    <col min="12" max="12" width="5.5703125" customWidth="1"/>
    <col min="13" max="13" width="5.28515625" customWidth="1"/>
    <col min="14" max="14" width="5.5703125" customWidth="1"/>
    <col min="15" max="15" width="6.5703125" bestFit="1" customWidth="1"/>
    <col min="16" max="16" width="5.5703125" customWidth="1"/>
    <col min="17" max="17" width="6.140625" bestFit="1" customWidth="1"/>
    <col min="18" max="18" width="8.42578125" customWidth="1"/>
    <col min="19" max="19" width="10" customWidth="1"/>
    <col min="20" max="20" width="7.28515625" customWidth="1"/>
  </cols>
  <sheetData>
    <row r="1" spans="1:20" s="29" customFormat="1">
      <c r="A1" s="27"/>
      <c r="B1" s="28" t="s">
        <v>30</v>
      </c>
      <c r="C1" s="24" t="s">
        <v>7740</v>
      </c>
      <c r="D1" s="25"/>
      <c r="E1" s="5"/>
      <c r="F1" s="5"/>
      <c r="G1" s="132"/>
      <c r="H1" s="132"/>
      <c r="I1" s="132"/>
      <c r="J1" s="132"/>
      <c r="K1" s="132"/>
      <c r="L1" s="132"/>
      <c r="M1" s="132"/>
      <c r="N1" s="132"/>
      <c r="O1" s="132"/>
      <c r="P1" s="132"/>
      <c r="Q1" s="132"/>
      <c r="R1" s="132"/>
      <c r="S1" s="132"/>
      <c r="T1" s="51"/>
    </row>
    <row r="2" spans="1:20" s="29" customFormat="1">
      <c r="A2" s="27"/>
      <c r="B2" s="28" t="s">
        <v>31</v>
      </c>
      <c r="C2" s="935" t="s">
        <v>7748</v>
      </c>
      <c r="D2" s="935"/>
      <c r="E2" s="5"/>
      <c r="F2" s="5"/>
      <c r="G2" s="132"/>
      <c r="H2" s="132"/>
      <c r="I2" s="132"/>
      <c r="J2" s="132"/>
      <c r="K2" s="132"/>
      <c r="L2" s="132"/>
      <c r="M2" s="132"/>
      <c r="N2" s="132"/>
      <c r="O2" s="132"/>
      <c r="P2" s="132"/>
      <c r="Q2" s="132"/>
      <c r="R2" s="132"/>
      <c r="S2" s="132"/>
      <c r="T2" s="51"/>
    </row>
    <row r="3" spans="1:20" s="29" customFormat="1">
      <c r="A3" s="27"/>
      <c r="B3" s="28" t="s">
        <v>32</v>
      </c>
      <c r="C3" s="26" t="s">
        <v>91</v>
      </c>
      <c r="D3" s="25"/>
      <c r="E3" s="5"/>
      <c r="F3" s="5"/>
      <c r="G3" s="132"/>
      <c r="H3" s="132"/>
      <c r="I3" s="132"/>
      <c r="J3" s="132"/>
      <c r="K3" s="132"/>
      <c r="L3" s="132"/>
      <c r="M3" s="132"/>
      <c r="N3" s="132"/>
      <c r="O3" s="132"/>
      <c r="P3" s="132"/>
      <c r="Q3" s="132"/>
      <c r="R3" s="132"/>
      <c r="S3" s="132"/>
      <c r="T3" s="51"/>
    </row>
    <row r="4" spans="1:20" s="29" customFormat="1" ht="14.25">
      <c r="A4" s="27"/>
      <c r="B4" s="28" t="s">
        <v>9497</v>
      </c>
      <c r="C4" s="19" t="s">
        <v>8</v>
      </c>
      <c r="D4" s="19"/>
      <c r="E4" s="19"/>
      <c r="F4" s="19"/>
      <c r="G4" s="69"/>
      <c r="H4" s="69"/>
      <c r="I4" s="69"/>
      <c r="J4" s="69"/>
      <c r="K4" s="69"/>
      <c r="L4" s="69"/>
      <c r="M4" s="69"/>
      <c r="N4" s="69"/>
      <c r="O4" s="69"/>
      <c r="P4" s="69"/>
      <c r="Q4" s="69"/>
      <c r="R4" s="69"/>
      <c r="S4" s="51"/>
      <c r="T4" s="51"/>
    </row>
    <row r="5" spans="1:20">
      <c r="A5" s="132"/>
      <c r="B5" s="132"/>
      <c r="C5" s="132"/>
      <c r="D5" s="132"/>
      <c r="E5" s="132"/>
      <c r="F5" s="132"/>
      <c r="G5" s="132"/>
      <c r="H5" s="132"/>
      <c r="I5" s="132"/>
      <c r="J5" s="132"/>
      <c r="K5" s="132"/>
      <c r="L5" s="132"/>
      <c r="M5" s="132"/>
      <c r="N5" s="132"/>
      <c r="O5" s="132"/>
      <c r="P5" s="132"/>
      <c r="Q5" s="132"/>
      <c r="R5" s="132"/>
      <c r="S5" s="51"/>
      <c r="T5" s="51"/>
    </row>
    <row r="6" spans="1:20" ht="12.75" customHeight="1">
      <c r="A6" s="960" t="s">
        <v>2</v>
      </c>
      <c r="B6" s="960" t="s">
        <v>9498</v>
      </c>
      <c r="C6" s="980" t="s">
        <v>9499</v>
      </c>
      <c r="D6" s="981"/>
      <c r="E6" s="981"/>
      <c r="F6" s="981"/>
      <c r="G6" s="981"/>
      <c r="H6" s="981"/>
      <c r="I6" s="981"/>
      <c r="J6" s="981"/>
      <c r="K6" s="980" t="s">
        <v>9500</v>
      </c>
      <c r="L6" s="981"/>
      <c r="M6" s="981"/>
      <c r="N6" s="981"/>
      <c r="O6" s="981"/>
      <c r="P6" s="981"/>
      <c r="Q6" s="981"/>
      <c r="R6" s="981"/>
      <c r="S6" s="974" t="s">
        <v>9501</v>
      </c>
      <c r="T6" s="974" t="s">
        <v>42</v>
      </c>
    </row>
    <row r="7" spans="1:20" ht="18.75" customHeight="1" thickBot="1">
      <c r="A7" s="984"/>
      <c r="B7" s="984"/>
      <c r="C7" s="977" t="s">
        <v>8001</v>
      </c>
      <c r="D7" s="978"/>
      <c r="E7" s="978"/>
      <c r="F7" s="979"/>
      <c r="G7" s="977" t="s">
        <v>8040</v>
      </c>
      <c r="H7" s="978"/>
      <c r="I7" s="978"/>
      <c r="J7" s="979"/>
      <c r="K7" s="977" t="s">
        <v>8001</v>
      </c>
      <c r="L7" s="978"/>
      <c r="M7" s="978"/>
      <c r="N7" s="979"/>
      <c r="O7" s="977" t="s">
        <v>8040</v>
      </c>
      <c r="P7" s="978"/>
      <c r="Q7" s="978"/>
      <c r="R7" s="978"/>
      <c r="S7" s="975"/>
      <c r="T7" s="975"/>
    </row>
    <row r="8" spans="1:20" ht="24" thickTop="1" thickBot="1">
      <c r="A8" s="424"/>
      <c r="B8" s="425"/>
      <c r="C8" s="426" t="s">
        <v>4</v>
      </c>
      <c r="D8" s="426" t="s">
        <v>9502</v>
      </c>
      <c r="E8" s="426" t="s">
        <v>9503</v>
      </c>
      <c r="F8" s="426" t="s">
        <v>9504</v>
      </c>
      <c r="G8" s="426" t="s">
        <v>4</v>
      </c>
      <c r="H8" s="426" t="s">
        <v>9502</v>
      </c>
      <c r="I8" s="426" t="s">
        <v>9503</v>
      </c>
      <c r="J8" s="426" t="s">
        <v>9504</v>
      </c>
      <c r="K8" s="426" t="s">
        <v>4</v>
      </c>
      <c r="L8" s="426" t="s">
        <v>9502</v>
      </c>
      <c r="M8" s="426" t="s">
        <v>9503</v>
      </c>
      <c r="N8" s="426" t="s">
        <v>9504</v>
      </c>
      <c r="O8" s="426" t="s">
        <v>4</v>
      </c>
      <c r="P8" s="426" t="s">
        <v>9502</v>
      </c>
      <c r="Q8" s="426" t="s">
        <v>9503</v>
      </c>
      <c r="R8" s="426" t="s">
        <v>9504</v>
      </c>
      <c r="S8" s="976"/>
      <c r="T8" s="976"/>
    </row>
    <row r="9" spans="1:20" ht="13.5" customHeight="1" thickTop="1">
      <c r="A9" s="427" t="s">
        <v>23</v>
      </c>
      <c r="B9" s="428"/>
      <c r="C9" s="429">
        <f>SUM(C10:C13)</f>
        <v>823</v>
      </c>
      <c r="D9" s="429"/>
      <c r="E9" s="429"/>
      <c r="F9" s="429"/>
      <c r="G9" s="429">
        <f>SUM(G10:G13)</f>
        <v>810</v>
      </c>
      <c r="H9" s="429"/>
      <c r="I9" s="429"/>
      <c r="J9" s="429"/>
      <c r="K9" s="429">
        <f>SUM(K10:K13)</f>
        <v>16411</v>
      </c>
      <c r="L9" s="429"/>
      <c r="M9" s="429"/>
      <c r="N9" s="429"/>
      <c r="O9" s="429">
        <f>SUM(O10:O13)</f>
        <v>16200</v>
      </c>
      <c r="P9" s="429"/>
      <c r="Q9" s="429"/>
      <c r="R9" s="430">
        <f>O9/K9</f>
        <v>0.98714277009323015</v>
      </c>
      <c r="S9" s="431">
        <f>SUM(S10:S13)</f>
        <v>42444000</v>
      </c>
      <c r="T9" s="432">
        <v>49</v>
      </c>
    </row>
    <row r="10" spans="1:20" ht="25.5">
      <c r="A10" s="433" t="s">
        <v>24</v>
      </c>
      <c r="B10" s="433" t="s">
        <v>9505</v>
      </c>
      <c r="C10" s="434">
        <v>384</v>
      </c>
      <c r="D10" s="434"/>
      <c r="E10" s="434"/>
      <c r="F10" s="434"/>
      <c r="G10" s="434">
        <v>380</v>
      </c>
      <c r="H10" s="434"/>
      <c r="I10" s="434"/>
      <c r="J10" s="434"/>
      <c r="K10" s="434">
        <v>11232</v>
      </c>
      <c r="L10" s="434"/>
      <c r="M10" s="434"/>
      <c r="N10" s="434"/>
      <c r="O10" s="434">
        <v>11000</v>
      </c>
      <c r="P10" s="434"/>
      <c r="Q10" s="434"/>
      <c r="R10" s="435">
        <f>O10/K10</f>
        <v>0.97934472934472938</v>
      </c>
      <c r="S10" s="436">
        <v>28820000</v>
      </c>
      <c r="T10" s="437"/>
    </row>
    <row r="11" spans="1:20" ht="25.5">
      <c r="A11" s="433" t="s">
        <v>24</v>
      </c>
      <c r="B11" s="433" t="s">
        <v>9506</v>
      </c>
      <c r="C11" s="438">
        <v>259</v>
      </c>
      <c r="D11" s="438"/>
      <c r="E11" s="438"/>
      <c r="F11" s="438"/>
      <c r="G11" s="438">
        <v>250</v>
      </c>
      <c r="H11" s="438"/>
      <c r="I11" s="438"/>
      <c r="J11" s="438"/>
      <c r="K11" s="438">
        <v>622</v>
      </c>
      <c r="L11" s="438"/>
      <c r="M11" s="438"/>
      <c r="N11" s="438"/>
      <c r="O11" s="438">
        <v>600</v>
      </c>
      <c r="P11" s="438"/>
      <c r="Q11" s="438"/>
      <c r="R11" s="435">
        <f t="shared" ref="R11:R20" si="0">O11/K11</f>
        <v>0.96463022508038587</v>
      </c>
      <c r="S11" s="439">
        <v>1572000</v>
      </c>
      <c r="T11" s="437"/>
    </row>
    <row r="12" spans="1:20">
      <c r="A12" s="433" t="s">
        <v>25</v>
      </c>
      <c r="B12" s="433" t="s">
        <v>9507</v>
      </c>
      <c r="C12" s="438">
        <v>55</v>
      </c>
      <c r="D12" s="438"/>
      <c r="E12" s="438"/>
      <c r="F12" s="438"/>
      <c r="G12" s="438">
        <v>55</v>
      </c>
      <c r="H12" s="438"/>
      <c r="I12" s="438"/>
      <c r="J12" s="438"/>
      <c r="K12" s="438">
        <v>4264</v>
      </c>
      <c r="L12" s="438"/>
      <c r="M12" s="438"/>
      <c r="N12" s="438"/>
      <c r="O12" s="438">
        <v>4300</v>
      </c>
      <c r="P12" s="438"/>
      <c r="Q12" s="438"/>
      <c r="R12" s="435">
        <f t="shared" si="0"/>
        <v>1.0084427767354596</v>
      </c>
      <c r="S12" s="439">
        <v>11266000</v>
      </c>
      <c r="T12" s="437"/>
    </row>
    <row r="13" spans="1:20" ht="25.5">
      <c r="A13" s="433" t="s">
        <v>7739</v>
      </c>
      <c r="B13" s="433" t="s">
        <v>9508</v>
      </c>
      <c r="C13" s="434">
        <v>125</v>
      </c>
      <c r="D13" s="434"/>
      <c r="E13" s="434"/>
      <c r="F13" s="434"/>
      <c r="G13" s="434">
        <v>125</v>
      </c>
      <c r="H13" s="434"/>
      <c r="I13" s="434"/>
      <c r="J13" s="434"/>
      <c r="K13" s="434">
        <v>293</v>
      </c>
      <c r="L13" s="434"/>
      <c r="M13" s="434"/>
      <c r="N13" s="434"/>
      <c r="O13" s="434">
        <v>300</v>
      </c>
      <c r="P13" s="434"/>
      <c r="Q13" s="434"/>
      <c r="R13" s="435">
        <f t="shared" si="0"/>
        <v>1.0238907849829351</v>
      </c>
      <c r="S13" s="436">
        <v>786000</v>
      </c>
      <c r="T13" s="437"/>
    </row>
    <row r="14" spans="1:20">
      <c r="A14" s="440" t="s">
        <v>26</v>
      </c>
      <c r="B14" s="441"/>
      <c r="C14" s="429">
        <f>SUM(C15:C17)</f>
        <v>37</v>
      </c>
      <c r="D14" s="429"/>
      <c r="E14" s="429"/>
      <c r="F14" s="429"/>
      <c r="G14" s="429">
        <f>SUM(G15:G17)</f>
        <v>40</v>
      </c>
      <c r="H14" s="429"/>
      <c r="I14" s="429"/>
      <c r="J14" s="429"/>
      <c r="K14" s="429">
        <f>SUM(K15:K17)</f>
        <v>885</v>
      </c>
      <c r="L14" s="429"/>
      <c r="M14" s="429"/>
      <c r="N14" s="429"/>
      <c r="O14" s="429">
        <f>SUM(O15:O17)</f>
        <v>905</v>
      </c>
      <c r="P14" s="429"/>
      <c r="Q14" s="429"/>
      <c r="R14" s="430">
        <f t="shared" si="0"/>
        <v>1.0225988700564972</v>
      </c>
      <c r="S14" s="431">
        <f>SUM(S15:S17)</f>
        <v>2371100</v>
      </c>
      <c r="T14" s="432"/>
    </row>
    <row r="15" spans="1:20" ht="38.25">
      <c r="A15" s="433" t="s">
        <v>27</v>
      </c>
      <c r="B15" s="433" t="s">
        <v>9509</v>
      </c>
      <c r="C15" s="434">
        <v>37</v>
      </c>
      <c r="D15" s="434"/>
      <c r="E15" s="434"/>
      <c r="F15" s="434"/>
      <c r="G15" s="434">
        <v>40</v>
      </c>
      <c r="H15" s="434"/>
      <c r="I15" s="434"/>
      <c r="J15" s="434"/>
      <c r="K15" s="434">
        <v>885</v>
      </c>
      <c r="L15" s="434"/>
      <c r="M15" s="434"/>
      <c r="N15" s="434"/>
      <c r="O15" s="434">
        <v>900</v>
      </c>
      <c r="P15" s="434"/>
      <c r="Q15" s="434"/>
      <c r="R15" s="435">
        <f t="shared" si="0"/>
        <v>1.0169491525423728</v>
      </c>
      <c r="S15" s="436">
        <v>2358000</v>
      </c>
      <c r="T15" s="437"/>
    </row>
    <row r="16" spans="1:20" ht="25.5">
      <c r="A16" s="433" t="s">
        <v>27</v>
      </c>
      <c r="B16" s="433" t="s">
        <v>9510</v>
      </c>
      <c r="C16" s="434"/>
      <c r="D16" s="434"/>
      <c r="E16" s="434"/>
      <c r="F16" s="434"/>
      <c r="G16" s="434"/>
      <c r="H16" s="434"/>
      <c r="I16" s="434"/>
      <c r="J16" s="434"/>
      <c r="K16" s="434"/>
      <c r="L16" s="434"/>
      <c r="M16" s="434"/>
      <c r="N16" s="434"/>
      <c r="O16" s="434">
        <v>5</v>
      </c>
      <c r="P16" s="434"/>
      <c r="Q16" s="434"/>
      <c r="R16" s="435" t="e">
        <f t="shared" si="0"/>
        <v>#DIV/0!</v>
      </c>
      <c r="S16" s="436">
        <v>13100</v>
      </c>
      <c r="T16" s="437"/>
    </row>
    <row r="17" spans="1:20" ht="51">
      <c r="A17" s="433" t="s">
        <v>28</v>
      </c>
      <c r="B17" s="433" t="s">
        <v>9511</v>
      </c>
      <c r="C17" s="442"/>
      <c r="D17" s="442"/>
      <c r="E17" s="442"/>
      <c r="F17" s="442"/>
      <c r="G17" s="442"/>
      <c r="H17" s="442"/>
      <c r="I17" s="442"/>
      <c r="J17" s="442"/>
      <c r="K17" s="442"/>
      <c r="L17" s="442"/>
      <c r="M17" s="442"/>
      <c r="N17" s="442"/>
      <c r="O17" s="442"/>
      <c r="P17" s="442"/>
      <c r="Q17" s="442"/>
      <c r="R17" s="2"/>
      <c r="S17" s="443"/>
      <c r="T17" s="444"/>
    </row>
    <row r="18" spans="1:20">
      <c r="A18" s="445" t="s">
        <v>58</v>
      </c>
      <c r="B18" s="446"/>
      <c r="C18" s="447">
        <f>C19</f>
        <v>65</v>
      </c>
      <c r="D18" s="447"/>
      <c r="E18" s="447"/>
      <c r="F18" s="447"/>
      <c r="G18" s="447">
        <f t="shared" ref="G18:O18" si="1">G19</f>
        <v>60</v>
      </c>
      <c r="H18" s="447"/>
      <c r="I18" s="447"/>
      <c r="J18" s="447"/>
      <c r="K18" s="447">
        <f t="shared" si="1"/>
        <v>326</v>
      </c>
      <c r="L18" s="447"/>
      <c r="M18" s="447"/>
      <c r="N18" s="447"/>
      <c r="O18" s="447">
        <f t="shared" si="1"/>
        <v>300</v>
      </c>
      <c r="P18" s="447"/>
      <c r="Q18" s="447"/>
      <c r="R18" s="448">
        <f t="shared" si="0"/>
        <v>0.92024539877300615</v>
      </c>
      <c r="S18" s="449">
        <f>S19</f>
        <v>786000</v>
      </c>
      <c r="T18" s="449">
        <f>T19</f>
        <v>2</v>
      </c>
    </row>
    <row r="19" spans="1:20">
      <c r="A19" s="90" t="s">
        <v>29</v>
      </c>
      <c r="B19" s="450" t="s">
        <v>9512</v>
      </c>
      <c r="C19" s="451">
        <v>65</v>
      </c>
      <c r="D19" s="451"/>
      <c r="E19" s="451"/>
      <c r="F19" s="451"/>
      <c r="G19" s="451">
        <v>60</v>
      </c>
      <c r="H19" s="451"/>
      <c r="I19" s="451"/>
      <c r="J19" s="451"/>
      <c r="K19" s="451">
        <v>326</v>
      </c>
      <c r="L19" s="451"/>
      <c r="M19" s="451"/>
      <c r="N19" s="451"/>
      <c r="O19" s="451">
        <v>300</v>
      </c>
      <c r="P19" s="451"/>
      <c r="Q19" s="451"/>
      <c r="R19" s="452">
        <f t="shared" si="0"/>
        <v>0.92024539877300615</v>
      </c>
      <c r="S19" s="453">
        <v>786000</v>
      </c>
      <c r="T19" s="451">
        <v>2</v>
      </c>
    </row>
    <row r="20" spans="1:20">
      <c r="A20" s="982" t="s">
        <v>4</v>
      </c>
      <c r="B20" s="983"/>
      <c r="C20" s="454">
        <f>C9+C14+C18</f>
        <v>925</v>
      </c>
      <c r="D20" s="454"/>
      <c r="E20" s="454"/>
      <c r="F20" s="454"/>
      <c r="G20" s="454">
        <f>G9+G14+G18</f>
        <v>910</v>
      </c>
      <c r="H20" s="454"/>
      <c r="I20" s="454"/>
      <c r="J20" s="454"/>
      <c r="K20" s="454">
        <f>K9+K14+K18</f>
        <v>17622</v>
      </c>
      <c r="L20" s="454"/>
      <c r="M20" s="454"/>
      <c r="N20" s="454"/>
      <c r="O20" s="454">
        <f>O9+O14+O18</f>
        <v>17405</v>
      </c>
      <c r="P20" s="454"/>
      <c r="Q20" s="454"/>
      <c r="R20" s="455">
        <f t="shared" si="0"/>
        <v>0.98768584723640906</v>
      </c>
      <c r="S20" s="456">
        <f>S9+S14+S18</f>
        <v>45601100</v>
      </c>
      <c r="T20" s="457">
        <f>T9+T14+T18</f>
        <v>51</v>
      </c>
    </row>
  </sheetData>
  <mergeCells count="12">
    <mergeCell ref="A20:B20"/>
    <mergeCell ref="C2:D2"/>
    <mergeCell ref="A6:A7"/>
    <mergeCell ref="B6:B7"/>
    <mergeCell ref="C6:J6"/>
    <mergeCell ref="T6:T8"/>
    <mergeCell ref="C7:F7"/>
    <mergeCell ref="G7:J7"/>
    <mergeCell ref="K7:N7"/>
    <mergeCell ref="O7:R7"/>
    <mergeCell ref="K6:R6"/>
    <mergeCell ref="S6:S8"/>
  </mergeCells>
  <pageMargins left="0.23622047244094491" right="0.23622047244094491" top="0.35433070866141736" bottom="0.35433070866141736" header="0.31496062992125984" footer="0.31496062992125984"/>
  <pageSetup paperSize="9" orientation="landscape" horizontalDpi="4294967294" vertic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76"/>
  <sheetViews>
    <sheetView zoomScaleNormal="100" zoomScaleSheetLayoutView="100" workbookViewId="0">
      <selection activeCell="G18" sqref="G18"/>
    </sheetView>
  </sheetViews>
  <sheetFormatPr defaultRowHeight="12.75"/>
  <cols>
    <col min="1" max="1" width="8.5703125" style="1" customWidth="1"/>
    <col min="2" max="2" width="35.28515625" style="1" customWidth="1"/>
    <col min="3" max="3" width="11.85546875" style="1" customWidth="1"/>
    <col min="4" max="4" width="8.7109375" style="1" customWidth="1"/>
    <col min="5" max="5" width="8.140625" style="1" customWidth="1"/>
    <col min="6" max="6" width="11" style="1" customWidth="1"/>
    <col min="7" max="7" width="8" style="1" bestFit="1" customWidth="1"/>
    <col min="8" max="8" width="11.28515625" style="1" customWidth="1"/>
    <col min="9" max="17" width="8" style="1" bestFit="1" customWidth="1"/>
    <col min="18" max="16384" width="9.140625" style="1"/>
  </cols>
  <sheetData>
    <row r="1" spans="1:18" s="458" customFormat="1" ht="15.75">
      <c r="A1" s="27"/>
      <c r="B1" s="28" t="s">
        <v>30</v>
      </c>
      <c r="C1" s="24" t="s">
        <v>7740</v>
      </c>
      <c r="D1" s="25"/>
      <c r="E1" s="5"/>
      <c r="F1" s="5"/>
      <c r="G1" s="5"/>
      <c r="H1" s="5"/>
      <c r="P1" s="459"/>
      <c r="Q1" s="459"/>
      <c r="R1" s="460"/>
    </row>
    <row r="2" spans="1:18" s="458" customFormat="1" ht="15.75">
      <c r="A2" s="27"/>
      <c r="B2" s="28" t="s">
        <v>31</v>
      </c>
      <c r="C2" s="935" t="s">
        <v>7748</v>
      </c>
      <c r="D2" s="935"/>
      <c r="E2" s="5"/>
      <c r="F2" s="5"/>
      <c r="G2" s="5"/>
      <c r="H2" s="5"/>
      <c r="P2" s="459"/>
      <c r="Q2" s="459"/>
      <c r="R2" s="460"/>
    </row>
    <row r="3" spans="1:18" s="458" customFormat="1" ht="15.75">
      <c r="A3" s="27"/>
      <c r="B3" s="28" t="s">
        <v>32</v>
      </c>
      <c r="C3" s="26" t="s">
        <v>91</v>
      </c>
      <c r="D3" s="25"/>
      <c r="E3" s="5"/>
      <c r="F3" s="5"/>
      <c r="G3" s="5"/>
      <c r="H3" s="5"/>
      <c r="P3" s="459"/>
      <c r="Q3" s="459"/>
      <c r="R3" s="460"/>
    </row>
    <row r="4" spans="1:18" s="458" customFormat="1" ht="15.75">
      <c r="A4" s="27"/>
      <c r="B4" s="28" t="s">
        <v>9513</v>
      </c>
      <c r="C4" s="19" t="s">
        <v>7828</v>
      </c>
      <c r="D4" s="19"/>
      <c r="E4" s="19"/>
      <c r="F4" s="19"/>
      <c r="G4" s="19"/>
      <c r="H4" s="19"/>
      <c r="P4" s="459"/>
      <c r="Q4" s="459"/>
    </row>
    <row r="5" spans="1:18" s="458" customFormat="1" ht="15.75">
      <c r="P5" s="459"/>
      <c r="Q5" s="459"/>
    </row>
    <row r="6" spans="1:18" s="458" customFormat="1" ht="12.75" customHeight="1">
      <c r="A6" s="930" t="s">
        <v>2</v>
      </c>
      <c r="B6" s="930" t="s">
        <v>9514</v>
      </c>
      <c r="C6" s="930" t="s">
        <v>9515</v>
      </c>
      <c r="D6" s="988" t="s">
        <v>9516</v>
      </c>
      <c r="E6" s="989" t="s">
        <v>4</v>
      </c>
      <c r="F6" s="989"/>
      <c r="G6" s="989"/>
      <c r="H6" s="989"/>
    </row>
    <row r="7" spans="1:18" s="461" customFormat="1" ht="12.75" customHeight="1">
      <c r="A7" s="930"/>
      <c r="B7" s="930"/>
      <c r="C7" s="930"/>
      <c r="D7" s="988"/>
      <c r="E7" s="930" t="s">
        <v>8001</v>
      </c>
      <c r="F7" s="930"/>
      <c r="G7" s="930" t="s">
        <v>8040</v>
      </c>
      <c r="H7" s="930"/>
    </row>
    <row r="8" spans="1:18" s="461" customFormat="1" ht="22.5">
      <c r="A8" s="930"/>
      <c r="B8" s="930"/>
      <c r="C8" s="930"/>
      <c r="D8" s="988"/>
      <c r="E8" s="158" t="s">
        <v>9517</v>
      </c>
      <c r="F8" s="158" t="s">
        <v>9518</v>
      </c>
      <c r="G8" s="158" t="s">
        <v>9517</v>
      </c>
      <c r="H8" s="158" t="s">
        <v>9518</v>
      </c>
    </row>
    <row r="9" spans="1:18" s="461" customFormat="1" ht="51" customHeight="1">
      <c r="A9" s="462"/>
      <c r="B9" s="985" t="s">
        <v>9519</v>
      </c>
      <c r="C9" s="986"/>
      <c r="D9" s="986"/>
      <c r="E9" s="986"/>
      <c r="F9" s="986"/>
      <c r="G9" s="986"/>
      <c r="H9" s="987"/>
    </row>
    <row r="10" spans="1:18" s="461" customFormat="1">
      <c r="A10" s="463" t="s">
        <v>9520</v>
      </c>
      <c r="B10" s="464" t="s">
        <v>9521</v>
      </c>
      <c r="C10" s="463" t="s">
        <v>9522</v>
      </c>
      <c r="D10" s="465">
        <v>5889.37</v>
      </c>
      <c r="E10" s="466">
        <v>0</v>
      </c>
      <c r="F10" s="467">
        <f t="shared" ref="F10:F46" si="0">D10*E10</f>
        <v>0</v>
      </c>
      <c r="G10" s="466">
        <v>0</v>
      </c>
      <c r="H10" s="467">
        <f t="shared" ref="H10:H46" si="1">D10*G10</f>
        <v>0</v>
      </c>
    </row>
    <row r="11" spans="1:18" s="461" customFormat="1">
      <c r="A11" s="463" t="s">
        <v>9523</v>
      </c>
      <c r="B11" s="464" t="s">
        <v>9524</v>
      </c>
      <c r="C11" s="463" t="s">
        <v>9522</v>
      </c>
      <c r="D11" s="465">
        <v>5889.37</v>
      </c>
      <c r="E11" s="466">
        <v>879</v>
      </c>
      <c r="F11" s="467">
        <v>5081524.22</v>
      </c>
      <c r="G11" s="466">
        <v>2500</v>
      </c>
      <c r="H11" s="467">
        <f>D11*G11</f>
        <v>14723425</v>
      </c>
    </row>
    <row r="12" spans="1:18" s="461" customFormat="1">
      <c r="A12" s="463" t="s">
        <v>9525</v>
      </c>
      <c r="B12" s="464" t="s">
        <v>9526</v>
      </c>
      <c r="C12" s="463" t="s">
        <v>9522</v>
      </c>
      <c r="D12" s="465">
        <v>7067.24</v>
      </c>
      <c r="E12" s="466">
        <v>15711</v>
      </c>
      <c r="F12" s="467">
        <v>111014581.03</v>
      </c>
      <c r="G12" s="466">
        <v>17202</v>
      </c>
      <c r="H12" s="467">
        <f t="shared" si="1"/>
        <v>121570662.47999999</v>
      </c>
    </row>
    <row r="13" spans="1:18" s="461" customFormat="1">
      <c r="A13" s="463" t="s">
        <v>9527</v>
      </c>
      <c r="B13" s="464" t="s">
        <v>9528</v>
      </c>
      <c r="C13" s="463" t="s">
        <v>9522</v>
      </c>
      <c r="D13" s="465">
        <v>3121.37</v>
      </c>
      <c r="E13" s="466">
        <v>18371</v>
      </c>
      <c r="F13" s="467">
        <f t="shared" si="0"/>
        <v>57342688.269999996</v>
      </c>
      <c r="G13" s="466">
        <v>22000</v>
      </c>
      <c r="H13" s="467">
        <f t="shared" si="1"/>
        <v>68670140</v>
      </c>
    </row>
    <row r="14" spans="1:18" s="461" customFormat="1">
      <c r="A14" s="463" t="s">
        <v>9529</v>
      </c>
      <c r="B14" s="464" t="s">
        <v>9530</v>
      </c>
      <c r="C14" s="463" t="s">
        <v>9522</v>
      </c>
      <c r="D14" s="465">
        <v>3710.3</v>
      </c>
      <c r="E14" s="466">
        <v>6061</v>
      </c>
      <c r="F14" s="467">
        <f t="shared" si="0"/>
        <v>22488128.300000001</v>
      </c>
      <c r="G14" s="466">
        <v>10500</v>
      </c>
      <c r="H14" s="467">
        <f t="shared" si="1"/>
        <v>38958150</v>
      </c>
    </row>
    <row r="15" spans="1:18" s="461" customFormat="1">
      <c r="A15" s="463" t="s">
        <v>9531</v>
      </c>
      <c r="B15" s="464" t="s">
        <v>9532</v>
      </c>
      <c r="C15" s="463" t="s">
        <v>9522</v>
      </c>
      <c r="D15" s="465">
        <v>2179.0700000000002</v>
      </c>
      <c r="E15" s="466">
        <v>4643</v>
      </c>
      <c r="F15" s="467">
        <f t="shared" si="0"/>
        <v>10117422.010000002</v>
      </c>
      <c r="G15" s="466">
        <v>5400</v>
      </c>
      <c r="H15" s="467">
        <f t="shared" si="1"/>
        <v>11766978</v>
      </c>
    </row>
    <row r="16" spans="1:18" s="461" customFormat="1">
      <c r="A16" s="463" t="s">
        <v>9533</v>
      </c>
      <c r="B16" s="464" t="s">
        <v>9534</v>
      </c>
      <c r="C16" s="463" t="s">
        <v>9522</v>
      </c>
      <c r="D16" s="465">
        <v>1177.8699999999999</v>
      </c>
      <c r="E16" s="466">
        <v>174</v>
      </c>
      <c r="F16" s="467">
        <f t="shared" si="0"/>
        <v>204949.37999999998</v>
      </c>
      <c r="G16" s="466">
        <v>702</v>
      </c>
      <c r="H16" s="467">
        <f t="shared" si="1"/>
        <v>826864.73999999987</v>
      </c>
    </row>
    <row r="17" spans="1:8" s="461" customFormat="1">
      <c r="A17" s="463" t="s">
        <v>9535</v>
      </c>
      <c r="B17" s="464" t="s">
        <v>9536</v>
      </c>
      <c r="C17" s="463" t="s">
        <v>9522</v>
      </c>
      <c r="D17" s="465">
        <v>1177.8699999999999</v>
      </c>
      <c r="E17" s="466">
        <v>0</v>
      </c>
      <c r="F17" s="467">
        <f t="shared" si="0"/>
        <v>0</v>
      </c>
      <c r="G17" s="466">
        <v>0</v>
      </c>
      <c r="H17" s="467">
        <f t="shared" si="1"/>
        <v>0</v>
      </c>
    </row>
    <row r="18" spans="1:8" s="461" customFormat="1">
      <c r="A18" s="463"/>
      <c r="B18" s="468"/>
      <c r="C18" s="469"/>
      <c r="D18" s="470"/>
      <c r="E18" s="471">
        <f>SUM(E10:E17)</f>
        <v>45839</v>
      </c>
      <c r="F18" s="471">
        <f t="shared" ref="F18:H18" si="2">SUM(F10:F17)</f>
        <v>206249293.20999998</v>
      </c>
      <c r="G18" s="471">
        <f t="shared" si="2"/>
        <v>58304</v>
      </c>
      <c r="H18" s="471">
        <f t="shared" si="2"/>
        <v>256516220.22</v>
      </c>
    </row>
    <row r="19" spans="1:8" s="461" customFormat="1" ht="51.75" customHeight="1">
      <c r="A19" s="462"/>
      <c r="B19" s="985" t="s">
        <v>9537</v>
      </c>
      <c r="C19" s="986"/>
      <c r="D19" s="986"/>
      <c r="E19" s="986"/>
      <c r="F19" s="986"/>
      <c r="G19" s="986"/>
      <c r="H19" s="987"/>
    </row>
    <row r="20" spans="1:8" s="348" customFormat="1">
      <c r="A20" s="463">
        <v>540100</v>
      </c>
      <c r="B20" s="472" t="s">
        <v>9521</v>
      </c>
      <c r="C20" s="463" t="s">
        <v>9538</v>
      </c>
      <c r="D20" s="465">
        <v>11.2</v>
      </c>
      <c r="E20" s="467"/>
      <c r="F20" s="467">
        <f t="shared" si="0"/>
        <v>0</v>
      </c>
      <c r="G20" s="467">
        <v>0</v>
      </c>
      <c r="H20" s="467">
        <f t="shared" si="1"/>
        <v>0</v>
      </c>
    </row>
    <row r="21" spans="1:8" s="348" customFormat="1">
      <c r="A21" s="463">
        <v>540101</v>
      </c>
      <c r="B21" s="472" t="s">
        <v>9539</v>
      </c>
      <c r="C21" s="463" t="s">
        <v>9538</v>
      </c>
      <c r="D21" s="465">
        <v>13.72</v>
      </c>
      <c r="E21" s="467"/>
      <c r="F21" s="467">
        <f t="shared" si="0"/>
        <v>0</v>
      </c>
      <c r="G21" s="467">
        <v>0</v>
      </c>
      <c r="H21" s="467">
        <f t="shared" si="1"/>
        <v>0</v>
      </c>
    </row>
    <row r="22" spans="1:8" s="348" customFormat="1">
      <c r="A22" s="463">
        <v>540102</v>
      </c>
      <c r="B22" s="472" t="s">
        <v>9540</v>
      </c>
      <c r="C22" s="463" t="s">
        <v>9538</v>
      </c>
      <c r="D22" s="465">
        <v>17.190000000000001</v>
      </c>
      <c r="E22" s="467"/>
      <c r="F22" s="467">
        <f t="shared" si="0"/>
        <v>0</v>
      </c>
      <c r="G22" s="467">
        <v>0</v>
      </c>
      <c r="H22" s="467">
        <f t="shared" si="1"/>
        <v>0</v>
      </c>
    </row>
    <row r="23" spans="1:8" s="348" customFormat="1">
      <c r="A23" s="463">
        <v>540103</v>
      </c>
      <c r="B23" s="472" t="s">
        <v>9541</v>
      </c>
      <c r="C23" s="463" t="s">
        <v>9538</v>
      </c>
      <c r="D23" s="465">
        <v>14.17</v>
      </c>
      <c r="E23" s="467">
        <v>0</v>
      </c>
      <c r="F23" s="467">
        <f t="shared" si="0"/>
        <v>0</v>
      </c>
      <c r="G23" s="467">
        <v>1</v>
      </c>
      <c r="H23" s="467">
        <f t="shared" si="1"/>
        <v>14.17</v>
      </c>
    </row>
    <row r="24" spans="1:8" s="348" customFormat="1">
      <c r="A24" s="463">
        <v>540104</v>
      </c>
      <c r="B24" s="472" t="s">
        <v>9542</v>
      </c>
      <c r="C24" s="463" t="s">
        <v>9538</v>
      </c>
      <c r="D24" s="465">
        <v>11.46</v>
      </c>
      <c r="E24" s="467"/>
      <c r="F24" s="467">
        <f t="shared" si="0"/>
        <v>0</v>
      </c>
      <c r="G24" s="467">
        <v>0</v>
      </c>
      <c r="H24" s="467">
        <f t="shared" si="1"/>
        <v>0</v>
      </c>
    </row>
    <row r="25" spans="1:8" s="348" customFormat="1" ht="22.5">
      <c r="A25" s="463">
        <v>540105</v>
      </c>
      <c r="B25" s="472" t="s">
        <v>9543</v>
      </c>
      <c r="C25" s="463" t="s">
        <v>9538</v>
      </c>
      <c r="D25" s="465">
        <v>12.08</v>
      </c>
      <c r="E25" s="467"/>
      <c r="F25" s="467">
        <f t="shared" si="0"/>
        <v>0</v>
      </c>
      <c r="G25" s="467">
        <v>0</v>
      </c>
      <c r="H25" s="467">
        <f t="shared" si="1"/>
        <v>0</v>
      </c>
    </row>
    <row r="26" spans="1:8" s="348" customFormat="1">
      <c r="A26" s="463">
        <v>560100</v>
      </c>
      <c r="B26" s="472" t="s">
        <v>9544</v>
      </c>
      <c r="C26" s="463" t="s">
        <v>9538</v>
      </c>
      <c r="D26" s="465">
        <v>11.2</v>
      </c>
      <c r="E26" s="467"/>
      <c r="F26" s="467">
        <f t="shared" si="0"/>
        <v>0</v>
      </c>
      <c r="G26" s="467">
        <v>0</v>
      </c>
      <c r="H26" s="467">
        <f t="shared" si="1"/>
        <v>0</v>
      </c>
    </row>
    <row r="27" spans="1:8" s="348" customFormat="1" ht="22.5">
      <c r="A27" s="463">
        <v>560101</v>
      </c>
      <c r="B27" s="472" t="s">
        <v>9545</v>
      </c>
      <c r="C27" s="463" t="s">
        <v>9538</v>
      </c>
      <c r="D27" s="465" t="s">
        <v>9546</v>
      </c>
      <c r="E27" s="467">
        <v>0</v>
      </c>
      <c r="F27" s="467">
        <v>0</v>
      </c>
      <c r="G27" s="467">
        <v>0</v>
      </c>
      <c r="H27" s="467">
        <v>0</v>
      </c>
    </row>
    <row r="28" spans="1:8" s="348" customFormat="1">
      <c r="A28" s="463">
        <v>560200</v>
      </c>
      <c r="B28" s="472" t="s">
        <v>9547</v>
      </c>
      <c r="C28" s="463" t="s">
        <v>9538</v>
      </c>
      <c r="D28" s="465">
        <v>17.27</v>
      </c>
      <c r="E28" s="467"/>
      <c r="F28" s="467">
        <f t="shared" si="0"/>
        <v>0</v>
      </c>
      <c r="G28" s="467">
        <v>0</v>
      </c>
      <c r="H28" s="467">
        <f t="shared" si="1"/>
        <v>0</v>
      </c>
    </row>
    <row r="29" spans="1:8" s="348" customFormat="1">
      <c r="A29" s="463">
        <v>560800</v>
      </c>
      <c r="B29" s="472" t="s">
        <v>9548</v>
      </c>
      <c r="C29" s="463" t="s">
        <v>9538</v>
      </c>
      <c r="D29" s="465">
        <v>18.78</v>
      </c>
      <c r="E29" s="467"/>
      <c r="F29" s="467">
        <f t="shared" si="0"/>
        <v>0</v>
      </c>
      <c r="G29" s="467">
        <v>0</v>
      </c>
      <c r="H29" s="467">
        <f t="shared" si="1"/>
        <v>0</v>
      </c>
    </row>
    <row r="30" spans="1:8" s="348" customFormat="1" ht="22.5">
      <c r="A30" s="463">
        <v>560300</v>
      </c>
      <c r="B30" s="472" t="s">
        <v>9549</v>
      </c>
      <c r="C30" s="463" t="s">
        <v>9538</v>
      </c>
      <c r="D30" s="465">
        <v>12.08</v>
      </c>
      <c r="E30" s="467"/>
      <c r="F30" s="467">
        <f t="shared" si="0"/>
        <v>0</v>
      </c>
      <c r="G30" s="467">
        <v>0</v>
      </c>
      <c r="H30" s="467">
        <f t="shared" si="1"/>
        <v>0</v>
      </c>
    </row>
    <row r="31" spans="1:8" s="348" customFormat="1">
      <c r="A31" s="463">
        <v>560102</v>
      </c>
      <c r="B31" s="472" t="s">
        <v>9550</v>
      </c>
      <c r="C31" s="463" t="s">
        <v>9538</v>
      </c>
      <c r="D31" s="465">
        <v>19.89</v>
      </c>
      <c r="E31" s="467">
        <v>12</v>
      </c>
      <c r="F31" s="467">
        <f t="shared" si="0"/>
        <v>238.68</v>
      </c>
      <c r="G31" s="467">
        <v>20</v>
      </c>
      <c r="H31" s="467">
        <f t="shared" si="1"/>
        <v>397.8</v>
      </c>
    </row>
    <row r="32" spans="1:8" s="348" customFormat="1" ht="22.5">
      <c r="A32" s="463">
        <v>560301</v>
      </c>
      <c r="B32" s="472" t="s">
        <v>9551</v>
      </c>
      <c r="C32" s="463" t="s">
        <v>9538</v>
      </c>
      <c r="D32" s="465">
        <v>13.31</v>
      </c>
      <c r="E32" s="467"/>
      <c r="F32" s="467">
        <f t="shared" si="0"/>
        <v>0</v>
      </c>
      <c r="G32" s="467">
        <v>0</v>
      </c>
      <c r="H32" s="467">
        <f t="shared" si="1"/>
        <v>0</v>
      </c>
    </row>
    <row r="33" spans="1:8" s="348" customFormat="1" ht="33.75">
      <c r="A33" s="463">
        <v>510110</v>
      </c>
      <c r="B33" s="472" t="s">
        <v>9552</v>
      </c>
      <c r="C33" s="463" t="s">
        <v>9553</v>
      </c>
      <c r="D33" s="465" t="s">
        <v>9554</v>
      </c>
      <c r="E33" s="467"/>
      <c r="F33" s="467">
        <v>0</v>
      </c>
      <c r="G33" s="467">
        <v>0</v>
      </c>
      <c r="H33" s="467">
        <v>0</v>
      </c>
    </row>
    <row r="34" spans="1:8" s="348" customFormat="1" ht="22.5">
      <c r="A34" s="463">
        <v>510200</v>
      </c>
      <c r="B34" s="472" t="s">
        <v>9555</v>
      </c>
      <c r="C34" s="463" t="s">
        <v>9538</v>
      </c>
      <c r="D34" s="465" t="s">
        <v>9556</v>
      </c>
      <c r="E34" s="467"/>
      <c r="F34" s="467">
        <v>0</v>
      </c>
      <c r="G34" s="467">
        <v>0</v>
      </c>
      <c r="H34" s="467">
        <v>0</v>
      </c>
    </row>
    <row r="35" spans="1:8" s="348" customFormat="1" ht="22.5">
      <c r="A35" s="463">
        <v>510299</v>
      </c>
      <c r="B35" s="472" t="s">
        <v>9557</v>
      </c>
      <c r="C35" s="463" t="s">
        <v>9538</v>
      </c>
      <c r="D35" s="465" t="s">
        <v>9558</v>
      </c>
      <c r="E35" s="467"/>
      <c r="F35" s="467">
        <v>0</v>
      </c>
      <c r="G35" s="467">
        <v>0</v>
      </c>
      <c r="H35" s="467">
        <v>0</v>
      </c>
    </row>
    <row r="36" spans="1:8" s="348" customFormat="1" ht="22.5">
      <c r="A36" s="463">
        <v>510500</v>
      </c>
      <c r="B36" s="472" t="s">
        <v>9559</v>
      </c>
      <c r="C36" s="463" t="s">
        <v>9553</v>
      </c>
      <c r="D36" s="465" t="s">
        <v>9560</v>
      </c>
      <c r="E36" s="467">
        <v>1004</v>
      </c>
      <c r="F36" s="467">
        <f>2072.31*E36</f>
        <v>2080599.24</v>
      </c>
      <c r="G36" s="467">
        <v>570</v>
      </c>
      <c r="H36" s="467">
        <f>2072.31*G36</f>
        <v>1181216.7</v>
      </c>
    </row>
    <row r="37" spans="1:8" s="348" customFormat="1">
      <c r="A37" s="463">
        <v>520100</v>
      </c>
      <c r="B37" s="472" t="s">
        <v>9561</v>
      </c>
      <c r="C37" s="463" t="s">
        <v>9538</v>
      </c>
      <c r="D37" s="465">
        <v>10.66</v>
      </c>
      <c r="E37" s="467"/>
      <c r="F37" s="467">
        <f t="shared" si="0"/>
        <v>0</v>
      </c>
      <c r="G37" s="467">
        <v>0</v>
      </c>
      <c r="H37" s="467">
        <f t="shared" si="1"/>
        <v>0</v>
      </c>
    </row>
    <row r="38" spans="1:8" s="348" customFormat="1">
      <c r="A38" s="463">
        <v>520101</v>
      </c>
      <c r="B38" s="472" t="s">
        <v>9562</v>
      </c>
      <c r="C38" s="463" t="s">
        <v>9538</v>
      </c>
      <c r="D38" s="465">
        <v>20.02</v>
      </c>
      <c r="E38" s="467">
        <v>1</v>
      </c>
      <c r="F38" s="467">
        <f t="shared" si="0"/>
        <v>20.02</v>
      </c>
      <c r="G38" s="467">
        <v>457</v>
      </c>
      <c r="H38" s="467">
        <f t="shared" si="1"/>
        <v>9149.14</v>
      </c>
    </row>
    <row r="39" spans="1:8" s="348" customFormat="1" ht="22.5">
      <c r="A39" s="463">
        <v>520102</v>
      </c>
      <c r="B39" s="472" t="s">
        <v>9563</v>
      </c>
      <c r="C39" s="463" t="s">
        <v>9538</v>
      </c>
      <c r="D39" s="465">
        <v>17.690000000000001</v>
      </c>
      <c r="E39" s="467"/>
      <c r="F39" s="467">
        <f t="shared" si="0"/>
        <v>0</v>
      </c>
      <c r="G39" s="467">
        <v>0</v>
      </c>
      <c r="H39" s="467">
        <f t="shared" si="1"/>
        <v>0</v>
      </c>
    </row>
    <row r="40" spans="1:8" s="348" customFormat="1">
      <c r="A40" s="463">
        <v>521000</v>
      </c>
      <c r="B40" s="472" t="s">
        <v>9532</v>
      </c>
      <c r="C40" s="463" t="s">
        <v>9553</v>
      </c>
      <c r="D40" s="473">
        <v>2950.57</v>
      </c>
      <c r="E40" s="467"/>
      <c r="F40" s="467">
        <f t="shared" si="0"/>
        <v>0</v>
      </c>
      <c r="G40" s="467">
        <v>0</v>
      </c>
      <c r="H40" s="467">
        <f t="shared" si="1"/>
        <v>0</v>
      </c>
    </row>
    <row r="41" spans="1:8" s="348" customFormat="1">
      <c r="A41" s="463">
        <v>510000</v>
      </c>
      <c r="B41" s="472" t="s">
        <v>9564</v>
      </c>
      <c r="C41" s="463" t="s">
        <v>9553</v>
      </c>
      <c r="D41" s="473">
        <v>7928.48</v>
      </c>
      <c r="E41" s="467"/>
      <c r="F41" s="467">
        <f t="shared" si="0"/>
        <v>0</v>
      </c>
      <c r="G41" s="467">
        <v>0</v>
      </c>
      <c r="H41" s="467">
        <f t="shared" si="1"/>
        <v>0</v>
      </c>
    </row>
    <row r="42" spans="1:8" s="348" customFormat="1" ht="22.5">
      <c r="A42" s="463">
        <v>570100</v>
      </c>
      <c r="B42" s="472" t="s">
        <v>9565</v>
      </c>
      <c r="C42" s="463" t="s">
        <v>9553</v>
      </c>
      <c r="D42" s="465" t="s">
        <v>9566</v>
      </c>
      <c r="E42" s="467"/>
      <c r="F42" s="467">
        <v>0</v>
      </c>
      <c r="G42" s="467">
        <v>0</v>
      </c>
      <c r="H42" s="467">
        <v>0</v>
      </c>
    </row>
    <row r="43" spans="1:8" s="348" customFormat="1">
      <c r="A43" s="463">
        <v>580100</v>
      </c>
      <c r="B43" s="472" t="s">
        <v>9567</v>
      </c>
      <c r="C43" s="463" t="s">
        <v>9538</v>
      </c>
      <c r="D43" s="465">
        <v>13.31</v>
      </c>
      <c r="E43" s="467"/>
      <c r="F43" s="467">
        <f t="shared" si="0"/>
        <v>0</v>
      </c>
      <c r="G43" s="467">
        <v>0</v>
      </c>
      <c r="H43" s="467">
        <f t="shared" si="1"/>
        <v>0</v>
      </c>
    </row>
    <row r="44" spans="1:8" s="348" customFormat="1">
      <c r="A44" s="463">
        <v>580101</v>
      </c>
      <c r="B44" s="472" t="s">
        <v>9568</v>
      </c>
      <c r="C44" s="463" t="s">
        <v>9538</v>
      </c>
      <c r="D44" s="465">
        <v>10.23</v>
      </c>
      <c r="E44" s="467"/>
      <c r="F44" s="467">
        <f t="shared" si="0"/>
        <v>0</v>
      </c>
      <c r="G44" s="467">
        <v>0</v>
      </c>
      <c r="H44" s="467">
        <f t="shared" si="1"/>
        <v>0</v>
      </c>
    </row>
    <row r="45" spans="1:8" s="348" customFormat="1">
      <c r="A45" s="463">
        <v>580102</v>
      </c>
      <c r="B45" s="472" t="s">
        <v>9569</v>
      </c>
      <c r="C45" s="463" t="s">
        <v>9538</v>
      </c>
      <c r="D45" s="465">
        <v>12.99</v>
      </c>
      <c r="E45" s="467"/>
      <c r="F45" s="467">
        <f t="shared" si="0"/>
        <v>0</v>
      </c>
      <c r="G45" s="467">
        <v>0</v>
      </c>
      <c r="H45" s="467">
        <f t="shared" si="1"/>
        <v>0</v>
      </c>
    </row>
    <row r="46" spans="1:8" s="348" customFormat="1" ht="22.5">
      <c r="A46" s="463">
        <v>590100</v>
      </c>
      <c r="B46" s="472" t="s">
        <v>9570</v>
      </c>
      <c r="C46" s="463" t="s">
        <v>9538</v>
      </c>
      <c r="D46" s="465">
        <v>26.6</v>
      </c>
      <c r="E46" s="467"/>
      <c r="F46" s="467">
        <f t="shared" si="0"/>
        <v>0</v>
      </c>
      <c r="G46" s="467">
        <v>0</v>
      </c>
      <c r="H46" s="467">
        <f t="shared" si="1"/>
        <v>0</v>
      </c>
    </row>
    <row r="47" spans="1:8" s="348" customFormat="1">
      <c r="A47" s="463"/>
      <c r="B47" s="474"/>
      <c r="C47" s="469"/>
      <c r="D47" s="475"/>
      <c r="E47" s="476">
        <f>SUM(E20:E46)</f>
        <v>1017</v>
      </c>
      <c r="F47" s="476">
        <f t="shared" ref="F47:H47" si="3">SUM(F20:F46)</f>
        <v>2080857.94</v>
      </c>
      <c r="G47" s="476">
        <f t="shared" si="3"/>
        <v>1048</v>
      </c>
      <c r="H47" s="476">
        <f t="shared" si="3"/>
        <v>1190777.8099999998</v>
      </c>
    </row>
    <row r="48" spans="1:8" ht="48.75" customHeight="1">
      <c r="A48" s="462"/>
      <c r="B48" s="985" t="s">
        <v>9571</v>
      </c>
      <c r="C48" s="986"/>
      <c r="D48" s="986"/>
      <c r="E48" s="986"/>
      <c r="F48" s="986"/>
      <c r="G48" s="986"/>
      <c r="H48" s="987"/>
    </row>
    <row r="49" spans="1:8">
      <c r="A49" s="463">
        <v>590101</v>
      </c>
      <c r="B49" s="472" t="s">
        <v>9521</v>
      </c>
      <c r="C49" s="463" t="s">
        <v>9538</v>
      </c>
      <c r="D49" s="465">
        <v>6.38</v>
      </c>
      <c r="E49" s="477"/>
      <c r="F49" s="467">
        <f t="shared" ref="F49:F75" si="4">D49*E49</f>
        <v>0</v>
      </c>
      <c r="G49" s="477"/>
      <c r="H49" s="467">
        <f t="shared" ref="H49:H75" si="5">D49*G49</f>
        <v>0</v>
      </c>
    </row>
    <row r="50" spans="1:8">
      <c r="A50" s="463">
        <v>590102</v>
      </c>
      <c r="B50" s="472" t="s">
        <v>9539</v>
      </c>
      <c r="C50" s="463" t="s">
        <v>9538</v>
      </c>
      <c r="D50" s="465">
        <v>7.82</v>
      </c>
      <c r="E50" s="477"/>
      <c r="F50" s="467">
        <f t="shared" si="4"/>
        <v>0</v>
      </c>
      <c r="G50" s="477"/>
      <c r="H50" s="467">
        <f t="shared" si="5"/>
        <v>0</v>
      </c>
    </row>
    <row r="51" spans="1:8">
      <c r="A51" s="463">
        <v>590103</v>
      </c>
      <c r="B51" s="472" t="s">
        <v>9540</v>
      </c>
      <c r="C51" s="463" t="s">
        <v>9538</v>
      </c>
      <c r="D51" s="465">
        <v>9.8000000000000007</v>
      </c>
      <c r="E51" s="477"/>
      <c r="F51" s="467">
        <f t="shared" si="4"/>
        <v>0</v>
      </c>
      <c r="G51" s="477"/>
      <c r="H51" s="467">
        <f t="shared" si="5"/>
        <v>0</v>
      </c>
    </row>
    <row r="52" spans="1:8">
      <c r="A52" s="463">
        <v>590104</v>
      </c>
      <c r="B52" s="472" t="s">
        <v>9541</v>
      </c>
      <c r="C52" s="463" t="s">
        <v>9538</v>
      </c>
      <c r="D52" s="465">
        <v>8.08</v>
      </c>
      <c r="E52" s="478"/>
      <c r="F52" s="467">
        <f t="shared" si="4"/>
        <v>0</v>
      </c>
      <c r="G52" s="478"/>
      <c r="H52" s="467">
        <f t="shared" si="5"/>
        <v>0</v>
      </c>
    </row>
    <row r="53" spans="1:8">
      <c r="A53" s="463">
        <v>590105</v>
      </c>
      <c r="B53" s="472" t="s">
        <v>9542</v>
      </c>
      <c r="C53" s="463" t="s">
        <v>9538</v>
      </c>
      <c r="D53" s="465">
        <v>6.53</v>
      </c>
      <c r="E53" s="478"/>
      <c r="F53" s="467">
        <f t="shared" si="4"/>
        <v>0</v>
      </c>
      <c r="G53" s="478"/>
      <c r="H53" s="467">
        <f t="shared" si="5"/>
        <v>0</v>
      </c>
    </row>
    <row r="54" spans="1:8" ht="22.5">
      <c r="A54" s="463">
        <v>590106</v>
      </c>
      <c r="B54" s="472" t="s">
        <v>9543</v>
      </c>
      <c r="C54" s="463" t="s">
        <v>9538</v>
      </c>
      <c r="D54" s="465">
        <v>6.88</v>
      </c>
      <c r="E54" s="478"/>
      <c r="F54" s="467">
        <f t="shared" si="4"/>
        <v>0</v>
      </c>
      <c r="G54" s="478"/>
      <c r="H54" s="467">
        <f t="shared" si="5"/>
        <v>0</v>
      </c>
    </row>
    <row r="55" spans="1:8">
      <c r="A55" s="463">
        <v>590107</v>
      </c>
      <c r="B55" s="472" t="s">
        <v>9544</v>
      </c>
      <c r="C55" s="463" t="s">
        <v>9538</v>
      </c>
      <c r="D55" s="465">
        <v>6.38</v>
      </c>
      <c r="E55" s="478"/>
      <c r="F55" s="467">
        <f t="shared" si="4"/>
        <v>0</v>
      </c>
      <c r="G55" s="478"/>
      <c r="H55" s="467">
        <f t="shared" si="5"/>
        <v>0</v>
      </c>
    </row>
    <row r="56" spans="1:8" ht="22.5">
      <c r="A56" s="463">
        <v>590108</v>
      </c>
      <c r="B56" s="472" t="s">
        <v>9545</v>
      </c>
      <c r="C56" s="463" t="s">
        <v>9538</v>
      </c>
      <c r="D56" s="465" t="s">
        <v>9572</v>
      </c>
      <c r="E56" s="478"/>
      <c r="F56" s="467" t="e">
        <f t="shared" si="4"/>
        <v>#VALUE!</v>
      </c>
      <c r="G56" s="478"/>
      <c r="H56" s="467" t="e">
        <f t="shared" si="5"/>
        <v>#VALUE!</v>
      </c>
    </row>
    <row r="57" spans="1:8">
      <c r="A57" s="463">
        <v>590109</v>
      </c>
      <c r="B57" s="472" t="s">
        <v>9547</v>
      </c>
      <c r="C57" s="463" t="s">
        <v>9538</v>
      </c>
      <c r="D57" s="465">
        <v>9.84</v>
      </c>
      <c r="E57" s="478"/>
      <c r="F57" s="467">
        <f t="shared" si="4"/>
        <v>0</v>
      </c>
      <c r="G57" s="478"/>
      <c r="H57" s="467">
        <f t="shared" si="5"/>
        <v>0</v>
      </c>
    </row>
    <row r="58" spans="1:8">
      <c r="A58" s="463">
        <v>590110</v>
      </c>
      <c r="B58" s="472" t="s">
        <v>9548</v>
      </c>
      <c r="C58" s="463" t="s">
        <v>9538</v>
      </c>
      <c r="D58" s="465">
        <v>10.7</v>
      </c>
      <c r="E58" s="478"/>
      <c r="F58" s="467">
        <f t="shared" si="4"/>
        <v>0</v>
      </c>
      <c r="G58" s="478"/>
      <c r="H58" s="467">
        <f t="shared" si="5"/>
        <v>0</v>
      </c>
    </row>
    <row r="59" spans="1:8" ht="22.5">
      <c r="A59" s="463">
        <v>590111</v>
      </c>
      <c r="B59" s="472" t="s">
        <v>9549</v>
      </c>
      <c r="C59" s="463" t="s">
        <v>9538</v>
      </c>
      <c r="D59" s="465">
        <v>6.88</v>
      </c>
      <c r="E59" s="478"/>
      <c r="F59" s="467">
        <f t="shared" si="4"/>
        <v>0</v>
      </c>
      <c r="G59" s="478"/>
      <c r="H59" s="467">
        <f t="shared" si="5"/>
        <v>0</v>
      </c>
    </row>
    <row r="60" spans="1:8">
      <c r="A60" s="463">
        <v>590112</v>
      </c>
      <c r="B60" s="472" t="s">
        <v>9550</v>
      </c>
      <c r="C60" s="463" t="s">
        <v>9538</v>
      </c>
      <c r="D60" s="465">
        <v>11.34</v>
      </c>
      <c r="E60" s="478"/>
      <c r="F60" s="467">
        <f t="shared" si="4"/>
        <v>0</v>
      </c>
      <c r="G60" s="478"/>
      <c r="H60" s="467">
        <f t="shared" si="5"/>
        <v>0</v>
      </c>
    </row>
    <row r="61" spans="1:8" ht="22.5">
      <c r="A61" s="463">
        <v>590113</v>
      </c>
      <c r="B61" s="472" t="s">
        <v>9551</v>
      </c>
      <c r="C61" s="463" t="s">
        <v>9538</v>
      </c>
      <c r="D61" s="465">
        <v>7.59</v>
      </c>
      <c r="E61" s="478"/>
      <c r="F61" s="467">
        <f t="shared" si="4"/>
        <v>0</v>
      </c>
      <c r="G61" s="478"/>
      <c r="H61" s="467">
        <f t="shared" si="5"/>
        <v>0</v>
      </c>
    </row>
    <row r="62" spans="1:8" ht="33.75">
      <c r="A62" s="463">
        <v>590114</v>
      </c>
      <c r="B62" s="472" t="s">
        <v>9552</v>
      </c>
      <c r="C62" s="463" t="s">
        <v>9553</v>
      </c>
      <c r="D62" s="465" t="s">
        <v>9573</v>
      </c>
      <c r="E62" s="478"/>
      <c r="F62" s="467" t="e">
        <f t="shared" si="4"/>
        <v>#VALUE!</v>
      </c>
      <c r="G62" s="478"/>
      <c r="H62" s="467" t="e">
        <f t="shared" si="5"/>
        <v>#VALUE!</v>
      </c>
    </row>
    <row r="63" spans="1:8" ht="22.5">
      <c r="A63" s="463">
        <v>590115</v>
      </c>
      <c r="B63" s="472" t="s">
        <v>9555</v>
      </c>
      <c r="C63" s="463" t="s">
        <v>9538</v>
      </c>
      <c r="D63" s="465" t="s">
        <v>9574</v>
      </c>
      <c r="E63" s="478"/>
      <c r="F63" s="467" t="e">
        <f t="shared" si="4"/>
        <v>#VALUE!</v>
      </c>
      <c r="G63" s="478"/>
      <c r="H63" s="467" t="e">
        <f t="shared" si="5"/>
        <v>#VALUE!</v>
      </c>
    </row>
    <row r="64" spans="1:8" ht="22.5">
      <c r="A64" s="463">
        <v>590116</v>
      </c>
      <c r="B64" s="472" t="s">
        <v>9557</v>
      </c>
      <c r="C64" s="463" t="s">
        <v>9538</v>
      </c>
      <c r="D64" s="465" t="s">
        <v>9575</v>
      </c>
      <c r="E64" s="478"/>
      <c r="F64" s="467" t="e">
        <f t="shared" si="4"/>
        <v>#VALUE!</v>
      </c>
      <c r="G64" s="478"/>
      <c r="H64" s="467" t="e">
        <f t="shared" si="5"/>
        <v>#VALUE!</v>
      </c>
    </row>
    <row r="65" spans="1:8" ht="22.5">
      <c r="A65" s="463">
        <v>590117</v>
      </c>
      <c r="B65" s="472" t="s">
        <v>9559</v>
      </c>
      <c r="C65" s="463" t="s">
        <v>9553</v>
      </c>
      <c r="D65" s="465" t="s">
        <v>9576</v>
      </c>
      <c r="E65" s="478"/>
      <c r="F65" s="467" t="e">
        <f t="shared" si="4"/>
        <v>#VALUE!</v>
      </c>
      <c r="G65" s="478"/>
      <c r="H65" s="467" t="e">
        <f t="shared" si="5"/>
        <v>#VALUE!</v>
      </c>
    </row>
    <row r="66" spans="1:8">
      <c r="A66" s="463">
        <v>590118</v>
      </c>
      <c r="B66" s="472" t="s">
        <v>9561</v>
      </c>
      <c r="C66" s="463" t="s">
        <v>9538</v>
      </c>
      <c r="D66" s="465">
        <v>6.07</v>
      </c>
      <c r="E66" s="478"/>
      <c r="F66" s="467">
        <f t="shared" si="4"/>
        <v>0</v>
      </c>
      <c r="G66" s="478"/>
      <c r="H66" s="467">
        <f t="shared" si="5"/>
        <v>0</v>
      </c>
    </row>
    <row r="67" spans="1:8">
      <c r="A67" s="463">
        <v>590119</v>
      </c>
      <c r="B67" s="472" t="s">
        <v>9562</v>
      </c>
      <c r="C67" s="463" t="s">
        <v>9538</v>
      </c>
      <c r="D67" s="465">
        <v>11.41</v>
      </c>
      <c r="E67" s="478"/>
      <c r="F67" s="467">
        <f t="shared" si="4"/>
        <v>0</v>
      </c>
      <c r="G67" s="478"/>
      <c r="H67" s="467">
        <f t="shared" si="5"/>
        <v>0</v>
      </c>
    </row>
    <row r="68" spans="1:8" ht="22.5">
      <c r="A68" s="463">
        <v>590120</v>
      </c>
      <c r="B68" s="472" t="s">
        <v>9563</v>
      </c>
      <c r="C68" s="463" t="s">
        <v>9538</v>
      </c>
      <c r="D68" s="465">
        <v>10.08</v>
      </c>
      <c r="E68" s="478"/>
      <c r="F68" s="467">
        <f t="shared" si="4"/>
        <v>0</v>
      </c>
      <c r="G68" s="478"/>
      <c r="H68" s="467">
        <f t="shared" si="5"/>
        <v>0</v>
      </c>
    </row>
    <row r="69" spans="1:8">
      <c r="A69" s="463">
        <v>590121</v>
      </c>
      <c r="B69" s="472" t="s">
        <v>9532</v>
      </c>
      <c r="C69" s="463" t="s">
        <v>9553</v>
      </c>
      <c r="D69" s="465">
        <v>1681.83</v>
      </c>
      <c r="E69" s="478"/>
      <c r="F69" s="467">
        <f t="shared" si="4"/>
        <v>0</v>
      </c>
      <c r="G69" s="478"/>
      <c r="H69" s="467">
        <f t="shared" si="5"/>
        <v>0</v>
      </c>
    </row>
    <row r="70" spans="1:8">
      <c r="A70" s="463">
        <v>590122</v>
      </c>
      <c r="B70" s="472" t="s">
        <v>9564</v>
      </c>
      <c r="C70" s="463" t="s">
        <v>9553</v>
      </c>
      <c r="D70" s="465">
        <v>4519.2299999999996</v>
      </c>
      <c r="E70" s="478"/>
      <c r="F70" s="467">
        <f t="shared" si="4"/>
        <v>0</v>
      </c>
      <c r="G70" s="478"/>
      <c r="H70" s="467">
        <f t="shared" si="5"/>
        <v>0</v>
      </c>
    </row>
    <row r="71" spans="1:8" ht="22.5">
      <c r="A71" s="463">
        <v>590123</v>
      </c>
      <c r="B71" s="472" t="s">
        <v>9565</v>
      </c>
      <c r="C71" s="463" t="s">
        <v>9553</v>
      </c>
      <c r="D71" s="465" t="s">
        <v>9577</v>
      </c>
      <c r="E71" s="478"/>
      <c r="F71" s="467" t="e">
        <f t="shared" si="4"/>
        <v>#VALUE!</v>
      </c>
      <c r="G71" s="478"/>
      <c r="H71" s="467" t="e">
        <f t="shared" si="5"/>
        <v>#VALUE!</v>
      </c>
    </row>
    <row r="72" spans="1:8">
      <c r="A72" s="463">
        <v>590124</v>
      </c>
      <c r="B72" s="472" t="s">
        <v>9567</v>
      </c>
      <c r="C72" s="463" t="s">
        <v>9538</v>
      </c>
      <c r="D72" s="465">
        <v>7.59</v>
      </c>
      <c r="E72" s="478"/>
      <c r="F72" s="467">
        <f t="shared" si="4"/>
        <v>0</v>
      </c>
      <c r="G72" s="478"/>
      <c r="H72" s="467">
        <f t="shared" si="5"/>
        <v>0</v>
      </c>
    </row>
    <row r="73" spans="1:8">
      <c r="A73" s="463">
        <v>590125</v>
      </c>
      <c r="B73" s="472" t="s">
        <v>9568</v>
      </c>
      <c r="C73" s="463" t="s">
        <v>9538</v>
      </c>
      <c r="D73" s="465">
        <v>5.83</v>
      </c>
      <c r="E73" s="478"/>
      <c r="F73" s="467">
        <f t="shared" si="4"/>
        <v>0</v>
      </c>
      <c r="G73" s="478"/>
      <c r="H73" s="467">
        <f t="shared" si="5"/>
        <v>0</v>
      </c>
    </row>
    <row r="74" spans="1:8">
      <c r="A74" s="463">
        <v>590126</v>
      </c>
      <c r="B74" s="472" t="s">
        <v>9569</v>
      </c>
      <c r="C74" s="463" t="s">
        <v>9538</v>
      </c>
      <c r="D74" s="465">
        <v>7.4</v>
      </c>
      <c r="E74" s="478"/>
      <c r="F74" s="467">
        <f t="shared" si="4"/>
        <v>0</v>
      </c>
      <c r="G74" s="478"/>
      <c r="H74" s="467">
        <f t="shared" si="5"/>
        <v>0</v>
      </c>
    </row>
    <row r="75" spans="1:8" ht="22.5">
      <c r="A75" s="463">
        <v>590127</v>
      </c>
      <c r="B75" s="472" t="s">
        <v>9570</v>
      </c>
      <c r="C75" s="463" t="s">
        <v>9538</v>
      </c>
      <c r="D75" s="465">
        <v>15.16</v>
      </c>
      <c r="E75" s="478"/>
      <c r="F75" s="467">
        <f t="shared" si="4"/>
        <v>0</v>
      </c>
      <c r="G75" s="478"/>
      <c r="H75" s="467">
        <f t="shared" si="5"/>
        <v>0</v>
      </c>
    </row>
    <row r="76" spans="1:8">
      <c r="A76" s="479"/>
      <c r="B76" s="480" t="s">
        <v>4</v>
      </c>
      <c r="C76" s="481"/>
      <c r="D76" s="481"/>
      <c r="E76" s="482">
        <f>E47+E18</f>
        <v>46856</v>
      </c>
      <c r="F76" s="482">
        <f t="shared" ref="F76:H76" si="6">F47+F18</f>
        <v>208330151.14999998</v>
      </c>
      <c r="G76" s="482">
        <f t="shared" si="6"/>
        <v>59352</v>
      </c>
      <c r="H76" s="482">
        <f t="shared" si="6"/>
        <v>257706998.03</v>
      </c>
    </row>
  </sheetData>
  <mergeCells count="11">
    <mergeCell ref="B9:H9"/>
    <mergeCell ref="B19:H19"/>
    <mergeCell ref="B48:H48"/>
    <mergeCell ref="C2:D2"/>
    <mergeCell ref="A6:A8"/>
    <mergeCell ref="B6:B8"/>
    <mergeCell ref="C6:C8"/>
    <mergeCell ref="D6:D8"/>
    <mergeCell ref="E6:H6"/>
    <mergeCell ref="E7:F7"/>
    <mergeCell ref="G7:H7"/>
  </mergeCells>
  <printOptions horizontalCentered="1"/>
  <pageMargins left="0.15748031496062992" right="0.15748031496062992" top="0.35433070866141736" bottom="0.35433070866141736" header="0.31496062992125984" footer="0.31496062992125984"/>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67"/>
  <sheetViews>
    <sheetView zoomScaleNormal="100" zoomScaleSheetLayoutView="100" workbookViewId="0">
      <pane ySplit="6" topLeftCell="A7" activePane="bottomLeft" state="frozen"/>
      <selection activeCell="G18" sqref="G18"/>
      <selection pane="bottomLeft" activeCell="F14" sqref="F14"/>
    </sheetView>
  </sheetViews>
  <sheetFormatPr defaultRowHeight="15"/>
  <cols>
    <col min="1" max="1" width="8.42578125" style="490" customWidth="1"/>
    <col min="2" max="2" width="9.42578125" style="490" customWidth="1"/>
    <col min="3" max="3" width="9.28515625" style="490" bestFit="1" customWidth="1"/>
    <col min="4" max="4" width="35.42578125" style="490" bestFit="1" customWidth="1"/>
    <col min="5" max="5" width="10.28515625" style="490" customWidth="1"/>
    <col min="6" max="6" width="19.28515625" style="490" customWidth="1"/>
    <col min="7" max="7" width="8" style="643" bestFit="1" customWidth="1"/>
    <col min="8" max="8" width="9.42578125" style="490" bestFit="1" customWidth="1"/>
    <col min="9" max="9" width="14.85546875" style="490" bestFit="1" customWidth="1"/>
    <col min="10" max="10" width="8" style="644" bestFit="1" customWidth="1"/>
    <col min="11" max="11" width="10.5703125" style="490" bestFit="1" customWidth="1"/>
    <col min="12" max="12" width="14.85546875" style="490" bestFit="1" customWidth="1"/>
    <col min="13" max="13" width="16.5703125" style="490" hidden="1" customWidth="1"/>
    <col min="14" max="14" width="13" style="490" hidden="1" customWidth="1"/>
    <col min="15" max="16384" width="9.140625" style="490"/>
  </cols>
  <sheetData>
    <row r="1" spans="1:13">
      <c r="A1" s="483"/>
      <c r="B1" s="483"/>
      <c r="C1" s="484"/>
      <c r="D1" s="485" t="s">
        <v>30</v>
      </c>
      <c r="E1" s="486" t="s">
        <v>9578</v>
      </c>
      <c r="F1" s="486"/>
      <c r="G1" s="487"/>
      <c r="H1" s="488"/>
      <c r="I1" s="488"/>
      <c r="J1" s="489"/>
      <c r="K1" s="488"/>
      <c r="L1" s="488"/>
    </row>
    <row r="2" spans="1:13">
      <c r="A2" s="483"/>
      <c r="B2" s="483"/>
      <c r="C2" s="484"/>
      <c r="D2" s="485" t="s">
        <v>31</v>
      </c>
      <c r="E2" s="491" t="s">
        <v>7748</v>
      </c>
      <c r="F2" s="488"/>
      <c r="G2" s="487"/>
      <c r="H2" s="488"/>
      <c r="I2" s="488"/>
      <c r="J2" s="489"/>
      <c r="K2" s="488"/>
      <c r="L2" s="488"/>
    </row>
    <row r="3" spans="1:13">
      <c r="A3" s="483"/>
      <c r="B3" s="483"/>
      <c r="C3" s="484"/>
      <c r="D3" s="925" t="s">
        <v>9579</v>
      </c>
      <c r="E3" s="924" t="s">
        <v>7830</v>
      </c>
      <c r="F3" s="492"/>
      <c r="G3" s="1012"/>
      <c r="H3" s="1012"/>
      <c r="I3" s="1012"/>
      <c r="J3" s="493"/>
    </row>
    <row r="4" spans="1:13" ht="15.75" thickBot="1">
      <c r="A4" s="483"/>
      <c r="B4" s="483"/>
      <c r="C4" s="484"/>
      <c r="D4" s="485"/>
      <c r="E4" s="494"/>
      <c r="F4" s="492"/>
      <c r="G4" s="487"/>
      <c r="H4" s="488"/>
      <c r="I4" s="488"/>
      <c r="J4" s="489"/>
      <c r="K4" s="488"/>
      <c r="L4" s="488"/>
    </row>
    <row r="5" spans="1:13" ht="22.5" customHeight="1">
      <c r="A5" s="1013" t="s">
        <v>9580</v>
      </c>
      <c r="B5" s="1015" t="s">
        <v>9581</v>
      </c>
      <c r="C5" s="1017" t="s">
        <v>2</v>
      </c>
      <c r="D5" s="1019" t="s">
        <v>9582</v>
      </c>
      <c r="E5" s="1015" t="s">
        <v>9583</v>
      </c>
      <c r="F5" s="1021" t="s">
        <v>9584</v>
      </c>
      <c r="G5" s="1023" t="s">
        <v>9585</v>
      </c>
      <c r="H5" s="1024"/>
      <c r="I5" s="1024"/>
      <c r="J5" s="999" t="s">
        <v>8001</v>
      </c>
      <c r="K5" s="1000"/>
      <c r="L5" s="1001"/>
    </row>
    <row r="6" spans="1:13" ht="22.5">
      <c r="A6" s="1014"/>
      <c r="B6" s="1016"/>
      <c r="C6" s="1018"/>
      <c r="D6" s="1020"/>
      <c r="E6" s="1016"/>
      <c r="F6" s="1022"/>
      <c r="G6" s="496" t="s">
        <v>9517</v>
      </c>
      <c r="H6" s="497" t="s">
        <v>9586</v>
      </c>
      <c r="I6" s="498" t="s">
        <v>9587</v>
      </c>
      <c r="J6" s="499" t="s">
        <v>9517</v>
      </c>
      <c r="K6" s="497" t="s">
        <v>9586</v>
      </c>
      <c r="L6" s="500" t="s">
        <v>9587</v>
      </c>
    </row>
    <row r="7" spans="1:13" ht="18.75" customHeight="1">
      <c r="A7" s="1002" t="s">
        <v>9588</v>
      </c>
      <c r="B7" s="1003"/>
      <c r="C7" s="1003"/>
      <c r="D7" s="1003"/>
      <c r="E7" s="1003"/>
      <c r="F7" s="1004"/>
      <c r="G7" s="501"/>
      <c r="H7" s="502"/>
      <c r="I7" s="503">
        <f>SUM(I8:I65)</f>
        <v>93789987.752999991</v>
      </c>
      <c r="J7" s="504"/>
      <c r="K7" s="503"/>
      <c r="L7" s="505">
        <f>SUM(L8:L65)</f>
        <v>75220207</v>
      </c>
      <c r="M7" s="506">
        <v>93790000</v>
      </c>
    </row>
    <row r="8" spans="1:13" ht="16.5">
      <c r="A8" s="507" t="s">
        <v>9589</v>
      </c>
      <c r="B8" s="508" t="s">
        <v>9590</v>
      </c>
      <c r="C8" s="509" t="s">
        <v>9591</v>
      </c>
      <c r="D8" s="509" t="s">
        <v>9592</v>
      </c>
      <c r="E8" s="510" t="s">
        <v>9593</v>
      </c>
      <c r="F8" s="511" t="s">
        <v>9594</v>
      </c>
      <c r="G8" s="501">
        <v>925</v>
      </c>
      <c r="H8" s="512">
        <v>1174.778</v>
      </c>
      <c r="I8" s="513">
        <f t="shared" ref="I8:I65" si="0">G8*H8</f>
        <v>1086669.6499999999</v>
      </c>
      <c r="J8" s="514">
        <v>856</v>
      </c>
      <c r="K8" s="512">
        <v>1177.4988317757009</v>
      </c>
      <c r="L8" s="515">
        <f>J8*K8</f>
        <v>1007938.9999999999</v>
      </c>
      <c r="M8" s="516">
        <f>M7-I7</f>
        <v>12.247000008821487</v>
      </c>
    </row>
    <row r="9" spans="1:13">
      <c r="A9" s="517" t="s">
        <v>9595</v>
      </c>
      <c r="B9" s="518" t="s">
        <v>9596</v>
      </c>
      <c r="C9" s="519" t="s">
        <v>9597</v>
      </c>
      <c r="D9" s="519" t="s">
        <v>9598</v>
      </c>
      <c r="E9" s="510" t="s">
        <v>9599</v>
      </c>
      <c r="F9" s="520" t="s">
        <v>9600</v>
      </c>
      <c r="G9" s="501">
        <v>152</v>
      </c>
      <c r="H9" s="512">
        <v>627</v>
      </c>
      <c r="I9" s="513">
        <f t="shared" si="0"/>
        <v>95304</v>
      </c>
      <c r="J9" s="514">
        <v>165</v>
      </c>
      <c r="K9" s="512">
        <v>576.93333333333328</v>
      </c>
      <c r="L9" s="515">
        <f t="shared" ref="L9:L65" si="1">J9*K9</f>
        <v>95193.999999999985</v>
      </c>
      <c r="M9" s="516"/>
    </row>
    <row r="10" spans="1:13">
      <c r="A10" s="507" t="s">
        <v>9601</v>
      </c>
      <c r="B10" s="508" t="s">
        <v>9602</v>
      </c>
      <c r="C10" s="509" t="s">
        <v>9603</v>
      </c>
      <c r="D10" s="509" t="s">
        <v>9604</v>
      </c>
      <c r="E10" s="510" t="s">
        <v>9599</v>
      </c>
      <c r="F10" s="521" t="s">
        <v>9605</v>
      </c>
      <c r="G10" s="501">
        <v>7560</v>
      </c>
      <c r="H10" s="512">
        <v>200.53000000000003</v>
      </c>
      <c r="I10" s="513">
        <f t="shared" si="0"/>
        <v>1516006.8000000003</v>
      </c>
      <c r="J10" s="514">
        <v>5520</v>
      </c>
      <c r="K10" s="512">
        <v>200.5070652173913</v>
      </c>
      <c r="L10" s="515">
        <f t="shared" si="1"/>
        <v>1106799</v>
      </c>
      <c r="M10" s="516"/>
    </row>
    <row r="11" spans="1:13">
      <c r="A11" s="507" t="s">
        <v>9606</v>
      </c>
      <c r="B11" s="508" t="s">
        <v>9602</v>
      </c>
      <c r="C11" s="509" t="s">
        <v>9607</v>
      </c>
      <c r="D11" s="509" t="s">
        <v>9608</v>
      </c>
      <c r="E11" s="510" t="s">
        <v>9599</v>
      </c>
      <c r="F11" s="521" t="s">
        <v>9609</v>
      </c>
      <c r="G11" s="501">
        <v>18000</v>
      </c>
      <c r="H11" s="512">
        <v>721.82000000000016</v>
      </c>
      <c r="I11" s="513">
        <f t="shared" si="0"/>
        <v>12992760.000000004</v>
      </c>
      <c r="J11" s="514">
        <v>14010</v>
      </c>
      <c r="K11" s="512">
        <v>721.98865096359748</v>
      </c>
      <c r="L11" s="515">
        <f t="shared" si="1"/>
        <v>10115061</v>
      </c>
      <c r="M11" s="516"/>
    </row>
    <row r="12" spans="1:13">
      <c r="A12" s="522" t="s">
        <v>9610</v>
      </c>
      <c r="B12" s="523" t="s">
        <v>9611</v>
      </c>
      <c r="C12" s="524" t="s">
        <v>9612</v>
      </c>
      <c r="D12" s="525" t="s">
        <v>9613</v>
      </c>
      <c r="E12" s="510" t="s">
        <v>9593</v>
      </c>
      <c r="F12" s="511" t="s">
        <v>9614</v>
      </c>
      <c r="G12" s="501">
        <v>71</v>
      </c>
      <c r="H12" s="512">
        <v>2450.5800000000004</v>
      </c>
      <c r="I12" s="513">
        <f t="shared" si="0"/>
        <v>173991.18000000002</v>
      </c>
      <c r="J12" s="514">
        <v>71</v>
      </c>
      <c r="K12" s="512">
        <v>2456.2676056338028</v>
      </c>
      <c r="L12" s="515">
        <f t="shared" si="1"/>
        <v>174395</v>
      </c>
      <c r="M12" s="516"/>
    </row>
    <row r="13" spans="1:13" s="516" customFormat="1" ht="16.5">
      <c r="A13" s="526" t="s">
        <v>9615</v>
      </c>
      <c r="B13" s="527" t="s">
        <v>9616</v>
      </c>
      <c r="C13" s="519" t="s">
        <v>9617</v>
      </c>
      <c r="D13" s="519" t="s">
        <v>9618</v>
      </c>
      <c r="E13" s="510" t="s">
        <v>9593</v>
      </c>
      <c r="F13" s="520" t="s">
        <v>9619</v>
      </c>
      <c r="G13" s="501">
        <v>25</v>
      </c>
      <c r="H13" s="512">
        <v>4515.1260000000002</v>
      </c>
      <c r="I13" s="513">
        <f t="shared" si="0"/>
        <v>112878.15000000001</v>
      </c>
      <c r="J13" s="514">
        <v>0</v>
      </c>
      <c r="K13" s="512">
        <v>0</v>
      </c>
      <c r="L13" s="515">
        <f t="shared" si="1"/>
        <v>0</v>
      </c>
    </row>
    <row r="14" spans="1:13" s="516" customFormat="1" ht="16.5">
      <c r="A14" s="526" t="s">
        <v>9620</v>
      </c>
      <c r="B14" s="527" t="s">
        <v>9616</v>
      </c>
      <c r="C14" s="519" t="s">
        <v>9621</v>
      </c>
      <c r="D14" s="519" t="s">
        <v>9622</v>
      </c>
      <c r="E14" s="510" t="s">
        <v>9593</v>
      </c>
      <c r="F14" s="520" t="s">
        <v>9619</v>
      </c>
      <c r="G14" s="501">
        <v>50</v>
      </c>
      <c r="H14" s="512">
        <v>18327.759999999998</v>
      </c>
      <c r="I14" s="513">
        <f t="shared" si="0"/>
        <v>916387.99999999988</v>
      </c>
      <c r="J14" s="514">
        <v>0</v>
      </c>
      <c r="K14" s="512">
        <v>0</v>
      </c>
      <c r="L14" s="515">
        <f t="shared" si="1"/>
        <v>0</v>
      </c>
    </row>
    <row r="15" spans="1:13">
      <c r="A15" s="507" t="s">
        <v>9623</v>
      </c>
      <c r="B15" s="508" t="s">
        <v>9624</v>
      </c>
      <c r="C15" s="524" t="s">
        <v>9625</v>
      </c>
      <c r="D15" s="528" t="s">
        <v>9626</v>
      </c>
      <c r="E15" s="510" t="s">
        <v>9593</v>
      </c>
      <c r="F15" s="529" t="s">
        <v>9627</v>
      </c>
      <c r="G15" s="501">
        <v>30</v>
      </c>
      <c r="H15" s="512">
        <v>1492.7</v>
      </c>
      <c r="I15" s="513">
        <f t="shared" si="0"/>
        <v>44781</v>
      </c>
      <c r="J15" s="514">
        <v>4</v>
      </c>
      <c r="K15" s="512">
        <v>1492.75</v>
      </c>
      <c r="L15" s="515">
        <f t="shared" si="1"/>
        <v>5971</v>
      </c>
      <c r="M15" s="516"/>
    </row>
    <row r="16" spans="1:13">
      <c r="A16" s="530" t="s">
        <v>9628</v>
      </c>
      <c r="B16" s="508" t="s">
        <v>9629</v>
      </c>
      <c r="C16" s="531" t="s">
        <v>9630</v>
      </c>
      <c r="D16" s="532" t="s">
        <v>9631</v>
      </c>
      <c r="E16" s="533" t="s">
        <v>9593</v>
      </c>
      <c r="F16" s="534" t="s">
        <v>9632</v>
      </c>
      <c r="G16" s="501">
        <v>45</v>
      </c>
      <c r="H16" s="512">
        <v>115867.18000000001</v>
      </c>
      <c r="I16" s="513">
        <f t="shared" si="0"/>
        <v>5214023.1000000006</v>
      </c>
      <c r="J16" s="514">
        <v>0</v>
      </c>
      <c r="K16" s="512">
        <v>0</v>
      </c>
      <c r="L16" s="515">
        <f t="shared" si="1"/>
        <v>0</v>
      </c>
      <c r="M16" s="516"/>
    </row>
    <row r="17" spans="1:13">
      <c r="A17" s="530" t="s">
        <v>9628</v>
      </c>
      <c r="B17" s="508" t="s">
        <v>9629</v>
      </c>
      <c r="C17" s="531" t="s">
        <v>9633</v>
      </c>
      <c r="D17" s="532" t="s">
        <v>9631</v>
      </c>
      <c r="E17" s="533" t="s">
        <v>9593</v>
      </c>
      <c r="F17" s="534" t="s">
        <v>9632</v>
      </c>
      <c r="G17" s="501"/>
      <c r="H17" s="512">
        <v>0</v>
      </c>
      <c r="I17" s="513">
        <f t="shared" si="0"/>
        <v>0</v>
      </c>
      <c r="J17" s="514">
        <v>1</v>
      </c>
      <c r="K17" s="512">
        <v>94600</v>
      </c>
      <c r="L17" s="515">
        <f t="shared" si="1"/>
        <v>94600</v>
      </c>
      <c r="M17" s="516"/>
    </row>
    <row r="18" spans="1:13">
      <c r="A18" s="517" t="s">
        <v>9634</v>
      </c>
      <c r="B18" s="535" t="s">
        <v>9635</v>
      </c>
      <c r="C18" s="519" t="s">
        <v>9636</v>
      </c>
      <c r="D18" s="536" t="s">
        <v>9637</v>
      </c>
      <c r="E18" s="510" t="s">
        <v>9593</v>
      </c>
      <c r="F18" s="537" t="s">
        <v>9638</v>
      </c>
      <c r="G18" s="501">
        <v>150</v>
      </c>
      <c r="H18" s="512">
        <v>1421.6400000000003</v>
      </c>
      <c r="I18" s="513">
        <f t="shared" si="0"/>
        <v>213246.00000000006</v>
      </c>
      <c r="J18" s="514">
        <v>87</v>
      </c>
      <c r="K18" s="512">
        <v>1424.3563218390805</v>
      </c>
      <c r="L18" s="515">
        <f t="shared" si="1"/>
        <v>123919</v>
      </c>
      <c r="M18" s="516"/>
    </row>
    <row r="19" spans="1:13" s="516" customFormat="1">
      <c r="A19" s="538" t="s">
        <v>9639</v>
      </c>
      <c r="B19" s="533" t="s">
        <v>9640</v>
      </c>
      <c r="C19" s="539" t="s">
        <v>9641</v>
      </c>
      <c r="D19" s="539" t="s">
        <v>9642</v>
      </c>
      <c r="E19" s="510" t="s">
        <v>9593</v>
      </c>
      <c r="F19" s="534" t="s">
        <v>9643</v>
      </c>
      <c r="G19" s="501">
        <v>300</v>
      </c>
      <c r="H19" s="512">
        <v>118.80000000000001</v>
      </c>
      <c r="I19" s="513">
        <f t="shared" si="0"/>
        <v>35640</v>
      </c>
      <c r="J19" s="514">
        <v>229</v>
      </c>
      <c r="K19" s="512">
        <v>219.89082969432314</v>
      </c>
      <c r="L19" s="515">
        <f t="shared" si="1"/>
        <v>50355</v>
      </c>
    </row>
    <row r="20" spans="1:13" s="516" customFormat="1">
      <c r="A20" s="538" t="s">
        <v>9644</v>
      </c>
      <c r="B20" s="533" t="s">
        <v>9624</v>
      </c>
      <c r="C20" s="539" t="s">
        <v>9645</v>
      </c>
      <c r="D20" s="539" t="s">
        <v>9646</v>
      </c>
      <c r="E20" s="510" t="s">
        <v>9593</v>
      </c>
      <c r="F20" s="534" t="s">
        <v>9627</v>
      </c>
      <c r="G20" s="501"/>
      <c r="H20" s="512">
        <v>0</v>
      </c>
      <c r="I20" s="513">
        <f t="shared" si="0"/>
        <v>0</v>
      </c>
      <c r="J20" s="514">
        <v>4</v>
      </c>
      <c r="K20" s="512">
        <v>1492.75</v>
      </c>
      <c r="L20" s="515">
        <f t="shared" si="1"/>
        <v>5971</v>
      </c>
    </row>
    <row r="21" spans="1:13" s="516" customFormat="1">
      <c r="A21" s="540" t="s">
        <v>9647</v>
      </c>
      <c r="B21" s="508" t="s">
        <v>9648</v>
      </c>
      <c r="C21" s="532" t="s">
        <v>9649</v>
      </c>
      <c r="D21" s="532" t="s">
        <v>9650</v>
      </c>
      <c r="E21" s="510" t="s">
        <v>9593</v>
      </c>
      <c r="F21" s="534" t="s">
        <v>9651</v>
      </c>
      <c r="G21" s="501">
        <v>70</v>
      </c>
      <c r="H21" s="512">
        <v>7015.3600000000006</v>
      </c>
      <c r="I21" s="513">
        <f t="shared" si="0"/>
        <v>491075.20000000007</v>
      </c>
      <c r="J21" s="514">
        <v>61</v>
      </c>
      <c r="K21" s="512">
        <v>7035.1475409836066</v>
      </c>
      <c r="L21" s="515">
        <f t="shared" si="1"/>
        <v>429144</v>
      </c>
    </row>
    <row r="22" spans="1:13" s="516" customFormat="1">
      <c r="A22" s="540" t="s">
        <v>9652</v>
      </c>
      <c r="B22" s="508" t="s">
        <v>9648</v>
      </c>
      <c r="C22" s="532" t="s">
        <v>9653</v>
      </c>
      <c r="D22" s="532" t="s">
        <v>9654</v>
      </c>
      <c r="E22" s="510" t="s">
        <v>9593</v>
      </c>
      <c r="F22" s="534" t="s">
        <v>9655</v>
      </c>
      <c r="G22" s="501">
        <v>110</v>
      </c>
      <c r="H22" s="512">
        <v>1764.807</v>
      </c>
      <c r="I22" s="513">
        <f t="shared" si="0"/>
        <v>194128.77</v>
      </c>
      <c r="J22" s="514">
        <v>88</v>
      </c>
      <c r="K22" s="512">
        <v>1767.909090909091</v>
      </c>
      <c r="L22" s="515">
        <f t="shared" si="1"/>
        <v>155576</v>
      </c>
    </row>
    <row r="23" spans="1:13" s="516" customFormat="1">
      <c r="A23" s="522" t="s">
        <v>9656</v>
      </c>
      <c r="B23" s="508" t="s">
        <v>9648</v>
      </c>
      <c r="C23" s="524" t="s">
        <v>9657</v>
      </c>
      <c r="D23" s="509" t="s">
        <v>9658</v>
      </c>
      <c r="E23" s="510" t="s">
        <v>9593</v>
      </c>
      <c r="F23" s="521" t="s">
        <v>9659</v>
      </c>
      <c r="G23" s="501">
        <v>200</v>
      </c>
      <c r="H23" s="512">
        <v>2176.174</v>
      </c>
      <c r="I23" s="513">
        <f t="shared" si="0"/>
        <v>435234.8</v>
      </c>
      <c r="J23" s="514">
        <v>176</v>
      </c>
      <c r="K23" s="512">
        <v>2176.1704545454545</v>
      </c>
      <c r="L23" s="515">
        <f t="shared" si="1"/>
        <v>383006</v>
      </c>
    </row>
    <row r="24" spans="1:13" s="516" customFormat="1">
      <c r="A24" s="522" t="s">
        <v>9660</v>
      </c>
      <c r="B24" s="508" t="s">
        <v>9661</v>
      </c>
      <c r="C24" s="524" t="s">
        <v>9662</v>
      </c>
      <c r="D24" s="509" t="s">
        <v>9663</v>
      </c>
      <c r="E24" s="510" t="s">
        <v>9593</v>
      </c>
      <c r="F24" s="521" t="s">
        <v>9664</v>
      </c>
      <c r="G24" s="501">
        <v>280</v>
      </c>
      <c r="H24" s="512">
        <v>1205.1600000000001</v>
      </c>
      <c r="I24" s="513">
        <f t="shared" si="0"/>
        <v>337444.80000000005</v>
      </c>
      <c r="J24" s="514">
        <v>252</v>
      </c>
      <c r="K24" s="512">
        <v>1205.765873015873</v>
      </c>
      <c r="L24" s="515">
        <f t="shared" si="1"/>
        <v>303853</v>
      </c>
    </row>
    <row r="25" spans="1:13" s="516" customFormat="1">
      <c r="A25" s="540" t="s">
        <v>9665</v>
      </c>
      <c r="B25" s="495" t="s">
        <v>9661</v>
      </c>
      <c r="C25" s="532" t="s">
        <v>9666</v>
      </c>
      <c r="D25" s="532" t="s">
        <v>9667</v>
      </c>
      <c r="E25" s="510" t="s">
        <v>9593</v>
      </c>
      <c r="F25" s="511" t="s">
        <v>9668</v>
      </c>
      <c r="G25" s="501"/>
      <c r="H25" s="512">
        <v>0</v>
      </c>
      <c r="I25" s="513">
        <f t="shared" si="0"/>
        <v>0</v>
      </c>
      <c r="J25" s="514">
        <v>74</v>
      </c>
      <c r="K25" s="512">
        <v>1212.2027027027027</v>
      </c>
      <c r="L25" s="515">
        <f t="shared" si="1"/>
        <v>89703</v>
      </c>
    </row>
    <row r="26" spans="1:13" s="516" customFormat="1" ht="16.5">
      <c r="A26" s="522" t="s">
        <v>9669</v>
      </c>
      <c r="B26" s="523" t="s">
        <v>9670</v>
      </c>
      <c r="C26" s="524" t="s">
        <v>9671</v>
      </c>
      <c r="D26" s="525" t="s">
        <v>9672</v>
      </c>
      <c r="E26" s="510" t="s">
        <v>9593</v>
      </c>
      <c r="F26" s="511" t="s">
        <v>9673</v>
      </c>
      <c r="G26" s="501">
        <v>126</v>
      </c>
      <c r="H26" s="512">
        <v>302.5</v>
      </c>
      <c r="I26" s="513">
        <f t="shared" si="0"/>
        <v>38115</v>
      </c>
      <c r="J26" s="514">
        <v>119</v>
      </c>
      <c r="K26" s="512">
        <v>437.97478991596637</v>
      </c>
      <c r="L26" s="515">
        <f t="shared" si="1"/>
        <v>52119</v>
      </c>
    </row>
    <row r="27" spans="1:13" s="516" customFormat="1">
      <c r="A27" s="522" t="s">
        <v>9674</v>
      </c>
      <c r="B27" s="523" t="s">
        <v>9675</v>
      </c>
      <c r="C27" s="524" t="s">
        <v>9676</v>
      </c>
      <c r="D27" s="525" t="s">
        <v>9677</v>
      </c>
      <c r="E27" s="510" t="s">
        <v>9593</v>
      </c>
      <c r="F27" s="511" t="s">
        <v>9678</v>
      </c>
      <c r="G27" s="501"/>
      <c r="H27" s="512">
        <v>0</v>
      </c>
      <c r="I27" s="513">
        <f t="shared" si="0"/>
        <v>0</v>
      </c>
      <c r="J27" s="514">
        <v>2</v>
      </c>
      <c r="K27" s="512">
        <v>33301</v>
      </c>
      <c r="L27" s="515">
        <f t="shared" si="1"/>
        <v>66602</v>
      </c>
    </row>
    <row r="28" spans="1:13" s="516" customFormat="1" ht="24.75">
      <c r="A28" s="522" t="s">
        <v>9679</v>
      </c>
      <c r="B28" s="523" t="s">
        <v>9670</v>
      </c>
      <c r="C28" s="524" t="s">
        <v>9680</v>
      </c>
      <c r="D28" s="525" t="s">
        <v>9681</v>
      </c>
      <c r="E28" s="510" t="s">
        <v>9593</v>
      </c>
      <c r="F28" s="511" t="s">
        <v>9682</v>
      </c>
      <c r="G28" s="501">
        <v>160</v>
      </c>
      <c r="H28" s="512">
        <v>55236.060000000005</v>
      </c>
      <c r="I28" s="513">
        <f t="shared" si="0"/>
        <v>8837769.6000000015</v>
      </c>
      <c r="J28" s="514">
        <v>151</v>
      </c>
      <c r="K28" s="512">
        <v>62838.834437086094</v>
      </c>
      <c r="L28" s="515">
        <f t="shared" si="1"/>
        <v>9488664</v>
      </c>
    </row>
    <row r="29" spans="1:13" s="516" customFormat="1">
      <c r="A29" s="507" t="s">
        <v>9683</v>
      </c>
      <c r="B29" s="508" t="s">
        <v>9684</v>
      </c>
      <c r="C29" s="509" t="s">
        <v>9685</v>
      </c>
      <c r="D29" s="532" t="s">
        <v>9686</v>
      </c>
      <c r="E29" s="510" t="s">
        <v>9593</v>
      </c>
      <c r="F29" s="511" t="s">
        <v>9687</v>
      </c>
      <c r="G29" s="501">
        <v>550</v>
      </c>
      <c r="H29" s="512">
        <v>579.81000000000006</v>
      </c>
      <c r="I29" s="513">
        <f t="shared" si="0"/>
        <v>318895.50000000006</v>
      </c>
      <c r="J29" s="514">
        <v>524</v>
      </c>
      <c r="K29" s="512">
        <v>580.75381679389318</v>
      </c>
      <c r="L29" s="515">
        <f t="shared" si="1"/>
        <v>304315</v>
      </c>
    </row>
    <row r="30" spans="1:13" s="516" customFormat="1">
      <c r="A30" s="507" t="s">
        <v>9688</v>
      </c>
      <c r="B30" s="508" t="s">
        <v>9661</v>
      </c>
      <c r="C30" s="509" t="s">
        <v>9689</v>
      </c>
      <c r="D30" s="509" t="s">
        <v>9690</v>
      </c>
      <c r="E30" s="510" t="s">
        <v>9593</v>
      </c>
      <c r="F30" s="521" t="s">
        <v>9691</v>
      </c>
      <c r="G30" s="501">
        <v>360</v>
      </c>
      <c r="H30" s="512">
        <v>1873.3000000000002</v>
      </c>
      <c r="I30" s="513">
        <f t="shared" si="0"/>
        <v>674388.00000000012</v>
      </c>
      <c r="J30" s="514">
        <v>326</v>
      </c>
      <c r="K30" s="512">
        <v>1879.4693251533743</v>
      </c>
      <c r="L30" s="515">
        <f t="shared" si="1"/>
        <v>612707</v>
      </c>
    </row>
    <row r="31" spans="1:13" s="516" customFormat="1" ht="24.75">
      <c r="A31" s="507" t="s">
        <v>9692</v>
      </c>
      <c r="B31" s="541" t="s">
        <v>9693</v>
      </c>
      <c r="C31" s="509" t="s">
        <v>9694</v>
      </c>
      <c r="D31" s="528" t="s">
        <v>9695</v>
      </c>
      <c r="E31" s="510" t="s">
        <v>9593</v>
      </c>
      <c r="F31" s="521" t="s">
        <v>9696</v>
      </c>
      <c r="G31" s="501">
        <v>125</v>
      </c>
      <c r="H31" s="512">
        <v>58610.42</v>
      </c>
      <c r="I31" s="513">
        <f t="shared" si="0"/>
        <v>7326302.5</v>
      </c>
      <c r="J31" s="514">
        <v>119</v>
      </c>
      <c r="K31" s="512">
        <v>58755.697478991598</v>
      </c>
      <c r="L31" s="515">
        <f t="shared" si="1"/>
        <v>6991928</v>
      </c>
    </row>
    <row r="32" spans="1:13" s="516" customFormat="1">
      <c r="A32" s="522" t="s">
        <v>9697</v>
      </c>
      <c r="B32" s="523" t="s">
        <v>9698</v>
      </c>
      <c r="C32" s="524" t="s">
        <v>9699</v>
      </c>
      <c r="D32" s="525" t="s">
        <v>9700</v>
      </c>
      <c r="E32" s="510" t="s">
        <v>9593</v>
      </c>
      <c r="F32" s="511" t="s">
        <v>9701</v>
      </c>
      <c r="G32" s="501">
        <v>2200</v>
      </c>
      <c r="H32" s="512">
        <v>564.96</v>
      </c>
      <c r="I32" s="513">
        <f t="shared" si="0"/>
        <v>1242912</v>
      </c>
      <c r="J32" s="514">
        <v>2057</v>
      </c>
      <c r="K32" s="512">
        <v>563.51482741857069</v>
      </c>
      <c r="L32" s="515">
        <f t="shared" si="1"/>
        <v>1159150</v>
      </c>
    </row>
    <row r="33" spans="1:12" s="516" customFormat="1" ht="16.5">
      <c r="A33" s="517" t="s">
        <v>9702</v>
      </c>
      <c r="B33" s="508" t="s">
        <v>9703</v>
      </c>
      <c r="C33" s="519" t="s">
        <v>9704</v>
      </c>
      <c r="D33" s="536" t="s">
        <v>9705</v>
      </c>
      <c r="E33" s="510" t="s">
        <v>9593</v>
      </c>
      <c r="F33" s="542" t="s">
        <v>9706</v>
      </c>
      <c r="G33" s="501">
        <v>400</v>
      </c>
      <c r="H33" s="512">
        <v>740.08</v>
      </c>
      <c r="I33" s="513">
        <f t="shared" si="0"/>
        <v>296032</v>
      </c>
      <c r="J33" s="514">
        <v>192</v>
      </c>
      <c r="K33" s="512">
        <v>736.234375</v>
      </c>
      <c r="L33" s="515">
        <f t="shared" si="1"/>
        <v>141357</v>
      </c>
    </row>
    <row r="34" spans="1:12" s="516" customFormat="1">
      <c r="A34" s="522" t="s">
        <v>9707</v>
      </c>
      <c r="B34" s="523" t="s">
        <v>9703</v>
      </c>
      <c r="C34" s="531" t="s">
        <v>9708</v>
      </c>
      <c r="D34" s="531" t="s">
        <v>9709</v>
      </c>
      <c r="E34" s="510" t="s">
        <v>9593</v>
      </c>
      <c r="F34" s="511" t="s">
        <v>9710</v>
      </c>
      <c r="G34" s="501"/>
      <c r="H34" s="512">
        <v>0</v>
      </c>
      <c r="I34" s="513">
        <f t="shared" si="0"/>
        <v>0</v>
      </c>
      <c r="J34" s="514">
        <v>183</v>
      </c>
      <c r="K34" s="512">
        <v>736.21857923497271</v>
      </c>
      <c r="L34" s="515">
        <f t="shared" si="1"/>
        <v>134728</v>
      </c>
    </row>
    <row r="35" spans="1:12" s="516" customFormat="1">
      <c r="A35" s="522" t="s">
        <v>9711</v>
      </c>
      <c r="B35" s="523" t="s">
        <v>9712</v>
      </c>
      <c r="C35" s="531" t="s">
        <v>9713</v>
      </c>
      <c r="D35" s="531" t="s">
        <v>9714</v>
      </c>
      <c r="E35" s="510" t="s">
        <v>9593</v>
      </c>
      <c r="F35" s="511" t="s">
        <v>9715</v>
      </c>
      <c r="G35" s="501">
        <v>270</v>
      </c>
      <c r="H35" s="512">
        <v>26366.340000000004</v>
      </c>
      <c r="I35" s="513">
        <f t="shared" si="0"/>
        <v>7118911.8000000007</v>
      </c>
      <c r="J35" s="514">
        <v>159</v>
      </c>
      <c r="K35" s="512">
        <v>26366.33962264151</v>
      </c>
      <c r="L35" s="515">
        <f t="shared" si="1"/>
        <v>4192248</v>
      </c>
    </row>
    <row r="36" spans="1:12" s="516" customFormat="1">
      <c r="A36" s="507" t="s">
        <v>9716</v>
      </c>
      <c r="B36" s="508" t="s">
        <v>9717</v>
      </c>
      <c r="C36" s="509" t="s">
        <v>9718</v>
      </c>
      <c r="D36" s="509" t="s">
        <v>9719</v>
      </c>
      <c r="E36" s="510" t="s">
        <v>9593</v>
      </c>
      <c r="F36" s="511" t="s">
        <v>9720</v>
      </c>
      <c r="G36" s="501">
        <v>180</v>
      </c>
      <c r="H36" s="512">
        <v>4177.5030000000006</v>
      </c>
      <c r="I36" s="513">
        <f t="shared" si="0"/>
        <v>751950.54000000015</v>
      </c>
      <c r="J36" s="514">
        <v>89</v>
      </c>
      <c r="K36" s="512">
        <v>4173.5730337078649</v>
      </c>
      <c r="L36" s="515">
        <f t="shared" si="1"/>
        <v>371448</v>
      </c>
    </row>
    <row r="37" spans="1:12" s="516" customFormat="1" ht="16.5">
      <c r="A37" s="522" t="s">
        <v>9721</v>
      </c>
      <c r="B37" s="523" t="s">
        <v>9717</v>
      </c>
      <c r="C37" s="524" t="s">
        <v>9722</v>
      </c>
      <c r="D37" s="525" t="s">
        <v>9723</v>
      </c>
      <c r="E37" s="510" t="s">
        <v>9593</v>
      </c>
      <c r="F37" s="511" t="s">
        <v>9724</v>
      </c>
      <c r="G37" s="501"/>
      <c r="H37" s="512">
        <v>0</v>
      </c>
      <c r="I37" s="513">
        <f t="shared" si="0"/>
        <v>0</v>
      </c>
      <c r="J37" s="514">
        <v>5</v>
      </c>
      <c r="K37" s="512">
        <v>4157.2</v>
      </c>
      <c r="L37" s="515">
        <f t="shared" si="1"/>
        <v>20786</v>
      </c>
    </row>
    <row r="38" spans="1:12" s="516" customFormat="1">
      <c r="A38" s="522" t="s">
        <v>9725</v>
      </c>
      <c r="B38" s="523" t="s">
        <v>9602</v>
      </c>
      <c r="C38" s="524" t="s">
        <v>9726</v>
      </c>
      <c r="D38" s="525" t="s">
        <v>9727</v>
      </c>
      <c r="E38" s="510" t="s">
        <v>9599</v>
      </c>
      <c r="F38" s="511" t="s">
        <v>9728</v>
      </c>
      <c r="G38" s="501"/>
      <c r="H38" s="512">
        <v>0</v>
      </c>
      <c r="I38" s="513">
        <f t="shared" si="0"/>
        <v>0</v>
      </c>
      <c r="J38" s="514">
        <v>5970</v>
      </c>
      <c r="K38" s="512">
        <v>722.04003350083747</v>
      </c>
      <c r="L38" s="515">
        <f t="shared" si="1"/>
        <v>4310579</v>
      </c>
    </row>
    <row r="39" spans="1:12" s="516" customFormat="1">
      <c r="A39" s="543" t="s">
        <v>9729</v>
      </c>
      <c r="B39" s="544" t="s">
        <v>9602</v>
      </c>
      <c r="C39" s="545" t="s">
        <v>9730</v>
      </c>
      <c r="D39" s="545" t="s">
        <v>9731</v>
      </c>
      <c r="E39" s="510" t="s">
        <v>9599</v>
      </c>
      <c r="F39" s="511" t="s">
        <v>9732</v>
      </c>
      <c r="G39" s="501"/>
      <c r="H39" s="512">
        <v>0</v>
      </c>
      <c r="I39" s="513">
        <f t="shared" si="0"/>
        <v>0</v>
      </c>
      <c r="J39" s="514">
        <v>1080</v>
      </c>
      <c r="K39" s="512">
        <v>200.52962962962962</v>
      </c>
      <c r="L39" s="515">
        <f t="shared" si="1"/>
        <v>216572</v>
      </c>
    </row>
    <row r="40" spans="1:12" s="516" customFormat="1">
      <c r="A40" s="507" t="s">
        <v>9733</v>
      </c>
      <c r="B40" s="508" t="s">
        <v>9734</v>
      </c>
      <c r="C40" s="509" t="s">
        <v>9735</v>
      </c>
      <c r="D40" s="509" t="s">
        <v>9736</v>
      </c>
      <c r="E40" s="508" t="s">
        <v>9593</v>
      </c>
      <c r="F40" s="511" t="s">
        <v>9737</v>
      </c>
      <c r="G40" s="501">
        <v>30</v>
      </c>
      <c r="H40" s="512">
        <v>2919.62</v>
      </c>
      <c r="I40" s="513">
        <f t="shared" si="0"/>
        <v>87588.599999999991</v>
      </c>
      <c r="J40" s="514">
        <v>16</v>
      </c>
      <c r="K40" s="512">
        <v>2919.625</v>
      </c>
      <c r="L40" s="515">
        <f t="shared" si="1"/>
        <v>46714</v>
      </c>
    </row>
    <row r="41" spans="1:12" s="516" customFormat="1">
      <c r="A41" s="507" t="s">
        <v>9738</v>
      </c>
      <c r="B41" s="508" t="s">
        <v>9739</v>
      </c>
      <c r="C41" s="509" t="s">
        <v>9740</v>
      </c>
      <c r="D41" s="509" t="s">
        <v>9741</v>
      </c>
      <c r="E41" s="510" t="s">
        <v>9593</v>
      </c>
      <c r="F41" s="511" t="s">
        <v>9742</v>
      </c>
      <c r="G41" s="501">
        <v>800</v>
      </c>
      <c r="H41" s="512">
        <v>1548.8000000000002</v>
      </c>
      <c r="I41" s="513">
        <f t="shared" si="0"/>
        <v>1239040.0000000002</v>
      </c>
      <c r="J41" s="514">
        <v>742</v>
      </c>
      <c r="K41" s="512">
        <v>1239.6994609164421</v>
      </c>
      <c r="L41" s="515">
        <f t="shared" si="1"/>
        <v>919857.00000000012</v>
      </c>
    </row>
    <row r="42" spans="1:12" s="516" customFormat="1">
      <c r="A42" s="507" t="s">
        <v>9743</v>
      </c>
      <c r="B42" s="508" t="s">
        <v>9703</v>
      </c>
      <c r="C42" s="509" t="s">
        <v>9744</v>
      </c>
      <c r="D42" s="509" t="s">
        <v>9745</v>
      </c>
      <c r="E42" s="510" t="s">
        <v>9599</v>
      </c>
      <c r="F42" s="511" t="s">
        <v>9746</v>
      </c>
      <c r="G42" s="501">
        <v>60</v>
      </c>
      <c r="H42" s="512">
        <v>547.14</v>
      </c>
      <c r="I42" s="513">
        <f t="shared" si="0"/>
        <v>32828.400000000001</v>
      </c>
      <c r="J42" s="514">
        <v>20</v>
      </c>
      <c r="K42" s="512">
        <v>549.04999999999995</v>
      </c>
      <c r="L42" s="515">
        <f t="shared" si="1"/>
        <v>10981</v>
      </c>
    </row>
    <row r="43" spans="1:12" s="516" customFormat="1">
      <c r="A43" s="522" t="s">
        <v>9747</v>
      </c>
      <c r="B43" s="523" t="s">
        <v>9748</v>
      </c>
      <c r="C43" s="524" t="s">
        <v>9749</v>
      </c>
      <c r="D43" s="525" t="s">
        <v>9750</v>
      </c>
      <c r="E43" s="510" t="s">
        <v>9593</v>
      </c>
      <c r="F43" s="511" t="s">
        <v>9751</v>
      </c>
      <c r="G43" s="501">
        <v>220</v>
      </c>
      <c r="H43" s="512">
        <v>191.84000000000003</v>
      </c>
      <c r="I43" s="513">
        <f t="shared" si="0"/>
        <v>42204.80000000001</v>
      </c>
      <c r="J43" s="514">
        <v>157</v>
      </c>
      <c r="K43" s="512">
        <v>190.38216560509554</v>
      </c>
      <c r="L43" s="515">
        <f t="shared" si="1"/>
        <v>29890</v>
      </c>
    </row>
    <row r="44" spans="1:12" s="516" customFormat="1">
      <c r="A44" s="522" t="s">
        <v>9752</v>
      </c>
      <c r="B44" s="523" t="s">
        <v>9693</v>
      </c>
      <c r="C44" s="524" t="s">
        <v>9753</v>
      </c>
      <c r="D44" s="525" t="s">
        <v>9754</v>
      </c>
      <c r="E44" s="510" t="s">
        <v>9593</v>
      </c>
      <c r="F44" s="511" t="s">
        <v>9755</v>
      </c>
      <c r="G44" s="501">
        <v>125</v>
      </c>
      <c r="H44" s="512">
        <v>14103.320000000002</v>
      </c>
      <c r="I44" s="513">
        <f t="shared" si="0"/>
        <v>1762915.0000000002</v>
      </c>
      <c r="J44" s="514">
        <v>105</v>
      </c>
      <c r="K44" s="512">
        <v>14139.961904761905</v>
      </c>
      <c r="L44" s="515">
        <f t="shared" si="1"/>
        <v>1484696</v>
      </c>
    </row>
    <row r="45" spans="1:12" s="516" customFormat="1">
      <c r="A45" s="507" t="s">
        <v>9756</v>
      </c>
      <c r="B45" s="508" t="s">
        <v>9757</v>
      </c>
      <c r="C45" s="509" t="s">
        <v>9758</v>
      </c>
      <c r="D45" s="509" t="s">
        <v>9759</v>
      </c>
      <c r="E45" s="510" t="s">
        <v>9593</v>
      </c>
      <c r="F45" s="511" t="s">
        <v>9760</v>
      </c>
      <c r="G45" s="501">
        <v>65</v>
      </c>
      <c r="H45" s="512">
        <v>34083.148000000001</v>
      </c>
      <c r="I45" s="513">
        <f t="shared" si="0"/>
        <v>2215404.62</v>
      </c>
      <c r="J45" s="514">
        <v>55</v>
      </c>
      <c r="K45" s="512">
        <v>34083.145454545454</v>
      </c>
      <c r="L45" s="515">
        <f t="shared" si="1"/>
        <v>1874573</v>
      </c>
    </row>
    <row r="46" spans="1:12" s="516" customFormat="1">
      <c r="A46" s="507" t="s">
        <v>9761</v>
      </c>
      <c r="B46" s="546" t="s">
        <v>9762</v>
      </c>
      <c r="C46" s="547" t="s">
        <v>9763</v>
      </c>
      <c r="D46" s="547" t="s">
        <v>9764</v>
      </c>
      <c r="E46" s="510" t="s">
        <v>9599</v>
      </c>
      <c r="F46" s="548" t="s">
        <v>9765</v>
      </c>
      <c r="G46" s="501">
        <v>504</v>
      </c>
      <c r="H46" s="512">
        <v>22.462000000000003</v>
      </c>
      <c r="I46" s="513">
        <f t="shared" si="0"/>
        <v>11320.848000000002</v>
      </c>
      <c r="J46" s="514">
        <v>305</v>
      </c>
      <c r="K46" s="512">
        <v>22.459016393442624</v>
      </c>
      <c r="L46" s="515">
        <f t="shared" si="1"/>
        <v>6850</v>
      </c>
    </row>
    <row r="47" spans="1:12" s="516" customFormat="1">
      <c r="A47" s="522" t="s">
        <v>9766</v>
      </c>
      <c r="B47" s="523" t="s">
        <v>9693</v>
      </c>
      <c r="C47" s="531" t="s">
        <v>9767</v>
      </c>
      <c r="D47" s="531" t="s">
        <v>9768</v>
      </c>
      <c r="E47" s="510" t="s">
        <v>9593</v>
      </c>
      <c r="F47" s="511" t="s">
        <v>9769</v>
      </c>
      <c r="G47" s="501">
        <v>195</v>
      </c>
      <c r="H47" s="512">
        <v>23846.537</v>
      </c>
      <c r="I47" s="513">
        <f t="shared" si="0"/>
        <v>4650074.7149999999</v>
      </c>
      <c r="J47" s="514">
        <v>180</v>
      </c>
      <c r="K47" s="512">
        <v>23812.277777777777</v>
      </c>
      <c r="L47" s="515">
        <f t="shared" si="1"/>
        <v>4286210</v>
      </c>
    </row>
    <row r="48" spans="1:12" s="516" customFormat="1">
      <c r="A48" s="540" t="s">
        <v>9770</v>
      </c>
      <c r="B48" s="495" t="s">
        <v>9602</v>
      </c>
      <c r="C48" s="532" t="s">
        <v>9771</v>
      </c>
      <c r="D48" s="532" t="s">
        <v>9772</v>
      </c>
      <c r="E48" s="510" t="s">
        <v>9599</v>
      </c>
      <c r="F48" s="511" t="s">
        <v>9773</v>
      </c>
      <c r="G48" s="501"/>
      <c r="H48" s="512">
        <v>0</v>
      </c>
      <c r="I48" s="513">
        <f t="shared" si="0"/>
        <v>0</v>
      </c>
      <c r="J48" s="514">
        <v>1800</v>
      </c>
      <c r="K48" s="512">
        <v>200.33166666666668</v>
      </c>
      <c r="L48" s="515">
        <f t="shared" si="1"/>
        <v>360597</v>
      </c>
    </row>
    <row r="49" spans="1:12" s="516" customFormat="1">
      <c r="A49" s="522" t="s">
        <v>9774</v>
      </c>
      <c r="B49" s="523" t="s">
        <v>9775</v>
      </c>
      <c r="C49" s="524" t="s">
        <v>9776</v>
      </c>
      <c r="D49" s="525" t="s">
        <v>9777</v>
      </c>
      <c r="E49" s="510" t="s">
        <v>9593</v>
      </c>
      <c r="F49" s="511" t="s">
        <v>9778</v>
      </c>
      <c r="G49" s="501">
        <v>200</v>
      </c>
      <c r="H49" s="512">
        <v>2116.73</v>
      </c>
      <c r="I49" s="513">
        <f t="shared" si="0"/>
        <v>423346</v>
      </c>
      <c r="J49" s="514">
        <v>108</v>
      </c>
      <c r="K49" s="512">
        <v>2488.3611111111113</v>
      </c>
      <c r="L49" s="515">
        <f t="shared" si="1"/>
        <v>268743</v>
      </c>
    </row>
    <row r="50" spans="1:12" s="516" customFormat="1">
      <c r="A50" s="522" t="s">
        <v>9779</v>
      </c>
      <c r="B50" s="523" t="s">
        <v>9775</v>
      </c>
      <c r="C50" s="524" t="s">
        <v>9780</v>
      </c>
      <c r="D50" s="525" t="s">
        <v>9781</v>
      </c>
      <c r="E50" s="510" t="s">
        <v>9593</v>
      </c>
      <c r="F50" s="511" t="s">
        <v>9782</v>
      </c>
      <c r="G50" s="501">
        <v>250</v>
      </c>
      <c r="H50" s="512">
        <v>406.23</v>
      </c>
      <c r="I50" s="513">
        <f t="shared" si="0"/>
        <v>101557.5</v>
      </c>
      <c r="J50" s="514">
        <v>211</v>
      </c>
      <c r="K50" s="512">
        <v>400.49763033175356</v>
      </c>
      <c r="L50" s="515">
        <f t="shared" si="1"/>
        <v>84505</v>
      </c>
    </row>
    <row r="51" spans="1:12" s="516" customFormat="1">
      <c r="A51" s="549" t="s">
        <v>9783</v>
      </c>
      <c r="B51" s="550" t="s">
        <v>9784</v>
      </c>
      <c r="C51" s="509" t="s">
        <v>9785</v>
      </c>
      <c r="D51" s="509" t="s">
        <v>9786</v>
      </c>
      <c r="E51" s="508" t="s">
        <v>9593</v>
      </c>
      <c r="F51" s="511" t="s">
        <v>9787</v>
      </c>
      <c r="G51" s="501">
        <v>200</v>
      </c>
      <c r="H51" s="512">
        <v>9878</v>
      </c>
      <c r="I51" s="513">
        <f t="shared" si="0"/>
        <v>1975600</v>
      </c>
      <c r="J51" s="514">
        <v>194</v>
      </c>
      <c r="K51" s="512">
        <v>9434.4226804123718</v>
      </c>
      <c r="L51" s="515">
        <f t="shared" si="1"/>
        <v>1830278.0000000002</v>
      </c>
    </row>
    <row r="52" spans="1:12" s="516" customFormat="1">
      <c r="A52" s="522" t="s">
        <v>9788</v>
      </c>
      <c r="B52" s="523" t="s">
        <v>9596</v>
      </c>
      <c r="C52" s="531" t="s">
        <v>9789</v>
      </c>
      <c r="D52" s="531" t="s">
        <v>9790</v>
      </c>
      <c r="E52" s="510" t="s">
        <v>9593</v>
      </c>
      <c r="F52" s="511" t="s">
        <v>9791</v>
      </c>
      <c r="G52" s="501">
        <v>150</v>
      </c>
      <c r="H52" s="512">
        <v>5816.8</v>
      </c>
      <c r="I52" s="513">
        <f t="shared" si="0"/>
        <v>872520</v>
      </c>
      <c r="J52" s="514">
        <v>0</v>
      </c>
      <c r="K52" s="512">
        <v>0</v>
      </c>
      <c r="L52" s="515">
        <v>0</v>
      </c>
    </row>
    <row r="53" spans="1:12" s="516" customFormat="1">
      <c r="A53" s="538" t="s">
        <v>9792</v>
      </c>
      <c r="B53" s="508" t="s">
        <v>9793</v>
      </c>
      <c r="C53" s="539" t="s">
        <v>9794</v>
      </c>
      <c r="D53" s="539" t="s">
        <v>9795</v>
      </c>
      <c r="E53" s="533" t="s">
        <v>9796</v>
      </c>
      <c r="F53" s="534" t="s">
        <v>9797</v>
      </c>
      <c r="G53" s="501">
        <v>150</v>
      </c>
      <c r="H53" s="512">
        <v>264</v>
      </c>
      <c r="I53" s="513">
        <f t="shared" si="0"/>
        <v>39600</v>
      </c>
      <c r="J53" s="514">
        <v>140</v>
      </c>
      <c r="K53" s="512">
        <v>272.5</v>
      </c>
      <c r="L53" s="515">
        <f t="shared" si="1"/>
        <v>38150</v>
      </c>
    </row>
    <row r="54" spans="1:12" s="516" customFormat="1">
      <c r="A54" s="538" t="s">
        <v>9798</v>
      </c>
      <c r="B54" s="508" t="s">
        <v>9799</v>
      </c>
      <c r="C54" s="539" t="s">
        <v>9800</v>
      </c>
      <c r="D54" s="539" t="s">
        <v>9801</v>
      </c>
      <c r="E54" s="533" t="s">
        <v>9796</v>
      </c>
      <c r="F54" s="534" t="s">
        <v>9802</v>
      </c>
      <c r="G54" s="501">
        <v>100</v>
      </c>
      <c r="H54" s="512">
        <v>921.80000000000007</v>
      </c>
      <c r="I54" s="513">
        <f t="shared" si="0"/>
        <v>92180</v>
      </c>
      <c r="J54" s="514">
        <v>100</v>
      </c>
      <c r="K54" s="512">
        <v>921.8</v>
      </c>
      <c r="L54" s="515">
        <f t="shared" si="1"/>
        <v>92180</v>
      </c>
    </row>
    <row r="55" spans="1:12" s="516" customFormat="1" ht="16.5">
      <c r="A55" s="551" t="s">
        <v>9803</v>
      </c>
      <c r="B55" s="523" t="s">
        <v>9804</v>
      </c>
      <c r="C55" s="528" t="s">
        <v>9805</v>
      </c>
      <c r="D55" s="528" t="s">
        <v>9806</v>
      </c>
      <c r="E55" s="510" t="s">
        <v>9599</v>
      </c>
      <c r="F55" s="511" t="s">
        <v>9807</v>
      </c>
      <c r="G55" s="501">
        <v>100</v>
      </c>
      <c r="H55" s="512">
        <v>1100</v>
      </c>
      <c r="I55" s="513">
        <f t="shared" si="0"/>
        <v>110000</v>
      </c>
      <c r="J55" s="514">
        <v>86</v>
      </c>
      <c r="K55" s="512">
        <v>981.04651162790697</v>
      </c>
      <c r="L55" s="515">
        <f t="shared" si="1"/>
        <v>84370</v>
      </c>
    </row>
    <row r="56" spans="1:12" s="516" customFormat="1">
      <c r="A56" s="522" t="s">
        <v>9808</v>
      </c>
      <c r="B56" s="523" t="s">
        <v>9809</v>
      </c>
      <c r="C56" s="524" t="s">
        <v>9810</v>
      </c>
      <c r="D56" s="525" t="s">
        <v>9811</v>
      </c>
      <c r="E56" s="510" t="s">
        <v>9593</v>
      </c>
      <c r="F56" s="511" t="s">
        <v>9812</v>
      </c>
      <c r="G56" s="501">
        <v>1500</v>
      </c>
      <c r="H56" s="512">
        <v>13200.000000000002</v>
      </c>
      <c r="I56" s="513">
        <f t="shared" si="0"/>
        <v>19800000.000000004</v>
      </c>
      <c r="J56" s="514">
        <v>681</v>
      </c>
      <c r="K56" s="512">
        <v>12540.969162995594</v>
      </c>
      <c r="L56" s="515">
        <f t="shared" si="1"/>
        <v>8540400</v>
      </c>
    </row>
    <row r="57" spans="1:12" s="516" customFormat="1">
      <c r="A57" s="522" t="s">
        <v>9813</v>
      </c>
      <c r="B57" s="523" t="s">
        <v>9814</v>
      </c>
      <c r="C57" s="524" t="s">
        <v>9815</v>
      </c>
      <c r="D57" s="525" t="s">
        <v>9816</v>
      </c>
      <c r="E57" s="510" t="s">
        <v>9593</v>
      </c>
      <c r="F57" s="511" t="s">
        <v>9817</v>
      </c>
      <c r="G57" s="501">
        <v>40</v>
      </c>
      <c r="H57" s="512">
        <v>15400.000000000002</v>
      </c>
      <c r="I57" s="513">
        <f t="shared" si="0"/>
        <v>616000.00000000012</v>
      </c>
      <c r="J57" s="514">
        <v>33</v>
      </c>
      <c r="K57" s="512">
        <v>15400</v>
      </c>
      <c r="L57" s="515">
        <f t="shared" si="1"/>
        <v>508200</v>
      </c>
    </row>
    <row r="58" spans="1:12" s="516" customFormat="1">
      <c r="A58" s="522" t="s">
        <v>9808</v>
      </c>
      <c r="B58" s="523" t="s">
        <v>9809</v>
      </c>
      <c r="C58" s="524" t="s">
        <v>9818</v>
      </c>
      <c r="D58" s="525" t="s">
        <v>9819</v>
      </c>
      <c r="E58" s="510" t="s">
        <v>9593</v>
      </c>
      <c r="F58" s="511" t="s">
        <v>9820</v>
      </c>
      <c r="G58" s="501"/>
      <c r="H58" s="512">
        <v>0</v>
      </c>
      <c r="I58" s="513">
        <f t="shared" si="0"/>
        <v>0</v>
      </c>
      <c r="J58" s="514">
        <v>444</v>
      </c>
      <c r="K58" s="512">
        <v>11880</v>
      </c>
      <c r="L58" s="515">
        <f t="shared" si="1"/>
        <v>5274720</v>
      </c>
    </row>
    <row r="59" spans="1:12" s="516" customFormat="1" ht="16.5">
      <c r="A59" s="507" t="s">
        <v>9821</v>
      </c>
      <c r="B59" s="508" t="s">
        <v>9635</v>
      </c>
      <c r="C59" s="509" t="s">
        <v>9822</v>
      </c>
      <c r="D59" s="509" t="s">
        <v>9823</v>
      </c>
      <c r="E59" s="510" t="s">
        <v>9593</v>
      </c>
      <c r="F59" s="521" t="s">
        <v>9824</v>
      </c>
      <c r="G59" s="501"/>
      <c r="H59" s="512">
        <v>0</v>
      </c>
      <c r="I59" s="513">
        <f t="shared" si="0"/>
        <v>0</v>
      </c>
      <c r="J59" s="514">
        <v>18</v>
      </c>
      <c r="K59" s="512">
        <v>1423.5</v>
      </c>
      <c r="L59" s="515">
        <f t="shared" si="1"/>
        <v>25623</v>
      </c>
    </row>
    <row r="60" spans="1:12" s="516" customFormat="1">
      <c r="A60" s="526" t="s">
        <v>9825</v>
      </c>
      <c r="B60" s="527" t="s">
        <v>9826</v>
      </c>
      <c r="C60" s="519" t="s">
        <v>9827</v>
      </c>
      <c r="D60" s="519" t="s">
        <v>9828</v>
      </c>
      <c r="E60" s="510" t="s">
        <v>9599</v>
      </c>
      <c r="F60" s="520" t="s">
        <v>9829</v>
      </c>
      <c r="G60" s="501">
        <v>30</v>
      </c>
      <c r="H60" s="512">
        <v>8586.27</v>
      </c>
      <c r="I60" s="513">
        <f t="shared" si="0"/>
        <v>257588.1</v>
      </c>
      <c r="J60" s="514">
        <v>30</v>
      </c>
      <c r="K60" s="512">
        <v>6635.7</v>
      </c>
      <c r="L60" s="515">
        <f t="shared" si="1"/>
        <v>199071</v>
      </c>
    </row>
    <row r="61" spans="1:12" s="516" customFormat="1">
      <c r="A61" s="526" t="s">
        <v>9830</v>
      </c>
      <c r="B61" s="527" t="s">
        <v>9831</v>
      </c>
      <c r="C61" s="519" t="s">
        <v>9832</v>
      </c>
      <c r="D61" s="519" t="s">
        <v>9833</v>
      </c>
      <c r="E61" s="510" t="s">
        <v>9593</v>
      </c>
      <c r="F61" s="520" t="s">
        <v>9834</v>
      </c>
      <c r="G61" s="501">
        <v>45</v>
      </c>
      <c r="H61" s="512">
        <v>27492.300000000003</v>
      </c>
      <c r="I61" s="513">
        <f t="shared" si="0"/>
        <v>1237153.5000000002</v>
      </c>
      <c r="J61" s="514">
        <v>20</v>
      </c>
      <c r="K61" s="512">
        <v>19468.900000000001</v>
      </c>
      <c r="L61" s="515">
        <f t="shared" si="1"/>
        <v>389378</v>
      </c>
    </row>
    <row r="62" spans="1:12" s="516" customFormat="1">
      <c r="A62" s="540" t="s">
        <v>9835</v>
      </c>
      <c r="B62" s="508" t="s">
        <v>9831</v>
      </c>
      <c r="C62" s="532" t="s">
        <v>9836</v>
      </c>
      <c r="D62" s="532" t="s">
        <v>9837</v>
      </c>
      <c r="E62" s="510" t="s">
        <v>9593</v>
      </c>
      <c r="F62" s="534" t="s">
        <v>9838</v>
      </c>
      <c r="G62" s="501"/>
      <c r="H62" s="512">
        <v>0</v>
      </c>
      <c r="I62" s="513">
        <f t="shared" si="0"/>
        <v>0</v>
      </c>
      <c r="J62" s="514">
        <v>240</v>
      </c>
      <c r="K62" s="512">
        <v>7698.9</v>
      </c>
      <c r="L62" s="515">
        <f t="shared" si="1"/>
        <v>1847736</v>
      </c>
    </row>
    <row r="63" spans="1:12" s="516" customFormat="1">
      <c r="A63" s="507" t="s">
        <v>9839</v>
      </c>
      <c r="B63" s="508" t="s">
        <v>9840</v>
      </c>
      <c r="C63" s="509" t="s">
        <v>9841</v>
      </c>
      <c r="D63" s="509" t="s">
        <v>9842</v>
      </c>
      <c r="E63" s="508" t="s">
        <v>9593</v>
      </c>
      <c r="F63" s="521" t="s">
        <v>9843</v>
      </c>
      <c r="G63" s="501">
        <v>720</v>
      </c>
      <c r="H63" s="512">
        <v>675.77400000000011</v>
      </c>
      <c r="I63" s="513">
        <f t="shared" si="0"/>
        <v>486557.28000000009</v>
      </c>
      <c r="J63" s="514">
        <v>710</v>
      </c>
      <c r="K63" s="512">
        <v>670.4450704225352</v>
      </c>
      <c r="L63" s="515">
        <f t="shared" si="1"/>
        <v>476016</v>
      </c>
    </row>
    <row r="64" spans="1:12" s="516" customFormat="1" ht="16.5">
      <c r="A64" s="540" t="s">
        <v>9844</v>
      </c>
      <c r="B64" s="495" t="s">
        <v>9845</v>
      </c>
      <c r="C64" s="532" t="s">
        <v>9846</v>
      </c>
      <c r="D64" s="532" t="s">
        <v>9847</v>
      </c>
      <c r="E64" s="508" t="s">
        <v>9593</v>
      </c>
      <c r="F64" s="521" t="s">
        <v>9848</v>
      </c>
      <c r="G64" s="501">
        <v>120</v>
      </c>
      <c r="H64" s="512">
        <v>2860.0000000000005</v>
      </c>
      <c r="I64" s="513">
        <f t="shared" si="0"/>
        <v>343200.00000000006</v>
      </c>
      <c r="J64" s="514">
        <v>104</v>
      </c>
      <c r="K64" s="512">
        <v>2419.9519230769229</v>
      </c>
      <c r="L64" s="515">
        <f t="shared" si="1"/>
        <v>251674.99999999997</v>
      </c>
    </row>
    <row r="65" spans="1:13" s="516" customFormat="1" ht="16.5">
      <c r="A65" s="526" t="s">
        <v>9849</v>
      </c>
      <c r="B65" s="527" t="s">
        <v>9831</v>
      </c>
      <c r="C65" s="519" t="s">
        <v>9850</v>
      </c>
      <c r="D65" s="519" t="s">
        <v>9851</v>
      </c>
      <c r="E65" s="510" t="s">
        <v>9593</v>
      </c>
      <c r="F65" s="520" t="s">
        <v>9852</v>
      </c>
      <c r="G65" s="501">
        <v>700</v>
      </c>
      <c r="H65" s="512">
        <v>9897.8000000000011</v>
      </c>
      <c r="I65" s="513">
        <f t="shared" si="0"/>
        <v>6928460.0000000009</v>
      </c>
      <c r="J65" s="514">
        <v>540</v>
      </c>
      <c r="K65" s="512">
        <v>7563.1574074074078</v>
      </c>
      <c r="L65" s="515">
        <f t="shared" si="1"/>
        <v>4084105.0000000005</v>
      </c>
    </row>
    <row r="66" spans="1:13">
      <c r="A66" s="552"/>
      <c r="B66" s="553"/>
      <c r="C66" s="553"/>
      <c r="D66" s="553"/>
      <c r="E66" s="553"/>
      <c r="F66" s="553"/>
      <c r="G66" s="554"/>
      <c r="H66" s="555"/>
      <c r="I66" s="513"/>
      <c r="J66" s="556"/>
      <c r="K66" s="555"/>
      <c r="L66" s="557"/>
      <c r="M66" s="516"/>
    </row>
    <row r="67" spans="1:13" ht="22.5" customHeight="1">
      <c r="A67" s="1005" t="s">
        <v>9853</v>
      </c>
      <c r="B67" s="1006"/>
      <c r="C67" s="1006"/>
      <c r="D67" s="1006"/>
      <c r="E67" s="1006"/>
      <c r="F67" s="1007"/>
      <c r="G67" s="558"/>
      <c r="H67" s="559"/>
      <c r="I67" s="560">
        <f>SUM(I68:I158)</f>
        <v>2740275851.3789997</v>
      </c>
      <c r="J67" s="561"/>
      <c r="K67" s="562"/>
      <c r="L67" s="563">
        <f>SUM(L68:L158)</f>
        <v>2728996178</v>
      </c>
      <c r="M67" s="506">
        <v>2740276000</v>
      </c>
    </row>
    <row r="68" spans="1:13" ht="24.75">
      <c r="A68" s="517" t="s">
        <v>9854</v>
      </c>
      <c r="B68" s="535" t="s">
        <v>9855</v>
      </c>
      <c r="C68" s="519" t="s">
        <v>9856</v>
      </c>
      <c r="D68" s="519" t="s">
        <v>9857</v>
      </c>
      <c r="E68" s="510" t="s">
        <v>9593</v>
      </c>
      <c r="F68" s="542" t="s">
        <v>9858</v>
      </c>
      <c r="G68" s="501">
        <v>1500</v>
      </c>
      <c r="H68" s="564">
        <v>23760.825000000001</v>
      </c>
      <c r="I68" s="513">
        <f t="shared" ref="I68:I131" si="2">G68*H68</f>
        <v>35641237.5</v>
      </c>
      <c r="J68" s="514">
        <v>1506</v>
      </c>
      <c r="K68" s="512">
        <v>24013.909694555114</v>
      </c>
      <c r="L68" s="515">
        <f t="shared" ref="L68:L131" si="3">J68*K68</f>
        <v>36164948</v>
      </c>
      <c r="M68" s="516">
        <f>M67-I67</f>
        <v>148.62100028991699</v>
      </c>
    </row>
    <row r="69" spans="1:13">
      <c r="A69" s="507" t="s">
        <v>9859</v>
      </c>
      <c r="B69" s="508" t="s">
        <v>9860</v>
      </c>
      <c r="C69" s="509" t="s">
        <v>9861</v>
      </c>
      <c r="D69" s="509" t="s">
        <v>9862</v>
      </c>
      <c r="E69" s="510" t="s">
        <v>9593</v>
      </c>
      <c r="F69" s="521" t="s">
        <v>9863</v>
      </c>
      <c r="G69" s="501">
        <v>140</v>
      </c>
      <c r="H69" s="564">
        <v>351590.36</v>
      </c>
      <c r="I69" s="513">
        <f t="shared" si="2"/>
        <v>49222650.399999999</v>
      </c>
      <c r="J69" s="514">
        <v>141</v>
      </c>
      <c r="K69" s="512">
        <v>355292.24113475176</v>
      </c>
      <c r="L69" s="515">
        <f t="shared" si="3"/>
        <v>50096206</v>
      </c>
      <c r="M69" s="516"/>
    </row>
    <row r="70" spans="1:13">
      <c r="A70" s="549" t="s">
        <v>9864</v>
      </c>
      <c r="B70" s="565" t="s">
        <v>9865</v>
      </c>
      <c r="C70" s="566" t="s">
        <v>9866</v>
      </c>
      <c r="D70" s="566" t="s">
        <v>9867</v>
      </c>
      <c r="E70" s="510" t="s">
        <v>9868</v>
      </c>
      <c r="F70" s="521" t="s">
        <v>9869</v>
      </c>
      <c r="G70" s="501"/>
      <c r="H70" s="564">
        <v>0</v>
      </c>
      <c r="I70" s="513">
        <f t="shared" si="2"/>
        <v>0</v>
      </c>
      <c r="J70" s="514">
        <v>120</v>
      </c>
      <c r="K70" s="512">
        <v>17620.758333333335</v>
      </c>
      <c r="L70" s="515">
        <f t="shared" si="3"/>
        <v>2114491</v>
      </c>
      <c r="M70" s="516"/>
    </row>
    <row r="71" spans="1:13" ht="16.5">
      <c r="A71" s="522" t="s">
        <v>9870</v>
      </c>
      <c r="B71" s="523" t="s">
        <v>9871</v>
      </c>
      <c r="C71" s="524" t="s">
        <v>9872</v>
      </c>
      <c r="D71" s="509" t="s">
        <v>9873</v>
      </c>
      <c r="E71" s="510" t="s">
        <v>9593</v>
      </c>
      <c r="F71" s="521" t="s">
        <v>9874</v>
      </c>
      <c r="G71" s="501">
        <v>1340</v>
      </c>
      <c r="H71" s="564">
        <v>1460.2500000000002</v>
      </c>
      <c r="I71" s="513">
        <f t="shared" si="2"/>
        <v>1956735.0000000002</v>
      </c>
      <c r="J71" s="514">
        <v>1354</v>
      </c>
      <c r="K71" s="512">
        <v>1463.0029542097489</v>
      </c>
      <c r="L71" s="515">
        <f t="shared" si="3"/>
        <v>1980906</v>
      </c>
      <c r="M71" s="516"/>
    </row>
    <row r="72" spans="1:13" ht="24.75">
      <c r="A72" s="522" t="s">
        <v>9875</v>
      </c>
      <c r="B72" s="523" t="s">
        <v>9871</v>
      </c>
      <c r="C72" s="524" t="s">
        <v>9876</v>
      </c>
      <c r="D72" s="567" t="s">
        <v>9877</v>
      </c>
      <c r="E72" s="510" t="s">
        <v>9593</v>
      </c>
      <c r="F72" s="521" t="s">
        <v>9878</v>
      </c>
      <c r="G72" s="501">
        <v>756</v>
      </c>
      <c r="H72" s="564">
        <v>4108.8300000000008</v>
      </c>
      <c r="I72" s="513">
        <f t="shared" si="2"/>
        <v>3106275.4800000004</v>
      </c>
      <c r="J72" s="514">
        <v>756</v>
      </c>
      <c r="K72" s="512">
        <v>4272.6150793650795</v>
      </c>
      <c r="L72" s="515">
        <f t="shared" si="3"/>
        <v>3230097</v>
      </c>
      <c r="M72" s="516"/>
    </row>
    <row r="73" spans="1:13" ht="24.75">
      <c r="A73" s="540" t="s">
        <v>9879</v>
      </c>
      <c r="B73" s="495" t="s">
        <v>9871</v>
      </c>
      <c r="C73" s="532" t="s">
        <v>9880</v>
      </c>
      <c r="D73" s="532" t="s">
        <v>9881</v>
      </c>
      <c r="E73" s="510" t="s">
        <v>9593</v>
      </c>
      <c r="F73" s="521" t="s">
        <v>9882</v>
      </c>
      <c r="G73" s="501">
        <v>202</v>
      </c>
      <c r="H73" s="564">
        <v>8078.5100000000011</v>
      </c>
      <c r="I73" s="513">
        <f t="shared" si="2"/>
        <v>1631859.0200000003</v>
      </c>
      <c r="J73" s="514">
        <v>201</v>
      </c>
      <c r="K73" s="512">
        <v>8382.2835820895525</v>
      </c>
      <c r="L73" s="515">
        <f t="shared" si="3"/>
        <v>1684839</v>
      </c>
      <c r="M73" s="516"/>
    </row>
    <row r="74" spans="1:13">
      <c r="A74" s="538" t="s">
        <v>9883</v>
      </c>
      <c r="B74" s="508" t="s">
        <v>9884</v>
      </c>
      <c r="C74" s="539" t="s">
        <v>9885</v>
      </c>
      <c r="D74" s="539" t="s">
        <v>9886</v>
      </c>
      <c r="E74" s="510" t="s">
        <v>9599</v>
      </c>
      <c r="F74" s="534" t="s">
        <v>9887</v>
      </c>
      <c r="G74" s="501">
        <v>20300</v>
      </c>
      <c r="H74" s="564">
        <v>1683.6930000000002</v>
      </c>
      <c r="I74" s="513">
        <f t="shared" si="2"/>
        <v>34178967.900000006</v>
      </c>
      <c r="J74" s="514">
        <v>20300</v>
      </c>
      <c r="K74" s="512">
        <v>1759.4642857142858</v>
      </c>
      <c r="L74" s="515">
        <f t="shared" si="3"/>
        <v>35717125</v>
      </c>
      <c r="M74" s="516"/>
    </row>
    <row r="75" spans="1:13" ht="16.5">
      <c r="A75" s="507" t="s">
        <v>9888</v>
      </c>
      <c r="B75" s="508" t="s">
        <v>9889</v>
      </c>
      <c r="C75" s="509" t="s">
        <v>9890</v>
      </c>
      <c r="D75" s="509" t="s">
        <v>9891</v>
      </c>
      <c r="E75" s="510" t="s">
        <v>9593</v>
      </c>
      <c r="F75" s="511" t="s">
        <v>9892</v>
      </c>
      <c r="G75" s="501">
        <v>664</v>
      </c>
      <c r="H75" s="564">
        <v>13689.544000000002</v>
      </c>
      <c r="I75" s="513">
        <f t="shared" si="2"/>
        <v>9089857.2160000019</v>
      </c>
      <c r="J75" s="514">
        <v>664</v>
      </c>
      <c r="K75" s="512">
        <v>13689.539156626506</v>
      </c>
      <c r="L75" s="515">
        <f t="shared" si="3"/>
        <v>9089854</v>
      </c>
      <c r="M75" s="516"/>
    </row>
    <row r="76" spans="1:13" ht="24.75">
      <c r="A76" s="522" t="s">
        <v>9893</v>
      </c>
      <c r="B76" s="523" t="s">
        <v>9894</v>
      </c>
      <c r="C76" s="524" t="s">
        <v>9895</v>
      </c>
      <c r="D76" s="525" t="s">
        <v>9896</v>
      </c>
      <c r="E76" s="510" t="s">
        <v>9593</v>
      </c>
      <c r="F76" s="568" t="s">
        <v>9897</v>
      </c>
      <c r="G76" s="501">
        <v>5355</v>
      </c>
      <c r="H76" s="564">
        <v>4017.585</v>
      </c>
      <c r="I76" s="513">
        <f t="shared" si="2"/>
        <v>21514167.675000001</v>
      </c>
      <c r="J76" s="514">
        <v>5355</v>
      </c>
      <c r="K76" s="512">
        <v>4023.9142857142856</v>
      </c>
      <c r="L76" s="515">
        <f t="shared" si="3"/>
        <v>21548061</v>
      </c>
      <c r="M76" s="516"/>
    </row>
    <row r="77" spans="1:13">
      <c r="A77" s="551" t="s">
        <v>9898</v>
      </c>
      <c r="B77" s="508" t="s">
        <v>9899</v>
      </c>
      <c r="C77" s="509" t="s">
        <v>9900</v>
      </c>
      <c r="D77" s="528" t="s">
        <v>9901</v>
      </c>
      <c r="E77" s="510" t="s">
        <v>9593</v>
      </c>
      <c r="F77" s="521" t="s">
        <v>9902</v>
      </c>
      <c r="G77" s="501">
        <v>1674</v>
      </c>
      <c r="H77" s="564">
        <v>915.77200000000005</v>
      </c>
      <c r="I77" s="513">
        <f t="shared" si="2"/>
        <v>1533002.328</v>
      </c>
      <c r="J77" s="514">
        <v>1676</v>
      </c>
      <c r="K77" s="512">
        <v>914.62529832935559</v>
      </c>
      <c r="L77" s="515">
        <f t="shared" si="3"/>
        <v>1532912</v>
      </c>
      <c r="M77" s="516"/>
    </row>
    <row r="78" spans="1:13">
      <c r="A78" s="538" t="s">
        <v>9903</v>
      </c>
      <c r="B78" s="508" t="s">
        <v>9899</v>
      </c>
      <c r="C78" s="539" t="s">
        <v>9904</v>
      </c>
      <c r="D78" s="539" t="s">
        <v>9905</v>
      </c>
      <c r="E78" s="510" t="s">
        <v>9593</v>
      </c>
      <c r="F78" s="534" t="s">
        <v>9906</v>
      </c>
      <c r="G78" s="501">
        <v>510</v>
      </c>
      <c r="H78" s="564">
        <v>1831.5550000000001</v>
      </c>
      <c r="I78" s="513">
        <f t="shared" si="2"/>
        <v>934093.05</v>
      </c>
      <c r="J78" s="514">
        <v>510</v>
      </c>
      <c r="K78" s="512">
        <v>1830.2450980392157</v>
      </c>
      <c r="L78" s="515">
        <f t="shared" si="3"/>
        <v>933425</v>
      </c>
      <c r="M78" s="516"/>
    </row>
    <row r="79" spans="1:13" ht="17.25" customHeight="1">
      <c r="A79" s="538" t="s">
        <v>9907</v>
      </c>
      <c r="B79" s="508" t="s">
        <v>9908</v>
      </c>
      <c r="C79" s="539" t="s">
        <v>9909</v>
      </c>
      <c r="D79" s="539" t="s">
        <v>9910</v>
      </c>
      <c r="E79" s="510" t="s">
        <v>9593</v>
      </c>
      <c r="F79" s="534" t="s">
        <v>9911</v>
      </c>
      <c r="G79" s="501">
        <v>15</v>
      </c>
      <c r="H79" s="564">
        <v>2169.2000000000003</v>
      </c>
      <c r="I79" s="513">
        <f t="shared" si="2"/>
        <v>32538.000000000004</v>
      </c>
      <c r="J79" s="514">
        <v>13</v>
      </c>
      <c r="K79" s="512">
        <v>2169.1538461538462</v>
      </c>
      <c r="L79" s="515">
        <f t="shared" si="3"/>
        <v>28199</v>
      </c>
      <c r="M79" s="516"/>
    </row>
    <row r="80" spans="1:13">
      <c r="A80" s="569" t="s">
        <v>9912</v>
      </c>
      <c r="B80" s="508" t="s">
        <v>9913</v>
      </c>
      <c r="C80" s="539" t="s">
        <v>9914</v>
      </c>
      <c r="D80" s="539" t="s">
        <v>9915</v>
      </c>
      <c r="E80" s="510" t="s">
        <v>9593</v>
      </c>
      <c r="F80" s="534" t="s">
        <v>9916</v>
      </c>
      <c r="G80" s="501"/>
      <c r="H80" s="564">
        <v>0</v>
      </c>
      <c r="I80" s="513">
        <f t="shared" si="2"/>
        <v>0</v>
      </c>
      <c r="J80" s="514">
        <v>9</v>
      </c>
      <c r="K80" s="512">
        <v>14520</v>
      </c>
      <c r="L80" s="515">
        <f t="shared" si="3"/>
        <v>130680</v>
      </c>
      <c r="M80" s="516"/>
    </row>
    <row r="81" spans="1:13">
      <c r="A81" s="569" t="s">
        <v>9917</v>
      </c>
      <c r="B81" s="508" t="s">
        <v>9913</v>
      </c>
      <c r="C81" s="539" t="s">
        <v>9918</v>
      </c>
      <c r="D81" s="539" t="s">
        <v>9919</v>
      </c>
      <c r="E81" s="510" t="s">
        <v>9593</v>
      </c>
      <c r="F81" s="534" t="s">
        <v>9920</v>
      </c>
      <c r="G81" s="501"/>
      <c r="H81" s="564">
        <v>0</v>
      </c>
      <c r="I81" s="513">
        <f t="shared" si="2"/>
        <v>0</v>
      </c>
      <c r="J81" s="514">
        <v>3</v>
      </c>
      <c r="K81" s="512">
        <v>72710</v>
      </c>
      <c r="L81" s="515">
        <f t="shared" si="3"/>
        <v>218130</v>
      </c>
      <c r="M81" s="516"/>
    </row>
    <row r="82" spans="1:13" ht="16.5">
      <c r="A82" s="517" t="s">
        <v>9921</v>
      </c>
      <c r="B82" s="508" t="s">
        <v>9922</v>
      </c>
      <c r="C82" s="519" t="s">
        <v>9923</v>
      </c>
      <c r="D82" s="536" t="s">
        <v>9924</v>
      </c>
      <c r="E82" s="510" t="s">
        <v>9593</v>
      </c>
      <c r="F82" s="542" t="s">
        <v>9925</v>
      </c>
      <c r="G82" s="501">
        <v>3960</v>
      </c>
      <c r="H82" s="564">
        <v>4779.9949999999999</v>
      </c>
      <c r="I82" s="513">
        <f t="shared" si="2"/>
        <v>18928780.199999999</v>
      </c>
      <c r="J82" s="514">
        <v>3960</v>
      </c>
      <c r="K82" s="512">
        <v>4782.7871212121208</v>
      </c>
      <c r="L82" s="515">
        <f t="shared" si="3"/>
        <v>18939837</v>
      </c>
      <c r="M82" s="516"/>
    </row>
    <row r="83" spans="1:13" s="516" customFormat="1">
      <c r="A83" s="538" t="s">
        <v>9926</v>
      </c>
      <c r="B83" s="508" t="s">
        <v>9927</v>
      </c>
      <c r="C83" s="539" t="s">
        <v>9928</v>
      </c>
      <c r="D83" s="539" t="s">
        <v>9929</v>
      </c>
      <c r="E83" s="510" t="s">
        <v>9593</v>
      </c>
      <c r="F83" s="534" t="s">
        <v>9930</v>
      </c>
      <c r="G83" s="501">
        <v>819</v>
      </c>
      <c r="H83" s="564">
        <v>602415.33000000007</v>
      </c>
      <c r="I83" s="513">
        <f t="shared" si="2"/>
        <v>493378155.27000004</v>
      </c>
      <c r="J83" s="514">
        <v>819</v>
      </c>
      <c r="K83" s="512">
        <v>612907.44810744806</v>
      </c>
      <c r="L83" s="515">
        <f t="shared" si="3"/>
        <v>501971199.99999994</v>
      </c>
    </row>
    <row r="84" spans="1:13" s="516" customFormat="1" ht="24.75">
      <c r="A84" s="517" t="s">
        <v>9931</v>
      </c>
      <c r="B84" s="535" t="s">
        <v>9932</v>
      </c>
      <c r="C84" s="519" t="s">
        <v>9933</v>
      </c>
      <c r="D84" s="519" t="s">
        <v>9934</v>
      </c>
      <c r="E84" s="510" t="s">
        <v>9593</v>
      </c>
      <c r="F84" s="542" t="s">
        <v>9935</v>
      </c>
      <c r="G84" s="501"/>
      <c r="H84" s="564">
        <v>0</v>
      </c>
      <c r="I84" s="513">
        <f t="shared" si="2"/>
        <v>0</v>
      </c>
      <c r="J84" s="514">
        <v>933</v>
      </c>
      <c r="K84" s="512">
        <v>55405.692390139338</v>
      </c>
      <c r="L84" s="515">
        <f t="shared" si="3"/>
        <v>51693511</v>
      </c>
    </row>
    <row r="85" spans="1:13" s="516" customFormat="1" ht="24.75">
      <c r="A85" s="517" t="s">
        <v>9936</v>
      </c>
      <c r="B85" s="535" t="s">
        <v>9932</v>
      </c>
      <c r="C85" s="519" t="s">
        <v>9937</v>
      </c>
      <c r="D85" s="519" t="s">
        <v>9938</v>
      </c>
      <c r="E85" s="510" t="s">
        <v>9593</v>
      </c>
      <c r="F85" s="542" t="s">
        <v>9935</v>
      </c>
      <c r="G85" s="501">
        <v>1680</v>
      </c>
      <c r="H85" s="564">
        <v>55444.037000000004</v>
      </c>
      <c r="I85" s="513">
        <f t="shared" si="2"/>
        <v>93145982.160000011</v>
      </c>
      <c r="J85" s="514">
        <v>725</v>
      </c>
      <c r="K85" s="512">
        <v>55444.04</v>
      </c>
      <c r="L85" s="515">
        <f t="shared" si="3"/>
        <v>40196929</v>
      </c>
    </row>
    <row r="86" spans="1:13" s="516" customFormat="1">
      <c r="A86" s="517" t="s">
        <v>9939</v>
      </c>
      <c r="B86" s="535" t="s">
        <v>9940</v>
      </c>
      <c r="C86" s="519" t="s">
        <v>9941</v>
      </c>
      <c r="D86" s="519" t="s">
        <v>9942</v>
      </c>
      <c r="E86" s="510" t="s">
        <v>9593</v>
      </c>
      <c r="F86" s="542" t="s">
        <v>9943</v>
      </c>
      <c r="G86" s="501">
        <v>141</v>
      </c>
      <c r="H86" s="564">
        <v>568387.27</v>
      </c>
      <c r="I86" s="513">
        <f t="shared" si="2"/>
        <v>80142605.070000008</v>
      </c>
      <c r="J86" s="514">
        <v>87</v>
      </c>
      <c r="K86" s="512">
        <v>568387.26436781604</v>
      </c>
      <c r="L86" s="515">
        <f t="shared" si="3"/>
        <v>49449691.999999993</v>
      </c>
    </row>
    <row r="87" spans="1:13" s="516" customFormat="1">
      <c r="A87" s="517" t="s">
        <v>9944</v>
      </c>
      <c r="B87" s="535" t="s">
        <v>9945</v>
      </c>
      <c r="C87" s="519" t="s">
        <v>9946</v>
      </c>
      <c r="D87" s="519" t="s">
        <v>9947</v>
      </c>
      <c r="E87" s="510" t="s">
        <v>9599</v>
      </c>
      <c r="F87" s="548" t="s">
        <v>9948</v>
      </c>
      <c r="G87" s="501">
        <v>2296</v>
      </c>
      <c r="H87" s="564">
        <v>15519.295000000002</v>
      </c>
      <c r="I87" s="513">
        <f t="shared" si="2"/>
        <v>35632301.320000008</v>
      </c>
      <c r="J87" s="514">
        <v>2268</v>
      </c>
      <c r="K87" s="512">
        <v>15271.502204585538</v>
      </c>
      <c r="L87" s="515">
        <f t="shared" si="3"/>
        <v>34635767</v>
      </c>
    </row>
    <row r="88" spans="1:13" s="516" customFormat="1" ht="16.5">
      <c r="A88" s="522" t="s">
        <v>9949</v>
      </c>
      <c r="B88" s="523" t="s">
        <v>9950</v>
      </c>
      <c r="C88" s="524" t="s">
        <v>9951</v>
      </c>
      <c r="D88" s="525" t="s">
        <v>9952</v>
      </c>
      <c r="E88" s="510" t="s">
        <v>9593</v>
      </c>
      <c r="F88" s="568" t="s">
        <v>9953</v>
      </c>
      <c r="G88" s="501">
        <v>280</v>
      </c>
      <c r="H88" s="564">
        <v>15242.535000000002</v>
      </c>
      <c r="I88" s="513">
        <f t="shared" si="2"/>
        <v>4267909.8000000007</v>
      </c>
      <c r="J88" s="514">
        <v>274</v>
      </c>
      <c r="K88" s="512">
        <v>15281.029197080292</v>
      </c>
      <c r="L88" s="515">
        <f t="shared" si="3"/>
        <v>4187002</v>
      </c>
    </row>
    <row r="89" spans="1:13" s="516" customFormat="1">
      <c r="A89" s="507" t="s">
        <v>9954</v>
      </c>
      <c r="B89" s="508" t="s">
        <v>9950</v>
      </c>
      <c r="C89" s="509" t="s">
        <v>9955</v>
      </c>
      <c r="D89" s="509" t="s">
        <v>9956</v>
      </c>
      <c r="E89" s="510" t="s">
        <v>9593</v>
      </c>
      <c r="F89" s="521" t="s">
        <v>9957</v>
      </c>
      <c r="G89" s="501">
        <v>1184</v>
      </c>
      <c r="H89" s="564">
        <v>15242.535000000002</v>
      </c>
      <c r="I89" s="513">
        <f t="shared" si="2"/>
        <v>18047161.440000001</v>
      </c>
      <c r="J89" s="514">
        <v>1182</v>
      </c>
      <c r="K89" s="512">
        <v>15280.24027072758</v>
      </c>
      <c r="L89" s="515">
        <f t="shared" si="3"/>
        <v>18061244</v>
      </c>
    </row>
    <row r="90" spans="1:13" s="516" customFormat="1">
      <c r="A90" s="517" t="s">
        <v>9958</v>
      </c>
      <c r="B90" s="518" t="s">
        <v>9959</v>
      </c>
      <c r="C90" s="519" t="s">
        <v>9960</v>
      </c>
      <c r="D90" s="519" t="s">
        <v>9961</v>
      </c>
      <c r="E90" s="510" t="s">
        <v>9593</v>
      </c>
      <c r="F90" s="520" t="s">
        <v>9962</v>
      </c>
      <c r="G90" s="501">
        <v>1372</v>
      </c>
      <c r="H90" s="564">
        <v>178333.98</v>
      </c>
      <c r="I90" s="513">
        <f t="shared" si="2"/>
        <v>244674220.56</v>
      </c>
      <c r="J90" s="514">
        <v>1362</v>
      </c>
      <c r="K90" s="512">
        <v>178333.98017621145</v>
      </c>
      <c r="L90" s="515">
        <f t="shared" si="3"/>
        <v>242890881</v>
      </c>
    </row>
    <row r="91" spans="1:13" s="516" customFormat="1" ht="16.5">
      <c r="A91" s="522" t="s">
        <v>9963</v>
      </c>
      <c r="B91" s="523" t="s">
        <v>9899</v>
      </c>
      <c r="C91" s="524" t="s">
        <v>9964</v>
      </c>
      <c r="D91" s="567" t="s">
        <v>9965</v>
      </c>
      <c r="E91" s="510" t="s">
        <v>9593</v>
      </c>
      <c r="F91" s="568" t="s">
        <v>9966</v>
      </c>
      <c r="G91" s="501">
        <v>1920</v>
      </c>
      <c r="H91" s="564">
        <v>1197.3280000000002</v>
      </c>
      <c r="I91" s="513">
        <f t="shared" si="2"/>
        <v>2298869.7600000002</v>
      </c>
      <c r="J91" s="514">
        <v>1826</v>
      </c>
      <c r="K91" s="512">
        <v>1272.8838992332969</v>
      </c>
      <c r="L91" s="515">
        <f t="shared" si="3"/>
        <v>2324286</v>
      </c>
    </row>
    <row r="92" spans="1:13" s="516" customFormat="1" ht="16.5">
      <c r="A92" s="522" t="s">
        <v>9967</v>
      </c>
      <c r="B92" s="523" t="s">
        <v>9950</v>
      </c>
      <c r="C92" s="524" t="s">
        <v>9968</v>
      </c>
      <c r="D92" s="567" t="s">
        <v>9969</v>
      </c>
      <c r="E92" s="510" t="s">
        <v>9593</v>
      </c>
      <c r="F92" s="568" t="s">
        <v>9970</v>
      </c>
      <c r="G92" s="501">
        <v>120</v>
      </c>
      <c r="H92" s="564">
        <v>12449.294000000002</v>
      </c>
      <c r="I92" s="513">
        <f t="shared" si="2"/>
        <v>1493915.2800000003</v>
      </c>
      <c r="J92" s="514">
        <v>49</v>
      </c>
      <c r="K92" s="512">
        <v>12449.306122448979</v>
      </c>
      <c r="L92" s="515">
        <f t="shared" si="3"/>
        <v>610016</v>
      </c>
    </row>
    <row r="93" spans="1:13" s="516" customFormat="1">
      <c r="A93" s="522" t="s">
        <v>9971</v>
      </c>
      <c r="B93" s="523" t="s">
        <v>9972</v>
      </c>
      <c r="C93" s="524" t="s">
        <v>9973</v>
      </c>
      <c r="D93" s="567" t="s">
        <v>9974</v>
      </c>
      <c r="E93" s="510" t="s">
        <v>9599</v>
      </c>
      <c r="F93" s="534" t="s">
        <v>9975</v>
      </c>
      <c r="G93" s="501"/>
      <c r="H93" s="564">
        <v>0</v>
      </c>
      <c r="I93" s="513">
        <f t="shared" si="2"/>
        <v>0</v>
      </c>
      <c r="J93" s="514">
        <v>3948</v>
      </c>
      <c r="K93" s="512">
        <v>3247.6258865248228</v>
      </c>
      <c r="L93" s="515">
        <f t="shared" si="3"/>
        <v>12821627</v>
      </c>
    </row>
    <row r="94" spans="1:13" s="516" customFormat="1" ht="16.5">
      <c r="A94" s="522" t="s">
        <v>9976</v>
      </c>
      <c r="B94" s="523" t="s">
        <v>9899</v>
      </c>
      <c r="C94" s="524" t="s">
        <v>9977</v>
      </c>
      <c r="D94" s="567" t="s">
        <v>9978</v>
      </c>
      <c r="E94" s="510" t="s">
        <v>9593</v>
      </c>
      <c r="F94" s="511" t="s">
        <v>9979</v>
      </c>
      <c r="G94" s="501">
        <v>330</v>
      </c>
      <c r="H94" s="564">
        <v>1264.0980000000002</v>
      </c>
      <c r="I94" s="513">
        <f t="shared" si="2"/>
        <v>417152.34000000008</v>
      </c>
      <c r="J94" s="514">
        <v>329</v>
      </c>
      <c r="K94" s="512">
        <v>1184.4346504559271</v>
      </c>
      <c r="L94" s="515">
        <f t="shared" si="3"/>
        <v>389679</v>
      </c>
    </row>
    <row r="95" spans="1:13" s="516" customFormat="1">
      <c r="A95" s="538" t="s">
        <v>9980</v>
      </c>
      <c r="B95" s="508" t="s">
        <v>9981</v>
      </c>
      <c r="C95" s="539" t="s">
        <v>9982</v>
      </c>
      <c r="D95" s="539" t="s">
        <v>9983</v>
      </c>
      <c r="E95" s="510" t="s">
        <v>9593</v>
      </c>
      <c r="F95" s="534" t="s">
        <v>9984</v>
      </c>
      <c r="G95" s="501">
        <v>218</v>
      </c>
      <c r="H95" s="564">
        <v>73644.207999999999</v>
      </c>
      <c r="I95" s="513">
        <f t="shared" si="2"/>
        <v>16054437.344000001</v>
      </c>
      <c r="J95" s="514">
        <v>216</v>
      </c>
      <c r="K95" s="512">
        <v>73492.148148148146</v>
      </c>
      <c r="L95" s="515">
        <f t="shared" si="3"/>
        <v>15874304</v>
      </c>
    </row>
    <row r="96" spans="1:13" s="516" customFormat="1">
      <c r="A96" s="538">
        <v>1014076</v>
      </c>
      <c r="B96" s="508" t="s">
        <v>9972</v>
      </c>
      <c r="C96" s="539" t="s">
        <v>9985</v>
      </c>
      <c r="D96" s="539" t="s">
        <v>9986</v>
      </c>
      <c r="E96" s="510" t="s">
        <v>9599</v>
      </c>
      <c r="F96" s="534" t="s">
        <v>9975</v>
      </c>
      <c r="G96" s="501"/>
      <c r="H96" s="564">
        <v>0</v>
      </c>
      <c r="I96" s="513">
        <f t="shared" si="2"/>
        <v>0</v>
      </c>
      <c r="J96" s="514">
        <v>7280</v>
      </c>
      <c r="K96" s="512">
        <v>3247.20521978022</v>
      </c>
      <c r="L96" s="515">
        <f t="shared" si="3"/>
        <v>23639654</v>
      </c>
    </row>
    <row r="97" spans="1:12" s="516" customFormat="1">
      <c r="A97" s="538" t="s">
        <v>9987</v>
      </c>
      <c r="B97" s="508" t="s">
        <v>9972</v>
      </c>
      <c r="C97" s="539" t="s">
        <v>9988</v>
      </c>
      <c r="D97" s="539" t="s">
        <v>9989</v>
      </c>
      <c r="E97" s="510" t="s">
        <v>9599</v>
      </c>
      <c r="F97" s="534" t="s">
        <v>9975</v>
      </c>
      <c r="G97" s="501"/>
      <c r="H97" s="564">
        <v>0</v>
      </c>
      <c r="I97" s="513">
        <f t="shared" si="2"/>
        <v>0</v>
      </c>
      <c r="J97" s="514">
        <v>280</v>
      </c>
      <c r="K97" s="512">
        <v>3225.2714285714287</v>
      </c>
      <c r="L97" s="515">
        <f t="shared" si="3"/>
        <v>903076</v>
      </c>
    </row>
    <row r="98" spans="1:12" s="516" customFormat="1" ht="16.5">
      <c r="A98" s="507" t="s">
        <v>9990</v>
      </c>
      <c r="B98" s="535" t="s">
        <v>9991</v>
      </c>
      <c r="C98" s="570" t="s">
        <v>9992</v>
      </c>
      <c r="D98" s="571" t="s">
        <v>9993</v>
      </c>
      <c r="E98" s="510" t="s">
        <v>9593</v>
      </c>
      <c r="F98" s="568" t="s">
        <v>9994</v>
      </c>
      <c r="G98" s="501">
        <v>130</v>
      </c>
      <c r="H98" s="564">
        <v>149565.46000000002</v>
      </c>
      <c r="I98" s="513">
        <f t="shared" si="2"/>
        <v>19443509.800000004</v>
      </c>
      <c r="J98" s="514">
        <v>131</v>
      </c>
      <c r="K98" s="512">
        <v>149565.45801526718</v>
      </c>
      <c r="L98" s="515">
        <f t="shared" si="3"/>
        <v>19593075</v>
      </c>
    </row>
    <row r="99" spans="1:12" s="516" customFormat="1">
      <c r="A99" s="538" t="s">
        <v>9995</v>
      </c>
      <c r="B99" s="508" t="s">
        <v>9972</v>
      </c>
      <c r="C99" s="539" t="s">
        <v>9996</v>
      </c>
      <c r="D99" s="539" t="s">
        <v>9997</v>
      </c>
      <c r="E99" s="510" t="s">
        <v>9599</v>
      </c>
      <c r="F99" s="534" t="s">
        <v>9975</v>
      </c>
      <c r="G99" s="501">
        <v>13776</v>
      </c>
      <c r="H99" s="564">
        <v>3225.2660000000001</v>
      </c>
      <c r="I99" s="513">
        <f t="shared" si="2"/>
        <v>44431264.416000001</v>
      </c>
      <c r="J99" s="514">
        <v>2268</v>
      </c>
      <c r="K99" s="512">
        <v>3239.5013227513227</v>
      </c>
      <c r="L99" s="515">
        <f t="shared" si="3"/>
        <v>7347189</v>
      </c>
    </row>
    <row r="100" spans="1:12" s="516" customFormat="1" ht="24.75">
      <c r="A100" s="538" t="s">
        <v>9998</v>
      </c>
      <c r="B100" s="508" t="s">
        <v>9999</v>
      </c>
      <c r="C100" s="539" t="s">
        <v>10000</v>
      </c>
      <c r="D100" s="539" t="s">
        <v>10001</v>
      </c>
      <c r="E100" s="510" t="s">
        <v>9593</v>
      </c>
      <c r="F100" s="534" t="s">
        <v>10002</v>
      </c>
      <c r="G100" s="501">
        <v>3860</v>
      </c>
      <c r="H100" s="564">
        <v>23486.760000000002</v>
      </c>
      <c r="I100" s="513">
        <f t="shared" si="2"/>
        <v>90658893.600000009</v>
      </c>
      <c r="J100" s="514">
        <v>3858</v>
      </c>
      <c r="K100" s="512">
        <v>23547.042509072056</v>
      </c>
      <c r="L100" s="515">
        <f t="shared" si="3"/>
        <v>90844490</v>
      </c>
    </row>
    <row r="101" spans="1:12" s="516" customFormat="1" ht="24.75">
      <c r="A101" s="538" t="s">
        <v>10003</v>
      </c>
      <c r="B101" s="508" t="s">
        <v>9865</v>
      </c>
      <c r="C101" s="539" t="s">
        <v>10004</v>
      </c>
      <c r="D101" s="539" t="s">
        <v>10005</v>
      </c>
      <c r="E101" s="510" t="s">
        <v>9593</v>
      </c>
      <c r="F101" s="534" t="s">
        <v>10006</v>
      </c>
      <c r="G101" s="501">
        <v>1660</v>
      </c>
      <c r="H101" s="564">
        <v>47138.630000000005</v>
      </c>
      <c r="I101" s="513">
        <f t="shared" si="2"/>
        <v>78250125.800000012</v>
      </c>
      <c r="J101" s="514">
        <v>1655</v>
      </c>
      <c r="K101" s="512">
        <v>47138.630211480362</v>
      </c>
      <c r="L101" s="515">
        <f t="shared" si="3"/>
        <v>78014433</v>
      </c>
    </row>
    <row r="102" spans="1:12" s="516" customFormat="1" ht="24.75">
      <c r="A102" s="569" t="s">
        <v>10007</v>
      </c>
      <c r="B102" s="572" t="s">
        <v>9865</v>
      </c>
      <c r="C102" s="539" t="s">
        <v>10008</v>
      </c>
      <c r="D102" s="539" t="s">
        <v>10009</v>
      </c>
      <c r="E102" s="573" t="s">
        <v>9593</v>
      </c>
      <c r="F102" s="534" t="s">
        <v>10010</v>
      </c>
      <c r="G102" s="501">
        <v>906</v>
      </c>
      <c r="H102" s="564">
        <v>5361.4000000000005</v>
      </c>
      <c r="I102" s="513">
        <f t="shared" si="2"/>
        <v>4857428.4000000004</v>
      </c>
      <c r="J102" s="514">
        <v>530</v>
      </c>
      <c r="K102" s="512">
        <v>5841.0905660377357</v>
      </c>
      <c r="L102" s="515">
        <f t="shared" si="3"/>
        <v>3095778</v>
      </c>
    </row>
    <row r="103" spans="1:12" s="516" customFormat="1" ht="16.5">
      <c r="A103" s="522" t="s">
        <v>10011</v>
      </c>
      <c r="B103" s="523" t="s">
        <v>10012</v>
      </c>
      <c r="C103" s="524" t="s">
        <v>10013</v>
      </c>
      <c r="D103" s="567" t="s">
        <v>10014</v>
      </c>
      <c r="E103" s="510" t="s">
        <v>9593</v>
      </c>
      <c r="F103" s="568" t="s">
        <v>10015</v>
      </c>
      <c r="G103" s="501"/>
      <c r="H103" s="564">
        <v>0</v>
      </c>
      <c r="I103" s="513">
        <f t="shared" si="2"/>
        <v>0</v>
      </c>
      <c r="J103" s="514">
        <v>1067</v>
      </c>
      <c r="K103" s="512">
        <v>7760.5201499531395</v>
      </c>
      <c r="L103" s="515">
        <f t="shared" si="3"/>
        <v>8280475</v>
      </c>
    </row>
    <row r="104" spans="1:12" s="516" customFormat="1" ht="24.75">
      <c r="A104" s="574" t="s">
        <v>10016</v>
      </c>
      <c r="B104" s="565" t="s">
        <v>10017</v>
      </c>
      <c r="C104" s="566" t="s">
        <v>10018</v>
      </c>
      <c r="D104" s="566" t="s">
        <v>10019</v>
      </c>
      <c r="E104" s="510" t="s">
        <v>9593</v>
      </c>
      <c r="F104" s="568" t="s">
        <v>10020</v>
      </c>
      <c r="G104" s="501">
        <v>24570</v>
      </c>
      <c r="H104" s="564">
        <v>7076.4100000000008</v>
      </c>
      <c r="I104" s="513">
        <f t="shared" si="2"/>
        <v>173867393.70000002</v>
      </c>
      <c r="J104" s="514">
        <v>24570</v>
      </c>
      <c r="K104" s="512">
        <v>7202.4538054538052</v>
      </c>
      <c r="L104" s="515">
        <f t="shared" si="3"/>
        <v>176964290</v>
      </c>
    </row>
    <row r="105" spans="1:12" s="516" customFormat="1">
      <c r="A105" s="574" t="s">
        <v>10021</v>
      </c>
      <c r="B105" s="565" t="s">
        <v>9865</v>
      </c>
      <c r="C105" s="566" t="s">
        <v>10022</v>
      </c>
      <c r="D105" s="566" t="s">
        <v>10023</v>
      </c>
      <c r="E105" s="510" t="s">
        <v>9868</v>
      </c>
      <c r="F105" s="521" t="s">
        <v>9869</v>
      </c>
      <c r="G105" s="501"/>
      <c r="H105" s="564">
        <v>0</v>
      </c>
      <c r="I105" s="513">
        <f t="shared" si="2"/>
        <v>0</v>
      </c>
      <c r="J105" s="514">
        <v>256</v>
      </c>
      <c r="K105" s="512">
        <v>15805.58984375</v>
      </c>
      <c r="L105" s="515">
        <f t="shared" si="3"/>
        <v>4046231</v>
      </c>
    </row>
    <row r="106" spans="1:12" s="516" customFormat="1">
      <c r="A106" s="522" t="s">
        <v>10024</v>
      </c>
      <c r="B106" s="541" t="s">
        <v>10025</v>
      </c>
      <c r="C106" s="524" t="s">
        <v>10026</v>
      </c>
      <c r="D106" s="567" t="s">
        <v>10027</v>
      </c>
      <c r="E106" s="510" t="s">
        <v>9599</v>
      </c>
      <c r="F106" s="568" t="s">
        <v>10028</v>
      </c>
      <c r="G106" s="501">
        <v>6104</v>
      </c>
      <c r="H106" s="564">
        <v>6779.1130000000003</v>
      </c>
      <c r="I106" s="513">
        <f t="shared" si="2"/>
        <v>41379705.752000004</v>
      </c>
      <c r="J106" s="514">
        <v>6104</v>
      </c>
      <c r="K106" s="512">
        <v>7143.279816513761</v>
      </c>
      <c r="L106" s="515">
        <f t="shared" si="3"/>
        <v>43602580</v>
      </c>
    </row>
    <row r="107" spans="1:12" s="516" customFormat="1">
      <c r="A107" s="522" t="s">
        <v>10029</v>
      </c>
      <c r="B107" s="541" t="s">
        <v>10025</v>
      </c>
      <c r="C107" s="524" t="s">
        <v>10030</v>
      </c>
      <c r="D107" s="567" t="s">
        <v>10031</v>
      </c>
      <c r="E107" s="510" t="s">
        <v>9599</v>
      </c>
      <c r="F107" s="568" t="s">
        <v>10032</v>
      </c>
      <c r="G107" s="501">
        <v>7056</v>
      </c>
      <c r="H107" s="564">
        <v>3412.2990000000004</v>
      </c>
      <c r="I107" s="513">
        <f t="shared" si="2"/>
        <v>24077181.744000003</v>
      </c>
      <c r="J107" s="514">
        <v>7056</v>
      </c>
      <c r="K107" s="512">
        <v>3553.5221088435374</v>
      </c>
      <c r="L107" s="515">
        <f t="shared" si="3"/>
        <v>25073652</v>
      </c>
    </row>
    <row r="108" spans="1:12" s="516" customFormat="1">
      <c r="A108" s="551" t="s">
        <v>10033</v>
      </c>
      <c r="B108" s="508" t="s">
        <v>10025</v>
      </c>
      <c r="C108" s="509" t="s">
        <v>10034</v>
      </c>
      <c r="D108" s="528" t="s">
        <v>10035</v>
      </c>
      <c r="E108" s="510" t="s">
        <v>9599</v>
      </c>
      <c r="F108" s="548" t="s">
        <v>10036</v>
      </c>
      <c r="G108" s="501">
        <v>11424</v>
      </c>
      <c r="H108" s="564">
        <v>6779.1130000000003</v>
      </c>
      <c r="I108" s="513">
        <f t="shared" si="2"/>
        <v>77444586.912</v>
      </c>
      <c r="J108" s="514">
        <v>11424</v>
      </c>
      <c r="K108" s="512">
        <v>7093.5694152661063</v>
      </c>
      <c r="L108" s="515">
        <f t="shared" si="3"/>
        <v>81036937</v>
      </c>
    </row>
    <row r="109" spans="1:12" s="516" customFormat="1">
      <c r="A109" s="551" t="s">
        <v>10037</v>
      </c>
      <c r="B109" s="508" t="s">
        <v>10038</v>
      </c>
      <c r="C109" s="509" t="s">
        <v>10039</v>
      </c>
      <c r="D109" s="528" t="s">
        <v>10040</v>
      </c>
      <c r="E109" s="510" t="s">
        <v>9593</v>
      </c>
      <c r="F109" s="534" t="s">
        <v>10041</v>
      </c>
      <c r="G109" s="501">
        <v>146</v>
      </c>
      <c r="H109" s="564">
        <v>94026.372000000018</v>
      </c>
      <c r="I109" s="513">
        <f t="shared" si="2"/>
        <v>13727850.312000003</v>
      </c>
      <c r="J109" s="514">
        <v>146</v>
      </c>
      <c r="K109" s="512">
        <v>94026.369863013693</v>
      </c>
      <c r="L109" s="515">
        <f t="shared" si="3"/>
        <v>13727850</v>
      </c>
    </row>
    <row r="110" spans="1:12" s="516" customFormat="1">
      <c r="A110" s="538" t="s">
        <v>10042</v>
      </c>
      <c r="B110" s="508" t="s">
        <v>10043</v>
      </c>
      <c r="C110" s="539" t="s">
        <v>10044</v>
      </c>
      <c r="D110" s="539" t="s">
        <v>10045</v>
      </c>
      <c r="E110" s="510" t="s">
        <v>9599</v>
      </c>
      <c r="F110" s="534" t="s">
        <v>10046</v>
      </c>
      <c r="G110" s="501">
        <v>210</v>
      </c>
      <c r="H110" s="564">
        <v>5671.1600000000008</v>
      </c>
      <c r="I110" s="513">
        <f t="shared" si="2"/>
        <v>1190943.6000000001</v>
      </c>
      <c r="J110" s="514">
        <v>0</v>
      </c>
      <c r="K110" s="512">
        <v>0</v>
      </c>
      <c r="L110" s="515">
        <f t="shared" si="3"/>
        <v>0</v>
      </c>
    </row>
    <row r="111" spans="1:12" s="516" customFormat="1">
      <c r="A111" s="538" t="s">
        <v>10047</v>
      </c>
      <c r="B111" s="572" t="s">
        <v>10043</v>
      </c>
      <c r="C111" s="539" t="s">
        <v>10048</v>
      </c>
      <c r="D111" s="539" t="s">
        <v>10049</v>
      </c>
      <c r="E111" s="573" t="s">
        <v>9599</v>
      </c>
      <c r="F111" s="534" t="s">
        <v>10050</v>
      </c>
      <c r="G111" s="501">
        <v>273</v>
      </c>
      <c r="H111" s="564">
        <v>5934.17</v>
      </c>
      <c r="I111" s="513">
        <f t="shared" si="2"/>
        <v>1620028.41</v>
      </c>
      <c r="J111" s="514">
        <v>231</v>
      </c>
      <c r="K111" s="512">
        <v>5950.606060606061</v>
      </c>
      <c r="L111" s="515">
        <f t="shared" si="3"/>
        <v>1374590</v>
      </c>
    </row>
    <row r="112" spans="1:12" s="516" customFormat="1">
      <c r="A112" s="538" t="s">
        <v>10051</v>
      </c>
      <c r="B112" s="508" t="s">
        <v>10043</v>
      </c>
      <c r="C112" s="539" t="s">
        <v>10052</v>
      </c>
      <c r="D112" s="539" t="s">
        <v>10053</v>
      </c>
      <c r="E112" s="510" t="s">
        <v>9599</v>
      </c>
      <c r="F112" s="534" t="s">
        <v>10054</v>
      </c>
      <c r="G112" s="501">
        <v>3234</v>
      </c>
      <c r="H112" s="564">
        <v>6419.27</v>
      </c>
      <c r="I112" s="513">
        <f t="shared" si="2"/>
        <v>20759919.18</v>
      </c>
      <c r="J112" s="514">
        <v>2142</v>
      </c>
      <c r="K112" s="512">
        <v>5673.4472455648929</v>
      </c>
      <c r="L112" s="515">
        <f t="shared" si="3"/>
        <v>12152524</v>
      </c>
    </row>
    <row r="113" spans="1:13" s="516" customFormat="1">
      <c r="A113" s="538" t="s">
        <v>10055</v>
      </c>
      <c r="B113" s="508" t="s">
        <v>10043</v>
      </c>
      <c r="C113" s="539" t="s">
        <v>10056</v>
      </c>
      <c r="D113" s="539" t="s">
        <v>10057</v>
      </c>
      <c r="E113" s="510" t="s">
        <v>9599</v>
      </c>
      <c r="F113" s="534" t="s">
        <v>10058</v>
      </c>
      <c r="G113" s="501"/>
      <c r="H113" s="564">
        <v>0</v>
      </c>
      <c r="I113" s="513">
        <f t="shared" si="2"/>
        <v>0</v>
      </c>
      <c r="J113" s="514">
        <v>357</v>
      </c>
      <c r="K113" s="512">
        <v>6419.2689075630251</v>
      </c>
      <c r="L113" s="515">
        <f t="shared" si="3"/>
        <v>2291679</v>
      </c>
    </row>
    <row r="114" spans="1:13" s="516" customFormat="1">
      <c r="A114" s="522" t="s">
        <v>10059</v>
      </c>
      <c r="B114" s="523" t="s">
        <v>9913</v>
      </c>
      <c r="C114" s="524" t="s">
        <v>10060</v>
      </c>
      <c r="D114" s="525" t="s">
        <v>10061</v>
      </c>
      <c r="E114" s="510" t="s">
        <v>9593</v>
      </c>
      <c r="F114" s="511" t="s">
        <v>10062</v>
      </c>
      <c r="G114" s="501">
        <v>70</v>
      </c>
      <c r="H114" s="564">
        <v>18431.820000000003</v>
      </c>
      <c r="I114" s="513">
        <f t="shared" si="2"/>
        <v>1290227.4000000001</v>
      </c>
      <c r="J114" s="514">
        <v>63</v>
      </c>
      <c r="K114" s="512">
        <v>18453.888888888891</v>
      </c>
      <c r="L114" s="515">
        <f t="shared" si="3"/>
        <v>1162595</v>
      </c>
    </row>
    <row r="115" spans="1:13" s="516" customFormat="1">
      <c r="A115" s="551" t="s">
        <v>10063</v>
      </c>
      <c r="B115" s="508" t="s">
        <v>9913</v>
      </c>
      <c r="C115" s="528" t="s">
        <v>10064</v>
      </c>
      <c r="D115" s="575" t="s">
        <v>10065</v>
      </c>
      <c r="E115" s="510" t="s">
        <v>10066</v>
      </c>
      <c r="F115" s="511" t="s">
        <v>10067</v>
      </c>
      <c r="G115" s="501">
        <v>105</v>
      </c>
      <c r="H115" s="564">
        <v>177305.04</v>
      </c>
      <c r="I115" s="513">
        <f t="shared" si="2"/>
        <v>18617029.199999999</v>
      </c>
      <c r="J115" s="514">
        <v>103</v>
      </c>
      <c r="K115" s="512">
        <v>178697.56310679612</v>
      </c>
      <c r="L115" s="515">
        <f t="shared" si="3"/>
        <v>18405849</v>
      </c>
    </row>
    <row r="116" spans="1:13" s="516" customFormat="1">
      <c r="A116" s="522" t="s">
        <v>10068</v>
      </c>
      <c r="B116" s="523" t="s">
        <v>9913</v>
      </c>
      <c r="C116" s="524" t="s">
        <v>10069</v>
      </c>
      <c r="D116" s="525" t="s">
        <v>10070</v>
      </c>
      <c r="E116" s="510" t="s">
        <v>9593</v>
      </c>
      <c r="F116" s="511" t="s">
        <v>10071</v>
      </c>
      <c r="G116" s="501">
        <v>70</v>
      </c>
      <c r="H116" s="564">
        <v>92059.22</v>
      </c>
      <c r="I116" s="513">
        <f t="shared" si="2"/>
        <v>6444145.4000000004</v>
      </c>
      <c r="J116" s="514">
        <v>60</v>
      </c>
      <c r="K116" s="512">
        <v>92153.733333333337</v>
      </c>
      <c r="L116" s="515">
        <f t="shared" si="3"/>
        <v>5529224</v>
      </c>
    </row>
    <row r="117" spans="1:13" s="516" customFormat="1">
      <c r="A117" s="540" t="s">
        <v>10072</v>
      </c>
      <c r="B117" s="572" t="s">
        <v>10073</v>
      </c>
      <c r="C117" s="576" t="s">
        <v>10074</v>
      </c>
      <c r="D117" s="576" t="s">
        <v>10075</v>
      </c>
      <c r="E117" s="573" t="s">
        <v>9599</v>
      </c>
      <c r="F117" s="534" t="s">
        <v>10076</v>
      </c>
      <c r="G117" s="501">
        <v>670</v>
      </c>
      <c r="H117" s="564">
        <v>194162.98</v>
      </c>
      <c r="I117" s="513">
        <f t="shared" si="2"/>
        <v>130089196.60000001</v>
      </c>
      <c r="J117" s="514">
        <v>667</v>
      </c>
      <c r="K117" s="512">
        <v>194613.5172413793</v>
      </c>
      <c r="L117" s="515">
        <f t="shared" si="3"/>
        <v>129807216</v>
      </c>
    </row>
    <row r="118" spans="1:13" s="516" customFormat="1">
      <c r="A118" s="577" t="s">
        <v>9783</v>
      </c>
      <c r="B118" s="550" t="s">
        <v>10077</v>
      </c>
      <c r="C118" s="566" t="s">
        <v>10078</v>
      </c>
      <c r="D118" s="566" t="s">
        <v>10079</v>
      </c>
      <c r="E118" s="510" t="s">
        <v>9593</v>
      </c>
      <c r="F118" s="548" t="s">
        <v>10080</v>
      </c>
      <c r="G118" s="501">
        <v>6552</v>
      </c>
      <c r="H118" s="564">
        <v>6314.3300000000008</v>
      </c>
      <c r="I118" s="513">
        <f t="shared" si="2"/>
        <v>41371490.160000004</v>
      </c>
      <c r="J118" s="514">
        <v>6552</v>
      </c>
      <c r="K118" s="512">
        <v>6460.2449633699634</v>
      </c>
      <c r="L118" s="515">
        <f t="shared" si="3"/>
        <v>42327525</v>
      </c>
    </row>
    <row r="119" spans="1:13" s="516" customFormat="1">
      <c r="A119" s="540" t="s">
        <v>10081</v>
      </c>
      <c r="B119" s="572" t="s">
        <v>10082</v>
      </c>
      <c r="C119" s="566" t="s">
        <v>10083</v>
      </c>
      <c r="D119" s="566" t="s">
        <v>10084</v>
      </c>
      <c r="E119" s="510" t="s">
        <v>9593</v>
      </c>
      <c r="F119" s="548" t="s">
        <v>10085</v>
      </c>
      <c r="G119" s="501">
        <v>6600</v>
      </c>
      <c r="H119" s="564">
        <v>768.90000000000009</v>
      </c>
      <c r="I119" s="513">
        <f t="shared" si="2"/>
        <v>5074740.0000000009</v>
      </c>
      <c r="J119" s="514">
        <v>6600</v>
      </c>
      <c r="K119" s="512">
        <v>768.9545454545455</v>
      </c>
      <c r="L119" s="515">
        <f t="shared" si="3"/>
        <v>5075100</v>
      </c>
    </row>
    <row r="120" spans="1:13" s="516" customFormat="1">
      <c r="A120" s="540" t="s">
        <v>10086</v>
      </c>
      <c r="B120" s="572" t="s">
        <v>10082</v>
      </c>
      <c r="C120" s="566" t="s">
        <v>10087</v>
      </c>
      <c r="D120" s="566" t="s">
        <v>10088</v>
      </c>
      <c r="E120" s="510" t="s">
        <v>9593</v>
      </c>
      <c r="F120" s="548" t="s">
        <v>10089</v>
      </c>
      <c r="G120" s="501">
        <v>5852</v>
      </c>
      <c r="H120" s="564">
        <v>3641.2420000000002</v>
      </c>
      <c r="I120" s="513">
        <f t="shared" si="2"/>
        <v>21308548.184</v>
      </c>
      <c r="J120" s="514">
        <v>5852</v>
      </c>
      <c r="K120" s="512">
        <v>3641.5517771701984</v>
      </c>
      <c r="L120" s="515">
        <f t="shared" si="3"/>
        <v>21310361</v>
      </c>
    </row>
    <row r="121" spans="1:13" s="516" customFormat="1">
      <c r="A121" s="549" t="s">
        <v>10090</v>
      </c>
      <c r="B121" s="572" t="s">
        <v>10082</v>
      </c>
      <c r="C121" s="566" t="s">
        <v>10091</v>
      </c>
      <c r="D121" s="566" t="s">
        <v>10092</v>
      </c>
      <c r="E121" s="510" t="s">
        <v>9593</v>
      </c>
      <c r="F121" s="548" t="s">
        <v>10093</v>
      </c>
      <c r="G121" s="501">
        <v>147</v>
      </c>
      <c r="H121" s="564">
        <v>153.78000000000003</v>
      </c>
      <c r="I121" s="513">
        <f t="shared" si="2"/>
        <v>22605.660000000003</v>
      </c>
      <c r="J121" s="514">
        <v>144</v>
      </c>
      <c r="K121" s="512">
        <v>153.79166666666666</v>
      </c>
      <c r="L121" s="515">
        <f t="shared" si="3"/>
        <v>22146</v>
      </c>
    </row>
    <row r="122" spans="1:13" s="516" customFormat="1">
      <c r="A122" s="551" t="s">
        <v>10094</v>
      </c>
      <c r="B122" s="508" t="s">
        <v>10095</v>
      </c>
      <c r="C122" s="509" t="s">
        <v>10096</v>
      </c>
      <c r="D122" s="509" t="s">
        <v>10097</v>
      </c>
      <c r="E122" s="510" t="s">
        <v>9593</v>
      </c>
      <c r="F122" s="548" t="s">
        <v>10098</v>
      </c>
      <c r="G122" s="501">
        <v>80</v>
      </c>
      <c r="H122" s="564">
        <v>7976.6500000000005</v>
      </c>
      <c r="I122" s="513">
        <f t="shared" si="2"/>
        <v>638132</v>
      </c>
      <c r="J122" s="514">
        <v>80</v>
      </c>
      <c r="K122" s="512">
        <v>8494.4750000000004</v>
      </c>
      <c r="L122" s="515">
        <f t="shared" si="3"/>
        <v>679558</v>
      </c>
    </row>
    <row r="123" spans="1:13" s="516" customFormat="1">
      <c r="A123" s="551" t="s">
        <v>10099</v>
      </c>
      <c r="B123" s="508" t="s">
        <v>10095</v>
      </c>
      <c r="C123" s="509" t="s">
        <v>10100</v>
      </c>
      <c r="D123" s="509" t="s">
        <v>10101</v>
      </c>
      <c r="E123" s="510" t="s">
        <v>9593</v>
      </c>
      <c r="F123" s="548" t="s">
        <v>10102</v>
      </c>
      <c r="G123" s="501">
        <v>90</v>
      </c>
      <c r="H123" s="564">
        <v>11896.060000000001</v>
      </c>
      <c r="I123" s="513">
        <f t="shared" si="2"/>
        <v>1070645.4000000001</v>
      </c>
      <c r="J123" s="514">
        <v>89</v>
      </c>
      <c r="K123" s="512">
        <v>12767.393258426966</v>
      </c>
      <c r="L123" s="515">
        <f t="shared" si="3"/>
        <v>1136298</v>
      </c>
    </row>
    <row r="124" spans="1:13" s="516" customFormat="1">
      <c r="A124" s="551" t="s">
        <v>10103</v>
      </c>
      <c r="B124" s="508" t="s">
        <v>10104</v>
      </c>
      <c r="C124" s="509" t="s">
        <v>10105</v>
      </c>
      <c r="D124" s="509" t="s">
        <v>10106</v>
      </c>
      <c r="E124" s="510" t="s">
        <v>9593</v>
      </c>
      <c r="F124" s="548" t="s">
        <v>10107</v>
      </c>
      <c r="G124" s="501">
        <v>8</v>
      </c>
      <c r="H124" s="564">
        <v>604107.24000000011</v>
      </c>
      <c r="I124" s="513">
        <f t="shared" si="2"/>
        <v>4832857.9200000009</v>
      </c>
      <c r="J124" s="514">
        <v>6</v>
      </c>
      <c r="K124" s="512">
        <v>639575.16666666663</v>
      </c>
      <c r="L124" s="515">
        <f t="shared" si="3"/>
        <v>3837451</v>
      </c>
    </row>
    <row r="125" spans="1:13" s="516" customFormat="1">
      <c r="A125" s="551" t="s">
        <v>10108</v>
      </c>
      <c r="B125" s="508" t="s">
        <v>10043</v>
      </c>
      <c r="C125" s="509" t="s">
        <v>10109</v>
      </c>
      <c r="D125" s="509" t="s">
        <v>10110</v>
      </c>
      <c r="E125" s="510" t="s">
        <v>9599</v>
      </c>
      <c r="F125" s="534" t="s">
        <v>10111</v>
      </c>
      <c r="G125" s="501"/>
      <c r="H125" s="564">
        <v>0</v>
      </c>
      <c r="I125" s="513">
        <f t="shared" si="2"/>
        <v>0</v>
      </c>
      <c r="J125" s="514">
        <v>819</v>
      </c>
      <c r="K125" s="512">
        <v>6419.269841269841</v>
      </c>
      <c r="L125" s="515">
        <f t="shared" si="3"/>
        <v>5257382</v>
      </c>
    </row>
    <row r="126" spans="1:13" s="516" customFormat="1">
      <c r="A126" s="551" t="s">
        <v>10112</v>
      </c>
      <c r="B126" s="508" t="s">
        <v>10043</v>
      </c>
      <c r="C126" s="509" t="s">
        <v>10113</v>
      </c>
      <c r="D126" s="509" t="s">
        <v>10114</v>
      </c>
      <c r="E126" s="510" t="s">
        <v>9599</v>
      </c>
      <c r="F126" s="534" t="s">
        <v>10115</v>
      </c>
      <c r="G126" s="501">
        <v>168</v>
      </c>
      <c r="H126" s="564">
        <v>5493.18</v>
      </c>
      <c r="I126" s="513">
        <f t="shared" si="2"/>
        <v>922854.24</v>
      </c>
      <c r="J126" s="514">
        <v>42</v>
      </c>
      <c r="K126" s="512">
        <v>5493.1904761904761</v>
      </c>
      <c r="L126" s="515">
        <f t="shared" si="3"/>
        <v>230714</v>
      </c>
    </row>
    <row r="127" spans="1:13">
      <c r="A127" s="517" t="s">
        <v>10116</v>
      </c>
      <c r="B127" s="518" t="s">
        <v>10043</v>
      </c>
      <c r="C127" s="519" t="s">
        <v>10117</v>
      </c>
      <c r="D127" s="519" t="s">
        <v>10118</v>
      </c>
      <c r="E127" s="510" t="s">
        <v>9599</v>
      </c>
      <c r="F127" s="520" t="s">
        <v>10046</v>
      </c>
      <c r="G127" s="501"/>
      <c r="H127" s="564">
        <v>0</v>
      </c>
      <c r="I127" s="513">
        <f t="shared" si="2"/>
        <v>0</v>
      </c>
      <c r="J127" s="514">
        <v>42</v>
      </c>
      <c r="K127" s="512">
        <v>5671.166666666667</v>
      </c>
      <c r="L127" s="515">
        <f t="shared" si="3"/>
        <v>238189</v>
      </c>
      <c r="M127" s="516"/>
    </row>
    <row r="128" spans="1:13" s="516" customFormat="1">
      <c r="A128" s="551" t="s">
        <v>10119</v>
      </c>
      <c r="B128" s="508" t="s">
        <v>10043</v>
      </c>
      <c r="C128" s="509" t="s">
        <v>10120</v>
      </c>
      <c r="D128" s="509" t="s">
        <v>10121</v>
      </c>
      <c r="E128" s="510" t="s">
        <v>9599</v>
      </c>
      <c r="F128" s="534" t="s">
        <v>10122</v>
      </c>
      <c r="G128" s="501"/>
      <c r="H128" s="564">
        <v>0</v>
      </c>
      <c r="I128" s="513">
        <f t="shared" si="2"/>
        <v>0</v>
      </c>
      <c r="J128" s="514">
        <v>84</v>
      </c>
      <c r="K128" s="512">
        <v>5934.166666666667</v>
      </c>
      <c r="L128" s="515">
        <f t="shared" si="3"/>
        <v>498470</v>
      </c>
    </row>
    <row r="129" spans="1:13" s="516" customFormat="1">
      <c r="A129" s="517" t="s">
        <v>10123</v>
      </c>
      <c r="B129" s="535" t="s">
        <v>10124</v>
      </c>
      <c r="C129" s="519" t="s">
        <v>10125</v>
      </c>
      <c r="D129" s="519" t="s">
        <v>10126</v>
      </c>
      <c r="E129" s="510" t="s">
        <v>9593</v>
      </c>
      <c r="F129" s="542" t="s">
        <v>10127</v>
      </c>
      <c r="G129" s="501"/>
      <c r="H129" s="564">
        <v>0</v>
      </c>
      <c r="I129" s="513">
        <f t="shared" si="2"/>
        <v>0</v>
      </c>
      <c r="J129" s="514">
        <v>188</v>
      </c>
      <c r="K129" s="512">
        <v>63031.430851063829</v>
      </c>
      <c r="L129" s="515">
        <f t="shared" si="3"/>
        <v>11849909</v>
      </c>
    </row>
    <row r="130" spans="1:13" s="516" customFormat="1">
      <c r="A130" s="517" t="s">
        <v>10128</v>
      </c>
      <c r="B130" s="535" t="s">
        <v>10124</v>
      </c>
      <c r="C130" s="519" t="s">
        <v>10129</v>
      </c>
      <c r="D130" s="536" t="s">
        <v>10130</v>
      </c>
      <c r="E130" s="510" t="s">
        <v>9593</v>
      </c>
      <c r="F130" s="542" t="s">
        <v>10127</v>
      </c>
      <c r="G130" s="501">
        <v>280</v>
      </c>
      <c r="H130" s="564">
        <v>60194.42</v>
      </c>
      <c r="I130" s="513">
        <f t="shared" si="2"/>
        <v>16854437.599999998</v>
      </c>
      <c r="J130" s="514">
        <v>110</v>
      </c>
      <c r="K130" s="512">
        <v>60194.418181818182</v>
      </c>
      <c r="L130" s="515">
        <f t="shared" si="3"/>
        <v>6621386</v>
      </c>
    </row>
    <row r="131" spans="1:13" s="516" customFormat="1">
      <c r="A131" s="538" t="s">
        <v>10131</v>
      </c>
      <c r="B131" s="508" t="s">
        <v>10132</v>
      </c>
      <c r="C131" s="539" t="s">
        <v>10133</v>
      </c>
      <c r="D131" s="539" t="s">
        <v>10134</v>
      </c>
      <c r="E131" s="510" t="s">
        <v>9599</v>
      </c>
      <c r="F131" s="534" t="s">
        <v>10135</v>
      </c>
      <c r="G131" s="501">
        <v>3670</v>
      </c>
      <c r="H131" s="564">
        <v>2664.6950000000002</v>
      </c>
      <c r="I131" s="513">
        <f t="shared" si="2"/>
        <v>9779430.6500000004</v>
      </c>
      <c r="J131" s="514">
        <v>3535</v>
      </c>
      <c r="K131" s="512">
        <v>2662.0285714285715</v>
      </c>
      <c r="L131" s="515">
        <f t="shared" si="3"/>
        <v>9410271</v>
      </c>
    </row>
    <row r="132" spans="1:13" s="516" customFormat="1">
      <c r="A132" s="538" t="s">
        <v>10136</v>
      </c>
      <c r="B132" s="508" t="s">
        <v>10137</v>
      </c>
      <c r="C132" s="539" t="s">
        <v>10138</v>
      </c>
      <c r="D132" s="539" t="s">
        <v>10139</v>
      </c>
      <c r="E132" s="510" t="s">
        <v>9599</v>
      </c>
      <c r="F132" s="534" t="s">
        <v>10140</v>
      </c>
      <c r="G132" s="501">
        <v>476</v>
      </c>
      <c r="H132" s="564">
        <v>4999.6100000000006</v>
      </c>
      <c r="I132" s="513">
        <f t="shared" ref="I132:I158" si="4">G132*H132</f>
        <v>2379814.3600000003</v>
      </c>
      <c r="J132" s="514">
        <v>476</v>
      </c>
      <c r="K132" s="512">
        <v>4999.9264705882351</v>
      </c>
      <c r="L132" s="515">
        <f t="shared" ref="L132:L158" si="5">J132*K132</f>
        <v>2379965</v>
      </c>
    </row>
    <row r="133" spans="1:13" s="516" customFormat="1" ht="16.5">
      <c r="A133" s="507" t="s">
        <v>10141</v>
      </c>
      <c r="B133" s="508" t="s">
        <v>9889</v>
      </c>
      <c r="C133" s="509" t="s">
        <v>10142</v>
      </c>
      <c r="D133" s="509" t="s">
        <v>10143</v>
      </c>
      <c r="E133" s="510" t="s">
        <v>9593</v>
      </c>
      <c r="F133" s="568" t="s">
        <v>10144</v>
      </c>
      <c r="G133" s="501">
        <v>6888</v>
      </c>
      <c r="H133" s="564">
        <v>8009.3200000000006</v>
      </c>
      <c r="I133" s="513">
        <f t="shared" si="4"/>
        <v>55168196.160000004</v>
      </c>
      <c r="J133" s="514">
        <v>6888</v>
      </c>
      <c r="K133" s="512">
        <v>8015.2868757259002</v>
      </c>
      <c r="L133" s="515">
        <f t="shared" si="5"/>
        <v>55209296</v>
      </c>
    </row>
    <row r="134" spans="1:13" s="516" customFormat="1">
      <c r="A134" s="522" t="s">
        <v>10145</v>
      </c>
      <c r="B134" s="523" t="s">
        <v>9899</v>
      </c>
      <c r="C134" s="524" t="s">
        <v>10146</v>
      </c>
      <c r="D134" s="567" t="s">
        <v>10147</v>
      </c>
      <c r="E134" s="510" t="s">
        <v>9593</v>
      </c>
      <c r="F134" s="511" t="s">
        <v>10148</v>
      </c>
      <c r="G134" s="501">
        <v>2172</v>
      </c>
      <c r="H134" s="564">
        <v>1164.68</v>
      </c>
      <c r="I134" s="513">
        <f t="shared" si="4"/>
        <v>2529684.96</v>
      </c>
      <c r="J134" s="514">
        <v>2155</v>
      </c>
      <c r="K134" s="512">
        <v>1166.8640371229699</v>
      </c>
      <c r="L134" s="515">
        <f t="shared" si="5"/>
        <v>2514592</v>
      </c>
    </row>
    <row r="135" spans="1:13" s="516" customFormat="1">
      <c r="A135" s="522" t="s">
        <v>10149</v>
      </c>
      <c r="B135" s="523" t="s">
        <v>10150</v>
      </c>
      <c r="C135" s="524" t="s">
        <v>10151</v>
      </c>
      <c r="D135" s="525" t="s">
        <v>10152</v>
      </c>
      <c r="E135" s="510" t="s">
        <v>9593</v>
      </c>
      <c r="F135" s="568" t="s">
        <v>10153</v>
      </c>
      <c r="G135" s="501">
        <v>790</v>
      </c>
      <c r="H135" s="564">
        <v>37410.01</v>
      </c>
      <c r="I135" s="513">
        <f t="shared" si="4"/>
        <v>29553907.900000002</v>
      </c>
      <c r="J135" s="514">
        <v>789</v>
      </c>
      <c r="K135" s="512">
        <v>42089.695817490494</v>
      </c>
      <c r="L135" s="515">
        <f t="shared" si="5"/>
        <v>33208770</v>
      </c>
    </row>
    <row r="136" spans="1:13" s="516" customFormat="1">
      <c r="A136" s="522" t="s">
        <v>10011</v>
      </c>
      <c r="B136" s="523" t="s">
        <v>10012</v>
      </c>
      <c r="C136" s="524" t="s">
        <v>10154</v>
      </c>
      <c r="D136" s="525" t="s">
        <v>10155</v>
      </c>
      <c r="E136" s="510" t="s">
        <v>9593</v>
      </c>
      <c r="F136" s="568" t="s">
        <v>10153</v>
      </c>
      <c r="G136" s="501">
        <v>6400</v>
      </c>
      <c r="H136" s="564">
        <v>12644.94</v>
      </c>
      <c r="I136" s="513">
        <f t="shared" si="4"/>
        <v>80927616</v>
      </c>
      <c r="J136" s="514">
        <v>5301</v>
      </c>
      <c r="K136" s="512">
        <v>12644.940011318618</v>
      </c>
      <c r="L136" s="515">
        <f t="shared" si="5"/>
        <v>67030826.999999993</v>
      </c>
    </row>
    <row r="137" spans="1:13" s="516" customFormat="1" ht="24.75">
      <c r="A137" s="507" t="s">
        <v>10156</v>
      </c>
      <c r="B137" s="535" t="s">
        <v>9922</v>
      </c>
      <c r="C137" s="570" t="s">
        <v>10157</v>
      </c>
      <c r="D137" s="570" t="s">
        <v>10158</v>
      </c>
      <c r="E137" s="510" t="s">
        <v>9593</v>
      </c>
      <c r="F137" s="568" t="s">
        <v>10159</v>
      </c>
      <c r="G137" s="501">
        <v>1764</v>
      </c>
      <c r="H137" s="564">
        <v>4689.6740000000009</v>
      </c>
      <c r="I137" s="513">
        <f t="shared" si="4"/>
        <v>8272584.9360000016</v>
      </c>
      <c r="J137" s="514">
        <v>1764</v>
      </c>
      <c r="K137" s="512">
        <v>4674.4013605442178</v>
      </c>
      <c r="L137" s="515">
        <f t="shared" si="5"/>
        <v>8245644</v>
      </c>
    </row>
    <row r="138" spans="1:13" s="516" customFormat="1">
      <c r="A138" s="551" t="s">
        <v>10160</v>
      </c>
      <c r="B138" s="508" t="s">
        <v>10161</v>
      </c>
      <c r="C138" s="528" t="s">
        <v>10162</v>
      </c>
      <c r="D138" s="528" t="s">
        <v>10163</v>
      </c>
      <c r="E138" s="510" t="s">
        <v>9599</v>
      </c>
      <c r="F138" s="548" t="s">
        <v>10164</v>
      </c>
      <c r="G138" s="501">
        <v>17024</v>
      </c>
      <c r="H138" s="564">
        <v>3723.9400000000005</v>
      </c>
      <c r="I138" s="513">
        <f t="shared" si="4"/>
        <v>63396354.56000001</v>
      </c>
      <c r="J138" s="514">
        <v>17024</v>
      </c>
      <c r="K138" s="512">
        <v>3721.6842105263158</v>
      </c>
      <c r="L138" s="515">
        <f t="shared" si="5"/>
        <v>63357952</v>
      </c>
    </row>
    <row r="139" spans="1:13" s="516" customFormat="1">
      <c r="A139" s="538" t="s">
        <v>10165</v>
      </c>
      <c r="B139" s="508" t="s">
        <v>9913</v>
      </c>
      <c r="C139" s="539" t="s">
        <v>10166</v>
      </c>
      <c r="D139" s="539" t="s">
        <v>10167</v>
      </c>
      <c r="E139" s="510" t="s">
        <v>9593</v>
      </c>
      <c r="F139" s="534" t="s">
        <v>10168</v>
      </c>
      <c r="G139" s="501">
        <v>200</v>
      </c>
      <c r="H139" s="564">
        <v>25925.108</v>
      </c>
      <c r="I139" s="513">
        <f t="shared" si="4"/>
        <v>5185021.5999999996</v>
      </c>
      <c r="J139" s="514">
        <v>189</v>
      </c>
      <c r="K139" s="512">
        <v>30862.248677248677</v>
      </c>
      <c r="L139" s="515">
        <f t="shared" si="5"/>
        <v>5832965</v>
      </c>
    </row>
    <row r="140" spans="1:13" s="516" customFormat="1">
      <c r="A140" s="538" t="s">
        <v>10169</v>
      </c>
      <c r="B140" s="508" t="s">
        <v>9913</v>
      </c>
      <c r="C140" s="539" t="s">
        <v>10170</v>
      </c>
      <c r="D140" s="539" t="s">
        <v>10171</v>
      </c>
      <c r="E140" s="510" t="s">
        <v>9593</v>
      </c>
      <c r="F140" s="534" t="s">
        <v>9916</v>
      </c>
      <c r="G140" s="501">
        <v>380</v>
      </c>
      <c r="H140" s="564">
        <v>5185.0150000000003</v>
      </c>
      <c r="I140" s="513">
        <f t="shared" si="4"/>
        <v>1970305.7000000002</v>
      </c>
      <c r="J140" s="514">
        <v>329</v>
      </c>
      <c r="K140" s="512">
        <v>5984.9270516717324</v>
      </c>
      <c r="L140" s="515">
        <f t="shared" si="5"/>
        <v>1969041</v>
      </c>
    </row>
    <row r="141" spans="1:13" ht="22.5" customHeight="1">
      <c r="A141" s="578" t="s">
        <v>10172</v>
      </c>
      <c r="B141" s="579" t="s">
        <v>10173</v>
      </c>
      <c r="C141" s="580" t="s">
        <v>10172</v>
      </c>
      <c r="D141" s="580" t="s">
        <v>10174</v>
      </c>
      <c r="E141" s="579" t="s">
        <v>9599</v>
      </c>
      <c r="F141" s="581" t="s">
        <v>10175</v>
      </c>
      <c r="G141" s="582">
        <v>336</v>
      </c>
      <c r="H141" s="564">
        <v>2572.6690000000003</v>
      </c>
      <c r="I141" s="513">
        <f t="shared" si="4"/>
        <v>864416.7840000001</v>
      </c>
      <c r="J141" s="499">
        <v>0</v>
      </c>
      <c r="K141" s="564">
        <v>0</v>
      </c>
      <c r="L141" s="515">
        <f t="shared" si="5"/>
        <v>0</v>
      </c>
      <c r="M141" s="516"/>
    </row>
    <row r="142" spans="1:13" ht="16.5">
      <c r="A142" s="507" t="s">
        <v>10176</v>
      </c>
      <c r="B142" s="508" t="s">
        <v>10177</v>
      </c>
      <c r="C142" s="509" t="s">
        <v>10178</v>
      </c>
      <c r="D142" s="509" t="s">
        <v>10179</v>
      </c>
      <c r="E142" s="510" t="s">
        <v>9593</v>
      </c>
      <c r="F142" s="521" t="s">
        <v>10180</v>
      </c>
      <c r="G142" s="501">
        <v>340</v>
      </c>
      <c r="H142" s="564">
        <v>80853.080000000016</v>
      </c>
      <c r="I142" s="513">
        <f t="shared" si="4"/>
        <v>27490047.200000007</v>
      </c>
      <c r="J142" s="514">
        <v>332</v>
      </c>
      <c r="K142" s="512">
        <v>84924.475903614453</v>
      </c>
      <c r="L142" s="515">
        <f t="shared" si="5"/>
        <v>28194926</v>
      </c>
      <c r="M142" s="516"/>
    </row>
    <row r="143" spans="1:13" ht="24.75">
      <c r="A143" s="517" t="s">
        <v>10181</v>
      </c>
      <c r="B143" s="508" t="s">
        <v>10177</v>
      </c>
      <c r="C143" s="519" t="s">
        <v>10182</v>
      </c>
      <c r="D143" s="509" t="s">
        <v>10183</v>
      </c>
      <c r="E143" s="510" t="s">
        <v>9593</v>
      </c>
      <c r="F143" s="520" t="s">
        <v>10184</v>
      </c>
      <c r="G143" s="501">
        <v>60</v>
      </c>
      <c r="H143" s="564">
        <v>92423.1</v>
      </c>
      <c r="I143" s="513">
        <f t="shared" si="4"/>
        <v>5545386</v>
      </c>
      <c r="J143" s="514">
        <v>60</v>
      </c>
      <c r="K143" s="512">
        <v>124463.83333333333</v>
      </c>
      <c r="L143" s="515">
        <f t="shared" si="5"/>
        <v>7467830</v>
      </c>
      <c r="M143" s="516"/>
    </row>
    <row r="144" spans="1:13" ht="24.75">
      <c r="A144" s="517" t="s">
        <v>10185</v>
      </c>
      <c r="B144" s="508" t="s">
        <v>10186</v>
      </c>
      <c r="C144" s="519" t="s">
        <v>10187</v>
      </c>
      <c r="D144" s="531" t="s">
        <v>10188</v>
      </c>
      <c r="E144" s="510" t="s">
        <v>9593</v>
      </c>
      <c r="F144" s="568" t="s">
        <v>10189</v>
      </c>
      <c r="G144" s="501">
        <v>34</v>
      </c>
      <c r="H144" s="564">
        <v>130726.06800000001</v>
      </c>
      <c r="I144" s="513">
        <f t="shared" si="4"/>
        <v>4444686.3120000008</v>
      </c>
      <c r="J144" s="514">
        <v>34</v>
      </c>
      <c r="K144" s="512">
        <v>130998.23529411765</v>
      </c>
      <c r="L144" s="515">
        <f t="shared" si="5"/>
        <v>4453940</v>
      </c>
      <c r="M144" s="516"/>
    </row>
    <row r="145" spans="1:13">
      <c r="A145" s="517" t="s">
        <v>10190</v>
      </c>
      <c r="B145" s="508" t="s">
        <v>10191</v>
      </c>
      <c r="C145" s="519" t="s">
        <v>10192</v>
      </c>
      <c r="D145" s="509" t="s">
        <v>10193</v>
      </c>
      <c r="E145" s="510" t="s">
        <v>9593</v>
      </c>
      <c r="F145" s="521" t="s">
        <v>10194</v>
      </c>
      <c r="G145" s="501">
        <v>280</v>
      </c>
      <c r="H145" s="564">
        <v>126744.20000000001</v>
      </c>
      <c r="I145" s="513">
        <f t="shared" si="4"/>
        <v>35488376</v>
      </c>
      <c r="J145" s="514">
        <v>199</v>
      </c>
      <c r="K145" s="512">
        <v>126746.1256281407</v>
      </c>
      <c r="L145" s="515">
        <f t="shared" si="5"/>
        <v>25222479</v>
      </c>
      <c r="M145" s="516"/>
    </row>
    <row r="146" spans="1:13" ht="33">
      <c r="A146" s="507" t="s">
        <v>10195</v>
      </c>
      <c r="B146" s="535" t="s">
        <v>10191</v>
      </c>
      <c r="C146" s="570" t="s">
        <v>10196</v>
      </c>
      <c r="D146" s="570" t="s">
        <v>10197</v>
      </c>
      <c r="E146" s="510" t="s">
        <v>9593</v>
      </c>
      <c r="F146" s="568" t="s">
        <v>10198</v>
      </c>
      <c r="G146" s="501">
        <v>200</v>
      </c>
      <c r="H146" s="564">
        <v>260761.60000000003</v>
      </c>
      <c r="I146" s="513">
        <f t="shared" si="4"/>
        <v>52152320.000000007</v>
      </c>
      <c r="J146" s="514">
        <v>198</v>
      </c>
      <c r="K146" s="512">
        <v>261414.38888888888</v>
      </c>
      <c r="L146" s="515">
        <f t="shared" si="5"/>
        <v>51760049</v>
      </c>
      <c r="M146" s="516"/>
    </row>
    <row r="147" spans="1:13" ht="24.75">
      <c r="A147" s="517" t="s">
        <v>10199</v>
      </c>
      <c r="B147" s="535" t="s">
        <v>10191</v>
      </c>
      <c r="C147" s="519" t="s">
        <v>10200</v>
      </c>
      <c r="D147" s="519" t="s">
        <v>10201</v>
      </c>
      <c r="E147" s="510" t="s">
        <v>9593</v>
      </c>
      <c r="F147" s="542" t="s">
        <v>10202</v>
      </c>
      <c r="G147" s="501">
        <v>280</v>
      </c>
      <c r="H147" s="564">
        <v>260761.60000000003</v>
      </c>
      <c r="I147" s="513">
        <f t="shared" si="4"/>
        <v>73013248.000000015</v>
      </c>
      <c r="J147" s="514">
        <v>277</v>
      </c>
      <c r="K147" s="512">
        <v>261255.48375451262</v>
      </c>
      <c r="L147" s="515">
        <f t="shared" si="5"/>
        <v>72367769</v>
      </c>
      <c r="M147" s="516"/>
    </row>
    <row r="148" spans="1:13">
      <c r="A148" s="522" t="s">
        <v>10203</v>
      </c>
      <c r="B148" s="523" t="s">
        <v>10204</v>
      </c>
      <c r="C148" s="524" t="s">
        <v>10205</v>
      </c>
      <c r="D148" s="525" t="s">
        <v>10206</v>
      </c>
      <c r="E148" s="510" t="s">
        <v>9599</v>
      </c>
      <c r="F148" s="568" t="s">
        <v>10207</v>
      </c>
      <c r="G148" s="501">
        <v>61488</v>
      </c>
      <c r="H148" s="564">
        <v>2951.7400000000002</v>
      </c>
      <c r="I148" s="513">
        <f t="shared" si="4"/>
        <v>181496589.12</v>
      </c>
      <c r="J148" s="514">
        <v>61488</v>
      </c>
      <c r="K148" s="512">
        <v>3318.3372202706219</v>
      </c>
      <c r="L148" s="515">
        <f t="shared" si="5"/>
        <v>204037919</v>
      </c>
      <c r="M148" s="516"/>
    </row>
    <row r="149" spans="1:13">
      <c r="A149" s="517" t="s">
        <v>10208</v>
      </c>
      <c r="B149" s="518" t="s">
        <v>10209</v>
      </c>
      <c r="C149" s="519" t="s">
        <v>10210</v>
      </c>
      <c r="D149" s="519" t="s">
        <v>10211</v>
      </c>
      <c r="E149" s="510" t="s">
        <v>9868</v>
      </c>
      <c r="F149" s="520" t="s">
        <v>10212</v>
      </c>
      <c r="G149" s="501">
        <v>80</v>
      </c>
      <c r="H149" s="564">
        <v>71786.077000000005</v>
      </c>
      <c r="I149" s="513">
        <f t="shared" si="4"/>
        <v>5742886.1600000001</v>
      </c>
      <c r="J149" s="514">
        <v>5</v>
      </c>
      <c r="K149" s="512">
        <v>71786</v>
      </c>
      <c r="L149" s="515">
        <f t="shared" si="5"/>
        <v>358930</v>
      </c>
      <c r="M149" s="516"/>
    </row>
    <row r="150" spans="1:13">
      <c r="A150" s="538" t="s">
        <v>10213</v>
      </c>
      <c r="B150" s="572" t="s">
        <v>10214</v>
      </c>
      <c r="C150" s="539" t="s">
        <v>10215</v>
      </c>
      <c r="D150" s="539" t="s">
        <v>10216</v>
      </c>
      <c r="E150" s="573" t="s">
        <v>9599</v>
      </c>
      <c r="F150" s="534" t="s">
        <v>10217</v>
      </c>
      <c r="G150" s="501">
        <v>41888</v>
      </c>
      <c r="H150" s="564">
        <v>749.83699999999999</v>
      </c>
      <c r="I150" s="513">
        <f t="shared" si="4"/>
        <v>31409172.256000001</v>
      </c>
      <c r="J150" s="514">
        <v>41888</v>
      </c>
      <c r="K150" s="512">
        <v>768.14488636363637</v>
      </c>
      <c r="L150" s="515">
        <f t="shared" si="5"/>
        <v>32176053</v>
      </c>
      <c r="M150" s="516"/>
    </row>
    <row r="151" spans="1:13">
      <c r="A151" s="538">
        <v>1079020</v>
      </c>
      <c r="B151" s="572" t="s">
        <v>10218</v>
      </c>
      <c r="C151" s="539" t="s">
        <v>10219</v>
      </c>
      <c r="D151" s="539" t="s">
        <v>10220</v>
      </c>
      <c r="E151" s="573" t="s">
        <v>9599</v>
      </c>
      <c r="F151" s="534" t="s">
        <v>10221</v>
      </c>
      <c r="G151" s="501">
        <v>532</v>
      </c>
      <c r="H151" s="564">
        <v>413.71000000000004</v>
      </c>
      <c r="I151" s="513">
        <f t="shared" si="4"/>
        <v>220093.72000000003</v>
      </c>
      <c r="J151" s="514">
        <v>504</v>
      </c>
      <c r="K151" s="512">
        <v>418.73611111111109</v>
      </c>
      <c r="L151" s="515">
        <f t="shared" si="5"/>
        <v>211043</v>
      </c>
      <c r="M151" s="516"/>
    </row>
    <row r="152" spans="1:13">
      <c r="A152" s="538" t="s">
        <v>10222</v>
      </c>
      <c r="B152" s="572" t="s">
        <v>10223</v>
      </c>
      <c r="C152" s="539" t="s">
        <v>10224</v>
      </c>
      <c r="D152" s="539" t="s">
        <v>10225</v>
      </c>
      <c r="E152" s="573" t="s">
        <v>9593</v>
      </c>
      <c r="F152" s="511" t="s">
        <v>10226</v>
      </c>
      <c r="G152" s="501">
        <v>70</v>
      </c>
      <c r="H152" s="564">
        <v>210124.38700000002</v>
      </c>
      <c r="I152" s="513">
        <f t="shared" si="4"/>
        <v>14708707.090000002</v>
      </c>
      <c r="J152" s="514">
        <v>49</v>
      </c>
      <c r="K152" s="512">
        <v>210124.38775510204</v>
      </c>
      <c r="L152" s="515">
        <f t="shared" si="5"/>
        <v>10296095</v>
      </c>
      <c r="M152" s="516"/>
    </row>
    <row r="153" spans="1:13">
      <c r="A153" s="569" t="s">
        <v>10227</v>
      </c>
      <c r="B153" s="508" t="s">
        <v>10228</v>
      </c>
      <c r="C153" s="583" t="s">
        <v>10229</v>
      </c>
      <c r="D153" s="539" t="s">
        <v>10230</v>
      </c>
      <c r="E153" s="510" t="s">
        <v>9593</v>
      </c>
      <c r="F153" s="534" t="s">
        <v>10231</v>
      </c>
      <c r="G153" s="501">
        <v>72</v>
      </c>
      <c r="H153" s="564">
        <v>117096.43000000001</v>
      </c>
      <c r="I153" s="513">
        <f t="shared" si="4"/>
        <v>8430942.9600000009</v>
      </c>
      <c r="J153" s="514">
        <v>71</v>
      </c>
      <c r="K153" s="512">
        <v>117703.50704225352</v>
      </c>
      <c r="L153" s="515">
        <f t="shared" si="5"/>
        <v>8356949</v>
      </c>
      <c r="M153" s="516"/>
    </row>
    <row r="154" spans="1:13">
      <c r="A154" s="522" t="s">
        <v>10232</v>
      </c>
      <c r="B154" s="523" t="s">
        <v>10233</v>
      </c>
      <c r="C154" s="524" t="s">
        <v>10234</v>
      </c>
      <c r="D154" s="525" t="s">
        <v>10235</v>
      </c>
      <c r="E154" s="510" t="s">
        <v>9599</v>
      </c>
      <c r="F154" s="511" t="s">
        <v>10236</v>
      </c>
      <c r="G154" s="501">
        <v>2900</v>
      </c>
      <c r="H154" s="564">
        <v>331.11099999999999</v>
      </c>
      <c r="I154" s="513">
        <f t="shared" si="4"/>
        <v>960221.9</v>
      </c>
      <c r="J154" s="514">
        <v>2857</v>
      </c>
      <c r="K154" s="512">
        <v>331.96919845992301</v>
      </c>
      <c r="L154" s="515">
        <f t="shared" si="5"/>
        <v>948436</v>
      </c>
      <c r="M154" s="516"/>
    </row>
    <row r="155" spans="1:13">
      <c r="A155" s="538" t="s">
        <v>10237</v>
      </c>
      <c r="B155" s="572" t="s">
        <v>10238</v>
      </c>
      <c r="C155" s="539" t="s">
        <v>10239</v>
      </c>
      <c r="D155" s="539" t="s">
        <v>10240</v>
      </c>
      <c r="E155" s="573" t="s">
        <v>9599</v>
      </c>
      <c r="F155" s="534" t="s">
        <v>10241</v>
      </c>
      <c r="G155" s="501">
        <v>18088</v>
      </c>
      <c r="H155" s="564">
        <v>1406.5810000000001</v>
      </c>
      <c r="I155" s="513">
        <f t="shared" si="4"/>
        <v>25442237.128000002</v>
      </c>
      <c r="J155" s="514">
        <v>18088</v>
      </c>
      <c r="K155" s="512">
        <v>1426.6750331711632</v>
      </c>
      <c r="L155" s="515">
        <f t="shared" si="5"/>
        <v>25805698</v>
      </c>
      <c r="M155" s="516"/>
    </row>
    <row r="156" spans="1:13">
      <c r="A156" s="522" t="s">
        <v>10242</v>
      </c>
      <c r="B156" s="523" t="s">
        <v>10243</v>
      </c>
      <c r="C156" s="524" t="s">
        <v>10244</v>
      </c>
      <c r="D156" s="525" t="s">
        <v>10245</v>
      </c>
      <c r="E156" s="510" t="s">
        <v>9593</v>
      </c>
      <c r="F156" s="511" t="s">
        <v>10246</v>
      </c>
      <c r="G156" s="501">
        <v>150</v>
      </c>
      <c r="H156" s="564">
        <v>13572.900000000001</v>
      </c>
      <c r="I156" s="513">
        <f t="shared" si="4"/>
        <v>2035935.0000000002</v>
      </c>
      <c r="J156" s="514">
        <v>150</v>
      </c>
      <c r="K156" s="512">
        <v>13572.9</v>
      </c>
      <c r="L156" s="515">
        <f t="shared" si="5"/>
        <v>2035935</v>
      </c>
      <c r="M156" s="516"/>
    </row>
    <row r="157" spans="1:13">
      <c r="A157" s="517" t="s">
        <v>10247</v>
      </c>
      <c r="B157" s="518" t="s">
        <v>10248</v>
      </c>
      <c r="C157" s="519" t="s">
        <v>10249</v>
      </c>
      <c r="D157" s="519" t="s">
        <v>10250</v>
      </c>
      <c r="E157" s="510" t="s">
        <v>9599</v>
      </c>
      <c r="F157" s="520" t="s">
        <v>10251</v>
      </c>
      <c r="G157" s="501">
        <v>140</v>
      </c>
      <c r="H157" s="564">
        <v>29278.953000000001</v>
      </c>
      <c r="I157" s="513">
        <f t="shared" si="4"/>
        <v>4099053.4200000004</v>
      </c>
      <c r="J157" s="514">
        <v>56</v>
      </c>
      <c r="K157" s="512">
        <v>29305.464285714286</v>
      </c>
      <c r="L157" s="515">
        <f t="shared" si="5"/>
        <v>1641106</v>
      </c>
      <c r="M157" s="516"/>
    </row>
    <row r="158" spans="1:13">
      <c r="A158" s="517" t="s">
        <v>10252</v>
      </c>
      <c r="B158" s="535" t="s">
        <v>9908</v>
      </c>
      <c r="C158" s="519" t="s">
        <v>10253</v>
      </c>
      <c r="D158" s="536" t="s">
        <v>10254</v>
      </c>
      <c r="E158" s="510" t="s">
        <v>9593</v>
      </c>
      <c r="F158" s="542" t="s">
        <v>10255</v>
      </c>
      <c r="G158" s="501"/>
      <c r="H158" s="564">
        <v>0</v>
      </c>
      <c r="I158" s="513">
        <f t="shared" si="4"/>
        <v>0</v>
      </c>
      <c r="J158" s="514">
        <v>2</v>
      </c>
      <c r="K158" s="512">
        <v>3987</v>
      </c>
      <c r="L158" s="515">
        <f t="shared" si="5"/>
        <v>7974</v>
      </c>
      <c r="M158" s="516"/>
    </row>
    <row r="159" spans="1:13">
      <c r="A159" s="584"/>
      <c r="B159" s="585"/>
      <c r="C159" s="586"/>
      <c r="D159" s="586"/>
      <c r="E159" s="586"/>
      <c r="F159" s="586"/>
      <c r="G159" s="587"/>
      <c r="H159" s="588"/>
      <c r="I159" s="513"/>
      <c r="J159" s="589"/>
      <c r="K159" s="588"/>
      <c r="L159" s="590"/>
      <c r="M159" s="516"/>
    </row>
    <row r="160" spans="1:13" ht="27" customHeight="1">
      <c r="A160" s="1008" t="s">
        <v>10256</v>
      </c>
      <c r="B160" s="1009"/>
      <c r="C160" s="1009"/>
      <c r="D160" s="1009"/>
      <c r="E160" s="1009"/>
      <c r="F160" s="1010"/>
      <c r="G160" s="591"/>
      <c r="H160" s="592"/>
      <c r="I160" s="593">
        <f>SUM(I161:I174)</f>
        <v>455691844.30000001</v>
      </c>
      <c r="J160" s="594"/>
      <c r="K160" s="595"/>
      <c r="L160" s="505">
        <f>SUM(L161:L174)</f>
        <v>376044868</v>
      </c>
      <c r="M160" s="596">
        <v>455711000</v>
      </c>
    </row>
    <row r="161" spans="1:13" ht="16.5">
      <c r="A161" s="507" t="s">
        <v>10257</v>
      </c>
      <c r="B161" s="597" t="s">
        <v>10258</v>
      </c>
      <c r="C161" s="598" t="s">
        <v>10259</v>
      </c>
      <c r="D161" s="509" t="s">
        <v>10260</v>
      </c>
      <c r="E161" s="508" t="s">
        <v>9593</v>
      </c>
      <c r="F161" s="511" t="s">
        <v>10261</v>
      </c>
      <c r="G161" s="501">
        <v>100</v>
      </c>
      <c r="H161" s="512">
        <v>25245.000000000004</v>
      </c>
      <c r="I161" s="513">
        <f t="shared" ref="I161:I174" si="6">G161*H161</f>
        <v>2524500.0000000005</v>
      </c>
      <c r="J161" s="514">
        <v>25</v>
      </c>
      <c r="K161" s="512">
        <v>23375</v>
      </c>
      <c r="L161" s="515">
        <f t="shared" ref="L161:L174" si="7">J161*K161</f>
        <v>584375</v>
      </c>
      <c r="M161" s="516">
        <f>M160-I160</f>
        <v>19155.699999988079</v>
      </c>
    </row>
    <row r="162" spans="1:13">
      <c r="A162" s="599" t="s">
        <v>10262</v>
      </c>
      <c r="B162" s="508" t="s">
        <v>10258</v>
      </c>
      <c r="C162" s="600" t="s">
        <v>10263</v>
      </c>
      <c r="D162" s="600" t="s">
        <v>10264</v>
      </c>
      <c r="E162" s="601" t="s">
        <v>9593</v>
      </c>
      <c r="F162" s="602" t="s">
        <v>10265</v>
      </c>
      <c r="G162" s="501">
        <v>276</v>
      </c>
      <c r="H162" s="512">
        <v>96800.000000000015</v>
      </c>
      <c r="I162" s="513">
        <f t="shared" si="6"/>
        <v>26716800.000000004</v>
      </c>
      <c r="J162" s="514">
        <v>243</v>
      </c>
      <c r="K162" s="512">
        <v>96800</v>
      </c>
      <c r="L162" s="515">
        <f t="shared" si="7"/>
        <v>23522400</v>
      </c>
      <c r="M162" s="516"/>
    </row>
    <row r="163" spans="1:13">
      <c r="A163" s="603" t="s">
        <v>10266</v>
      </c>
      <c r="B163" s="495" t="s">
        <v>10267</v>
      </c>
      <c r="C163" s="532" t="s">
        <v>10268</v>
      </c>
      <c r="D163" s="532" t="s">
        <v>10269</v>
      </c>
      <c r="E163" s="601" t="s">
        <v>9593</v>
      </c>
      <c r="F163" s="602" t="s">
        <v>10270</v>
      </c>
      <c r="G163" s="501">
        <v>150</v>
      </c>
      <c r="H163" s="512">
        <v>28330.500000000004</v>
      </c>
      <c r="I163" s="513">
        <f t="shared" si="6"/>
        <v>4249575.0000000009</v>
      </c>
      <c r="J163" s="514">
        <v>22</v>
      </c>
      <c r="K163" s="512">
        <v>23540</v>
      </c>
      <c r="L163" s="515">
        <f t="shared" si="7"/>
        <v>517880</v>
      </c>
      <c r="M163" s="516"/>
    </row>
    <row r="164" spans="1:13" ht="16.5">
      <c r="A164" s="507" t="s">
        <v>10271</v>
      </c>
      <c r="B164" s="508" t="s">
        <v>10272</v>
      </c>
      <c r="C164" s="509" t="s">
        <v>10273</v>
      </c>
      <c r="D164" s="509" t="s">
        <v>10274</v>
      </c>
      <c r="E164" s="508" t="s">
        <v>9593</v>
      </c>
      <c r="F164" s="511" t="s">
        <v>10275</v>
      </c>
      <c r="G164" s="501">
        <v>2100</v>
      </c>
      <c r="H164" s="512">
        <v>42229</v>
      </c>
      <c r="I164" s="513">
        <f t="shared" si="6"/>
        <v>88680900</v>
      </c>
      <c r="J164" s="514">
        <v>593.07822577739341</v>
      </c>
      <c r="K164" s="512">
        <v>41629.5</v>
      </c>
      <c r="L164" s="515">
        <f t="shared" si="7"/>
        <v>24689550</v>
      </c>
      <c r="M164" s="516"/>
    </row>
    <row r="165" spans="1:13">
      <c r="A165" s="604" t="s">
        <v>10276</v>
      </c>
      <c r="B165" s="508" t="s">
        <v>10277</v>
      </c>
      <c r="C165" s="583" t="s">
        <v>10278</v>
      </c>
      <c r="D165" s="583" t="s">
        <v>10279</v>
      </c>
      <c r="E165" s="510" t="s">
        <v>9593</v>
      </c>
      <c r="F165" s="602" t="s">
        <v>10280</v>
      </c>
      <c r="G165" s="501">
        <v>258</v>
      </c>
      <c r="H165" s="512">
        <v>282747.30000000005</v>
      </c>
      <c r="I165" s="513">
        <f t="shared" si="6"/>
        <v>72948803.400000006</v>
      </c>
      <c r="J165" s="514">
        <v>227.00000051897626</v>
      </c>
      <c r="K165" s="512">
        <v>282747.29891304346</v>
      </c>
      <c r="L165" s="515">
        <f t="shared" si="7"/>
        <v>64183637</v>
      </c>
      <c r="M165" s="516"/>
    </row>
    <row r="166" spans="1:13">
      <c r="A166" s="604" t="s">
        <v>10281</v>
      </c>
      <c r="B166" s="508" t="s">
        <v>10277</v>
      </c>
      <c r="C166" s="583" t="s">
        <v>10282</v>
      </c>
      <c r="D166" s="583" t="s">
        <v>10283</v>
      </c>
      <c r="E166" s="510" t="s">
        <v>9593</v>
      </c>
      <c r="F166" s="602" t="s">
        <v>10284</v>
      </c>
      <c r="G166" s="501">
        <v>120</v>
      </c>
      <c r="H166" s="512">
        <v>494807.77500000002</v>
      </c>
      <c r="I166" s="513">
        <f t="shared" si="6"/>
        <v>59376933</v>
      </c>
      <c r="J166" s="514">
        <v>110.99999636222388</v>
      </c>
      <c r="K166" s="512">
        <v>494807.8</v>
      </c>
      <c r="L166" s="515">
        <f t="shared" si="7"/>
        <v>54923664</v>
      </c>
      <c r="M166" s="516"/>
    </row>
    <row r="167" spans="1:13">
      <c r="A167" s="604" t="s">
        <v>10285</v>
      </c>
      <c r="B167" s="508" t="s">
        <v>10277</v>
      </c>
      <c r="C167" s="583" t="s">
        <v>10286</v>
      </c>
      <c r="D167" s="583" t="s">
        <v>10287</v>
      </c>
      <c r="E167" s="510" t="s">
        <v>9593</v>
      </c>
      <c r="F167" s="602" t="s">
        <v>10288</v>
      </c>
      <c r="G167" s="501">
        <v>96</v>
      </c>
      <c r="H167" s="512">
        <v>141373.65000000002</v>
      </c>
      <c r="I167" s="513">
        <f t="shared" si="6"/>
        <v>13571870.400000002</v>
      </c>
      <c r="J167" s="514">
        <v>73.999990568729217</v>
      </c>
      <c r="K167" s="512">
        <v>141373.66666666666</v>
      </c>
      <c r="L167" s="515">
        <f t="shared" si="7"/>
        <v>10461650</v>
      </c>
      <c r="M167" s="516"/>
    </row>
    <row r="168" spans="1:13">
      <c r="A168" s="604" t="s">
        <v>10289</v>
      </c>
      <c r="B168" s="508" t="s">
        <v>10277</v>
      </c>
      <c r="C168" s="583" t="s">
        <v>10290</v>
      </c>
      <c r="D168" s="583" t="s">
        <v>10291</v>
      </c>
      <c r="E168" s="510" t="s">
        <v>9593</v>
      </c>
      <c r="F168" s="602" t="s">
        <v>10292</v>
      </c>
      <c r="G168" s="501">
        <v>90</v>
      </c>
      <c r="H168" s="512">
        <v>706868.25</v>
      </c>
      <c r="I168" s="513">
        <f t="shared" si="6"/>
        <v>63618142.5</v>
      </c>
      <c r="J168" s="514">
        <v>72.999999646327311</v>
      </c>
      <c r="K168" s="512">
        <v>706868.25</v>
      </c>
      <c r="L168" s="515">
        <f t="shared" si="7"/>
        <v>51601382.000000007</v>
      </c>
      <c r="M168" s="516"/>
    </row>
    <row r="169" spans="1:13">
      <c r="A169" s="522" t="s">
        <v>10293</v>
      </c>
      <c r="B169" s="523" t="s">
        <v>10294</v>
      </c>
      <c r="C169" s="524" t="s">
        <v>10295</v>
      </c>
      <c r="D169" s="567" t="s">
        <v>10296</v>
      </c>
      <c r="E169" s="510" t="s">
        <v>9593</v>
      </c>
      <c r="F169" s="511" t="s">
        <v>10297</v>
      </c>
      <c r="G169" s="501">
        <v>200</v>
      </c>
      <c r="H169" s="512">
        <v>54450.000000000007</v>
      </c>
      <c r="I169" s="513">
        <f t="shared" si="6"/>
        <v>10890000.000000002</v>
      </c>
      <c r="J169" s="514">
        <v>0</v>
      </c>
      <c r="K169" s="512">
        <v>54450</v>
      </c>
      <c r="L169" s="515">
        <f t="shared" si="7"/>
        <v>0</v>
      </c>
      <c r="M169" s="516"/>
    </row>
    <row r="170" spans="1:13" ht="24.75">
      <c r="A170" s="507" t="s">
        <v>10298</v>
      </c>
      <c r="B170" s="597" t="s">
        <v>10267</v>
      </c>
      <c r="C170" s="598" t="s">
        <v>10299</v>
      </c>
      <c r="D170" s="509" t="s">
        <v>10300</v>
      </c>
      <c r="E170" s="508" t="s">
        <v>10301</v>
      </c>
      <c r="F170" s="511" t="s">
        <v>10302</v>
      </c>
      <c r="G170" s="501">
        <v>0</v>
      </c>
      <c r="H170" s="512">
        <v>0</v>
      </c>
      <c r="I170" s="513">
        <f t="shared" si="6"/>
        <v>0</v>
      </c>
      <c r="J170" s="514">
        <v>29</v>
      </c>
      <c r="K170" s="512">
        <v>23540</v>
      </c>
      <c r="L170" s="515">
        <f t="shared" si="7"/>
        <v>682660</v>
      </c>
      <c r="M170" s="516"/>
    </row>
    <row r="171" spans="1:13" ht="24.75">
      <c r="A171" s="605" t="s">
        <v>10303</v>
      </c>
      <c r="B171" s="523" t="s">
        <v>10304</v>
      </c>
      <c r="C171" s="524" t="s">
        <v>10305</v>
      </c>
      <c r="D171" s="528" t="s">
        <v>10306</v>
      </c>
      <c r="E171" s="510" t="s">
        <v>9593</v>
      </c>
      <c r="F171" s="511" t="s">
        <v>10307</v>
      </c>
      <c r="G171" s="501">
        <v>500</v>
      </c>
      <c r="H171" s="512">
        <v>72351.839999999997</v>
      </c>
      <c r="I171" s="513">
        <f t="shared" si="6"/>
        <v>36175920</v>
      </c>
      <c r="J171" s="514">
        <v>351.6633654270662</v>
      </c>
      <c r="K171" s="512">
        <v>73607.269180754229</v>
      </c>
      <c r="L171" s="515">
        <f t="shared" si="7"/>
        <v>25884980</v>
      </c>
      <c r="M171" s="516"/>
    </row>
    <row r="172" spans="1:13">
      <c r="A172" s="604" t="s">
        <v>10308</v>
      </c>
      <c r="B172" s="508" t="s">
        <v>10267</v>
      </c>
      <c r="C172" s="509" t="s">
        <v>10309</v>
      </c>
      <c r="D172" s="583" t="s">
        <v>10310</v>
      </c>
      <c r="E172" s="510" t="s">
        <v>9593</v>
      </c>
      <c r="F172" s="602" t="s">
        <v>10311</v>
      </c>
      <c r="G172" s="501"/>
      <c r="H172" s="512">
        <v>0</v>
      </c>
      <c r="I172" s="513">
        <f t="shared" si="6"/>
        <v>0</v>
      </c>
      <c r="J172" s="514">
        <v>7210.6204906204903</v>
      </c>
      <c r="K172" s="512">
        <v>4158</v>
      </c>
      <c r="L172" s="515">
        <f t="shared" si="7"/>
        <v>29981760</v>
      </c>
      <c r="M172" s="516"/>
    </row>
    <row r="173" spans="1:13" ht="19.5">
      <c r="A173" s="517" t="s">
        <v>10308</v>
      </c>
      <c r="B173" s="508" t="s">
        <v>10267</v>
      </c>
      <c r="C173" s="583" t="s">
        <v>10312</v>
      </c>
      <c r="D173" s="583" t="s">
        <v>10313</v>
      </c>
      <c r="E173" s="601" t="s">
        <v>9593</v>
      </c>
      <c r="F173" s="602" t="s">
        <v>10314</v>
      </c>
      <c r="G173" s="501">
        <v>2800</v>
      </c>
      <c r="H173" s="512">
        <v>27478.000000000004</v>
      </c>
      <c r="I173" s="513">
        <f t="shared" si="6"/>
        <v>76938400.000000015</v>
      </c>
      <c r="J173" s="514">
        <v>3585.6998556998556</v>
      </c>
      <c r="K173" s="512">
        <v>8316</v>
      </c>
      <c r="L173" s="515">
        <f t="shared" si="7"/>
        <v>29818680</v>
      </c>
      <c r="M173" s="516"/>
    </row>
    <row r="174" spans="1:13" s="516" customFormat="1" ht="24.75">
      <c r="A174" s="605" t="s">
        <v>10315</v>
      </c>
      <c r="B174" s="541" t="s">
        <v>10272</v>
      </c>
      <c r="C174" s="524" t="s">
        <v>10316</v>
      </c>
      <c r="D174" s="567" t="s">
        <v>10317</v>
      </c>
      <c r="E174" s="510" t="s">
        <v>9593</v>
      </c>
      <c r="F174" s="511" t="s">
        <v>10318</v>
      </c>
      <c r="G174" s="501"/>
      <c r="H174" s="512">
        <v>0</v>
      </c>
      <c r="I174" s="513">
        <f t="shared" si="6"/>
        <v>0</v>
      </c>
      <c r="J174" s="514">
        <v>1421.8823190285734</v>
      </c>
      <c r="K174" s="512">
        <v>41629.5</v>
      </c>
      <c r="L174" s="515">
        <f t="shared" si="7"/>
        <v>59192250</v>
      </c>
    </row>
    <row r="175" spans="1:13" s="516" customFormat="1" ht="15.75" thickBot="1">
      <c r="A175" s="584"/>
      <c r="B175" s="585"/>
      <c r="C175" s="586"/>
      <c r="D175" s="586"/>
      <c r="E175" s="606"/>
      <c r="F175" s="606"/>
      <c r="G175" s="607"/>
      <c r="H175" s="608" t="s">
        <v>10319</v>
      </c>
      <c r="I175" s="609"/>
      <c r="J175" s="610"/>
      <c r="K175" s="608"/>
      <c r="L175" s="611"/>
    </row>
    <row r="176" spans="1:13" ht="27" customHeight="1" thickBot="1">
      <c r="A176" s="1008" t="s">
        <v>10320</v>
      </c>
      <c r="B176" s="1009"/>
      <c r="C176" s="1009"/>
      <c r="D176" s="1009"/>
      <c r="E176" s="1009"/>
      <c r="F176" s="1010"/>
      <c r="G176" s="591"/>
      <c r="H176" s="592"/>
      <c r="I176" s="612">
        <f>SUM(I177:I245)</f>
        <v>465599967.59100008</v>
      </c>
      <c r="J176" s="594"/>
      <c r="K176" s="595"/>
      <c r="L176" s="612">
        <f>SUM(L177:L245)</f>
        <v>444232784</v>
      </c>
      <c r="M176" s="596">
        <v>465600000</v>
      </c>
    </row>
    <row r="177" spans="1:13">
      <c r="A177" s="507" t="s">
        <v>10321</v>
      </c>
      <c r="B177" s="597" t="s">
        <v>10322</v>
      </c>
      <c r="C177" s="597" t="s">
        <v>10323</v>
      </c>
      <c r="D177" s="531" t="s">
        <v>10324</v>
      </c>
      <c r="E177" s="508" t="s">
        <v>9593</v>
      </c>
      <c r="F177" s="511" t="s">
        <v>10325</v>
      </c>
      <c r="G177" s="501">
        <v>24</v>
      </c>
      <c r="H177" s="512">
        <v>72941.275000000009</v>
      </c>
      <c r="I177" s="613">
        <f t="shared" ref="I177:I240" si="8">G177*H177</f>
        <v>1750590.6</v>
      </c>
      <c r="J177" s="514">
        <v>25</v>
      </c>
      <c r="K177" s="512">
        <v>78638.16</v>
      </c>
      <c r="L177" s="515">
        <v>1965954</v>
      </c>
      <c r="M177" s="516">
        <f>M176-I176</f>
        <v>32.408999919891357</v>
      </c>
    </row>
    <row r="178" spans="1:13">
      <c r="A178" s="507" t="s">
        <v>10326</v>
      </c>
      <c r="B178" s="597" t="s">
        <v>10327</v>
      </c>
      <c r="C178" s="597" t="s">
        <v>10328</v>
      </c>
      <c r="D178" s="531" t="s">
        <v>10329</v>
      </c>
      <c r="E178" s="508" t="s">
        <v>9593</v>
      </c>
      <c r="F178" s="511" t="s">
        <v>10330</v>
      </c>
      <c r="G178" s="501">
        <v>40</v>
      </c>
      <c r="H178" s="512">
        <v>770.00000000000011</v>
      </c>
      <c r="I178" s="613">
        <f t="shared" si="8"/>
        <v>30800.000000000004</v>
      </c>
      <c r="J178" s="514">
        <v>40</v>
      </c>
      <c r="K178" s="512">
        <v>770</v>
      </c>
      <c r="L178" s="515">
        <v>30800</v>
      </c>
    </row>
    <row r="179" spans="1:13">
      <c r="A179" s="507" t="s">
        <v>10331</v>
      </c>
      <c r="B179" s="597" t="s">
        <v>10332</v>
      </c>
      <c r="C179" s="597" t="s">
        <v>10333</v>
      </c>
      <c r="D179" s="531" t="s">
        <v>10334</v>
      </c>
      <c r="E179" s="508" t="s">
        <v>9593</v>
      </c>
      <c r="F179" s="511" t="s">
        <v>10335</v>
      </c>
      <c r="G179" s="501">
        <v>4700</v>
      </c>
      <c r="H179" s="512">
        <v>69.608000000000004</v>
      </c>
      <c r="I179" s="613">
        <f t="shared" si="8"/>
        <v>327157.60000000003</v>
      </c>
      <c r="J179" s="514">
        <v>4564</v>
      </c>
      <c r="K179" s="512">
        <v>72.640008764241898</v>
      </c>
      <c r="L179" s="515">
        <v>331529</v>
      </c>
    </row>
    <row r="180" spans="1:13">
      <c r="A180" s="507" t="s">
        <v>10336</v>
      </c>
      <c r="B180" s="597" t="s">
        <v>10337</v>
      </c>
      <c r="C180" s="597" t="s">
        <v>10338</v>
      </c>
      <c r="D180" s="531" t="s">
        <v>10339</v>
      </c>
      <c r="E180" s="508" t="s">
        <v>9593</v>
      </c>
      <c r="F180" s="511" t="s">
        <v>10340</v>
      </c>
      <c r="G180" s="501">
        <v>60</v>
      </c>
      <c r="H180" s="512">
        <v>21340</v>
      </c>
      <c r="I180" s="613">
        <f t="shared" si="8"/>
        <v>1280400</v>
      </c>
      <c r="J180" s="514">
        <v>14</v>
      </c>
      <c r="K180" s="512">
        <v>21465.714285714286</v>
      </c>
      <c r="L180" s="515">
        <v>300520</v>
      </c>
    </row>
    <row r="181" spans="1:13">
      <c r="A181" s="507" t="s">
        <v>10341</v>
      </c>
      <c r="B181" s="597" t="s">
        <v>10342</v>
      </c>
      <c r="C181" s="597" t="s">
        <v>10343</v>
      </c>
      <c r="D181" s="531" t="s">
        <v>10344</v>
      </c>
      <c r="E181" s="508" t="s">
        <v>9593</v>
      </c>
      <c r="F181" s="511" t="s">
        <v>10345</v>
      </c>
      <c r="G181" s="501">
        <v>900</v>
      </c>
      <c r="H181" s="512">
        <v>1430.0000000000002</v>
      </c>
      <c r="I181" s="613">
        <f t="shared" si="8"/>
        <v>1287000.0000000002</v>
      </c>
      <c r="J181" s="514">
        <v>859</v>
      </c>
      <c r="K181" s="512">
        <v>1367.8928987194413</v>
      </c>
      <c r="L181" s="515">
        <v>1175020</v>
      </c>
    </row>
    <row r="182" spans="1:13">
      <c r="A182" s="507" t="s">
        <v>10346</v>
      </c>
      <c r="B182" s="597" t="s">
        <v>10347</v>
      </c>
      <c r="C182" s="597" t="s">
        <v>10348</v>
      </c>
      <c r="D182" s="531" t="s">
        <v>10349</v>
      </c>
      <c r="E182" s="508" t="s">
        <v>9593</v>
      </c>
      <c r="F182" s="511" t="s">
        <v>10350</v>
      </c>
      <c r="G182" s="501">
        <v>2200</v>
      </c>
      <c r="H182" s="512">
        <v>72.490000000000009</v>
      </c>
      <c r="I182" s="613">
        <f t="shared" si="8"/>
        <v>159478.00000000003</v>
      </c>
      <c r="J182" s="514">
        <v>1626</v>
      </c>
      <c r="K182" s="512">
        <v>72.600246002460025</v>
      </c>
      <c r="L182" s="515">
        <v>118048</v>
      </c>
    </row>
    <row r="183" spans="1:13">
      <c r="A183" s="507" t="s">
        <v>10351</v>
      </c>
      <c r="B183" s="541" t="s">
        <v>10352</v>
      </c>
      <c r="C183" s="597" t="s">
        <v>10353</v>
      </c>
      <c r="D183" s="531" t="s">
        <v>10354</v>
      </c>
      <c r="E183" s="508" t="s">
        <v>9593</v>
      </c>
      <c r="F183" s="511" t="s">
        <v>10355</v>
      </c>
      <c r="G183" s="501">
        <v>120</v>
      </c>
      <c r="H183" s="512">
        <v>1760.0000000000002</v>
      </c>
      <c r="I183" s="613">
        <f t="shared" si="8"/>
        <v>211200.00000000003</v>
      </c>
      <c r="J183" s="514">
        <v>107</v>
      </c>
      <c r="K183" s="512">
        <v>1760</v>
      </c>
      <c r="L183" s="515">
        <v>188320</v>
      </c>
    </row>
    <row r="184" spans="1:13">
      <c r="A184" s="507" t="s">
        <v>10356</v>
      </c>
      <c r="B184" s="541" t="s">
        <v>10357</v>
      </c>
      <c r="C184" s="597" t="s">
        <v>10358</v>
      </c>
      <c r="D184" s="531" t="s">
        <v>10359</v>
      </c>
      <c r="E184" s="508" t="s">
        <v>9599</v>
      </c>
      <c r="F184" s="511" t="s">
        <v>10360</v>
      </c>
      <c r="G184" s="501">
        <v>2000</v>
      </c>
      <c r="H184" s="512">
        <v>126.73100000000001</v>
      </c>
      <c r="I184" s="613">
        <f t="shared" si="8"/>
        <v>253462.00000000003</v>
      </c>
      <c r="J184" s="514">
        <v>1808</v>
      </c>
      <c r="K184" s="512">
        <v>218.46183628318585</v>
      </c>
      <c r="L184" s="515">
        <v>394979</v>
      </c>
    </row>
    <row r="185" spans="1:13">
      <c r="A185" s="507" t="s">
        <v>10361</v>
      </c>
      <c r="B185" s="541" t="s">
        <v>10362</v>
      </c>
      <c r="C185" s="597" t="s">
        <v>10363</v>
      </c>
      <c r="D185" s="531" t="s">
        <v>10364</v>
      </c>
      <c r="E185" s="508" t="s">
        <v>9593</v>
      </c>
      <c r="F185" s="511" t="s">
        <v>10365</v>
      </c>
      <c r="G185" s="501">
        <v>50</v>
      </c>
      <c r="H185" s="512">
        <v>60092.692000000003</v>
      </c>
      <c r="I185" s="613">
        <f t="shared" si="8"/>
        <v>3004634.6</v>
      </c>
      <c r="J185" s="514">
        <v>44</v>
      </c>
      <c r="K185" s="512">
        <v>60092.681818181816</v>
      </c>
      <c r="L185" s="515">
        <v>2644078</v>
      </c>
    </row>
    <row r="186" spans="1:13">
      <c r="A186" s="507" t="s">
        <v>10366</v>
      </c>
      <c r="B186" s="541" t="s">
        <v>10367</v>
      </c>
      <c r="C186" s="597" t="s">
        <v>10368</v>
      </c>
      <c r="D186" s="531" t="s">
        <v>10369</v>
      </c>
      <c r="E186" s="508" t="s">
        <v>9593</v>
      </c>
      <c r="F186" s="511" t="s">
        <v>10370</v>
      </c>
      <c r="G186" s="501">
        <v>200</v>
      </c>
      <c r="H186" s="512">
        <v>10621.501</v>
      </c>
      <c r="I186" s="613">
        <f t="shared" si="8"/>
        <v>2124300.2000000002</v>
      </c>
      <c r="J186" s="514">
        <v>80</v>
      </c>
      <c r="K186" s="512">
        <v>11179.025</v>
      </c>
      <c r="L186" s="515">
        <v>894322</v>
      </c>
    </row>
    <row r="187" spans="1:13">
      <c r="A187" s="507" t="s">
        <v>10371</v>
      </c>
      <c r="B187" s="597" t="s">
        <v>10372</v>
      </c>
      <c r="C187" s="597" t="s">
        <v>10373</v>
      </c>
      <c r="D187" s="531" t="s">
        <v>10374</v>
      </c>
      <c r="E187" s="508" t="s">
        <v>9593</v>
      </c>
      <c r="F187" s="511" t="s">
        <v>10375</v>
      </c>
      <c r="G187" s="501">
        <v>360</v>
      </c>
      <c r="H187" s="512">
        <v>17050</v>
      </c>
      <c r="I187" s="613">
        <f t="shared" si="8"/>
        <v>6138000</v>
      </c>
      <c r="J187" s="514">
        <v>352</v>
      </c>
      <c r="K187" s="512">
        <v>16843.298295454544</v>
      </c>
      <c r="L187" s="515">
        <v>5928841</v>
      </c>
    </row>
    <row r="188" spans="1:13">
      <c r="A188" s="507" t="s">
        <v>10376</v>
      </c>
      <c r="B188" s="597" t="s">
        <v>10377</v>
      </c>
      <c r="C188" s="597" t="s">
        <v>10378</v>
      </c>
      <c r="D188" s="531" t="s">
        <v>10379</v>
      </c>
      <c r="E188" s="508" t="s">
        <v>9593</v>
      </c>
      <c r="F188" s="511" t="s">
        <v>10380</v>
      </c>
      <c r="G188" s="501">
        <v>180</v>
      </c>
      <c r="H188" s="512">
        <v>35307.58</v>
      </c>
      <c r="I188" s="613">
        <f t="shared" si="8"/>
        <v>6355364.4000000004</v>
      </c>
      <c r="J188" s="514">
        <v>153</v>
      </c>
      <c r="K188" s="512">
        <v>35431.56209150327</v>
      </c>
      <c r="L188" s="515">
        <v>5421029</v>
      </c>
    </row>
    <row r="189" spans="1:13">
      <c r="A189" s="507" t="s">
        <v>10381</v>
      </c>
      <c r="B189" s="597" t="s">
        <v>10357</v>
      </c>
      <c r="C189" s="597" t="s">
        <v>10382</v>
      </c>
      <c r="D189" s="531" t="s">
        <v>10383</v>
      </c>
      <c r="E189" s="508" t="s">
        <v>9599</v>
      </c>
      <c r="F189" s="511" t="s">
        <v>10384</v>
      </c>
      <c r="G189" s="501">
        <v>400</v>
      </c>
      <c r="H189" s="512">
        <v>67.419000000000011</v>
      </c>
      <c r="I189" s="613">
        <f t="shared" si="8"/>
        <v>26967.600000000006</v>
      </c>
      <c r="J189" s="514">
        <v>315</v>
      </c>
      <c r="K189" s="512">
        <v>73.050793650793651</v>
      </c>
      <c r="L189" s="515">
        <v>23011</v>
      </c>
    </row>
    <row r="190" spans="1:13">
      <c r="A190" s="507" t="s">
        <v>10385</v>
      </c>
      <c r="B190" s="597" t="s">
        <v>10386</v>
      </c>
      <c r="C190" s="597" t="s">
        <v>10387</v>
      </c>
      <c r="D190" s="531" t="s">
        <v>10388</v>
      </c>
      <c r="E190" s="508" t="s">
        <v>9593</v>
      </c>
      <c r="F190" s="511" t="s">
        <v>10389</v>
      </c>
      <c r="G190" s="501">
        <v>40</v>
      </c>
      <c r="H190" s="512">
        <v>6417.576</v>
      </c>
      <c r="I190" s="613">
        <f t="shared" si="8"/>
        <v>256703.04</v>
      </c>
      <c r="J190" s="514"/>
      <c r="K190" s="512"/>
      <c r="L190" s="515"/>
    </row>
    <row r="191" spans="1:13">
      <c r="A191" s="507" t="s">
        <v>10390</v>
      </c>
      <c r="B191" s="597" t="s">
        <v>10391</v>
      </c>
      <c r="C191" s="597" t="s">
        <v>10392</v>
      </c>
      <c r="D191" s="531" t="s">
        <v>10393</v>
      </c>
      <c r="E191" s="508" t="s">
        <v>9593</v>
      </c>
      <c r="F191" s="511" t="s">
        <v>10394</v>
      </c>
      <c r="G191" s="501">
        <v>0</v>
      </c>
      <c r="H191" s="512">
        <v>0</v>
      </c>
      <c r="I191" s="613">
        <f t="shared" si="8"/>
        <v>0</v>
      </c>
      <c r="J191" s="514">
        <v>322</v>
      </c>
      <c r="K191" s="512">
        <v>42942.900621118009</v>
      </c>
      <c r="L191" s="515">
        <v>13827614</v>
      </c>
    </row>
    <row r="192" spans="1:13">
      <c r="A192" s="507" t="s">
        <v>10395</v>
      </c>
      <c r="B192" s="597" t="s">
        <v>10396</v>
      </c>
      <c r="C192" s="597" t="s">
        <v>10397</v>
      </c>
      <c r="D192" s="531" t="s">
        <v>10398</v>
      </c>
      <c r="E192" s="508" t="s">
        <v>9599</v>
      </c>
      <c r="F192" s="511" t="s">
        <v>10399</v>
      </c>
      <c r="G192" s="501">
        <v>29</v>
      </c>
      <c r="H192" s="512">
        <v>563.76100000000008</v>
      </c>
      <c r="I192" s="613">
        <f t="shared" si="8"/>
        <v>16349.069000000003</v>
      </c>
      <c r="J192" s="514">
        <v>28</v>
      </c>
      <c r="K192" s="512">
        <v>563.75</v>
      </c>
      <c r="L192" s="515">
        <v>15785</v>
      </c>
    </row>
    <row r="193" spans="1:12">
      <c r="A193" s="507" t="s">
        <v>10400</v>
      </c>
      <c r="B193" s="597" t="s">
        <v>10396</v>
      </c>
      <c r="C193" s="597" t="s">
        <v>10401</v>
      </c>
      <c r="D193" s="531" t="s">
        <v>10402</v>
      </c>
      <c r="E193" s="508" t="s">
        <v>9599</v>
      </c>
      <c r="F193" s="511" t="s">
        <v>10403</v>
      </c>
      <c r="G193" s="501">
        <v>14</v>
      </c>
      <c r="H193" s="512">
        <v>2804.7139999999999</v>
      </c>
      <c r="I193" s="613">
        <f t="shared" si="8"/>
        <v>39265.995999999999</v>
      </c>
      <c r="J193" s="514">
        <v>14</v>
      </c>
      <c r="K193" s="512">
        <v>2804.7142857142858</v>
      </c>
      <c r="L193" s="515">
        <v>39266</v>
      </c>
    </row>
    <row r="194" spans="1:12">
      <c r="A194" s="507" t="s">
        <v>10404</v>
      </c>
      <c r="B194" s="597" t="s">
        <v>10396</v>
      </c>
      <c r="C194" s="597" t="s">
        <v>10405</v>
      </c>
      <c r="D194" s="531" t="s">
        <v>10406</v>
      </c>
      <c r="E194" s="508" t="s">
        <v>9599</v>
      </c>
      <c r="F194" s="511" t="s">
        <v>10407</v>
      </c>
      <c r="G194" s="501">
        <v>42</v>
      </c>
      <c r="H194" s="512">
        <v>5599.6050000000005</v>
      </c>
      <c r="I194" s="613">
        <f t="shared" si="8"/>
        <v>235183.41000000003</v>
      </c>
      <c r="J194" s="514">
        <v>28</v>
      </c>
      <c r="K194" s="512">
        <v>5599.6071428571431</v>
      </c>
      <c r="L194" s="515">
        <v>156789</v>
      </c>
    </row>
    <row r="195" spans="1:12">
      <c r="A195" s="507" t="s">
        <v>10408</v>
      </c>
      <c r="B195" s="597" t="s">
        <v>10396</v>
      </c>
      <c r="C195" s="597" t="s">
        <v>10409</v>
      </c>
      <c r="D195" s="531" t="s">
        <v>10410</v>
      </c>
      <c r="E195" s="508" t="s">
        <v>9599</v>
      </c>
      <c r="F195" s="511" t="s">
        <v>10411</v>
      </c>
      <c r="G195" s="501">
        <v>3360</v>
      </c>
      <c r="H195" s="512">
        <v>5420.8440000000001</v>
      </c>
      <c r="I195" s="613">
        <f t="shared" si="8"/>
        <v>18214035.84</v>
      </c>
      <c r="J195" s="514">
        <v>2652</v>
      </c>
      <c r="K195" s="512">
        <v>5561.1402714932128</v>
      </c>
      <c r="L195" s="515">
        <v>14748144</v>
      </c>
    </row>
    <row r="196" spans="1:12" ht="22.5">
      <c r="A196" s="507" t="s">
        <v>10412</v>
      </c>
      <c r="B196" s="597" t="s">
        <v>10347</v>
      </c>
      <c r="C196" s="597" t="s">
        <v>10413</v>
      </c>
      <c r="D196" s="531" t="s">
        <v>10414</v>
      </c>
      <c r="E196" s="508" t="s">
        <v>9593</v>
      </c>
      <c r="F196" s="511" t="s">
        <v>10415</v>
      </c>
      <c r="G196" s="501"/>
      <c r="H196" s="512"/>
      <c r="I196" s="613">
        <f t="shared" si="8"/>
        <v>0</v>
      </c>
      <c r="J196" s="514">
        <v>430</v>
      </c>
      <c r="K196" s="512">
        <v>51.534883720930232</v>
      </c>
      <c r="L196" s="515">
        <v>22160</v>
      </c>
    </row>
    <row r="197" spans="1:12">
      <c r="A197" s="507" t="s">
        <v>10416</v>
      </c>
      <c r="B197" s="597" t="s">
        <v>10417</v>
      </c>
      <c r="C197" s="597" t="s">
        <v>10418</v>
      </c>
      <c r="D197" s="531" t="s">
        <v>10419</v>
      </c>
      <c r="E197" s="508" t="s">
        <v>9593</v>
      </c>
      <c r="F197" s="511" t="s">
        <v>10420</v>
      </c>
      <c r="G197" s="501">
        <v>16</v>
      </c>
      <c r="H197" s="512">
        <v>102294.78600000001</v>
      </c>
      <c r="I197" s="613">
        <f t="shared" si="8"/>
        <v>1636716.5760000001</v>
      </c>
      <c r="J197" s="514">
        <v>10</v>
      </c>
      <c r="K197" s="512">
        <v>102300.4</v>
      </c>
      <c r="L197" s="515">
        <v>1023004</v>
      </c>
    </row>
    <row r="198" spans="1:12">
      <c r="A198" s="507" t="s">
        <v>10421</v>
      </c>
      <c r="B198" s="597" t="s">
        <v>10422</v>
      </c>
      <c r="C198" s="597" t="s">
        <v>10423</v>
      </c>
      <c r="D198" s="531" t="s">
        <v>10424</v>
      </c>
      <c r="E198" s="508" t="s">
        <v>9599</v>
      </c>
      <c r="F198" s="511" t="s">
        <v>10425</v>
      </c>
      <c r="G198" s="501">
        <v>24</v>
      </c>
      <c r="H198" s="512">
        <v>313295.54300000001</v>
      </c>
      <c r="I198" s="613">
        <f t="shared" si="8"/>
        <v>7519093.0319999997</v>
      </c>
      <c r="J198" s="514">
        <v>18</v>
      </c>
      <c r="K198" s="512">
        <v>313295.55555555556</v>
      </c>
      <c r="L198" s="515">
        <v>5639320</v>
      </c>
    </row>
    <row r="199" spans="1:12">
      <c r="A199" s="507" t="s">
        <v>10426</v>
      </c>
      <c r="B199" s="597" t="s">
        <v>10427</v>
      </c>
      <c r="C199" s="597" t="s">
        <v>10428</v>
      </c>
      <c r="D199" s="531" t="s">
        <v>10429</v>
      </c>
      <c r="E199" s="508" t="s">
        <v>9593</v>
      </c>
      <c r="F199" s="511" t="s">
        <v>10430</v>
      </c>
      <c r="G199" s="501">
        <v>200</v>
      </c>
      <c r="H199" s="512">
        <v>586298.09700000007</v>
      </c>
      <c r="I199" s="613">
        <f t="shared" si="8"/>
        <v>117259619.40000001</v>
      </c>
      <c r="J199" s="514">
        <v>192</v>
      </c>
      <c r="K199" s="512">
        <v>666567.046875</v>
      </c>
      <c r="L199" s="515">
        <v>127980873</v>
      </c>
    </row>
    <row r="200" spans="1:12">
      <c r="A200" s="507" t="s">
        <v>10431</v>
      </c>
      <c r="B200" s="597" t="s">
        <v>10432</v>
      </c>
      <c r="C200" s="597" t="s">
        <v>10433</v>
      </c>
      <c r="D200" s="531" t="s">
        <v>10434</v>
      </c>
      <c r="E200" s="508" t="s">
        <v>9593</v>
      </c>
      <c r="F200" s="511" t="s">
        <v>10435</v>
      </c>
      <c r="G200" s="501">
        <v>2400</v>
      </c>
      <c r="H200" s="512">
        <v>13056.130999999999</v>
      </c>
      <c r="I200" s="613">
        <f t="shared" si="8"/>
        <v>31334714.399999999</v>
      </c>
      <c r="J200" s="514">
        <v>1841</v>
      </c>
      <c r="K200" s="512">
        <v>13350.322107550244</v>
      </c>
      <c r="L200" s="515">
        <v>24577943</v>
      </c>
    </row>
    <row r="201" spans="1:12">
      <c r="A201" s="507" t="s">
        <v>10436</v>
      </c>
      <c r="B201" s="597" t="s">
        <v>10437</v>
      </c>
      <c r="C201" s="597" t="s">
        <v>10438</v>
      </c>
      <c r="D201" s="531" t="s">
        <v>10439</v>
      </c>
      <c r="E201" s="508" t="s">
        <v>9599</v>
      </c>
      <c r="F201" s="511" t="s">
        <v>10440</v>
      </c>
      <c r="G201" s="501">
        <v>5</v>
      </c>
      <c r="H201" s="512">
        <v>4730</v>
      </c>
      <c r="I201" s="613">
        <f t="shared" si="8"/>
        <v>23650</v>
      </c>
      <c r="J201" s="514">
        <v>6.0625000000000009</v>
      </c>
      <c r="K201" s="512">
        <v>4752.3298969072157</v>
      </c>
      <c r="L201" s="515">
        <v>28811</v>
      </c>
    </row>
    <row r="202" spans="1:12">
      <c r="A202" s="507" t="s">
        <v>10441</v>
      </c>
      <c r="B202" s="597" t="s">
        <v>10442</v>
      </c>
      <c r="C202" s="597" t="s">
        <v>10443</v>
      </c>
      <c r="D202" s="531" t="s">
        <v>10444</v>
      </c>
      <c r="E202" s="508" t="s">
        <v>9593</v>
      </c>
      <c r="F202" s="511" t="s">
        <v>10445</v>
      </c>
      <c r="G202" s="501">
        <v>5</v>
      </c>
      <c r="H202" s="512">
        <v>988.90000000000009</v>
      </c>
      <c r="I202" s="613">
        <f t="shared" si="8"/>
        <v>4944.5</v>
      </c>
      <c r="J202" s="514">
        <v>1</v>
      </c>
      <c r="K202" s="512">
        <v>990</v>
      </c>
      <c r="L202" s="515">
        <v>990</v>
      </c>
    </row>
    <row r="203" spans="1:12">
      <c r="A203" s="507" t="s">
        <v>10446</v>
      </c>
      <c r="B203" s="597" t="s">
        <v>10447</v>
      </c>
      <c r="C203" s="597" t="s">
        <v>10448</v>
      </c>
      <c r="D203" s="531" t="s">
        <v>10449</v>
      </c>
      <c r="E203" s="508" t="s">
        <v>9593</v>
      </c>
      <c r="F203" s="511" t="s">
        <v>10450</v>
      </c>
      <c r="G203" s="501">
        <v>15</v>
      </c>
      <c r="H203" s="512">
        <v>291500</v>
      </c>
      <c r="I203" s="613">
        <f t="shared" si="8"/>
        <v>4372500</v>
      </c>
      <c r="J203" s="514">
        <v>14</v>
      </c>
      <c r="K203" s="512">
        <v>291500</v>
      </c>
      <c r="L203" s="515">
        <v>4081000</v>
      </c>
    </row>
    <row r="204" spans="1:12">
      <c r="A204" s="507" t="s">
        <v>10451</v>
      </c>
      <c r="B204" s="597" t="s">
        <v>10452</v>
      </c>
      <c r="C204" s="597" t="s">
        <v>10453</v>
      </c>
      <c r="D204" s="531" t="s">
        <v>10454</v>
      </c>
      <c r="E204" s="508" t="s">
        <v>9593</v>
      </c>
      <c r="F204" s="511" t="s">
        <v>10455</v>
      </c>
      <c r="G204" s="501">
        <v>47</v>
      </c>
      <c r="H204" s="512">
        <v>1247128.6300000001</v>
      </c>
      <c r="I204" s="613">
        <f t="shared" si="8"/>
        <v>58615045.610000007</v>
      </c>
      <c r="J204" s="514">
        <v>39</v>
      </c>
      <c r="K204" s="512">
        <v>1237426.717948718</v>
      </c>
      <c r="L204" s="515">
        <v>48259642</v>
      </c>
    </row>
    <row r="205" spans="1:12">
      <c r="A205" s="507" t="s">
        <v>10456</v>
      </c>
      <c r="B205" s="597" t="s">
        <v>10457</v>
      </c>
      <c r="C205" s="597" t="s">
        <v>10458</v>
      </c>
      <c r="D205" s="531" t="s">
        <v>10459</v>
      </c>
      <c r="E205" s="508" t="s">
        <v>9593</v>
      </c>
      <c r="F205" s="511" t="s">
        <v>10460</v>
      </c>
      <c r="G205" s="501">
        <v>80</v>
      </c>
      <c r="H205" s="512">
        <v>114897.97</v>
      </c>
      <c r="I205" s="613">
        <f t="shared" si="8"/>
        <v>9191837.5999999996</v>
      </c>
      <c r="J205" s="514">
        <v>80</v>
      </c>
      <c r="K205" s="512">
        <v>123505.3625</v>
      </c>
      <c r="L205" s="515">
        <v>9880429</v>
      </c>
    </row>
    <row r="206" spans="1:12">
      <c r="A206" s="507" t="s">
        <v>10461</v>
      </c>
      <c r="B206" s="597" t="s">
        <v>10462</v>
      </c>
      <c r="C206" s="597" t="s">
        <v>10463</v>
      </c>
      <c r="D206" s="531" t="s">
        <v>10464</v>
      </c>
      <c r="E206" s="508" t="s">
        <v>9593</v>
      </c>
      <c r="F206" s="511" t="s">
        <v>10465</v>
      </c>
      <c r="G206" s="501">
        <v>200</v>
      </c>
      <c r="H206" s="512">
        <v>240.9</v>
      </c>
      <c r="I206" s="613">
        <f t="shared" si="8"/>
        <v>48180</v>
      </c>
      <c r="J206" s="514">
        <v>191</v>
      </c>
      <c r="K206" s="512">
        <v>210.93193717277487</v>
      </c>
      <c r="L206" s="515">
        <v>40288</v>
      </c>
    </row>
    <row r="207" spans="1:12">
      <c r="A207" s="507" t="s">
        <v>10466</v>
      </c>
      <c r="B207" s="597" t="s">
        <v>10467</v>
      </c>
      <c r="C207" s="597" t="s">
        <v>10468</v>
      </c>
      <c r="D207" s="531" t="s">
        <v>10469</v>
      </c>
      <c r="E207" s="508" t="s">
        <v>9593</v>
      </c>
      <c r="F207" s="511" t="s">
        <v>10470</v>
      </c>
      <c r="G207" s="501">
        <v>500</v>
      </c>
      <c r="H207" s="512">
        <v>16836.38</v>
      </c>
      <c r="I207" s="613">
        <f t="shared" si="8"/>
        <v>8418190</v>
      </c>
      <c r="J207" s="514">
        <v>457</v>
      </c>
      <c r="K207" s="512">
        <v>22777.12035010941</v>
      </c>
      <c r="L207" s="515">
        <v>10409144</v>
      </c>
    </row>
    <row r="208" spans="1:12">
      <c r="A208" s="507" t="s">
        <v>10471</v>
      </c>
      <c r="B208" s="597" t="s">
        <v>10472</v>
      </c>
      <c r="C208" s="597" t="s">
        <v>10473</v>
      </c>
      <c r="D208" s="531" t="s">
        <v>10474</v>
      </c>
      <c r="E208" s="508" t="s">
        <v>9599</v>
      </c>
      <c r="F208" s="511" t="s">
        <v>10475</v>
      </c>
      <c r="G208" s="501">
        <v>280</v>
      </c>
      <c r="H208" s="512">
        <v>14984.486000000001</v>
      </c>
      <c r="I208" s="613">
        <f t="shared" si="8"/>
        <v>4195656.08</v>
      </c>
      <c r="J208" s="514">
        <v>30</v>
      </c>
      <c r="K208" s="512">
        <v>14990.5</v>
      </c>
      <c r="L208" s="515">
        <v>449715</v>
      </c>
    </row>
    <row r="209" spans="1:15">
      <c r="A209" s="507" t="s">
        <v>10476</v>
      </c>
      <c r="B209" s="597" t="s">
        <v>10477</v>
      </c>
      <c r="C209" s="597" t="s">
        <v>10478</v>
      </c>
      <c r="D209" s="531" t="s">
        <v>10479</v>
      </c>
      <c r="E209" s="508" t="s">
        <v>9593</v>
      </c>
      <c r="F209" s="511" t="s">
        <v>10480</v>
      </c>
      <c r="G209" s="501">
        <v>306</v>
      </c>
      <c r="H209" s="512">
        <v>2187.3830000000003</v>
      </c>
      <c r="I209" s="613">
        <f t="shared" si="8"/>
        <v>669339.19800000009</v>
      </c>
      <c r="J209" s="514">
        <v>294</v>
      </c>
      <c r="K209" s="512">
        <v>3683.2176870748299</v>
      </c>
      <c r="L209" s="515">
        <v>1082866</v>
      </c>
      <c r="O209" s="516"/>
    </row>
    <row r="210" spans="1:15">
      <c r="A210" s="507" t="s">
        <v>9939</v>
      </c>
      <c r="B210" s="597" t="s">
        <v>10477</v>
      </c>
      <c r="C210" s="597" t="s">
        <v>10481</v>
      </c>
      <c r="D210" s="531" t="s">
        <v>10482</v>
      </c>
      <c r="E210" s="508" t="s">
        <v>9593</v>
      </c>
      <c r="F210" s="511" t="s">
        <v>10483</v>
      </c>
      <c r="G210" s="501"/>
      <c r="H210" s="512"/>
      <c r="I210" s="613">
        <f t="shared" si="8"/>
        <v>0</v>
      </c>
      <c r="J210" s="514">
        <v>62</v>
      </c>
      <c r="K210" s="512">
        <v>596942.93548387091</v>
      </c>
      <c r="L210" s="515">
        <v>37010462</v>
      </c>
      <c r="O210" s="516"/>
    </row>
    <row r="211" spans="1:15">
      <c r="A211" s="507" t="s">
        <v>10484</v>
      </c>
      <c r="B211" s="597" t="s">
        <v>10485</v>
      </c>
      <c r="C211" s="597" t="s">
        <v>10486</v>
      </c>
      <c r="D211" s="531" t="s">
        <v>10487</v>
      </c>
      <c r="E211" s="508" t="s">
        <v>9593</v>
      </c>
      <c r="F211" s="511" t="s">
        <v>10488</v>
      </c>
      <c r="G211" s="501">
        <v>28</v>
      </c>
      <c r="H211" s="512">
        <v>291396.38</v>
      </c>
      <c r="I211" s="613">
        <f t="shared" si="8"/>
        <v>8159098.6400000006</v>
      </c>
      <c r="J211" s="514">
        <v>15</v>
      </c>
      <c r="K211" s="512">
        <v>291396.40000000002</v>
      </c>
      <c r="L211" s="515">
        <v>4370946</v>
      </c>
    </row>
    <row r="212" spans="1:15">
      <c r="A212" s="507" t="s">
        <v>10489</v>
      </c>
      <c r="B212" s="597" t="s">
        <v>9940</v>
      </c>
      <c r="C212" s="597" t="s">
        <v>10490</v>
      </c>
      <c r="D212" s="531" t="s">
        <v>10491</v>
      </c>
      <c r="E212" s="508" t="s">
        <v>9599</v>
      </c>
      <c r="F212" s="511" t="s">
        <v>10492</v>
      </c>
      <c r="G212" s="501">
        <v>280</v>
      </c>
      <c r="H212" s="512">
        <v>20860.707999999999</v>
      </c>
      <c r="I212" s="613">
        <f t="shared" si="8"/>
        <v>5840998.2399999993</v>
      </c>
      <c r="J212" s="514">
        <v>168</v>
      </c>
      <c r="K212" s="512">
        <v>20860.708333333332</v>
      </c>
      <c r="L212" s="515">
        <v>3504599</v>
      </c>
    </row>
    <row r="213" spans="1:15">
      <c r="A213" s="507" t="s">
        <v>10493</v>
      </c>
      <c r="B213" s="597" t="s">
        <v>10494</v>
      </c>
      <c r="C213" s="597" t="s">
        <v>10495</v>
      </c>
      <c r="D213" s="531" t="s">
        <v>10496</v>
      </c>
      <c r="E213" s="508" t="s">
        <v>9599</v>
      </c>
      <c r="F213" s="511" t="s">
        <v>10497</v>
      </c>
      <c r="G213" s="501">
        <v>3960</v>
      </c>
      <c r="H213" s="512">
        <v>1025.662</v>
      </c>
      <c r="I213" s="613">
        <f t="shared" si="8"/>
        <v>4061621.52</v>
      </c>
      <c r="J213" s="514">
        <v>3180</v>
      </c>
      <c r="K213" s="512">
        <v>1054.3845911949686</v>
      </c>
      <c r="L213" s="515">
        <v>3352943</v>
      </c>
    </row>
    <row r="214" spans="1:15">
      <c r="A214" s="507" t="s">
        <v>10498</v>
      </c>
      <c r="B214" s="597" t="s">
        <v>10499</v>
      </c>
      <c r="C214" s="597" t="s">
        <v>10500</v>
      </c>
      <c r="D214" s="531" t="s">
        <v>10501</v>
      </c>
      <c r="E214" s="508" t="s">
        <v>9593</v>
      </c>
      <c r="F214" s="511" t="s">
        <v>10502</v>
      </c>
      <c r="G214" s="501">
        <v>25</v>
      </c>
      <c r="H214" s="512">
        <v>1320</v>
      </c>
      <c r="I214" s="613">
        <f t="shared" si="8"/>
        <v>33000</v>
      </c>
      <c r="J214" s="514">
        <v>29</v>
      </c>
      <c r="K214" s="512">
        <v>1320</v>
      </c>
      <c r="L214" s="515">
        <v>38280</v>
      </c>
    </row>
    <row r="215" spans="1:15">
      <c r="A215" s="507" t="s">
        <v>10503</v>
      </c>
      <c r="B215" s="597" t="s">
        <v>10504</v>
      </c>
      <c r="C215" s="597" t="s">
        <v>10505</v>
      </c>
      <c r="D215" s="531" t="s">
        <v>10506</v>
      </c>
      <c r="E215" s="508" t="s">
        <v>9593</v>
      </c>
      <c r="F215" s="511" t="s">
        <v>10507</v>
      </c>
      <c r="G215" s="501">
        <v>400</v>
      </c>
      <c r="H215" s="512">
        <v>3083.3</v>
      </c>
      <c r="I215" s="613">
        <f t="shared" si="8"/>
        <v>1233320</v>
      </c>
      <c r="J215" s="514">
        <v>169</v>
      </c>
      <c r="K215" s="512">
        <v>3819.7751479289941</v>
      </c>
      <c r="L215" s="515">
        <v>645542</v>
      </c>
    </row>
    <row r="216" spans="1:15">
      <c r="A216" s="507" t="s">
        <v>10508</v>
      </c>
      <c r="B216" s="597" t="s">
        <v>10509</v>
      </c>
      <c r="C216" s="597" t="s">
        <v>10510</v>
      </c>
      <c r="D216" s="531" t="s">
        <v>10511</v>
      </c>
      <c r="E216" s="508" t="s">
        <v>9593</v>
      </c>
      <c r="F216" s="511" t="s">
        <v>10512</v>
      </c>
      <c r="G216" s="501">
        <v>336</v>
      </c>
      <c r="H216" s="512">
        <v>79474.406000000017</v>
      </c>
      <c r="I216" s="613">
        <f t="shared" si="8"/>
        <v>26703400.416000005</v>
      </c>
      <c r="J216" s="514">
        <v>308</v>
      </c>
      <c r="K216" s="512">
        <v>79474.409090909088</v>
      </c>
      <c r="L216" s="515">
        <v>24478118</v>
      </c>
    </row>
    <row r="217" spans="1:15" ht="22.5">
      <c r="A217" s="507" t="s">
        <v>10513</v>
      </c>
      <c r="B217" s="597" t="s">
        <v>10514</v>
      </c>
      <c r="C217" s="597" t="s">
        <v>10515</v>
      </c>
      <c r="D217" s="531" t="s">
        <v>10516</v>
      </c>
      <c r="E217" s="508" t="s">
        <v>10517</v>
      </c>
      <c r="F217" s="511" t="s">
        <v>10518</v>
      </c>
      <c r="G217" s="501">
        <v>110</v>
      </c>
      <c r="H217" s="512">
        <v>33458.370000000003</v>
      </c>
      <c r="I217" s="613">
        <f t="shared" si="8"/>
        <v>3680420.7</v>
      </c>
      <c r="J217" s="514">
        <v>100</v>
      </c>
      <c r="K217" s="512">
        <v>37150.15</v>
      </c>
      <c r="L217" s="515">
        <v>3715015</v>
      </c>
    </row>
    <row r="218" spans="1:15">
      <c r="A218" s="507" t="s">
        <v>10519</v>
      </c>
      <c r="B218" s="597" t="s">
        <v>10520</v>
      </c>
      <c r="C218" s="597" t="s">
        <v>10521</v>
      </c>
      <c r="D218" s="531" t="s">
        <v>10522</v>
      </c>
      <c r="E218" s="508" t="s">
        <v>9599</v>
      </c>
      <c r="F218" s="511" t="s">
        <v>10523</v>
      </c>
      <c r="G218" s="501">
        <v>364</v>
      </c>
      <c r="H218" s="512">
        <v>16817.119000000002</v>
      </c>
      <c r="I218" s="613">
        <f t="shared" si="8"/>
        <v>6121431.3160000006</v>
      </c>
      <c r="J218" s="514">
        <v>364</v>
      </c>
      <c r="K218" s="512">
        <v>18304.642857142859</v>
      </c>
      <c r="L218" s="515">
        <v>6662890</v>
      </c>
    </row>
    <row r="219" spans="1:15">
      <c r="A219" s="507" t="s">
        <v>10524</v>
      </c>
      <c r="B219" s="597" t="s">
        <v>10525</v>
      </c>
      <c r="C219" s="597" t="s">
        <v>10526</v>
      </c>
      <c r="D219" s="531" t="s">
        <v>10527</v>
      </c>
      <c r="E219" s="508" t="s">
        <v>9599</v>
      </c>
      <c r="F219" s="511"/>
      <c r="G219" s="501">
        <v>4032</v>
      </c>
      <c r="H219" s="512">
        <v>3075.6000000000004</v>
      </c>
      <c r="I219" s="613">
        <f t="shared" si="8"/>
        <v>12400819.200000001</v>
      </c>
      <c r="J219" s="514">
        <v>2016</v>
      </c>
      <c r="K219" s="512">
        <v>2305.7832341269841</v>
      </c>
      <c r="L219" s="515">
        <v>4648459</v>
      </c>
    </row>
    <row r="220" spans="1:15">
      <c r="A220" s="507" t="s">
        <v>10528</v>
      </c>
      <c r="B220" s="597" t="s">
        <v>10529</v>
      </c>
      <c r="C220" s="597" t="s">
        <v>10530</v>
      </c>
      <c r="D220" s="531" t="s">
        <v>10531</v>
      </c>
      <c r="E220" s="508" t="s">
        <v>10532</v>
      </c>
      <c r="F220" s="511" t="s">
        <v>10533</v>
      </c>
      <c r="G220" s="501">
        <v>72</v>
      </c>
      <c r="H220" s="512">
        <v>24242.68</v>
      </c>
      <c r="I220" s="613">
        <f t="shared" si="8"/>
        <v>1745472.96</v>
      </c>
      <c r="J220" s="514">
        <v>38</v>
      </c>
      <c r="K220" s="512">
        <v>26611.21052631579</v>
      </c>
      <c r="L220" s="515">
        <v>1011226</v>
      </c>
    </row>
    <row r="221" spans="1:15">
      <c r="A221" s="507" t="s">
        <v>10534</v>
      </c>
      <c r="B221" s="597" t="s">
        <v>10535</v>
      </c>
      <c r="C221" s="597" t="s">
        <v>10536</v>
      </c>
      <c r="D221" s="531" t="s">
        <v>10537</v>
      </c>
      <c r="E221" s="508" t="s">
        <v>9593</v>
      </c>
      <c r="F221" s="511" t="s">
        <v>10538</v>
      </c>
      <c r="G221" s="501">
        <v>350</v>
      </c>
      <c r="H221" s="512">
        <v>715.00000000000011</v>
      </c>
      <c r="I221" s="613">
        <f t="shared" si="8"/>
        <v>250250.00000000003</v>
      </c>
      <c r="J221" s="514">
        <v>301</v>
      </c>
      <c r="K221" s="512">
        <v>605</v>
      </c>
      <c r="L221" s="515">
        <v>182105</v>
      </c>
    </row>
    <row r="222" spans="1:15">
      <c r="A222" s="507" t="s">
        <v>10539</v>
      </c>
      <c r="B222" s="597" t="s">
        <v>10540</v>
      </c>
      <c r="C222" s="597" t="s">
        <v>10541</v>
      </c>
      <c r="D222" s="531" t="s">
        <v>10542</v>
      </c>
      <c r="E222" s="508" t="s">
        <v>9593</v>
      </c>
      <c r="F222" s="511" t="s">
        <v>10543</v>
      </c>
      <c r="G222" s="501">
        <v>10</v>
      </c>
      <c r="H222" s="512">
        <v>1116.5</v>
      </c>
      <c r="I222" s="613">
        <f t="shared" si="8"/>
        <v>11165</v>
      </c>
      <c r="J222" s="514">
        <v>6</v>
      </c>
      <c r="K222" s="512">
        <v>1067</v>
      </c>
      <c r="L222" s="515">
        <v>6402</v>
      </c>
    </row>
    <row r="223" spans="1:15">
      <c r="A223" s="507" t="s">
        <v>10544</v>
      </c>
      <c r="B223" s="597" t="s">
        <v>10540</v>
      </c>
      <c r="C223" s="597" t="s">
        <v>10545</v>
      </c>
      <c r="D223" s="531" t="s">
        <v>10546</v>
      </c>
      <c r="E223" s="508" t="s">
        <v>9599</v>
      </c>
      <c r="F223" s="511" t="s">
        <v>10547</v>
      </c>
      <c r="G223" s="501">
        <v>701</v>
      </c>
      <c r="H223" s="512">
        <v>18709.657999999999</v>
      </c>
      <c r="I223" s="613">
        <f t="shared" si="8"/>
        <v>13115470.257999999</v>
      </c>
      <c r="J223" s="514">
        <v>429</v>
      </c>
      <c r="K223" s="512">
        <v>18810.890442890443</v>
      </c>
      <c r="L223" s="515">
        <v>8069872</v>
      </c>
    </row>
    <row r="224" spans="1:15" ht="22.5">
      <c r="A224" s="507" t="s">
        <v>10548</v>
      </c>
      <c r="B224" s="597" t="s">
        <v>10549</v>
      </c>
      <c r="C224" s="597" t="s">
        <v>10550</v>
      </c>
      <c r="D224" s="531" t="s">
        <v>10551</v>
      </c>
      <c r="E224" s="508" t="s">
        <v>9593</v>
      </c>
      <c r="F224" s="511" t="s">
        <v>10552</v>
      </c>
      <c r="G224" s="501"/>
      <c r="H224" s="512"/>
      <c r="I224" s="613">
        <f t="shared" si="8"/>
        <v>0</v>
      </c>
      <c r="J224" s="514">
        <v>228</v>
      </c>
      <c r="K224" s="512">
        <v>738.23245614035091</v>
      </c>
      <c r="L224" s="515">
        <v>168317</v>
      </c>
    </row>
    <row r="225" spans="1:12" ht="22.5">
      <c r="A225" s="507" t="s">
        <v>10553</v>
      </c>
      <c r="B225" s="597" t="s">
        <v>10554</v>
      </c>
      <c r="C225" s="597" t="s">
        <v>10555</v>
      </c>
      <c r="D225" s="531" t="s">
        <v>10556</v>
      </c>
      <c r="E225" s="508" t="s">
        <v>10557</v>
      </c>
      <c r="F225" s="511" t="s">
        <v>10558</v>
      </c>
      <c r="G225" s="501">
        <v>16</v>
      </c>
      <c r="H225" s="512">
        <v>195892.01500000001</v>
      </c>
      <c r="I225" s="613">
        <f t="shared" si="8"/>
        <v>3134272.24</v>
      </c>
      <c r="J225" s="514">
        <v>9</v>
      </c>
      <c r="K225" s="512">
        <v>195854.88888888888</v>
      </c>
      <c r="L225" s="515">
        <v>1762694</v>
      </c>
    </row>
    <row r="226" spans="1:12">
      <c r="A226" s="507" t="s">
        <v>10559</v>
      </c>
      <c r="B226" s="597" t="s">
        <v>10560</v>
      </c>
      <c r="C226" s="597" t="s">
        <v>10561</v>
      </c>
      <c r="D226" s="531" t="s">
        <v>10562</v>
      </c>
      <c r="E226" s="508" t="s">
        <v>9593</v>
      </c>
      <c r="F226" s="511" t="s">
        <v>10563</v>
      </c>
      <c r="G226" s="501"/>
      <c r="H226" s="512">
        <v>0</v>
      </c>
      <c r="I226" s="613">
        <f t="shared" si="8"/>
        <v>0</v>
      </c>
      <c r="J226" s="514">
        <v>16</v>
      </c>
      <c r="K226" s="512">
        <v>1697499.4375</v>
      </c>
      <c r="L226" s="515">
        <v>27159991</v>
      </c>
    </row>
    <row r="227" spans="1:12">
      <c r="A227" s="507" t="s">
        <v>10564</v>
      </c>
      <c r="B227" s="597" t="s">
        <v>10565</v>
      </c>
      <c r="C227" s="597" t="s">
        <v>10566</v>
      </c>
      <c r="D227" s="531" t="s">
        <v>10567</v>
      </c>
      <c r="E227" s="508" t="s">
        <v>9593</v>
      </c>
      <c r="F227" s="511" t="s">
        <v>10568</v>
      </c>
      <c r="G227" s="501">
        <v>35</v>
      </c>
      <c r="H227" s="512">
        <v>54450.000000000007</v>
      </c>
      <c r="I227" s="613">
        <f t="shared" si="8"/>
        <v>1905750.0000000002</v>
      </c>
      <c r="J227" s="514">
        <v>11</v>
      </c>
      <c r="K227" s="512">
        <v>54450</v>
      </c>
      <c r="L227" s="515">
        <v>598950</v>
      </c>
    </row>
    <row r="228" spans="1:12">
      <c r="A228" s="507" t="s">
        <v>10569</v>
      </c>
      <c r="B228" s="597" t="s">
        <v>10504</v>
      </c>
      <c r="C228" s="597" t="s">
        <v>10570</v>
      </c>
      <c r="D228" s="531" t="s">
        <v>10571</v>
      </c>
      <c r="E228" s="508" t="s">
        <v>9593</v>
      </c>
      <c r="F228" s="511" t="s">
        <v>10572</v>
      </c>
      <c r="G228" s="501"/>
      <c r="H228" s="512">
        <v>0</v>
      </c>
      <c r="I228" s="613">
        <f t="shared" si="8"/>
        <v>0</v>
      </c>
      <c r="J228" s="514">
        <v>221</v>
      </c>
      <c r="K228" s="512">
        <v>3242.2895927601812</v>
      </c>
      <c r="L228" s="515">
        <v>716546</v>
      </c>
    </row>
    <row r="229" spans="1:12">
      <c r="A229" s="507" t="s">
        <v>10573</v>
      </c>
      <c r="B229" s="597" t="s">
        <v>10574</v>
      </c>
      <c r="C229" s="597" t="s">
        <v>10575</v>
      </c>
      <c r="D229" s="531" t="s">
        <v>10576</v>
      </c>
      <c r="E229" s="508" t="s">
        <v>9599</v>
      </c>
      <c r="F229" s="511" t="s">
        <v>10577</v>
      </c>
      <c r="G229" s="501">
        <v>140</v>
      </c>
      <c r="H229" s="512">
        <v>4865.3660000000009</v>
      </c>
      <c r="I229" s="613">
        <f t="shared" si="8"/>
        <v>681151.24000000011</v>
      </c>
      <c r="J229" s="514">
        <v>56</v>
      </c>
      <c r="K229" s="512">
        <v>4865.3928571428569</v>
      </c>
      <c r="L229" s="515">
        <v>272462</v>
      </c>
    </row>
    <row r="230" spans="1:12" ht="22.5">
      <c r="A230" s="507" t="s">
        <v>10578</v>
      </c>
      <c r="B230" s="597" t="s">
        <v>10574</v>
      </c>
      <c r="C230" s="597" t="s">
        <v>10579</v>
      </c>
      <c r="D230" s="531" t="s">
        <v>10580</v>
      </c>
      <c r="E230" s="508" t="s">
        <v>9593</v>
      </c>
      <c r="F230" s="511" t="s">
        <v>10581</v>
      </c>
      <c r="G230" s="501">
        <v>50</v>
      </c>
      <c r="H230" s="512">
        <v>40333.15</v>
      </c>
      <c r="I230" s="613">
        <f t="shared" si="8"/>
        <v>2016657.5</v>
      </c>
      <c r="J230" s="514">
        <v>18</v>
      </c>
      <c r="K230" s="512">
        <v>40438.277777777781</v>
      </c>
      <c r="L230" s="515">
        <v>727889</v>
      </c>
    </row>
    <row r="231" spans="1:12">
      <c r="A231" s="507" t="s">
        <v>10582</v>
      </c>
      <c r="B231" s="597" t="s">
        <v>10583</v>
      </c>
      <c r="C231" s="597" t="s">
        <v>10584</v>
      </c>
      <c r="D231" s="531" t="s">
        <v>10585</v>
      </c>
      <c r="E231" s="508" t="s">
        <v>9593</v>
      </c>
      <c r="F231" s="511" t="s">
        <v>10586</v>
      </c>
      <c r="G231" s="501">
        <v>144</v>
      </c>
      <c r="H231" s="512">
        <v>33000</v>
      </c>
      <c r="I231" s="613">
        <f t="shared" si="8"/>
        <v>4752000</v>
      </c>
      <c r="J231" s="514">
        <v>60</v>
      </c>
      <c r="K231" s="512">
        <v>33000</v>
      </c>
      <c r="L231" s="515">
        <v>1980000</v>
      </c>
    </row>
    <row r="232" spans="1:12" ht="22.5">
      <c r="A232" s="507" t="s">
        <v>10587</v>
      </c>
      <c r="B232" s="597" t="s">
        <v>10588</v>
      </c>
      <c r="C232" s="597" t="s">
        <v>10589</v>
      </c>
      <c r="D232" s="531" t="s">
        <v>10590</v>
      </c>
      <c r="E232" s="508" t="s">
        <v>9593</v>
      </c>
      <c r="F232" s="511" t="s">
        <v>10591</v>
      </c>
      <c r="G232" s="501">
        <v>15</v>
      </c>
      <c r="H232" s="512">
        <v>110308.55</v>
      </c>
      <c r="I232" s="613">
        <f t="shared" si="8"/>
        <v>1654628.25</v>
      </c>
      <c r="J232" s="514">
        <v>10</v>
      </c>
      <c r="K232" s="512">
        <v>111402.1</v>
      </c>
      <c r="L232" s="515">
        <v>1114021</v>
      </c>
    </row>
    <row r="233" spans="1:12">
      <c r="A233" s="507" t="s">
        <v>10592</v>
      </c>
      <c r="B233" s="597" t="s">
        <v>10593</v>
      </c>
      <c r="C233" s="597" t="s">
        <v>10594</v>
      </c>
      <c r="D233" s="531" t="s">
        <v>10595</v>
      </c>
      <c r="E233" s="508" t="s">
        <v>9593</v>
      </c>
      <c r="F233" s="511" t="s">
        <v>10596</v>
      </c>
      <c r="G233" s="501">
        <v>5</v>
      </c>
      <c r="H233" s="512">
        <v>266281.62000000005</v>
      </c>
      <c r="I233" s="613">
        <f t="shared" si="8"/>
        <v>1331408.1000000003</v>
      </c>
      <c r="J233" s="514">
        <v>3</v>
      </c>
      <c r="K233" s="512">
        <v>266281.66666666669</v>
      </c>
      <c r="L233" s="515">
        <v>798845</v>
      </c>
    </row>
    <row r="234" spans="1:12">
      <c r="A234" s="507" t="s">
        <v>10597</v>
      </c>
      <c r="B234" s="597" t="s">
        <v>10598</v>
      </c>
      <c r="C234" s="597" t="s">
        <v>10599</v>
      </c>
      <c r="D234" s="531" t="s">
        <v>10600</v>
      </c>
      <c r="E234" s="508" t="s">
        <v>9593</v>
      </c>
      <c r="F234" s="511" t="s">
        <v>10601</v>
      </c>
      <c r="G234" s="501">
        <v>305</v>
      </c>
      <c r="H234" s="512">
        <v>97291.040000000008</v>
      </c>
      <c r="I234" s="613">
        <f t="shared" si="8"/>
        <v>29673767.200000003</v>
      </c>
      <c r="J234" s="514">
        <v>32</v>
      </c>
      <c r="K234" s="512">
        <v>97409.75</v>
      </c>
      <c r="L234" s="515">
        <v>3117112</v>
      </c>
    </row>
    <row r="235" spans="1:12" ht="22.5">
      <c r="A235" s="507" t="s">
        <v>10602</v>
      </c>
      <c r="B235" s="597" t="s">
        <v>10391</v>
      </c>
      <c r="C235" s="597" t="s">
        <v>10603</v>
      </c>
      <c r="D235" s="531" t="s">
        <v>10604</v>
      </c>
      <c r="E235" s="508" t="s">
        <v>9593</v>
      </c>
      <c r="F235" s="511" t="s">
        <v>10605</v>
      </c>
      <c r="G235" s="501">
        <v>1000</v>
      </c>
      <c r="H235" s="512">
        <v>21544.050000000003</v>
      </c>
      <c r="I235" s="613">
        <f t="shared" si="8"/>
        <v>21544050.000000004</v>
      </c>
      <c r="J235" s="514">
        <v>420</v>
      </c>
      <c r="K235" s="512">
        <v>21588.464285714286</v>
      </c>
      <c r="L235" s="515">
        <v>9067155</v>
      </c>
    </row>
    <row r="236" spans="1:12">
      <c r="A236" s="507" t="s">
        <v>10606</v>
      </c>
      <c r="B236" s="597" t="s">
        <v>10607</v>
      </c>
      <c r="C236" s="597" t="s">
        <v>10608</v>
      </c>
      <c r="D236" s="531" t="s">
        <v>10609</v>
      </c>
      <c r="E236" s="508" t="s">
        <v>9868</v>
      </c>
      <c r="F236" s="511" t="s">
        <v>10610</v>
      </c>
      <c r="G236" s="501">
        <v>80</v>
      </c>
      <c r="H236" s="512">
        <v>41461.838000000003</v>
      </c>
      <c r="I236" s="613">
        <f t="shared" si="8"/>
        <v>3316947.04</v>
      </c>
      <c r="J236" s="514">
        <v>57</v>
      </c>
      <c r="K236" s="512">
        <v>44478.789473684214</v>
      </c>
      <c r="L236" s="515">
        <v>2535291</v>
      </c>
    </row>
    <row r="237" spans="1:12">
      <c r="A237" s="507" t="s">
        <v>10611</v>
      </c>
      <c r="B237" s="597" t="s">
        <v>10612</v>
      </c>
      <c r="C237" s="597" t="s">
        <v>10613</v>
      </c>
      <c r="D237" s="531" t="s">
        <v>10614</v>
      </c>
      <c r="E237" s="508" t="s">
        <v>9593</v>
      </c>
      <c r="F237" s="511" t="s">
        <v>10615</v>
      </c>
      <c r="G237" s="501">
        <v>300</v>
      </c>
      <c r="H237" s="512">
        <v>309.98</v>
      </c>
      <c r="I237" s="613">
        <f t="shared" si="8"/>
        <v>92994</v>
      </c>
      <c r="J237" s="514">
        <v>148</v>
      </c>
      <c r="K237" s="512">
        <v>311.00675675675677</v>
      </c>
      <c r="L237" s="515">
        <v>46029</v>
      </c>
    </row>
    <row r="238" spans="1:12">
      <c r="A238" s="507" t="s">
        <v>10616</v>
      </c>
      <c r="B238" s="597" t="s">
        <v>10617</v>
      </c>
      <c r="C238" s="597" t="s">
        <v>10618</v>
      </c>
      <c r="D238" s="531" t="s">
        <v>10619</v>
      </c>
      <c r="E238" s="508" t="s">
        <v>9593</v>
      </c>
      <c r="F238" s="511" t="s">
        <v>10620</v>
      </c>
      <c r="G238" s="501">
        <v>110</v>
      </c>
      <c r="H238" s="512">
        <v>411.63100000000003</v>
      </c>
      <c r="I238" s="613">
        <f t="shared" si="8"/>
        <v>45279.41</v>
      </c>
      <c r="J238" s="514">
        <v>81</v>
      </c>
      <c r="K238" s="512">
        <v>411.62962962962962</v>
      </c>
      <c r="L238" s="515">
        <v>33342</v>
      </c>
    </row>
    <row r="239" spans="1:12">
      <c r="A239" s="507" t="s">
        <v>10621</v>
      </c>
      <c r="B239" s="597" t="s">
        <v>10622</v>
      </c>
      <c r="C239" s="597" t="s">
        <v>10623</v>
      </c>
      <c r="D239" s="531" t="s">
        <v>10624</v>
      </c>
      <c r="E239" s="508" t="s">
        <v>9599</v>
      </c>
      <c r="F239" s="511" t="s">
        <v>10625</v>
      </c>
      <c r="G239" s="501">
        <v>1440</v>
      </c>
      <c r="H239" s="512">
        <v>8755.0760000000009</v>
      </c>
      <c r="I239" s="613">
        <f t="shared" si="8"/>
        <v>12607309.440000001</v>
      </c>
      <c r="J239" s="514">
        <v>240</v>
      </c>
      <c r="K239" s="512">
        <v>8770.5333333333328</v>
      </c>
      <c r="L239" s="515">
        <v>2104928</v>
      </c>
    </row>
    <row r="240" spans="1:12">
      <c r="A240" s="507" t="s">
        <v>10626</v>
      </c>
      <c r="B240" s="597" t="s">
        <v>10627</v>
      </c>
      <c r="C240" s="597" t="s">
        <v>10628</v>
      </c>
      <c r="D240" s="531" t="s">
        <v>10629</v>
      </c>
      <c r="E240" s="508" t="s">
        <v>9593</v>
      </c>
      <c r="F240" s="511" t="s">
        <v>10630</v>
      </c>
      <c r="G240" s="501"/>
      <c r="H240" s="512">
        <v>0</v>
      </c>
      <c r="I240" s="613">
        <f t="shared" si="8"/>
        <v>0</v>
      </c>
      <c r="J240" s="514">
        <v>400</v>
      </c>
      <c r="K240" s="512">
        <v>2995.3049999999998</v>
      </c>
      <c r="L240" s="515">
        <v>1198122</v>
      </c>
    </row>
    <row r="241" spans="1:16">
      <c r="A241" s="507" t="s">
        <v>10631</v>
      </c>
      <c r="B241" s="597" t="s">
        <v>10627</v>
      </c>
      <c r="C241" s="597" t="s">
        <v>10632</v>
      </c>
      <c r="D241" s="531" t="s">
        <v>10633</v>
      </c>
      <c r="E241" s="508" t="s">
        <v>9593</v>
      </c>
      <c r="F241" s="511" t="s">
        <v>10634</v>
      </c>
      <c r="G241" s="501">
        <v>1000</v>
      </c>
      <c r="H241" s="512">
        <v>2794</v>
      </c>
      <c r="I241" s="613">
        <f t="shared" ref="I241" si="9">G241*H241</f>
        <v>2794000</v>
      </c>
      <c r="J241" s="514">
        <v>15</v>
      </c>
      <c r="K241" s="512">
        <v>2794</v>
      </c>
      <c r="L241" s="515">
        <v>41910</v>
      </c>
      <c r="M241" s="614"/>
    </row>
    <row r="242" spans="1:16" ht="16.5">
      <c r="A242" s="507" t="s">
        <v>10635</v>
      </c>
      <c r="B242" s="597" t="s">
        <v>10636</v>
      </c>
      <c r="C242" s="597" t="s">
        <v>10637</v>
      </c>
      <c r="D242" s="531" t="s">
        <v>10638</v>
      </c>
      <c r="E242" s="521" t="s">
        <v>10639</v>
      </c>
      <c r="F242" s="511" t="s">
        <v>10640</v>
      </c>
      <c r="G242" s="501">
        <v>50</v>
      </c>
      <c r="H242" s="512">
        <v>216704.73</v>
      </c>
      <c r="I242" s="613">
        <f>G242*H242</f>
        <v>10835236.5</v>
      </c>
      <c r="J242" s="514">
        <v>50.039999999999957</v>
      </c>
      <c r="K242" s="512">
        <v>217237.17026378916</v>
      </c>
      <c r="L242" s="515">
        <v>10870548</v>
      </c>
      <c r="O242" s="615"/>
      <c r="P242" s="615" t="s">
        <v>10641</v>
      </c>
    </row>
    <row r="243" spans="1:16" ht="16.5">
      <c r="A243" s="507" t="s">
        <v>10635</v>
      </c>
      <c r="B243" s="597" t="s">
        <v>10636</v>
      </c>
      <c r="C243" s="597" t="s">
        <v>10642</v>
      </c>
      <c r="D243" s="531" t="s">
        <v>10643</v>
      </c>
      <c r="E243" s="521" t="s">
        <v>10639</v>
      </c>
      <c r="F243" s="511" t="s">
        <v>10644</v>
      </c>
      <c r="G243" s="501">
        <v>1</v>
      </c>
      <c r="H243" s="512">
        <v>189697.97000000003</v>
      </c>
      <c r="I243" s="613">
        <f>G243*H243</f>
        <v>189697.97000000003</v>
      </c>
      <c r="J243" s="514">
        <v>0</v>
      </c>
      <c r="K243" s="512">
        <v>0</v>
      </c>
      <c r="L243" s="515">
        <v>0</v>
      </c>
      <c r="O243" s="615"/>
      <c r="P243" s="615" t="s">
        <v>10645</v>
      </c>
    </row>
    <row r="244" spans="1:16">
      <c r="A244" s="507" t="s">
        <v>10646</v>
      </c>
      <c r="B244" s="597" t="s">
        <v>10647</v>
      </c>
      <c r="C244" s="597" t="s">
        <v>10648</v>
      </c>
      <c r="D244" s="531" t="s">
        <v>10649</v>
      </c>
      <c r="E244" s="508" t="s">
        <v>10650</v>
      </c>
      <c r="F244" s="511" t="s">
        <v>10651</v>
      </c>
      <c r="G244" s="501">
        <v>10</v>
      </c>
      <c r="H244" s="512">
        <v>60349.630000000005</v>
      </c>
      <c r="I244" s="613">
        <f>G244*H244</f>
        <v>603496.30000000005</v>
      </c>
      <c r="J244" s="514">
        <v>9</v>
      </c>
      <c r="K244" s="512">
        <f>G2454</f>
        <v>0</v>
      </c>
      <c r="L244" s="515">
        <v>541539</v>
      </c>
      <c r="O244" s="615"/>
      <c r="P244" s="615" t="s">
        <v>10652</v>
      </c>
    </row>
    <row r="245" spans="1:16">
      <c r="A245" s="507" t="s">
        <v>10646</v>
      </c>
      <c r="B245" s="597" t="s">
        <v>10647</v>
      </c>
      <c r="C245" s="597" t="s">
        <v>10653</v>
      </c>
      <c r="D245" s="531" t="s">
        <v>10654</v>
      </c>
      <c r="E245" s="508" t="s">
        <v>10650</v>
      </c>
      <c r="F245" s="511" t="s">
        <v>10651</v>
      </c>
      <c r="G245" s="501">
        <v>2</v>
      </c>
      <c r="H245" s="512">
        <v>32237.700000000004</v>
      </c>
      <c r="I245" s="613">
        <f>G245*H245</f>
        <v>64475.400000000009</v>
      </c>
      <c r="J245" s="514">
        <v>0</v>
      </c>
      <c r="K245" s="512">
        <v>0</v>
      </c>
      <c r="L245" s="515">
        <v>0</v>
      </c>
      <c r="O245" s="615"/>
      <c r="P245" s="615" t="s">
        <v>10655</v>
      </c>
    </row>
    <row r="246" spans="1:16">
      <c r="A246" s="616"/>
      <c r="B246" s="617"/>
      <c r="C246" s="617"/>
      <c r="D246" s="531"/>
      <c r="E246" s="618"/>
      <c r="F246" s="619"/>
      <c r="G246" s="501"/>
      <c r="H246" s="512"/>
      <c r="I246" s="513"/>
      <c r="J246" s="513"/>
      <c r="K246" s="512"/>
      <c r="L246" s="620"/>
      <c r="O246" s="516"/>
      <c r="P246" s="516"/>
    </row>
    <row r="247" spans="1:16">
      <c r="A247" s="616"/>
      <c r="B247" s="617"/>
      <c r="C247" s="617"/>
      <c r="D247" s="531"/>
      <c r="E247" s="618"/>
      <c r="F247" s="619"/>
      <c r="G247" s="501"/>
      <c r="H247" s="512"/>
      <c r="I247" s="513"/>
      <c r="J247" s="513"/>
      <c r="K247" s="512"/>
      <c r="L247" s="620"/>
      <c r="O247" s="516"/>
      <c r="P247" s="516"/>
    </row>
    <row r="248" spans="1:16" s="516" customFormat="1" ht="21" customHeight="1">
      <c r="A248" s="621"/>
      <c r="B248" s="1011" t="s">
        <v>10656</v>
      </c>
      <c r="C248" s="1011"/>
      <c r="D248" s="1011"/>
      <c r="E248" s="1011"/>
      <c r="F248" s="1011"/>
      <c r="G248" s="591"/>
      <c r="H248" s="503"/>
      <c r="I248" s="622">
        <f>SUM(I249:I262)</f>
        <v>1035797000.3378923</v>
      </c>
      <c r="J248" s="623"/>
      <c r="K248" s="503"/>
      <c r="L248" s="624">
        <f>L249+L250+L251+L252+L253+L254+L255+L256+L257+L258+L259+L260+L261+L262</f>
        <v>1121952522</v>
      </c>
      <c r="M248" s="596"/>
    </row>
    <row r="249" spans="1:16" s="516" customFormat="1" ht="15" customHeight="1">
      <c r="A249" s="625" t="s">
        <v>10657</v>
      </c>
      <c r="B249" s="990" t="s">
        <v>10658</v>
      </c>
      <c r="C249" s="990"/>
      <c r="D249" s="990"/>
      <c r="E249" s="990"/>
      <c r="F249" s="990"/>
      <c r="G249" s="626"/>
      <c r="H249" s="627"/>
      <c r="I249" s="628">
        <f>'[5]T 071'!K801</f>
        <v>30999999.824210994</v>
      </c>
      <c r="J249" s="629"/>
      <c r="K249" s="627"/>
      <c r="L249" s="630">
        <v>34328664</v>
      </c>
    </row>
    <row r="250" spans="1:16" s="516" customFormat="1" ht="15" customHeight="1">
      <c r="A250" s="625" t="s">
        <v>10659</v>
      </c>
      <c r="B250" s="990" t="s">
        <v>10660</v>
      </c>
      <c r="C250" s="990"/>
      <c r="D250" s="990"/>
      <c r="E250" s="990"/>
      <c r="F250" s="990"/>
      <c r="G250" s="626"/>
      <c r="H250" s="627"/>
      <c r="I250" s="628">
        <f>'[5]T 071'!K802</f>
        <v>359999999.9945761</v>
      </c>
      <c r="J250" s="629"/>
      <c r="K250" s="627"/>
      <c r="L250" s="630">
        <v>374758472</v>
      </c>
    </row>
    <row r="251" spans="1:16" s="516" customFormat="1" ht="15" customHeight="1">
      <c r="A251" s="625" t="s">
        <v>10661</v>
      </c>
      <c r="B251" s="990" t="s">
        <v>10662</v>
      </c>
      <c r="C251" s="990"/>
      <c r="D251" s="990"/>
      <c r="E251" s="990"/>
      <c r="F251" s="990"/>
      <c r="G251" s="626"/>
      <c r="H251" s="627"/>
      <c r="I251" s="628">
        <f>'[5]T 071'!K803</f>
        <v>13999999.973555507</v>
      </c>
      <c r="J251" s="629"/>
      <c r="K251" s="627"/>
      <c r="L251" s="630">
        <v>15184595</v>
      </c>
    </row>
    <row r="252" spans="1:16" s="516" customFormat="1" ht="15" customHeight="1">
      <c r="A252" s="625" t="s">
        <v>10663</v>
      </c>
      <c r="B252" s="990" t="s">
        <v>10664</v>
      </c>
      <c r="C252" s="990"/>
      <c r="D252" s="990"/>
      <c r="E252" s="990"/>
      <c r="F252" s="990"/>
      <c r="G252" s="626"/>
      <c r="H252" s="627"/>
      <c r="I252" s="628">
        <f>'[5]T 071'!K804</f>
        <v>2500000.2048859824</v>
      </c>
      <c r="J252" s="629"/>
      <c r="K252" s="627"/>
      <c r="L252" s="630">
        <v>2651851</v>
      </c>
    </row>
    <row r="253" spans="1:16" s="516" customFormat="1" ht="15" customHeight="1">
      <c r="A253" s="625" t="s">
        <v>10665</v>
      </c>
      <c r="B253" s="990" t="s">
        <v>10666</v>
      </c>
      <c r="C253" s="990"/>
      <c r="D253" s="990"/>
      <c r="E253" s="990"/>
      <c r="F253" s="990"/>
      <c r="G253" s="626"/>
      <c r="H253" s="627"/>
      <c r="I253" s="628">
        <f>'[5]T 071'!K805</f>
        <v>11999999.314394847</v>
      </c>
      <c r="J253" s="629"/>
      <c r="K253" s="627"/>
      <c r="L253" s="630">
        <v>14630187</v>
      </c>
    </row>
    <row r="254" spans="1:16" s="516" customFormat="1" ht="15" customHeight="1">
      <c r="A254" s="625" t="s">
        <v>10667</v>
      </c>
      <c r="B254" s="990" t="s">
        <v>10668</v>
      </c>
      <c r="C254" s="990"/>
      <c r="D254" s="990"/>
      <c r="E254" s="990"/>
      <c r="F254" s="990"/>
      <c r="G254" s="626"/>
      <c r="H254" s="627"/>
      <c r="I254" s="628">
        <f>'[5]T 071'!K806</f>
        <v>14999999.983732959</v>
      </c>
      <c r="J254" s="629"/>
      <c r="K254" s="627"/>
      <c r="L254" s="630">
        <v>16594942</v>
      </c>
    </row>
    <row r="255" spans="1:16" s="516" customFormat="1" ht="15" customHeight="1">
      <c r="A255" s="625" t="s">
        <v>10669</v>
      </c>
      <c r="B255" s="998" t="s">
        <v>10670</v>
      </c>
      <c r="C255" s="998"/>
      <c r="D255" s="998"/>
      <c r="E255" s="998"/>
      <c r="F255" s="998"/>
      <c r="G255" s="626"/>
      <c r="H255" s="627"/>
      <c r="I255" s="628">
        <f>'[5]T 071'!K807</f>
        <v>389999999.96996993</v>
      </c>
      <c r="J255" s="629"/>
      <c r="K255" s="627"/>
      <c r="L255" s="630">
        <v>397793150</v>
      </c>
    </row>
    <row r="256" spans="1:16" s="516" customFormat="1" ht="15" customHeight="1">
      <c r="A256" s="625" t="s">
        <v>10671</v>
      </c>
      <c r="B256" s="990" t="s">
        <v>10672</v>
      </c>
      <c r="C256" s="990"/>
      <c r="D256" s="990"/>
      <c r="E256" s="990"/>
      <c r="F256" s="990"/>
      <c r="G256" s="626"/>
      <c r="H256" s="627"/>
      <c r="I256" s="628">
        <f>'[5]T 071'!K808</f>
        <v>3499999.9074138924</v>
      </c>
      <c r="J256" s="629"/>
      <c r="K256" s="627"/>
      <c r="L256" s="630">
        <v>3997903</v>
      </c>
    </row>
    <row r="257" spans="1:13" s="516" customFormat="1" ht="15" customHeight="1">
      <c r="A257" s="625" t="s">
        <v>10673</v>
      </c>
      <c r="B257" s="990" t="s">
        <v>10674</v>
      </c>
      <c r="C257" s="990"/>
      <c r="D257" s="990"/>
      <c r="E257" s="990"/>
      <c r="F257" s="990"/>
      <c r="G257" s="626"/>
      <c r="H257" s="627"/>
      <c r="I257" s="628">
        <f>'[5]T 071'!K809</f>
        <v>13090000.045496849</v>
      </c>
      <c r="J257" s="629"/>
      <c r="K257" s="627"/>
      <c r="L257" s="630">
        <v>13717053</v>
      </c>
    </row>
    <row r="258" spans="1:13" s="516" customFormat="1" ht="15" customHeight="1">
      <c r="A258" s="625" t="s">
        <v>10675</v>
      </c>
      <c r="B258" s="990" t="s">
        <v>10676</v>
      </c>
      <c r="C258" s="990"/>
      <c r="D258" s="990"/>
      <c r="E258" s="990"/>
      <c r="F258" s="990"/>
      <c r="G258" s="626"/>
      <c r="H258" s="627"/>
      <c r="I258" s="628">
        <f>'[5]T 071'!K810</f>
        <v>112999999.99246293</v>
      </c>
      <c r="J258" s="629"/>
      <c r="K258" s="627"/>
      <c r="L258" s="630">
        <v>126473195</v>
      </c>
    </row>
    <row r="259" spans="1:13" s="516" customFormat="1" ht="15" customHeight="1">
      <c r="A259" s="625" t="s">
        <v>10677</v>
      </c>
      <c r="B259" s="990" t="s">
        <v>10678</v>
      </c>
      <c r="C259" s="990"/>
      <c r="D259" s="990"/>
      <c r="E259" s="990"/>
      <c r="F259" s="990"/>
      <c r="G259" s="626"/>
      <c r="H259" s="627"/>
      <c r="I259" s="628">
        <f>'[5]T 071'!K811</f>
        <v>290000.70587423415</v>
      </c>
      <c r="J259" s="629"/>
      <c r="K259" s="627"/>
      <c r="L259" s="630">
        <v>293679</v>
      </c>
    </row>
    <row r="260" spans="1:13" s="516" customFormat="1" ht="15" customHeight="1">
      <c r="A260" s="625" t="s">
        <v>10679</v>
      </c>
      <c r="B260" s="990" t="s">
        <v>10680</v>
      </c>
      <c r="C260" s="990"/>
      <c r="D260" s="990"/>
      <c r="E260" s="990"/>
      <c r="F260" s="990"/>
      <c r="G260" s="626"/>
      <c r="H260" s="627"/>
      <c r="I260" s="628">
        <f>'[5]T 071'!K812</f>
        <v>23000000.31552501</v>
      </c>
      <c r="J260" s="629"/>
      <c r="K260" s="627"/>
      <c r="L260" s="630">
        <v>24865764</v>
      </c>
    </row>
    <row r="261" spans="1:13" s="516" customFormat="1" ht="15" customHeight="1">
      <c r="A261" s="625" t="s">
        <v>10681</v>
      </c>
      <c r="B261" s="990" t="s">
        <v>10682</v>
      </c>
      <c r="C261" s="990"/>
      <c r="D261" s="990"/>
      <c r="E261" s="990"/>
      <c r="F261" s="990"/>
      <c r="G261" s="626"/>
      <c r="H261" s="627"/>
      <c r="I261" s="628">
        <f>'[5]T 071'!K813</f>
        <v>359999.87882547127</v>
      </c>
      <c r="J261" s="629"/>
      <c r="K261" s="627"/>
      <c r="L261" s="630">
        <v>360079</v>
      </c>
    </row>
    <row r="262" spans="1:13" s="516" customFormat="1">
      <c r="A262" s="625" t="s">
        <v>10683</v>
      </c>
      <c r="B262" s="991" t="s">
        <v>10684</v>
      </c>
      <c r="C262" s="992"/>
      <c r="D262" s="992"/>
      <c r="E262" s="992"/>
      <c r="F262" s="993"/>
      <c r="G262" s="626"/>
      <c r="H262" s="627"/>
      <c r="I262" s="628">
        <f>'[5]T 071'!K814</f>
        <v>58057000.226967856</v>
      </c>
      <c r="J262" s="629"/>
      <c r="K262" s="627"/>
      <c r="L262" s="630">
        <v>96302988</v>
      </c>
    </row>
    <row r="263" spans="1:13" s="516" customFormat="1" ht="9.75" customHeight="1">
      <c r="A263" s="631"/>
      <c r="B263" s="994"/>
      <c r="C263" s="995"/>
      <c r="D263" s="995"/>
      <c r="E263" s="995"/>
      <c r="F263" s="996"/>
      <c r="G263" s="632"/>
      <c r="H263" s="633"/>
      <c r="I263" s="634"/>
      <c r="J263" s="635"/>
      <c r="K263" s="633"/>
      <c r="L263" s="636"/>
    </row>
    <row r="264" spans="1:13" s="516" customFormat="1" ht="24" customHeight="1" thickBot="1">
      <c r="A264" s="637"/>
      <c r="B264" s="997" t="s">
        <v>10685</v>
      </c>
      <c r="C264" s="997"/>
      <c r="D264" s="997"/>
      <c r="E264" s="997"/>
      <c r="F264" s="997"/>
      <c r="G264" s="638"/>
      <c r="H264" s="639"/>
      <c r="I264" s="639">
        <f>I7+I67+I160+I248+I176</f>
        <v>4791154651.3608913</v>
      </c>
      <c r="J264" s="640"/>
      <c r="K264" s="639"/>
      <c r="L264" s="641">
        <f>L7+L67+L160+L248+L176</f>
        <v>4746446559</v>
      </c>
      <c r="M264" s="642"/>
    </row>
    <row r="265" spans="1:13">
      <c r="M265" s="516"/>
    </row>
    <row r="266" spans="1:13" s="645" customFormat="1">
      <c r="A266" s="490"/>
      <c r="B266" s="490"/>
      <c r="C266" s="490"/>
      <c r="D266" s="490"/>
      <c r="E266" s="490"/>
      <c r="F266" s="490"/>
      <c r="G266" s="643"/>
      <c r="H266" s="516"/>
      <c r="I266" s="516"/>
      <c r="J266" s="644"/>
      <c r="K266" s="516"/>
      <c r="L266" s="516"/>
    </row>
    <row r="267" spans="1:13">
      <c r="M267" s="516"/>
    </row>
  </sheetData>
  <mergeCells count="30">
    <mergeCell ref="G3:I3"/>
    <mergeCell ref="A5:A6"/>
    <mergeCell ref="B5:B6"/>
    <mergeCell ref="C5:C6"/>
    <mergeCell ref="D5:D6"/>
    <mergeCell ref="E5:E6"/>
    <mergeCell ref="F5:F6"/>
    <mergeCell ref="G5:I5"/>
    <mergeCell ref="B254:F254"/>
    <mergeCell ref="J5:L5"/>
    <mergeCell ref="A7:F7"/>
    <mergeCell ref="A67:F67"/>
    <mergeCell ref="A160:F160"/>
    <mergeCell ref="A176:F176"/>
    <mergeCell ref="B248:F248"/>
    <mergeCell ref="B249:F249"/>
    <mergeCell ref="B250:F250"/>
    <mergeCell ref="B251:F251"/>
    <mergeCell ref="B252:F252"/>
    <mergeCell ref="B253:F253"/>
    <mergeCell ref="B261:F261"/>
    <mergeCell ref="B262:F262"/>
    <mergeCell ref="B263:F263"/>
    <mergeCell ref="B264:F264"/>
    <mergeCell ref="B255:F255"/>
    <mergeCell ref="B256:F256"/>
    <mergeCell ref="B257:F257"/>
    <mergeCell ref="B258:F258"/>
    <mergeCell ref="B259:F259"/>
    <mergeCell ref="B260:F260"/>
  </mergeCells>
  <conditionalFormatting sqref="C5">
    <cfRule type="duplicateValues" dxfId="213" priority="14"/>
  </conditionalFormatting>
  <conditionalFormatting sqref="C21:C22">
    <cfRule type="duplicateValues" dxfId="212" priority="15"/>
  </conditionalFormatting>
  <conditionalFormatting sqref="C62">
    <cfRule type="duplicateValues" dxfId="211" priority="16"/>
  </conditionalFormatting>
  <conditionalFormatting sqref="C65">
    <cfRule type="duplicateValues" dxfId="210" priority="13"/>
  </conditionalFormatting>
  <conditionalFormatting sqref="C161:C175 C1:C5 C8:C64 C68:C140 C142:C159">
    <cfRule type="duplicateValues" dxfId="209" priority="19"/>
  </conditionalFormatting>
  <conditionalFormatting sqref="C161:C175 C1:C5 C8:C66 C68:C140 C142:C159">
    <cfRule type="duplicateValues" dxfId="208" priority="17"/>
    <cfRule type="duplicateValues" dxfId="207" priority="18"/>
  </conditionalFormatting>
  <conditionalFormatting sqref="C190">
    <cfRule type="duplicateValues" dxfId="206" priority="1"/>
    <cfRule type="duplicateValues" dxfId="205" priority="2"/>
    <cfRule type="duplicateValues" dxfId="204" priority="3"/>
    <cfRule type="duplicateValues" dxfId="203" priority="4"/>
  </conditionalFormatting>
  <conditionalFormatting sqref="C242:C243">
    <cfRule type="duplicateValues" dxfId="202" priority="5"/>
    <cfRule type="duplicateValues" dxfId="201" priority="6"/>
    <cfRule type="duplicateValues" dxfId="200" priority="7"/>
    <cfRule type="duplicateValues" dxfId="199" priority="8"/>
  </conditionalFormatting>
  <conditionalFormatting sqref="C244:C245">
    <cfRule type="duplicateValues" dxfId="198" priority="9"/>
    <cfRule type="duplicateValues" dxfId="197" priority="10"/>
    <cfRule type="duplicateValues" dxfId="196" priority="11"/>
    <cfRule type="duplicateValues" dxfId="195" priority="12"/>
  </conditionalFormatting>
  <conditionalFormatting sqref="C246:C247 C176:C189 C191:C241">
    <cfRule type="duplicateValues" dxfId="194" priority="20"/>
  </conditionalFormatting>
  <conditionalFormatting sqref="C246:C247 C177:C189 C191:C241">
    <cfRule type="duplicateValues" dxfId="193" priority="21"/>
    <cfRule type="duplicateValues" dxfId="192" priority="22"/>
    <cfRule type="duplicateValues" dxfId="191" priority="23"/>
  </conditionalFormatting>
  <pageMargins left="0.65748031500000004" right="0.15748031496063" top="0.55118110236220497" bottom="0.39370078740157499" header="0.31496062992126" footer="0.31496062992126"/>
  <pageSetup scale="81" orientation="landscape" horizontalDpi="4294967294" verticalDpi="4294967294" r:id="rId1"/>
  <headerFooter>
    <oddFooter>&amp;R&amp;P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078"/>
  <sheetViews>
    <sheetView workbookViewId="0">
      <selection activeCell="G18" sqref="G18"/>
    </sheetView>
  </sheetViews>
  <sheetFormatPr defaultRowHeight="15"/>
  <cols>
    <col min="1" max="1" width="11.28515625" style="826" customWidth="1"/>
    <col min="2" max="2" width="11.85546875" style="826" customWidth="1"/>
    <col min="3" max="3" width="43.28515625" style="826" customWidth="1"/>
    <col min="4" max="4" width="7.140625" style="827" customWidth="1"/>
    <col min="5" max="5" width="13.140625" style="826" customWidth="1"/>
    <col min="6" max="6" width="11.42578125" style="826" customWidth="1"/>
    <col min="7" max="7" width="8.140625" style="826" customWidth="1"/>
    <col min="8" max="8" width="7.42578125" style="827" customWidth="1"/>
    <col min="9" max="9" width="13.42578125" style="826" customWidth="1"/>
    <col min="10" max="10" width="11" style="826" customWidth="1"/>
    <col min="11" max="11" width="9" style="826" customWidth="1"/>
    <col min="12" max="16384" width="9.140625" style="826"/>
  </cols>
  <sheetData>
    <row r="1" spans="1:12" s="647" customFormat="1">
      <c r="A1" s="646"/>
      <c r="C1" s="648" t="s">
        <v>30</v>
      </c>
      <c r="D1" s="649" t="s">
        <v>7740</v>
      </c>
      <c r="E1" s="650"/>
      <c r="H1" s="651"/>
    </row>
    <row r="2" spans="1:12" s="647" customFormat="1">
      <c r="A2" s="646"/>
      <c r="C2" s="648" t="s">
        <v>31</v>
      </c>
      <c r="D2" s="1037" t="s">
        <v>7748</v>
      </c>
      <c r="E2" s="1037"/>
      <c r="H2" s="651"/>
    </row>
    <row r="3" spans="1:12" s="647" customFormat="1">
      <c r="A3" s="646"/>
      <c r="C3" s="648" t="s">
        <v>32</v>
      </c>
      <c r="D3" s="399" t="s">
        <v>91</v>
      </c>
      <c r="E3" s="650"/>
      <c r="H3" s="651"/>
    </row>
    <row r="4" spans="1:12" s="647" customFormat="1">
      <c r="A4" s="646"/>
      <c r="C4" s="648" t="s">
        <v>10686</v>
      </c>
      <c r="D4" s="652" t="s">
        <v>7832</v>
      </c>
      <c r="E4" s="652"/>
      <c r="H4" s="651"/>
    </row>
    <row r="6" spans="1:12" s="654" customFormat="1">
      <c r="A6" s="1038" t="s">
        <v>10687</v>
      </c>
      <c r="B6" s="1040" t="s">
        <v>10688</v>
      </c>
      <c r="C6" s="1040" t="s">
        <v>10689</v>
      </c>
      <c r="D6" s="1025" t="s">
        <v>8001</v>
      </c>
      <c r="E6" s="1026"/>
      <c r="F6" s="1026"/>
      <c r="G6" s="1027"/>
      <c r="H6" s="1025" t="s">
        <v>8040</v>
      </c>
      <c r="I6" s="1026"/>
      <c r="J6" s="1027"/>
      <c r="K6" s="653"/>
    </row>
    <row r="7" spans="1:12" s="654" customFormat="1" ht="67.5">
      <c r="A7" s="1039"/>
      <c r="B7" s="1041"/>
      <c r="C7" s="1041"/>
      <c r="D7" s="655" t="s">
        <v>9517</v>
      </c>
      <c r="E7" s="656" t="s">
        <v>9518</v>
      </c>
      <c r="F7" s="656" t="s">
        <v>10690</v>
      </c>
      <c r="G7" s="657" t="s">
        <v>10691</v>
      </c>
      <c r="H7" s="655" t="s">
        <v>9517</v>
      </c>
      <c r="I7" s="656" t="s">
        <v>9518</v>
      </c>
      <c r="J7" s="656" t="s">
        <v>10690</v>
      </c>
      <c r="K7" s="657" t="s">
        <v>10692</v>
      </c>
    </row>
    <row r="8" spans="1:12" s="654" customFormat="1">
      <c r="A8" s="658" t="s">
        <v>10693</v>
      </c>
      <c r="B8" s="659"/>
      <c r="C8" s="659"/>
      <c r="D8" s="660"/>
      <c r="E8" s="661"/>
      <c r="F8" s="661"/>
      <c r="G8" s="662"/>
      <c r="H8" s="663"/>
      <c r="I8" s="659"/>
      <c r="J8" s="664"/>
      <c r="K8" s="665"/>
    </row>
    <row r="9" spans="1:12" s="654" customFormat="1">
      <c r="A9" s="666" t="s">
        <v>10694</v>
      </c>
      <c r="B9" s="667" t="s">
        <v>10695</v>
      </c>
      <c r="C9" s="668" t="s">
        <v>10696</v>
      </c>
      <c r="D9" s="669">
        <v>1</v>
      </c>
      <c r="E9" s="670">
        <v>61600</v>
      </c>
      <c r="F9" s="670">
        <f t="shared" ref="F9:F17" si="0">E9/D9</f>
        <v>61600</v>
      </c>
      <c r="G9" s="671"/>
      <c r="H9" s="669">
        <v>1</v>
      </c>
      <c r="I9" s="670">
        <v>61600</v>
      </c>
      <c r="J9" s="670">
        <f t="shared" ref="J9:J72" si="1">I9/H9</f>
        <v>61600</v>
      </c>
      <c r="K9" s="671"/>
      <c r="L9" s="672"/>
    </row>
    <row r="10" spans="1:12" s="654" customFormat="1" ht="22.5">
      <c r="A10" s="666" t="s">
        <v>10697</v>
      </c>
      <c r="B10" s="667" t="s">
        <v>10698</v>
      </c>
      <c r="C10" s="668" t="s">
        <v>10699</v>
      </c>
      <c r="D10" s="669">
        <v>2</v>
      </c>
      <c r="E10" s="670">
        <v>13200</v>
      </c>
      <c r="F10" s="670">
        <f t="shared" si="0"/>
        <v>6600</v>
      </c>
      <c r="G10" s="671"/>
      <c r="H10" s="669">
        <v>2</v>
      </c>
      <c r="I10" s="670">
        <v>13200</v>
      </c>
      <c r="J10" s="670">
        <f t="shared" si="1"/>
        <v>6600</v>
      </c>
      <c r="K10" s="671"/>
      <c r="L10" s="672"/>
    </row>
    <row r="11" spans="1:12" s="654" customFormat="1">
      <c r="A11" s="673" t="s">
        <v>10700</v>
      </c>
      <c r="B11" s="673" t="s">
        <v>10701</v>
      </c>
      <c r="C11" s="674" t="s">
        <v>10702</v>
      </c>
      <c r="D11" s="669">
        <v>7</v>
      </c>
      <c r="E11" s="670">
        <v>454300</v>
      </c>
      <c r="F11" s="670">
        <f t="shared" si="0"/>
        <v>64900</v>
      </c>
      <c r="G11" s="671"/>
      <c r="H11" s="669">
        <v>4</v>
      </c>
      <c r="I11" s="670">
        <v>259600</v>
      </c>
      <c r="J11" s="670">
        <f t="shared" si="1"/>
        <v>64900</v>
      </c>
      <c r="K11" s="671"/>
      <c r="L11" s="672"/>
    </row>
    <row r="12" spans="1:12" s="654" customFormat="1">
      <c r="A12" s="673" t="s">
        <v>10703</v>
      </c>
      <c r="B12" s="673" t="s">
        <v>10704</v>
      </c>
      <c r="C12" s="674" t="s">
        <v>10705</v>
      </c>
      <c r="D12" s="669">
        <v>37</v>
      </c>
      <c r="E12" s="670">
        <v>610500</v>
      </c>
      <c r="F12" s="670">
        <f t="shared" si="0"/>
        <v>16500</v>
      </c>
      <c r="G12" s="671"/>
      <c r="H12" s="669">
        <v>35</v>
      </c>
      <c r="I12" s="670">
        <v>577500</v>
      </c>
      <c r="J12" s="670">
        <f t="shared" si="1"/>
        <v>16500</v>
      </c>
      <c r="K12" s="671"/>
      <c r="L12" s="672"/>
    </row>
    <row r="13" spans="1:12" s="654" customFormat="1">
      <c r="A13" s="666" t="s">
        <v>10706</v>
      </c>
      <c r="B13" s="667" t="s">
        <v>10707</v>
      </c>
      <c r="C13" s="668" t="s">
        <v>10708</v>
      </c>
      <c r="D13" s="669">
        <v>9</v>
      </c>
      <c r="E13" s="670">
        <v>94050</v>
      </c>
      <c r="F13" s="670">
        <f t="shared" si="0"/>
        <v>10450</v>
      </c>
      <c r="G13" s="671"/>
      <c r="H13" s="669">
        <v>9</v>
      </c>
      <c r="I13" s="670">
        <v>94050</v>
      </c>
      <c r="J13" s="670">
        <f t="shared" si="1"/>
        <v>10450</v>
      </c>
      <c r="K13" s="671"/>
      <c r="L13" s="672"/>
    </row>
    <row r="14" spans="1:12" s="654" customFormat="1">
      <c r="A14" s="675" t="s">
        <v>10709</v>
      </c>
      <c r="B14" s="676" t="s">
        <v>10710</v>
      </c>
      <c r="C14" s="677" t="s">
        <v>10711</v>
      </c>
      <c r="D14" s="669">
        <v>9</v>
      </c>
      <c r="E14" s="670">
        <v>518100</v>
      </c>
      <c r="F14" s="670">
        <f t="shared" si="0"/>
        <v>57566.666666666664</v>
      </c>
      <c r="G14" s="671"/>
      <c r="H14" s="669">
        <v>9</v>
      </c>
      <c r="I14" s="670">
        <v>475200</v>
      </c>
      <c r="J14" s="670">
        <f t="shared" si="1"/>
        <v>52800</v>
      </c>
      <c r="K14" s="671"/>
      <c r="L14" s="672"/>
    </row>
    <row r="15" spans="1:12" s="654" customFormat="1">
      <c r="A15" s="673" t="s">
        <v>10712</v>
      </c>
      <c r="B15" s="673" t="s">
        <v>10704</v>
      </c>
      <c r="C15" s="674" t="s">
        <v>10713</v>
      </c>
      <c r="D15" s="669">
        <v>51</v>
      </c>
      <c r="E15" s="670">
        <v>50490</v>
      </c>
      <c r="F15" s="670">
        <f t="shared" si="0"/>
        <v>990</v>
      </c>
      <c r="G15" s="671"/>
      <c r="H15" s="669">
        <v>49</v>
      </c>
      <c r="I15" s="670">
        <v>48510</v>
      </c>
      <c r="J15" s="670">
        <f t="shared" si="1"/>
        <v>990</v>
      </c>
      <c r="K15" s="671"/>
      <c r="L15" s="672"/>
    </row>
    <row r="16" spans="1:12" s="654" customFormat="1" ht="13.5" customHeight="1">
      <c r="A16" s="673" t="s">
        <v>10714</v>
      </c>
      <c r="B16" s="673" t="s">
        <v>10715</v>
      </c>
      <c r="C16" s="674" t="s">
        <v>10716</v>
      </c>
      <c r="D16" s="669">
        <v>94</v>
      </c>
      <c r="E16" s="670">
        <v>258500</v>
      </c>
      <c r="F16" s="670">
        <f t="shared" si="0"/>
        <v>2750</v>
      </c>
      <c r="G16" s="671"/>
      <c r="H16" s="669">
        <v>90</v>
      </c>
      <c r="I16" s="670">
        <v>247500</v>
      </c>
      <c r="J16" s="670">
        <f t="shared" si="1"/>
        <v>2750</v>
      </c>
      <c r="K16" s="671"/>
      <c r="L16" s="672"/>
    </row>
    <row r="17" spans="1:12" s="654" customFormat="1">
      <c r="A17" s="673" t="s">
        <v>10717</v>
      </c>
      <c r="B17" s="673" t="s">
        <v>10718</v>
      </c>
      <c r="C17" s="674" t="s">
        <v>10719</v>
      </c>
      <c r="D17" s="669">
        <v>15</v>
      </c>
      <c r="E17" s="670">
        <v>75860</v>
      </c>
      <c r="F17" s="670">
        <f t="shared" si="0"/>
        <v>5057.333333333333</v>
      </c>
      <c r="G17" s="671"/>
      <c r="H17" s="669">
        <v>15</v>
      </c>
      <c r="I17" s="670">
        <v>49302</v>
      </c>
      <c r="J17" s="670">
        <f t="shared" si="1"/>
        <v>3286.8</v>
      </c>
      <c r="K17" s="671"/>
      <c r="L17" s="672"/>
    </row>
    <row r="18" spans="1:12" s="654" customFormat="1">
      <c r="A18" s="673" t="s">
        <v>10720</v>
      </c>
      <c r="B18" s="673" t="s">
        <v>10721</v>
      </c>
      <c r="C18" s="674" t="s">
        <v>10722</v>
      </c>
      <c r="D18" s="669">
        <v>0</v>
      </c>
      <c r="E18" s="670">
        <v>0</v>
      </c>
      <c r="F18" s="670">
        <v>0</v>
      </c>
      <c r="G18" s="671"/>
      <c r="H18" s="669">
        <v>1</v>
      </c>
      <c r="I18" s="670">
        <v>45617</v>
      </c>
      <c r="J18" s="670">
        <f t="shared" si="1"/>
        <v>45617</v>
      </c>
      <c r="K18" s="671"/>
      <c r="L18" s="672"/>
    </row>
    <row r="19" spans="1:12" s="654" customFormat="1">
      <c r="A19" s="673" t="s">
        <v>10723</v>
      </c>
      <c r="B19" s="673" t="s">
        <v>10724</v>
      </c>
      <c r="C19" s="674" t="s">
        <v>10725</v>
      </c>
      <c r="D19" s="669">
        <v>2</v>
      </c>
      <c r="E19" s="670">
        <v>13640</v>
      </c>
      <c r="F19" s="670">
        <f t="shared" ref="F19:F63" si="2">E19/D19</f>
        <v>6820</v>
      </c>
      <c r="G19" s="671"/>
      <c r="H19" s="669">
        <v>2</v>
      </c>
      <c r="I19" s="670">
        <v>13640</v>
      </c>
      <c r="J19" s="670">
        <f t="shared" si="1"/>
        <v>6820</v>
      </c>
      <c r="K19" s="671"/>
      <c r="L19" s="672"/>
    </row>
    <row r="20" spans="1:12" s="654" customFormat="1">
      <c r="A20" s="673" t="s">
        <v>10726</v>
      </c>
      <c r="B20" s="673" t="s">
        <v>10727</v>
      </c>
      <c r="C20" s="674" t="s">
        <v>10728</v>
      </c>
      <c r="D20" s="669">
        <v>1</v>
      </c>
      <c r="E20" s="670">
        <v>6380</v>
      </c>
      <c r="F20" s="670">
        <f t="shared" si="2"/>
        <v>6380</v>
      </c>
      <c r="G20" s="671"/>
      <c r="H20" s="669">
        <v>1</v>
      </c>
      <c r="I20" s="670">
        <v>6380</v>
      </c>
      <c r="J20" s="670">
        <f t="shared" si="1"/>
        <v>6380</v>
      </c>
      <c r="K20" s="671"/>
      <c r="L20" s="672"/>
    </row>
    <row r="21" spans="1:12" s="654" customFormat="1">
      <c r="A21" s="673" t="s">
        <v>10729</v>
      </c>
      <c r="B21" s="673" t="s">
        <v>10730</v>
      </c>
      <c r="C21" s="674" t="s">
        <v>10731</v>
      </c>
      <c r="D21" s="669">
        <v>7</v>
      </c>
      <c r="E21" s="670">
        <v>424050</v>
      </c>
      <c r="F21" s="670">
        <f t="shared" si="2"/>
        <v>60578.571428571428</v>
      </c>
      <c r="G21" s="671"/>
      <c r="H21" s="669">
        <v>6</v>
      </c>
      <c r="I21" s="670">
        <v>395010</v>
      </c>
      <c r="J21" s="670">
        <f t="shared" si="1"/>
        <v>65835</v>
      </c>
      <c r="K21" s="671"/>
      <c r="L21" s="672"/>
    </row>
    <row r="22" spans="1:12" s="654" customFormat="1">
      <c r="A22" s="673" t="s">
        <v>10732</v>
      </c>
      <c r="B22" s="673" t="s">
        <v>10727</v>
      </c>
      <c r="C22" s="674" t="s">
        <v>10733</v>
      </c>
      <c r="D22" s="669">
        <v>76</v>
      </c>
      <c r="E22" s="670">
        <v>506440</v>
      </c>
      <c r="F22" s="670">
        <f t="shared" si="2"/>
        <v>6663.6842105263158</v>
      </c>
      <c r="G22" s="671"/>
      <c r="H22" s="669">
        <v>70</v>
      </c>
      <c r="I22" s="670">
        <v>477400</v>
      </c>
      <c r="J22" s="670">
        <f t="shared" si="1"/>
        <v>6820</v>
      </c>
      <c r="K22" s="671"/>
      <c r="L22" s="672"/>
    </row>
    <row r="23" spans="1:12" s="654" customFormat="1" ht="22.5">
      <c r="A23" s="666" t="s">
        <v>10734</v>
      </c>
      <c r="B23" s="667" t="s">
        <v>10735</v>
      </c>
      <c r="C23" s="668" t="s">
        <v>10736</v>
      </c>
      <c r="D23" s="669">
        <v>2</v>
      </c>
      <c r="E23" s="670">
        <v>103400</v>
      </c>
      <c r="F23" s="670">
        <f t="shared" si="2"/>
        <v>51700</v>
      </c>
      <c r="G23" s="671"/>
      <c r="H23" s="669">
        <v>2</v>
      </c>
      <c r="I23" s="670">
        <v>103400</v>
      </c>
      <c r="J23" s="670">
        <f t="shared" si="1"/>
        <v>51700</v>
      </c>
      <c r="K23" s="671"/>
      <c r="L23" s="672"/>
    </row>
    <row r="24" spans="1:12" s="654" customFormat="1">
      <c r="A24" s="673" t="s">
        <v>10737</v>
      </c>
      <c r="B24" s="673" t="s">
        <v>10738</v>
      </c>
      <c r="C24" s="674" t="s">
        <v>10739</v>
      </c>
      <c r="D24" s="669">
        <v>3</v>
      </c>
      <c r="E24" s="670">
        <v>20460</v>
      </c>
      <c r="F24" s="670">
        <f t="shared" si="2"/>
        <v>6820</v>
      </c>
      <c r="G24" s="671"/>
      <c r="H24" s="669">
        <v>3</v>
      </c>
      <c r="I24" s="670">
        <v>20460</v>
      </c>
      <c r="J24" s="670">
        <f t="shared" si="1"/>
        <v>6820</v>
      </c>
      <c r="K24" s="671"/>
      <c r="L24" s="672"/>
    </row>
    <row r="25" spans="1:12" s="654" customFormat="1">
      <c r="A25" s="673" t="s">
        <v>10740</v>
      </c>
      <c r="B25" s="673" t="s">
        <v>10704</v>
      </c>
      <c r="C25" s="674" t="s">
        <v>10741</v>
      </c>
      <c r="D25" s="669">
        <v>24</v>
      </c>
      <c r="E25" s="670">
        <v>132000</v>
      </c>
      <c r="F25" s="670">
        <f t="shared" si="2"/>
        <v>5500</v>
      </c>
      <c r="G25" s="671"/>
      <c r="H25" s="669">
        <v>24</v>
      </c>
      <c r="I25" s="670">
        <v>132000</v>
      </c>
      <c r="J25" s="670">
        <f t="shared" si="1"/>
        <v>5500</v>
      </c>
      <c r="K25" s="671"/>
      <c r="L25" s="672"/>
    </row>
    <row r="26" spans="1:12" s="654" customFormat="1">
      <c r="A26" s="666" t="s">
        <v>10742</v>
      </c>
      <c r="B26" s="667" t="s">
        <v>10735</v>
      </c>
      <c r="C26" s="668" t="s">
        <v>10743</v>
      </c>
      <c r="D26" s="669">
        <v>2</v>
      </c>
      <c r="E26" s="670">
        <v>126537</v>
      </c>
      <c r="F26" s="670">
        <f t="shared" si="2"/>
        <v>63268.5</v>
      </c>
      <c r="G26" s="671"/>
      <c r="H26" s="669">
        <v>2</v>
      </c>
      <c r="I26" s="670">
        <v>126537.4</v>
      </c>
      <c r="J26" s="670">
        <f t="shared" si="1"/>
        <v>63268.7</v>
      </c>
      <c r="K26" s="671"/>
      <c r="L26" s="672"/>
    </row>
    <row r="27" spans="1:12" s="654" customFormat="1">
      <c r="A27" s="666" t="s">
        <v>10744</v>
      </c>
      <c r="B27" s="667" t="s">
        <v>10735</v>
      </c>
      <c r="C27" s="668" t="s">
        <v>10745</v>
      </c>
      <c r="D27" s="669">
        <v>2</v>
      </c>
      <c r="E27" s="670">
        <v>44251</v>
      </c>
      <c r="F27" s="670">
        <f t="shared" si="2"/>
        <v>22125.5</v>
      </c>
      <c r="G27" s="671"/>
      <c r="H27" s="669">
        <v>2</v>
      </c>
      <c r="I27" s="670">
        <v>44250.8</v>
      </c>
      <c r="J27" s="670">
        <f t="shared" si="1"/>
        <v>22125.4</v>
      </c>
      <c r="K27" s="671"/>
      <c r="L27" s="672"/>
    </row>
    <row r="28" spans="1:12" s="654" customFormat="1">
      <c r="A28" s="666" t="s">
        <v>10746</v>
      </c>
      <c r="B28" s="667" t="s">
        <v>10735</v>
      </c>
      <c r="C28" s="668" t="s">
        <v>10747</v>
      </c>
      <c r="D28" s="669">
        <v>2</v>
      </c>
      <c r="E28" s="670">
        <v>299314</v>
      </c>
      <c r="F28" s="670">
        <f t="shared" si="2"/>
        <v>149657</v>
      </c>
      <c r="G28" s="671"/>
      <c r="H28" s="669">
        <v>2</v>
      </c>
      <c r="I28" s="670">
        <v>299314.40000000002</v>
      </c>
      <c r="J28" s="670">
        <f t="shared" si="1"/>
        <v>149657.20000000001</v>
      </c>
      <c r="K28" s="671"/>
      <c r="L28" s="672"/>
    </row>
    <row r="29" spans="1:12" s="654" customFormat="1">
      <c r="A29" s="673" t="s">
        <v>10748</v>
      </c>
      <c r="B29" s="673" t="s">
        <v>10738</v>
      </c>
      <c r="C29" s="674" t="s">
        <v>10749</v>
      </c>
      <c r="D29" s="669">
        <v>13</v>
      </c>
      <c r="E29" s="670">
        <v>88660</v>
      </c>
      <c r="F29" s="670">
        <f t="shared" si="2"/>
        <v>6820</v>
      </c>
      <c r="G29" s="671"/>
      <c r="H29" s="669">
        <v>13</v>
      </c>
      <c r="I29" s="670">
        <v>88660</v>
      </c>
      <c r="J29" s="670">
        <f t="shared" si="1"/>
        <v>6820</v>
      </c>
      <c r="K29" s="671"/>
      <c r="L29" s="672"/>
    </row>
    <row r="30" spans="1:12" s="654" customFormat="1">
      <c r="A30" s="675" t="s">
        <v>10750</v>
      </c>
      <c r="B30" s="673" t="s">
        <v>10738</v>
      </c>
      <c r="C30" s="677" t="s">
        <v>10751</v>
      </c>
      <c r="D30" s="669">
        <v>2</v>
      </c>
      <c r="E30" s="670">
        <v>13640</v>
      </c>
      <c r="F30" s="670">
        <f t="shared" si="2"/>
        <v>6820</v>
      </c>
      <c r="G30" s="671"/>
      <c r="H30" s="669">
        <v>2</v>
      </c>
      <c r="I30" s="670">
        <v>13640</v>
      </c>
      <c r="J30" s="670">
        <f t="shared" si="1"/>
        <v>6820</v>
      </c>
      <c r="K30" s="671"/>
      <c r="L30" s="672"/>
    </row>
    <row r="31" spans="1:12" s="654" customFormat="1">
      <c r="A31" s="673" t="s">
        <v>10752</v>
      </c>
      <c r="B31" s="673" t="s">
        <v>10738</v>
      </c>
      <c r="C31" s="674" t="s">
        <v>10753</v>
      </c>
      <c r="D31" s="669">
        <v>11</v>
      </c>
      <c r="E31" s="670">
        <v>75020</v>
      </c>
      <c r="F31" s="670">
        <f t="shared" si="2"/>
        <v>6820</v>
      </c>
      <c r="G31" s="671"/>
      <c r="H31" s="669">
        <v>10</v>
      </c>
      <c r="I31" s="670">
        <v>68200</v>
      </c>
      <c r="J31" s="670">
        <f t="shared" si="1"/>
        <v>6820</v>
      </c>
      <c r="K31" s="671"/>
      <c r="L31" s="672"/>
    </row>
    <row r="32" spans="1:12" s="654" customFormat="1">
      <c r="A32" s="675" t="s">
        <v>10754</v>
      </c>
      <c r="B32" s="673" t="s">
        <v>10755</v>
      </c>
      <c r="C32" s="677" t="s">
        <v>10756</v>
      </c>
      <c r="D32" s="669">
        <v>42</v>
      </c>
      <c r="E32" s="670">
        <v>68838</v>
      </c>
      <c r="F32" s="670">
        <f t="shared" si="2"/>
        <v>1639</v>
      </c>
      <c r="G32" s="671"/>
      <c r="H32" s="669">
        <v>42</v>
      </c>
      <c r="I32" s="670">
        <v>68838</v>
      </c>
      <c r="J32" s="670">
        <f t="shared" si="1"/>
        <v>1639</v>
      </c>
      <c r="K32" s="671"/>
      <c r="L32" s="672"/>
    </row>
    <row r="33" spans="1:12" s="654" customFormat="1">
      <c r="A33" s="673" t="s">
        <v>10757</v>
      </c>
      <c r="B33" s="673" t="s">
        <v>10758</v>
      </c>
      <c r="C33" s="674" t="s">
        <v>10759</v>
      </c>
      <c r="D33" s="669">
        <v>38.299999999999997</v>
      </c>
      <c r="E33" s="670">
        <v>10533</v>
      </c>
      <c r="F33" s="670">
        <f t="shared" si="2"/>
        <v>275.01305483028722</v>
      </c>
      <c r="G33" s="671"/>
      <c r="H33" s="669">
        <v>38</v>
      </c>
      <c r="I33" s="670">
        <v>10450</v>
      </c>
      <c r="J33" s="670">
        <f t="shared" si="1"/>
        <v>275</v>
      </c>
      <c r="K33" s="671"/>
      <c r="L33" s="672"/>
    </row>
    <row r="34" spans="1:12" s="654" customFormat="1">
      <c r="A34" s="673" t="s">
        <v>10760</v>
      </c>
      <c r="B34" s="673" t="s">
        <v>10758</v>
      </c>
      <c r="C34" s="674" t="s">
        <v>10761</v>
      </c>
      <c r="D34" s="669">
        <v>24.300000000000004</v>
      </c>
      <c r="E34" s="670">
        <v>6682</v>
      </c>
      <c r="F34" s="670">
        <f t="shared" si="2"/>
        <v>274.97942386831272</v>
      </c>
      <c r="G34" s="671"/>
      <c r="H34" s="669">
        <v>20.300000000000004</v>
      </c>
      <c r="I34" s="670">
        <v>5582.5000000000009</v>
      </c>
      <c r="J34" s="670">
        <f t="shared" si="1"/>
        <v>275</v>
      </c>
      <c r="K34" s="671"/>
      <c r="L34" s="672"/>
    </row>
    <row r="35" spans="1:12" s="654" customFormat="1">
      <c r="A35" s="673" t="s">
        <v>10762</v>
      </c>
      <c r="B35" s="673" t="s">
        <v>10763</v>
      </c>
      <c r="C35" s="674" t="s">
        <v>10764</v>
      </c>
      <c r="D35" s="669">
        <v>12</v>
      </c>
      <c r="E35" s="670">
        <v>55440</v>
      </c>
      <c r="F35" s="670">
        <f t="shared" si="2"/>
        <v>4620</v>
      </c>
      <c r="G35" s="671"/>
      <c r="H35" s="669">
        <v>12</v>
      </c>
      <c r="I35" s="670">
        <v>59400</v>
      </c>
      <c r="J35" s="670">
        <f t="shared" si="1"/>
        <v>4950</v>
      </c>
      <c r="K35" s="671"/>
      <c r="L35" s="672"/>
    </row>
    <row r="36" spans="1:12" s="654" customFormat="1">
      <c r="A36" s="673" t="s">
        <v>10765</v>
      </c>
      <c r="B36" s="673" t="s">
        <v>10766</v>
      </c>
      <c r="C36" s="674" t="s">
        <v>10767</v>
      </c>
      <c r="D36" s="669">
        <v>115</v>
      </c>
      <c r="E36" s="670">
        <v>56925</v>
      </c>
      <c r="F36" s="670">
        <f t="shared" si="2"/>
        <v>495</v>
      </c>
      <c r="G36" s="671"/>
      <c r="H36" s="669">
        <v>115</v>
      </c>
      <c r="I36" s="670">
        <v>56925</v>
      </c>
      <c r="J36" s="670">
        <f t="shared" si="1"/>
        <v>495</v>
      </c>
      <c r="K36" s="671"/>
      <c r="L36" s="672"/>
    </row>
    <row r="37" spans="1:12" s="654" customFormat="1">
      <c r="A37" s="673" t="s">
        <v>10768</v>
      </c>
      <c r="B37" s="673" t="s">
        <v>10758</v>
      </c>
      <c r="C37" s="674" t="s">
        <v>10769</v>
      </c>
      <c r="D37" s="669">
        <v>19</v>
      </c>
      <c r="E37" s="670">
        <v>4961</v>
      </c>
      <c r="F37" s="670">
        <f t="shared" si="2"/>
        <v>261.10526315789474</v>
      </c>
      <c r="G37" s="671"/>
      <c r="H37" s="669">
        <v>15</v>
      </c>
      <c r="I37" s="670">
        <v>4125</v>
      </c>
      <c r="J37" s="670">
        <f t="shared" si="1"/>
        <v>275</v>
      </c>
      <c r="K37" s="671"/>
      <c r="L37" s="672"/>
    </row>
    <row r="38" spans="1:12" s="654" customFormat="1">
      <c r="A38" s="673" t="s">
        <v>10770</v>
      </c>
      <c r="B38" s="673" t="s">
        <v>10766</v>
      </c>
      <c r="C38" s="674" t="s">
        <v>10771</v>
      </c>
      <c r="D38" s="669">
        <v>103</v>
      </c>
      <c r="E38" s="670">
        <v>50985</v>
      </c>
      <c r="F38" s="670">
        <f t="shared" si="2"/>
        <v>495</v>
      </c>
      <c r="G38" s="671"/>
      <c r="H38" s="669">
        <v>99</v>
      </c>
      <c r="I38" s="670">
        <v>49005</v>
      </c>
      <c r="J38" s="670">
        <f t="shared" si="1"/>
        <v>495</v>
      </c>
      <c r="K38" s="671"/>
      <c r="L38" s="672"/>
    </row>
    <row r="39" spans="1:12" s="654" customFormat="1">
      <c r="A39" s="673" t="s">
        <v>10772</v>
      </c>
      <c r="B39" s="673" t="s">
        <v>10773</v>
      </c>
      <c r="C39" s="674" t="s">
        <v>10774</v>
      </c>
      <c r="D39" s="669">
        <v>12</v>
      </c>
      <c r="E39" s="670">
        <v>19140</v>
      </c>
      <c r="F39" s="670">
        <f t="shared" si="2"/>
        <v>1595</v>
      </c>
      <c r="G39" s="671"/>
      <c r="H39" s="669">
        <v>10</v>
      </c>
      <c r="I39" s="670">
        <v>15950</v>
      </c>
      <c r="J39" s="670">
        <f t="shared" si="1"/>
        <v>1595</v>
      </c>
      <c r="K39" s="671"/>
      <c r="L39" s="672"/>
    </row>
    <row r="40" spans="1:12" s="654" customFormat="1">
      <c r="A40" s="673" t="s">
        <v>10775</v>
      </c>
      <c r="B40" s="673" t="s">
        <v>10766</v>
      </c>
      <c r="C40" s="674" t="s">
        <v>10776</v>
      </c>
      <c r="D40" s="669">
        <v>36</v>
      </c>
      <c r="E40" s="670">
        <v>17820</v>
      </c>
      <c r="F40" s="670">
        <f t="shared" si="2"/>
        <v>495</v>
      </c>
      <c r="G40" s="671"/>
      <c r="H40" s="669">
        <v>35</v>
      </c>
      <c r="I40" s="670">
        <v>17325</v>
      </c>
      <c r="J40" s="670">
        <f t="shared" si="1"/>
        <v>495</v>
      </c>
      <c r="K40" s="671"/>
      <c r="L40" s="672"/>
    </row>
    <row r="41" spans="1:12" s="654" customFormat="1">
      <c r="A41" s="673" t="s">
        <v>10777</v>
      </c>
      <c r="B41" s="673" t="s">
        <v>10766</v>
      </c>
      <c r="C41" s="674" t="s">
        <v>10778</v>
      </c>
      <c r="D41" s="669">
        <v>61</v>
      </c>
      <c r="E41" s="670">
        <v>30195</v>
      </c>
      <c r="F41" s="670">
        <f t="shared" si="2"/>
        <v>495</v>
      </c>
      <c r="G41" s="671"/>
      <c r="H41" s="669">
        <v>60</v>
      </c>
      <c r="I41" s="670">
        <v>29700</v>
      </c>
      <c r="J41" s="670">
        <f t="shared" si="1"/>
        <v>495</v>
      </c>
      <c r="K41" s="671"/>
      <c r="L41" s="672"/>
    </row>
    <row r="42" spans="1:12" s="654" customFormat="1">
      <c r="A42" s="673" t="s">
        <v>10779</v>
      </c>
      <c r="B42" s="673" t="s">
        <v>10766</v>
      </c>
      <c r="C42" s="674" t="s">
        <v>10780</v>
      </c>
      <c r="D42" s="669">
        <v>10</v>
      </c>
      <c r="E42" s="670">
        <v>4950</v>
      </c>
      <c r="F42" s="670">
        <f t="shared" si="2"/>
        <v>495</v>
      </c>
      <c r="G42" s="671"/>
      <c r="H42" s="669">
        <v>10</v>
      </c>
      <c r="I42" s="670">
        <v>4950</v>
      </c>
      <c r="J42" s="670">
        <f t="shared" si="1"/>
        <v>495</v>
      </c>
      <c r="K42" s="671"/>
      <c r="L42" s="672"/>
    </row>
    <row r="43" spans="1:12" s="654" customFormat="1">
      <c r="A43" s="673" t="s">
        <v>10781</v>
      </c>
      <c r="B43" s="673" t="s">
        <v>10766</v>
      </c>
      <c r="C43" s="674" t="s">
        <v>10782</v>
      </c>
      <c r="D43" s="669">
        <v>8</v>
      </c>
      <c r="E43" s="670">
        <v>3960</v>
      </c>
      <c r="F43" s="670">
        <f t="shared" si="2"/>
        <v>495</v>
      </c>
      <c r="G43" s="671"/>
      <c r="H43" s="669">
        <v>8</v>
      </c>
      <c r="I43" s="670">
        <v>3960</v>
      </c>
      <c r="J43" s="670">
        <f t="shared" si="1"/>
        <v>495</v>
      </c>
      <c r="K43" s="671"/>
      <c r="L43" s="672"/>
    </row>
    <row r="44" spans="1:12" s="654" customFormat="1">
      <c r="A44" s="673" t="s">
        <v>10783</v>
      </c>
      <c r="B44" s="673" t="s">
        <v>10784</v>
      </c>
      <c r="C44" s="674" t="s">
        <v>10785</v>
      </c>
      <c r="D44" s="669">
        <v>95</v>
      </c>
      <c r="E44" s="670">
        <v>532950</v>
      </c>
      <c r="F44" s="670">
        <f t="shared" si="2"/>
        <v>5610</v>
      </c>
      <c r="G44" s="671"/>
      <c r="H44" s="669">
        <v>80</v>
      </c>
      <c r="I44" s="670">
        <v>448800</v>
      </c>
      <c r="J44" s="670">
        <f t="shared" si="1"/>
        <v>5610</v>
      </c>
      <c r="K44" s="671"/>
      <c r="L44" s="672"/>
    </row>
    <row r="45" spans="1:12" s="654" customFormat="1">
      <c r="A45" s="673" t="s">
        <v>10786</v>
      </c>
      <c r="B45" s="673" t="s">
        <v>10704</v>
      </c>
      <c r="C45" s="674" t="s">
        <v>10787</v>
      </c>
      <c r="D45" s="669">
        <v>12</v>
      </c>
      <c r="E45" s="670">
        <v>13200</v>
      </c>
      <c r="F45" s="670">
        <f t="shared" si="2"/>
        <v>1100</v>
      </c>
      <c r="G45" s="671"/>
      <c r="H45" s="669">
        <v>12</v>
      </c>
      <c r="I45" s="670">
        <v>13200</v>
      </c>
      <c r="J45" s="670">
        <f t="shared" si="1"/>
        <v>1100</v>
      </c>
      <c r="K45" s="671"/>
      <c r="L45" s="672"/>
    </row>
    <row r="46" spans="1:12" s="654" customFormat="1">
      <c r="A46" s="673" t="s">
        <v>10788</v>
      </c>
      <c r="B46" s="673" t="s">
        <v>10789</v>
      </c>
      <c r="C46" s="674" t="s">
        <v>10790</v>
      </c>
      <c r="D46" s="669">
        <v>26</v>
      </c>
      <c r="E46" s="670">
        <v>800800</v>
      </c>
      <c r="F46" s="670">
        <f t="shared" si="2"/>
        <v>30800</v>
      </c>
      <c r="G46" s="671"/>
      <c r="H46" s="669">
        <v>24</v>
      </c>
      <c r="I46" s="670">
        <v>739200</v>
      </c>
      <c r="J46" s="670">
        <f t="shared" si="1"/>
        <v>30800</v>
      </c>
      <c r="K46" s="671"/>
      <c r="L46" s="672"/>
    </row>
    <row r="47" spans="1:12" s="654" customFormat="1">
      <c r="A47" s="673" t="s">
        <v>10791</v>
      </c>
      <c r="B47" s="673" t="s">
        <v>10721</v>
      </c>
      <c r="C47" s="674" t="s">
        <v>10792</v>
      </c>
      <c r="D47" s="669">
        <v>1</v>
      </c>
      <c r="E47" s="670">
        <v>33000</v>
      </c>
      <c r="F47" s="670">
        <f t="shared" si="2"/>
        <v>33000</v>
      </c>
      <c r="G47" s="671"/>
      <c r="H47" s="669">
        <v>1</v>
      </c>
      <c r="I47" s="670">
        <v>33000</v>
      </c>
      <c r="J47" s="670">
        <f t="shared" si="1"/>
        <v>33000</v>
      </c>
      <c r="K47" s="671"/>
      <c r="L47" s="672"/>
    </row>
    <row r="48" spans="1:12" s="654" customFormat="1">
      <c r="A48" s="666" t="s">
        <v>10793</v>
      </c>
      <c r="B48" s="667" t="s">
        <v>10721</v>
      </c>
      <c r="C48" s="668" t="s">
        <v>10794</v>
      </c>
      <c r="D48" s="669">
        <v>1</v>
      </c>
      <c r="E48" s="670">
        <v>45936</v>
      </c>
      <c r="F48" s="670">
        <f t="shared" si="2"/>
        <v>45936</v>
      </c>
      <c r="G48" s="671"/>
      <c r="H48" s="669">
        <v>1</v>
      </c>
      <c r="I48" s="670">
        <v>45936</v>
      </c>
      <c r="J48" s="670">
        <f t="shared" si="1"/>
        <v>45936</v>
      </c>
      <c r="K48" s="671"/>
      <c r="L48" s="672"/>
    </row>
    <row r="49" spans="1:12" s="654" customFormat="1">
      <c r="A49" s="673" t="s">
        <v>10795</v>
      </c>
      <c r="B49" s="673" t="s">
        <v>10710</v>
      </c>
      <c r="C49" s="674" t="s">
        <v>10796</v>
      </c>
      <c r="D49" s="669">
        <v>91</v>
      </c>
      <c r="E49" s="670">
        <v>2902900</v>
      </c>
      <c r="F49" s="670">
        <f t="shared" si="2"/>
        <v>31900</v>
      </c>
      <c r="G49" s="671"/>
      <c r="H49" s="669">
        <v>88</v>
      </c>
      <c r="I49" s="670">
        <v>2807200</v>
      </c>
      <c r="J49" s="670">
        <f t="shared" si="1"/>
        <v>31900</v>
      </c>
      <c r="K49" s="671"/>
      <c r="L49" s="672"/>
    </row>
    <row r="50" spans="1:12" s="654" customFormat="1">
      <c r="A50" s="673" t="s">
        <v>10797</v>
      </c>
      <c r="B50" s="673" t="s">
        <v>10721</v>
      </c>
      <c r="C50" s="674" t="s">
        <v>10798</v>
      </c>
      <c r="D50" s="669">
        <v>5</v>
      </c>
      <c r="E50" s="670">
        <v>324500</v>
      </c>
      <c r="F50" s="670">
        <f t="shared" si="2"/>
        <v>64900</v>
      </c>
      <c r="G50" s="671"/>
      <c r="H50" s="669">
        <v>5</v>
      </c>
      <c r="I50" s="670">
        <v>324500</v>
      </c>
      <c r="J50" s="670">
        <f t="shared" si="1"/>
        <v>64900</v>
      </c>
      <c r="K50" s="671"/>
      <c r="L50" s="672"/>
    </row>
    <row r="51" spans="1:12" s="654" customFormat="1">
      <c r="A51" s="673" t="s">
        <v>10799</v>
      </c>
      <c r="B51" s="673" t="s">
        <v>10800</v>
      </c>
      <c r="C51" s="674" t="s">
        <v>10801</v>
      </c>
      <c r="D51" s="669">
        <v>179</v>
      </c>
      <c r="E51" s="670">
        <v>196900</v>
      </c>
      <c r="F51" s="670">
        <f t="shared" si="2"/>
        <v>1100</v>
      </c>
      <c r="G51" s="671"/>
      <c r="H51" s="669">
        <v>170</v>
      </c>
      <c r="I51" s="670">
        <v>187000</v>
      </c>
      <c r="J51" s="670">
        <f t="shared" si="1"/>
        <v>1100</v>
      </c>
      <c r="K51" s="671"/>
      <c r="L51" s="672"/>
    </row>
    <row r="52" spans="1:12" s="654" customFormat="1">
      <c r="A52" s="673" t="s">
        <v>10802</v>
      </c>
      <c r="B52" s="673" t="s">
        <v>10704</v>
      </c>
      <c r="C52" s="674" t="s">
        <v>10803</v>
      </c>
      <c r="D52" s="669">
        <v>9</v>
      </c>
      <c r="E52" s="670">
        <v>9801</v>
      </c>
      <c r="F52" s="670">
        <f t="shared" si="2"/>
        <v>1089</v>
      </c>
      <c r="G52" s="671"/>
      <c r="H52" s="669">
        <v>9</v>
      </c>
      <c r="I52" s="670">
        <v>9801</v>
      </c>
      <c r="J52" s="670">
        <f t="shared" si="1"/>
        <v>1089</v>
      </c>
      <c r="K52" s="671"/>
      <c r="L52" s="672"/>
    </row>
    <row r="53" spans="1:12" s="654" customFormat="1">
      <c r="A53" s="673" t="s">
        <v>10804</v>
      </c>
      <c r="B53" s="673" t="s">
        <v>10805</v>
      </c>
      <c r="C53" s="674" t="s">
        <v>10806</v>
      </c>
      <c r="D53" s="669">
        <v>9</v>
      </c>
      <c r="E53" s="670">
        <v>554796</v>
      </c>
      <c r="F53" s="670">
        <f t="shared" si="2"/>
        <v>61644</v>
      </c>
      <c r="G53" s="671"/>
      <c r="H53" s="669">
        <v>6</v>
      </c>
      <c r="I53" s="670">
        <v>369864</v>
      </c>
      <c r="J53" s="670">
        <f t="shared" si="1"/>
        <v>61644</v>
      </c>
      <c r="K53" s="671"/>
      <c r="L53" s="672"/>
    </row>
    <row r="54" spans="1:12" s="654" customFormat="1">
      <c r="A54" s="673" t="s">
        <v>10807</v>
      </c>
      <c r="B54" s="673" t="s">
        <v>10800</v>
      </c>
      <c r="C54" s="674" t="s">
        <v>10808</v>
      </c>
      <c r="D54" s="669">
        <v>17</v>
      </c>
      <c r="E54" s="670">
        <v>154836</v>
      </c>
      <c r="F54" s="670">
        <f t="shared" si="2"/>
        <v>9108</v>
      </c>
      <c r="G54" s="671"/>
      <c r="H54" s="669">
        <v>15</v>
      </c>
      <c r="I54" s="670">
        <v>136620</v>
      </c>
      <c r="J54" s="670">
        <f t="shared" si="1"/>
        <v>9108</v>
      </c>
      <c r="K54" s="671"/>
      <c r="L54" s="672"/>
    </row>
    <row r="55" spans="1:12" s="654" customFormat="1">
      <c r="A55" s="673" t="s">
        <v>10809</v>
      </c>
      <c r="B55" s="673" t="s">
        <v>10800</v>
      </c>
      <c r="C55" s="674" t="s">
        <v>10810</v>
      </c>
      <c r="D55" s="669">
        <v>10</v>
      </c>
      <c r="E55" s="670">
        <v>91080</v>
      </c>
      <c r="F55" s="670">
        <f t="shared" si="2"/>
        <v>9108</v>
      </c>
      <c r="G55" s="671"/>
      <c r="H55" s="669">
        <v>10</v>
      </c>
      <c r="I55" s="670">
        <v>91080</v>
      </c>
      <c r="J55" s="670">
        <f t="shared" si="1"/>
        <v>9108</v>
      </c>
      <c r="K55" s="671"/>
      <c r="L55" s="672"/>
    </row>
    <row r="56" spans="1:12" s="654" customFormat="1">
      <c r="A56" s="673" t="s">
        <v>10811</v>
      </c>
      <c r="B56" s="673" t="s">
        <v>10812</v>
      </c>
      <c r="C56" s="674" t="s">
        <v>10813</v>
      </c>
      <c r="D56" s="669">
        <v>12</v>
      </c>
      <c r="E56" s="670">
        <v>266310</v>
      </c>
      <c r="F56" s="670">
        <f t="shared" si="2"/>
        <v>22192.5</v>
      </c>
      <c r="G56" s="671"/>
      <c r="H56" s="669">
        <v>10</v>
      </c>
      <c r="I56" s="670">
        <v>277200</v>
      </c>
      <c r="J56" s="670">
        <f t="shared" si="1"/>
        <v>27720</v>
      </c>
      <c r="K56" s="671"/>
      <c r="L56" s="672"/>
    </row>
    <row r="57" spans="1:12" s="654" customFormat="1">
      <c r="A57" s="673" t="s">
        <v>10814</v>
      </c>
      <c r="B57" s="673" t="s">
        <v>10773</v>
      </c>
      <c r="C57" s="674" t="s">
        <v>10815</v>
      </c>
      <c r="D57" s="669">
        <v>12</v>
      </c>
      <c r="E57" s="670">
        <v>13860</v>
      </c>
      <c r="F57" s="670">
        <f t="shared" si="2"/>
        <v>1155</v>
      </c>
      <c r="G57" s="671"/>
      <c r="H57" s="669">
        <v>12</v>
      </c>
      <c r="I57" s="670">
        <v>14520</v>
      </c>
      <c r="J57" s="670">
        <f t="shared" si="1"/>
        <v>1210</v>
      </c>
      <c r="K57" s="671"/>
      <c r="L57" s="672"/>
    </row>
    <row r="58" spans="1:12" s="654" customFormat="1">
      <c r="A58" s="673" t="s">
        <v>10816</v>
      </c>
      <c r="B58" s="673" t="s">
        <v>10784</v>
      </c>
      <c r="C58" s="674" t="s">
        <v>10817</v>
      </c>
      <c r="D58" s="669">
        <v>14</v>
      </c>
      <c r="E58" s="670">
        <v>701800</v>
      </c>
      <c r="F58" s="670">
        <f t="shared" si="2"/>
        <v>50128.571428571428</v>
      </c>
      <c r="G58" s="671"/>
      <c r="H58" s="669">
        <v>12</v>
      </c>
      <c r="I58" s="670">
        <v>594000</v>
      </c>
      <c r="J58" s="670">
        <f t="shared" si="1"/>
        <v>49500</v>
      </c>
      <c r="K58" s="671"/>
      <c r="L58" s="672"/>
    </row>
    <row r="59" spans="1:12" s="654" customFormat="1">
      <c r="A59" s="673" t="s">
        <v>10818</v>
      </c>
      <c r="B59" s="673" t="s">
        <v>10819</v>
      </c>
      <c r="C59" s="674" t="s">
        <v>10820</v>
      </c>
      <c r="D59" s="669">
        <v>133</v>
      </c>
      <c r="E59" s="670">
        <v>1342000</v>
      </c>
      <c r="F59" s="670">
        <f t="shared" si="2"/>
        <v>10090.225563909775</v>
      </c>
      <c r="G59" s="671"/>
      <c r="H59" s="669">
        <v>128</v>
      </c>
      <c r="I59" s="670">
        <v>1337600</v>
      </c>
      <c r="J59" s="670">
        <f t="shared" si="1"/>
        <v>10450</v>
      </c>
      <c r="K59" s="671"/>
      <c r="L59" s="672"/>
    </row>
    <row r="60" spans="1:12" s="654" customFormat="1">
      <c r="A60" s="673" t="s">
        <v>10821</v>
      </c>
      <c r="B60" s="673" t="s">
        <v>10800</v>
      </c>
      <c r="C60" s="674" t="s">
        <v>10822</v>
      </c>
      <c r="D60" s="669">
        <v>133</v>
      </c>
      <c r="E60" s="670">
        <v>5217300</v>
      </c>
      <c r="F60" s="670">
        <f t="shared" si="2"/>
        <v>39227.819548872183</v>
      </c>
      <c r="G60" s="671"/>
      <c r="H60" s="669">
        <v>120</v>
      </c>
      <c r="I60" s="670">
        <v>4884000</v>
      </c>
      <c r="J60" s="670">
        <f t="shared" si="1"/>
        <v>40700</v>
      </c>
      <c r="K60" s="671"/>
      <c r="L60" s="672"/>
    </row>
    <row r="61" spans="1:12" s="654" customFormat="1">
      <c r="A61" s="673" t="s">
        <v>10823</v>
      </c>
      <c r="B61" s="673" t="s">
        <v>10715</v>
      </c>
      <c r="C61" s="674" t="s">
        <v>10824</v>
      </c>
      <c r="D61" s="669">
        <v>1</v>
      </c>
      <c r="E61" s="670">
        <v>30888</v>
      </c>
      <c r="F61" s="670">
        <f t="shared" si="2"/>
        <v>30888</v>
      </c>
      <c r="G61" s="671"/>
      <c r="H61" s="669">
        <v>1</v>
      </c>
      <c r="I61" s="670">
        <v>30888</v>
      </c>
      <c r="J61" s="670">
        <f t="shared" si="1"/>
        <v>30888</v>
      </c>
      <c r="K61" s="671"/>
      <c r="L61" s="672"/>
    </row>
    <row r="62" spans="1:12" s="654" customFormat="1">
      <c r="A62" s="673" t="s">
        <v>10825</v>
      </c>
      <c r="B62" s="673" t="s">
        <v>10721</v>
      </c>
      <c r="C62" s="674" t="s">
        <v>10826</v>
      </c>
      <c r="D62" s="669">
        <v>32</v>
      </c>
      <c r="E62" s="670">
        <v>2061400</v>
      </c>
      <c r="F62" s="670">
        <f t="shared" si="2"/>
        <v>64418.75</v>
      </c>
      <c r="G62" s="671"/>
      <c r="H62" s="669">
        <v>28</v>
      </c>
      <c r="I62" s="670">
        <v>1817200</v>
      </c>
      <c r="J62" s="670">
        <f t="shared" si="1"/>
        <v>64900</v>
      </c>
      <c r="K62" s="671"/>
      <c r="L62" s="672"/>
    </row>
    <row r="63" spans="1:12" s="654" customFormat="1">
      <c r="A63" s="673" t="s">
        <v>10827</v>
      </c>
      <c r="B63" s="673" t="s">
        <v>10710</v>
      </c>
      <c r="C63" s="674" t="s">
        <v>10828</v>
      </c>
      <c r="D63" s="669">
        <v>73</v>
      </c>
      <c r="E63" s="670">
        <v>2007500</v>
      </c>
      <c r="F63" s="670">
        <f t="shared" si="2"/>
        <v>27500</v>
      </c>
      <c r="G63" s="671"/>
      <c r="H63" s="669">
        <v>68</v>
      </c>
      <c r="I63" s="670">
        <v>1870000</v>
      </c>
      <c r="J63" s="670">
        <f t="shared" si="1"/>
        <v>27500</v>
      </c>
      <c r="K63" s="671"/>
      <c r="L63" s="672"/>
    </row>
    <row r="64" spans="1:12" s="654" customFormat="1">
      <c r="A64" s="673" t="s">
        <v>10829</v>
      </c>
      <c r="B64" s="673" t="s">
        <v>10724</v>
      </c>
      <c r="C64" s="674" t="s">
        <v>10830</v>
      </c>
      <c r="D64" s="669">
        <v>0</v>
      </c>
      <c r="E64" s="670">
        <v>0</v>
      </c>
      <c r="F64" s="670">
        <v>0</v>
      </c>
      <c r="G64" s="671"/>
      <c r="H64" s="669">
        <v>1</v>
      </c>
      <c r="I64" s="670">
        <v>6820</v>
      </c>
      <c r="J64" s="670">
        <f t="shared" si="1"/>
        <v>6820</v>
      </c>
      <c r="K64" s="671"/>
      <c r="L64" s="672"/>
    </row>
    <row r="65" spans="1:12" s="654" customFormat="1" ht="22.5">
      <c r="A65" s="673" t="s">
        <v>10831</v>
      </c>
      <c r="B65" s="673" t="s">
        <v>10718</v>
      </c>
      <c r="C65" s="674" t="s">
        <v>10832</v>
      </c>
      <c r="D65" s="669">
        <v>562</v>
      </c>
      <c r="E65" s="670">
        <v>2472800</v>
      </c>
      <c r="F65" s="670">
        <f t="shared" ref="F65:F86" si="3">E65/D65</f>
        <v>4400</v>
      </c>
      <c r="G65" s="671"/>
      <c r="H65" s="669">
        <v>500</v>
      </c>
      <c r="I65" s="670">
        <v>2750000</v>
      </c>
      <c r="J65" s="670">
        <f t="shared" si="1"/>
        <v>5500</v>
      </c>
      <c r="K65" s="671"/>
      <c r="L65" s="672"/>
    </row>
    <row r="66" spans="1:12" s="654" customFormat="1">
      <c r="A66" s="666" t="s">
        <v>10833</v>
      </c>
      <c r="B66" s="667" t="s">
        <v>10704</v>
      </c>
      <c r="C66" s="668" t="s">
        <v>10834</v>
      </c>
      <c r="D66" s="669">
        <v>17</v>
      </c>
      <c r="E66" s="670">
        <v>9350</v>
      </c>
      <c r="F66" s="670">
        <f t="shared" si="3"/>
        <v>550</v>
      </c>
      <c r="G66" s="671"/>
      <c r="H66" s="669">
        <v>17</v>
      </c>
      <c r="I66" s="670">
        <v>9350</v>
      </c>
      <c r="J66" s="670">
        <f t="shared" si="1"/>
        <v>550</v>
      </c>
      <c r="K66" s="671"/>
      <c r="L66" s="672"/>
    </row>
    <row r="67" spans="1:12" s="654" customFormat="1">
      <c r="A67" s="666" t="s">
        <v>10835</v>
      </c>
      <c r="B67" s="667" t="s">
        <v>10836</v>
      </c>
      <c r="C67" s="668" t="s">
        <v>10837</v>
      </c>
      <c r="D67" s="669">
        <v>43</v>
      </c>
      <c r="E67" s="670">
        <v>3158012</v>
      </c>
      <c r="F67" s="670">
        <f t="shared" si="3"/>
        <v>73442.139534883725</v>
      </c>
      <c r="G67" s="671"/>
      <c r="H67" s="669">
        <v>41</v>
      </c>
      <c r="I67" s="670">
        <v>3119116</v>
      </c>
      <c r="J67" s="670">
        <f t="shared" si="1"/>
        <v>76076</v>
      </c>
      <c r="K67" s="671"/>
      <c r="L67" s="672"/>
    </row>
    <row r="68" spans="1:12" s="654" customFormat="1">
      <c r="A68" s="666" t="s">
        <v>10838</v>
      </c>
      <c r="B68" s="667" t="s">
        <v>10839</v>
      </c>
      <c r="C68" s="668" t="s">
        <v>10840</v>
      </c>
      <c r="D68" s="669">
        <v>21</v>
      </c>
      <c r="E68" s="670">
        <v>1741245</v>
      </c>
      <c r="F68" s="670">
        <f t="shared" si="3"/>
        <v>82916.428571428565</v>
      </c>
      <c r="G68" s="671"/>
      <c r="H68" s="669">
        <v>16</v>
      </c>
      <c r="I68" s="670">
        <v>1427888</v>
      </c>
      <c r="J68" s="670">
        <f t="shared" si="1"/>
        <v>89243</v>
      </c>
      <c r="K68" s="671"/>
      <c r="L68" s="672"/>
    </row>
    <row r="69" spans="1:12" s="654" customFormat="1">
      <c r="A69" s="666" t="s">
        <v>10841</v>
      </c>
      <c r="B69" s="667" t="s">
        <v>10842</v>
      </c>
      <c r="C69" s="668" t="s">
        <v>10843</v>
      </c>
      <c r="D69" s="669">
        <v>64</v>
      </c>
      <c r="E69" s="670">
        <v>3729605</v>
      </c>
      <c r="F69" s="670">
        <f t="shared" si="3"/>
        <v>58275.078125</v>
      </c>
      <c r="G69" s="671"/>
      <c r="H69" s="669">
        <v>56</v>
      </c>
      <c r="I69" s="670">
        <v>3522904</v>
      </c>
      <c r="J69" s="670">
        <f t="shared" si="1"/>
        <v>62909</v>
      </c>
      <c r="K69" s="671"/>
      <c r="L69" s="672"/>
    </row>
    <row r="70" spans="1:12" s="654" customFormat="1">
      <c r="A70" s="666" t="s">
        <v>10844</v>
      </c>
      <c r="B70" s="667" t="s">
        <v>10845</v>
      </c>
      <c r="C70" s="668" t="s">
        <v>10846</v>
      </c>
      <c r="D70" s="669">
        <v>84</v>
      </c>
      <c r="E70" s="670">
        <v>10261944</v>
      </c>
      <c r="F70" s="670">
        <f t="shared" si="3"/>
        <v>122166</v>
      </c>
      <c r="G70" s="671"/>
      <c r="H70" s="669">
        <v>70</v>
      </c>
      <c r="I70" s="670">
        <v>8602440</v>
      </c>
      <c r="J70" s="670">
        <f t="shared" si="1"/>
        <v>122892</v>
      </c>
      <c r="K70" s="671"/>
      <c r="L70" s="672"/>
    </row>
    <row r="71" spans="1:12" s="654" customFormat="1">
      <c r="A71" s="666" t="s">
        <v>10847</v>
      </c>
      <c r="B71" s="667" t="s">
        <v>10848</v>
      </c>
      <c r="C71" s="668" t="s">
        <v>10849</v>
      </c>
      <c r="D71" s="669">
        <v>101</v>
      </c>
      <c r="E71" s="670">
        <v>3546312</v>
      </c>
      <c r="F71" s="670">
        <f t="shared" si="3"/>
        <v>35112</v>
      </c>
      <c r="G71" s="671"/>
      <c r="H71" s="669">
        <v>85</v>
      </c>
      <c r="I71" s="670">
        <v>2984520</v>
      </c>
      <c r="J71" s="670">
        <f t="shared" si="1"/>
        <v>35112</v>
      </c>
      <c r="K71" s="671"/>
      <c r="L71" s="672"/>
    </row>
    <row r="72" spans="1:12" s="654" customFormat="1">
      <c r="A72" s="666" t="s">
        <v>10850</v>
      </c>
      <c r="B72" s="667" t="s">
        <v>10851</v>
      </c>
      <c r="C72" s="668" t="s">
        <v>10852</v>
      </c>
      <c r="D72" s="669">
        <v>37</v>
      </c>
      <c r="E72" s="670">
        <v>3093805</v>
      </c>
      <c r="F72" s="670">
        <f t="shared" si="3"/>
        <v>83616.351351351346</v>
      </c>
      <c r="G72" s="671"/>
      <c r="H72" s="669">
        <v>30</v>
      </c>
      <c r="I72" s="670">
        <v>2852850</v>
      </c>
      <c r="J72" s="670">
        <f t="shared" si="1"/>
        <v>95095</v>
      </c>
      <c r="K72" s="671"/>
      <c r="L72" s="672"/>
    </row>
    <row r="73" spans="1:12" s="654" customFormat="1">
      <c r="A73" s="666" t="s">
        <v>10853</v>
      </c>
      <c r="B73" s="667" t="s">
        <v>10854</v>
      </c>
      <c r="C73" s="668" t="s">
        <v>10855</v>
      </c>
      <c r="D73" s="669">
        <v>91</v>
      </c>
      <c r="E73" s="670">
        <v>400400</v>
      </c>
      <c r="F73" s="670">
        <f t="shared" si="3"/>
        <v>4400</v>
      </c>
      <c r="G73" s="671"/>
      <c r="H73" s="669">
        <v>80</v>
      </c>
      <c r="I73" s="670">
        <v>468160</v>
      </c>
      <c r="J73" s="670">
        <f t="shared" ref="J73:J136" si="4">I73/H73</f>
        <v>5852</v>
      </c>
      <c r="K73" s="671"/>
      <c r="L73" s="672"/>
    </row>
    <row r="74" spans="1:12" s="654" customFormat="1">
      <c r="A74" s="666" t="s">
        <v>10856</v>
      </c>
      <c r="B74" s="667" t="s">
        <v>10857</v>
      </c>
      <c r="C74" s="668" t="s">
        <v>10858</v>
      </c>
      <c r="D74" s="669">
        <v>10</v>
      </c>
      <c r="E74" s="670">
        <v>1009470</v>
      </c>
      <c r="F74" s="670">
        <f t="shared" si="3"/>
        <v>100947</v>
      </c>
      <c r="G74" s="671"/>
      <c r="H74" s="669">
        <v>9</v>
      </c>
      <c r="I74" s="670">
        <v>908523</v>
      </c>
      <c r="J74" s="670">
        <f t="shared" si="4"/>
        <v>100947</v>
      </c>
      <c r="K74" s="671"/>
      <c r="L74" s="672"/>
    </row>
    <row r="75" spans="1:12" s="654" customFormat="1">
      <c r="A75" s="666" t="s">
        <v>10859</v>
      </c>
      <c r="B75" s="667" t="s">
        <v>10860</v>
      </c>
      <c r="C75" s="668" t="s">
        <v>10861</v>
      </c>
      <c r="D75" s="669">
        <v>3</v>
      </c>
      <c r="E75" s="670">
        <v>184800</v>
      </c>
      <c r="F75" s="670">
        <f t="shared" si="3"/>
        <v>61600</v>
      </c>
      <c r="G75" s="671"/>
      <c r="H75" s="669">
        <v>3</v>
      </c>
      <c r="I75" s="670">
        <v>184800</v>
      </c>
      <c r="J75" s="670">
        <f t="shared" si="4"/>
        <v>61600</v>
      </c>
      <c r="K75" s="671"/>
      <c r="L75" s="672"/>
    </row>
    <row r="76" spans="1:12" s="654" customFormat="1">
      <c r="A76" s="666" t="s">
        <v>10862</v>
      </c>
      <c r="B76" s="667" t="s">
        <v>10863</v>
      </c>
      <c r="C76" s="668" t="s">
        <v>10864</v>
      </c>
      <c r="D76" s="669">
        <v>22</v>
      </c>
      <c r="E76" s="670">
        <v>48400</v>
      </c>
      <c r="F76" s="670">
        <f t="shared" si="3"/>
        <v>2200</v>
      </c>
      <c r="G76" s="671"/>
      <c r="H76" s="669">
        <v>20</v>
      </c>
      <c r="I76" s="670">
        <v>44000</v>
      </c>
      <c r="J76" s="670">
        <f t="shared" si="4"/>
        <v>2200</v>
      </c>
      <c r="K76" s="671"/>
      <c r="L76" s="672"/>
    </row>
    <row r="77" spans="1:12" s="654" customFormat="1" ht="22.5">
      <c r="A77" s="666" t="s">
        <v>10865</v>
      </c>
      <c r="B77" s="667" t="s">
        <v>10866</v>
      </c>
      <c r="C77" s="668" t="s">
        <v>10867</v>
      </c>
      <c r="D77" s="669">
        <v>1199</v>
      </c>
      <c r="E77" s="670">
        <v>414134</v>
      </c>
      <c r="F77" s="670">
        <f t="shared" si="3"/>
        <v>345.39949958298581</v>
      </c>
      <c r="G77" s="671"/>
      <c r="H77" s="669">
        <v>1101</v>
      </c>
      <c r="I77" s="670">
        <v>380285.79533213645</v>
      </c>
      <c r="J77" s="670">
        <f t="shared" si="4"/>
        <v>345.40035906642731</v>
      </c>
      <c r="K77" s="671"/>
      <c r="L77" s="672"/>
    </row>
    <row r="78" spans="1:12" s="654" customFormat="1" ht="22.5">
      <c r="A78" s="666" t="s">
        <v>10868</v>
      </c>
      <c r="B78" s="667" t="s">
        <v>10721</v>
      </c>
      <c r="C78" s="668" t="s">
        <v>10869</v>
      </c>
      <c r="D78" s="669">
        <v>2</v>
      </c>
      <c r="E78" s="670">
        <v>204600</v>
      </c>
      <c r="F78" s="670">
        <f t="shared" si="3"/>
        <v>102300</v>
      </c>
      <c r="G78" s="671"/>
      <c r="H78" s="669">
        <v>1</v>
      </c>
      <c r="I78" s="670">
        <v>102300</v>
      </c>
      <c r="J78" s="670">
        <f t="shared" si="4"/>
        <v>102300</v>
      </c>
      <c r="K78" s="671"/>
      <c r="L78" s="672"/>
    </row>
    <row r="79" spans="1:12" s="654" customFormat="1">
      <c r="A79" s="666" t="s">
        <v>10870</v>
      </c>
      <c r="B79" s="667" t="s">
        <v>10871</v>
      </c>
      <c r="C79" s="668" t="s">
        <v>10872</v>
      </c>
      <c r="D79" s="669">
        <v>4.1499999999999995</v>
      </c>
      <c r="E79" s="670">
        <v>119520</v>
      </c>
      <c r="F79" s="670">
        <f t="shared" si="3"/>
        <v>28800.000000000004</v>
      </c>
      <c r="G79" s="671"/>
      <c r="H79" s="669">
        <v>3.65</v>
      </c>
      <c r="I79" s="670">
        <v>105120</v>
      </c>
      <c r="J79" s="670">
        <f t="shared" si="4"/>
        <v>28800</v>
      </c>
      <c r="K79" s="671"/>
      <c r="L79" s="672"/>
    </row>
    <row r="80" spans="1:12" s="654" customFormat="1" ht="22.5">
      <c r="A80" s="666" t="s">
        <v>10873</v>
      </c>
      <c r="B80" s="667" t="s">
        <v>10874</v>
      </c>
      <c r="C80" s="668" t="s">
        <v>10875</v>
      </c>
      <c r="D80" s="669">
        <v>3</v>
      </c>
      <c r="E80" s="670">
        <v>813648</v>
      </c>
      <c r="F80" s="670">
        <f t="shared" si="3"/>
        <v>271216</v>
      </c>
      <c r="G80" s="671"/>
      <c r="H80" s="669">
        <v>2</v>
      </c>
      <c r="I80" s="670">
        <v>542432</v>
      </c>
      <c r="J80" s="670">
        <f t="shared" si="4"/>
        <v>271216</v>
      </c>
      <c r="K80" s="671"/>
      <c r="L80" s="672"/>
    </row>
    <row r="81" spans="1:12" s="654" customFormat="1" ht="22.5">
      <c r="A81" s="666" t="s">
        <v>10876</v>
      </c>
      <c r="B81" s="667" t="s">
        <v>10877</v>
      </c>
      <c r="C81" s="668" t="s">
        <v>10878</v>
      </c>
      <c r="D81" s="669">
        <v>3</v>
      </c>
      <c r="E81" s="670">
        <v>141900</v>
      </c>
      <c r="F81" s="670">
        <f t="shared" si="3"/>
        <v>47300</v>
      </c>
      <c r="G81" s="671"/>
      <c r="H81" s="669">
        <v>3</v>
      </c>
      <c r="I81" s="670">
        <v>141900</v>
      </c>
      <c r="J81" s="670">
        <f t="shared" si="4"/>
        <v>47300</v>
      </c>
      <c r="K81" s="671"/>
      <c r="L81" s="672"/>
    </row>
    <row r="82" spans="1:12" s="654" customFormat="1">
      <c r="A82" s="666" t="s">
        <v>10879</v>
      </c>
      <c r="B82" s="667" t="s">
        <v>10880</v>
      </c>
      <c r="C82" s="668" t="s">
        <v>10881</v>
      </c>
      <c r="D82" s="669">
        <v>37</v>
      </c>
      <c r="E82" s="670">
        <v>824989</v>
      </c>
      <c r="F82" s="670">
        <f t="shared" si="3"/>
        <v>22297</v>
      </c>
      <c r="G82" s="671"/>
      <c r="H82" s="669">
        <v>34</v>
      </c>
      <c r="I82" s="670">
        <v>935000</v>
      </c>
      <c r="J82" s="670">
        <f t="shared" si="4"/>
        <v>27500</v>
      </c>
      <c r="K82" s="671"/>
      <c r="L82" s="672"/>
    </row>
    <row r="83" spans="1:12" s="654" customFormat="1" ht="22.5">
      <c r="A83" s="678" t="s">
        <v>10882</v>
      </c>
      <c r="B83" s="679" t="s">
        <v>10883</v>
      </c>
      <c r="C83" s="680" t="s">
        <v>10884</v>
      </c>
      <c r="D83" s="669">
        <v>39</v>
      </c>
      <c r="E83" s="670">
        <v>1104708</v>
      </c>
      <c r="F83" s="670">
        <f t="shared" si="3"/>
        <v>28325.846153846152</v>
      </c>
      <c r="G83" s="671"/>
      <c r="H83" s="669">
        <v>33</v>
      </c>
      <c r="I83" s="670">
        <v>990990</v>
      </c>
      <c r="J83" s="670">
        <f t="shared" si="4"/>
        <v>30030</v>
      </c>
      <c r="K83" s="671"/>
      <c r="L83" s="672"/>
    </row>
    <row r="84" spans="1:12" s="654" customFormat="1">
      <c r="A84" s="678" t="s">
        <v>10885</v>
      </c>
      <c r="B84" s="679" t="s">
        <v>10819</v>
      </c>
      <c r="C84" s="680" t="s">
        <v>10886</v>
      </c>
      <c r="D84" s="669">
        <v>38</v>
      </c>
      <c r="E84" s="670">
        <v>337436</v>
      </c>
      <c r="F84" s="670">
        <f t="shared" si="3"/>
        <v>8879.894736842105</v>
      </c>
      <c r="G84" s="671"/>
      <c r="H84" s="669">
        <v>35</v>
      </c>
      <c r="I84" s="670">
        <v>334950</v>
      </c>
      <c r="J84" s="670">
        <f t="shared" si="4"/>
        <v>9570</v>
      </c>
      <c r="K84" s="671"/>
      <c r="L84" s="672"/>
    </row>
    <row r="85" spans="1:12" s="654" customFormat="1">
      <c r="A85" s="678" t="s">
        <v>10887</v>
      </c>
      <c r="B85" s="679" t="s">
        <v>10888</v>
      </c>
      <c r="C85" s="680" t="s">
        <v>10889</v>
      </c>
      <c r="D85" s="669">
        <v>14</v>
      </c>
      <c r="E85" s="670">
        <v>1082257</v>
      </c>
      <c r="F85" s="670">
        <f t="shared" si="3"/>
        <v>77304.071428571435</v>
      </c>
      <c r="G85" s="671"/>
      <c r="H85" s="669">
        <v>11</v>
      </c>
      <c r="I85" s="670">
        <v>974050</v>
      </c>
      <c r="J85" s="670">
        <f t="shared" si="4"/>
        <v>88550</v>
      </c>
      <c r="K85" s="671"/>
      <c r="L85" s="672"/>
    </row>
    <row r="86" spans="1:12" s="654" customFormat="1">
      <c r="A86" s="678" t="s">
        <v>10890</v>
      </c>
      <c r="B86" s="679" t="s">
        <v>10888</v>
      </c>
      <c r="C86" s="680" t="s">
        <v>10891</v>
      </c>
      <c r="D86" s="669">
        <v>39</v>
      </c>
      <c r="E86" s="670">
        <v>2739880</v>
      </c>
      <c r="F86" s="670">
        <f t="shared" si="3"/>
        <v>70253.333333333328</v>
      </c>
      <c r="G86" s="671"/>
      <c r="H86" s="669">
        <v>33</v>
      </c>
      <c r="I86" s="670">
        <v>2323200</v>
      </c>
      <c r="J86" s="670">
        <f t="shared" si="4"/>
        <v>70400</v>
      </c>
      <c r="K86" s="671"/>
      <c r="L86" s="672"/>
    </row>
    <row r="87" spans="1:12" s="654" customFormat="1">
      <c r="A87" s="678" t="s">
        <v>10892</v>
      </c>
      <c r="B87" s="679" t="s">
        <v>10819</v>
      </c>
      <c r="C87" s="680" t="s">
        <v>10893</v>
      </c>
      <c r="D87" s="669">
        <v>0</v>
      </c>
      <c r="E87" s="670">
        <v>0</v>
      </c>
      <c r="F87" s="670">
        <v>0</v>
      </c>
      <c r="G87" s="671"/>
      <c r="H87" s="681">
        <v>1</v>
      </c>
      <c r="I87" s="682">
        <v>9900</v>
      </c>
      <c r="J87" s="670">
        <f t="shared" si="4"/>
        <v>9900</v>
      </c>
      <c r="K87" s="671"/>
      <c r="L87" s="672"/>
    </row>
    <row r="88" spans="1:12" s="654" customFormat="1">
      <c r="A88" s="678" t="s">
        <v>10894</v>
      </c>
      <c r="B88" s="679" t="s">
        <v>10812</v>
      </c>
      <c r="C88" s="680" t="s">
        <v>10895</v>
      </c>
      <c r="D88" s="669">
        <v>1</v>
      </c>
      <c r="E88" s="670">
        <v>18480</v>
      </c>
      <c r="F88" s="670">
        <f t="shared" ref="F88:F98" si="5">E88/D88</f>
        <v>18480</v>
      </c>
      <c r="G88" s="671"/>
      <c r="H88" s="669">
        <v>0.5</v>
      </c>
      <c r="I88" s="670">
        <v>9240</v>
      </c>
      <c r="J88" s="670">
        <f t="shared" si="4"/>
        <v>18480</v>
      </c>
      <c r="K88" s="671"/>
      <c r="L88" s="672"/>
    </row>
    <row r="89" spans="1:12" s="654" customFormat="1">
      <c r="A89" s="678" t="s">
        <v>10896</v>
      </c>
      <c r="B89" s="679" t="s">
        <v>10710</v>
      </c>
      <c r="C89" s="680" t="s">
        <v>10897</v>
      </c>
      <c r="D89" s="669">
        <v>5</v>
      </c>
      <c r="E89" s="670">
        <v>247500</v>
      </c>
      <c r="F89" s="670">
        <f t="shared" si="5"/>
        <v>49500</v>
      </c>
      <c r="G89" s="671"/>
      <c r="H89" s="669">
        <v>4</v>
      </c>
      <c r="I89" s="670">
        <v>198000</v>
      </c>
      <c r="J89" s="670">
        <f t="shared" si="4"/>
        <v>49500</v>
      </c>
      <c r="K89" s="671"/>
      <c r="L89" s="672"/>
    </row>
    <row r="90" spans="1:12" s="654" customFormat="1">
      <c r="A90" s="678" t="s">
        <v>10898</v>
      </c>
      <c r="B90" s="679" t="s">
        <v>10899</v>
      </c>
      <c r="C90" s="680" t="s">
        <v>10900</v>
      </c>
      <c r="D90" s="669">
        <v>36</v>
      </c>
      <c r="E90" s="670">
        <v>5451139</v>
      </c>
      <c r="F90" s="670">
        <f t="shared" si="5"/>
        <v>151420.52777777778</v>
      </c>
      <c r="G90" s="671"/>
      <c r="H90" s="669">
        <v>29</v>
      </c>
      <c r="I90" s="670">
        <v>4391194.5</v>
      </c>
      <c r="J90" s="670">
        <f t="shared" si="4"/>
        <v>151420.5</v>
      </c>
      <c r="K90" s="671"/>
      <c r="L90" s="672"/>
    </row>
    <row r="91" spans="1:12" s="654" customFormat="1">
      <c r="A91" s="678" t="s">
        <v>10901</v>
      </c>
      <c r="B91" s="679" t="s">
        <v>10902</v>
      </c>
      <c r="C91" s="680" t="s">
        <v>10903</v>
      </c>
      <c r="D91" s="669">
        <v>26</v>
      </c>
      <c r="E91" s="670">
        <v>2670778</v>
      </c>
      <c r="F91" s="670">
        <f t="shared" si="5"/>
        <v>102722.23076923077</v>
      </c>
      <c r="G91" s="671"/>
      <c r="H91" s="669">
        <v>24</v>
      </c>
      <c r="I91" s="670">
        <v>2563176</v>
      </c>
      <c r="J91" s="670">
        <f t="shared" si="4"/>
        <v>106799</v>
      </c>
      <c r="K91" s="671"/>
      <c r="L91" s="672"/>
    </row>
    <row r="92" spans="1:12" s="654" customFormat="1" ht="22.5">
      <c r="A92" s="678" t="s">
        <v>10904</v>
      </c>
      <c r="B92" s="679" t="s">
        <v>10905</v>
      </c>
      <c r="C92" s="680" t="s">
        <v>10906</v>
      </c>
      <c r="D92" s="669">
        <v>4</v>
      </c>
      <c r="E92" s="670">
        <v>17600</v>
      </c>
      <c r="F92" s="670">
        <f t="shared" si="5"/>
        <v>4400</v>
      </c>
      <c r="G92" s="671"/>
      <c r="H92" s="669">
        <v>1</v>
      </c>
      <c r="I92" s="670">
        <v>4400</v>
      </c>
      <c r="J92" s="670">
        <f t="shared" si="4"/>
        <v>4400</v>
      </c>
      <c r="K92" s="671"/>
      <c r="L92" s="672"/>
    </row>
    <row r="93" spans="1:12" s="654" customFormat="1">
      <c r="A93" s="678" t="s">
        <v>10907</v>
      </c>
      <c r="B93" s="679" t="s">
        <v>10908</v>
      </c>
      <c r="C93" s="680" t="s">
        <v>10909</v>
      </c>
      <c r="D93" s="669">
        <v>17</v>
      </c>
      <c r="E93" s="670">
        <v>1616615</v>
      </c>
      <c r="F93" s="670">
        <f t="shared" si="5"/>
        <v>95095</v>
      </c>
      <c r="G93" s="671"/>
      <c r="H93" s="669">
        <v>15</v>
      </c>
      <c r="I93" s="670">
        <v>1426425</v>
      </c>
      <c r="J93" s="670">
        <f t="shared" si="4"/>
        <v>95095</v>
      </c>
      <c r="K93" s="671"/>
      <c r="L93" s="672"/>
    </row>
    <row r="94" spans="1:12" s="654" customFormat="1">
      <c r="A94" s="678" t="s">
        <v>10910</v>
      </c>
      <c r="B94" s="679" t="s">
        <v>10911</v>
      </c>
      <c r="C94" s="680" t="s">
        <v>10912</v>
      </c>
      <c r="D94" s="669">
        <v>69</v>
      </c>
      <c r="E94" s="670">
        <v>121440</v>
      </c>
      <c r="F94" s="670">
        <f t="shared" si="5"/>
        <v>1760</v>
      </c>
      <c r="G94" s="671"/>
      <c r="H94" s="669">
        <v>66</v>
      </c>
      <c r="I94" s="670">
        <v>116160</v>
      </c>
      <c r="J94" s="670">
        <f t="shared" si="4"/>
        <v>1760</v>
      </c>
      <c r="K94" s="671"/>
      <c r="L94" s="672"/>
    </row>
    <row r="95" spans="1:12" s="654" customFormat="1" ht="22.5">
      <c r="A95" s="678" t="s">
        <v>10913</v>
      </c>
      <c r="B95" s="679" t="s">
        <v>10914</v>
      </c>
      <c r="C95" s="680" t="s">
        <v>10915</v>
      </c>
      <c r="D95" s="669">
        <v>9</v>
      </c>
      <c r="E95" s="670">
        <v>499950</v>
      </c>
      <c r="F95" s="670">
        <f t="shared" si="5"/>
        <v>55550</v>
      </c>
      <c r="G95" s="671"/>
      <c r="H95" s="669">
        <v>7</v>
      </c>
      <c r="I95" s="670">
        <v>388850</v>
      </c>
      <c r="J95" s="670">
        <f t="shared" si="4"/>
        <v>55550</v>
      </c>
      <c r="K95" s="671"/>
      <c r="L95" s="672"/>
    </row>
    <row r="96" spans="1:12" s="654" customFormat="1">
      <c r="A96" s="678" t="s">
        <v>10916</v>
      </c>
      <c r="B96" s="679" t="s">
        <v>10917</v>
      </c>
      <c r="C96" s="680" t="s">
        <v>10918</v>
      </c>
      <c r="D96" s="669">
        <v>4</v>
      </c>
      <c r="E96" s="670">
        <v>222200</v>
      </c>
      <c r="F96" s="670">
        <f t="shared" si="5"/>
        <v>55550</v>
      </c>
      <c r="G96" s="671"/>
      <c r="H96" s="669">
        <v>3</v>
      </c>
      <c r="I96" s="670">
        <v>166650</v>
      </c>
      <c r="J96" s="670">
        <f t="shared" si="4"/>
        <v>55550</v>
      </c>
      <c r="K96" s="671"/>
      <c r="L96" s="672"/>
    </row>
    <row r="97" spans="1:12" s="654" customFormat="1">
      <c r="A97" s="678" t="s">
        <v>10919</v>
      </c>
      <c r="B97" s="679" t="s">
        <v>10920</v>
      </c>
      <c r="C97" s="680" t="s">
        <v>10921</v>
      </c>
      <c r="D97" s="669">
        <v>13</v>
      </c>
      <c r="E97" s="670">
        <v>185900</v>
      </c>
      <c r="F97" s="670">
        <f t="shared" si="5"/>
        <v>14300</v>
      </c>
      <c r="G97" s="671"/>
      <c r="H97" s="669">
        <v>10</v>
      </c>
      <c r="I97" s="670">
        <v>143000</v>
      </c>
      <c r="J97" s="670">
        <f t="shared" si="4"/>
        <v>14300</v>
      </c>
      <c r="K97" s="671"/>
      <c r="L97" s="672"/>
    </row>
    <row r="98" spans="1:12" s="654" customFormat="1" ht="22.5">
      <c r="A98" s="678" t="s">
        <v>10922</v>
      </c>
      <c r="B98" s="679" t="s">
        <v>10923</v>
      </c>
      <c r="C98" s="680" t="s">
        <v>10924</v>
      </c>
      <c r="D98" s="669">
        <v>5</v>
      </c>
      <c r="E98" s="670">
        <v>434500</v>
      </c>
      <c r="F98" s="670">
        <f t="shared" si="5"/>
        <v>86900</v>
      </c>
      <c r="G98" s="671"/>
      <c r="H98" s="669">
        <v>4</v>
      </c>
      <c r="I98" s="670">
        <v>347600</v>
      </c>
      <c r="J98" s="670">
        <f t="shared" si="4"/>
        <v>86900</v>
      </c>
      <c r="K98" s="671"/>
      <c r="L98" s="672"/>
    </row>
    <row r="99" spans="1:12" s="654" customFormat="1">
      <c r="A99" s="678" t="s">
        <v>10925</v>
      </c>
      <c r="B99" s="679" t="s">
        <v>10926</v>
      </c>
      <c r="C99" s="680" t="s">
        <v>10927</v>
      </c>
      <c r="D99" s="669">
        <v>0</v>
      </c>
      <c r="E99" s="670">
        <v>0</v>
      </c>
      <c r="F99" s="670">
        <v>0</v>
      </c>
      <c r="G99" s="671"/>
      <c r="H99" s="669">
        <v>1</v>
      </c>
      <c r="I99" s="670">
        <v>54000</v>
      </c>
      <c r="J99" s="670">
        <f t="shared" si="4"/>
        <v>54000</v>
      </c>
      <c r="K99" s="671"/>
      <c r="L99" s="672"/>
    </row>
    <row r="100" spans="1:12" s="654" customFormat="1">
      <c r="A100" s="678" t="s">
        <v>10928</v>
      </c>
      <c r="B100" s="679" t="s">
        <v>10710</v>
      </c>
      <c r="C100" s="680" t="s">
        <v>10929</v>
      </c>
      <c r="D100" s="669">
        <v>33</v>
      </c>
      <c r="E100" s="670">
        <v>1633500</v>
      </c>
      <c r="F100" s="670">
        <f t="shared" ref="F100:F114" si="6">E100/D100</f>
        <v>49500</v>
      </c>
      <c r="G100" s="671"/>
      <c r="H100" s="669">
        <v>30</v>
      </c>
      <c r="I100" s="670">
        <v>1485000</v>
      </c>
      <c r="J100" s="670">
        <f t="shared" si="4"/>
        <v>49500</v>
      </c>
      <c r="K100" s="671"/>
      <c r="L100" s="672"/>
    </row>
    <row r="101" spans="1:12" s="654" customFormat="1">
      <c r="A101" s="679" t="s">
        <v>10930</v>
      </c>
      <c r="B101" s="679" t="s">
        <v>10710</v>
      </c>
      <c r="C101" s="674" t="s">
        <v>10931</v>
      </c>
      <c r="D101" s="669">
        <v>12</v>
      </c>
      <c r="E101" s="670">
        <v>594000</v>
      </c>
      <c r="F101" s="670">
        <f t="shared" si="6"/>
        <v>49500</v>
      </c>
      <c r="G101" s="671"/>
      <c r="H101" s="669">
        <v>12</v>
      </c>
      <c r="I101" s="670">
        <v>594000</v>
      </c>
      <c r="J101" s="670">
        <f t="shared" si="4"/>
        <v>49500</v>
      </c>
      <c r="K101" s="671"/>
      <c r="L101" s="672"/>
    </row>
    <row r="102" spans="1:12" s="654" customFormat="1" ht="22.5">
      <c r="A102" s="678" t="s">
        <v>10932</v>
      </c>
      <c r="B102" s="679" t="s">
        <v>10933</v>
      </c>
      <c r="C102" s="680" t="s">
        <v>10934</v>
      </c>
      <c r="D102" s="669">
        <v>12</v>
      </c>
      <c r="E102" s="670">
        <v>396000</v>
      </c>
      <c r="F102" s="670">
        <f t="shared" si="6"/>
        <v>33000</v>
      </c>
      <c r="G102" s="671"/>
      <c r="H102" s="669">
        <v>10</v>
      </c>
      <c r="I102" s="670">
        <v>330000</v>
      </c>
      <c r="J102" s="670">
        <f t="shared" si="4"/>
        <v>33000</v>
      </c>
      <c r="K102" s="671"/>
      <c r="L102" s="672"/>
    </row>
    <row r="103" spans="1:12" s="654" customFormat="1" ht="22.5">
      <c r="A103" s="678" t="s">
        <v>10935</v>
      </c>
      <c r="B103" s="679" t="s">
        <v>10936</v>
      </c>
      <c r="C103" s="680" t="s">
        <v>10937</v>
      </c>
      <c r="D103" s="669">
        <v>16</v>
      </c>
      <c r="E103" s="670">
        <v>461912</v>
      </c>
      <c r="F103" s="670">
        <f t="shared" si="6"/>
        <v>28869.5</v>
      </c>
      <c r="G103" s="671"/>
      <c r="H103" s="669">
        <v>15</v>
      </c>
      <c r="I103" s="670">
        <v>467280</v>
      </c>
      <c r="J103" s="670">
        <f t="shared" si="4"/>
        <v>31152</v>
      </c>
      <c r="K103" s="671"/>
      <c r="L103" s="672"/>
    </row>
    <row r="104" spans="1:12" s="654" customFormat="1" ht="22.5">
      <c r="A104" s="678" t="s">
        <v>10938</v>
      </c>
      <c r="B104" s="679" t="s">
        <v>10800</v>
      </c>
      <c r="C104" s="680" t="s">
        <v>10939</v>
      </c>
      <c r="D104" s="669">
        <v>15</v>
      </c>
      <c r="E104" s="670">
        <v>577500</v>
      </c>
      <c r="F104" s="670">
        <f t="shared" si="6"/>
        <v>38500</v>
      </c>
      <c r="G104" s="671"/>
      <c r="H104" s="669">
        <v>14</v>
      </c>
      <c r="I104" s="670">
        <v>539000</v>
      </c>
      <c r="J104" s="670">
        <f t="shared" si="4"/>
        <v>38500</v>
      </c>
      <c r="K104" s="671"/>
      <c r="L104" s="672"/>
    </row>
    <row r="105" spans="1:12" s="654" customFormat="1">
      <c r="A105" s="678" t="s">
        <v>10940</v>
      </c>
      <c r="B105" s="679" t="s">
        <v>10721</v>
      </c>
      <c r="C105" s="680" t="s">
        <v>10941</v>
      </c>
      <c r="D105" s="669">
        <v>16</v>
      </c>
      <c r="E105" s="670">
        <v>1320000</v>
      </c>
      <c r="F105" s="670">
        <f t="shared" si="6"/>
        <v>82500</v>
      </c>
      <c r="G105" s="671"/>
      <c r="H105" s="669">
        <v>15</v>
      </c>
      <c r="I105" s="670">
        <v>1237500</v>
      </c>
      <c r="J105" s="670">
        <f t="shared" si="4"/>
        <v>82500</v>
      </c>
      <c r="K105" s="671"/>
      <c r="L105" s="672"/>
    </row>
    <row r="106" spans="1:12" s="654" customFormat="1" ht="22.5">
      <c r="A106" s="678" t="s">
        <v>10942</v>
      </c>
      <c r="B106" s="679" t="s">
        <v>10721</v>
      </c>
      <c r="C106" s="680" t="s">
        <v>10943</v>
      </c>
      <c r="D106" s="669">
        <v>13</v>
      </c>
      <c r="E106" s="670">
        <v>1072500</v>
      </c>
      <c r="F106" s="670">
        <f t="shared" si="6"/>
        <v>82500</v>
      </c>
      <c r="G106" s="671"/>
      <c r="H106" s="669">
        <v>12</v>
      </c>
      <c r="I106" s="670">
        <v>990000</v>
      </c>
      <c r="J106" s="670">
        <f t="shared" si="4"/>
        <v>82500</v>
      </c>
      <c r="K106" s="671"/>
      <c r="L106" s="672"/>
    </row>
    <row r="107" spans="1:12" s="654" customFormat="1" ht="22.5">
      <c r="A107" s="678" t="s">
        <v>10944</v>
      </c>
      <c r="B107" s="679" t="s">
        <v>10945</v>
      </c>
      <c r="C107" s="680" t="s">
        <v>10946</v>
      </c>
      <c r="D107" s="669">
        <v>38</v>
      </c>
      <c r="E107" s="670">
        <v>167200</v>
      </c>
      <c r="F107" s="670">
        <f t="shared" si="6"/>
        <v>4400</v>
      </c>
      <c r="G107" s="671"/>
      <c r="H107" s="669">
        <v>35</v>
      </c>
      <c r="I107" s="670">
        <v>154000</v>
      </c>
      <c r="J107" s="670">
        <f t="shared" si="4"/>
        <v>4400</v>
      </c>
      <c r="K107" s="671"/>
      <c r="L107" s="672"/>
    </row>
    <row r="108" spans="1:12" s="654" customFormat="1" ht="22.5">
      <c r="A108" s="678" t="s">
        <v>10947</v>
      </c>
      <c r="B108" s="679" t="s">
        <v>10948</v>
      </c>
      <c r="C108" s="680" t="s">
        <v>10949</v>
      </c>
      <c r="D108" s="669">
        <v>5</v>
      </c>
      <c r="E108" s="670">
        <v>434500</v>
      </c>
      <c r="F108" s="670">
        <f t="shared" si="6"/>
        <v>86900</v>
      </c>
      <c r="G108" s="671"/>
      <c r="H108" s="669">
        <v>4</v>
      </c>
      <c r="I108" s="670">
        <v>347600</v>
      </c>
      <c r="J108" s="670">
        <f t="shared" si="4"/>
        <v>86900</v>
      </c>
      <c r="K108" s="671"/>
      <c r="L108" s="672"/>
    </row>
    <row r="109" spans="1:12" s="654" customFormat="1" ht="22.5">
      <c r="A109" s="678" t="s">
        <v>10950</v>
      </c>
      <c r="B109" s="679" t="s">
        <v>10888</v>
      </c>
      <c r="C109" s="680" t="s">
        <v>10951</v>
      </c>
      <c r="D109" s="669">
        <v>39</v>
      </c>
      <c r="E109" s="670">
        <v>2954358</v>
      </c>
      <c r="F109" s="670">
        <f t="shared" si="6"/>
        <v>75752.769230769234</v>
      </c>
      <c r="G109" s="671"/>
      <c r="H109" s="669">
        <v>37</v>
      </c>
      <c r="I109" s="670">
        <v>2916562</v>
      </c>
      <c r="J109" s="670">
        <f t="shared" si="4"/>
        <v>78826</v>
      </c>
      <c r="K109" s="671"/>
      <c r="L109" s="672"/>
    </row>
    <row r="110" spans="1:12" s="654" customFormat="1">
      <c r="A110" s="683" t="s">
        <v>10952</v>
      </c>
      <c r="B110" s="683" t="s">
        <v>10763</v>
      </c>
      <c r="C110" s="684" t="s">
        <v>10953</v>
      </c>
      <c r="D110" s="669">
        <v>2</v>
      </c>
      <c r="E110" s="670">
        <v>9240</v>
      </c>
      <c r="F110" s="670">
        <f t="shared" si="6"/>
        <v>4620</v>
      </c>
      <c r="G110" s="671"/>
      <c r="H110" s="669">
        <v>2</v>
      </c>
      <c r="I110" s="670">
        <v>9900</v>
      </c>
      <c r="J110" s="670">
        <f t="shared" si="4"/>
        <v>4950</v>
      </c>
      <c r="K110" s="671"/>
      <c r="L110" s="672"/>
    </row>
    <row r="111" spans="1:12" s="654" customFormat="1">
      <c r="A111" s="683" t="s">
        <v>10954</v>
      </c>
      <c r="B111" s="683" t="s">
        <v>10955</v>
      </c>
      <c r="C111" s="684" t="s">
        <v>10956</v>
      </c>
      <c r="D111" s="669">
        <v>19</v>
      </c>
      <c r="E111" s="670">
        <v>623568</v>
      </c>
      <c r="F111" s="670">
        <f t="shared" si="6"/>
        <v>32819.368421052633</v>
      </c>
      <c r="G111" s="671"/>
      <c r="H111" s="669">
        <v>18</v>
      </c>
      <c r="I111" s="670">
        <v>632016</v>
      </c>
      <c r="J111" s="670">
        <f t="shared" si="4"/>
        <v>35112</v>
      </c>
      <c r="K111" s="671"/>
      <c r="L111" s="672"/>
    </row>
    <row r="112" spans="1:12" s="654" customFormat="1">
      <c r="A112" s="683" t="s">
        <v>10957</v>
      </c>
      <c r="B112" s="683" t="s">
        <v>10958</v>
      </c>
      <c r="C112" s="684" t="s">
        <v>10959</v>
      </c>
      <c r="D112" s="669">
        <v>92</v>
      </c>
      <c r="E112" s="670">
        <v>161480</v>
      </c>
      <c r="F112" s="670">
        <f t="shared" si="6"/>
        <v>1755.2173913043478</v>
      </c>
      <c r="G112" s="671"/>
      <c r="H112" s="669">
        <v>90</v>
      </c>
      <c r="I112" s="670">
        <v>158400</v>
      </c>
      <c r="J112" s="670">
        <f t="shared" si="4"/>
        <v>1760</v>
      </c>
      <c r="K112" s="671"/>
      <c r="L112" s="672"/>
    </row>
    <row r="113" spans="1:12" s="654" customFormat="1">
      <c r="A113" s="683" t="s">
        <v>10960</v>
      </c>
      <c r="B113" s="683" t="s">
        <v>10961</v>
      </c>
      <c r="C113" s="684" t="s">
        <v>10962</v>
      </c>
      <c r="D113" s="669">
        <v>53</v>
      </c>
      <c r="E113" s="670">
        <v>932800</v>
      </c>
      <c r="F113" s="670">
        <f t="shared" si="6"/>
        <v>17600</v>
      </c>
      <c r="G113" s="671"/>
      <c r="H113" s="669">
        <v>50</v>
      </c>
      <c r="I113" s="670">
        <v>880000</v>
      </c>
      <c r="J113" s="670">
        <f t="shared" si="4"/>
        <v>17600</v>
      </c>
      <c r="K113" s="671"/>
      <c r="L113" s="672"/>
    </row>
    <row r="114" spans="1:12" s="654" customFormat="1" ht="22.5">
      <c r="A114" s="683" t="s">
        <v>10963</v>
      </c>
      <c r="B114" s="683" t="s">
        <v>10964</v>
      </c>
      <c r="C114" s="684" t="s">
        <v>10965</v>
      </c>
      <c r="D114" s="669">
        <v>389</v>
      </c>
      <c r="E114" s="670">
        <v>2209636</v>
      </c>
      <c r="F114" s="670">
        <f t="shared" si="6"/>
        <v>5680.2982005141384</v>
      </c>
      <c r="G114" s="671"/>
      <c r="H114" s="669">
        <v>361</v>
      </c>
      <c r="I114" s="670">
        <v>2112572</v>
      </c>
      <c r="J114" s="670">
        <f t="shared" si="4"/>
        <v>5852</v>
      </c>
      <c r="K114" s="671"/>
      <c r="L114" s="672"/>
    </row>
    <row r="115" spans="1:12" s="654" customFormat="1">
      <c r="A115" s="683" t="s">
        <v>10966</v>
      </c>
      <c r="B115" s="683" t="s">
        <v>10704</v>
      </c>
      <c r="C115" s="684" t="s">
        <v>10967</v>
      </c>
      <c r="D115" s="669">
        <v>0</v>
      </c>
      <c r="E115" s="670">
        <v>0</v>
      </c>
      <c r="F115" s="670">
        <v>0</v>
      </c>
      <c r="G115" s="671"/>
      <c r="H115" s="669">
        <v>1</v>
      </c>
      <c r="I115" s="670">
        <v>140162</v>
      </c>
      <c r="J115" s="670">
        <f t="shared" si="4"/>
        <v>140162</v>
      </c>
      <c r="K115" s="671"/>
      <c r="L115" s="672"/>
    </row>
    <row r="116" spans="1:12" s="654" customFormat="1">
      <c r="A116" s="683" t="s">
        <v>10968</v>
      </c>
      <c r="B116" s="683" t="s">
        <v>10704</v>
      </c>
      <c r="C116" s="684" t="s">
        <v>10969</v>
      </c>
      <c r="D116" s="669">
        <v>0</v>
      </c>
      <c r="E116" s="670">
        <v>0</v>
      </c>
      <c r="F116" s="670">
        <v>0</v>
      </c>
      <c r="G116" s="671"/>
      <c r="H116" s="669">
        <v>1</v>
      </c>
      <c r="I116" s="670">
        <v>9102.5</v>
      </c>
      <c r="J116" s="670">
        <f t="shared" si="4"/>
        <v>9102.5</v>
      </c>
      <c r="K116" s="671"/>
      <c r="L116" s="672"/>
    </row>
    <row r="117" spans="1:12" s="654" customFormat="1">
      <c r="A117" s="683" t="s">
        <v>10970</v>
      </c>
      <c r="B117" s="683" t="s">
        <v>10789</v>
      </c>
      <c r="C117" s="684" t="s">
        <v>10971</v>
      </c>
      <c r="D117" s="669">
        <v>1</v>
      </c>
      <c r="E117" s="670">
        <v>64900</v>
      </c>
      <c r="F117" s="670">
        <f t="shared" ref="F117:F133" si="7">E117/D117</f>
        <v>64900</v>
      </c>
      <c r="G117" s="671"/>
      <c r="H117" s="669">
        <v>1</v>
      </c>
      <c r="I117" s="670">
        <v>64900</v>
      </c>
      <c r="J117" s="670">
        <f t="shared" si="4"/>
        <v>64900</v>
      </c>
      <c r="K117" s="671"/>
      <c r="L117" s="672"/>
    </row>
    <row r="118" spans="1:12" s="654" customFormat="1" ht="22.5">
      <c r="A118" s="683" t="s">
        <v>10972</v>
      </c>
      <c r="B118" s="683" t="s">
        <v>10973</v>
      </c>
      <c r="C118" s="684" t="s">
        <v>10974</v>
      </c>
      <c r="D118" s="669">
        <v>20</v>
      </c>
      <c r="E118" s="670">
        <v>1275582</v>
      </c>
      <c r="F118" s="670">
        <f t="shared" si="7"/>
        <v>63779.1</v>
      </c>
      <c r="G118" s="671"/>
      <c r="H118" s="669">
        <v>20</v>
      </c>
      <c r="I118" s="670">
        <v>1321320</v>
      </c>
      <c r="J118" s="670">
        <f t="shared" si="4"/>
        <v>66066</v>
      </c>
      <c r="K118" s="671"/>
      <c r="L118" s="672"/>
    </row>
    <row r="119" spans="1:12" s="654" customFormat="1" ht="22.5">
      <c r="A119" s="683" t="s">
        <v>10975</v>
      </c>
      <c r="B119" s="683" t="s">
        <v>10976</v>
      </c>
      <c r="C119" s="684" t="s">
        <v>10977</v>
      </c>
      <c r="D119" s="669">
        <v>36</v>
      </c>
      <c r="E119" s="670">
        <v>345840</v>
      </c>
      <c r="F119" s="670">
        <f t="shared" si="7"/>
        <v>9606.6666666666661</v>
      </c>
      <c r="G119" s="671"/>
      <c r="H119" s="669">
        <v>35</v>
      </c>
      <c r="I119" s="670">
        <v>342650</v>
      </c>
      <c r="J119" s="670">
        <f t="shared" si="4"/>
        <v>9790</v>
      </c>
      <c r="K119" s="671"/>
      <c r="L119" s="672"/>
    </row>
    <row r="120" spans="1:12" s="654" customFormat="1" ht="22.5">
      <c r="A120" s="683" t="s">
        <v>10978</v>
      </c>
      <c r="B120" s="683" t="s">
        <v>10979</v>
      </c>
      <c r="C120" s="684" t="s">
        <v>10980</v>
      </c>
      <c r="D120" s="669">
        <v>1</v>
      </c>
      <c r="E120" s="670">
        <v>52800</v>
      </c>
      <c r="F120" s="670">
        <f t="shared" si="7"/>
        <v>52800</v>
      </c>
      <c r="G120" s="671"/>
      <c r="H120" s="669">
        <v>1</v>
      </c>
      <c r="I120" s="670">
        <v>93071</v>
      </c>
      <c r="J120" s="670">
        <f t="shared" si="4"/>
        <v>93071</v>
      </c>
      <c r="K120" s="671"/>
      <c r="L120" s="672"/>
    </row>
    <row r="121" spans="1:12" s="654" customFormat="1" ht="22.5">
      <c r="A121" s="683" t="s">
        <v>10981</v>
      </c>
      <c r="B121" s="683" t="s">
        <v>10721</v>
      </c>
      <c r="C121" s="684" t="s">
        <v>10982</v>
      </c>
      <c r="D121" s="669">
        <v>5</v>
      </c>
      <c r="E121" s="670">
        <v>324500</v>
      </c>
      <c r="F121" s="670">
        <f t="shared" si="7"/>
        <v>64900</v>
      </c>
      <c r="G121" s="671"/>
      <c r="H121" s="669">
        <v>5</v>
      </c>
      <c r="I121" s="670">
        <v>324500</v>
      </c>
      <c r="J121" s="670">
        <f t="shared" si="4"/>
        <v>64900</v>
      </c>
      <c r="K121" s="671"/>
      <c r="L121" s="672"/>
    </row>
    <row r="122" spans="1:12" s="654" customFormat="1">
      <c r="A122" s="685" t="s">
        <v>10983</v>
      </c>
      <c r="B122" s="685" t="s">
        <v>10763</v>
      </c>
      <c r="C122" s="686" t="s">
        <v>10984</v>
      </c>
      <c r="D122" s="669">
        <v>6</v>
      </c>
      <c r="E122" s="670">
        <v>29370</v>
      </c>
      <c r="F122" s="670">
        <f t="shared" si="7"/>
        <v>4895</v>
      </c>
      <c r="G122" s="671"/>
      <c r="H122" s="669">
        <v>6</v>
      </c>
      <c r="I122" s="670">
        <v>29700</v>
      </c>
      <c r="J122" s="670">
        <f t="shared" si="4"/>
        <v>4950</v>
      </c>
      <c r="K122" s="671"/>
      <c r="L122" s="672"/>
    </row>
    <row r="123" spans="1:12" s="654" customFormat="1">
      <c r="A123" s="685" t="s">
        <v>10985</v>
      </c>
      <c r="B123" s="685" t="s">
        <v>10784</v>
      </c>
      <c r="C123" s="686" t="s">
        <v>10986</v>
      </c>
      <c r="D123" s="669">
        <v>1</v>
      </c>
      <c r="E123" s="670">
        <v>15400</v>
      </c>
      <c r="F123" s="670">
        <f t="shared" si="7"/>
        <v>15400</v>
      </c>
      <c r="G123" s="671"/>
      <c r="H123" s="669">
        <v>1</v>
      </c>
      <c r="I123" s="670">
        <v>15400</v>
      </c>
      <c r="J123" s="670">
        <f t="shared" si="4"/>
        <v>15400</v>
      </c>
      <c r="K123" s="671"/>
      <c r="L123" s="672"/>
    </row>
    <row r="124" spans="1:12" s="654" customFormat="1">
      <c r="A124" s="685" t="s">
        <v>10987</v>
      </c>
      <c r="B124" s="685" t="s">
        <v>10988</v>
      </c>
      <c r="C124" s="686" t="s">
        <v>10989</v>
      </c>
      <c r="D124" s="669">
        <v>107</v>
      </c>
      <c r="E124" s="670">
        <v>553564</v>
      </c>
      <c r="F124" s="670">
        <f t="shared" si="7"/>
        <v>5173.4953271028035</v>
      </c>
      <c r="G124" s="671"/>
      <c r="H124" s="669">
        <v>105</v>
      </c>
      <c r="I124" s="670">
        <v>614460</v>
      </c>
      <c r="J124" s="670">
        <f t="shared" si="4"/>
        <v>5852</v>
      </c>
      <c r="K124" s="671"/>
      <c r="L124" s="672"/>
    </row>
    <row r="125" spans="1:12" s="654" customFormat="1">
      <c r="A125" s="685" t="s">
        <v>10990</v>
      </c>
      <c r="B125" s="685" t="s">
        <v>10991</v>
      </c>
      <c r="C125" s="686" t="s">
        <v>10992</v>
      </c>
      <c r="D125" s="669">
        <v>2</v>
      </c>
      <c r="E125" s="670">
        <v>247522</v>
      </c>
      <c r="F125" s="670">
        <f t="shared" si="7"/>
        <v>123761</v>
      </c>
      <c r="G125" s="671"/>
      <c r="H125" s="669">
        <v>2</v>
      </c>
      <c r="I125" s="670">
        <v>247522</v>
      </c>
      <c r="J125" s="670">
        <f t="shared" si="4"/>
        <v>123761</v>
      </c>
      <c r="K125" s="671"/>
      <c r="L125" s="672"/>
    </row>
    <row r="126" spans="1:12" s="654" customFormat="1" ht="22.5">
      <c r="A126" s="685" t="s">
        <v>10993</v>
      </c>
      <c r="B126" s="685" t="s">
        <v>10994</v>
      </c>
      <c r="C126" s="686" t="s">
        <v>10995</v>
      </c>
      <c r="D126" s="669">
        <v>5</v>
      </c>
      <c r="E126" s="670">
        <v>45513</v>
      </c>
      <c r="F126" s="670">
        <f t="shared" si="7"/>
        <v>9102.6</v>
      </c>
      <c r="G126" s="671"/>
      <c r="H126" s="669">
        <v>5</v>
      </c>
      <c r="I126" s="670">
        <v>47850</v>
      </c>
      <c r="J126" s="670">
        <f t="shared" si="4"/>
        <v>9570</v>
      </c>
      <c r="K126" s="671"/>
      <c r="L126" s="672"/>
    </row>
    <row r="127" spans="1:12" s="654" customFormat="1" ht="22.5">
      <c r="A127" s="685" t="s">
        <v>10996</v>
      </c>
      <c r="B127" s="685" t="s">
        <v>10997</v>
      </c>
      <c r="C127" s="686" t="s">
        <v>10998</v>
      </c>
      <c r="D127" s="669">
        <v>48</v>
      </c>
      <c r="E127" s="670">
        <v>364320</v>
      </c>
      <c r="F127" s="670">
        <f t="shared" si="7"/>
        <v>7590</v>
      </c>
      <c r="G127" s="671"/>
      <c r="H127" s="669">
        <v>30</v>
      </c>
      <c r="I127" s="670">
        <v>227700</v>
      </c>
      <c r="J127" s="670">
        <f t="shared" si="4"/>
        <v>7590</v>
      </c>
      <c r="K127" s="671"/>
      <c r="L127" s="672"/>
    </row>
    <row r="128" spans="1:12" s="654" customFormat="1">
      <c r="A128" s="685" t="s">
        <v>10999</v>
      </c>
      <c r="B128" s="685" t="s">
        <v>10721</v>
      </c>
      <c r="C128" s="686" t="s">
        <v>11000</v>
      </c>
      <c r="D128" s="669">
        <v>2</v>
      </c>
      <c r="E128" s="670">
        <v>53856</v>
      </c>
      <c r="F128" s="670">
        <f t="shared" si="7"/>
        <v>26928</v>
      </c>
      <c r="G128" s="671"/>
      <c r="H128" s="669">
        <v>2</v>
      </c>
      <c r="I128" s="670">
        <v>53856</v>
      </c>
      <c r="J128" s="670">
        <f t="shared" si="4"/>
        <v>26928</v>
      </c>
      <c r="K128" s="671"/>
      <c r="L128" s="672"/>
    </row>
    <row r="129" spans="1:12" s="654" customFormat="1">
      <c r="A129" s="685" t="s">
        <v>11001</v>
      </c>
      <c r="B129" s="685" t="s">
        <v>10721</v>
      </c>
      <c r="C129" s="686" t="s">
        <v>11002</v>
      </c>
      <c r="D129" s="669">
        <v>33</v>
      </c>
      <c r="E129" s="670">
        <v>1016400</v>
      </c>
      <c r="F129" s="670">
        <f t="shared" si="7"/>
        <v>30800</v>
      </c>
      <c r="G129" s="671"/>
      <c r="H129" s="669">
        <v>33</v>
      </c>
      <c r="I129" s="670">
        <v>1016400</v>
      </c>
      <c r="J129" s="670">
        <f t="shared" si="4"/>
        <v>30800</v>
      </c>
      <c r="K129" s="671"/>
      <c r="L129" s="672"/>
    </row>
    <row r="130" spans="1:12" s="654" customFormat="1">
      <c r="A130" s="685" t="s">
        <v>11003</v>
      </c>
      <c r="B130" s="685" t="s">
        <v>11004</v>
      </c>
      <c r="C130" s="686" t="s">
        <v>11005</v>
      </c>
      <c r="D130" s="669">
        <v>2</v>
      </c>
      <c r="E130" s="670">
        <v>9900</v>
      </c>
      <c r="F130" s="670">
        <f t="shared" si="7"/>
        <v>4950</v>
      </c>
      <c r="G130" s="671"/>
      <c r="H130" s="669">
        <v>2</v>
      </c>
      <c r="I130" s="670">
        <v>9900</v>
      </c>
      <c r="J130" s="670">
        <f t="shared" si="4"/>
        <v>4950</v>
      </c>
      <c r="K130" s="671"/>
      <c r="L130" s="672"/>
    </row>
    <row r="131" spans="1:12" s="654" customFormat="1">
      <c r="A131" s="685" t="s">
        <v>11006</v>
      </c>
      <c r="B131" s="685" t="s">
        <v>11007</v>
      </c>
      <c r="C131" s="686" t="s">
        <v>11008</v>
      </c>
      <c r="D131" s="669">
        <v>5</v>
      </c>
      <c r="E131" s="670">
        <v>504735</v>
      </c>
      <c r="F131" s="670">
        <f t="shared" si="7"/>
        <v>100947</v>
      </c>
      <c r="G131" s="671"/>
      <c r="H131" s="669">
        <v>5</v>
      </c>
      <c r="I131" s="670">
        <v>504735</v>
      </c>
      <c r="J131" s="670">
        <f t="shared" si="4"/>
        <v>100947</v>
      </c>
      <c r="K131" s="671"/>
      <c r="L131" s="672"/>
    </row>
    <row r="132" spans="1:12" s="654" customFormat="1">
      <c r="A132" s="685" t="s">
        <v>11009</v>
      </c>
      <c r="B132" s="685" t="s">
        <v>11010</v>
      </c>
      <c r="C132" s="686" t="s">
        <v>11011</v>
      </c>
      <c r="D132" s="669">
        <v>15</v>
      </c>
      <c r="E132" s="670">
        <v>62040</v>
      </c>
      <c r="F132" s="670">
        <f t="shared" si="7"/>
        <v>4136</v>
      </c>
      <c r="G132" s="671"/>
      <c r="H132" s="669">
        <v>15</v>
      </c>
      <c r="I132" s="670">
        <v>66000</v>
      </c>
      <c r="J132" s="670">
        <f t="shared" si="4"/>
        <v>4400</v>
      </c>
      <c r="K132" s="671"/>
      <c r="L132" s="672"/>
    </row>
    <row r="133" spans="1:12" s="654" customFormat="1">
      <c r="A133" s="685" t="s">
        <v>11012</v>
      </c>
      <c r="B133" s="685" t="s">
        <v>11013</v>
      </c>
      <c r="C133" s="686" t="s">
        <v>11014</v>
      </c>
      <c r="D133" s="669">
        <v>14</v>
      </c>
      <c r="E133" s="670">
        <v>20020</v>
      </c>
      <c r="F133" s="670">
        <f t="shared" si="7"/>
        <v>1430</v>
      </c>
      <c r="G133" s="671"/>
      <c r="H133" s="669">
        <v>14</v>
      </c>
      <c r="I133" s="670">
        <v>20020</v>
      </c>
      <c r="J133" s="670">
        <f t="shared" si="4"/>
        <v>1430</v>
      </c>
      <c r="K133" s="671"/>
      <c r="L133" s="672"/>
    </row>
    <row r="134" spans="1:12" s="654" customFormat="1">
      <c r="A134" s="685" t="s">
        <v>11015</v>
      </c>
      <c r="B134" s="685" t="s">
        <v>11016</v>
      </c>
      <c r="C134" s="686" t="s">
        <v>11017</v>
      </c>
      <c r="D134" s="669">
        <v>0</v>
      </c>
      <c r="E134" s="670">
        <v>0</v>
      </c>
      <c r="F134" s="670">
        <v>0</v>
      </c>
      <c r="G134" s="671"/>
      <c r="H134" s="669">
        <v>1</v>
      </c>
      <c r="I134" s="670">
        <v>118954</v>
      </c>
      <c r="J134" s="670">
        <f t="shared" si="4"/>
        <v>118954</v>
      </c>
      <c r="K134" s="671"/>
      <c r="L134" s="672"/>
    </row>
    <row r="135" spans="1:12" s="654" customFormat="1">
      <c r="A135" s="685" t="s">
        <v>11018</v>
      </c>
      <c r="B135" s="685" t="s">
        <v>10704</v>
      </c>
      <c r="C135" s="686" t="s">
        <v>11019</v>
      </c>
      <c r="D135" s="669">
        <v>1</v>
      </c>
      <c r="E135" s="670">
        <v>4180</v>
      </c>
      <c r="F135" s="670">
        <f t="shared" ref="F135:F170" si="8">E135/D135</f>
        <v>4180</v>
      </c>
      <c r="G135" s="671"/>
      <c r="H135" s="669">
        <v>1</v>
      </c>
      <c r="I135" s="670">
        <v>4180</v>
      </c>
      <c r="J135" s="670">
        <f t="shared" si="4"/>
        <v>4180</v>
      </c>
      <c r="K135" s="671"/>
      <c r="L135" s="672"/>
    </row>
    <row r="136" spans="1:12" s="654" customFormat="1">
      <c r="A136" s="685" t="s">
        <v>11020</v>
      </c>
      <c r="B136" s="685" t="s">
        <v>10812</v>
      </c>
      <c r="C136" s="686" t="s">
        <v>11021</v>
      </c>
      <c r="D136" s="669">
        <v>1.7999999999999998</v>
      </c>
      <c r="E136" s="670">
        <v>20691</v>
      </c>
      <c r="F136" s="670">
        <f t="shared" si="8"/>
        <v>11495.000000000002</v>
      </c>
      <c r="G136" s="671"/>
      <c r="H136" s="669">
        <v>1.7999999999999998</v>
      </c>
      <c r="I136" s="670">
        <v>20691</v>
      </c>
      <c r="J136" s="670">
        <f t="shared" si="4"/>
        <v>11495.000000000002</v>
      </c>
      <c r="K136" s="671"/>
      <c r="L136" s="672"/>
    </row>
    <row r="137" spans="1:12" s="654" customFormat="1" ht="22.5">
      <c r="A137" s="685" t="s">
        <v>11022</v>
      </c>
      <c r="B137" s="685" t="s">
        <v>10710</v>
      </c>
      <c r="C137" s="686" t="s">
        <v>11023</v>
      </c>
      <c r="D137" s="669">
        <v>2</v>
      </c>
      <c r="E137" s="670">
        <v>99000</v>
      </c>
      <c r="F137" s="670">
        <f t="shared" si="8"/>
        <v>49500</v>
      </c>
      <c r="G137" s="671"/>
      <c r="H137" s="669">
        <v>2</v>
      </c>
      <c r="I137" s="670">
        <v>99000</v>
      </c>
      <c r="J137" s="670">
        <f t="shared" ref="J137:J170" si="9">I137/H137</f>
        <v>49500</v>
      </c>
      <c r="K137" s="671"/>
      <c r="L137" s="672"/>
    </row>
    <row r="138" spans="1:12" s="654" customFormat="1" ht="22.5">
      <c r="A138" s="687" t="s">
        <v>11024</v>
      </c>
      <c r="B138" s="687" t="s">
        <v>11025</v>
      </c>
      <c r="C138" s="688" t="s">
        <v>11026</v>
      </c>
      <c r="D138" s="669">
        <v>1</v>
      </c>
      <c r="E138" s="670">
        <v>124676</v>
      </c>
      <c r="F138" s="670">
        <f t="shared" si="8"/>
        <v>124676</v>
      </c>
      <c r="G138" s="689"/>
      <c r="H138" s="681">
        <v>1</v>
      </c>
      <c r="I138" s="670">
        <v>124676.2</v>
      </c>
      <c r="J138" s="670">
        <f t="shared" si="9"/>
        <v>124676.2</v>
      </c>
      <c r="K138" s="689"/>
      <c r="L138" s="672"/>
    </row>
    <row r="139" spans="1:12" s="654" customFormat="1">
      <c r="A139" s="687" t="s">
        <v>11027</v>
      </c>
      <c r="B139" s="687" t="s">
        <v>10704</v>
      </c>
      <c r="C139" s="688" t="s">
        <v>11028</v>
      </c>
      <c r="D139" s="669">
        <v>4</v>
      </c>
      <c r="E139" s="670">
        <v>3080</v>
      </c>
      <c r="F139" s="670">
        <f t="shared" si="8"/>
        <v>770</v>
      </c>
      <c r="G139" s="671"/>
      <c r="H139" s="681">
        <v>4</v>
      </c>
      <c r="I139" s="670">
        <v>3080</v>
      </c>
      <c r="J139" s="670">
        <f t="shared" si="9"/>
        <v>770</v>
      </c>
      <c r="K139" s="671"/>
      <c r="L139" s="672"/>
    </row>
    <row r="140" spans="1:12" s="654" customFormat="1" ht="22.5">
      <c r="A140" s="687" t="s">
        <v>11029</v>
      </c>
      <c r="B140" s="687" t="s">
        <v>11030</v>
      </c>
      <c r="C140" s="688" t="s">
        <v>11031</v>
      </c>
      <c r="D140" s="669">
        <v>1</v>
      </c>
      <c r="E140" s="670">
        <v>269700</v>
      </c>
      <c r="F140" s="670">
        <f t="shared" si="8"/>
        <v>269700</v>
      </c>
      <c r="G140" s="689"/>
      <c r="H140" s="681">
        <v>1</v>
      </c>
      <c r="I140" s="670">
        <v>269700</v>
      </c>
      <c r="J140" s="670">
        <f t="shared" si="9"/>
        <v>269700</v>
      </c>
      <c r="K140" s="689"/>
      <c r="L140" s="672"/>
    </row>
    <row r="141" spans="1:12" s="654" customFormat="1">
      <c r="A141" s="687" t="s">
        <v>11032</v>
      </c>
      <c r="B141" s="687" t="s">
        <v>11033</v>
      </c>
      <c r="C141" s="688" t="s">
        <v>11034</v>
      </c>
      <c r="D141" s="669">
        <v>8</v>
      </c>
      <c r="E141" s="670">
        <v>734800</v>
      </c>
      <c r="F141" s="670">
        <f t="shared" si="8"/>
        <v>91850</v>
      </c>
      <c r="G141" s="671"/>
      <c r="H141" s="681">
        <v>8</v>
      </c>
      <c r="I141" s="670">
        <v>827200</v>
      </c>
      <c r="J141" s="670">
        <f t="shared" si="9"/>
        <v>103400</v>
      </c>
      <c r="K141" s="671"/>
      <c r="L141" s="672"/>
    </row>
    <row r="142" spans="1:12" s="654" customFormat="1" ht="22.5">
      <c r="A142" s="687" t="s">
        <v>11035</v>
      </c>
      <c r="B142" s="687" t="s">
        <v>10899</v>
      </c>
      <c r="C142" s="688" t="s">
        <v>11036</v>
      </c>
      <c r="D142" s="669">
        <v>9</v>
      </c>
      <c r="E142" s="670">
        <v>915200</v>
      </c>
      <c r="F142" s="670">
        <f t="shared" si="8"/>
        <v>101688.88888888889</v>
      </c>
      <c r="G142" s="671"/>
      <c r="H142" s="681">
        <v>9</v>
      </c>
      <c r="I142" s="670">
        <v>930600</v>
      </c>
      <c r="J142" s="670">
        <f t="shared" si="9"/>
        <v>103400</v>
      </c>
      <c r="K142" s="671"/>
      <c r="L142" s="672"/>
    </row>
    <row r="143" spans="1:12" s="654" customFormat="1">
      <c r="A143" s="687" t="s">
        <v>11037</v>
      </c>
      <c r="B143" s="687" t="s">
        <v>10763</v>
      </c>
      <c r="C143" s="688" t="s">
        <v>11038</v>
      </c>
      <c r="D143" s="669">
        <v>2</v>
      </c>
      <c r="E143" s="670">
        <v>9900</v>
      </c>
      <c r="F143" s="670">
        <f t="shared" si="8"/>
        <v>4950</v>
      </c>
      <c r="G143" s="671"/>
      <c r="H143" s="681">
        <v>2</v>
      </c>
      <c r="I143" s="670">
        <v>9900</v>
      </c>
      <c r="J143" s="670">
        <f t="shared" si="9"/>
        <v>4950</v>
      </c>
      <c r="K143" s="671"/>
      <c r="L143" s="672"/>
    </row>
    <row r="144" spans="1:12" s="654" customFormat="1" ht="22.5">
      <c r="A144" s="687" t="s">
        <v>11039</v>
      </c>
      <c r="B144" s="687" t="s">
        <v>10721</v>
      </c>
      <c r="C144" s="688" t="s">
        <v>11040</v>
      </c>
      <c r="D144" s="669">
        <v>1</v>
      </c>
      <c r="E144" s="670">
        <v>62700</v>
      </c>
      <c r="F144" s="670">
        <f t="shared" si="8"/>
        <v>62700</v>
      </c>
      <c r="G144" s="671"/>
      <c r="H144" s="681">
        <v>1</v>
      </c>
      <c r="I144" s="670">
        <v>62700</v>
      </c>
      <c r="J144" s="670">
        <f t="shared" si="9"/>
        <v>62700</v>
      </c>
      <c r="K144" s="671"/>
      <c r="L144" s="672"/>
    </row>
    <row r="145" spans="1:12" s="654" customFormat="1">
      <c r="A145" s="687" t="s">
        <v>11041</v>
      </c>
      <c r="B145" s="687" t="s">
        <v>10874</v>
      </c>
      <c r="C145" s="688" t="s">
        <v>11042</v>
      </c>
      <c r="D145" s="669">
        <v>7</v>
      </c>
      <c r="E145" s="670">
        <v>1898512</v>
      </c>
      <c r="F145" s="670">
        <f t="shared" si="8"/>
        <v>271216</v>
      </c>
      <c r="G145" s="671"/>
      <c r="H145" s="681">
        <v>5</v>
      </c>
      <c r="I145" s="670">
        <v>1356080</v>
      </c>
      <c r="J145" s="670">
        <f t="shared" si="9"/>
        <v>271216</v>
      </c>
      <c r="K145" s="671"/>
      <c r="L145" s="672"/>
    </row>
    <row r="146" spans="1:12" s="654" customFormat="1">
      <c r="A146" s="687" t="s">
        <v>11043</v>
      </c>
      <c r="B146" s="687" t="s">
        <v>11044</v>
      </c>
      <c r="C146" s="688" t="s">
        <v>11045</v>
      </c>
      <c r="D146" s="669">
        <v>4</v>
      </c>
      <c r="E146" s="670">
        <v>303600</v>
      </c>
      <c r="F146" s="670">
        <f t="shared" si="8"/>
        <v>75900</v>
      </c>
      <c r="G146" s="671"/>
      <c r="H146" s="681">
        <v>4</v>
      </c>
      <c r="I146" s="670">
        <v>403788</v>
      </c>
      <c r="J146" s="670">
        <f t="shared" si="9"/>
        <v>100947</v>
      </c>
      <c r="K146" s="671"/>
      <c r="L146" s="672"/>
    </row>
    <row r="147" spans="1:12" s="654" customFormat="1" ht="22.5">
      <c r="A147" s="687" t="s">
        <v>11046</v>
      </c>
      <c r="B147" s="687" t="s">
        <v>10721</v>
      </c>
      <c r="C147" s="688" t="s">
        <v>11047</v>
      </c>
      <c r="D147" s="669">
        <v>1</v>
      </c>
      <c r="E147" s="670">
        <v>95700</v>
      </c>
      <c r="F147" s="670">
        <f t="shared" si="8"/>
        <v>95700</v>
      </c>
      <c r="G147" s="671"/>
      <c r="H147" s="681">
        <v>1</v>
      </c>
      <c r="I147" s="670">
        <v>95700</v>
      </c>
      <c r="J147" s="670">
        <f t="shared" si="9"/>
        <v>95700</v>
      </c>
      <c r="K147" s="671"/>
      <c r="L147" s="672"/>
    </row>
    <row r="148" spans="1:12" s="654" customFormat="1" ht="22.5">
      <c r="A148" s="687" t="s">
        <v>11048</v>
      </c>
      <c r="B148" s="687" t="s">
        <v>11049</v>
      </c>
      <c r="C148" s="688" t="s">
        <v>11050</v>
      </c>
      <c r="D148" s="669">
        <v>7</v>
      </c>
      <c r="E148" s="670">
        <v>665665</v>
      </c>
      <c r="F148" s="670">
        <f t="shared" si="8"/>
        <v>95095</v>
      </c>
      <c r="G148" s="671"/>
      <c r="H148" s="681">
        <v>7</v>
      </c>
      <c r="I148" s="670">
        <v>665665</v>
      </c>
      <c r="J148" s="670">
        <f t="shared" si="9"/>
        <v>95095</v>
      </c>
      <c r="K148" s="671"/>
      <c r="L148" s="672"/>
    </row>
    <row r="149" spans="1:12" s="654" customFormat="1">
      <c r="A149" s="687" t="s">
        <v>11051</v>
      </c>
      <c r="B149" s="687" t="s">
        <v>10871</v>
      </c>
      <c r="C149" s="688" t="s">
        <v>11052</v>
      </c>
      <c r="D149" s="669">
        <v>5</v>
      </c>
      <c r="E149" s="670">
        <v>144000</v>
      </c>
      <c r="F149" s="670">
        <f t="shared" si="8"/>
        <v>28800</v>
      </c>
      <c r="G149" s="671"/>
      <c r="H149" s="681">
        <v>5</v>
      </c>
      <c r="I149" s="670">
        <v>144000</v>
      </c>
      <c r="J149" s="670">
        <f t="shared" si="9"/>
        <v>28800</v>
      </c>
      <c r="K149" s="671"/>
      <c r="L149" s="672"/>
    </row>
    <row r="150" spans="1:12" s="654" customFormat="1">
      <c r="A150" s="687" t="s">
        <v>11053</v>
      </c>
      <c r="B150" s="687" t="s">
        <v>10800</v>
      </c>
      <c r="C150" s="688" t="s">
        <v>11054</v>
      </c>
      <c r="D150" s="669">
        <v>32</v>
      </c>
      <c r="E150" s="670">
        <v>1232000</v>
      </c>
      <c r="F150" s="670">
        <f t="shared" si="8"/>
        <v>38500</v>
      </c>
      <c r="G150" s="671"/>
      <c r="H150" s="681">
        <v>30</v>
      </c>
      <c r="I150" s="670">
        <v>1155000</v>
      </c>
      <c r="J150" s="670">
        <f t="shared" si="9"/>
        <v>38500</v>
      </c>
      <c r="K150" s="671"/>
      <c r="L150" s="672"/>
    </row>
    <row r="151" spans="1:12" s="654" customFormat="1">
      <c r="A151" s="687" t="s">
        <v>11055</v>
      </c>
      <c r="B151" s="687" t="s">
        <v>11056</v>
      </c>
      <c r="C151" s="688" t="s">
        <v>11057</v>
      </c>
      <c r="D151" s="669">
        <v>1</v>
      </c>
      <c r="E151" s="670">
        <v>34100</v>
      </c>
      <c r="F151" s="670">
        <f t="shared" si="8"/>
        <v>34100</v>
      </c>
      <c r="G151" s="671"/>
      <c r="H151" s="681">
        <v>1</v>
      </c>
      <c r="I151" s="670">
        <v>34100</v>
      </c>
      <c r="J151" s="670">
        <f t="shared" si="9"/>
        <v>34100</v>
      </c>
      <c r="K151" s="671"/>
      <c r="L151" s="672"/>
    </row>
    <row r="152" spans="1:12" s="654" customFormat="1">
      <c r="A152" s="687" t="s">
        <v>11058</v>
      </c>
      <c r="B152" s="687" t="s">
        <v>11059</v>
      </c>
      <c r="C152" s="688" t="s">
        <v>11060</v>
      </c>
      <c r="D152" s="669">
        <v>1</v>
      </c>
      <c r="E152" s="670">
        <v>13200</v>
      </c>
      <c r="F152" s="670">
        <f t="shared" si="8"/>
        <v>13200</v>
      </c>
      <c r="G152" s="671"/>
      <c r="H152" s="681">
        <v>1</v>
      </c>
      <c r="I152" s="670">
        <v>13200</v>
      </c>
      <c r="J152" s="670">
        <f t="shared" si="9"/>
        <v>13200</v>
      </c>
      <c r="K152" s="671"/>
      <c r="L152" s="672"/>
    </row>
    <row r="153" spans="1:12" s="654" customFormat="1">
      <c r="A153" s="687" t="s">
        <v>11061</v>
      </c>
      <c r="B153" s="687" t="s">
        <v>11062</v>
      </c>
      <c r="C153" s="688" t="s">
        <v>11063</v>
      </c>
      <c r="D153" s="669">
        <v>1</v>
      </c>
      <c r="E153" s="670">
        <v>1100</v>
      </c>
      <c r="F153" s="670">
        <f t="shared" si="8"/>
        <v>1100</v>
      </c>
      <c r="G153" s="671"/>
      <c r="H153" s="681">
        <v>1</v>
      </c>
      <c r="I153" s="670">
        <v>1100</v>
      </c>
      <c r="J153" s="670">
        <f t="shared" si="9"/>
        <v>1100</v>
      </c>
      <c r="K153" s="671"/>
      <c r="L153" s="672"/>
    </row>
    <row r="154" spans="1:12" s="654" customFormat="1" ht="22.5">
      <c r="A154" s="687" t="s">
        <v>11064</v>
      </c>
      <c r="B154" s="687" t="s">
        <v>10784</v>
      </c>
      <c r="C154" s="688" t="s">
        <v>11065</v>
      </c>
      <c r="D154" s="669">
        <v>34</v>
      </c>
      <c r="E154" s="670">
        <v>1309000</v>
      </c>
      <c r="F154" s="670">
        <f t="shared" si="8"/>
        <v>38500</v>
      </c>
      <c r="G154" s="671"/>
      <c r="H154" s="681">
        <v>28</v>
      </c>
      <c r="I154" s="670">
        <v>1078000</v>
      </c>
      <c r="J154" s="670">
        <f t="shared" si="9"/>
        <v>38500</v>
      </c>
      <c r="K154" s="671"/>
      <c r="L154" s="672"/>
    </row>
    <row r="155" spans="1:12" s="654" customFormat="1">
      <c r="A155" s="687" t="s">
        <v>11066</v>
      </c>
      <c r="B155" s="687" t="s">
        <v>10766</v>
      </c>
      <c r="C155" s="688" t="s">
        <v>11067</v>
      </c>
      <c r="D155" s="669">
        <v>37</v>
      </c>
      <c r="E155" s="670">
        <v>28164</v>
      </c>
      <c r="F155" s="670">
        <f t="shared" si="8"/>
        <v>761.18918918918916</v>
      </c>
      <c r="G155" s="671"/>
      <c r="H155" s="681">
        <v>36</v>
      </c>
      <c r="I155" s="670">
        <v>27402.857142857141</v>
      </c>
      <c r="J155" s="670">
        <f t="shared" si="9"/>
        <v>761.19047619047615</v>
      </c>
      <c r="K155" s="671"/>
      <c r="L155" s="672"/>
    </row>
    <row r="156" spans="1:12" s="654" customFormat="1">
      <c r="A156" s="687" t="s">
        <v>11068</v>
      </c>
      <c r="B156" s="687" t="s">
        <v>10704</v>
      </c>
      <c r="C156" s="688" t="s">
        <v>11069</v>
      </c>
      <c r="D156" s="669">
        <v>1</v>
      </c>
      <c r="E156" s="670">
        <v>9680</v>
      </c>
      <c r="F156" s="670">
        <f t="shared" si="8"/>
        <v>9680</v>
      </c>
      <c r="G156" s="671"/>
      <c r="H156" s="681">
        <v>1</v>
      </c>
      <c r="I156" s="670">
        <v>9680</v>
      </c>
      <c r="J156" s="670">
        <f t="shared" si="9"/>
        <v>9680</v>
      </c>
      <c r="K156" s="671"/>
      <c r="L156" s="672"/>
    </row>
    <row r="157" spans="1:12" s="654" customFormat="1">
      <c r="A157" s="687" t="s">
        <v>11070</v>
      </c>
      <c r="B157" s="687" t="s">
        <v>10704</v>
      </c>
      <c r="C157" s="688" t="s">
        <v>11071</v>
      </c>
      <c r="D157" s="669">
        <v>2</v>
      </c>
      <c r="E157" s="670">
        <v>8360</v>
      </c>
      <c r="F157" s="670">
        <f t="shared" si="8"/>
        <v>4180</v>
      </c>
      <c r="G157" s="671"/>
      <c r="H157" s="681">
        <v>2</v>
      </c>
      <c r="I157" s="670">
        <v>8360</v>
      </c>
      <c r="J157" s="670">
        <f t="shared" si="9"/>
        <v>4180</v>
      </c>
      <c r="K157" s="671"/>
      <c r="L157" s="672"/>
    </row>
    <row r="158" spans="1:12" s="654" customFormat="1">
      <c r="A158" s="687" t="s">
        <v>11072</v>
      </c>
      <c r="B158" s="687" t="s">
        <v>10695</v>
      </c>
      <c r="C158" s="688" t="s">
        <v>11073</v>
      </c>
      <c r="D158" s="669">
        <v>1</v>
      </c>
      <c r="E158" s="670">
        <v>61600</v>
      </c>
      <c r="F158" s="670">
        <f t="shared" si="8"/>
        <v>61600</v>
      </c>
      <c r="G158" s="671"/>
      <c r="H158" s="681">
        <v>1</v>
      </c>
      <c r="I158" s="670">
        <v>61600</v>
      </c>
      <c r="J158" s="670">
        <f t="shared" si="9"/>
        <v>61600</v>
      </c>
      <c r="K158" s="671"/>
      <c r="L158" s="672"/>
    </row>
    <row r="159" spans="1:12" s="654" customFormat="1" ht="22.5">
      <c r="A159" s="687" t="s">
        <v>11074</v>
      </c>
      <c r="B159" s="687" t="s">
        <v>10698</v>
      </c>
      <c r="C159" s="688" t="s">
        <v>11075</v>
      </c>
      <c r="D159" s="669">
        <v>1</v>
      </c>
      <c r="E159" s="670">
        <v>6600</v>
      </c>
      <c r="F159" s="670">
        <f t="shared" si="8"/>
        <v>6600</v>
      </c>
      <c r="G159" s="671"/>
      <c r="H159" s="681">
        <v>1</v>
      </c>
      <c r="I159" s="670">
        <v>6600</v>
      </c>
      <c r="J159" s="670">
        <f t="shared" si="9"/>
        <v>6600</v>
      </c>
      <c r="K159" s="671"/>
      <c r="L159" s="672"/>
    </row>
    <row r="160" spans="1:12" s="654" customFormat="1">
      <c r="A160" s="687" t="s">
        <v>11076</v>
      </c>
      <c r="B160" s="687" t="s">
        <v>11077</v>
      </c>
      <c r="C160" s="688" t="s">
        <v>11078</v>
      </c>
      <c r="D160" s="669">
        <v>5</v>
      </c>
      <c r="E160" s="670">
        <v>22000</v>
      </c>
      <c r="F160" s="670">
        <f t="shared" si="8"/>
        <v>4400</v>
      </c>
      <c r="G160" s="671"/>
      <c r="H160" s="681">
        <v>5</v>
      </c>
      <c r="I160" s="670">
        <v>22000</v>
      </c>
      <c r="J160" s="670">
        <f t="shared" si="9"/>
        <v>4400</v>
      </c>
      <c r="K160" s="671"/>
      <c r="L160" s="672"/>
    </row>
    <row r="161" spans="1:12" s="654" customFormat="1" ht="22.5">
      <c r="A161" s="687" t="s">
        <v>11079</v>
      </c>
      <c r="B161" s="687" t="s">
        <v>11080</v>
      </c>
      <c r="C161" s="688" t="s">
        <v>11081</v>
      </c>
      <c r="D161" s="669">
        <v>51</v>
      </c>
      <c r="E161" s="670">
        <v>2075700</v>
      </c>
      <c r="F161" s="670">
        <f t="shared" si="8"/>
        <v>40700</v>
      </c>
      <c r="G161" s="671"/>
      <c r="H161" s="681">
        <v>38</v>
      </c>
      <c r="I161" s="670">
        <v>1546600</v>
      </c>
      <c r="J161" s="670">
        <f t="shared" si="9"/>
        <v>40700</v>
      </c>
      <c r="K161" s="671"/>
      <c r="L161" s="672"/>
    </row>
    <row r="162" spans="1:12" s="654" customFormat="1" ht="22.5">
      <c r="A162" s="687" t="s">
        <v>11082</v>
      </c>
      <c r="B162" s="687" t="s">
        <v>10819</v>
      </c>
      <c r="C162" s="688" t="s">
        <v>11083</v>
      </c>
      <c r="D162" s="669">
        <v>51</v>
      </c>
      <c r="E162" s="670">
        <v>532950</v>
      </c>
      <c r="F162" s="670">
        <f t="shared" si="8"/>
        <v>10450</v>
      </c>
      <c r="G162" s="671"/>
      <c r="H162" s="681">
        <v>38</v>
      </c>
      <c r="I162" s="670">
        <v>397100</v>
      </c>
      <c r="J162" s="670">
        <f t="shared" si="9"/>
        <v>10450</v>
      </c>
      <c r="K162" s="671"/>
      <c r="L162" s="672"/>
    </row>
    <row r="163" spans="1:12" s="654" customFormat="1" ht="22.5">
      <c r="A163" s="687" t="s">
        <v>11084</v>
      </c>
      <c r="B163" s="687" t="s">
        <v>10710</v>
      </c>
      <c r="C163" s="688" t="s">
        <v>11085</v>
      </c>
      <c r="D163" s="669">
        <v>6</v>
      </c>
      <c r="E163" s="670">
        <v>231000</v>
      </c>
      <c r="F163" s="670">
        <f t="shared" si="8"/>
        <v>38500</v>
      </c>
      <c r="G163" s="671"/>
      <c r="H163" s="681">
        <v>6</v>
      </c>
      <c r="I163" s="670">
        <v>231000</v>
      </c>
      <c r="J163" s="670">
        <f t="shared" si="9"/>
        <v>38500</v>
      </c>
      <c r="K163" s="671"/>
      <c r="L163" s="672"/>
    </row>
    <row r="164" spans="1:12" s="654" customFormat="1" ht="22.5">
      <c r="A164" s="687" t="s">
        <v>11086</v>
      </c>
      <c r="B164" s="687" t="s">
        <v>10707</v>
      </c>
      <c r="C164" s="688" t="s">
        <v>11087</v>
      </c>
      <c r="D164" s="669">
        <v>2</v>
      </c>
      <c r="E164" s="670">
        <v>198000</v>
      </c>
      <c r="F164" s="670">
        <f t="shared" si="8"/>
        <v>99000</v>
      </c>
      <c r="G164" s="671"/>
      <c r="H164" s="681">
        <v>2</v>
      </c>
      <c r="I164" s="670">
        <v>198000</v>
      </c>
      <c r="J164" s="670">
        <f t="shared" si="9"/>
        <v>99000</v>
      </c>
      <c r="K164" s="671"/>
      <c r="L164" s="672"/>
    </row>
    <row r="165" spans="1:12" s="654" customFormat="1">
      <c r="A165" s="687" t="s">
        <v>11088</v>
      </c>
      <c r="B165" s="687" t="s">
        <v>10710</v>
      </c>
      <c r="C165" s="688" t="s">
        <v>11089</v>
      </c>
      <c r="D165" s="669">
        <v>1</v>
      </c>
      <c r="E165" s="670">
        <v>30800</v>
      </c>
      <c r="F165" s="670">
        <f t="shared" si="8"/>
        <v>30800</v>
      </c>
      <c r="G165" s="671"/>
      <c r="H165" s="681">
        <v>1</v>
      </c>
      <c r="I165" s="670">
        <v>30800</v>
      </c>
      <c r="J165" s="670">
        <f t="shared" si="9"/>
        <v>30800</v>
      </c>
      <c r="K165" s="671"/>
      <c r="L165" s="672"/>
    </row>
    <row r="166" spans="1:12" s="654" customFormat="1">
      <c r="A166" s="687" t="s">
        <v>11090</v>
      </c>
      <c r="B166" s="687" t="s">
        <v>11091</v>
      </c>
      <c r="C166" s="688" t="s">
        <v>11092</v>
      </c>
      <c r="D166" s="669">
        <v>2</v>
      </c>
      <c r="E166" s="670">
        <v>121000</v>
      </c>
      <c r="F166" s="670">
        <f t="shared" si="8"/>
        <v>60500</v>
      </c>
      <c r="G166" s="671"/>
      <c r="H166" s="681">
        <v>2</v>
      </c>
      <c r="I166" s="670">
        <v>121000</v>
      </c>
      <c r="J166" s="670">
        <f t="shared" si="9"/>
        <v>60500</v>
      </c>
      <c r="K166" s="671"/>
      <c r="L166" s="672"/>
    </row>
    <row r="167" spans="1:12" s="654" customFormat="1">
      <c r="A167" s="687" t="s">
        <v>11093</v>
      </c>
      <c r="B167" s="687" t="s">
        <v>11094</v>
      </c>
      <c r="C167" s="688" t="s">
        <v>11095</v>
      </c>
      <c r="D167" s="669">
        <v>3</v>
      </c>
      <c r="E167" s="670">
        <v>39600</v>
      </c>
      <c r="F167" s="670">
        <f t="shared" si="8"/>
        <v>13200</v>
      </c>
      <c r="G167" s="671"/>
      <c r="H167" s="681">
        <v>3</v>
      </c>
      <c r="I167" s="670">
        <v>39600</v>
      </c>
      <c r="J167" s="670">
        <f t="shared" si="9"/>
        <v>13200</v>
      </c>
      <c r="K167" s="671"/>
      <c r="L167" s="672"/>
    </row>
    <row r="168" spans="1:12" s="654" customFormat="1" ht="22.5">
      <c r="A168" s="687" t="s">
        <v>11096</v>
      </c>
      <c r="B168" s="687" t="s">
        <v>11097</v>
      </c>
      <c r="C168" s="688" t="s">
        <v>11098</v>
      </c>
      <c r="D168" s="669">
        <v>1</v>
      </c>
      <c r="E168" s="670">
        <v>54725</v>
      </c>
      <c r="F168" s="670">
        <f t="shared" si="8"/>
        <v>54725</v>
      </c>
      <c r="G168" s="671"/>
      <c r="H168" s="681">
        <v>2</v>
      </c>
      <c r="I168" s="670">
        <v>109450</v>
      </c>
      <c r="J168" s="670">
        <f t="shared" si="9"/>
        <v>54725</v>
      </c>
      <c r="K168" s="671"/>
      <c r="L168" s="672"/>
    </row>
    <row r="169" spans="1:12" s="654" customFormat="1" ht="22.5">
      <c r="A169" s="687" t="s">
        <v>11099</v>
      </c>
      <c r="B169" s="687" t="s">
        <v>11100</v>
      </c>
      <c r="C169" s="688" t="s">
        <v>11101</v>
      </c>
      <c r="D169" s="669">
        <v>5</v>
      </c>
      <c r="E169" s="670">
        <v>19525</v>
      </c>
      <c r="F169" s="670">
        <f t="shared" si="8"/>
        <v>3905</v>
      </c>
      <c r="G169" s="671"/>
      <c r="H169" s="681">
        <v>5</v>
      </c>
      <c r="I169" s="670">
        <v>19525</v>
      </c>
      <c r="J169" s="670">
        <f t="shared" si="9"/>
        <v>3905</v>
      </c>
      <c r="K169" s="671"/>
      <c r="L169" s="672"/>
    </row>
    <row r="170" spans="1:12" s="654" customFormat="1" ht="22.5">
      <c r="A170" s="687" t="s">
        <v>11102</v>
      </c>
      <c r="B170" s="687" t="s">
        <v>11103</v>
      </c>
      <c r="C170" s="688" t="s">
        <v>11104</v>
      </c>
      <c r="D170" s="669">
        <v>5</v>
      </c>
      <c r="E170" s="670">
        <v>9900</v>
      </c>
      <c r="F170" s="670">
        <f t="shared" si="8"/>
        <v>1980</v>
      </c>
      <c r="G170" s="671"/>
      <c r="H170" s="681">
        <v>5</v>
      </c>
      <c r="I170" s="670">
        <v>9900</v>
      </c>
      <c r="J170" s="670">
        <f t="shared" si="9"/>
        <v>1980</v>
      </c>
      <c r="K170" s="671"/>
      <c r="L170" s="672"/>
    </row>
    <row r="171" spans="1:12" s="700" customFormat="1" ht="12">
      <c r="A171" s="690" t="s">
        <v>11105</v>
      </c>
      <c r="B171" s="691"/>
      <c r="C171" s="692"/>
      <c r="D171" s="669">
        <f>SUM(D9:D170)</f>
        <v>5694.55</v>
      </c>
      <c r="E171" s="693">
        <f>SUM(E9:E170)</f>
        <v>100472759</v>
      </c>
      <c r="F171" s="694"/>
      <c r="G171" s="695">
        <v>1097</v>
      </c>
      <c r="H171" s="696">
        <f>SUM(H9:H170)</f>
        <v>5220.2500000000009</v>
      </c>
      <c r="I171" s="697">
        <f>SUM(I9:I170)</f>
        <v>91807995.952474982</v>
      </c>
      <c r="J171" s="698"/>
      <c r="K171" s="695">
        <v>1002</v>
      </c>
      <c r="L171" s="699"/>
    </row>
    <row r="172" spans="1:12" s="654" customFormat="1">
      <c r="A172" s="701" t="s">
        <v>11106</v>
      </c>
      <c r="B172" s="702"/>
      <c r="C172" s="703"/>
      <c r="D172" s="704"/>
      <c r="E172" s="705"/>
      <c r="F172" s="706"/>
      <c r="G172" s="707"/>
      <c r="H172" s="708"/>
      <c r="I172" s="709"/>
      <c r="J172" s="709"/>
      <c r="K172" s="707"/>
    </row>
    <row r="173" spans="1:12" s="654" customFormat="1" ht="22.5">
      <c r="A173" s="666" t="s">
        <v>11107</v>
      </c>
      <c r="B173" s="667" t="s">
        <v>11108</v>
      </c>
      <c r="C173" s="710" t="s">
        <v>11109</v>
      </c>
      <c r="D173" s="711">
        <v>0</v>
      </c>
      <c r="E173" s="712">
        <v>0</v>
      </c>
      <c r="F173" s="713">
        <v>0</v>
      </c>
      <c r="G173" s="714"/>
      <c r="H173" s="715">
        <v>1</v>
      </c>
      <c r="I173" s="716">
        <v>23650</v>
      </c>
      <c r="J173" s="716">
        <f t="shared" ref="J173:J236" si="10">I173/H173</f>
        <v>23650</v>
      </c>
      <c r="K173" s="717"/>
    </row>
    <row r="174" spans="1:12" s="654" customFormat="1" ht="22.5">
      <c r="A174" s="675" t="s">
        <v>11110</v>
      </c>
      <c r="B174" s="676" t="s">
        <v>11111</v>
      </c>
      <c r="C174" s="718" t="s">
        <v>11112</v>
      </c>
      <c r="D174" s="711">
        <v>0</v>
      </c>
      <c r="E174" s="712">
        <v>0</v>
      </c>
      <c r="F174" s="713">
        <v>0</v>
      </c>
      <c r="G174" s="719"/>
      <c r="H174" s="715">
        <v>1</v>
      </c>
      <c r="I174" s="716">
        <v>64900</v>
      </c>
      <c r="J174" s="670">
        <f t="shared" si="10"/>
        <v>64900</v>
      </c>
      <c r="K174" s="720"/>
    </row>
    <row r="175" spans="1:12" s="654" customFormat="1">
      <c r="A175" s="673" t="s">
        <v>11113</v>
      </c>
      <c r="B175" s="673" t="s">
        <v>11114</v>
      </c>
      <c r="C175" s="721" t="s">
        <v>11115</v>
      </c>
      <c r="D175" s="711">
        <v>9</v>
      </c>
      <c r="E175" s="712">
        <v>217800</v>
      </c>
      <c r="F175" s="713">
        <f>E175/D175</f>
        <v>24200</v>
      </c>
      <c r="G175" s="719"/>
      <c r="H175" s="715">
        <v>7</v>
      </c>
      <c r="I175" s="716">
        <v>169400</v>
      </c>
      <c r="J175" s="670">
        <f t="shared" si="10"/>
        <v>24200</v>
      </c>
      <c r="K175" s="720"/>
    </row>
    <row r="176" spans="1:12" s="654" customFormat="1">
      <c r="A176" s="673" t="s">
        <v>11116</v>
      </c>
      <c r="B176" s="673" t="s">
        <v>11117</v>
      </c>
      <c r="C176" s="721" t="s">
        <v>11118</v>
      </c>
      <c r="D176" s="711">
        <v>9</v>
      </c>
      <c r="E176" s="712">
        <v>673200</v>
      </c>
      <c r="F176" s="713">
        <f>E176/D176</f>
        <v>74800</v>
      </c>
      <c r="G176" s="719"/>
      <c r="H176" s="715">
        <v>7</v>
      </c>
      <c r="I176" s="716">
        <v>523600</v>
      </c>
      <c r="J176" s="670">
        <f t="shared" si="10"/>
        <v>74800</v>
      </c>
      <c r="K176" s="720"/>
    </row>
    <row r="177" spans="1:11" s="654" customFormat="1">
      <c r="A177" s="673" t="s">
        <v>11119</v>
      </c>
      <c r="B177" s="673" t="s">
        <v>11120</v>
      </c>
      <c r="C177" s="721" t="s">
        <v>11121</v>
      </c>
      <c r="D177" s="711">
        <v>9</v>
      </c>
      <c r="E177" s="712">
        <v>201520</v>
      </c>
      <c r="F177" s="713">
        <f>E177/D177</f>
        <v>22391.111111111109</v>
      </c>
      <c r="G177" s="719"/>
      <c r="H177" s="715">
        <v>8</v>
      </c>
      <c r="I177" s="716">
        <v>190080</v>
      </c>
      <c r="J177" s="670">
        <f t="shared" si="10"/>
        <v>23760</v>
      </c>
      <c r="K177" s="720"/>
    </row>
    <row r="178" spans="1:11" s="654" customFormat="1">
      <c r="A178" s="673" t="s">
        <v>11122</v>
      </c>
      <c r="B178" s="673" t="s">
        <v>11120</v>
      </c>
      <c r="C178" s="721" t="s">
        <v>11123</v>
      </c>
      <c r="D178" s="711">
        <v>7</v>
      </c>
      <c r="E178" s="712">
        <v>161700</v>
      </c>
      <c r="F178" s="713">
        <f>E178/D178</f>
        <v>23100</v>
      </c>
      <c r="G178" s="719"/>
      <c r="H178" s="715">
        <v>5</v>
      </c>
      <c r="I178" s="716">
        <v>115500</v>
      </c>
      <c r="J178" s="670">
        <f t="shared" si="10"/>
        <v>23100</v>
      </c>
      <c r="K178" s="720"/>
    </row>
    <row r="179" spans="1:11" s="654" customFormat="1">
      <c r="A179" s="666" t="s">
        <v>11124</v>
      </c>
      <c r="B179" s="667" t="s">
        <v>11125</v>
      </c>
      <c r="C179" s="710" t="s">
        <v>11126</v>
      </c>
      <c r="D179" s="711">
        <v>0</v>
      </c>
      <c r="E179" s="712">
        <v>0</v>
      </c>
      <c r="F179" s="713">
        <v>0</v>
      </c>
      <c r="G179" s="719"/>
      <c r="H179" s="715">
        <v>1</v>
      </c>
      <c r="I179" s="716">
        <v>123420</v>
      </c>
      <c r="J179" s="716">
        <f t="shared" si="10"/>
        <v>123420</v>
      </c>
      <c r="K179" s="720"/>
    </row>
    <row r="180" spans="1:11" s="654" customFormat="1" ht="22.5">
      <c r="A180" s="666" t="s">
        <v>11127</v>
      </c>
      <c r="B180" s="667" t="s">
        <v>11120</v>
      </c>
      <c r="C180" s="710" t="s">
        <v>11128</v>
      </c>
      <c r="D180" s="711">
        <v>1</v>
      </c>
      <c r="E180" s="712">
        <v>12100</v>
      </c>
      <c r="F180" s="713">
        <f t="shared" ref="F180:F185" si="11">E180/D180</f>
        <v>12100</v>
      </c>
      <c r="G180" s="719"/>
      <c r="H180" s="715">
        <v>1</v>
      </c>
      <c r="I180" s="716">
        <v>23100</v>
      </c>
      <c r="J180" s="716">
        <f t="shared" si="10"/>
        <v>23100</v>
      </c>
      <c r="K180" s="720"/>
    </row>
    <row r="181" spans="1:11" s="654" customFormat="1">
      <c r="A181" s="666" t="s">
        <v>11129</v>
      </c>
      <c r="B181" s="667" t="s">
        <v>11120</v>
      </c>
      <c r="C181" s="710" t="s">
        <v>11130</v>
      </c>
      <c r="D181" s="711">
        <v>7</v>
      </c>
      <c r="E181" s="712">
        <v>304480</v>
      </c>
      <c r="F181" s="713">
        <f t="shared" si="11"/>
        <v>43497.142857142855</v>
      </c>
      <c r="G181" s="719"/>
      <c r="H181" s="715">
        <v>7</v>
      </c>
      <c r="I181" s="716">
        <v>311850</v>
      </c>
      <c r="J181" s="716">
        <f t="shared" si="10"/>
        <v>44550</v>
      </c>
      <c r="K181" s="720"/>
    </row>
    <row r="182" spans="1:11" s="654" customFormat="1">
      <c r="A182" s="666" t="s">
        <v>11131</v>
      </c>
      <c r="B182" s="667" t="s">
        <v>11132</v>
      </c>
      <c r="C182" s="710" t="s">
        <v>11133</v>
      </c>
      <c r="D182" s="711">
        <v>19</v>
      </c>
      <c r="E182" s="712">
        <v>3657500</v>
      </c>
      <c r="F182" s="713">
        <f t="shared" si="11"/>
        <v>192500</v>
      </c>
      <c r="G182" s="719"/>
      <c r="H182" s="715">
        <v>18</v>
      </c>
      <c r="I182" s="716">
        <v>3465000</v>
      </c>
      <c r="J182" s="716">
        <f t="shared" si="10"/>
        <v>192500</v>
      </c>
      <c r="K182" s="720"/>
    </row>
    <row r="183" spans="1:11" s="654" customFormat="1">
      <c r="A183" s="666" t="s">
        <v>11134</v>
      </c>
      <c r="B183" s="667" t="s">
        <v>11120</v>
      </c>
      <c r="C183" s="710" t="s">
        <v>11135</v>
      </c>
      <c r="D183" s="711">
        <v>20</v>
      </c>
      <c r="E183" s="712">
        <v>504900</v>
      </c>
      <c r="F183" s="713">
        <f t="shared" si="11"/>
        <v>25245</v>
      </c>
      <c r="G183" s="719"/>
      <c r="H183" s="715">
        <v>19</v>
      </c>
      <c r="I183" s="716">
        <v>479655</v>
      </c>
      <c r="J183" s="716">
        <f t="shared" si="10"/>
        <v>25245</v>
      </c>
      <c r="K183" s="720"/>
    </row>
    <row r="184" spans="1:11" s="654" customFormat="1">
      <c r="A184" s="673" t="s">
        <v>11136</v>
      </c>
      <c r="B184" s="673" t="s">
        <v>11137</v>
      </c>
      <c r="C184" s="721" t="s">
        <v>11138</v>
      </c>
      <c r="D184" s="711">
        <v>5</v>
      </c>
      <c r="E184" s="712">
        <v>5500</v>
      </c>
      <c r="F184" s="713">
        <f t="shared" si="11"/>
        <v>1100</v>
      </c>
      <c r="G184" s="719"/>
      <c r="H184" s="715">
        <v>5</v>
      </c>
      <c r="I184" s="716">
        <v>5500</v>
      </c>
      <c r="J184" s="670">
        <f t="shared" si="10"/>
        <v>1100</v>
      </c>
      <c r="K184" s="720"/>
    </row>
    <row r="185" spans="1:11" s="654" customFormat="1">
      <c r="A185" s="673" t="s">
        <v>11139</v>
      </c>
      <c r="B185" s="673" t="s">
        <v>11140</v>
      </c>
      <c r="C185" s="721" t="s">
        <v>11141</v>
      </c>
      <c r="D185" s="711">
        <v>57</v>
      </c>
      <c r="E185" s="712">
        <v>62700</v>
      </c>
      <c r="F185" s="713">
        <f t="shared" si="11"/>
        <v>1100</v>
      </c>
      <c r="G185" s="719"/>
      <c r="H185" s="715">
        <v>49</v>
      </c>
      <c r="I185" s="716">
        <v>53900</v>
      </c>
      <c r="J185" s="670">
        <f t="shared" si="10"/>
        <v>1100</v>
      </c>
      <c r="K185" s="720"/>
    </row>
    <row r="186" spans="1:11" s="654" customFormat="1" ht="22.5">
      <c r="A186" s="673" t="s">
        <v>11142</v>
      </c>
      <c r="B186" s="673" t="s">
        <v>11143</v>
      </c>
      <c r="C186" s="721" t="s">
        <v>11144</v>
      </c>
      <c r="D186" s="711">
        <v>0</v>
      </c>
      <c r="E186" s="712">
        <v>0</v>
      </c>
      <c r="F186" s="713">
        <v>0</v>
      </c>
      <c r="G186" s="719"/>
      <c r="H186" s="715">
        <v>1</v>
      </c>
      <c r="I186" s="716">
        <v>77000</v>
      </c>
      <c r="J186" s="670">
        <f t="shared" si="10"/>
        <v>77000</v>
      </c>
      <c r="K186" s="720"/>
    </row>
    <row r="187" spans="1:11" s="654" customFormat="1">
      <c r="A187" s="673" t="s">
        <v>11145</v>
      </c>
      <c r="B187" s="673" t="s">
        <v>11125</v>
      </c>
      <c r="C187" s="721" t="s">
        <v>11146</v>
      </c>
      <c r="D187" s="711">
        <v>4</v>
      </c>
      <c r="E187" s="712">
        <v>154300</v>
      </c>
      <c r="F187" s="713">
        <f>E187/D187</f>
        <v>38575</v>
      </c>
      <c r="G187" s="719"/>
      <c r="H187" s="715">
        <v>4</v>
      </c>
      <c r="I187" s="716">
        <v>177280</v>
      </c>
      <c r="J187" s="670">
        <f t="shared" si="10"/>
        <v>44320</v>
      </c>
      <c r="K187" s="720"/>
    </row>
    <row r="188" spans="1:11" s="654" customFormat="1">
      <c r="A188" s="675" t="s">
        <v>11147</v>
      </c>
      <c r="B188" s="676" t="s">
        <v>11114</v>
      </c>
      <c r="C188" s="718" t="s">
        <v>11148</v>
      </c>
      <c r="D188" s="711">
        <v>0</v>
      </c>
      <c r="E188" s="712">
        <v>0</v>
      </c>
      <c r="F188" s="713">
        <v>0</v>
      </c>
      <c r="G188" s="719"/>
      <c r="H188" s="715">
        <v>1</v>
      </c>
      <c r="I188" s="716">
        <v>30580</v>
      </c>
      <c r="J188" s="670">
        <f t="shared" si="10"/>
        <v>30580</v>
      </c>
      <c r="K188" s="720"/>
    </row>
    <row r="189" spans="1:11" s="654" customFormat="1" ht="22.5">
      <c r="A189" s="673" t="s">
        <v>11149</v>
      </c>
      <c r="B189" s="673" t="s">
        <v>11120</v>
      </c>
      <c r="C189" s="721" t="s">
        <v>11150</v>
      </c>
      <c r="D189" s="711">
        <v>13</v>
      </c>
      <c r="E189" s="712">
        <v>1573622</v>
      </c>
      <c r="F189" s="713">
        <f>E189/D189</f>
        <v>121047.84615384616</v>
      </c>
      <c r="G189" s="719"/>
      <c r="H189" s="715">
        <v>11</v>
      </c>
      <c r="I189" s="716">
        <v>1386841.5</v>
      </c>
      <c r="J189" s="670">
        <f t="shared" si="10"/>
        <v>126076.5</v>
      </c>
      <c r="K189" s="720"/>
    </row>
    <row r="190" spans="1:11" s="654" customFormat="1">
      <c r="A190" s="673" t="s">
        <v>11151</v>
      </c>
      <c r="B190" s="673" t="s">
        <v>11152</v>
      </c>
      <c r="C190" s="721" t="s">
        <v>11153</v>
      </c>
      <c r="D190" s="711">
        <v>0</v>
      </c>
      <c r="E190" s="712">
        <v>0</v>
      </c>
      <c r="F190" s="713">
        <v>0</v>
      </c>
      <c r="G190" s="719"/>
      <c r="H190" s="715">
        <v>1</v>
      </c>
      <c r="I190" s="716">
        <v>17600</v>
      </c>
      <c r="J190" s="670">
        <f t="shared" si="10"/>
        <v>17600</v>
      </c>
      <c r="K190" s="720"/>
    </row>
    <row r="191" spans="1:11" s="654" customFormat="1">
      <c r="A191" s="666" t="s">
        <v>11154</v>
      </c>
      <c r="B191" s="667" t="s">
        <v>11155</v>
      </c>
      <c r="C191" s="710" t="s">
        <v>11156</v>
      </c>
      <c r="D191" s="711">
        <v>0</v>
      </c>
      <c r="E191" s="712">
        <v>0</v>
      </c>
      <c r="F191" s="713">
        <v>0</v>
      </c>
      <c r="G191" s="719"/>
      <c r="H191" s="715">
        <v>1</v>
      </c>
      <c r="I191" s="716">
        <v>51700</v>
      </c>
      <c r="J191" s="670">
        <f t="shared" si="10"/>
        <v>51700</v>
      </c>
      <c r="K191" s="720"/>
    </row>
    <row r="192" spans="1:11" s="654" customFormat="1">
      <c r="A192" s="673" t="s">
        <v>11157</v>
      </c>
      <c r="B192" s="667" t="s">
        <v>11125</v>
      </c>
      <c r="C192" s="721" t="s">
        <v>11158</v>
      </c>
      <c r="D192" s="711">
        <v>0</v>
      </c>
      <c r="E192" s="712">
        <v>0</v>
      </c>
      <c r="F192" s="713">
        <v>0</v>
      </c>
      <c r="G192" s="719"/>
      <c r="H192" s="715">
        <v>1</v>
      </c>
      <c r="I192" s="716">
        <v>82610</v>
      </c>
      <c r="J192" s="670">
        <f t="shared" si="10"/>
        <v>82610</v>
      </c>
      <c r="K192" s="720"/>
    </row>
    <row r="193" spans="1:11" s="654" customFormat="1">
      <c r="A193" s="673" t="s">
        <v>11159</v>
      </c>
      <c r="B193" s="667" t="s">
        <v>11125</v>
      </c>
      <c r="C193" s="721" t="s">
        <v>11160</v>
      </c>
      <c r="D193" s="711">
        <v>0</v>
      </c>
      <c r="E193" s="712">
        <v>0</v>
      </c>
      <c r="F193" s="713">
        <v>0</v>
      </c>
      <c r="G193" s="719"/>
      <c r="H193" s="715">
        <v>1</v>
      </c>
      <c r="I193" s="716">
        <v>83600</v>
      </c>
      <c r="J193" s="670">
        <f t="shared" si="10"/>
        <v>83600</v>
      </c>
      <c r="K193" s="720"/>
    </row>
    <row r="194" spans="1:11" s="654" customFormat="1" ht="22.5">
      <c r="A194" s="673" t="s">
        <v>11161</v>
      </c>
      <c r="B194" s="673" t="s">
        <v>11033</v>
      </c>
      <c r="C194" s="721" t="s">
        <v>11162</v>
      </c>
      <c r="D194" s="711">
        <v>7</v>
      </c>
      <c r="E194" s="712">
        <v>257950</v>
      </c>
      <c r="F194" s="713">
        <f>E194/D194</f>
        <v>36850</v>
      </c>
      <c r="G194" s="719"/>
      <c r="H194" s="715">
        <v>7</v>
      </c>
      <c r="I194" s="716">
        <v>363825</v>
      </c>
      <c r="J194" s="670">
        <f t="shared" si="10"/>
        <v>51975</v>
      </c>
      <c r="K194" s="720"/>
    </row>
    <row r="195" spans="1:11" s="654" customFormat="1">
      <c r="A195" s="673" t="s">
        <v>11163</v>
      </c>
      <c r="B195" s="673" t="s">
        <v>11033</v>
      </c>
      <c r="C195" s="721" t="s">
        <v>11164</v>
      </c>
      <c r="D195" s="711">
        <v>6</v>
      </c>
      <c r="E195" s="712">
        <v>115500</v>
      </c>
      <c r="F195" s="713">
        <f>E195/D195</f>
        <v>19250</v>
      </c>
      <c r="G195" s="719"/>
      <c r="H195" s="715">
        <v>5</v>
      </c>
      <c r="I195" s="716">
        <v>129937.5</v>
      </c>
      <c r="J195" s="670">
        <f t="shared" si="10"/>
        <v>25987.5</v>
      </c>
      <c r="K195" s="720"/>
    </row>
    <row r="196" spans="1:11" s="654" customFormat="1" ht="22.5">
      <c r="A196" s="673" t="s">
        <v>11165</v>
      </c>
      <c r="B196" s="673" t="s">
        <v>11166</v>
      </c>
      <c r="C196" s="721" t="s">
        <v>11167</v>
      </c>
      <c r="D196" s="711">
        <v>1</v>
      </c>
      <c r="E196" s="712">
        <v>33000</v>
      </c>
      <c r="F196" s="713">
        <f>E196/D196</f>
        <v>33000</v>
      </c>
      <c r="G196" s="719"/>
      <c r="H196" s="715">
        <v>1</v>
      </c>
      <c r="I196" s="716">
        <v>33000</v>
      </c>
      <c r="J196" s="670">
        <f t="shared" si="10"/>
        <v>33000</v>
      </c>
      <c r="K196" s="720"/>
    </row>
    <row r="197" spans="1:11" s="654" customFormat="1" ht="22.5">
      <c r="A197" s="673" t="s">
        <v>11168</v>
      </c>
      <c r="B197" s="673" t="s">
        <v>11169</v>
      </c>
      <c r="C197" s="721" t="s">
        <v>11170</v>
      </c>
      <c r="D197" s="711">
        <v>1</v>
      </c>
      <c r="E197" s="712">
        <v>20900</v>
      </c>
      <c r="F197" s="713">
        <f>E197/D197</f>
        <v>20900</v>
      </c>
      <c r="G197" s="719"/>
      <c r="H197" s="715">
        <v>1</v>
      </c>
      <c r="I197" s="716">
        <v>20900</v>
      </c>
      <c r="J197" s="670">
        <f t="shared" si="10"/>
        <v>20900</v>
      </c>
      <c r="K197" s="720"/>
    </row>
    <row r="198" spans="1:11" s="654" customFormat="1" ht="22.5">
      <c r="A198" s="673" t="s">
        <v>11171</v>
      </c>
      <c r="B198" s="673" t="s">
        <v>11172</v>
      </c>
      <c r="C198" s="721" t="s">
        <v>11173</v>
      </c>
      <c r="D198" s="711">
        <v>1</v>
      </c>
      <c r="E198" s="712">
        <v>11000</v>
      </c>
      <c r="F198" s="713">
        <f>E198/D198</f>
        <v>11000</v>
      </c>
      <c r="G198" s="719"/>
      <c r="H198" s="715">
        <v>1</v>
      </c>
      <c r="I198" s="716">
        <v>11000</v>
      </c>
      <c r="J198" s="670">
        <f t="shared" si="10"/>
        <v>11000</v>
      </c>
      <c r="K198" s="720"/>
    </row>
    <row r="199" spans="1:11" s="654" customFormat="1" ht="22.5">
      <c r="A199" s="673" t="s">
        <v>11174</v>
      </c>
      <c r="B199" s="673" t="s">
        <v>11175</v>
      </c>
      <c r="C199" s="721" t="s">
        <v>11176</v>
      </c>
      <c r="D199" s="711">
        <v>0</v>
      </c>
      <c r="E199" s="712">
        <v>0</v>
      </c>
      <c r="F199" s="713">
        <v>0</v>
      </c>
      <c r="G199" s="719"/>
      <c r="H199" s="715">
        <v>1</v>
      </c>
      <c r="I199" s="716">
        <v>43505</v>
      </c>
      <c r="J199" s="670">
        <f t="shared" si="10"/>
        <v>43505</v>
      </c>
      <c r="K199" s="720"/>
    </row>
    <row r="200" spans="1:11" s="654" customFormat="1" ht="22.5">
      <c r="A200" s="673" t="s">
        <v>11177</v>
      </c>
      <c r="B200" s="673" t="s">
        <v>11178</v>
      </c>
      <c r="C200" s="721" t="s">
        <v>11179</v>
      </c>
      <c r="D200" s="711">
        <v>2</v>
      </c>
      <c r="E200" s="712">
        <v>68310</v>
      </c>
      <c r="F200" s="713">
        <f>E200/D200</f>
        <v>34155</v>
      </c>
      <c r="G200" s="719"/>
      <c r="H200" s="715">
        <v>2</v>
      </c>
      <c r="I200" s="716">
        <v>68310</v>
      </c>
      <c r="J200" s="670">
        <f t="shared" si="10"/>
        <v>34155</v>
      </c>
      <c r="K200" s="720"/>
    </row>
    <row r="201" spans="1:11" s="654" customFormat="1" ht="22.5">
      <c r="A201" s="673" t="s">
        <v>11180</v>
      </c>
      <c r="B201" s="673" t="s">
        <v>11181</v>
      </c>
      <c r="C201" s="721" t="s">
        <v>11182</v>
      </c>
      <c r="D201" s="711">
        <v>0</v>
      </c>
      <c r="E201" s="712">
        <v>0</v>
      </c>
      <c r="F201" s="713">
        <v>0</v>
      </c>
      <c r="G201" s="719"/>
      <c r="H201" s="715">
        <v>1</v>
      </c>
      <c r="I201" s="716">
        <v>38500</v>
      </c>
      <c r="J201" s="670">
        <f t="shared" si="10"/>
        <v>38500</v>
      </c>
      <c r="K201" s="720"/>
    </row>
    <row r="202" spans="1:11" s="654" customFormat="1" ht="22.5">
      <c r="A202" s="673" t="s">
        <v>11183</v>
      </c>
      <c r="B202" s="673" t="s">
        <v>11184</v>
      </c>
      <c r="C202" s="721" t="s">
        <v>11185</v>
      </c>
      <c r="D202" s="711">
        <v>0</v>
      </c>
      <c r="E202" s="712">
        <v>0</v>
      </c>
      <c r="F202" s="713">
        <v>0</v>
      </c>
      <c r="G202" s="719"/>
      <c r="H202" s="715">
        <v>1</v>
      </c>
      <c r="I202" s="716">
        <v>19250</v>
      </c>
      <c r="J202" s="670">
        <f t="shared" si="10"/>
        <v>19250</v>
      </c>
      <c r="K202" s="720"/>
    </row>
    <row r="203" spans="1:11" s="654" customFormat="1" ht="22.5">
      <c r="A203" s="673" t="s">
        <v>11186</v>
      </c>
      <c r="B203" s="673" t="s">
        <v>11187</v>
      </c>
      <c r="C203" s="721" t="s">
        <v>11188</v>
      </c>
      <c r="D203" s="711">
        <v>0</v>
      </c>
      <c r="E203" s="712">
        <v>0</v>
      </c>
      <c r="F203" s="713">
        <v>0</v>
      </c>
      <c r="G203" s="719"/>
      <c r="H203" s="715">
        <v>1</v>
      </c>
      <c r="I203" s="716">
        <v>18700</v>
      </c>
      <c r="J203" s="670">
        <f t="shared" si="10"/>
        <v>18700</v>
      </c>
      <c r="K203" s="720"/>
    </row>
    <row r="204" spans="1:11" s="654" customFormat="1" ht="12" customHeight="1">
      <c r="A204" s="673" t="s">
        <v>11189</v>
      </c>
      <c r="B204" s="673" t="s">
        <v>11190</v>
      </c>
      <c r="C204" s="721" t="s">
        <v>11191</v>
      </c>
      <c r="D204" s="711">
        <v>0</v>
      </c>
      <c r="E204" s="712">
        <v>0</v>
      </c>
      <c r="F204" s="713">
        <v>0</v>
      </c>
      <c r="G204" s="719"/>
      <c r="H204" s="715">
        <v>1</v>
      </c>
      <c r="I204" s="716">
        <v>26400</v>
      </c>
      <c r="J204" s="670">
        <f t="shared" si="10"/>
        <v>26400</v>
      </c>
      <c r="K204" s="720"/>
    </row>
    <row r="205" spans="1:11" s="654" customFormat="1" ht="22.5">
      <c r="A205" s="673" t="s">
        <v>11192</v>
      </c>
      <c r="B205" s="673" t="s">
        <v>11193</v>
      </c>
      <c r="C205" s="721" t="s">
        <v>11194</v>
      </c>
      <c r="D205" s="711">
        <v>1</v>
      </c>
      <c r="E205" s="712">
        <v>14520</v>
      </c>
      <c r="F205" s="713">
        <f t="shared" ref="F205:F268" si="12">E205/D205</f>
        <v>14520</v>
      </c>
      <c r="G205" s="719"/>
      <c r="H205" s="715">
        <v>1</v>
      </c>
      <c r="I205" s="716">
        <v>14520</v>
      </c>
      <c r="J205" s="670">
        <f t="shared" si="10"/>
        <v>14520</v>
      </c>
      <c r="K205" s="720"/>
    </row>
    <row r="206" spans="1:11" s="654" customFormat="1" ht="22.5">
      <c r="A206" s="673" t="s">
        <v>11195</v>
      </c>
      <c r="B206" s="673" t="s">
        <v>11196</v>
      </c>
      <c r="C206" s="721" t="s">
        <v>11197</v>
      </c>
      <c r="D206" s="711">
        <v>1</v>
      </c>
      <c r="E206" s="712">
        <v>36850</v>
      </c>
      <c r="F206" s="713">
        <f t="shared" si="12"/>
        <v>36850</v>
      </c>
      <c r="G206" s="719"/>
      <c r="H206" s="715">
        <v>1</v>
      </c>
      <c r="I206" s="716">
        <v>36850</v>
      </c>
      <c r="J206" s="670">
        <f t="shared" si="10"/>
        <v>36850</v>
      </c>
      <c r="K206" s="720"/>
    </row>
    <row r="207" spans="1:11" s="654" customFormat="1">
      <c r="A207" s="673" t="s">
        <v>11198</v>
      </c>
      <c r="B207" s="673" t="s">
        <v>11033</v>
      </c>
      <c r="C207" s="721" t="s">
        <v>11199</v>
      </c>
      <c r="D207" s="711">
        <v>8</v>
      </c>
      <c r="E207" s="712">
        <v>55990</v>
      </c>
      <c r="F207" s="713">
        <f t="shared" si="12"/>
        <v>6998.75</v>
      </c>
      <c r="G207" s="719"/>
      <c r="H207" s="711">
        <v>6</v>
      </c>
      <c r="I207" s="716">
        <v>47190</v>
      </c>
      <c r="J207" s="670">
        <f t="shared" si="10"/>
        <v>7865</v>
      </c>
      <c r="K207" s="720"/>
    </row>
    <row r="208" spans="1:11" s="654" customFormat="1" ht="22.5">
      <c r="A208" s="673" t="s">
        <v>11200</v>
      </c>
      <c r="B208" s="673" t="s">
        <v>11201</v>
      </c>
      <c r="C208" s="721" t="s">
        <v>11202</v>
      </c>
      <c r="D208" s="711">
        <v>1</v>
      </c>
      <c r="E208" s="712">
        <v>57310</v>
      </c>
      <c r="F208" s="713">
        <f t="shared" si="12"/>
        <v>57310</v>
      </c>
      <c r="G208" s="719"/>
      <c r="H208" s="715">
        <v>2</v>
      </c>
      <c r="I208" s="716">
        <v>114620</v>
      </c>
      <c r="J208" s="670">
        <f t="shared" si="10"/>
        <v>57310</v>
      </c>
      <c r="K208" s="720"/>
    </row>
    <row r="209" spans="1:11" s="654" customFormat="1" ht="22.5">
      <c r="A209" s="685" t="s">
        <v>11203</v>
      </c>
      <c r="B209" s="685" t="s">
        <v>11132</v>
      </c>
      <c r="C209" s="722" t="s">
        <v>11204</v>
      </c>
      <c r="D209" s="711">
        <v>8</v>
      </c>
      <c r="E209" s="712">
        <v>932800</v>
      </c>
      <c r="F209" s="713">
        <f t="shared" si="12"/>
        <v>116600</v>
      </c>
      <c r="G209" s="719"/>
      <c r="H209" s="715">
        <v>8</v>
      </c>
      <c r="I209" s="716">
        <v>932800</v>
      </c>
      <c r="J209" s="670">
        <f t="shared" si="10"/>
        <v>116600</v>
      </c>
      <c r="K209" s="720"/>
    </row>
    <row r="210" spans="1:11" s="654" customFormat="1" ht="22.5">
      <c r="A210" s="685" t="s">
        <v>11205</v>
      </c>
      <c r="B210" s="685" t="s">
        <v>11117</v>
      </c>
      <c r="C210" s="722" t="s">
        <v>11206</v>
      </c>
      <c r="D210" s="711">
        <v>7</v>
      </c>
      <c r="E210" s="712">
        <v>565950</v>
      </c>
      <c r="F210" s="713">
        <f t="shared" si="12"/>
        <v>80850</v>
      </c>
      <c r="G210" s="719"/>
      <c r="H210" s="715">
        <v>7</v>
      </c>
      <c r="I210" s="716">
        <v>565950</v>
      </c>
      <c r="J210" s="670">
        <f t="shared" si="10"/>
        <v>80850</v>
      </c>
      <c r="K210" s="720"/>
    </row>
    <row r="211" spans="1:11" s="654" customFormat="1" ht="22.5">
      <c r="A211" s="685" t="s">
        <v>11207</v>
      </c>
      <c r="B211" s="685" t="s">
        <v>11033</v>
      </c>
      <c r="C211" s="722" t="s">
        <v>11208</v>
      </c>
      <c r="D211" s="711">
        <v>7</v>
      </c>
      <c r="E211" s="712">
        <v>565950</v>
      </c>
      <c r="F211" s="713">
        <f t="shared" si="12"/>
        <v>80850</v>
      </c>
      <c r="G211" s="719"/>
      <c r="H211" s="715">
        <v>7</v>
      </c>
      <c r="I211" s="716">
        <v>565950</v>
      </c>
      <c r="J211" s="670">
        <f t="shared" si="10"/>
        <v>80850</v>
      </c>
      <c r="K211" s="720"/>
    </row>
    <row r="212" spans="1:11" s="654" customFormat="1" ht="22.5">
      <c r="A212" s="685" t="s">
        <v>11209</v>
      </c>
      <c r="B212" s="685" t="s">
        <v>11210</v>
      </c>
      <c r="C212" s="722" t="s">
        <v>11211</v>
      </c>
      <c r="D212" s="711">
        <v>34</v>
      </c>
      <c r="E212" s="712">
        <v>1085536</v>
      </c>
      <c r="F212" s="713">
        <f t="shared" si="12"/>
        <v>31927.529411764706</v>
      </c>
      <c r="G212" s="719"/>
      <c r="H212" s="715">
        <v>34</v>
      </c>
      <c r="I212" s="716">
        <v>1085535</v>
      </c>
      <c r="J212" s="670">
        <f t="shared" si="10"/>
        <v>31927.5</v>
      </c>
      <c r="K212" s="720"/>
    </row>
    <row r="213" spans="1:11" s="654" customFormat="1" ht="22.5">
      <c r="A213" s="685" t="s">
        <v>11212</v>
      </c>
      <c r="B213" s="685" t="s">
        <v>11213</v>
      </c>
      <c r="C213" s="722" t="s">
        <v>11214</v>
      </c>
      <c r="D213" s="711">
        <v>34</v>
      </c>
      <c r="E213" s="712">
        <v>2978910</v>
      </c>
      <c r="F213" s="713">
        <f t="shared" si="12"/>
        <v>87615</v>
      </c>
      <c r="G213" s="719"/>
      <c r="H213" s="715">
        <v>34</v>
      </c>
      <c r="I213" s="716">
        <v>2978910</v>
      </c>
      <c r="J213" s="670">
        <f t="shared" si="10"/>
        <v>87615</v>
      </c>
      <c r="K213" s="720"/>
    </row>
    <row r="214" spans="1:11" s="654" customFormat="1" ht="22.5">
      <c r="A214" s="685" t="s">
        <v>11215</v>
      </c>
      <c r="B214" s="685" t="s">
        <v>11216</v>
      </c>
      <c r="C214" s="722" t="s">
        <v>11217</v>
      </c>
      <c r="D214" s="711">
        <v>16</v>
      </c>
      <c r="E214" s="712">
        <v>1401840</v>
      </c>
      <c r="F214" s="713">
        <f t="shared" si="12"/>
        <v>87615</v>
      </c>
      <c r="G214" s="719"/>
      <c r="H214" s="715">
        <v>11</v>
      </c>
      <c r="I214" s="716">
        <v>963765</v>
      </c>
      <c r="J214" s="670">
        <f t="shared" si="10"/>
        <v>87615</v>
      </c>
      <c r="K214" s="720"/>
    </row>
    <row r="215" spans="1:11" s="654" customFormat="1" ht="33.75">
      <c r="A215" s="685" t="s">
        <v>11218</v>
      </c>
      <c r="B215" s="685" t="s">
        <v>11219</v>
      </c>
      <c r="C215" s="722" t="s">
        <v>11220</v>
      </c>
      <c r="D215" s="711">
        <v>39</v>
      </c>
      <c r="E215" s="712">
        <v>3416985</v>
      </c>
      <c r="F215" s="713">
        <f t="shared" si="12"/>
        <v>87615</v>
      </c>
      <c r="G215" s="719"/>
      <c r="H215" s="715">
        <v>42</v>
      </c>
      <c r="I215" s="716">
        <v>3679830</v>
      </c>
      <c r="J215" s="670">
        <f t="shared" si="10"/>
        <v>87615</v>
      </c>
      <c r="K215" s="720"/>
    </row>
    <row r="216" spans="1:11" s="654" customFormat="1" ht="22.5">
      <c r="A216" s="685" t="s">
        <v>11221</v>
      </c>
      <c r="B216" s="685" t="s">
        <v>11222</v>
      </c>
      <c r="C216" s="722" t="s">
        <v>11223</v>
      </c>
      <c r="D216" s="711">
        <v>50</v>
      </c>
      <c r="E216" s="712">
        <v>4380750</v>
      </c>
      <c r="F216" s="713">
        <f t="shared" si="12"/>
        <v>87615</v>
      </c>
      <c r="G216" s="719"/>
      <c r="H216" s="715">
        <v>50</v>
      </c>
      <c r="I216" s="716">
        <v>4380750</v>
      </c>
      <c r="J216" s="670">
        <f t="shared" si="10"/>
        <v>87615</v>
      </c>
      <c r="K216" s="720"/>
    </row>
    <row r="217" spans="1:11" s="654" customFormat="1" ht="22.5">
      <c r="A217" s="685" t="s">
        <v>11224</v>
      </c>
      <c r="B217" s="685" t="s">
        <v>11225</v>
      </c>
      <c r="C217" s="722" t="s">
        <v>11226</v>
      </c>
      <c r="D217" s="711">
        <v>34</v>
      </c>
      <c r="E217" s="712">
        <v>2978910</v>
      </c>
      <c r="F217" s="713">
        <f t="shared" si="12"/>
        <v>87615</v>
      </c>
      <c r="G217" s="719"/>
      <c r="H217" s="715">
        <v>30</v>
      </c>
      <c r="I217" s="716">
        <v>2628450</v>
      </c>
      <c r="J217" s="670">
        <f t="shared" si="10"/>
        <v>87615</v>
      </c>
      <c r="K217" s="720"/>
    </row>
    <row r="218" spans="1:11" s="654" customFormat="1" ht="22.5">
      <c r="A218" s="685" t="s">
        <v>11227</v>
      </c>
      <c r="B218" s="685" t="s">
        <v>11228</v>
      </c>
      <c r="C218" s="722" t="s">
        <v>11229</v>
      </c>
      <c r="D218" s="711">
        <v>12</v>
      </c>
      <c r="E218" s="712">
        <v>1051380</v>
      </c>
      <c r="F218" s="713">
        <f t="shared" si="12"/>
        <v>87615</v>
      </c>
      <c r="G218" s="719"/>
      <c r="H218" s="715">
        <v>12</v>
      </c>
      <c r="I218" s="716">
        <v>1051380</v>
      </c>
      <c r="J218" s="670">
        <f t="shared" si="10"/>
        <v>87615</v>
      </c>
      <c r="K218" s="720"/>
    </row>
    <row r="219" spans="1:11" s="654" customFormat="1" ht="22.5">
      <c r="A219" s="685" t="s">
        <v>11230</v>
      </c>
      <c r="B219" s="685" t="s">
        <v>11231</v>
      </c>
      <c r="C219" s="722" t="s">
        <v>11232</v>
      </c>
      <c r="D219" s="711">
        <v>54</v>
      </c>
      <c r="E219" s="712">
        <v>4971780</v>
      </c>
      <c r="F219" s="713">
        <f t="shared" si="12"/>
        <v>92070</v>
      </c>
      <c r="G219" s="719"/>
      <c r="H219" s="715">
        <v>49</v>
      </c>
      <c r="I219" s="716">
        <v>4511430</v>
      </c>
      <c r="J219" s="670">
        <f t="shared" si="10"/>
        <v>92070</v>
      </c>
      <c r="K219" s="720"/>
    </row>
    <row r="220" spans="1:11" s="654" customFormat="1" ht="22.5">
      <c r="A220" s="685" t="s">
        <v>11233</v>
      </c>
      <c r="B220" s="685" t="s">
        <v>11234</v>
      </c>
      <c r="C220" s="722" t="s">
        <v>11235</v>
      </c>
      <c r="D220" s="711">
        <v>90</v>
      </c>
      <c r="E220" s="712">
        <v>8286300</v>
      </c>
      <c r="F220" s="713">
        <f t="shared" si="12"/>
        <v>92070</v>
      </c>
      <c r="G220" s="719"/>
      <c r="H220" s="715">
        <v>88</v>
      </c>
      <c r="I220" s="716">
        <v>8102160</v>
      </c>
      <c r="J220" s="670">
        <f t="shared" si="10"/>
        <v>92070</v>
      </c>
      <c r="K220" s="720"/>
    </row>
    <row r="221" spans="1:11" s="654" customFormat="1" ht="22.5">
      <c r="A221" s="685" t="s">
        <v>11236</v>
      </c>
      <c r="B221" s="685" t="s">
        <v>11237</v>
      </c>
      <c r="C221" s="722" t="s">
        <v>11238</v>
      </c>
      <c r="D221" s="711">
        <v>57</v>
      </c>
      <c r="E221" s="712">
        <v>5247990</v>
      </c>
      <c r="F221" s="713">
        <f t="shared" si="12"/>
        <v>92070</v>
      </c>
      <c r="G221" s="719"/>
      <c r="H221" s="715">
        <v>55</v>
      </c>
      <c r="I221" s="716">
        <v>5063850</v>
      </c>
      <c r="J221" s="670">
        <f t="shared" si="10"/>
        <v>92070</v>
      </c>
      <c r="K221" s="720"/>
    </row>
    <row r="222" spans="1:11" s="654" customFormat="1" ht="22.5">
      <c r="A222" s="685" t="s">
        <v>11239</v>
      </c>
      <c r="B222" s="685" t="s">
        <v>11240</v>
      </c>
      <c r="C222" s="722" t="s">
        <v>11241</v>
      </c>
      <c r="D222" s="711">
        <v>39</v>
      </c>
      <c r="E222" s="712">
        <v>3590730</v>
      </c>
      <c r="F222" s="713">
        <f t="shared" si="12"/>
        <v>92070</v>
      </c>
      <c r="G222" s="719"/>
      <c r="H222" s="715">
        <v>35</v>
      </c>
      <c r="I222" s="716">
        <v>3222450</v>
      </c>
      <c r="J222" s="670">
        <f t="shared" si="10"/>
        <v>92070</v>
      </c>
      <c r="K222" s="720"/>
    </row>
    <row r="223" spans="1:11" s="654" customFormat="1" ht="22.5">
      <c r="A223" s="685" t="s">
        <v>11242</v>
      </c>
      <c r="B223" s="685" t="s">
        <v>11243</v>
      </c>
      <c r="C223" s="722" t="s">
        <v>11244</v>
      </c>
      <c r="D223" s="711">
        <v>5</v>
      </c>
      <c r="E223" s="712">
        <v>460350</v>
      </c>
      <c r="F223" s="713">
        <f t="shared" si="12"/>
        <v>92070</v>
      </c>
      <c r="G223" s="719"/>
      <c r="H223" s="715">
        <v>5</v>
      </c>
      <c r="I223" s="716">
        <v>460350</v>
      </c>
      <c r="J223" s="670">
        <f t="shared" si="10"/>
        <v>92070</v>
      </c>
      <c r="K223" s="720"/>
    </row>
    <row r="224" spans="1:11" s="654" customFormat="1" ht="33.75">
      <c r="A224" s="685" t="s">
        <v>11245</v>
      </c>
      <c r="B224" s="685" t="s">
        <v>11246</v>
      </c>
      <c r="C224" s="722" t="s">
        <v>11247</v>
      </c>
      <c r="D224" s="711">
        <v>32</v>
      </c>
      <c r="E224" s="712">
        <v>760320</v>
      </c>
      <c r="F224" s="713">
        <f t="shared" si="12"/>
        <v>23760</v>
      </c>
      <c r="G224" s="719"/>
      <c r="H224" s="715">
        <v>32</v>
      </c>
      <c r="I224" s="716">
        <v>760320</v>
      </c>
      <c r="J224" s="670">
        <f t="shared" si="10"/>
        <v>23760</v>
      </c>
      <c r="K224" s="720"/>
    </row>
    <row r="225" spans="1:11" s="654" customFormat="1" ht="33.75">
      <c r="A225" s="685" t="s">
        <v>11248</v>
      </c>
      <c r="B225" s="685" t="s">
        <v>11249</v>
      </c>
      <c r="C225" s="722" t="s">
        <v>11250</v>
      </c>
      <c r="D225" s="711">
        <v>16</v>
      </c>
      <c r="E225" s="712">
        <v>380160</v>
      </c>
      <c r="F225" s="713">
        <f t="shared" si="12"/>
        <v>23760</v>
      </c>
      <c r="G225" s="719"/>
      <c r="H225" s="715">
        <v>15</v>
      </c>
      <c r="I225" s="716">
        <v>356400</v>
      </c>
      <c r="J225" s="670">
        <f t="shared" si="10"/>
        <v>23760</v>
      </c>
      <c r="K225" s="720"/>
    </row>
    <row r="226" spans="1:11" s="654" customFormat="1" ht="22.5">
      <c r="A226" s="685" t="s">
        <v>11251</v>
      </c>
      <c r="B226" s="685" t="s">
        <v>11252</v>
      </c>
      <c r="C226" s="722" t="s">
        <v>11253</v>
      </c>
      <c r="D226" s="711">
        <v>18</v>
      </c>
      <c r="E226" s="712">
        <v>427680</v>
      </c>
      <c r="F226" s="713">
        <f t="shared" si="12"/>
        <v>23760</v>
      </c>
      <c r="G226" s="719"/>
      <c r="H226" s="715">
        <v>18</v>
      </c>
      <c r="I226" s="716">
        <v>427680</v>
      </c>
      <c r="J226" s="670">
        <f t="shared" si="10"/>
        <v>23760</v>
      </c>
      <c r="K226" s="720"/>
    </row>
    <row r="227" spans="1:11" s="654" customFormat="1" ht="22.5">
      <c r="A227" s="685" t="s">
        <v>11254</v>
      </c>
      <c r="B227" s="685" t="s">
        <v>11255</v>
      </c>
      <c r="C227" s="722" t="s">
        <v>11256</v>
      </c>
      <c r="D227" s="711">
        <v>18</v>
      </c>
      <c r="E227" s="712">
        <v>427680</v>
      </c>
      <c r="F227" s="713">
        <f t="shared" si="12"/>
        <v>23760</v>
      </c>
      <c r="G227" s="719"/>
      <c r="H227" s="715">
        <v>18</v>
      </c>
      <c r="I227" s="716">
        <v>427680</v>
      </c>
      <c r="J227" s="670">
        <f t="shared" si="10"/>
        <v>23760</v>
      </c>
      <c r="K227" s="720"/>
    </row>
    <row r="228" spans="1:11" s="654" customFormat="1" ht="33.75">
      <c r="A228" s="685" t="s">
        <v>11257</v>
      </c>
      <c r="B228" s="685" t="s">
        <v>11258</v>
      </c>
      <c r="C228" s="722" t="s">
        <v>11259</v>
      </c>
      <c r="D228" s="711">
        <v>41</v>
      </c>
      <c r="E228" s="712">
        <v>974160</v>
      </c>
      <c r="F228" s="713">
        <f t="shared" si="12"/>
        <v>23760</v>
      </c>
      <c r="G228" s="719"/>
      <c r="H228" s="715">
        <v>40</v>
      </c>
      <c r="I228" s="716">
        <v>950400</v>
      </c>
      <c r="J228" s="670">
        <f t="shared" si="10"/>
        <v>23760</v>
      </c>
      <c r="K228" s="720"/>
    </row>
    <row r="229" spans="1:11" s="654" customFormat="1" ht="33.75">
      <c r="A229" s="685" t="s">
        <v>11260</v>
      </c>
      <c r="B229" s="685" t="s">
        <v>11261</v>
      </c>
      <c r="C229" s="722" t="s">
        <v>11262</v>
      </c>
      <c r="D229" s="711">
        <v>27</v>
      </c>
      <c r="E229" s="712">
        <v>641520</v>
      </c>
      <c r="F229" s="713">
        <f t="shared" si="12"/>
        <v>23760</v>
      </c>
      <c r="G229" s="719"/>
      <c r="H229" s="715">
        <v>26</v>
      </c>
      <c r="I229" s="716">
        <v>617760</v>
      </c>
      <c r="J229" s="670">
        <f t="shared" si="10"/>
        <v>23760</v>
      </c>
      <c r="K229" s="720"/>
    </row>
    <row r="230" spans="1:11" s="654" customFormat="1" ht="33.75">
      <c r="A230" s="685" t="s">
        <v>11263</v>
      </c>
      <c r="B230" s="685" t="s">
        <v>11264</v>
      </c>
      <c r="C230" s="722" t="s">
        <v>11265</v>
      </c>
      <c r="D230" s="711">
        <v>18</v>
      </c>
      <c r="E230" s="712">
        <v>427680</v>
      </c>
      <c r="F230" s="713">
        <f t="shared" si="12"/>
        <v>23760</v>
      </c>
      <c r="G230" s="719"/>
      <c r="H230" s="715">
        <v>17</v>
      </c>
      <c r="I230" s="716">
        <v>403920</v>
      </c>
      <c r="J230" s="670">
        <f t="shared" si="10"/>
        <v>23760</v>
      </c>
      <c r="K230" s="720"/>
    </row>
    <row r="231" spans="1:11" s="654" customFormat="1" ht="33.75">
      <c r="A231" s="685" t="s">
        <v>11266</v>
      </c>
      <c r="B231" s="685" t="s">
        <v>11267</v>
      </c>
      <c r="C231" s="722" t="s">
        <v>11268</v>
      </c>
      <c r="D231" s="711">
        <v>14</v>
      </c>
      <c r="E231" s="712">
        <v>332640</v>
      </c>
      <c r="F231" s="713">
        <f t="shared" si="12"/>
        <v>23760</v>
      </c>
      <c r="G231" s="719"/>
      <c r="H231" s="715">
        <v>14</v>
      </c>
      <c r="I231" s="716">
        <v>332640</v>
      </c>
      <c r="J231" s="670">
        <f t="shared" si="10"/>
        <v>23760</v>
      </c>
      <c r="K231" s="720"/>
    </row>
    <row r="232" spans="1:11" s="654" customFormat="1" ht="22.5">
      <c r="A232" s="685" t="s">
        <v>11269</v>
      </c>
      <c r="B232" s="685" t="s">
        <v>11270</v>
      </c>
      <c r="C232" s="722" t="s">
        <v>11271</v>
      </c>
      <c r="D232" s="711">
        <v>16</v>
      </c>
      <c r="E232" s="712">
        <v>1663200</v>
      </c>
      <c r="F232" s="713">
        <f t="shared" si="12"/>
        <v>103950</v>
      </c>
      <c r="G232" s="719"/>
      <c r="H232" s="715">
        <v>15</v>
      </c>
      <c r="I232" s="716">
        <v>1559250</v>
      </c>
      <c r="J232" s="670">
        <f t="shared" si="10"/>
        <v>103950</v>
      </c>
      <c r="K232" s="720"/>
    </row>
    <row r="233" spans="1:11" s="654" customFormat="1" ht="22.5">
      <c r="A233" s="685" t="s">
        <v>11272</v>
      </c>
      <c r="B233" s="685" t="s">
        <v>11273</v>
      </c>
      <c r="C233" s="722" t="s">
        <v>11274</v>
      </c>
      <c r="D233" s="711">
        <v>28</v>
      </c>
      <c r="E233" s="712">
        <v>997920</v>
      </c>
      <c r="F233" s="713">
        <f t="shared" si="12"/>
        <v>35640</v>
      </c>
      <c r="G233" s="719"/>
      <c r="H233" s="715">
        <v>27</v>
      </c>
      <c r="I233" s="716">
        <v>962280</v>
      </c>
      <c r="J233" s="670">
        <f t="shared" si="10"/>
        <v>35640</v>
      </c>
      <c r="K233" s="720"/>
    </row>
    <row r="234" spans="1:11" s="654" customFormat="1" ht="22.5">
      <c r="A234" s="685" t="s">
        <v>11275</v>
      </c>
      <c r="B234" s="685" t="s">
        <v>11276</v>
      </c>
      <c r="C234" s="722" t="s">
        <v>11277</v>
      </c>
      <c r="D234" s="711">
        <v>34</v>
      </c>
      <c r="E234" s="712">
        <v>1792396</v>
      </c>
      <c r="F234" s="713">
        <f t="shared" si="12"/>
        <v>52717.529411764706</v>
      </c>
      <c r="G234" s="719"/>
      <c r="H234" s="715">
        <v>34</v>
      </c>
      <c r="I234" s="716">
        <v>1792395</v>
      </c>
      <c r="J234" s="670">
        <f t="shared" si="10"/>
        <v>52717.5</v>
      </c>
      <c r="K234" s="720"/>
    </row>
    <row r="235" spans="1:11" s="654" customFormat="1" ht="33.75">
      <c r="A235" s="685" t="s">
        <v>11278</v>
      </c>
      <c r="B235" s="685" t="s">
        <v>11279</v>
      </c>
      <c r="C235" s="722" t="s">
        <v>11280</v>
      </c>
      <c r="D235" s="711">
        <v>67</v>
      </c>
      <c r="E235" s="712">
        <v>1591920</v>
      </c>
      <c r="F235" s="713">
        <f t="shared" si="12"/>
        <v>23760</v>
      </c>
      <c r="G235" s="719"/>
      <c r="H235" s="715">
        <v>64</v>
      </c>
      <c r="I235" s="716">
        <v>1520640</v>
      </c>
      <c r="J235" s="670">
        <f t="shared" si="10"/>
        <v>23760</v>
      </c>
      <c r="K235" s="720"/>
    </row>
    <row r="236" spans="1:11" s="654" customFormat="1" ht="33.75">
      <c r="A236" s="685" t="s">
        <v>11281</v>
      </c>
      <c r="B236" s="685" t="s">
        <v>11282</v>
      </c>
      <c r="C236" s="722" t="s">
        <v>11283</v>
      </c>
      <c r="D236" s="711">
        <v>2</v>
      </c>
      <c r="E236" s="712">
        <v>47520</v>
      </c>
      <c r="F236" s="713">
        <f t="shared" si="12"/>
        <v>23760</v>
      </c>
      <c r="G236" s="719"/>
      <c r="H236" s="715">
        <v>2</v>
      </c>
      <c r="I236" s="716">
        <v>47520</v>
      </c>
      <c r="J236" s="670">
        <f t="shared" si="10"/>
        <v>23760</v>
      </c>
      <c r="K236" s="720"/>
    </row>
    <row r="237" spans="1:11" s="654" customFormat="1" ht="33.75">
      <c r="A237" s="685" t="s">
        <v>11284</v>
      </c>
      <c r="B237" s="685" t="s">
        <v>11285</v>
      </c>
      <c r="C237" s="722" t="s">
        <v>11286</v>
      </c>
      <c r="D237" s="711">
        <v>2</v>
      </c>
      <c r="E237" s="712">
        <v>175230</v>
      </c>
      <c r="F237" s="713">
        <f t="shared" si="12"/>
        <v>87615</v>
      </c>
      <c r="G237" s="719"/>
      <c r="H237" s="715">
        <v>2</v>
      </c>
      <c r="I237" s="716">
        <v>175230</v>
      </c>
      <c r="J237" s="670">
        <f t="shared" ref="J237:J300" si="13">I237/H237</f>
        <v>87615</v>
      </c>
      <c r="K237" s="720"/>
    </row>
    <row r="238" spans="1:11" s="654" customFormat="1" ht="22.5">
      <c r="A238" s="685" t="s">
        <v>11287</v>
      </c>
      <c r="B238" s="685" t="s">
        <v>11288</v>
      </c>
      <c r="C238" s="722" t="s">
        <v>11289</v>
      </c>
      <c r="D238" s="711">
        <v>14</v>
      </c>
      <c r="E238" s="712">
        <v>906444</v>
      </c>
      <c r="F238" s="713">
        <f t="shared" si="12"/>
        <v>64746</v>
      </c>
      <c r="G238" s="719"/>
      <c r="H238" s="715">
        <v>14</v>
      </c>
      <c r="I238" s="716">
        <v>906444</v>
      </c>
      <c r="J238" s="670">
        <f t="shared" si="13"/>
        <v>64746</v>
      </c>
      <c r="K238" s="720"/>
    </row>
    <row r="239" spans="1:11" s="654" customFormat="1" ht="22.5">
      <c r="A239" s="685" t="s">
        <v>11290</v>
      </c>
      <c r="B239" s="685" t="s">
        <v>11291</v>
      </c>
      <c r="C239" s="722" t="s">
        <v>11292</v>
      </c>
      <c r="D239" s="711">
        <v>6</v>
      </c>
      <c r="E239" s="712">
        <v>245025</v>
      </c>
      <c r="F239" s="713">
        <f t="shared" si="12"/>
        <v>40837.5</v>
      </c>
      <c r="G239" s="719"/>
      <c r="H239" s="715">
        <v>6</v>
      </c>
      <c r="I239" s="716">
        <v>245025</v>
      </c>
      <c r="J239" s="670">
        <f t="shared" si="13"/>
        <v>40837.5</v>
      </c>
      <c r="K239" s="720"/>
    </row>
    <row r="240" spans="1:11" s="654" customFormat="1" ht="22.5">
      <c r="A240" s="685" t="s">
        <v>11293</v>
      </c>
      <c r="B240" s="685" t="s">
        <v>11294</v>
      </c>
      <c r="C240" s="722" t="s">
        <v>11295</v>
      </c>
      <c r="D240" s="711">
        <v>5</v>
      </c>
      <c r="E240" s="712">
        <v>204188</v>
      </c>
      <c r="F240" s="713">
        <f t="shared" si="12"/>
        <v>40837.599999999999</v>
      </c>
      <c r="G240" s="719"/>
      <c r="H240" s="715">
        <v>5</v>
      </c>
      <c r="I240" s="716">
        <v>204187.5</v>
      </c>
      <c r="J240" s="670">
        <f t="shared" si="13"/>
        <v>40837.5</v>
      </c>
      <c r="K240" s="720"/>
    </row>
    <row r="241" spans="1:11" s="654" customFormat="1" ht="22.5">
      <c r="A241" s="685" t="s">
        <v>11296</v>
      </c>
      <c r="B241" s="685" t="s">
        <v>11297</v>
      </c>
      <c r="C241" s="722" t="s">
        <v>11298</v>
      </c>
      <c r="D241" s="711">
        <v>19</v>
      </c>
      <c r="E241" s="712">
        <v>987525</v>
      </c>
      <c r="F241" s="713">
        <f t="shared" si="12"/>
        <v>51975</v>
      </c>
      <c r="G241" s="719"/>
      <c r="H241" s="715">
        <v>18</v>
      </c>
      <c r="I241" s="716">
        <v>935550</v>
      </c>
      <c r="J241" s="670">
        <f t="shared" si="13"/>
        <v>51975</v>
      </c>
      <c r="K241" s="720"/>
    </row>
    <row r="242" spans="1:11" s="654" customFormat="1" ht="22.5">
      <c r="A242" s="685" t="s">
        <v>11299</v>
      </c>
      <c r="B242" s="685" t="s">
        <v>11300</v>
      </c>
      <c r="C242" s="722" t="s">
        <v>11301</v>
      </c>
      <c r="D242" s="711">
        <v>50</v>
      </c>
      <c r="E242" s="712">
        <v>1299375</v>
      </c>
      <c r="F242" s="713">
        <f t="shared" si="12"/>
        <v>25987.5</v>
      </c>
      <c r="G242" s="719"/>
      <c r="H242" s="715">
        <v>48</v>
      </c>
      <c r="I242" s="716">
        <v>1247400</v>
      </c>
      <c r="J242" s="670">
        <f t="shared" si="13"/>
        <v>25987.5</v>
      </c>
      <c r="K242" s="720"/>
    </row>
    <row r="243" spans="1:11" s="654" customFormat="1" ht="33.75">
      <c r="A243" s="685" t="s">
        <v>11302</v>
      </c>
      <c r="B243" s="685" t="s">
        <v>11303</v>
      </c>
      <c r="C243" s="722" t="s">
        <v>11304</v>
      </c>
      <c r="D243" s="711">
        <v>113</v>
      </c>
      <c r="E243" s="712">
        <v>2852685</v>
      </c>
      <c r="F243" s="713">
        <f t="shared" si="12"/>
        <v>25245</v>
      </c>
      <c r="G243" s="719"/>
      <c r="H243" s="715">
        <v>110</v>
      </c>
      <c r="I243" s="716">
        <v>2776950</v>
      </c>
      <c r="J243" s="670">
        <f t="shared" si="13"/>
        <v>25245</v>
      </c>
      <c r="K243" s="720"/>
    </row>
    <row r="244" spans="1:11" s="654" customFormat="1" ht="22.5">
      <c r="A244" s="685" t="s">
        <v>11305</v>
      </c>
      <c r="B244" s="685" t="s">
        <v>11306</v>
      </c>
      <c r="C244" s="722" t="s">
        <v>11307</v>
      </c>
      <c r="D244" s="711">
        <v>13</v>
      </c>
      <c r="E244" s="712">
        <v>1437643</v>
      </c>
      <c r="F244" s="713">
        <f t="shared" si="12"/>
        <v>110587.92307692308</v>
      </c>
      <c r="G244" s="719"/>
      <c r="H244" s="715">
        <v>12</v>
      </c>
      <c r="I244" s="716">
        <v>1331855.3999999999</v>
      </c>
      <c r="J244" s="670">
        <f t="shared" si="13"/>
        <v>110987.95</v>
      </c>
      <c r="K244" s="720"/>
    </row>
    <row r="245" spans="1:11" s="654" customFormat="1" ht="22.5">
      <c r="A245" s="685" t="s">
        <v>11308</v>
      </c>
      <c r="B245" s="685" t="s">
        <v>11309</v>
      </c>
      <c r="C245" s="722" t="s">
        <v>11310</v>
      </c>
      <c r="D245" s="711">
        <v>41</v>
      </c>
      <c r="E245" s="712">
        <v>4534106</v>
      </c>
      <c r="F245" s="713">
        <f t="shared" si="12"/>
        <v>110587.95121951219</v>
      </c>
      <c r="G245" s="719"/>
      <c r="H245" s="715">
        <v>40</v>
      </c>
      <c r="I245" s="716">
        <v>4439518</v>
      </c>
      <c r="J245" s="670">
        <f t="shared" si="13"/>
        <v>110987.95</v>
      </c>
      <c r="K245" s="720"/>
    </row>
    <row r="246" spans="1:11" s="654" customFormat="1" ht="22.5">
      <c r="A246" s="685" t="s">
        <v>11311</v>
      </c>
      <c r="B246" s="685" t="s">
        <v>11312</v>
      </c>
      <c r="C246" s="722" t="s">
        <v>11313</v>
      </c>
      <c r="D246" s="711">
        <v>36</v>
      </c>
      <c r="E246" s="712">
        <v>3981166</v>
      </c>
      <c r="F246" s="713">
        <f t="shared" si="12"/>
        <v>110587.94444444444</v>
      </c>
      <c r="G246" s="719"/>
      <c r="H246" s="715">
        <v>33</v>
      </c>
      <c r="I246" s="716">
        <v>3662602.35</v>
      </c>
      <c r="J246" s="670">
        <f t="shared" si="13"/>
        <v>110987.95</v>
      </c>
      <c r="K246" s="720"/>
    </row>
    <row r="247" spans="1:11" s="654" customFormat="1" ht="22.5">
      <c r="A247" s="685" t="s">
        <v>11314</v>
      </c>
      <c r="B247" s="685" t="s">
        <v>11315</v>
      </c>
      <c r="C247" s="722" t="s">
        <v>11316</v>
      </c>
      <c r="D247" s="711">
        <v>6</v>
      </c>
      <c r="E247" s="712">
        <v>663528</v>
      </c>
      <c r="F247" s="713">
        <f t="shared" si="12"/>
        <v>110588</v>
      </c>
      <c r="G247" s="719"/>
      <c r="H247" s="715">
        <v>5</v>
      </c>
      <c r="I247" s="716">
        <v>554939.75</v>
      </c>
      <c r="J247" s="670">
        <f t="shared" si="13"/>
        <v>110987.95</v>
      </c>
      <c r="K247" s="720"/>
    </row>
    <row r="248" spans="1:11" s="654" customFormat="1" ht="22.5">
      <c r="A248" s="685" t="s">
        <v>11317</v>
      </c>
      <c r="B248" s="685" t="s">
        <v>11318</v>
      </c>
      <c r="C248" s="722" t="s">
        <v>11319</v>
      </c>
      <c r="D248" s="711">
        <v>19</v>
      </c>
      <c r="E248" s="712">
        <v>2101171</v>
      </c>
      <c r="F248" s="713">
        <f t="shared" si="12"/>
        <v>110587.94736842105</v>
      </c>
      <c r="G248" s="719"/>
      <c r="H248" s="715">
        <v>16</v>
      </c>
      <c r="I248" s="716">
        <v>1775807.2</v>
      </c>
      <c r="J248" s="670">
        <f t="shared" si="13"/>
        <v>110987.95</v>
      </c>
      <c r="K248" s="720"/>
    </row>
    <row r="249" spans="1:11" s="654" customFormat="1" ht="22.5">
      <c r="A249" s="685" t="s">
        <v>11320</v>
      </c>
      <c r="B249" s="685" t="s">
        <v>11321</v>
      </c>
      <c r="C249" s="722" t="s">
        <v>11322</v>
      </c>
      <c r="D249" s="711">
        <v>27</v>
      </c>
      <c r="E249" s="712">
        <v>2985875</v>
      </c>
      <c r="F249" s="713">
        <f t="shared" si="12"/>
        <v>110587.96296296296</v>
      </c>
      <c r="G249" s="719"/>
      <c r="H249" s="715">
        <v>25</v>
      </c>
      <c r="I249" s="716">
        <v>2774698.75</v>
      </c>
      <c r="J249" s="670">
        <f t="shared" si="13"/>
        <v>110987.95</v>
      </c>
      <c r="K249" s="720"/>
    </row>
    <row r="250" spans="1:11" s="654" customFormat="1" ht="22.5">
      <c r="A250" s="685" t="s">
        <v>11323</v>
      </c>
      <c r="B250" s="685" t="s">
        <v>11324</v>
      </c>
      <c r="C250" s="722" t="s">
        <v>11325</v>
      </c>
      <c r="D250" s="711">
        <v>82</v>
      </c>
      <c r="E250" s="712">
        <v>5309172</v>
      </c>
      <c r="F250" s="713">
        <f t="shared" si="12"/>
        <v>64746</v>
      </c>
      <c r="G250" s="719"/>
      <c r="H250" s="715">
        <v>76</v>
      </c>
      <c r="I250" s="716">
        <v>4920696</v>
      </c>
      <c r="J250" s="670">
        <f t="shared" si="13"/>
        <v>64746</v>
      </c>
      <c r="K250" s="720"/>
    </row>
    <row r="251" spans="1:11" s="654" customFormat="1" ht="22.5">
      <c r="A251" s="685" t="s">
        <v>11326</v>
      </c>
      <c r="B251" s="685" t="s">
        <v>11327</v>
      </c>
      <c r="C251" s="722" t="s">
        <v>11328</v>
      </c>
      <c r="D251" s="711">
        <v>34</v>
      </c>
      <c r="E251" s="712">
        <v>2201364</v>
      </c>
      <c r="F251" s="713">
        <f t="shared" si="12"/>
        <v>64746</v>
      </c>
      <c r="G251" s="719"/>
      <c r="H251" s="715">
        <v>33</v>
      </c>
      <c r="I251" s="716">
        <v>2136618</v>
      </c>
      <c r="J251" s="670">
        <f t="shared" si="13"/>
        <v>64746</v>
      </c>
      <c r="K251" s="720"/>
    </row>
    <row r="252" spans="1:11" s="654" customFormat="1" ht="22.5">
      <c r="A252" s="685" t="s">
        <v>11329</v>
      </c>
      <c r="B252" s="685" t="s">
        <v>11330</v>
      </c>
      <c r="C252" s="722" t="s">
        <v>11331</v>
      </c>
      <c r="D252" s="711">
        <v>41</v>
      </c>
      <c r="E252" s="712">
        <v>2654586</v>
      </c>
      <c r="F252" s="713">
        <f t="shared" si="12"/>
        <v>64746</v>
      </c>
      <c r="G252" s="719"/>
      <c r="H252" s="715">
        <v>36</v>
      </c>
      <c r="I252" s="716">
        <v>2330856</v>
      </c>
      <c r="J252" s="670">
        <f t="shared" si="13"/>
        <v>64746</v>
      </c>
      <c r="K252" s="720"/>
    </row>
    <row r="253" spans="1:11" s="654" customFormat="1" ht="33.75">
      <c r="A253" s="685" t="s">
        <v>11332</v>
      </c>
      <c r="B253" s="685" t="s">
        <v>11333</v>
      </c>
      <c r="C253" s="722" t="s">
        <v>11334</v>
      </c>
      <c r="D253" s="711">
        <v>13</v>
      </c>
      <c r="E253" s="712">
        <v>382239</v>
      </c>
      <c r="F253" s="713">
        <f t="shared" si="12"/>
        <v>29403</v>
      </c>
      <c r="G253" s="719"/>
      <c r="H253" s="715">
        <v>11</v>
      </c>
      <c r="I253" s="716">
        <v>323433</v>
      </c>
      <c r="J253" s="670">
        <f t="shared" si="13"/>
        <v>29403</v>
      </c>
      <c r="K253" s="720"/>
    </row>
    <row r="254" spans="1:11" s="654" customFormat="1" ht="33.75">
      <c r="A254" s="685" t="s">
        <v>11335</v>
      </c>
      <c r="B254" s="685" t="s">
        <v>11336</v>
      </c>
      <c r="C254" s="722" t="s">
        <v>11337</v>
      </c>
      <c r="D254" s="711">
        <v>3</v>
      </c>
      <c r="E254" s="712">
        <v>88209</v>
      </c>
      <c r="F254" s="713">
        <f t="shared" si="12"/>
        <v>29403</v>
      </c>
      <c r="G254" s="719"/>
      <c r="H254" s="715">
        <v>3</v>
      </c>
      <c r="I254" s="716">
        <v>88209</v>
      </c>
      <c r="J254" s="670">
        <f t="shared" si="13"/>
        <v>29403</v>
      </c>
      <c r="K254" s="720"/>
    </row>
    <row r="255" spans="1:11" s="654" customFormat="1" ht="33.75">
      <c r="A255" s="685" t="s">
        <v>11338</v>
      </c>
      <c r="B255" s="685" t="s">
        <v>11339</v>
      </c>
      <c r="C255" s="722" t="s">
        <v>11340</v>
      </c>
      <c r="D255" s="711">
        <v>27</v>
      </c>
      <c r="E255" s="712">
        <v>793881</v>
      </c>
      <c r="F255" s="713">
        <f t="shared" si="12"/>
        <v>29403</v>
      </c>
      <c r="G255" s="719"/>
      <c r="H255" s="715">
        <v>25</v>
      </c>
      <c r="I255" s="716">
        <v>735075</v>
      </c>
      <c r="J255" s="670">
        <f t="shared" si="13"/>
        <v>29403</v>
      </c>
      <c r="K255" s="720"/>
    </row>
    <row r="256" spans="1:11" s="654" customFormat="1" ht="33.75">
      <c r="A256" s="685" t="s">
        <v>11341</v>
      </c>
      <c r="B256" s="685" t="s">
        <v>11342</v>
      </c>
      <c r="C256" s="722" t="s">
        <v>11343</v>
      </c>
      <c r="D256" s="711">
        <v>52</v>
      </c>
      <c r="E256" s="712">
        <v>1528956</v>
      </c>
      <c r="F256" s="713">
        <f t="shared" si="12"/>
        <v>29403</v>
      </c>
      <c r="G256" s="719"/>
      <c r="H256" s="715">
        <v>46</v>
      </c>
      <c r="I256" s="716">
        <v>1352538</v>
      </c>
      <c r="J256" s="670">
        <f t="shared" si="13"/>
        <v>29403</v>
      </c>
      <c r="K256" s="720"/>
    </row>
    <row r="257" spans="1:11" s="654" customFormat="1" ht="33.75">
      <c r="A257" s="685" t="s">
        <v>11344</v>
      </c>
      <c r="B257" s="685" t="s">
        <v>11345</v>
      </c>
      <c r="C257" s="722" t="s">
        <v>11346</v>
      </c>
      <c r="D257" s="711">
        <v>11</v>
      </c>
      <c r="E257" s="712">
        <v>323433</v>
      </c>
      <c r="F257" s="713">
        <f t="shared" si="12"/>
        <v>29403</v>
      </c>
      <c r="G257" s="719"/>
      <c r="H257" s="715">
        <v>10</v>
      </c>
      <c r="I257" s="716">
        <v>294030</v>
      </c>
      <c r="J257" s="670">
        <f t="shared" si="13"/>
        <v>29403</v>
      </c>
      <c r="K257" s="720"/>
    </row>
    <row r="258" spans="1:11" s="654" customFormat="1" ht="33.75">
      <c r="A258" s="685" t="s">
        <v>11347</v>
      </c>
      <c r="B258" s="685" t="s">
        <v>11348</v>
      </c>
      <c r="C258" s="722" t="s">
        <v>11349</v>
      </c>
      <c r="D258" s="711">
        <v>29</v>
      </c>
      <c r="E258" s="712">
        <v>852687</v>
      </c>
      <c r="F258" s="713">
        <f t="shared" si="12"/>
        <v>29403</v>
      </c>
      <c r="G258" s="719"/>
      <c r="H258" s="715">
        <v>27</v>
      </c>
      <c r="I258" s="716">
        <v>793881</v>
      </c>
      <c r="J258" s="670">
        <f t="shared" si="13"/>
        <v>29403</v>
      </c>
      <c r="K258" s="720"/>
    </row>
    <row r="259" spans="1:11" s="654" customFormat="1" ht="22.5">
      <c r="A259" s="685" t="s">
        <v>11350</v>
      </c>
      <c r="B259" s="685" t="s">
        <v>11351</v>
      </c>
      <c r="C259" s="722" t="s">
        <v>11352</v>
      </c>
      <c r="D259" s="711">
        <v>2</v>
      </c>
      <c r="E259" s="712">
        <v>232320</v>
      </c>
      <c r="F259" s="713">
        <f t="shared" si="12"/>
        <v>116160</v>
      </c>
      <c r="G259" s="719"/>
      <c r="H259" s="715">
        <v>2</v>
      </c>
      <c r="I259" s="716">
        <v>232320</v>
      </c>
      <c r="J259" s="670">
        <f t="shared" si="13"/>
        <v>116160</v>
      </c>
      <c r="K259" s="720"/>
    </row>
    <row r="260" spans="1:11" s="654" customFormat="1" ht="22.5">
      <c r="A260" s="685" t="s">
        <v>11353</v>
      </c>
      <c r="B260" s="685" t="s">
        <v>11354</v>
      </c>
      <c r="C260" s="722" t="s">
        <v>11355</v>
      </c>
      <c r="D260" s="711">
        <v>1</v>
      </c>
      <c r="E260" s="712">
        <v>116160</v>
      </c>
      <c r="F260" s="713">
        <f t="shared" si="12"/>
        <v>116160</v>
      </c>
      <c r="G260" s="719"/>
      <c r="H260" s="715">
        <v>1</v>
      </c>
      <c r="I260" s="716">
        <v>116160</v>
      </c>
      <c r="J260" s="670">
        <f t="shared" si="13"/>
        <v>116160</v>
      </c>
      <c r="K260" s="720"/>
    </row>
    <row r="261" spans="1:11" s="654" customFormat="1" ht="22.5">
      <c r="A261" s="685" t="s">
        <v>11356</v>
      </c>
      <c r="B261" s="685" t="s">
        <v>11357</v>
      </c>
      <c r="C261" s="722" t="s">
        <v>11358</v>
      </c>
      <c r="D261" s="711">
        <v>1</v>
      </c>
      <c r="E261" s="712">
        <v>53350</v>
      </c>
      <c r="F261" s="713">
        <f t="shared" si="12"/>
        <v>53350</v>
      </c>
      <c r="G261" s="719"/>
      <c r="H261" s="715">
        <v>1</v>
      </c>
      <c r="I261" s="716">
        <v>53350</v>
      </c>
      <c r="J261" s="670">
        <f t="shared" si="13"/>
        <v>53350</v>
      </c>
      <c r="K261" s="720"/>
    </row>
    <row r="262" spans="1:11" s="654" customFormat="1" ht="22.5">
      <c r="A262" s="685" t="s">
        <v>11359</v>
      </c>
      <c r="B262" s="685" t="s">
        <v>11360</v>
      </c>
      <c r="C262" s="722" t="s">
        <v>11361</v>
      </c>
      <c r="D262" s="711">
        <v>40</v>
      </c>
      <c r="E262" s="712">
        <v>4392520</v>
      </c>
      <c r="F262" s="713">
        <f t="shared" si="12"/>
        <v>109813</v>
      </c>
      <c r="G262" s="719"/>
      <c r="H262" s="715">
        <v>35</v>
      </c>
      <c r="I262" s="716">
        <v>3843455</v>
      </c>
      <c r="J262" s="670">
        <f t="shared" si="13"/>
        <v>109813</v>
      </c>
      <c r="K262" s="720"/>
    </row>
    <row r="263" spans="1:11" s="654" customFormat="1" ht="22.5">
      <c r="A263" s="685" t="s">
        <v>11362</v>
      </c>
      <c r="B263" s="685" t="s">
        <v>11363</v>
      </c>
      <c r="C263" s="722" t="s">
        <v>11364</v>
      </c>
      <c r="D263" s="711">
        <v>32</v>
      </c>
      <c r="E263" s="712">
        <v>1757184</v>
      </c>
      <c r="F263" s="713">
        <f t="shared" si="12"/>
        <v>54912</v>
      </c>
      <c r="G263" s="719"/>
      <c r="H263" s="715">
        <v>29</v>
      </c>
      <c r="I263" s="716">
        <v>1592448</v>
      </c>
      <c r="J263" s="670">
        <f t="shared" si="13"/>
        <v>54912</v>
      </c>
      <c r="K263" s="720"/>
    </row>
    <row r="264" spans="1:11" s="654" customFormat="1" ht="22.5">
      <c r="A264" s="685" t="s">
        <v>11365</v>
      </c>
      <c r="B264" s="685" t="s">
        <v>11366</v>
      </c>
      <c r="C264" s="722" t="s">
        <v>11367</v>
      </c>
      <c r="D264" s="711">
        <v>32</v>
      </c>
      <c r="E264" s="712">
        <v>605440</v>
      </c>
      <c r="F264" s="713">
        <f t="shared" si="12"/>
        <v>18920</v>
      </c>
      <c r="G264" s="719"/>
      <c r="H264" s="715">
        <v>29</v>
      </c>
      <c r="I264" s="716">
        <v>548680</v>
      </c>
      <c r="J264" s="670">
        <f t="shared" si="13"/>
        <v>18920</v>
      </c>
      <c r="K264" s="720"/>
    </row>
    <row r="265" spans="1:11" s="654" customFormat="1" ht="22.5">
      <c r="A265" s="685" t="s">
        <v>11368</v>
      </c>
      <c r="B265" s="685" t="s">
        <v>11369</v>
      </c>
      <c r="C265" s="722" t="s">
        <v>11370</v>
      </c>
      <c r="D265" s="711">
        <v>45</v>
      </c>
      <c r="E265" s="712">
        <v>1079100</v>
      </c>
      <c r="F265" s="713">
        <f t="shared" si="12"/>
        <v>23980</v>
      </c>
      <c r="G265" s="719"/>
      <c r="H265" s="715">
        <v>40</v>
      </c>
      <c r="I265" s="716">
        <v>959200</v>
      </c>
      <c r="J265" s="670">
        <f t="shared" si="13"/>
        <v>23980</v>
      </c>
      <c r="K265" s="720"/>
    </row>
    <row r="266" spans="1:11" s="654" customFormat="1" ht="22.5">
      <c r="A266" s="685" t="s">
        <v>11371</v>
      </c>
      <c r="B266" s="685" t="s">
        <v>11372</v>
      </c>
      <c r="C266" s="722" t="s">
        <v>11373</v>
      </c>
      <c r="D266" s="711">
        <v>1</v>
      </c>
      <c r="E266" s="712">
        <v>116160</v>
      </c>
      <c r="F266" s="713">
        <f t="shared" si="12"/>
        <v>116160</v>
      </c>
      <c r="G266" s="719"/>
      <c r="H266" s="715">
        <v>1</v>
      </c>
      <c r="I266" s="716">
        <v>116160</v>
      </c>
      <c r="J266" s="670">
        <f t="shared" si="13"/>
        <v>116160</v>
      </c>
      <c r="K266" s="720"/>
    </row>
    <row r="267" spans="1:11" s="654" customFormat="1" ht="22.5">
      <c r="A267" s="685" t="s">
        <v>11374</v>
      </c>
      <c r="B267" s="685" t="s">
        <v>11375</v>
      </c>
      <c r="C267" s="722" t="s">
        <v>11376</v>
      </c>
      <c r="D267" s="711">
        <v>1</v>
      </c>
      <c r="E267" s="712">
        <v>53350</v>
      </c>
      <c r="F267" s="713">
        <f t="shared" si="12"/>
        <v>53350</v>
      </c>
      <c r="G267" s="719"/>
      <c r="H267" s="715">
        <v>1</v>
      </c>
      <c r="I267" s="716">
        <v>53350</v>
      </c>
      <c r="J267" s="670">
        <f t="shared" si="13"/>
        <v>53350</v>
      </c>
      <c r="K267" s="720"/>
    </row>
    <row r="268" spans="1:11" s="654" customFormat="1" ht="33.75">
      <c r="A268" s="685" t="s">
        <v>11377</v>
      </c>
      <c r="B268" s="685" t="s">
        <v>11378</v>
      </c>
      <c r="C268" s="722" t="s">
        <v>11379</v>
      </c>
      <c r="D268" s="711">
        <v>2</v>
      </c>
      <c r="E268" s="712">
        <v>68640</v>
      </c>
      <c r="F268" s="713">
        <f t="shared" si="12"/>
        <v>34320</v>
      </c>
      <c r="G268" s="719"/>
      <c r="H268" s="715">
        <v>2</v>
      </c>
      <c r="I268" s="716">
        <v>68640</v>
      </c>
      <c r="J268" s="670">
        <f t="shared" si="13"/>
        <v>34320</v>
      </c>
      <c r="K268" s="720"/>
    </row>
    <row r="269" spans="1:11" s="654" customFormat="1" ht="33.75">
      <c r="A269" s="685" t="s">
        <v>11380</v>
      </c>
      <c r="B269" s="685" t="s">
        <v>11381</v>
      </c>
      <c r="C269" s="722" t="s">
        <v>11382</v>
      </c>
      <c r="D269" s="711">
        <v>1</v>
      </c>
      <c r="E269" s="712">
        <v>34320</v>
      </c>
      <c r="F269" s="713">
        <f t="shared" ref="F269:F332" si="14">E269/D269</f>
        <v>34320</v>
      </c>
      <c r="G269" s="719"/>
      <c r="H269" s="715">
        <v>1</v>
      </c>
      <c r="I269" s="716">
        <v>34320</v>
      </c>
      <c r="J269" s="670">
        <f t="shared" si="13"/>
        <v>34320</v>
      </c>
      <c r="K269" s="720"/>
    </row>
    <row r="270" spans="1:11" s="654" customFormat="1" ht="22.5">
      <c r="A270" s="685" t="s">
        <v>11383</v>
      </c>
      <c r="B270" s="685" t="s">
        <v>11384</v>
      </c>
      <c r="C270" s="722" t="s">
        <v>11385</v>
      </c>
      <c r="D270" s="711">
        <v>3</v>
      </c>
      <c r="E270" s="712">
        <v>102960</v>
      </c>
      <c r="F270" s="713">
        <f t="shared" si="14"/>
        <v>34320</v>
      </c>
      <c r="G270" s="719"/>
      <c r="H270" s="715">
        <v>3</v>
      </c>
      <c r="I270" s="716">
        <v>102960</v>
      </c>
      <c r="J270" s="670">
        <f t="shared" si="13"/>
        <v>34320</v>
      </c>
      <c r="K270" s="720"/>
    </row>
    <row r="271" spans="1:11" s="654" customFormat="1" ht="22.5">
      <c r="A271" s="685" t="s">
        <v>11386</v>
      </c>
      <c r="B271" s="685" t="s">
        <v>11387</v>
      </c>
      <c r="C271" s="722" t="s">
        <v>11388</v>
      </c>
      <c r="D271" s="711">
        <v>16</v>
      </c>
      <c r="E271" s="712">
        <v>1746360</v>
      </c>
      <c r="F271" s="713">
        <f t="shared" si="14"/>
        <v>109147.5</v>
      </c>
      <c r="G271" s="719"/>
      <c r="H271" s="715">
        <v>15</v>
      </c>
      <c r="I271" s="716">
        <v>1637212.5</v>
      </c>
      <c r="J271" s="670">
        <f t="shared" si="13"/>
        <v>109147.5</v>
      </c>
      <c r="K271" s="720"/>
    </row>
    <row r="272" spans="1:11" s="654" customFormat="1" ht="22.5">
      <c r="A272" s="685" t="s">
        <v>11389</v>
      </c>
      <c r="B272" s="685" t="s">
        <v>11390</v>
      </c>
      <c r="C272" s="722" t="s">
        <v>11391</v>
      </c>
      <c r="D272" s="711">
        <v>24</v>
      </c>
      <c r="E272" s="712">
        <v>2619541</v>
      </c>
      <c r="F272" s="713">
        <f t="shared" si="14"/>
        <v>109147.54166666667</v>
      </c>
      <c r="G272" s="719"/>
      <c r="H272" s="715">
        <v>19</v>
      </c>
      <c r="I272" s="716">
        <v>2073802.5</v>
      </c>
      <c r="J272" s="670">
        <f t="shared" si="13"/>
        <v>109147.5</v>
      </c>
      <c r="K272" s="720"/>
    </row>
    <row r="273" spans="1:11" s="654" customFormat="1" ht="22.5">
      <c r="A273" s="685" t="s">
        <v>11392</v>
      </c>
      <c r="B273" s="685" t="s">
        <v>11393</v>
      </c>
      <c r="C273" s="722" t="s">
        <v>11394</v>
      </c>
      <c r="D273" s="711">
        <v>8</v>
      </c>
      <c r="E273" s="712">
        <v>415800</v>
      </c>
      <c r="F273" s="713">
        <f t="shared" si="14"/>
        <v>51975</v>
      </c>
      <c r="G273" s="719"/>
      <c r="H273" s="715">
        <v>8</v>
      </c>
      <c r="I273" s="716">
        <v>415800</v>
      </c>
      <c r="J273" s="670">
        <f t="shared" si="13"/>
        <v>51975</v>
      </c>
      <c r="K273" s="720"/>
    </row>
    <row r="274" spans="1:11" s="654" customFormat="1" ht="22.5">
      <c r="A274" s="685" t="s">
        <v>11395</v>
      </c>
      <c r="B274" s="685" t="s">
        <v>11396</v>
      </c>
      <c r="C274" s="722" t="s">
        <v>11397</v>
      </c>
      <c r="D274" s="711">
        <v>27</v>
      </c>
      <c r="E274" s="712">
        <v>1403325</v>
      </c>
      <c r="F274" s="713">
        <f t="shared" si="14"/>
        <v>51975</v>
      </c>
      <c r="G274" s="719"/>
      <c r="H274" s="715">
        <v>23</v>
      </c>
      <c r="I274" s="716">
        <v>1195425</v>
      </c>
      <c r="J274" s="670">
        <f t="shared" si="13"/>
        <v>51975</v>
      </c>
      <c r="K274" s="720"/>
    </row>
    <row r="275" spans="1:11" s="654" customFormat="1" ht="22.5">
      <c r="A275" s="685" t="s">
        <v>11398</v>
      </c>
      <c r="B275" s="685" t="s">
        <v>11399</v>
      </c>
      <c r="C275" s="722" t="s">
        <v>11400</v>
      </c>
      <c r="D275" s="711">
        <v>67</v>
      </c>
      <c r="E275" s="712">
        <v>1741163</v>
      </c>
      <c r="F275" s="713">
        <f t="shared" si="14"/>
        <v>25987.507462686568</v>
      </c>
      <c r="G275" s="719"/>
      <c r="H275" s="715">
        <v>62</v>
      </c>
      <c r="I275" s="716">
        <v>1611225</v>
      </c>
      <c r="J275" s="670">
        <f t="shared" si="13"/>
        <v>25987.5</v>
      </c>
      <c r="K275" s="720"/>
    </row>
    <row r="276" spans="1:11" s="654" customFormat="1" ht="22.5">
      <c r="A276" s="685" t="s">
        <v>11401</v>
      </c>
      <c r="B276" s="685" t="s">
        <v>11402</v>
      </c>
      <c r="C276" s="722" t="s">
        <v>11403</v>
      </c>
      <c r="D276" s="711">
        <v>42</v>
      </c>
      <c r="E276" s="712">
        <v>4644694</v>
      </c>
      <c r="F276" s="713">
        <f t="shared" si="14"/>
        <v>110587.95238095238</v>
      </c>
      <c r="G276" s="719"/>
      <c r="H276" s="715">
        <v>40</v>
      </c>
      <c r="I276" s="716">
        <v>4423518</v>
      </c>
      <c r="J276" s="670">
        <f t="shared" si="13"/>
        <v>110587.95</v>
      </c>
      <c r="K276" s="720"/>
    </row>
    <row r="277" spans="1:11" s="654" customFormat="1" ht="22.5">
      <c r="A277" s="685" t="s">
        <v>11404</v>
      </c>
      <c r="B277" s="685" t="s">
        <v>11405</v>
      </c>
      <c r="C277" s="722" t="s">
        <v>11406</v>
      </c>
      <c r="D277" s="711">
        <v>69</v>
      </c>
      <c r="E277" s="712">
        <v>4467474</v>
      </c>
      <c r="F277" s="713">
        <f t="shared" si="14"/>
        <v>64746</v>
      </c>
      <c r="G277" s="719"/>
      <c r="H277" s="715">
        <v>60</v>
      </c>
      <c r="I277" s="716">
        <v>3884760</v>
      </c>
      <c r="J277" s="670">
        <f t="shared" si="13"/>
        <v>64746</v>
      </c>
      <c r="K277" s="720"/>
    </row>
    <row r="278" spans="1:11" s="654" customFormat="1" ht="33.75">
      <c r="A278" s="685" t="s">
        <v>11407</v>
      </c>
      <c r="B278" s="685" t="s">
        <v>11408</v>
      </c>
      <c r="C278" s="722" t="s">
        <v>11409</v>
      </c>
      <c r="D278" s="711">
        <v>12</v>
      </c>
      <c r="E278" s="712">
        <v>352836</v>
      </c>
      <c r="F278" s="713">
        <f t="shared" si="14"/>
        <v>29403</v>
      </c>
      <c r="G278" s="719"/>
      <c r="H278" s="715">
        <v>9</v>
      </c>
      <c r="I278" s="716">
        <v>264627</v>
      </c>
      <c r="J278" s="670">
        <f t="shared" si="13"/>
        <v>29403</v>
      </c>
      <c r="K278" s="720"/>
    </row>
    <row r="279" spans="1:11" s="654" customFormat="1" ht="33.75">
      <c r="A279" s="685" t="s">
        <v>11410</v>
      </c>
      <c r="B279" s="685" t="s">
        <v>11411</v>
      </c>
      <c r="C279" s="722" t="s">
        <v>11412</v>
      </c>
      <c r="D279" s="711">
        <v>19</v>
      </c>
      <c r="E279" s="712">
        <v>558657</v>
      </c>
      <c r="F279" s="713">
        <f t="shared" si="14"/>
        <v>29403</v>
      </c>
      <c r="G279" s="719"/>
      <c r="H279" s="715">
        <v>19</v>
      </c>
      <c r="I279" s="716">
        <v>558657</v>
      </c>
      <c r="J279" s="670">
        <f t="shared" si="13"/>
        <v>29403</v>
      </c>
      <c r="K279" s="720"/>
    </row>
    <row r="280" spans="1:11" s="654" customFormat="1" ht="33.75">
      <c r="A280" s="685" t="s">
        <v>11413</v>
      </c>
      <c r="B280" s="685" t="s">
        <v>11414</v>
      </c>
      <c r="C280" s="722" t="s">
        <v>11415</v>
      </c>
      <c r="D280" s="711">
        <v>7</v>
      </c>
      <c r="E280" s="712">
        <v>205821</v>
      </c>
      <c r="F280" s="713">
        <f t="shared" si="14"/>
        <v>29403</v>
      </c>
      <c r="G280" s="719"/>
      <c r="H280" s="715">
        <v>7</v>
      </c>
      <c r="I280" s="716">
        <v>205821</v>
      </c>
      <c r="J280" s="670">
        <f t="shared" si="13"/>
        <v>29403</v>
      </c>
      <c r="K280" s="720"/>
    </row>
    <row r="281" spans="1:11" s="654" customFormat="1" ht="22.5">
      <c r="A281" s="685" t="s">
        <v>11416</v>
      </c>
      <c r="B281" s="685" t="s">
        <v>11417</v>
      </c>
      <c r="C281" s="722" t="s">
        <v>11418</v>
      </c>
      <c r="D281" s="711">
        <v>8</v>
      </c>
      <c r="E281" s="712">
        <v>831600</v>
      </c>
      <c r="F281" s="713">
        <f t="shared" si="14"/>
        <v>103950</v>
      </c>
      <c r="G281" s="719"/>
      <c r="H281" s="715">
        <v>7</v>
      </c>
      <c r="I281" s="716">
        <v>727650</v>
      </c>
      <c r="J281" s="670">
        <f t="shared" si="13"/>
        <v>103950</v>
      </c>
      <c r="K281" s="720"/>
    </row>
    <row r="282" spans="1:11" s="654" customFormat="1" ht="22.5">
      <c r="A282" s="685" t="s">
        <v>11419</v>
      </c>
      <c r="B282" s="685" t="s">
        <v>11420</v>
      </c>
      <c r="C282" s="722" t="s">
        <v>11421</v>
      </c>
      <c r="D282" s="711">
        <v>27</v>
      </c>
      <c r="E282" s="712">
        <v>962280</v>
      </c>
      <c r="F282" s="713">
        <f t="shared" si="14"/>
        <v>35640</v>
      </c>
      <c r="G282" s="719"/>
      <c r="H282" s="715">
        <v>25</v>
      </c>
      <c r="I282" s="716">
        <v>891000</v>
      </c>
      <c r="J282" s="670">
        <f t="shared" si="13"/>
        <v>35640</v>
      </c>
      <c r="K282" s="720"/>
    </row>
    <row r="283" spans="1:11" s="654" customFormat="1" ht="22.5">
      <c r="A283" s="685" t="s">
        <v>11422</v>
      </c>
      <c r="B283" s="685" t="s">
        <v>11423</v>
      </c>
      <c r="C283" s="722" t="s">
        <v>11424</v>
      </c>
      <c r="D283" s="711">
        <v>11</v>
      </c>
      <c r="E283" s="712">
        <v>579893</v>
      </c>
      <c r="F283" s="713">
        <f t="shared" si="14"/>
        <v>52717.545454545456</v>
      </c>
      <c r="G283" s="719"/>
      <c r="H283" s="715">
        <v>10</v>
      </c>
      <c r="I283" s="716">
        <v>527175</v>
      </c>
      <c r="J283" s="670">
        <f t="shared" si="13"/>
        <v>52717.5</v>
      </c>
      <c r="K283" s="720"/>
    </row>
    <row r="284" spans="1:11" s="654" customFormat="1" ht="22.5">
      <c r="A284" s="685" t="s">
        <v>11425</v>
      </c>
      <c r="B284" s="685" t="s">
        <v>11426</v>
      </c>
      <c r="C284" s="722" t="s">
        <v>11427</v>
      </c>
      <c r="D284" s="711">
        <v>20</v>
      </c>
      <c r="E284" s="712">
        <v>638551</v>
      </c>
      <c r="F284" s="713">
        <f t="shared" si="14"/>
        <v>31927.55</v>
      </c>
      <c r="G284" s="719"/>
      <c r="H284" s="715">
        <v>18</v>
      </c>
      <c r="I284" s="716">
        <v>574695</v>
      </c>
      <c r="J284" s="670">
        <f t="shared" si="13"/>
        <v>31927.5</v>
      </c>
      <c r="K284" s="720"/>
    </row>
    <row r="285" spans="1:11" s="654" customFormat="1" ht="22.5">
      <c r="A285" s="685" t="s">
        <v>11428</v>
      </c>
      <c r="B285" s="685" t="s">
        <v>11429</v>
      </c>
      <c r="C285" s="722" t="s">
        <v>11430</v>
      </c>
      <c r="D285" s="711">
        <v>1</v>
      </c>
      <c r="E285" s="712">
        <v>41283</v>
      </c>
      <c r="F285" s="713">
        <f t="shared" si="14"/>
        <v>41283</v>
      </c>
      <c r="G285" s="719"/>
      <c r="H285" s="715">
        <v>1</v>
      </c>
      <c r="I285" s="716">
        <v>41283</v>
      </c>
      <c r="J285" s="670">
        <f t="shared" si="13"/>
        <v>41283</v>
      </c>
      <c r="K285" s="720"/>
    </row>
    <row r="286" spans="1:11" s="654" customFormat="1" ht="33.75">
      <c r="A286" s="685" t="s">
        <v>11431</v>
      </c>
      <c r="B286" s="685" t="s">
        <v>11432</v>
      </c>
      <c r="C286" s="722" t="s">
        <v>11433</v>
      </c>
      <c r="D286" s="711">
        <v>26</v>
      </c>
      <c r="E286" s="712">
        <v>617760</v>
      </c>
      <c r="F286" s="713">
        <f t="shared" si="14"/>
        <v>23760</v>
      </c>
      <c r="G286" s="719"/>
      <c r="H286" s="715">
        <v>24</v>
      </c>
      <c r="I286" s="716">
        <v>570240</v>
      </c>
      <c r="J286" s="670">
        <f t="shared" si="13"/>
        <v>23760</v>
      </c>
      <c r="K286" s="720"/>
    </row>
    <row r="287" spans="1:11" s="654" customFormat="1" ht="33.75">
      <c r="A287" s="685" t="s">
        <v>11434</v>
      </c>
      <c r="B287" s="685" t="s">
        <v>11435</v>
      </c>
      <c r="C287" s="722" t="s">
        <v>11436</v>
      </c>
      <c r="D287" s="711">
        <v>39</v>
      </c>
      <c r="E287" s="712">
        <v>926640</v>
      </c>
      <c r="F287" s="713">
        <f t="shared" si="14"/>
        <v>23760</v>
      </c>
      <c r="G287" s="719"/>
      <c r="H287" s="715">
        <v>36</v>
      </c>
      <c r="I287" s="716">
        <v>855360</v>
      </c>
      <c r="J287" s="670">
        <f t="shared" si="13"/>
        <v>23760</v>
      </c>
      <c r="K287" s="720"/>
    </row>
    <row r="288" spans="1:11" s="654" customFormat="1" ht="22.5">
      <c r="A288" s="685" t="s">
        <v>11437</v>
      </c>
      <c r="B288" s="685" t="s">
        <v>11438</v>
      </c>
      <c r="C288" s="722" t="s">
        <v>11439</v>
      </c>
      <c r="D288" s="711">
        <v>32</v>
      </c>
      <c r="E288" s="712">
        <v>2803680</v>
      </c>
      <c r="F288" s="713">
        <f t="shared" si="14"/>
        <v>87615</v>
      </c>
      <c r="G288" s="719"/>
      <c r="H288" s="715">
        <v>30</v>
      </c>
      <c r="I288" s="716">
        <v>2628450</v>
      </c>
      <c r="J288" s="670">
        <f t="shared" si="13"/>
        <v>87615</v>
      </c>
      <c r="K288" s="720"/>
    </row>
    <row r="289" spans="1:11" s="654" customFormat="1" ht="33.75">
      <c r="A289" s="685" t="s">
        <v>11440</v>
      </c>
      <c r="B289" s="685" t="s">
        <v>11441</v>
      </c>
      <c r="C289" s="722" t="s">
        <v>11442</v>
      </c>
      <c r="D289" s="711">
        <v>9</v>
      </c>
      <c r="E289" s="712">
        <v>213840</v>
      </c>
      <c r="F289" s="713">
        <f t="shared" si="14"/>
        <v>23760</v>
      </c>
      <c r="G289" s="719"/>
      <c r="H289" s="715">
        <v>7</v>
      </c>
      <c r="I289" s="716">
        <v>166320</v>
      </c>
      <c r="J289" s="670">
        <f t="shared" si="13"/>
        <v>23760</v>
      </c>
      <c r="K289" s="720"/>
    </row>
    <row r="290" spans="1:11" s="654" customFormat="1" ht="33.75">
      <c r="A290" s="685" t="s">
        <v>11443</v>
      </c>
      <c r="B290" s="685" t="s">
        <v>11444</v>
      </c>
      <c r="C290" s="722" t="s">
        <v>11445</v>
      </c>
      <c r="D290" s="711">
        <v>6</v>
      </c>
      <c r="E290" s="712">
        <v>142560</v>
      </c>
      <c r="F290" s="713">
        <f t="shared" si="14"/>
        <v>23760</v>
      </c>
      <c r="G290" s="719"/>
      <c r="H290" s="715">
        <v>5</v>
      </c>
      <c r="I290" s="716">
        <v>118800</v>
      </c>
      <c r="J290" s="670">
        <f t="shared" si="13"/>
        <v>23760</v>
      </c>
      <c r="K290" s="720"/>
    </row>
    <row r="291" spans="1:11" s="654" customFormat="1" ht="22.5">
      <c r="A291" s="685" t="s">
        <v>11446</v>
      </c>
      <c r="B291" s="685" t="s">
        <v>11447</v>
      </c>
      <c r="C291" s="722" t="s">
        <v>11448</v>
      </c>
      <c r="D291" s="711">
        <v>20</v>
      </c>
      <c r="E291" s="712">
        <v>1054351</v>
      </c>
      <c r="F291" s="713">
        <f t="shared" si="14"/>
        <v>52717.55</v>
      </c>
      <c r="G291" s="719"/>
      <c r="H291" s="715">
        <v>18</v>
      </c>
      <c r="I291" s="716">
        <v>948915</v>
      </c>
      <c r="J291" s="670">
        <f t="shared" si="13"/>
        <v>52717.5</v>
      </c>
      <c r="K291" s="720"/>
    </row>
    <row r="292" spans="1:11" s="654" customFormat="1" ht="22.5">
      <c r="A292" s="685" t="s">
        <v>11449</v>
      </c>
      <c r="B292" s="685" t="s">
        <v>11450</v>
      </c>
      <c r="C292" s="722" t="s">
        <v>11451</v>
      </c>
      <c r="D292" s="711">
        <v>29</v>
      </c>
      <c r="E292" s="712">
        <v>3184577</v>
      </c>
      <c r="F292" s="713">
        <f t="shared" si="14"/>
        <v>109813</v>
      </c>
      <c r="G292" s="719"/>
      <c r="H292" s="715">
        <v>28</v>
      </c>
      <c r="I292" s="716">
        <v>3074764</v>
      </c>
      <c r="J292" s="670">
        <f t="shared" si="13"/>
        <v>109813</v>
      </c>
      <c r="K292" s="720"/>
    </row>
    <row r="293" spans="1:11" s="654" customFormat="1" ht="33.75">
      <c r="A293" s="685" t="s">
        <v>11452</v>
      </c>
      <c r="B293" s="685" t="s">
        <v>11453</v>
      </c>
      <c r="C293" s="722" t="s">
        <v>11454</v>
      </c>
      <c r="D293" s="711">
        <v>16</v>
      </c>
      <c r="E293" s="712">
        <v>878592</v>
      </c>
      <c r="F293" s="713">
        <f t="shared" si="14"/>
        <v>54912</v>
      </c>
      <c r="G293" s="719"/>
      <c r="H293" s="715">
        <v>15</v>
      </c>
      <c r="I293" s="716">
        <v>823680</v>
      </c>
      <c r="J293" s="670">
        <f t="shared" si="13"/>
        <v>54912</v>
      </c>
      <c r="K293" s="720"/>
    </row>
    <row r="294" spans="1:11" s="654" customFormat="1" ht="22.5">
      <c r="A294" s="685" t="s">
        <v>11455</v>
      </c>
      <c r="B294" s="685" t="s">
        <v>11456</v>
      </c>
      <c r="C294" s="722" t="s">
        <v>11457</v>
      </c>
      <c r="D294" s="711">
        <v>16</v>
      </c>
      <c r="E294" s="712">
        <v>302720</v>
      </c>
      <c r="F294" s="713">
        <f t="shared" si="14"/>
        <v>18920</v>
      </c>
      <c r="G294" s="719"/>
      <c r="H294" s="715">
        <v>15</v>
      </c>
      <c r="I294" s="716">
        <v>283800</v>
      </c>
      <c r="J294" s="670">
        <f t="shared" si="13"/>
        <v>18920</v>
      </c>
      <c r="K294" s="720"/>
    </row>
    <row r="295" spans="1:11" s="654" customFormat="1" ht="22.5">
      <c r="A295" s="685" t="s">
        <v>11458</v>
      </c>
      <c r="B295" s="685" t="s">
        <v>11459</v>
      </c>
      <c r="C295" s="722" t="s">
        <v>11460</v>
      </c>
      <c r="D295" s="711">
        <v>25</v>
      </c>
      <c r="E295" s="712">
        <v>2728688</v>
      </c>
      <c r="F295" s="713">
        <f t="shared" si="14"/>
        <v>109147.52</v>
      </c>
      <c r="G295" s="719"/>
      <c r="H295" s="715">
        <v>21</v>
      </c>
      <c r="I295" s="716">
        <v>2292097.5</v>
      </c>
      <c r="J295" s="670">
        <f t="shared" si="13"/>
        <v>109147.5</v>
      </c>
      <c r="K295" s="720"/>
    </row>
    <row r="296" spans="1:11" s="654" customFormat="1" ht="22.5">
      <c r="A296" s="685" t="s">
        <v>11461</v>
      </c>
      <c r="B296" s="685" t="s">
        <v>11462</v>
      </c>
      <c r="C296" s="722" t="s">
        <v>11463</v>
      </c>
      <c r="D296" s="711">
        <v>64</v>
      </c>
      <c r="E296" s="712">
        <v>1615680</v>
      </c>
      <c r="F296" s="713">
        <f t="shared" si="14"/>
        <v>25245</v>
      </c>
      <c r="G296" s="719"/>
      <c r="H296" s="715">
        <v>55</v>
      </c>
      <c r="I296" s="716">
        <v>1388475</v>
      </c>
      <c r="J296" s="670">
        <f t="shared" si="13"/>
        <v>25245</v>
      </c>
      <c r="K296" s="720"/>
    </row>
    <row r="297" spans="1:11" s="654" customFormat="1" ht="22.5">
      <c r="A297" s="685" t="s">
        <v>11464</v>
      </c>
      <c r="B297" s="685" t="s">
        <v>11465</v>
      </c>
      <c r="C297" s="722" t="s">
        <v>11466</v>
      </c>
      <c r="D297" s="711">
        <v>18</v>
      </c>
      <c r="E297" s="712">
        <v>1871100</v>
      </c>
      <c r="F297" s="713">
        <f t="shared" si="14"/>
        <v>103950</v>
      </c>
      <c r="G297" s="719"/>
      <c r="H297" s="715">
        <v>17</v>
      </c>
      <c r="I297" s="716">
        <v>1767150</v>
      </c>
      <c r="J297" s="670">
        <f t="shared" si="13"/>
        <v>103950</v>
      </c>
      <c r="K297" s="720"/>
    </row>
    <row r="298" spans="1:11" s="654" customFormat="1" ht="33.75">
      <c r="A298" s="685" t="s">
        <v>11467</v>
      </c>
      <c r="B298" s="685" t="s">
        <v>11468</v>
      </c>
      <c r="C298" s="722" t="s">
        <v>11469</v>
      </c>
      <c r="D298" s="711">
        <v>6</v>
      </c>
      <c r="E298" s="712">
        <v>623700</v>
      </c>
      <c r="F298" s="713">
        <f t="shared" si="14"/>
        <v>103950</v>
      </c>
      <c r="G298" s="719"/>
      <c r="H298" s="715">
        <v>5</v>
      </c>
      <c r="I298" s="716">
        <v>519750</v>
      </c>
      <c r="J298" s="670">
        <f t="shared" si="13"/>
        <v>103950</v>
      </c>
      <c r="K298" s="720"/>
    </row>
    <row r="299" spans="1:11" s="654" customFormat="1" ht="22.5">
      <c r="A299" s="685" t="s">
        <v>11470</v>
      </c>
      <c r="B299" s="685" t="s">
        <v>11471</v>
      </c>
      <c r="C299" s="722" t="s">
        <v>11472</v>
      </c>
      <c r="D299" s="711">
        <v>12</v>
      </c>
      <c r="E299" s="712">
        <v>427680</v>
      </c>
      <c r="F299" s="713">
        <f t="shared" si="14"/>
        <v>35640</v>
      </c>
      <c r="G299" s="719"/>
      <c r="H299" s="715">
        <v>10</v>
      </c>
      <c r="I299" s="716">
        <v>356400</v>
      </c>
      <c r="J299" s="670">
        <f t="shared" si="13"/>
        <v>35640</v>
      </c>
      <c r="K299" s="720"/>
    </row>
    <row r="300" spans="1:11" s="654" customFormat="1" ht="22.5">
      <c r="A300" s="685" t="s">
        <v>11473</v>
      </c>
      <c r="B300" s="685" t="s">
        <v>11474</v>
      </c>
      <c r="C300" s="722" t="s">
        <v>11475</v>
      </c>
      <c r="D300" s="711">
        <v>29</v>
      </c>
      <c r="E300" s="712">
        <v>1528808</v>
      </c>
      <c r="F300" s="713">
        <f t="shared" si="14"/>
        <v>52717.517241379312</v>
      </c>
      <c r="G300" s="719"/>
      <c r="H300" s="715">
        <v>28</v>
      </c>
      <c r="I300" s="716">
        <v>1476090</v>
      </c>
      <c r="J300" s="670">
        <f t="shared" si="13"/>
        <v>52717.5</v>
      </c>
      <c r="K300" s="720"/>
    </row>
    <row r="301" spans="1:11" s="654" customFormat="1" ht="22.5">
      <c r="A301" s="685" t="s">
        <v>11476</v>
      </c>
      <c r="B301" s="685" t="s">
        <v>11477</v>
      </c>
      <c r="C301" s="722" t="s">
        <v>11478</v>
      </c>
      <c r="D301" s="711">
        <v>28</v>
      </c>
      <c r="E301" s="712">
        <v>1476091</v>
      </c>
      <c r="F301" s="713">
        <f t="shared" si="14"/>
        <v>52717.535714285717</v>
      </c>
      <c r="G301" s="719"/>
      <c r="H301" s="715">
        <v>24</v>
      </c>
      <c r="I301" s="716">
        <v>1265220</v>
      </c>
      <c r="J301" s="670">
        <f t="shared" ref="J301:J364" si="15">I301/H301</f>
        <v>52717.5</v>
      </c>
      <c r="K301" s="720"/>
    </row>
    <row r="302" spans="1:11" s="654" customFormat="1" ht="22.5">
      <c r="A302" s="685" t="s">
        <v>11479</v>
      </c>
      <c r="B302" s="685" t="s">
        <v>11480</v>
      </c>
      <c r="C302" s="722" t="s">
        <v>11481</v>
      </c>
      <c r="D302" s="711">
        <v>12</v>
      </c>
      <c r="E302" s="712">
        <v>632610</v>
      </c>
      <c r="F302" s="713">
        <f t="shared" si="14"/>
        <v>52717.5</v>
      </c>
      <c r="G302" s="719"/>
      <c r="H302" s="715">
        <v>11</v>
      </c>
      <c r="I302" s="716">
        <v>579892.5</v>
      </c>
      <c r="J302" s="670">
        <f t="shared" si="15"/>
        <v>52717.5</v>
      </c>
      <c r="K302" s="720"/>
    </row>
    <row r="303" spans="1:11" s="654" customFormat="1" ht="22.5">
      <c r="A303" s="685" t="s">
        <v>11482</v>
      </c>
      <c r="B303" s="685" t="s">
        <v>11483</v>
      </c>
      <c r="C303" s="722" t="s">
        <v>11484</v>
      </c>
      <c r="D303" s="711">
        <v>8</v>
      </c>
      <c r="E303" s="712">
        <v>421740</v>
      </c>
      <c r="F303" s="713">
        <f t="shared" si="14"/>
        <v>52717.5</v>
      </c>
      <c r="G303" s="719"/>
      <c r="H303" s="715">
        <v>7</v>
      </c>
      <c r="I303" s="716">
        <v>369022.5</v>
      </c>
      <c r="J303" s="670">
        <f t="shared" si="15"/>
        <v>52717.5</v>
      </c>
      <c r="K303" s="720"/>
    </row>
    <row r="304" spans="1:11" s="654" customFormat="1" ht="22.5">
      <c r="A304" s="685" t="s">
        <v>11485</v>
      </c>
      <c r="B304" s="685" t="s">
        <v>11486</v>
      </c>
      <c r="C304" s="722" t="s">
        <v>11487</v>
      </c>
      <c r="D304" s="711">
        <v>30</v>
      </c>
      <c r="E304" s="712">
        <v>957826</v>
      </c>
      <c r="F304" s="713">
        <f t="shared" si="14"/>
        <v>31927.533333333333</v>
      </c>
      <c r="G304" s="719"/>
      <c r="H304" s="715">
        <v>28</v>
      </c>
      <c r="I304" s="716">
        <v>893970</v>
      </c>
      <c r="J304" s="670">
        <f t="shared" si="15"/>
        <v>31927.5</v>
      </c>
      <c r="K304" s="720"/>
    </row>
    <row r="305" spans="1:11" s="654" customFormat="1" ht="22.5">
      <c r="A305" s="685" t="s">
        <v>11488</v>
      </c>
      <c r="B305" s="685" t="s">
        <v>11489</v>
      </c>
      <c r="C305" s="722" t="s">
        <v>11490</v>
      </c>
      <c r="D305" s="711">
        <v>28</v>
      </c>
      <c r="E305" s="712">
        <v>893971</v>
      </c>
      <c r="F305" s="713">
        <f t="shared" si="14"/>
        <v>31927.535714285714</v>
      </c>
      <c r="G305" s="719"/>
      <c r="H305" s="715">
        <v>25</v>
      </c>
      <c r="I305" s="716">
        <v>798187.5</v>
      </c>
      <c r="J305" s="670">
        <f t="shared" si="15"/>
        <v>31927.5</v>
      </c>
      <c r="K305" s="720"/>
    </row>
    <row r="306" spans="1:11" s="654" customFormat="1" ht="22.5">
      <c r="A306" s="685" t="s">
        <v>11491</v>
      </c>
      <c r="B306" s="685" t="s">
        <v>11492</v>
      </c>
      <c r="C306" s="722" t="s">
        <v>11493</v>
      </c>
      <c r="D306" s="711">
        <v>13</v>
      </c>
      <c r="E306" s="712">
        <v>415058</v>
      </c>
      <c r="F306" s="713">
        <f t="shared" si="14"/>
        <v>31927.538461538461</v>
      </c>
      <c r="G306" s="719"/>
      <c r="H306" s="715">
        <v>13</v>
      </c>
      <c r="I306" s="716">
        <v>415057.5</v>
      </c>
      <c r="J306" s="670">
        <f t="shared" si="15"/>
        <v>31927.5</v>
      </c>
      <c r="K306" s="720"/>
    </row>
    <row r="307" spans="1:11" s="654" customFormat="1" ht="22.5">
      <c r="A307" s="685" t="s">
        <v>11494</v>
      </c>
      <c r="B307" s="685" t="s">
        <v>11495</v>
      </c>
      <c r="C307" s="722" t="s">
        <v>11496</v>
      </c>
      <c r="D307" s="711">
        <v>9</v>
      </c>
      <c r="E307" s="712">
        <v>287348</v>
      </c>
      <c r="F307" s="713">
        <f t="shared" si="14"/>
        <v>31927.555555555555</v>
      </c>
      <c r="G307" s="719"/>
      <c r="H307" s="715">
        <v>9</v>
      </c>
      <c r="I307" s="716">
        <v>287347.5</v>
      </c>
      <c r="J307" s="670">
        <f t="shared" si="15"/>
        <v>31927.5</v>
      </c>
      <c r="K307" s="720"/>
    </row>
    <row r="308" spans="1:11" s="654" customFormat="1" ht="24.75" customHeight="1">
      <c r="A308" s="685" t="s">
        <v>11497</v>
      </c>
      <c r="B308" s="685" t="s">
        <v>11498</v>
      </c>
      <c r="C308" s="722" t="s">
        <v>11499</v>
      </c>
      <c r="D308" s="711">
        <v>19</v>
      </c>
      <c r="E308" s="712">
        <v>451440</v>
      </c>
      <c r="F308" s="713">
        <f t="shared" si="14"/>
        <v>23760</v>
      </c>
      <c r="G308" s="719"/>
      <c r="H308" s="715">
        <v>18</v>
      </c>
      <c r="I308" s="716">
        <v>427680</v>
      </c>
      <c r="J308" s="670">
        <f t="shared" si="15"/>
        <v>23760</v>
      </c>
      <c r="K308" s="720"/>
    </row>
    <row r="309" spans="1:11" s="654" customFormat="1" ht="33.75">
      <c r="A309" s="685" t="s">
        <v>11500</v>
      </c>
      <c r="B309" s="685" t="s">
        <v>11501</v>
      </c>
      <c r="C309" s="722" t="s">
        <v>11502</v>
      </c>
      <c r="D309" s="711">
        <v>33</v>
      </c>
      <c r="E309" s="712">
        <v>2891295</v>
      </c>
      <c r="F309" s="713">
        <f t="shared" si="14"/>
        <v>87615</v>
      </c>
      <c r="G309" s="719"/>
      <c r="H309" s="715">
        <v>25</v>
      </c>
      <c r="I309" s="716">
        <v>2190375</v>
      </c>
      <c r="J309" s="670">
        <f t="shared" si="15"/>
        <v>87615</v>
      </c>
      <c r="K309" s="720"/>
    </row>
    <row r="310" spans="1:11" s="654" customFormat="1" ht="22.5">
      <c r="A310" s="685" t="s">
        <v>11503</v>
      </c>
      <c r="B310" s="685" t="s">
        <v>11504</v>
      </c>
      <c r="C310" s="722" t="s">
        <v>11505</v>
      </c>
      <c r="D310" s="711">
        <v>28</v>
      </c>
      <c r="E310" s="712">
        <v>2577960</v>
      </c>
      <c r="F310" s="713">
        <f t="shared" si="14"/>
        <v>92070</v>
      </c>
      <c r="G310" s="719"/>
      <c r="H310" s="715">
        <v>23</v>
      </c>
      <c r="I310" s="716">
        <v>2117610</v>
      </c>
      <c r="J310" s="670">
        <f t="shared" si="15"/>
        <v>92070</v>
      </c>
      <c r="K310" s="720"/>
    </row>
    <row r="311" spans="1:11" s="654" customFormat="1" ht="33.75">
      <c r="A311" s="685" t="s">
        <v>11506</v>
      </c>
      <c r="B311" s="685" t="s">
        <v>11507</v>
      </c>
      <c r="C311" s="722" t="s">
        <v>11508</v>
      </c>
      <c r="D311" s="711">
        <v>5</v>
      </c>
      <c r="E311" s="712">
        <v>95783</v>
      </c>
      <c r="F311" s="713">
        <f t="shared" si="14"/>
        <v>19156.599999999999</v>
      </c>
      <c r="G311" s="719"/>
      <c r="H311" s="715">
        <v>4</v>
      </c>
      <c r="I311" s="716">
        <v>76626</v>
      </c>
      <c r="J311" s="670">
        <f t="shared" si="15"/>
        <v>19156.5</v>
      </c>
      <c r="K311" s="720"/>
    </row>
    <row r="312" spans="1:11" s="654" customFormat="1" ht="33.75">
      <c r="A312" s="685" t="s">
        <v>11509</v>
      </c>
      <c r="B312" s="685" t="s">
        <v>11510</v>
      </c>
      <c r="C312" s="722" t="s">
        <v>11511</v>
      </c>
      <c r="D312" s="711">
        <v>4</v>
      </c>
      <c r="E312" s="712">
        <v>76626</v>
      </c>
      <c r="F312" s="713">
        <f t="shared" si="14"/>
        <v>19156.5</v>
      </c>
      <c r="G312" s="719"/>
      <c r="H312" s="715">
        <v>4</v>
      </c>
      <c r="I312" s="716">
        <v>76626</v>
      </c>
      <c r="J312" s="670">
        <f t="shared" si="15"/>
        <v>19156.5</v>
      </c>
      <c r="K312" s="720"/>
    </row>
    <row r="313" spans="1:11" s="654" customFormat="1" ht="22.5">
      <c r="A313" s="685" t="s">
        <v>11512</v>
      </c>
      <c r="B313" s="685" t="s">
        <v>11513</v>
      </c>
      <c r="C313" s="722" t="s">
        <v>11514</v>
      </c>
      <c r="D313" s="711">
        <v>1</v>
      </c>
      <c r="E313" s="712">
        <v>126671</v>
      </c>
      <c r="F313" s="713">
        <f t="shared" si="14"/>
        <v>126671</v>
      </c>
      <c r="G313" s="719"/>
      <c r="H313" s="715">
        <v>1</v>
      </c>
      <c r="I313" s="716">
        <v>126670.5</v>
      </c>
      <c r="J313" s="670">
        <f t="shared" si="15"/>
        <v>126670.5</v>
      </c>
      <c r="K313" s="720"/>
    </row>
    <row r="314" spans="1:11" s="654" customFormat="1" ht="22.5">
      <c r="A314" s="685" t="s">
        <v>11515</v>
      </c>
      <c r="B314" s="685" t="s">
        <v>11516</v>
      </c>
      <c r="C314" s="722" t="s">
        <v>11517</v>
      </c>
      <c r="D314" s="711">
        <v>190</v>
      </c>
      <c r="E314" s="712">
        <v>1527600</v>
      </c>
      <c r="F314" s="713">
        <f t="shared" si="14"/>
        <v>8040</v>
      </c>
      <c r="G314" s="719"/>
      <c r="H314" s="715">
        <v>166</v>
      </c>
      <c r="I314" s="716">
        <v>1334640</v>
      </c>
      <c r="J314" s="670">
        <f t="shared" si="15"/>
        <v>8040</v>
      </c>
      <c r="K314" s="720"/>
    </row>
    <row r="315" spans="1:11" s="654" customFormat="1" ht="22.5">
      <c r="A315" s="685" t="s">
        <v>11518</v>
      </c>
      <c r="B315" s="685" t="s">
        <v>11519</v>
      </c>
      <c r="C315" s="722" t="s">
        <v>11520</v>
      </c>
      <c r="D315" s="711">
        <v>14</v>
      </c>
      <c r="E315" s="712">
        <v>727650</v>
      </c>
      <c r="F315" s="713">
        <f t="shared" si="14"/>
        <v>51975</v>
      </c>
      <c r="G315" s="719"/>
      <c r="H315" s="715">
        <v>14</v>
      </c>
      <c r="I315" s="716">
        <v>727650</v>
      </c>
      <c r="J315" s="670">
        <f t="shared" si="15"/>
        <v>51975</v>
      </c>
      <c r="K315" s="720"/>
    </row>
    <row r="316" spans="1:11" s="654" customFormat="1" ht="22.5">
      <c r="A316" s="685" t="s">
        <v>11521</v>
      </c>
      <c r="B316" s="685" t="s">
        <v>11522</v>
      </c>
      <c r="C316" s="722" t="s">
        <v>11523</v>
      </c>
      <c r="D316" s="711">
        <v>8</v>
      </c>
      <c r="E316" s="712">
        <v>326701</v>
      </c>
      <c r="F316" s="713">
        <f t="shared" si="14"/>
        <v>40837.625</v>
      </c>
      <c r="G316" s="719"/>
      <c r="H316" s="715">
        <v>8</v>
      </c>
      <c r="I316" s="716">
        <v>326700</v>
      </c>
      <c r="J316" s="670">
        <f t="shared" si="15"/>
        <v>40837.5</v>
      </c>
      <c r="K316" s="720"/>
    </row>
    <row r="317" spans="1:11" s="654" customFormat="1" ht="22.5">
      <c r="A317" s="685" t="s">
        <v>11524</v>
      </c>
      <c r="B317" s="685" t="s">
        <v>11525</v>
      </c>
      <c r="C317" s="722" t="s">
        <v>11526</v>
      </c>
      <c r="D317" s="711">
        <v>38</v>
      </c>
      <c r="E317" s="712">
        <v>987525</v>
      </c>
      <c r="F317" s="713">
        <f t="shared" si="14"/>
        <v>25987.5</v>
      </c>
      <c r="G317" s="719"/>
      <c r="H317" s="715">
        <v>29</v>
      </c>
      <c r="I317" s="716">
        <v>753637.5</v>
      </c>
      <c r="J317" s="670">
        <f t="shared" si="15"/>
        <v>25987.5</v>
      </c>
      <c r="K317" s="720"/>
    </row>
    <row r="318" spans="1:11" s="654" customFormat="1" ht="22.5">
      <c r="A318" s="685" t="s">
        <v>11527</v>
      </c>
      <c r="B318" s="685" t="s">
        <v>11528</v>
      </c>
      <c r="C318" s="722" t="s">
        <v>11529</v>
      </c>
      <c r="D318" s="711">
        <v>31</v>
      </c>
      <c r="E318" s="712">
        <v>805613</v>
      </c>
      <c r="F318" s="713">
        <f t="shared" si="14"/>
        <v>25987.516129032258</v>
      </c>
      <c r="G318" s="719"/>
      <c r="H318" s="715">
        <v>29</v>
      </c>
      <c r="I318" s="716">
        <v>753637.5</v>
      </c>
      <c r="J318" s="670">
        <f t="shared" si="15"/>
        <v>25987.5</v>
      </c>
      <c r="K318" s="720"/>
    </row>
    <row r="319" spans="1:11" s="654" customFormat="1" ht="22.5">
      <c r="A319" s="685" t="s">
        <v>11530</v>
      </c>
      <c r="B319" s="685" t="s">
        <v>11531</v>
      </c>
      <c r="C319" s="722" t="s">
        <v>11532</v>
      </c>
      <c r="D319" s="711">
        <v>22</v>
      </c>
      <c r="E319" s="712">
        <v>2432935</v>
      </c>
      <c r="F319" s="713">
        <f t="shared" si="14"/>
        <v>110587.95454545454</v>
      </c>
      <c r="G319" s="719"/>
      <c r="H319" s="715">
        <v>20</v>
      </c>
      <c r="I319" s="716">
        <v>2211759</v>
      </c>
      <c r="J319" s="670">
        <f t="shared" si="15"/>
        <v>110587.95</v>
      </c>
      <c r="K319" s="720"/>
    </row>
    <row r="320" spans="1:11" s="654" customFormat="1" ht="22.5">
      <c r="A320" s="685" t="s">
        <v>11533</v>
      </c>
      <c r="B320" s="685" t="s">
        <v>11534</v>
      </c>
      <c r="C320" s="722" t="s">
        <v>11535</v>
      </c>
      <c r="D320" s="711">
        <v>32</v>
      </c>
      <c r="E320" s="712">
        <v>3514016</v>
      </c>
      <c r="F320" s="713">
        <f t="shared" si="14"/>
        <v>109813</v>
      </c>
      <c r="G320" s="719"/>
      <c r="H320" s="715">
        <v>27</v>
      </c>
      <c r="I320" s="716">
        <v>2964951</v>
      </c>
      <c r="J320" s="670">
        <f t="shared" si="15"/>
        <v>109813</v>
      </c>
      <c r="K320" s="720"/>
    </row>
    <row r="321" spans="1:11" s="654" customFormat="1" ht="22.5">
      <c r="A321" s="685" t="s">
        <v>11536</v>
      </c>
      <c r="B321" s="685" t="s">
        <v>11537</v>
      </c>
      <c r="C321" s="722" t="s">
        <v>11538</v>
      </c>
      <c r="D321" s="711">
        <v>15</v>
      </c>
      <c r="E321" s="712">
        <v>1559250</v>
      </c>
      <c r="F321" s="713">
        <f t="shared" si="14"/>
        <v>103950</v>
      </c>
      <c r="G321" s="719"/>
      <c r="H321" s="715">
        <v>15</v>
      </c>
      <c r="I321" s="716">
        <v>1559250</v>
      </c>
      <c r="J321" s="670">
        <f t="shared" si="15"/>
        <v>103950</v>
      </c>
      <c r="K321" s="720"/>
    </row>
    <row r="322" spans="1:11" s="654" customFormat="1" ht="22.5">
      <c r="A322" s="685" t="s">
        <v>11539</v>
      </c>
      <c r="B322" s="685" t="s">
        <v>11540</v>
      </c>
      <c r="C322" s="722" t="s">
        <v>11541</v>
      </c>
      <c r="D322" s="711">
        <v>2</v>
      </c>
      <c r="E322" s="712">
        <v>82566</v>
      </c>
      <c r="F322" s="713">
        <f t="shared" si="14"/>
        <v>41283</v>
      </c>
      <c r="G322" s="719"/>
      <c r="H322" s="715">
        <v>1</v>
      </c>
      <c r="I322" s="716">
        <v>41283</v>
      </c>
      <c r="J322" s="670">
        <f t="shared" si="15"/>
        <v>41283</v>
      </c>
      <c r="K322" s="720"/>
    </row>
    <row r="323" spans="1:11" s="654" customFormat="1" ht="21.75" customHeight="1">
      <c r="A323" s="685" t="s">
        <v>11542</v>
      </c>
      <c r="B323" s="685" t="s">
        <v>11543</v>
      </c>
      <c r="C323" s="722" t="s">
        <v>11544</v>
      </c>
      <c r="D323" s="711">
        <v>5</v>
      </c>
      <c r="E323" s="712">
        <v>118800</v>
      </c>
      <c r="F323" s="713">
        <f t="shared" si="14"/>
        <v>23760</v>
      </c>
      <c r="G323" s="719"/>
      <c r="H323" s="715">
        <v>5</v>
      </c>
      <c r="I323" s="716">
        <v>118800</v>
      </c>
      <c r="J323" s="670">
        <f t="shared" si="15"/>
        <v>23760</v>
      </c>
      <c r="K323" s="720"/>
    </row>
    <row r="324" spans="1:11" s="654" customFormat="1" ht="22.5">
      <c r="A324" s="685" t="s">
        <v>11545</v>
      </c>
      <c r="B324" s="685" t="s">
        <v>11546</v>
      </c>
      <c r="C324" s="722" t="s">
        <v>11547</v>
      </c>
      <c r="D324" s="711">
        <v>18</v>
      </c>
      <c r="E324" s="712">
        <v>1871100</v>
      </c>
      <c r="F324" s="713">
        <f t="shared" si="14"/>
        <v>103950</v>
      </c>
      <c r="G324" s="719"/>
      <c r="H324" s="715">
        <v>17</v>
      </c>
      <c r="I324" s="716">
        <v>1767150</v>
      </c>
      <c r="J324" s="670">
        <f t="shared" si="15"/>
        <v>103950</v>
      </c>
      <c r="K324" s="720"/>
    </row>
    <row r="325" spans="1:11" s="654" customFormat="1" ht="22.5">
      <c r="A325" s="685" t="s">
        <v>11548</v>
      </c>
      <c r="B325" s="685" t="s">
        <v>11549</v>
      </c>
      <c r="C325" s="722" t="s">
        <v>11550</v>
      </c>
      <c r="D325" s="711">
        <v>15</v>
      </c>
      <c r="E325" s="712">
        <v>1559250</v>
      </c>
      <c r="F325" s="713">
        <f t="shared" si="14"/>
        <v>103950</v>
      </c>
      <c r="G325" s="719"/>
      <c r="H325" s="715">
        <v>12</v>
      </c>
      <c r="I325" s="716">
        <v>1247400</v>
      </c>
      <c r="J325" s="670">
        <f t="shared" si="15"/>
        <v>103950</v>
      </c>
      <c r="K325" s="720"/>
    </row>
    <row r="326" spans="1:11" s="654" customFormat="1" ht="33.75">
      <c r="A326" s="685" t="s">
        <v>11551</v>
      </c>
      <c r="B326" s="685" t="s">
        <v>11552</v>
      </c>
      <c r="C326" s="722" t="s">
        <v>11553</v>
      </c>
      <c r="D326" s="711">
        <v>18</v>
      </c>
      <c r="E326" s="712">
        <v>427680</v>
      </c>
      <c r="F326" s="713">
        <f t="shared" si="14"/>
        <v>23760</v>
      </c>
      <c r="G326" s="719"/>
      <c r="H326" s="715">
        <v>16</v>
      </c>
      <c r="I326" s="716">
        <v>380160</v>
      </c>
      <c r="J326" s="670">
        <f t="shared" si="15"/>
        <v>23760</v>
      </c>
      <c r="K326" s="720"/>
    </row>
    <row r="327" spans="1:11" s="654" customFormat="1" ht="23.25" customHeight="1">
      <c r="A327" s="685" t="s">
        <v>11554</v>
      </c>
      <c r="B327" s="685" t="s">
        <v>11555</v>
      </c>
      <c r="C327" s="722" t="s">
        <v>11556</v>
      </c>
      <c r="D327" s="711">
        <v>1</v>
      </c>
      <c r="E327" s="712">
        <v>187259</v>
      </c>
      <c r="F327" s="713">
        <f t="shared" si="14"/>
        <v>187259</v>
      </c>
      <c r="G327" s="719"/>
      <c r="H327" s="715">
        <v>1</v>
      </c>
      <c r="I327" s="716">
        <v>187258.5</v>
      </c>
      <c r="J327" s="670">
        <f t="shared" si="15"/>
        <v>187258.5</v>
      </c>
      <c r="K327" s="720"/>
    </row>
    <row r="328" spans="1:11" s="654" customFormat="1" ht="33.75">
      <c r="A328" s="685" t="s">
        <v>11557</v>
      </c>
      <c r="B328" s="685" t="s">
        <v>11558</v>
      </c>
      <c r="C328" s="722" t="s">
        <v>11559</v>
      </c>
      <c r="D328" s="711">
        <v>2</v>
      </c>
      <c r="E328" s="712">
        <v>100980</v>
      </c>
      <c r="F328" s="713">
        <f t="shared" si="14"/>
        <v>50490</v>
      </c>
      <c r="G328" s="719"/>
      <c r="H328" s="715">
        <v>2</v>
      </c>
      <c r="I328" s="716">
        <v>100980</v>
      </c>
      <c r="J328" s="670">
        <f t="shared" si="15"/>
        <v>50490</v>
      </c>
      <c r="K328" s="720"/>
    </row>
    <row r="329" spans="1:11" s="654" customFormat="1" ht="33.75">
      <c r="A329" s="685" t="s">
        <v>11560</v>
      </c>
      <c r="B329" s="685" t="s">
        <v>11561</v>
      </c>
      <c r="C329" s="722" t="s">
        <v>11562</v>
      </c>
      <c r="D329" s="711">
        <v>1</v>
      </c>
      <c r="E329" s="712">
        <v>313097</v>
      </c>
      <c r="F329" s="713">
        <f t="shared" si="14"/>
        <v>313097</v>
      </c>
      <c r="G329" s="719"/>
      <c r="H329" s="715">
        <v>1</v>
      </c>
      <c r="I329" s="716">
        <v>313097.40000000002</v>
      </c>
      <c r="J329" s="670">
        <f t="shared" si="15"/>
        <v>313097.40000000002</v>
      </c>
      <c r="K329" s="720"/>
    </row>
    <row r="330" spans="1:11" s="654" customFormat="1" ht="22.5" customHeight="1">
      <c r="A330" s="685" t="s">
        <v>11563</v>
      </c>
      <c r="B330" s="685" t="s">
        <v>11564</v>
      </c>
      <c r="C330" s="722" t="s">
        <v>11565</v>
      </c>
      <c r="D330" s="711">
        <v>2</v>
      </c>
      <c r="E330" s="712">
        <v>237600</v>
      </c>
      <c r="F330" s="713">
        <f t="shared" si="14"/>
        <v>118800</v>
      </c>
      <c r="G330" s="719"/>
      <c r="H330" s="715">
        <v>2</v>
      </c>
      <c r="I330" s="716">
        <v>237600</v>
      </c>
      <c r="J330" s="670">
        <f t="shared" si="15"/>
        <v>118800</v>
      </c>
      <c r="K330" s="720"/>
    </row>
    <row r="331" spans="1:11" s="654" customFormat="1" ht="22.5">
      <c r="A331" s="685" t="s">
        <v>11566</v>
      </c>
      <c r="B331" s="685" t="s">
        <v>11567</v>
      </c>
      <c r="C331" s="722" t="s">
        <v>11568</v>
      </c>
      <c r="D331" s="711">
        <v>6</v>
      </c>
      <c r="E331" s="712">
        <v>245026</v>
      </c>
      <c r="F331" s="713">
        <f t="shared" si="14"/>
        <v>40837.666666666664</v>
      </c>
      <c r="G331" s="719"/>
      <c r="H331" s="715">
        <v>6</v>
      </c>
      <c r="I331" s="716">
        <v>245025</v>
      </c>
      <c r="J331" s="670">
        <f t="shared" si="15"/>
        <v>40837.5</v>
      </c>
      <c r="K331" s="720"/>
    </row>
    <row r="332" spans="1:11" s="654" customFormat="1" ht="22.5">
      <c r="A332" s="685" t="s">
        <v>11569</v>
      </c>
      <c r="B332" s="685" t="s">
        <v>11570</v>
      </c>
      <c r="C332" s="722" t="s">
        <v>11571</v>
      </c>
      <c r="D332" s="711">
        <v>13</v>
      </c>
      <c r="E332" s="712">
        <v>530888</v>
      </c>
      <c r="F332" s="713">
        <f t="shared" si="14"/>
        <v>40837.538461538461</v>
      </c>
      <c r="G332" s="719"/>
      <c r="H332" s="715">
        <v>13</v>
      </c>
      <c r="I332" s="716">
        <v>530887.5</v>
      </c>
      <c r="J332" s="670">
        <f t="shared" si="15"/>
        <v>40837.5</v>
      </c>
      <c r="K332" s="720"/>
    </row>
    <row r="333" spans="1:11" s="654" customFormat="1" ht="22.5">
      <c r="A333" s="685" t="s">
        <v>11572</v>
      </c>
      <c r="B333" s="685" t="s">
        <v>11573</v>
      </c>
      <c r="C333" s="722" t="s">
        <v>11574</v>
      </c>
      <c r="D333" s="711">
        <v>4</v>
      </c>
      <c r="E333" s="712">
        <v>207900</v>
      </c>
      <c r="F333" s="713">
        <f t="shared" ref="F333:F396" si="16">E333/D333</f>
        <v>51975</v>
      </c>
      <c r="G333" s="719"/>
      <c r="H333" s="715">
        <v>3</v>
      </c>
      <c r="I333" s="716">
        <v>155925</v>
      </c>
      <c r="J333" s="670">
        <f t="shared" si="15"/>
        <v>51975</v>
      </c>
      <c r="K333" s="720"/>
    </row>
    <row r="334" spans="1:11" s="654" customFormat="1" ht="22.5">
      <c r="A334" s="685" t="s">
        <v>11575</v>
      </c>
      <c r="B334" s="685" t="s">
        <v>11576</v>
      </c>
      <c r="C334" s="722" t="s">
        <v>11577</v>
      </c>
      <c r="D334" s="711">
        <v>21</v>
      </c>
      <c r="E334" s="712">
        <v>545738</v>
      </c>
      <c r="F334" s="713">
        <f t="shared" si="16"/>
        <v>25987.523809523809</v>
      </c>
      <c r="G334" s="719"/>
      <c r="H334" s="715">
        <v>17</v>
      </c>
      <c r="I334" s="716">
        <v>441787.5</v>
      </c>
      <c r="J334" s="670">
        <f t="shared" si="15"/>
        <v>25987.5</v>
      </c>
      <c r="K334" s="720"/>
    </row>
    <row r="335" spans="1:11" s="654" customFormat="1" ht="22.5">
      <c r="A335" s="685" t="s">
        <v>11578</v>
      </c>
      <c r="B335" s="685" t="s">
        <v>11579</v>
      </c>
      <c r="C335" s="722" t="s">
        <v>11580</v>
      </c>
      <c r="D335" s="711">
        <v>49</v>
      </c>
      <c r="E335" s="712">
        <v>1237005</v>
      </c>
      <c r="F335" s="713">
        <f t="shared" si="16"/>
        <v>25245</v>
      </c>
      <c r="G335" s="719"/>
      <c r="H335" s="715">
        <v>44</v>
      </c>
      <c r="I335" s="716">
        <v>1110780</v>
      </c>
      <c r="J335" s="670">
        <f t="shared" si="15"/>
        <v>25245</v>
      </c>
      <c r="K335" s="720"/>
    </row>
    <row r="336" spans="1:11" s="654" customFormat="1" ht="22.5">
      <c r="A336" s="685" t="s">
        <v>11581</v>
      </c>
      <c r="B336" s="685" t="s">
        <v>11582</v>
      </c>
      <c r="C336" s="722" t="s">
        <v>11583</v>
      </c>
      <c r="D336" s="711">
        <v>23</v>
      </c>
      <c r="E336" s="712">
        <v>2525699</v>
      </c>
      <c r="F336" s="713">
        <f t="shared" si="16"/>
        <v>109813</v>
      </c>
      <c r="G336" s="719"/>
      <c r="H336" s="715">
        <v>18</v>
      </c>
      <c r="I336" s="716">
        <v>1976634</v>
      </c>
      <c r="J336" s="670">
        <f t="shared" si="15"/>
        <v>109813</v>
      </c>
      <c r="K336" s="720"/>
    </row>
    <row r="337" spans="1:11" s="654" customFormat="1" ht="22.5">
      <c r="A337" s="685" t="s">
        <v>11584</v>
      </c>
      <c r="B337" s="685" t="s">
        <v>11585</v>
      </c>
      <c r="C337" s="722" t="s">
        <v>11586</v>
      </c>
      <c r="D337" s="711">
        <v>38</v>
      </c>
      <c r="E337" s="712">
        <v>2086656</v>
      </c>
      <c r="F337" s="713">
        <f t="shared" si="16"/>
        <v>54912</v>
      </c>
      <c r="G337" s="719"/>
      <c r="H337" s="715">
        <v>33</v>
      </c>
      <c r="I337" s="716">
        <v>1812096</v>
      </c>
      <c r="J337" s="670">
        <f t="shared" si="15"/>
        <v>54912</v>
      </c>
      <c r="K337" s="720"/>
    </row>
    <row r="338" spans="1:11" s="654" customFormat="1" ht="22.5">
      <c r="A338" s="685" t="s">
        <v>11587</v>
      </c>
      <c r="B338" s="685" t="s">
        <v>11588</v>
      </c>
      <c r="C338" s="722" t="s">
        <v>11589</v>
      </c>
      <c r="D338" s="711">
        <v>39</v>
      </c>
      <c r="E338" s="712">
        <v>737880</v>
      </c>
      <c r="F338" s="713">
        <f t="shared" si="16"/>
        <v>18920</v>
      </c>
      <c r="G338" s="719"/>
      <c r="H338" s="715">
        <v>33</v>
      </c>
      <c r="I338" s="716">
        <v>624360</v>
      </c>
      <c r="J338" s="670">
        <f t="shared" si="15"/>
        <v>18920</v>
      </c>
      <c r="K338" s="720"/>
    </row>
    <row r="339" spans="1:11" s="654" customFormat="1" ht="22.5">
      <c r="A339" s="685" t="s">
        <v>11590</v>
      </c>
      <c r="B339" s="685" t="s">
        <v>11591</v>
      </c>
      <c r="C339" s="722" t="s">
        <v>11592</v>
      </c>
      <c r="D339" s="711">
        <v>53</v>
      </c>
      <c r="E339" s="712">
        <v>1270940</v>
      </c>
      <c r="F339" s="713">
        <f t="shared" si="16"/>
        <v>23980</v>
      </c>
      <c r="G339" s="719"/>
      <c r="H339" s="715">
        <v>42</v>
      </c>
      <c r="I339" s="716">
        <v>1007160</v>
      </c>
      <c r="J339" s="670">
        <f t="shared" si="15"/>
        <v>23980</v>
      </c>
      <c r="K339" s="720"/>
    </row>
    <row r="340" spans="1:11" s="654" customFormat="1" ht="22.5">
      <c r="A340" s="685" t="s">
        <v>11593</v>
      </c>
      <c r="B340" s="685" t="s">
        <v>11033</v>
      </c>
      <c r="C340" s="722" t="s">
        <v>11594</v>
      </c>
      <c r="D340" s="711">
        <v>10</v>
      </c>
      <c r="E340" s="712">
        <v>187000</v>
      </c>
      <c r="F340" s="713">
        <f t="shared" si="16"/>
        <v>18700</v>
      </c>
      <c r="G340" s="719"/>
      <c r="H340" s="715">
        <v>10</v>
      </c>
      <c r="I340" s="716">
        <v>187000</v>
      </c>
      <c r="J340" s="670">
        <f t="shared" si="15"/>
        <v>18700</v>
      </c>
      <c r="K340" s="720"/>
    </row>
    <row r="341" spans="1:11" s="654" customFormat="1" ht="22.5">
      <c r="A341" s="685" t="s">
        <v>11595</v>
      </c>
      <c r="B341" s="685" t="s">
        <v>11596</v>
      </c>
      <c r="C341" s="722" t="s">
        <v>11597</v>
      </c>
      <c r="D341" s="711">
        <v>1</v>
      </c>
      <c r="E341" s="712">
        <v>25988</v>
      </c>
      <c r="F341" s="713">
        <f t="shared" si="16"/>
        <v>25988</v>
      </c>
      <c r="G341" s="719"/>
      <c r="H341" s="715">
        <v>1</v>
      </c>
      <c r="I341" s="716">
        <v>25987.5</v>
      </c>
      <c r="J341" s="670">
        <f t="shared" si="15"/>
        <v>25987.5</v>
      </c>
      <c r="K341" s="720"/>
    </row>
    <row r="342" spans="1:11" s="654" customFormat="1" ht="22.5">
      <c r="A342" s="685" t="s">
        <v>11598</v>
      </c>
      <c r="B342" s="685" t="s">
        <v>11599</v>
      </c>
      <c r="C342" s="722" t="s">
        <v>11600</v>
      </c>
      <c r="D342" s="711">
        <v>1</v>
      </c>
      <c r="E342" s="712">
        <v>109148</v>
      </c>
      <c r="F342" s="713">
        <f t="shared" si="16"/>
        <v>109148</v>
      </c>
      <c r="G342" s="719"/>
      <c r="H342" s="715">
        <v>1</v>
      </c>
      <c r="I342" s="716">
        <v>109147.5</v>
      </c>
      <c r="J342" s="670">
        <f t="shared" si="15"/>
        <v>109147.5</v>
      </c>
      <c r="K342" s="720"/>
    </row>
    <row r="343" spans="1:11" s="654" customFormat="1" ht="22.5">
      <c r="A343" s="685" t="s">
        <v>11601</v>
      </c>
      <c r="B343" s="685" t="s">
        <v>11602</v>
      </c>
      <c r="C343" s="722" t="s">
        <v>11603</v>
      </c>
      <c r="D343" s="711">
        <v>8</v>
      </c>
      <c r="E343" s="712">
        <v>415800</v>
      </c>
      <c r="F343" s="713">
        <f t="shared" si="16"/>
        <v>51975</v>
      </c>
      <c r="G343" s="719"/>
      <c r="H343" s="715">
        <v>8</v>
      </c>
      <c r="I343" s="716">
        <v>415800</v>
      </c>
      <c r="J343" s="670">
        <f t="shared" si="15"/>
        <v>51975</v>
      </c>
      <c r="K343" s="720"/>
    </row>
    <row r="344" spans="1:11" s="654" customFormat="1" ht="22.5">
      <c r="A344" s="685" t="s">
        <v>11604</v>
      </c>
      <c r="B344" s="685" t="s">
        <v>11605</v>
      </c>
      <c r="C344" s="722" t="s">
        <v>11606</v>
      </c>
      <c r="D344" s="711">
        <v>15</v>
      </c>
      <c r="E344" s="712">
        <v>389813</v>
      </c>
      <c r="F344" s="713">
        <f t="shared" si="16"/>
        <v>25987.533333333333</v>
      </c>
      <c r="G344" s="719"/>
      <c r="H344" s="715">
        <v>14</v>
      </c>
      <c r="I344" s="716">
        <v>363825</v>
      </c>
      <c r="J344" s="670">
        <f t="shared" si="15"/>
        <v>25987.5</v>
      </c>
      <c r="K344" s="720"/>
    </row>
    <row r="345" spans="1:11" s="654" customFormat="1" ht="22.5">
      <c r="A345" s="685" t="s">
        <v>11607</v>
      </c>
      <c r="B345" s="685" t="s">
        <v>11608</v>
      </c>
      <c r="C345" s="722" t="s">
        <v>11609</v>
      </c>
      <c r="D345" s="711">
        <v>19</v>
      </c>
      <c r="E345" s="712">
        <v>479655</v>
      </c>
      <c r="F345" s="713">
        <f t="shared" si="16"/>
        <v>25245</v>
      </c>
      <c r="G345" s="719"/>
      <c r="H345" s="715">
        <v>19</v>
      </c>
      <c r="I345" s="716">
        <v>479655</v>
      </c>
      <c r="J345" s="670">
        <f t="shared" si="15"/>
        <v>25245</v>
      </c>
      <c r="K345" s="720"/>
    </row>
    <row r="346" spans="1:11" s="654" customFormat="1" ht="22.5">
      <c r="A346" s="685" t="s">
        <v>11610</v>
      </c>
      <c r="B346" s="685" t="s">
        <v>11611</v>
      </c>
      <c r="C346" s="722" t="s">
        <v>11612</v>
      </c>
      <c r="D346" s="711">
        <v>3</v>
      </c>
      <c r="E346" s="712">
        <v>89100</v>
      </c>
      <c r="F346" s="713">
        <f t="shared" si="16"/>
        <v>29700</v>
      </c>
      <c r="G346" s="719"/>
      <c r="H346" s="715">
        <v>3</v>
      </c>
      <c r="I346" s="716">
        <v>89100</v>
      </c>
      <c r="J346" s="670">
        <f t="shared" si="15"/>
        <v>29700</v>
      </c>
      <c r="K346" s="720"/>
    </row>
    <row r="347" spans="1:11" s="654" customFormat="1" ht="22.5">
      <c r="A347" s="685" t="s">
        <v>11613</v>
      </c>
      <c r="B347" s="685" t="s">
        <v>11614</v>
      </c>
      <c r="C347" s="722" t="s">
        <v>11615</v>
      </c>
      <c r="D347" s="711">
        <v>823</v>
      </c>
      <c r="E347" s="712">
        <v>5846592</v>
      </c>
      <c r="F347" s="713">
        <f t="shared" si="16"/>
        <v>7104</v>
      </c>
      <c r="G347" s="719"/>
      <c r="H347" s="715">
        <v>740</v>
      </c>
      <c r="I347" s="716">
        <v>5256960</v>
      </c>
      <c r="J347" s="670">
        <f t="shared" si="15"/>
        <v>7104</v>
      </c>
      <c r="K347" s="720"/>
    </row>
    <row r="348" spans="1:11" s="654" customFormat="1" ht="22.5">
      <c r="A348" s="685" t="s">
        <v>11616</v>
      </c>
      <c r="B348" s="685" t="s">
        <v>11617</v>
      </c>
      <c r="C348" s="722" t="s">
        <v>11618</v>
      </c>
      <c r="D348" s="711">
        <v>1</v>
      </c>
      <c r="E348" s="712">
        <v>46970</v>
      </c>
      <c r="F348" s="713">
        <f t="shared" si="16"/>
        <v>46970</v>
      </c>
      <c r="G348" s="719"/>
      <c r="H348" s="715">
        <v>1</v>
      </c>
      <c r="I348" s="716">
        <v>46970</v>
      </c>
      <c r="J348" s="670">
        <f t="shared" si="15"/>
        <v>46970</v>
      </c>
      <c r="K348" s="720"/>
    </row>
    <row r="349" spans="1:11" s="654" customFormat="1" ht="22.5">
      <c r="A349" s="685" t="s">
        <v>11619</v>
      </c>
      <c r="B349" s="685" t="s">
        <v>11620</v>
      </c>
      <c r="C349" s="722" t="s">
        <v>11621</v>
      </c>
      <c r="D349" s="711">
        <v>13</v>
      </c>
      <c r="E349" s="712">
        <v>210600</v>
      </c>
      <c r="F349" s="713">
        <f t="shared" si="16"/>
        <v>16200</v>
      </c>
      <c r="G349" s="719"/>
      <c r="H349" s="715">
        <v>13</v>
      </c>
      <c r="I349" s="716">
        <v>210600</v>
      </c>
      <c r="J349" s="670">
        <f t="shared" si="15"/>
        <v>16200</v>
      </c>
      <c r="K349" s="720"/>
    </row>
    <row r="350" spans="1:11" s="654" customFormat="1" ht="22.5">
      <c r="A350" s="685" t="s">
        <v>11622</v>
      </c>
      <c r="B350" s="685" t="s">
        <v>11623</v>
      </c>
      <c r="C350" s="722" t="s">
        <v>11624</v>
      </c>
      <c r="D350" s="711">
        <v>11</v>
      </c>
      <c r="E350" s="712">
        <v>392040</v>
      </c>
      <c r="F350" s="713">
        <f t="shared" si="16"/>
        <v>35640</v>
      </c>
      <c r="G350" s="719"/>
      <c r="H350" s="715">
        <v>11</v>
      </c>
      <c r="I350" s="716">
        <v>392040</v>
      </c>
      <c r="J350" s="670">
        <f t="shared" si="15"/>
        <v>35640</v>
      </c>
      <c r="K350" s="720"/>
    </row>
    <row r="351" spans="1:11" s="654" customFormat="1" ht="22.5">
      <c r="A351" s="685" t="s">
        <v>11625</v>
      </c>
      <c r="B351" s="685" t="s">
        <v>11626</v>
      </c>
      <c r="C351" s="722" t="s">
        <v>11627</v>
      </c>
      <c r="D351" s="711">
        <v>14</v>
      </c>
      <c r="E351" s="712">
        <v>200200</v>
      </c>
      <c r="F351" s="713">
        <f t="shared" si="16"/>
        <v>14300</v>
      </c>
      <c r="G351" s="719"/>
      <c r="H351" s="715">
        <v>14</v>
      </c>
      <c r="I351" s="716">
        <v>200200</v>
      </c>
      <c r="J351" s="670">
        <f t="shared" si="15"/>
        <v>14300</v>
      </c>
      <c r="K351" s="720"/>
    </row>
    <row r="352" spans="1:11" s="654" customFormat="1" ht="22.5">
      <c r="A352" s="685" t="s">
        <v>11628</v>
      </c>
      <c r="B352" s="685" t="s">
        <v>11629</v>
      </c>
      <c r="C352" s="722" t="s">
        <v>11630</v>
      </c>
      <c r="D352" s="711">
        <v>4</v>
      </c>
      <c r="E352" s="712">
        <v>220000</v>
      </c>
      <c r="F352" s="713">
        <f t="shared" si="16"/>
        <v>55000</v>
      </c>
      <c r="G352" s="719"/>
      <c r="H352" s="715">
        <v>4</v>
      </c>
      <c r="I352" s="716">
        <v>220000</v>
      </c>
      <c r="J352" s="670">
        <f t="shared" si="15"/>
        <v>55000</v>
      </c>
      <c r="K352" s="720"/>
    </row>
    <row r="353" spans="1:11" s="654" customFormat="1" ht="22.5">
      <c r="A353" s="685" t="s">
        <v>11631</v>
      </c>
      <c r="B353" s="685" t="s">
        <v>11632</v>
      </c>
      <c r="C353" s="722" t="s">
        <v>11633</v>
      </c>
      <c r="D353" s="711">
        <v>9</v>
      </c>
      <c r="E353" s="712">
        <v>178200</v>
      </c>
      <c r="F353" s="713">
        <f t="shared" si="16"/>
        <v>19800</v>
      </c>
      <c r="G353" s="719"/>
      <c r="H353" s="715">
        <v>9</v>
      </c>
      <c r="I353" s="716">
        <v>178200</v>
      </c>
      <c r="J353" s="670">
        <f t="shared" si="15"/>
        <v>19800</v>
      </c>
      <c r="K353" s="720"/>
    </row>
    <row r="354" spans="1:11" s="654" customFormat="1" ht="22.5">
      <c r="A354" s="685" t="s">
        <v>11634</v>
      </c>
      <c r="B354" s="685" t="s">
        <v>11635</v>
      </c>
      <c r="C354" s="722" t="s">
        <v>11636</v>
      </c>
      <c r="D354" s="711">
        <v>13</v>
      </c>
      <c r="E354" s="712">
        <v>386100</v>
      </c>
      <c r="F354" s="713">
        <f t="shared" si="16"/>
        <v>29700</v>
      </c>
      <c r="G354" s="719"/>
      <c r="H354" s="715">
        <v>13</v>
      </c>
      <c r="I354" s="716">
        <v>386100</v>
      </c>
      <c r="J354" s="670">
        <f t="shared" si="15"/>
        <v>29700</v>
      </c>
      <c r="K354" s="720"/>
    </row>
    <row r="355" spans="1:11" s="654" customFormat="1" ht="22.5">
      <c r="A355" s="685" t="s">
        <v>11637</v>
      </c>
      <c r="B355" s="685" t="s">
        <v>11638</v>
      </c>
      <c r="C355" s="722" t="s">
        <v>11639</v>
      </c>
      <c r="D355" s="711">
        <v>31</v>
      </c>
      <c r="E355" s="712">
        <v>1702272</v>
      </c>
      <c r="F355" s="713">
        <f t="shared" si="16"/>
        <v>54912</v>
      </c>
      <c r="G355" s="719"/>
      <c r="H355" s="715">
        <v>28</v>
      </c>
      <c r="I355" s="716">
        <v>1537536</v>
      </c>
      <c r="J355" s="670">
        <f t="shared" si="15"/>
        <v>54912</v>
      </c>
      <c r="K355" s="720"/>
    </row>
    <row r="356" spans="1:11" s="654" customFormat="1" ht="22.5">
      <c r="A356" s="685" t="s">
        <v>11640</v>
      </c>
      <c r="B356" s="685" t="s">
        <v>11641</v>
      </c>
      <c r="C356" s="722" t="s">
        <v>11642</v>
      </c>
      <c r="D356" s="711">
        <v>33</v>
      </c>
      <c r="E356" s="712">
        <v>624360</v>
      </c>
      <c r="F356" s="713">
        <f t="shared" si="16"/>
        <v>18920</v>
      </c>
      <c r="G356" s="719"/>
      <c r="H356" s="715">
        <v>29</v>
      </c>
      <c r="I356" s="716">
        <v>548680</v>
      </c>
      <c r="J356" s="670">
        <f t="shared" si="15"/>
        <v>18920</v>
      </c>
      <c r="K356" s="720"/>
    </row>
    <row r="357" spans="1:11" s="654" customFormat="1" ht="22.5">
      <c r="A357" s="685" t="s">
        <v>11643</v>
      </c>
      <c r="B357" s="685" t="s">
        <v>11644</v>
      </c>
      <c r="C357" s="722" t="s">
        <v>11645</v>
      </c>
      <c r="D357" s="711">
        <v>6</v>
      </c>
      <c r="E357" s="712">
        <v>211200</v>
      </c>
      <c r="F357" s="713">
        <f t="shared" si="16"/>
        <v>35200</v>
      </c>
      <c r="G357" s="719"/>
      <c r="H357" s="715">
        <v>5</v>
      </c>
      <c r="I357" s="716">
        <v>176000</v>
      </c>
      <c r="J357" s="670">
        <f t="shared" si="15"/>
        <v>35200</v>
      </c>
      <c r="K357" s="720"/>
    </row>
    <row r="358" spans="1:11" s="654" customFormat="1" ht="22.5">
      <c r="A358" s="685" t="s">
        <v>11646</v>
      </c>
      <c r="B358" s="685" t="s">
        <v>11647</v>
      </c>
      <c r="C358" s="722" t="s">
        <v>11648</v>
      </c>
      <c r="D358" s="711">
        <v>4</v>
      </c>
      <c r="E358" s="712">
        <v>140800</v>
      </c>
      <c r="F358" s="713">
        <f t="shared" si="16"/>
        <v>35200</v>
      </c>
      <c r="G358" s="719"/>
      <c r="H358" s="715">
        <v>4</v>
      </c>
      <c r="I358" s="716">
        <v>140800</v>
      </c>
      <c r="J358" s="670">
        <f t="shared" si="15"/>
        <v>35200</v>
      </c>
      <c r="K358" s="720"/>
    </row>
    <row r="359" spans="1:11" s="654" customFormat="1" ht="22.5">
      <c r="A359" s="685" t="s">
        <v>11649</v>
      </c>
      <c r="B359" s="685" t="s">
        <v>11650</v>
      </c>
      <c r="C359" s="722" t="s">
        <v>11651</v>
      </c>
      <c r="D359" s="711">
        <v>2</v>
      </c>
      <c r="E359" s="712">
        <v>106700</v>
      </c>
      <c r="F359" s="713">
        <f t="shared" si="16"/>
        <v>53350</v>
      </c>
      <c r="G359" s="719"/>
      <c r="H359" s="715">
        <v>2</v>
      </c>
      <c r="I359" s="716">
        <v>106700</v>
      </c>
      <c r="J359" s="670">
        <f t="shared" si="15"/>
        <v>53350</v>
      </c>
      <c r="K359" s="720"/>
    </row>
    <row r="360" spans="1:11" s="654" customFormat="1" ht="22.5">
      <c r="A360" s="685" t="s">
        <v>11652</v>
      </c>
      <c r="B360" s="685" t="s">
        <v>11653</v>
      </c>
      <c r="C360" s="722" t="s">
        <v>11654</v>
      </c>
      <c r="D360" s="711">
        <v>35</v>
      </c>
      <c r="E360" s="712">
        <v>3820163</v>
      </c>
      <c r="F360" s="713">
        <f t="shared" si="16"/>
        <v>109147.51428571429</v>
      </c>
      <c r="G360" s="719"/>
      <c r="H360" s="715">
        <v>30</v>
      </c>
      <c r="I360" s="716">
        <v>3274425</v>
      </c>
      <c r="J360" s="670">
        <f t="shared" si="15"/>
        <v>109147.5</v>
      </c>
      <c r="K360" s="720"/>
    </row>
    <row r="361" spans="1:11" s="654" customFormat="1" ht="22.5">
      <c r="A361" s="685" t="s">
        <v>11655</v>
      </c>
      <c r="B361" s="685" t="s">
        <v>11656</v>
      </c>
      <c r="C361" s="722" t="s">
        <v>11657</v>
      </c>
      <c r="D361" s="711">
        <v>24</v>
      </c>
      <c r="E361" s="712">
        <v>2619541</v>
      </c>
      <c r="F361" s="713">
        <f t="shared" si="16"/>
        <v>109147.54166666667</v>
      </c>
      <c r="G361" s="719"/>
      <c r="H361" s="715">
        <v>23</v>
      </c>
      <c r="I361" s="716">
        <v>2510392.5</v>
      </c>
      <c r="J361" s="670">
        <f t="shared" si="15"/>
        <v>109147.5</v>
      </c>
      <c r="K361" s="720"/>
    </row>
    <row r="362" spans="1:11" s="654" customFormat="1" ht="22.5">
      <c r="A362" s="685" t="s">
        <v>11658</v>
      </c>
      <c r="B362" s="685" t="s">
        <v>11659</v>
      </c>
      <c r="C362" s="722" t="s">
        <v>11660</v>
      </c>
      <c r="D362" s="711">
        <v>35</v>
      </c>
      <c r="E362" s="712">
        <v>3820163</v>
      </c>
      <c r="F362" s="713">
        <f t="shared" si="16"/>
        <v>109147.51428571429</v>
      </c>
      <c r="G362" s="719"/>
      <c r="H362" s="715">
        <v>27</v>
      </c>
      <c r="I362" s="716">
        <v>2946982.5</v>
      </c>
      <c r="J362" s="670">
        <f t="shared" si="15"/>
        <v>109147.5</v>
      </c>
      <c r="K362" s="720"/>
    </row>
    <row r="363" spans="1:11" s="654" customFormat="1" ht="22.5">
      <c r="A363" s="685" t="s">
        <v>11661</v>
      </c>
      <c r="B363" s="685" t="s">
        <v>11662</v>
      </c>
      <c r="C363" s="722" t="s">
        <v>11663</v>
      </c>
      <c r="D363" s="711">
        <v>15</v>
      </c>
      <c r="E363" s="712">
        <v>1637213</v>
      </c>
      <c r="F363" s="713">
        <f t="shared" si="16"/>
        <v>109147.53333333334</v>
      </c>
      <c r="G363" s="719"/>
      <c r="H363" s="715">
        <v>13</v>
      </c>
      <c r="I363" s="716">
        <v>1418917.5</v>
      </c>
      <c r="J363" s="670">
        <f t="shared" si="15"/>
        <v>109147.5</v>
      </c>
      <c r="K363" s="720"/>
    </row>
    <row r="364" spans="1:11" s="654" customFormat="1" ht="22.5">
      <c r="A364" s="685" t="s">
        <v>11664</v>
      </c>
      <c r="B364" s="685" t="s">
        <v>11665</v>
      </c>
      <c r="C364" s="722" t="s">
        <v>11666</v>
      </c>
      <c r="D364" s="711">
        <v>16</v>
      </c>
      <c r="E364" s="712">
        <v>831600</v>
      </c>
      <c r="F364" s="713">
        <f t="shared" si="16"/>
        <v>51975</v>
      </c>
      <c r="G364" s="719"/>
      <c r="H364" s="715">
        <v>15</v>
      </c>
      <c r="I364" s="716">
        <v>779625</v>
      </c>
      <c r="J364" s="670">
        <f t="shared" si="15"/>
        <v>51975</v>
      </c>
      <c r="K364" s="720"/>
    </row>
    <row r="365" spans="1:11" s="654" customFormat="1" ht="22.5">
      <c r="A365" s="685" t="s">
        <v>11667</v>
      </c>
      <c r="B365" s="685" t="s">
        <v>11668</v>
      </c>
      <c r="C365" s="722" t="s">
        <v>11669</v>
      </c>
      <c r="D365" s="711">
        <v>1</v>
      </c>
      <c r="E365" s="712">
        <v>51975</v>
      </c>
      <c r="F365" s="713">
        <f t="shared" si="16"/>
        <v>51975</v>
      </c>
      <c r="G365" s="719"/>
      <c r="H365" s="715">
        <v>1</v>
      </c>
      <c r="I365" s="716">
        <v>51975</v>
      </c>
      <c r="J365" s="670">
        <f t="shared" ref="J365:J428" si="17">I365/H365</f>
        <v>51975</v>
      </c>
      <c r="K365" s="720"/>
    </row>
    <row r="366" spans="1:11" s="654" customFormat="1" ht="22.5">
      <c r="A366" s="685" t="s">
        <v>11670</v>
      </c>
      <c r="B366" s="685" t="s">
        <v>11671</v>
      </c>
      <c r="C366" s="722" t="s">
        <v>11672</v>
      </c>
      <c r="D366" s="711">
        <v>25</v>
      </c>
      <c r="E366" s="712">
        <v>649688</v>
      </c>
      <c r="F366" s="713">
        <f t="shared" si="16"/>
        <v>25987.52</v>
      </c>
      <c r="G366" s="719"/>
      <c r="H366" s="715">
        <v>25</v>
      </c>
      <c r="I366" s="716">
        <v>649687.5</v>
      </c>
      <c r="J366" s="670">
        <f t="shared" si="17"/>
        <v>25987.5</v>
      </c>
      <c r="K366" s="720"/>
    </row>
    <row r="367" spans="1:11" s="654" customFormat="1" ht="22.5">
      <c r="A367" s="685" t="s">
        <v>11673</v>
      </c>
      <c r="B367" s="685" t="s">
        <v>11674</v>
      </c>
      <c r="C367" s="722" t="s">
        <v>11675</v>
      </c>
      <c r="D367" s="711">
        <v>13</v>
      </c>
      <c r="E367" s="712">
        <v>328185</v>
      </c>
      <c r="F367" s="713">
        <f t="shared" si="16"/>
        <v>25245</v>
      </c>
      <c r="G367" s="719"/>
      <c r="H367" s="715">
        <v>13</v>
      </c>
      <c r="I367" s="716">
        <v>328185</v>
      </c>
      <c r="J367" s="670">
        <f t="shared" si="17"/>
        <v>25245</v>
      </c>
      <c r="K367" s="720"/>
    </row>
    <row r="368" spans="1:11" s="654" customFormat="1" ht="22.5">
      <c r="A368" s="685" t="s">
        <v>11676</v>
      </c>
      <c r="B368" s="685" t="s">
        <v>11677</v>
      </c>
      <c r="C368" s="722" t="s">
        <v>11678</v>
      </c>
      <c r="D368" s="711">
        <v>2</v>
      </c>
      <c r="E368" s="712">
        <v>50490</v>
      </c>
      <c r="F368" s="713">
        <f t="shared" si="16"/>
        <v>25245</v>
      </c>
      <c r="G368" s="719"/>
      <c r="H368" s="715">
        <v>2</v>
      </c>
      <c r="I368" s="716">
        <v>50490</v>
      </c>
      <c r="J368" s="670">
        <f t="shared" si="17"/>
        <v>25245</v>
      </c>
      <c r="K368" s="720"/>
    </row>
    <row r="369" spans="1:11" s="654" customFormat="1" ht="22.5">
      <c r="A369" s="685" t="s">
        <v>11679</v>
      </c>
      <c r="B369" s="685" t="s">
        <v>11680</v>
      </c>
      <c r="C369" s="722" t="s">
        <v>11681</v>
      </c>
      <c r="D369" s="711">
        <v>17</v>
      </c>
      <c r="E369" s="712">
        <v>1290300</v>
      </c>
      <c r="F369" s="713">
        <f t="shared" si="16"/>
        <v>75900</v>
      </c>
      <c r="G369" s="719"/>
      <c r="H369" s="715">
        <v>17</v>
      </c>
      <c r="I369" s="716">
        <v>1290300</v>
      </c>
      <c r="J369" s="670">
        <f t="shared" si="17"/>
        <v>75900</v>
      </c>
      <c r="K369" s="720"/>
    </row>
    <row r="370" spans="1:11" s="654" customFormat="1" ht="22.5">
      <c r="A370" s="685" t="s">
        <v>11682</v>
      </c>
      <c r="B370" s="685" t="s">
        <v>11683</v>
      </c>
      <c r="C370" s="722" t="s">
        <v>11684</v>
      </c>
      <c r="D370" s="711">
        <v>17</v>
      </c>
      <c r="E370" s="712">
        <v>140250</v>
      </c>
      <c r="F370" s="713">
        <f t="shared" si="16"/>
        <v>8250</v>
      </c>
      <c r="G370" s="719"/>
      <c r="H370" s="715">
        <v>17</v>
      </c>
      <c r="I370" s="716">
        <v>140250</v>
      </c>
      <c r="J370" s="670">
        <f t="shared" si="17"/>
        <v>8250</v>
      </c>
      <c r="K370" s="720"/>
    </row>
    <row r="371" spans="1:11" s="654" customFormat="1" ht="22.5">
      <c r="A371" s="685" t="s">
        <v>11685</v>
      </c>
      <c r="B371" s="685" t="s">
        <v>11683</v>
      </c>
      <c r="C371" s="722" t="s">
        <v>11686</v>
      </c>
      <c r="D371" s="711">
        <v>29</v>
      </c>
      <c r="E371" s="712">
        <v>239250</v>
      </c>
      <c r="F371" s="713">
        <f t="shared" si="16"/>
        <v>8250</v>
      </c>
      <c r="G371" s="719"/>
      <c r="H371" s="715">
        <v>29</v>
      </c>
      <c r="I371" s="716">
        <v>239250</v>
      </c>
      <c r="J371" s="670">
        <f t="shared" si="17"/>
        <v>8250</v>
      </c>
      <c r="K371" s="720"/>
    </row>
    <row r="372" spans="1:11" s="654" customFormat="1" ht="22.5">
      <c r="A372" s="685" t="s">
        <v>11687</v>
      </c>
      <c r="B372" s="685" t="s">
        <v>11683</v>
      </c>
      <c r="C372" s="722" t="s">
        <v>11688</v>
      </c>
      <c r="D372" s="711">
        <v>17</v>
      </c>
      <c r="E372" s="712">
        <v>1290300</v>
      </c>
      <c r="F372" s="713">
        <f t="shared" si="16"/>
        <v>75900</v>
      </c>
      <c r="G372" s="719"/>
      <c r="H372" s="715">
        <v>17</v>
      </c>
      <c r="I372" s="716">
        <v>1290300</v>
      </c>
      <c r="J372" s="670">
        <f t="shared" si="17"/>
        <v>75900</v>
      </c>
      <c r="K372" s="720"/>
    </row>
    <row r="373" spans="1:11" s="654" customFormat="1" ht="22.5">
      <c r="A373" s="685" t="s">
        <v>11689</v>
      </c>
      <c r="B373" s="685" t="s">
        <v>11680</v>
      </c>
      <c r="C373" s="722" t="s">
        <v>11690</v>
      </c>
      <c r="D373" s="711">
        <v>17</v>
      </c>
      <c r="E373" s="712">
        <v>1309000</v>
      </c>
      <c r="F373" s="713">
        <f t="shared" si="16"/>
        <v>77000</v>
      </c>
      <c r="G373" s="719"/>
      <c r="H373" s="715">
        <v>17</v>
      </c>
      <c r="I373" s="716">
        <v>1309000</v>
      </c>
      <c r="J373" s="670">
        <f t="shared" si="17"/>
        <v>77000</v>
      </c>
      <c r="K373" s="720"/>
    </row>
    <row r="374" spans="1:11" s="654" customFormat="1" ht="22.5">
      <c r="A374" s="685" t="s">
        <v>11691</v>
      </c>
      <c r="B374" s="685" t="s">
        <v>11683</v>
      </c>
      <c r="C374" s="722" t="s">
        <v>11692</v>
      </c>
      <c r="D374" s="711">
        <v>17</v>
      </c>
      <c r="E374" s="712">
        <v>280500</v>
      </c>
      <c r="F374" s="713">
        <f t="shared" si="16"/>
        <v>16500</v>
      </c>
      <c r="G374" s="719"/>
      <c r="H374" s="715">
        <v>17</v>
      </c>
      <c r="I374" s="716">
        <v>280500</v>
      </c>
      <c r="J374" s="670">
        <f t="shared" si="17"/>
        <v>16500</v>
      </c>
      <c r="K374" s="720"/>
    </row>
    <row r="375" spans="1:11" s="654" customFormat="1" ht="22.5">
      <c r="A375" s="685" t="s">
        <v>11693</v>
      </c>
      <c r="B375" s="685" t="s">
        <v>11683</v>
      </c>
      <c r="C375" s="722" t="s">
        <v>11694</v>
      </c>
      <c r="D375" s="711">
        <v>17</v>
      </c>
      <c r="E375" s="712">
        <v>1290300</v>
      </c>
      <c r="F375" s="713">
        <f t="shared" si="16"/>
        <v>75900</v>
      </c>
      <c r="G375" s="719"/>
      <c r="H375" s="715">
        <v>17</v>
      </c>
      <c r="I375" s="716">
        <v>1290300</v>
      </c>
      <c r="J375" s="670">
        <f t="shared" si="17"/>
        <v>75900</v>
      </c>
      <c r="K375" s="720"/>
    </row>
    <row r="376" spans="1:11" s="654" customFormat="1" ht="22.5">
      <c r="A376" s="685" t="s">
        <v>11695</v>
      </c>
      <c r="B376" s="685" t="s">
        <v>11696</v>
      </c>
      <c r="C376" s="722" t="s">
        <v>11697</v>
      </c>
      <c r="D376" s="711">
        <v>17</v>
      </c>
      <c r="E376" s="712">
        <v>429165</v>
      </c>
      <c r="F376" s="713">
        <f t="shared" si="16"/>
        <v>25245</v>
      </c>
      <c r="G376" s="719"/>
      <c r="H376" s="715">
        <v>17</v>
      </c>
      <c r="I376" s="716">
        <v>429165</v>
      </c>
      <c r="J376" s="670">
        <f t="shared" si="17"/>
        <v>25245</v>
      </c>
      <c r="K376" s="720"/>
    </row>
    <row r="377" spans="1:11" s="654" customFormat="1" ht="22.5">
      <c r="A377" s="685" t="s">
        <v>11698</v>
      </c>
      <c r="B377" s="685" t="s">
        <v>11699</v>
      </c>
      <c r="C377" s="722" t="s">
        <v>11700</v>
      </c>
      <c r="D377" s="711">
        <v>8</v>
      </c>
      <c r="E377" s="712">
        <v>201960</v>
      </c>
      <c r="F377" s="713">
        <f t="shared" si="16"/>
        <v>25245</v>
      </c>
      <c r="G377" s="719"/>
      <c r="H377" s="715">
        <v>7</v>
      </c>
      <c r="I377" s="716">
        <v>176715</v>
      </c>
      <c r="J377" s="670">
        <f t="shared" si="17"/>
        <v>25245</v>
      </c>
      <c r="K377" s="720"/>
    </row>
    <row r="378" spans="1:11" s="654" customFormat="1" ht="22.5">
      <c r="A378" s="685" t="s">
        <v>11701</v>
      </c>
      <c r="B378" s="685" t="s">
        <v>11702</v>
      </c>
      <c r="C378" s="722" t="s">
        <v>11703</v>
      </c>
      <c r="D378" s="711">
        <v>26</v>
      </c>
      <c r="E378" s="712">
        <v>2855138</v>
      </c>
      <c r="F378" s="713">
        <f t="shared" si="16"/>
        <v>109813</v>
      </c>
      <c r="G378" s="719"/>
      <c r="H378" s="715">
        <v>23</v>
      </c>
      <c r="I378" s="716">
        <v>2525699</v>
      </c>
      <c r="J378" s="670">
        <f t="shared" si="17"/>
        <v>109813</v>
      </c>
      <c r="K378" s="720"/>
    </row>
    <row r="379" spans="1:11" s="654" customFormat="1" ht="22.5">
      <c r="A379" s="685" t="s">
        <v>11704</v>
      </c>
      <c r="B379" s="685" t="s">
        <v>11705</v>
      </c>
      <c r="C379" s="722" t="s">
        <v>11706</v>
      </c>
      <c r="D379" s="711">
        <v>24</v>
      </c>
      <c r="E379" s="712">
        <v>575520</v>
      </c>
      <c r="F379" s="713">
        <f t="shared" si="16"/>
        <v>23980</v>
      </c>
      <c r="G379" s="719"/>
      <c r="H379" s="715">
        <v>25</v>
      </c>
      <c r="I379" s="716">
        <v>599500</v>
      </c>
      <c r="J379" s="670">
        <f t="shared" si="17"/>
        <v>23980</v>
      </c>
      <c r="K379" s="720"/>
    </row>
    <row r="380" spans="1:11" s="654" customFormat="1" ht="22.5">
      <c r="A380" s="685" t="s">
        <v>11707</v>
      </c>
      <c r="B380" s="685" t="s">
        <v>11708</v>
      </c>
      <c r="C380" s="722" t="s">
        <v>11709</v>
      </c>
      <c r="D380" s="711">
        <v>1</v>
      </c>
      <c r="E380" s="712">
        <v>116160</v>
      </c>
      <c r="F380" s="713">
        <f t="shared" si="16"/>
        <v>116160</v>
      </c>
      <c r="G380" s="719"/>
      <c r="H380" s="715">
        <v>1</v>
      </c>
      <c r="I380" s="716">
        <v>116160</v>
      </c>
      <c r="J380" s="670">
        <f t="shared" si="17"/>
        <v>116160</v>
      </c>
      <c r="K380" s="720"/>
    </row>
    <row r="381" spans="1:11" s="654" customFormat="1" ht="22.5">
      <c r="A381" s="685" t="s">
        <v>11710</v>
      </c>
      <c r="B381" s="685" t="s">
        <v>11711</v>
      </c>
      <c r="C381" s="722" t="s">
        <v>11712</v>
      </c>
      <c r="D381" s="711">
        <v>2</v>
      </c>
      <c r="E381" s="712">
        <v>106700</v>
      </c>
      <c r="F381" s="713">
        <f t="shared" si="16"/>
        <v>53350</v>
      </c>
      <c r="G381" s="719"/>
      <c r="H381" s="715">
        <v>2</v>
      </c>
      <c r="I381" s="716">
        <v>106700</v>
      </c>
      <c r="J381" s="670">
        <f t="shared" si="17"/>
        <v>53350</v>
      </c>
      <c r="K381" s="720"/>
    </row>
    <row r="382" spans="1:11" s="654" customFormat="1" ht="22.5">
      <c r="A382" s="685" t="s">
        <v>11713</v>
      </c>
      <c r="B382" s="685" t="s">
        <v>11714</v>
      </c>
      <c r="C382" s="722" t="s">
        <v>11715</v>
      </c>
      <c r="D382" s="711">
        <v>5</v>
      </c>
      <c r="E382" s="712">
        <v>263588</v>
      </c>
      <c r="F382" s="713">
        <f t="shared" si="16"/>
        <v>52717.599999999999</v>
      </c>
      <c r="G382" s="719"/>
      <c r="H382" s="715">
        <v>4</v>
      </c>
      <c r="I382" s="716">
        <v>210870</v>
      </c>
      <c r="J382" s="670">
        <f t="shared" si="17"/>
        <v>52717.5</v>
      </c>
      <c r="K382" s="720"/>
    </row>
    <row r="383" spans="1:11" s="654" customFormat="1" ht="22.5">
      <c r="A383" s="685" t="s">
        <v>11716</v>
      </c>
      <c r="B383" s="685" t="s">
        <v>11717</v>
      </c>
      <c r="C383" s="722" t="s">
        <v>11718</v>
      </c>
      <c r="D383" s="711">
        <v>5</v>
      </c>
      <c r="E383" s="712">
        <v>159638</v>
      </c>
      <c r="F383" s="713">
        <f t="shared" si="16"/>
        <v>31927.599999999999</v>
      </c>
      <c r="G383" s="719"/>
      <c r="H383" s="715">
        <v>3</v>
      </c>
      <c r="I383" s="716">
        <v>95782.5</v>
      </c>
      <c r="J383" s="670">
        <f t="shared" si="17"/>
        <v>31927.5</v>
      </c>
      <c r="K383" s="720"/>
    </row>
    <row r="384" spans="1:11" s="654" customFormat="1" ht="33.75">
      <c r="A384" s="685" t="s">
        <v>11719</v>
      </c>
      <c r="B384" s="685" t="s">
        <v>11720</v>
      </c>
      <c r="C384" s="722" t="s">
        <v>11721</v>
      </c>
      <c r="D384" s="711">
        <v>21</v>
      </c>
      <c r="E384" s="712">
        <v>498960</v>
      </c>
      <c r="F384" s="713">
        <f t="shared" si="16"/>
        <v>23760</v>
      </c>
      <c r="G384" s="719"/>
      <c r="H384" s="715">
        <v>18</v>
      </c>
      <c r="I384" s="716">
        <v>427680</v>
      </c>
      <c r="J384" s="670">
        <f t="shared" si="17"/>
        <v>23760</v>
      </c>
      <c r="K384" s="720"/>
    </row>
    <row r="385" spans="1:11" s="654" customFormat="1" ht="22.5">
      <c r="A385" s="685" t="s">
        <v>11722</v>
      </c>
      <c r="B385" s="685" t="s">
        <v>11723</v>
      </c>
      <c r="C385" s="722" t="s">
        <v>11724</v>
      </c>
      <c r="D385" s="711">
        <v>5</v>
      </c>
      <c r="E385" s="712">
        <v>259875</v>
      </c>
      <c r="F385" s="713">
        <f t="shared" si="16"/>
        <v>51975</v>
      </c>
      <c r="G385" s="719"/>
      <c r="H385" s="715">
        <v>5</v>
      </c>
      <c r="I385" s="716">
        <v>259875</v>
      </c>
      <c r="J385" s="670">
        <f t="shared" si="17"/>
        <v>51975</v>
      </c>
      <c r="K385" s="720"/>
    </row>
    <row r="386" spans="1:11" s="654" customFormat="1" ht="22.5">
      <c r="A386" s="685" t="s">
        <v>11725</v>
      </c>
      <c r="B386" s="685" t="s">
        <v>11726</v>
      </c>
      <c r="C386" s="722" t="s">
        <v>11727</v>
      </c>
      <c r="D386" s="711">
        <v>5</v>
      </c>
      <c r="E386" s="712">
        <v>129938</v>
      </c>
      <c r="F386" s="713">
        <f t="shared" si="16"/>
        <v>25987.599999999999</v>
      </c>
      <c r="G386" s="719"/>
      <c r="H386" s="715">
        <v>5</v>
      </c>
      <c r="I386" s="716">
        <v>129937.5</v>
      </c>
      <c r="J386" s="670">
        <f t="shared" si="17"/>
        <v>25987.5</v>
      </c>
      <c r="K386" s="720"/>
    </row>
    <row r="387" spans="1:11" s="654" customFormat="1" ht="22.5">
      <c r="A387" s="685" t="s">
        <v>11728</v>
      </c>
      <c r="B387" s="685" t="s">
        <v>11729</v>
      </c>
      <c r="C387" s="722" t="s">
        <v>11730</v>
      </c>
      <c r="D387" s="711">
        <v>10</v>
      </c>
      <c r="E387" s="712">
        <v>319276</v>
      </c>
      <c r="F387" s="713">
        <f t="shared" si="16"/>
        <v>31927.599999999999</v>
      </c>
      <c r="G387" s="719"/>
      <c r="H387" s="715">
        <v>10</v>
      </c>
      <c r="I387" s="716">
        <v>319275</v>
      </c>
      <c r="J387" s="670">
        <f t="shared" si="17"/>
        <v>31927.5</v>
      </c>
      <c r="K387" s="720"/>
    </row>
    <row r="388" spans="1:11" s="654" customFormat="1" ht="33.75">
      <c r="A388" s="685" t="s">
        <v>11731</v>
      </c>
      <c r="B388" s="685" t="s">
        <v>11732</v>
      </c>
      <c r="C388" s="722" t="s">
        <v>11733</v>
      </c>
      <c r="D388" s="711">
        <v>3</v>
      </c>
      <c r="E388" s="712">
        <v>71280</v>
      </c>
      <c r="F388" s="713">
        <f t="shared" si="16"/>
        <v>23760</v>
      </c>
      <c r="G388" s="719"/>
      <c r="H388" s="715">
        <v>3</v>
      </c>
      <c r="I388" s="716">
        <v>71280</v>
      </c>
      <c r="J388" s="670">
        <f t="shared" si="17"/>
        <v>23760</v>
      </c>
      <c r="K388" s="720"/>
    </row>
    <row r="389" spans="1:11" s="654" customFormat="1" ht="22.5">
      <c r="A389" s="685" t="s">
        <v>11734</v>
      </c>
      <c r="B389" s="685" t="s">
        <v>11735</v>
      </c>
      <c r="C389" s="722" t="s">
        <v>11736</v>
      </c>
      <c r="D389" s="711">
        <v>3</v>
      </c>
      <c r="E389" s="712">
        <v>155925</v>
      </c>
      <c r="F389" s="713">
        <f t="shared" si="16"/>
        <v>51975</v>
      </c>
      <c r="G389" s="719"/>
      <c r="H389" s="715">
        <v>3</v>
      </c>
      <c r="I389" s="716">
        <v>155925</v>
      </c>
      <c r="J389" s="670">
        <f t="shared" si="17"/>
        <v>51975</v>
      </c>
      <c r="K389" s="720"/>
    </row>
    <row r="390" spans="1:11" s="654" customFormat="1" ht="22.5">
      <c r="A390" s="685" t="s">
        <v>11737</v>
      </c>
      <c r="B390" s="685" t="s">
        <v>11738</v>
      </c>
      <c r="C390" s="722" t="s">
        <v>11739</v>
      </c>
      <c r="D390" s="711">
        <v>8</v>
      </c>
      <c r="E390" s="712">
        <v>873180</v>
      </c>
      <c r="F390" s="713">
        <f t="shared" si="16"/>
        <v>109147.5</v>
      </c>
      <c r="G390" s="719"/>
      <c r="H390" s="715">
        <v>8</v>
      </c>
      <c r="I390" s="716">
        <v>873180</v>
      </c>
      <c r="J390" s="670">
        <f t="shared" si="17"/>
        <v>109147.5</v>
      </c>
      <c r="K390" s="720"/>
    </row>
    <row r="391" spans="1:11" s="654" customFormat="1" ht="22.5">
      <c r="A391" s="685" t="s">
        <v>11740</v>
      </c>
      <c r="B391" s="685" t="s">
        <v>11741</v>
      </c>
      <c r="C391" s="722" t="s">
        <v>11742</v>
      </c>
      <c r="D391" s="711">
        <v>8</v>
      </c>
      <c r="E391" s="712">
        <v>207900</v>
      </c>
      <c r="F391" s="713">
        <f t="shared" si="16"/>
        <v>25987.5</v>
      </c>
      <c r="G391" s="719"/>
      <c r="H391" s="715">
        <v>7</v>
      </c>
      <c r="I391" s="716">
        <v>181912.5</v>
      </c>
      <c r="J391" s="670">
        <f t="shared" si="17"/>
        <v>25987.5</v>
      </c>
      <c r="K391" s="720"/>
    </row>
    <row r="392" spans="1:11" s="654" customFormat="1" ht="22.5">
      <c r="A392" s="685" t="s">
        <v>11743</v>
      </c>
      <c r="B392" s="685" t="s">
        <v>11744</v>
      </c>
      <c r="C392" s="722" t="s">
        <v>11745</v>
      </c>
      <c r="D392" s="711">
        <v>2</v>
      </c>
      <c r="E392" s="712">
        <v>110000</v>
      </c>
      <c r="F392" s="713">
        <f t="shared" si="16"/>
        <v>55000</v>
      </c>
      <c r="G392" s="719"/>
      <c r="H392" s="715">
        <v>2</v>
      </c>
      <c r="I392" s="716">
        <v>110000</v>
      </c>
      <c r="J392" s="670">
        <f t="shared" si="17"/>
        <v>55000</v>
      </c>
      <c r="K392" s="720"/>
    </row>
    <row r="393" spans="1:11" s="654" customFormat="1" ht="22.5">
      <c r="A393" s="685" t="s">
        <v>11746</v>
      </c>
      <c r="B393" s="685" t="s">
        <v>11747</v>
      </c>
      <c r="C393" s="722" t="s">
        <v>11748</v>
      </c>
      <c r="D393" s="711">
        <v>2</v>
      </c>
      <c r="E393" s="712">
        <v>39600</v>
      </c>
      <c r="F393" s="713">
        <f t="shared" si="16"/>
        <v>19800</v>
      </c>
      <c r="G393" s="719"/>
      <c r="H393" s="715">
        <v>2</v>
      </c>
      <c r="I393" s="716">
        <v>39600</v>
      </c>
      <c r="J393" s="670">
        <f t="shared" si="17"/>
        <v>19800</v>
      </c>
      <c r="K393" s="720"/>
    </row>
    <row r="394" spans="1:11" s="654" customFormat="1" ht="22.5">
      <c r="A394" s="685" t="s">
        <v>11749</v>
      </c>
      <c r="B394" s="685" t="s">
        <v>11750</v>
      </c>
      <c r="C394" s="722" t="s">
        <v>11751</v>
      </c>
      <c r="D394" s="711">
        <v>1</v>
      </c>
      <c r="E394" s="712">
        <v>35640</v>
      </c>
      <c r="F394" s="713">
        <f t="shared" si="16"/>
        <v>35640</v>
      </c>
      <c r="G394" s="719"/>
      <c r="H394" s="715">
        <v>1</v>
      </c>
      <c r="I394" s="716">
        <v>35640</v>
      </c>
      <c r="J394" s="670">
        <f t="shared" si="17"/>
        <v>35640</v>
      </c>
      <c r="K394" s="720"/>
    </row>
    <row r="395" spans="1:11" s="654" customFormat="1" ht="33.75">
      <c r="A395" s="685" t="s">
        <v>11752</v>
      </c>
      <c r="B395" s="685" t="s">
        <v>11753</v>
      </c>
      <c r="C395" s="722" t="s">
        <v>11754</v>
      </c>
      <c r="D395" s="711">
        <v>1</v>
      </c>
      <c r="E395" s="712">
        <v>87615</v>
      </c>
      <c r="F395" s="713">
        <f t="shared" si="16"/>
        <v>87615</v>
      </c>
      <c r="G395" s="719"/>
      <c r="H395" s="715">
        <v>1</v>
      </c>
      <c r="I395" s="716">
        <v>87615</v>
      </c>
      <c r="J395" s="670">
        <f t="shared" si="17"/>
        <v>87615</v>
      </c>
      <c r="K395" s="720"/>
    </row>
    <row r="396" spans="1:11" s="654" customFormat="1" ht="22.5">
      <c r="A396" s="685" t="s">
        <v>11755</v>
      </c>
      <c r="B396" s="685" t="s">
        <v>11756</v>
      </c>
      <c r="C396" s="722" t="s">
        <v>11757</v>
      </c>
      <c r="D396" s="711">
        <v>6</v>
      </c>
      <c r="E396" s="712">
        <v>663528</v>
      </c>
      <c r="F396" s="713">
        <f t="shared" si="16"/>
        <v>110588</v>
      </c>
      <c r="G396" s="719"/>
      <c r="H396" s="715">
        <v>3</v>
      </c>
      <c r="I396" s="716">
        <v>331764</v>
      </c>
      <c r="J396" s="670">
        <f t="shared" si="17"/>
        <v>110588</v>
      </c>
      <c r="K396" s="720"/>
    </row>
    <row r="397" spans="1:11" s="654" customFormat="1" ht="22.5">
      <c r="A397" s="685" t="s">
        <v>11758</v>
      </c>
      <c r="B397" s="685" t="s">
        <v>11759</v>
      </c>
      <c r="C397" s="722" t="s">
        <v>11760</v>
      </c>
      <c r="D397" s="711">
        <v>27</v>
      </c>
      <c r="E397" s="712">
        <v>2985875</v>
      </c>
      <c r="F397" s="713">
        <f t="shared" ref="F397:F460" si="18">E397/D397</f>
        <v>110587.96296296296</v>
      </c>
      <c r="G397" s="719"/>
      <c r="H397" s="715">
        <v>23</v>
      </c>
      <c r="I397" s="716">
        <v>2543522.85</v>
      </c>
      <c r="J397" s="670">
        <f t="shared" si="17"/>
        <v>110587.95</v>
      </c>
      <c r="K397" s="720"/>
    </row>
    <row r="398" spans="1:11" s="654" customFormat="1" ht="33.75">
      <c r="A398" s="685" t="s">
        <v>11761</v>
      </c>
      <c r="B398" s="685" t="s">
        <v>11762</v>
      </c>
      <c r="C398" s="722" t="s">
        <v>11763</v>
      </c>
      <c r="D398" s="711">
        <v>49</v>
      </c>
      <c r="E398" s="712">
        <v>1440747</v>
      </c>
      <c r="F398" s="713">
        <f t="shared" si="18"/>
        <v>29403</v>
      </c>
      <c r="G398" s="719"/>
      <c r="H398" s="715">
        <v>43</v>
      </c>
      <c r="I398" s="716">
        <v>1264329</v>
      </c>
      <c r="J398" s="670">
        <f t="shared" si="17"/>
        <v>29403</v>
      </c>
      <c r="K398" s="720"/>
    </row>
    <row r="399" spans="1:11" s="654" customFormat="1" ht="22.5">
      <c r="A399" s="685" t="s">
        <v>11764</v>
      </c>
      <c r="B399" s="685" t="s">
        <v>11765</v>
      </c>
      <c r="C399" s="722" t="s">
        <v>11766</v>
      </c>
      <c r="D399" s="711">
        <v>9</v>
      </c>
      <c r="E399" s="712">
        <v>982329</v>
      </c>
      <c r="F399" s="713">
        <f t="shared" si="18"/>
        <v>109147.66666666667</v>
      </c>
      <c r="G399" s="719"/>
      <c r="H399" s="715">
        <v>9</v>
      </c>
      <c r="I399" s="716">
        <v>982327.5</v>
      </c>
      <c r="J399" s="670">
        <f t="shared" si="17"/>
        <v>109147.5</v>
      </c>
      <c r="K399" s="720"/>
    </row>
    <row r="400" spans="1:11" s="654" customFormat="1" ht="22.5">
      <c r="A400" s="685" t="s">
        <v>11767</v>
      </c>
      <c r="B400" s="685" t="s">
        <v>11768</v>
      </c>
      <c r="C400" s="722" t="s">
        <v>11769</v>
      </c>
      <c r="D400" s="711">
        <v>2</v>
      </c>
      <c r="E400" s="712">
        <v>218295</v>
      </c>
      <c r="F400" s="713">
        <f t="shared" si="18"/>
        <v>109147.5</v>
      </c>
      <c r="G400" s="719"/>
      <c r="H400" s="715">
        <v>2</v>
      </c>
      <c r="I400" s="716">
        <v>218295</v>
      </c>
      <c r="J400" s="670">
        <f t="shared" si="17"/>
        <v>109147.5</v>
      </c>
      <c r="K400" s="720"/>
    </row>
    <row r="401" spans="1:11" s="654" customFormat="1" ht="22.5">
      <c r="A401" s="685" t="s">
        <v>11770</v>
      </c>
      <c r="B401" s="685" t="s">
        <v>11771</v>
      </c>
      <c r="C401" s="722" t="s">
        <v>11772</v>
      </c>
      <c r="D401" s="711">
        <v>21</v>
      </c>
      <c r="E401" s="712">
        <v>2292098</v>
      </c>
      <c r="F401" s="713">
        <f t="shared" si="18"/>
        <v>109147.52380952382</v>
      </c>
      <c r="G401" s="719"/>
      <c r="H401" s="715">
        <v>20</v>
      </c>
      <c r="I401" s="716">
        <v>2182950</v>
      </c>
      <c r="J401" s="670">
        <f t="shared" si="17"/>
        <v>109147.5</v>
      </c>
      <c r="K401" s="720"/>
    </row>
    <row r="402" spans="1:11" s="654" customFormat="1" ht="22.5">
      <c r="A402" s="685" t="s">
        <v>11773</v>
      </c>
      <c r="B402" s="685" t="s">
        <v>11774</v>
      </c>
      <c r="C402" s="722" t="s">
        <v>11775</v>
      </c>
      <c r="D402" s="711">
        <v>15</v>
      </c>
      <c r="E402" s="712">
        <v>1647195</v>
      </c>
      <c r="F402" s="713">
        <f t="shared" si="18"/>
        <v>109813</v>
      </c>
      <c r="G402" s="719"/>
      <c r="H402" s="715">
        <v>15</v>
      </c>
      <c r="I402" s="716">
        <v>1647195</v>
      </c>
      <c r="J402" s="670">
        <f t="shared" si="17"/>
        <v>109813</v>
      </c>
      <c r="K402" s="720"/>
    </row>
    <row r="403" spans="1:11" s="654" customFormat="1" ht="22.5">
      <c r="A403" s="685" t="s">
        <v>11776</v>
      </c>
      <c r="B403" s="685" t="s">
        <v>11777</v>
      </c>
      <c r="C403" s="722" t="s">
        <v>11778</v>
      </c>
      <c r="D403" s="711">
        <v>25</v>
      </c>
      <c r="E403" s="712">
        <v>599500</v>
      </c>
      <c r="F403" s="713">
        <f t="shared" si="18"/>
        <v>23980</v>
      </c>
      <c r="G403" s="719"/>
      <c r="H403" s="715">
        <v>25</v>
      </c>
      <c r="I403" s="716">
        <v>599500</v>
      </c>
      <c r="J403" s="670">
        <f t="shared" si="17"/>
        <v>23980</v>
      </c>
      <c r="K403" s="720"/>
    </row>
    <row r="404" spans="1:11" s="654" customFormat="1" ht="22.5">
      <c r="A404" s="685" t="s">
        <v>11779</v>
      </c>
      <c r="B404" s="685" t="s">
        <v>11780</v>
      </c>
      <c r="C404" s="722" t="s">
        <v>11781</v>
      </c>
      <c r="D404" s="711">
        <v>5</v>
      </c>
      <c r="E404" s="712">
        <v>519750</v>
      </c>
      <c r="F404" s="713">
        <f t="shared" si="18"/>
        <v>103950</v>
      </c>
      <c r="G404" s="719"/>
      <c r="H404" s="715">
        <v>5</v>
      </c>
      <c r="I404" s="716">
        <v>519750</v>
      </c>
      <c r="J404" s="670">
        <f t="shared" si="17"/>
        <v>103950</v>
      </c>
      <c r="K404" s="720"/>
    </row>
    <row r="405" spans="1:11" s="654" customFormat="1" ht="33.75">
      <c r="A405" s="685" t="s">
        <v>11782</v>
      </c>
      <c r="B405" s="685" t="s">
        <v>11783</v>
      </c>
      <c r="C405" s="722" t="s">
        <v>11784</v>
      </c>
      <c r="D405" s="711">
        <v>5</v>
      </c>
      <c r="E405" s="712">
        <v>147015</v>
      </c>
      <c r="F405" s="713">
        <f t="shared" si="18"/>
        <v>29403</v>
      </c>
      <c r="G405" s="719"/>
      <c r="H405" s="715">
        <v>5</v>
      </c>
      <c r="I405" s="716">
        <v>147015</v>
      </c>
      <c r="J405" s="670">
        <f t="shared" si="17"/>
        <v>29403</v>
      </c>
      <c r="K405" s="720"/>
    </row>
    <row r="406" spans="1:11" s="654" customFormat="1" ht="22.5" customHeight="1">
      <c r="A406" s="685" t="s">
        <v>11785</v>
      </c>
      <c r="B406" s="685" t="s">
        <v>11786</v>
      </c>
      <c r="C406" s="722" t="s">
        <v>11787</v>
      </c>
      <c r="D406" s="711">
        <v>6</v>
      </c>
      <c r="E406" s="712">
        <v>1123551</v>
      </c>
      <c r="F406" s="713">
        <f t="shared" si="18"/>
        <v>187258.5</v>
      </c>
      <c r="G406" s="719"/>
      <c r="H406" s="715">
        <v>6</v>
      </c>
      <c r="I406" s="716">
        <v>1123551</v>
      </c>
      <c r="J406" s="670">
        <f t="shared" si="17"/>
        <v>187258.5</v>
      </c>
      <c r="K406" s="720"/>
    </row>
    <row r="407" spans="1:11" s="654" customFormat="1" ht="22.5">
      <c r="A407" s="685" t="s">
        <v>11788</v>
      </c>
      <c r="B407" s="685" t="s">
        <v>11789</v>
      </c>
      <c r="C407" s="722" t="s">
        <v>11790</v>
      </c>
      <c r="D407" s="711">
        <v>3</v>
      </c>
      <c r="E407" s="712">
        <v>151470</v>
      </c>
      <c r="F407" s="713">
        <f t="shared" si="18"/>
        <v>50490</v>
      </c>
      <c r="G407" s="719"/>
      <c r="H407" s="715">
        <v>3</v>
      </c>
      <c r="I407" s="716">
        <v>151470</v>
      </c>
      <c r="J407" s="670">
        <f t="shared" si="17"/>
        <v>50490</v>
      </c>
      <c r="K407" s="720"/>
    </row>
    <row r="408" spans="1:11" s="654" customFormat="1" ht="22.5">
      <c r="A408" s="685" t="s">
        <v>11791</v>
      </c>
      <c r="B408" s="685" t="s">
        <v>11792</v>
      </c>
      <c r="C408" s="722" t="s">
        <v>11793</v>
      </c>
      <c r="D408" s="711">
        <v>14</v>
      </c>
      <c r="E408" s="712">
        <v>415800</v>
      </c>
      <c r="F408" s="713">
        <f t="shared" si="18"/>
        <v>29700</v>
      </c>
      <c r="G408" s="719"/>
      <c r="H408" s="715">
        <v>14</v>
      </c>
      <c r="I408" s="716">
        <v>415800</v>
      </c>
      <c r="J408" s="670">
        <f t="shared" si="17"/>
        <v>29700</v>
      </c>
      <c r="K408" s="720"/>
    </row>
    <row r="409" spans="1:11" s="654" customFormat="1" ht="22.5">
      <c r="A409" s="685" t="s">
        <v>11794</v>
      </c>
      <c r="B409" s="685" t="s">
        <v>11795</v>
      </c>
      <c r="C409" s="722" t="s">
        <v>11796</v>
      </c>
      <c r="D409" s="711">
        <v>3</v>
      </c>
      <c r="E409" s="712">
        <v>71280</v>
      </c>
      <c r="F409" s="713">
        <f t="shared" si="18"/>
        <v>23760</v>
      </c>
      <c r="G409" s="719"/>
      <c r="H409" s="715">
        <v>3</v>
      </c>
      <c r="I409" s="716">
        <v>71280</v>
      </c>
      <c r="J409" s="670">
        <f t="shared" si="17"/>
        <v>23760</v>
      </c>
      <c r="K409" s="720"/>
    </row>
    <row r="410" spans="1:11" s="654" customFormat="1" ht="22.5">
      <c r="A410" s="685" t="s">
        <v>11797</v>
      </c>
      <c r="B410" s="685" t="s">
        <v>11798</v>
      </c>
      <c r="C410" s="722" t="s">
        <v>11799</v>
      </c>
      <c r="D410" s="711">
        <v>1</v>
      </c>
      <c r="E410" s="712">
        <v>35200</v>
      </c>
      <c r="F410" s="713">
        <f t="shared" si="18"/>
        <v>35200</v>
      </c>
      <c r="G410" s="719"/>
      <c r="H410" s="715">
        <v>1</v>
      </c>
      <c r="I410" s="716">
        <v>35200</v>
      </c>
      <c r="J410" s="670">
        <f t="shared" si="17"/>
        <v>35200</v>
      </c>
      <c r="K410" s="720"/>
    </row>
    <row r="411" spans="1:11" s="654" customFormat="1" ht="22.5">
      <c r="A411" s="685" t="s">
        <v>11800</v>
      </c>
      <c r="B411" s="685" t="s">
        <v>11801</v>
      </c>
      <c r="C411" s="722" t="s">
        <v>11802</v>
      </c>
      <c r="D411" s="711">
        <v>1</v>
      </c>
      <c r="E411" s="712">
        <v>18513</v>
      </c>
      <c r="F411" s="713">
        <f t="shared" si="18"/>
        <v>18513</v>
      </c>
      <c r="G411" s="719"/>
      <c r="H411" s="715">
        <v>1</v>
      </c>
      <c r="I411" s="716">
        <v>18513</v>
      </c>
      <c r="J411" s="670">
        <f t="shared" si="17"/>
        <v>18513</v>
      </c>
      <c r="K411" s="720"/>
    </row>
    <row r="412" spans="1:11" s="654" customFormat="1" ht="22.5">
      <c r="A412" s="685" t="s">
        <v>11803</v>
      </c>
      <c r="B412" s="685" t="s">
        <v>11804</v>
      </c>
      <c r="C412" s="722" t="s">
        <v>11805</v>
      </c>
      <c r="D412" s="711">
        <v>4</v>
      </c>
      <c r="E412" s="712">
        <v>198991</v>
      </c>
      <c r="F412" s="713">
        <f t="shared" si="18"/>
        <v>49747.75</v>
      </c>
      <c r="G412" s="719"/>
      <c r="H412" s="715">
        <v>4</v>
      </c>
      <c r="I412" s="716">
        <v>198990</v>
      </c>
      <c r="J412" s="670">
        <f t="shared" si="17"/>
        <v>49747.5</v>
      </c>
      <c r="K412" s="720"/>
    </row>
    <row r="413" spans="1:11" s="654" customFormat="1" ht="22.5">
      <c r="A413" s="685" t="s">
        <v>11806</v>
      </c>
      <c r="B413" s="685" t="s">
        <v>11807</v>
      </c>
      <c r="C413" s="722" t="s">
        <v>11808</v>
      </c>
      <c r="D413" s="711">
        <v>6</v>
      </c>
      <c r="E413" s="712">
        <v>191565</v>
      </c>
      <c r="F413" s="713">
        <f t="shared" si="18"/>
        <v>31927.5</v>
      </c>
      <c r="G413" s="719"/>
      <c r="H413" s="715">
        <v>5</v>
      </c>
      <c r="I413" s="716">
        <v>159637.5</v>
      </c>
      <c r="J413" s="670">
        <f t="shared" si="17"/>
        <v>31927.5</v>
      </c>
      <c r="K413" s="720"/>
    </row>
    <row r="414" spans="1:11" s="654" customFormat="1" ht="22.5">
      <c r="A414" s="685" t="s">
        <v>11809</v>
      </c>
      <c r="B414" s="685" t="s">
        <v>11810</v>
      </c>
      <c r="C414" s="722" t="s">
        <v>11811</v>
      </c>
      <c r="D414" s="711">
        <v>28</v>
      </c>
      <c r="E414" s="712">
        <v>1537536</v>
      </c>
      <c r="F414" s="713">
        <f t="shared" si="18"/>
        <v>54912</v>
      </c>
      <c r="G414" s="719"/>
      <c r="H414" s="715">
        <v>23</v>
      </c>
      <c r="I414" s="716">
        <v>1262976</v>
      </c>
      <c r="J414" s="670">
        <f t="shared" si="17"/>
        <v>54912</v>
      </c>
      <c r="K414" s="720"/>
    </row>
    <row r="415" spans="1:11" s="654" customFormat="1" ht="22.5">
      <c r="A415" s="685" t="s">
        <v>11812</v>
      </c>
      <c r="B415" s="685" t="s">
        <v>11813</v>
      </c>
      <c r="C415" s="722" t="s">
        <v>11814</v>
      </c>
      <c r="D415" s="711">
        <v>19</v>
      </c>
      <c r="E415" s="712">
        <v>271700</v>
      </c>
      <c r="F415" s="713">
        <f t="shared" si="18"/>
        <v>14300</v>
      </c>
      <c r="G415" s="719"/>
      <c r="H415" s="715">
        <v>20</v>
      </c>
      <c r="I415" s="716">
        <v>286000</v>
      </c>
      <c r="J415" s="670">
        <f t="shared" si="17"/>
        <v>14300</v>
      </c>
      <c r="K415" s="720"/>
    </row>
    <row r="416" spans="1:11" s="654" customFormat="1" ht="22.5">
      <c r="A416" s="685" t="s">
        <v>11815</v>
      </c>
      <c r="B416" s="685" t="s">
        <v>11816</v>
      </c>
      <c r="C416" s="722" t="s">
        <v>11817</v>
      </c>
      <c r="D416" s="711">
        <v>1</v>
      </c>
      <c r="E416" s="712">
        <v>38038</v>
      </c>
      <c r="F416" s="713">
        <f t="shared" si="18"/>
        <v>38038</v>
      </c>
      <c r="G416" s="719"/>
      <c r="H416" s="715">
        <v>1</v>
      </c>
      <c r="I416" s="716">
        <v>38038</v>
      </c>
      <c r="J416" s="670">
        <f t="shared" si="17"/>
        <v>38038</v>
      </c>
      <c r="K416" s="720"/>
    </row>
    <row r="417" spans="1:11" s="654" customFormat="1" ht="22.5">
      <c r="A417" s="685" t="s">
        <v>11818</v>
      </c>
      <c r="B417" s="685" t="s">
        <v>11819</v>
      </c>
      <c r="C417" s="722" t="s">
        <v>11820</v>
      </c>
      <c r="D417" s="711">
        <v>12</v>
      </c>
      <c r="E417" s="712">
        <v>171600</v>
      </c>
      <c r="F417" s="713">
        <f t="shared" si="18"/>
        <v>14300</v>
      </c>
      <c r="G417" s="719"/>
      <c r="H417" s="715">
        <v>12</v>
      </c>
      <c r="I417" s="716">
        <v>171600</v>
      </c>
      <c r="J417" s="670">
        <f t="shared" si="17"/>
        <v>14300</v>
      </c>
      <c r="K417" s="720"/>
    </row>
    <row r="418" spans="1:11" s="654" customFormat="1" ht="33.75">
      <c r="A418" s="685" t="s">
        <v>11821</v>
      </c>
      <c r="B418" s="685" t="s">
        <v>11822</v>
      </c>
      <c r="C418" s="722" t="s">
        <v>11823</v>
      </c>
      <c r="D418" s="711">
        <v>16</v>
      </c>
      <c r="E418" s="712">
        <v>470448</v>
      </c>
      <c r="F418" s="713">
        <f t="shared" si="18"/>
        <v>29403</v>
      </c>
      <c r="G418" s="719"/>
      <c r="H418" s="715">
        <v>15</v>
      </c>
      <c r="I418" s="716">
        <v>441045</v>
      </c>
      <c r="J418" s="670">
        <f t="shared" si="17"/>
        <v>29403</v>
      </c>
      <c r="K418" s="720"/>
    </row>
    <row r="419" spans="1:11" s="654" customFormat="1" ht="33.75">
      <c r="A419" s="685" t="s">
        <v>11824</v>
      </c>
      <c r="B419" s="685" t="s">
        <v>11825</v>
      </c>
      <c r="C419" s="722" t="s">
        <v>11826</v>
      </c>
      <c r="D419" s="711">
        <v>5</v>
      </c>
      <c r="E419" s="712">
        <v>252450</v>
      </c>
      <c r="F419" s="713">
        <f t="shared" si="18"/>
        <v>50490</v>
      </c>
      <c r="G419" s="719"/>
      <c r="H419" s="715">
        <v>5</v>
      </c>
      <c r="I419" s="716">
        <v>252450</v>
      </c>
      <c r="J419" s="670">
        <f t="shared" si="17"/>
        <v>50490</v>
      </c>
      <c r="K419" s="720"/>
    </row>
    <row r="420" spans="1:11" s="654" customFormat="1" ht="22.5">
      <c r="A420" s="685" t="s">
        <v>11827</v>
      </c>
      <c r="B420" s="685" t="s">
        <v>11828</v>
      </c>
      <c r="C420" s="722" t="s">
        <v>11829</v>
      </c>
      <c r="D420" s="711">
        <v>3</v>
      </c>
      <c r="E420" s="712">
        <v>165000</v>
      </c>
      <c r="F420" s="713">
        <f t="shared" si="18"/>
        <v>55000</v>
      </c>
      <c r="G420" s="719"/>
      <c r="H420" s="715">
        <v>3</v>
      </c>
      <c r="I420" s="716">
        <v>165000</v>
      </c>
      <c r="J420" s="670">
        <f t="shared" si="17"/>
        <v>55000</v>
      </c>
      <c r="K420" s="720"/>
    </row>
    <row r="421" spans="1:11" s="654" customFormat="1" ht="22.5">
      <c r="A421" s="685" t="s">
        <v>11830</v>
      </c>
      <c r="B421" s="685" t="s">
        <v>11831</v>
      </c>
      <c r="C421" s="722" t="s">
        <v>11832</v>
      </c>
      <c r="D421" s="711">
        <v>11</v>
      </c>
      <c r="E421" s="712">
        <v>418418</v>
      </c>
      <c r="F421" s="713">
        <f t="shared" si="18"/>
        <v>38038</v>
      </c>
      <c r="G421" s="719"/>
      <c r="H421" s="715">
        <v>11</v>
      </c>
      <c r="I421" s="716">
        <v>418418</v>
      </c>
      <c r="J421" s="670">
        <f t="shared" si="17"/>
        <v>38038</v>
      </c>
      <c r="K421" s="720"/>
    </row>
    <row r="422" spans="1:11" s="654" customFormat="1" ht="22.5">
      <c r="A422" s="685" t="s">
        <v>11833</v>
      </c>
      <c r="B422" s="685" t="s">
        <v>11834</v>
      </c>
      <c r="C422" s="722" t="s">
        <v>11835</v>
      </c>
      <c r="D422" s="711">
        <v>5</v>
      </c>
      <c r="E422" s="712">
        <v>71500</v>
      </c>
      <c r="F422" s="713">
        <f t="shared" si="18"/>
        <v>14300</v>
      </c>
      <c r="G422" s="719"/>
      <c r="H422" s="715">
        <v>5</v>
      </c>
      <c r="I422" s="716">
        <v>71500</v>
      </c>
      <c r="J422" s="670">
        <f t="shared" si="17"/>
        <v>14300</v>
      </c>
      <c r="K422" s="720"/>
    </row>
    <row r="423" spans="1:11" s="654" customFormat="1" ht="22.5">
      <c r="A423" s="685" t="s">
        <v>11836</v>
      </c>
      <c r="B423" s="685" t="s">
        <v>11837</v>
      </c>
      <c r="C423" s="722" t="s">
        <v>11838</v>
      </c>
      <c r="D423" s="711">
        <v>11</v>
      </c>
      <c r="E423" s="712">
        <v>604032</v>
      </c>
      <c r="F423" s="713">
        <f t="shared" si="18"/>
        <v>54912</v>
      </c>
      <c r="G423" s="719"/>
      <c r="H423" s="715">
        <v>11</v>
      </c>
      <c r="I423" s="716">
        <v>604032</v>
      </c>
      <c r="J423" s="670">
        <f t="shared" si="17"/>
        <v>54912</v>
      </c>
      <c r="K423" s="720"/>
    </row>
    <row r="424" spans="1:11" s="654" customFormat="1" ht="22.5">
      <c r="A424" s="685" t="s">
        <v>11839</v>
      </c>
      <c r="B424" s="685" t="s">
        <v>11840</v>
      </c>
      <c r="C424" s="722" t="s">
        <v>11841</v>
      </c>
      <c r="D424" s="711">
        <v>11</v>
      </c>
      <c r="E424" s="712">
        <v>208120</v>
      </c>
      <c r="F424" s="713">
        <f t="shared" si="18"/>
        <v>18920</v>
      </c>
      <c r="G424" s="719"/>
      <c r="H424" s="715">
        <v>11</v>
      </c>
      <c r="I424" s="716">
        <v>208120</v>
      </c>
      <c r="J424" s="670">
        <f t="shared" si="17"/>
        <v>18920</v>
      </c>
      <c r="K424" s="720"/>
    </row>
    <row r="425" spans="1:11" s="654" customFormat="1" ht="23.25" customHeight="1">
      <c r="A425" s="685" t="s">
        <v>11842</v>
      </c>
      <c r="B425" s="685" t="s">
        <v>11843</v>
      </c>
      <c r="C425" s="722" t="s">
        <v>11844</v>
      </c>
      <c r="D425" s="711">
        <v>4</v>
      </c>
      <c r="E425" s="712">
        <v>749035</v>
      </c>
      <c r="F425" s="713">
        <f t="shared" si="18"/>
        <v>187258.75</v>
      </c>
      <c r="G425" s="719"/>
      <c r="H425" s="715">
        <v>4</v>
      </c>
      <c r="I425" s="716">
        <v>749034</v>
      </c>
      <c r="J425" s="670">
        <f t="shared" si="17"/>
        <v>187258.5</v>
      </c>
      <c r="K425" s="720"/>
    </row>
    <row r="426" spans="1:11" s="654" customFormat="1" ht="22.5">
      <c r="A426" s="685" t="s">
        <v>11845</v>
      </c>
      <c r="B426" s="685" t="s">
        <v>11846</v>
      </c>
      <c r="C426" s="722" t="s">
        <v>11847</v>
      </c>
      <c r="D426" s="711">
        <v>3</v>
      </c>
      <c r="E426" s="712">
        <v>151470</v>
      </c>
      <c r="F426" s="713">
        <f t="shared" si="18"/>
        <v>50490</v>
      </c>
      <c r="G426" s="719"/>
      <c r="H426" s="715">
        <v>3</v>
      </c>
      <c r="I426" s="716">
        <v>151470</v>
      </c>
      <c r="J426" s="670">
        <f t="shared" si="17"/>
        <v>50490</v>
      </c>
      <c r="K426" s="720"/>
    </row>
    <row r="427" spans="1:11" s="654" customFormat="1" ht="33.75">
      <c r="A427" s="685" t="s">
        <v>11848</v>
      </c>
      <c r="B427" s="685" t="s">
        <v>11849</v>
      </c>
      <c r="C427" s="722" t="s">
        <v>11850</v>
      </c>
      <c r="D427" s="711">
        <v>13</v>
      </c>
      <c r="E427" s="712">
        <v>249035</v>
      </c>
      <c r="F427" s="713">
        <f t="shared" si="18"/>
        <v>19156.538461538461</v>
      </c>
      <c r="G427" s="719"/>
      <c r="H427" s="715">
        <v>13</v>
      </c>
      <c r="I427" s="716">
        <v>249034.5</v>
      </c>
      <c r="J427" s="670">
        <f t="shared" si="17"/>
        <v>19156.5</v>
      </c>
      <c r="K427" s="720"/>
    </row>
    <row r="428" spans="1:11" s="654" customFormat="1" ht="33.75">
      <c r="A428" s="685" t="s">
        <v>11851</v>
      </c>
      <c r="B428" s="685" t="s">
        <v>11852</v>
      </c>
      <c r="C428" s="722" t="s">
        <v>11853</v>
      </c>
      <c r="D428" s="711">
        <v>5</v>
      </c>
      <c r="E428" s="712">
        <v>95783</v>
      </c>
      <c r="F428" s="713">
        <f t="shared" si="18"/>
        <v>19156.599999999999</v>
      </c>
      <c r="G428" s="719"/>
      <c r="H428" s="715">
        <v>4</v>
      </c>
      <c r="I428" s="716">
        <v>76626</v>
      </c>
      <c r="J428" s="670">
        <f t="shared" si="17"/>
        <v>19156.5</v>
      </c>
      <c r="K428" s="720"/>
    </row>
    <row r="429" spans="1:11" s="654" customFormat="1" ht="45">
      <c r="A429" s="685" t="s">
        <v>11854</v>
      </c>
      <c r="B429" s="685" t="s">
        <v>11855</v>
      </c>
      <c r="C429" s="722" t="s">
        <v>11856</v>
      </c>
      <c r="D429" s="711">
        <v>1</v>
      </c>
      <c r="E429" s="712">
        <v>19157</v>
      </c>
      <c r="F429" s="713">
        <f t="shared" si="18"/>
        <v>19157</v>
      </c>
      <c r="G429" s="719"/>
      <c r="H429" s="715">
        <v>1</v>
      </c>
      <c r="I429" s="716">
        <v>19156.5</v>
      </c>
      <c r="J429" s="670">
        <f t="shared" ref="J429:J492" si="19">I429/H429</f>
        <v>19156.5</v>
      </c>
      <c r="K429" s="720"/>
    </row>
    <row r="430" spans="1:11" s="654" customFormat="1" ht="33.75">
      <c r="A430" s="685" t="s">
        <v>11857</v>
      </c>
      <c r="B430" s="685" t="s">
        <v>11858</v>
      </c>
      <c r="C430" s="722" t="s">
        <v>11859</v>
      </c>
      <c r="D430" s="711">
        <v>3</v>
      </c>
      <c r="E430" s="712">
        <v>71280</v>
      </c>
      <c r="F430" s="713">
        <f t="shared" si="18"/>
        <v>23760</v>
      </c>
      <c r="G430" s="719"/>
      <c r="H430" s="715">
        <v>3</v>
      </c>
      <c r="I430" s="716">
        <v>71280</v>
      </c>
      <c r="J430" s="670">
        <f t="shared" si="19"/>
        <v>23760</v>
      </c>
      <c r="K430" s="720"/>
    </row>
    <row r="431" spans="1:11" s="654" customFormat="1" ht="22.5">
      <c r="A431" s="685" t="s">
        <v>11860</v>
      </c>
      <c r="B431" s="685" t="s">
        <v>11861</v>
      </c>
      <c r="C431" s="722" t="s">
        <v>11862</v>
      </c>
      <c r="D431" s="711">
        <v>5</v>
      </c>
      <c r="E431" s="712">
        <v>545738</v>
      </c>
      <c r="F431" s="713">
        <f t="shared" si="18"/>
        <v>109147.6</v>
      </c>
      <c r="G431" s="719"/>
      <c r="H431" s="715">
        <v>5</v>
      </c>
      <c r="I431" s="716">
        <v>545737.5</v>
      </c>
      <c r="J431" s="670">
        <f t="shared" si="19"/>
        <v>109147.5</v>
      </c>
      <c r="K431" s="720"/>
    </row>
    <row r="432" spans="1:11" s="654" customFormat="1" ht="22.5">
      <c r="A432" s="685" t="s">
        <v>11863</v>
      </c>
      <c r="B432" s="685" t="s">
        <v>11864</v>
      </c>
      <c r="C432" s="722" t="s">
        <v>11865</v>
      </c>
      <c r="D432" s="711">
        <v>3</v>
      </c>
      <c r="E432" s="712">
        <v>77963</v>
      </c>
      <c r="F432" s="713">
        <f t="shared" si="18"/>
        <v>25987.666666666668</v>
      </c>
      <c r="G432" s="719"/>
      <c r="H432" s="715">
        <v>3</v>
      </c>
      <c r="I432" s="716">
        <v>77962.5</v>
      </c>
      <c r="J432" s="670">
        <f t="shared" si="19"/>
        <v>25987.5</v>
      </c>
      <c r="K432" s="720"/>
    </row>
    <row r="433" spans="1:11" s="654" customFormat="1" ht="23.25" customHeight="1">
      <c r="A433" s="685" t="s">
        <v>11866</v>
      </c>
      <c r="B433" s="685" t="s">
        <v>11867</v>
      </c>
      <c r="C433" s="722" t="s">
        <v>11868</v>
      </c>
      <c r="D433" s="711">
        <v>31</v>
      </c>
      <c r="E433" s="712">
        <v>2762100</v>
      </c>
      <c r="F433" s="713">
        <f t="shared" si="18"/>
        <v>89100</v>
      </c>
      <c r="G433" s="719"/>
      <c r="H433" s="715">
        <v>26</v>
      </c>
      <c r="I433" s="716">
        <v>2316600</v>
      </c>
      <c r="J433" s="670">
        <f t="shared" si="19"/>
        <v>89100</v>
      </c>
      <c r="K433" s="720"/>
    </row>
    <row r="434" spans="1:11" s="654" customFormat="1" ht="22.5">
      <c r="A434" s="685" t="s">
        <v>11869</v>
      </c>
      <c r="B434" s="685" t="s">
        <v>11870</v>
      </c>
      <c r="C434" s="722" t="s">
        <v>11871</v>
      </c>
      <c r="D434" s="711">
        <v>1</v>
      </c>
      <c r="E434" s="712">
        <v>59400</v>
      </c>
      <c r="F434" s="713">
        <f t="shared" si="18"/>
        <v>59400</v>
      </c>
      <c r="G434" s="719"/>
      <c r="H434" s="715">
        <v>1</v>
      </c>
      <c r="I434" s="716">
        <v>59400</v>
      </c>
      <c r="J434" s="670">
        <f t="shared" si="19"/>
        <v>59400</v>
      </c>
      <c r="K434" s="720"/>
    </row>
    <row r="435" spans="1:11" s="654" customFormat="1" ht="22.5">
      <c r="A435" s="685" t="s">
        <v>11872</v>
      </c>
      <c r="B435" s="685" t="s">
        <v>11873</v>
      </c>
      <c r="C435" s="722" t="s">
        <v>11874</v>
      </c>
      <c r="D435" s="711">
        <v>10</v>
      </c>
      <c r="E435" s="712">
        <v>594000</v>
      </c>
      <c r="F435" s="713">
        <f t="shared" si="18"/>
        <v>59400</v>
      </c>
      <c r="G435" s="719"/>
      <c r="H435" s="715">
        <v>10</v>
      </c>
      <c r="I435" s="716">
        <v>594000</v>
      </c>
      <c r="J435" s="670">
        <f t="shared" si="19"/>
        <v>59400</v>
      </c>
      <c r="K435" s="720"/>
    </row>
    <row r="436" spans="1:11" s="654" customFormat="1" ht="22.5">
      <c r="A436" s="685" t="s">
        <v>11875</v>
      </c>
      <c r="B436" s="685" t="s">
        <v>11876</v>
      </c>
      <c r="C436" s="722" t="s">
        <v>11877</v>
      </c>
      <c r="D436" s="711">
        <v>1</v>
      </c>
      <c r="E436" s="712">
        <v>59400</v>
      </c>
      <c r="F436" s="713">
        <f t="shared" si="18"/>
        <v>59400</v>
      </c>
      <c r="G436" s="719"/>
      <c r="H436" s="715">
        <v>1</v>
      </c>
      <c r="I436" s="716">
        <v>59400</v>
      </c>
      <c r="J436" s="670">
        <f t="shared" si="19"/>
        <v>59400</v>
      </c>
      <c r="K436" s="720"/>
    </row>
    <row r="437" spans="1:11" s="654" customFormat="1" ht="33.75">
      <c r="A437" s="685" t="s">
        <v>11878</v>
      </c>
      <c r="B437" s="685" t="s">
        <v>11879</v>
      </c>
      <c r="C437" s="722" t="s">
        <v>11880</v>
      </c>
      <c r="D437" s="711">
        <v>5</v>
      </c>
      <c r="E437" s="712">
        <v>222750</v>
      </c>
      <c r="F437" s="713">
        <f t="shared" si="18"/>
        <v>44550</v>
      </c>
      <c r="G437" s="719"/>
      <c r="H437" s="715">
        <v>5</v>
      </c>
      <c r="I437" s="716">
        <v>222750</v>
      </c>
      <c r="J437" s="670">
        <f t="shared" si="19"/>
        <v>44550</v>
      </c>
      <c r="K437" s="720"/>
    </row>
    <row r="438" spans="1:11" s="654" customFormat="1" ht="33.75">
      <c r="A438" s="685" t="s">
        <v>11881</v>
      </c>
      <c r="B438" s="685" t="s">
        <v>11882</v>
      </c>
      <c r="C438" s="722" t="s">
        <v>11883</v>
      </c>
      <c r="D438" s="711">
        <v>9</v>
      </c>
      <c r="E438" s="712">
        <v>400950</v>
      </c>
      <c r="F438" s="713">
        <f t="shared" si="18"/>
        <v>44550</v>
      </c>
      <c r="G438" s="719"/>
      <c r="H438" s="715">
        <v>9</v>
      </c>
      <c r="I438" s="716">
        <v>400950</v>
      </c>
      <c r="J438" s="670">
        <f t="shared" si="19"/>
        <v>44550</v>
      </c>
      <c r="K438" s="720"/>
    </row>
    <row r="439" spans="1:11" s="654" customFormat="1" ht="33.75">
      <c r="A439" s="685" t="s">
        <v>11884</v>
      </c>
      <c r="B439" s="685" t="s">
        <v>11885</v>
      </c>
      <c r="C439" s="722" t="s">
        <v>11886</v>
      </c>
      <c r="D439" s="711">
        <v>10</v>
      </c>
      <c r="E439" s="712">
        <v>445500</v>
      </c>
      <c r="F439" s="713">
        <f t="shared" si="18"/>
        <v>44550</v>
      </c>
      <c r="G439" s="719"/>
      <c r="H439" s="715">
        <v>10</v>
      </c>
      <c r="I439" s="716">
        <v>445500</v>
      </c>
      <c r="J439" s="670">
        <f t="shared" si="19"/>
        <v>44550</v>
      </c>
      <c r="K439" s="720"/>
    </row>
    <row r="440" spans="1:11" s="654" customFormat="1" ht="22.5">
      <c r="A440" s="685" t="s">
        <v>11887</v>
      </c>
      <c r="B440" s="685" t="s">
        <v>11888</v>
      </c>
      <c r="C440" s="722" t="s">
        <v>11889</v>
      </c>
      <c r="D440" s="711">
        <v>8</v>
      </c>
      <c r="E440" s="712">
        <v>397981</v>
      </c>
      <c r="F440" s="713">
        <f t="shared" si="18"/>
        <v>49747.625</v>
      </c>
      <c r="G440" s="719"/>
      <c r="H440" s="715">
        <v>8</v>
      </c>
      <c r="I440" s="716">
        <v>397980</v>
      </c>
      <c r="J440" s="670">
        <f t="shared" si="19"/>
        <v>49747.5</v>
      </c>
      <c r="K440" s="720"/>
    </row>
    <row r="441" spans="1:11" s="654" customFormat="1" ht="22.5">
      <c r="A441" s="685" t="s">
        <v>11890</v>
      </c>
      <c r="B441" s="685" t="s">
        <v>11891</v>
      </c>
      <c r="C441" s="722" t="s">
        <v>11892</v>
      </c>
      <c r="D441" s="711">
        <v>8</v>
      </c>
      <c r="E441" s="712">
        <v>330264</v>
      </c>
      <c r="F441" s="713">
        <f t="shared" si="18"/>
        <v>41283</v>
      </c>
      <c r="G441" s="719"/>
      <c r="H441" s="715">
        <v>8</v>
      </c>
      <c r="I441" s="716">
        <v>330264</v>
      </c>
      <c r="J441" s="670">
        <f t="shared" si="19"/>
        <v>41283</v>
      </c>
      <c r="K441" s="720"/>
    </row>
    <row r="442" spans="1:11" s="654" customFormat="1" ht="33.75">
      <c r="A442" s="685" t="s">
        <v>11893</v>
      </c>
      <c r="B442" s="685" t="s">
        <v>11894</v>
      </c>
      <c r="C442" s="722" t="s">
        <v>11895</v>
      </c>
      <c r="D442" s="711">
        <v>9</v>
      </c>
      <c r="E442" s="712">
        <v>172409</v>
      </c>
      <c r="F442" s="713">
        <f t="shared" si="18"/>
        <v>19156.555555555555</v>
      </c>
      <c r="G442" s="719"/>
      <c r="H442" s="715">
        <v>9</v>
      </c>
      <c r="I442" s="716">
        <v>172408.5</v>
      </c>
      <c r="J442" s="670">
        <f t="shared" si="19"/>
        <v>19156.5</v>
      </c>
      <c r="K442" s="720"/>
    </row>
    <row r="443" spans="1:11" s="654" customFormat="1" ht="33.75">
      <c r="A443" s="685" t="s">
        <v>11896</v>
      </c>
      <c r="B443" s="685" t="s">
        <v>11897</v>
      </c>
      <c r="C443" s="722" t="s">
        <v>11898</v>
      </c>
      <c r="D443" s="711">
        <v>12</v>
      </c>
      <c r="E443" s="712">
        <v>229879</v>
      </c>
      <c r="F443" s="713">
        <f t="shared" si="18"/>
        <v>19156.583333333332</v>
      </c>
      <c r="G443" s="719"/>
      <c r="H443" s="715">
        <v>10</v>
      </c>
      <c r="I443" s="716">
        <v>191565</v>
      </c>
      <c r="J443" s="670">
        <f t="shared" si="19"/>
        <v>19156.5</v>
      </c>
      <c r="K443" s="720"/>
    </row>
    <row r="444" spans="1:11" s="654" customFormat="1" ht="33.75">
      <c r="A444" s="685" t="s">
        <v>11899</v>
      </c>
      <c r="B444" s="685" t="s">
        <v>11900</v>
      </c>
      <c r="C444" s="722" t="s">
        <v>11901</v>
      </c>
      <c r="D444" s="711">
        <v>9</v>
      </c>
      <c r="E444" s="712">
        <v>172409</v>
      </c>
      <c r="F444" s="713">
        <f t="shared" si="18"/>
        <v>19156.555555555555</v>
      </c>
      <c r="G444" s="719"/>
      <c r="H444" s="715">
        <v>9</v>
      </c>
      <c r="I444" s="716">
        <v>172408.5</v>
      </c>
      <c r="J444" s="670">
        <f t="shared" si="19"/>
        <v>19156.5</v>
      </c>
      <c r="K444" s="720"/>
    </row>
    <row r="445" spans="1:11" s="654" customFormat="1" ht="21.75" customHeight="1">
      <c r="A445" s="685" t="s">
        <v>11902</v>
      </c>
      <c r="B445" s="685" t="s">
        <v>11903</v>
      </c>
      <c r="C445" s="722" t="s">
        <v>11904</v>
      </c>
      <c r="D445" s="711">
        <v>5</v>
      </c>
      <c r="E445" s="712">
        <v>252450</v>
      </c>
      <c r="F445" s="713">
        <f t="shared" si="18"/>
        <v>50490</v>
      </c>
      <c r="G445" s="719"/>
      <c r="H445" s="715">
        <v>4</v>
      </c>
      <c r="I445" s="716">
        <v>201960</v>
      </c>
      <c r="J445" s="670">
        <f t="shared" si="19"/>
        <v>50490</v>
      </c>
      <c r="K445" s="720"/>
    </row>
    <row r="446" spans="1:11" s="654" customFormat="1" ht="22.5">
      <c r="A446" s="685" t="s">
        <v>11905</v>
      </c>
      <c r="B446" s="685" t="s">
        <v>11906</v>
      </c>
      <c r="C446" s="722" t="s">
        <v>11907</v>
      </c>
      <c r="D446" s="711">
        <v>6</v>
      </c>
      <c r="E446" s="712">
        <v>228228</v>
      </c>
      <c r="F446" s="713">
        <f t="shared" si="18"/>
        <v>38038</v>
      </c>
      <c r="G446" s="719"/>
      <c r="H446" s="715">
        <v>6</v>
      </c>
      <c r="I446" s="716">
        <v>228228</v>
      </c>
      <c r="J446" s="670">
        <f t="shared" si="19"/>
        <v>38038</v>
      </c>
      <c r="K446" s="720"/>
    </row>
    <row r="447" spans="1:11" s="654" customFormat="1" ht="22.5">
      <c r="A447" s="685" t="s">
        <v>11908</v>
      </c>
      <c r="B447" s="685" t="s">
        <v>11909</v>
      </c>
      <c r="C447" s="722" t="s">
        <v>11910</v>
      </c>
      <c r="D447" s="711">
        <v>7</v>
      </c>
      <c r="E447" s="712">
        <v>100100</v>
      </c>
      <c r="F447" s="713">
        <f t="shared" si="18"/>
        <v>14300</v>
      </c>
      <c r="G447" s="719"/>
      <c r="H447" s="715">
        <v>7</v>
      </c>
      <c r="I447" s="716">
        <v>100100</v>
      </c>
      <c r="J447" s="670">
        <f t="shared" si="19"/>
        <v>14300</v>
      </c>
      <c r="K447" s="720"/>
    </row>
    <row r="448" spans="1:11" s="654" customFormat="1">
      <c r="A448" s="685" t="s">
        <v>11911</v>
      </c>
      <c r="B448" s="685" t="s">
        <v>11033</v>
      </c>
      <c r="C448" s="722" t="s">
        <v>11912</v>
      </c>
      <c r="D448" s="711">
        <v>2</v>
      </c>
      <c r="E448" s="712">
        <v>6500</v>
      </c>
      <c r="F448" s="713">
        <f t="shared" si="18"/>
        <v>3250</v>
      </c>
      <c r="G448" s="719"/>
      <c r="H448" s="669">
        <v>2</v>
      </c>
      <c r="I448" s="716">
        <v>6500</v>
      </c>
      <c r="J448" s="670">
        <f t="shared" si="19"/>
        <v>3250</v>
      </c>
      <c r="K448" s="720"/>
    </row>
    <row r="449" spans="1:11" s="654" customFormat="1" ht="22.5">
      <c r="A449" s="685" t="s">
        <v>11913</v>
      </c>
      <c r="B449" s="685" t="s">
        <v>11914</v>
      </c>
      <c r="C449" s="722" t="s">
        <v>11915</v>
      </c>
      <c r="D449" s="711">
        <v>5</v>
      </c>
      <c r="E449" s="712">
        <v>71500</v>
      </c>
      <c r="F449" s="713">
        <f t="shared" si="18"/>
        <v>14300</v>
      </c>
      <c r="G449" s="719"/>
      <c r="H449" s="669">
        <v>5</v>
      </c>
      <c r="I449" s="716">
        <v>71500</v>
      </c>
      <c r="J449" s="670">
        <f t="shared" si="19"/>
        <v>14300</v>
      </c>
      <c r="K449" s="720"/>
    </row>
    <row r="450" spans="1:11" s="654" customFormat="1" ht="23.25" customHeight="1">
      <c r="A450" s="685" t="s">
        <v>11916</v>
      </c>
      <c r="B450" s="685" t="s">
        <v>11917</v>
      </c>
      <c r="C450" s="722" t="s">
        <v>11918</v>
      </c>
      <c r="D450" s="711">
        <v>2</v>
      </c>
      <c r="E450" s="712">
        <v>100980</v>
      </c>
      <c r="F450" s="713">
        <f t="shared" si="18"/>
        <v>50490</v>
      </c>
      <c r="G450" s="719"/>
      <c r="H450" s="669">
        <v>2</v>
      </c>
      <c r="I450" s="716">
        <v>100980</v>
      </c>
      <c r="J450" s="670">
        <f t="shared" si="19"/>
        <v>50490</v>
      </c>
      <c r="K450" s="720"/>
    </row>
    <row r="451" spans="1:11" s="654" customFormat="1" ht="22.5">
      <c r="A451" s="685" t="s">
        <v>11919</v>
      </c>
      <c r="B451" s="685" t="s">
        <v>11920</v>
      </c>
      <c r="C451" s="722" t="s">
        <v>11921</v>
      </c>
      <c r="D451" s="711">
        <v>2</v>
      </c>
      <c r="E451" s="712">
        <v>47960</v>
      </c>
      <c r="F451" s="713">
        <f t="shared" si="18"/>
        <v>23980</v>
      </c>
      <c r="G451" s="719"/>
      <c r="H451" s="669">
        <v>2</v>
      </c>
      <c r="I451" s="716">
        <v>47960</v>
      </c>
      <c r="J451" s="670">
        <f t="shared" si="19"/>
        <v>23980</v>
      </c>
      <c r="K451" s="720"/>
    </row>
    <row r="452" spans="1:11" s="654" customFormat="1" ht="33.75">
      <c r="A452" s="685" t="s">
        <v>11922</v>
      </c>
      <c r="B452" s="685" t="s">
        <v>11923</v>
      </c>
      <c r="C452" s="722" t="s">
        <v>11924</v>
      </c>
      <c r="D452" s="711">
        <v>4</v>
      </c>
      <c r="E452" s="712">
        <v>95040</v>
      </c>
      <c r="F452" s="713">
        <f t="shared" si="18"/>
        <v>23760</v>
      </c>
      <c r="G452" s="719"/>
      <c r="H452" s="669">
        <v>4</v>
      </c>
      <c r="I452" s="716">
        <v>95040</v>
      </c>
      <c r="J452" s="670">
        <f t="shared" si="19"/>
        <v>23760</v>
      </c>
      <c r="K452" s="720"/>
    </row>
    <row r="453" spans="1:11" s="654" customFormat="1" ht="33.75">
      <c r="A453" s="685" t="s">
        <v>11925</v>
      </c>
      <c r="B453" s="685" t="s">
        <v>11926</v>
      </c>
      <c r="C453" s="722" t="s">
        <v>11927</v>
      </c>
      <c r="D453" s="711">
        <v>6</v>
      </c>
      <c r="E453" s="712">
        <v>114939</v>
      </c>
      <c r="F453" s="713">
        <f t="shared" si="18"/>
        <v>19156.5</v>
      </c>
      <c r="G453" s="719"/>
      <c r="H453" s="669">
        <v>6</v>
      </c>
      <c r="I453" s="716">
        <v>114939</v>
      </c>
      <c r="J453" s="670">
        <f t="shared" si="19"/>
        <v>19156.5</v>
      </c>
      <c r="K453" s="720"/>
    </row>
    <row r="454" spans="1:11" s="654" customFormat="1" ht="33.75">
      <c r="A454" s="685" t="s">
        <v>11928</v>
      </c>
      <c r="B454" s="685" t="s">
        <v>11929</v>
      </c>
      <c r="C454" s="722" t="s">
        <v>11930</v>
      </c>
      <c r="D454" s="711">
        <v>3</v>
      </c>
      <c r="E454" s="712">
        <v>133650</v>
      </c>
      <c r="F454" s="713">
        <f t="shared" si="18"/>
        <v>44550</v>
      </c>
      <c r="G454" s="719"/>
      <c r="H454" s="669">
        <v>3</v>
      </c>
      <c r="I454" s="716">
        <v>133650</v>
      </c>
      <c r="J454" s="670">
        <f t="shared" si="19"/>
        <v>44550</v>
      </c>
      <c r="K454" s="720"/>
    </row>
    <row r="455" spans="1:11" s="654" customFormat="1" ht="22.5">
      <c r="A455" s="685" t="s">
        <v>11931</v>
      </c>
      <c r="B455" s="685" t="s">
        <v>11932</v>
      </c>
      <c r="C455" s="722" t="s">
        <v>11933</v>
      </c>
      <c r="D455" s="711">
        <v>15</v>
      </c>
      <c r="E455" s="712">
        <v>570570</v>
      </c>
      <c r="F455" s="713">
        <f t="shared" si="18"/>
        <v>38038</v>
      </c>
      <c r="G455" s="719"/>
      <c r="H455" s="669">
        <v>15</v>
      </c>
      <c r="I455" s="716">
        <v>570570</v>
      </c>
      <c r="J455" s="670">
        <f t="shared" si="19"/>
        <v>38038</v>
      </c>
      <c r="K455" s="720"/>
    </row>
    <row r="456" spans="1:11" s="654" customFormat="1" ht="22.5">
      <c r="A456" s="685" t="s">
        <v>11934</v>
      </c>
      <c r="B456" s="685" t="s">
        <v>11935</v>
      </c>
      <c r="C456" s="722" t="s">
        <v>11936</v>
      </c>
      <c r="D456" s="711">
        <v>4</v>
      </c>
      <c r="E456" s="712">
        <v>163350</v>
      </c>
      <c r="F456" s="713">
        <f t="shared" si="18"/>
        <v>40837.5</v>
      </c>
      <c r="G456" s="719"/>
      <c r="H456" s="669">
        <v>4</v>
      </c>
      <c r="I456" s="716">
        <v>163350</v>
      </c>
      <c r="J456" s="670">
        <f t="shared" si="19"/>
        <v>40837.5</v>
      </c>
      <c r="K456" s="720"/>
    </row>
    <row r="457" spans="1:11" s="654" customFormat="1" ht="22.5">
      <c r="A457" s="685" t="s">
        <v>11937</v>
      </c>
      <c r="B457" s="685" t="s">
        <v>11938</v>
      </c>
      <c r="C457" s="722" t="s">
        <v>11939</v>
      </c>
      <c r="D457" s="711">
        <v>3</v>
      </c>
      <c r="E457" s="712">
        <v>88209</v>
      </c>
      <c r="F457" s="713">
        <f t="shared" si="18"/>
        <v>29403</v>
      </c>
      <c r="G457" s="719"/>
      <c r="H457" s="669">
        <v>3</v>
      </c>
      <c r="I457" s="716">
        <v>88209</v>
      </c>
      <c r="J457" s="670">
        <f t="shared" si="19"/>
        <v>29403</v>
      </c>
      <c r="K457" s="720"/>
    </row>
    <row r="458" spans="1:11" s="654" customFormat="1" ht="22.5">
      <c r="A458" s="685" t="s">
        <v>11940</v>
      </c>
      <c r="B458" s="685" t="s">
        <v>11941</v>
      </c>
      <c r="C458" s="722" t="s">
        <v>11942</v>
      </c>
      <c r="D458" s="711">
        <v>4</v>
      </c>
      <c r="E458" s="712">
        <v>165132</v>
      </c>
      <c r="F458" s="713">
        <f t="shared" si="18"/>
        <v>41283</v>
      </c>
      <c r="G458" s="719"/>
      <c r="H458" s="669">
        <v>4</v>
      </c>
      <c r="I458" s="716">
        <v>165132</v>
      </c>
      <c r="J458" s="670">
        <f t="shared" si="19"/>
        <v>41283</v>
      </c>
      <c r="K458" s="720"/>
    </row>
    <row r="459" spans="1:11" s="654" customFormat="1" ht="22.5">
      <c r="A459" s="685" t="s">
        <v>11943</v>
      </c>
      <c r="B459" s="685" t="s">
        <v>11944</v>
      </c>
      <c r="C459" s="722" t="s">
        <v>11945</v>
      </c>
      <c r="D459" s="711">
        <v>3</v>
      </c>
      <c r="E459" s="712">
        <v>327443</v>
      </c>
      <c r="F459" s="713">
        <f t="shared" si="18"/>
        <v>109147.66666666667</v>
      </c>
      <c r="G459" s="719"/>
      <c r="H459" s="669">
        <v>3</v>
      </c>
      <c r="I459" s="716">
        <v>327442.5</v>
      </c>
      <c r="J459" s="670">
        <f t="shared" si="19"/>
        <v>109147.5</v>
      </c>
      <c r="K459" s="720"/>
    </row>
    <row r="460" spans="1:11" s="654" customFormat="1" ht="22.5">
      <c r="A460" s="685" t="s">
        <v>11946</v>
      </c>
      <c r="B460" s="685" t="s">
        <v>11947</v>
      </c>
      <c r="C460" s="722" t="s">
        <v>11948</v>
      </c>
      <c r="D460" s="711">
        <v>1</v>
      </c>
      <c r="E460" s="712">
        <v>51975</v>
      </c>
      <c r="F460" s="713">
        <f t="shared" si="18"/>
        <v>51975</v>
      </c>
      <c r="G460" s="719"/>
      <c r="H460" s="669">
        <v>1</v>
      </c>
      <c r="I460" s="716">
        <v>51975</v>
      </c>
      <c r="J460" s="670">
        <f t="shared" si="19"/>
        <v>51975</v>
      </c>
      <c r="K460" s="720"/>
    </row>
    <row r="461" spans="1:11" s="654" customFormat="1" ht="22.5">
      <c r="A461" s="685" t="s">
        <v>11949</v>
      </c>
      <c r="B461" s="685" t="s">
        <v>11950</v>
      </c>
      <c r="C461" s="722" t="s">
        <v>11951</v>
      </c>
      <c r="D461" s="711">
        <v>2</v>
      </c>
      <c r="E461" s="712">
        <v>51975</v>
      </c>
      <c r="F461" s="713">
        <f t="shared" ref="F461:F524" si="20">E461/D461</f>
        <v>25987.5</v>
      </c>
      <c r="G461" s="719"/>
      <c r="H461" s="669">
        <v>2</v>
      </c>
      <c r="I461" s="716">
        <v>51975</v>
      </c>
      <c r="J461" s="670">
        <f t="shared" si="19"/>
        <v>25987.5</v>
      </c>
      <c r="K461" s="720"/>
    </row>
    <row r="462" spans="1:11" s="654" customFormat="1" ht="22.5">
      <c r="A462" s="685" t="s">
        <v>11952</v>
      </c>
      <c r="B462" s="685" t="s">
        <v>11953</v>
      </c>
      <c r="C462" s="722" t="s">
        <v>11954</v>
      </c>
      <c r="D462" s="711">
        <v>7</v>
      </c>
      <c r="E462" s="712">
        <v>100100</v>
      </c>
      <c r="F462" s="713">
        <f t="shared" si="20"/>
        <v>14300</v>
      </c>
      <c r="G462" s="719"/>
      <c r="H462" s="669">
        <v>7</v>
      </c>
      <c r="I462" s="716">
        <v>100100</v>
      </c>
      <c r="J462" s="670">
        <f t="shared" si="19"/>
        <v>14300</v>
      </c>
      <c r="K462" s="720"/>
    </row>
    <row r="463" spans="1:11" s="654" customFormat="1" ht="24" customHeight="1">
      <c r="A463" s="685" t="s">
        <v>11955</v>
      </c>
      <c r="B463" s="685" t="s">
        <v>11956</v>
      </c>
      <c r="C463" s="722" t="s">
        <v>11957</v>
      </c>
      <c r="D463" s="711">
        <v>2</v>
      </c>
      <c r="E463" s="712">
        <v>237600</v>
      </c>
      <c r="F463" s="713">
        <f t="shared" si="20"/>
        <v>118800</v>
      </c>
      <c r="G463" s="719"/>
      <c r="H463" s="669">
        <v>2</v>
      </c>
      <c r="I463" s="716">
        <v>237600</v>
      </c>
      <c r="J463" s="670">
        <f t="shared" si="19"/>
        <v>118800</v>
      </c>
      <c r="K463" s="720"/>
    </row>
    <row r="464" spans="1:11" s="654" customFormat="1" ht="33.75">
      <c r="A464" s="685" t="s">
        <v>11958</v>
      </c>
      <c r="B464" s="685" t="s">
        <v>11959</v>
      </c>
      <c r="C464" s="722" t="s">
        <v>11960</v>
      </c>
      <c r="D464" s="711">
        <v>4</v>
      </c>
      <c r="E464" s="712">
        <v>95040</v>
      </c>
      <c r="F464" s="713">
        <f t="shared" si="20"/>
        <v>23760</v>
      </c>
      <c r="G464" s="719"/>
      <c r="H464" s="669">
        <v>4</v>
      </c>
      <c r="I464" s="716">
        <v>95040</v>
      </c>
      <c r="J464" s="670">
        <f t="shared" si="19"/>
        <v>23760</v>
      </c>
      <c r="K464" s="720"/>
    </row>
    <row r="465" spans="1:11" s="654" customFormat="1" ht="33.75">
      <c r="A465" s="685" t="s">
        <v>11961</v>
      </c>
      <c r="B465" s="685" t="s">
        <v>11962</v>
      </c>
      <c r="C465" s="722" t="s">
        <v>11963</v>
      </c>
      <c r="D465" s="711">
        <v>2</v>
      </c>
      <c r="E465" s="712">
        <v>100980</v>
      </c>
      <c r="F465" s="713">
        <f t="shared" si="20"/>
        <v>50490</v>
      </c>
      <c r="G465" s="719"/>
      <c r="H465" s="669">
        <v>1</v>
      </c>
      <c r="I465" s="716">
        <v>50490</v>
      </c>
      <c r="J465" s="670">
        <f t="shared" si="19"/>
        <v>50490</v>
      </c>
      <c r="K465" s="720"/>
    </row>
    <row r="466" spans="1:11" s="654" customFormat="1" ht="33.75">
      <c r="A466" s="685" t="s">
        <v>11964</v>
      </c>
      <c r="B466" s="685" t="s">
        <v>11965</v>
      </c>
      <c r="C466" s="722" t="s">
        <v>11966</v>
      </c>
      <c r="D466" s="711">
        <v>1</v>
      </c>
      <c r="E466" s="712">
        <v>19157</v>
      </c>
      <c r="F466" s="713">
        <f t="shared" si="20"/>
        <v>19157</v>
      </c>
      <c r="G466" s="719"/>
      <c r="H466" s="669">
        <v>1</v>
      </c>
      <c r="I466" s="716">
        <v>19157</v>
      </c>
      <c r="J466" s="670">
        <f t="shared" si="19"/>
        <v>19157</v>
      </c>
      <c r="K466" s="720"/>
    </row>
    <row r="467" spans="1:11" s="654" customFormat="1" ht="33.75">
      <c r="A467" s="685" t="s">
        <v>11967</v>
      </c>
      <c r="B467" s="685" t="s">
        <v>11968</v>
      </c>
      <c r="C467" s="722" t="s">
        <v>11969</v>
      </c>
      <c r="D467" s="711">
        <v>6</v>
      </c>
      <c r="E467" s="712">
        <v>114939</v>
      </c>
      <c r="F467" s="713">
        <f t="shared" si="20"/>
        <v>19156.5</v>
      </c>
      <c r="G467" s="719"/>
      <c r="H467" s="669">
        <v>4</v>
      </c>
      <c r="I467" s="716">
        <v>76626</v>
      </c>
      <c r="J467" s="670">
        <f t="shared" si="19"/>
        <v>19156.5</v>
      </c>
      <c r="K467" s="720"/>
    </row>
    <row r="468" spans="1:11" s="654" customFormat="1" ht="33.75">
      <c r="A468" s="685" t="s">
        <v>11970</v>
      </c>
      <c r="B468" s="685" t="s">
        <v>11971</v>
      </c>
      <c r="C468" s="722" t="s">
        <v>11972</v>
      </c>
      <c r="D468" s="711">
        <v>6</v>
      </c>
      <c r="E468" s="712">
        <v>267300</v>
      </c>
      <c r="F468" s="713">
        <f t="shared" si="20"/>
        <v>44550</v>
      </c>
      <c r="G468" s="719"/>
      <c r="H468" s="669">
        <v>4</v>
      </c>
      <c r="I468" s="716">
        <v>178200</v>
      </c>
      <c r="J468" s="670">
        <f t="shared" si="19"/>
        <v>44550</v>
      </c>
      <c r="K468" s="720"/>
    </row>
    <row r="469" spans="1:11" s="654" customFormat="1" ht="33.75">
      <c r="A469" s="685" t="s">
        <v>11973</v>
      </c>
      <c r="B469" s="685" t="s">
        <v>11974</v>
      </c>
      <c r="C469" s="722" t="s">
        <v>11975</v>
      </c>
      <c r="D469" s="711">
        <v>3</v>
      </c>
      <c r="E469" s="712">
        <v>133650</v>
      </c>
      <c r="F469" s="713">
        <f t="shared" si="20"/>
        <v>44550</v>
      </c>
      <c r="G469" s="719"/>
      <c r="H469" s="669">
        <v>2</v>
      </c>
      <c r="I469" s="716">
        <v>89100</v>
      </c>
      <c r="J469" s="670">
        <f t="shared" si="19"/>
        <v>44550</v>
      </c>
      <c r="K469" s="720"/>
    </row>
    <row r="470" spans="1:11" s="654" customFormat="1" ht="24" customHeight="1">
      <c r="A470" s="685" t="s">
        <v>11976</v>
      </c>
      <c r="B470" s="685" t="s">
        <v>11977</v>
      </c>
      <c r="C470" s="722" t="s">
        <v>11978</v>
      </c>
      <c r="D470" s="711">
        <v>1</v>
      </c>
      <c r="E470" s="712">
        <v>50490</v>
      </c>
      <c r="F470" s="713">
        <f t="shared" si="20"/>
        <v>50490</v>
      </c>
      <c r="G470" s="719"/>
      <c r="H470" s="669">
        <v>1</v>
      </c>
      <c r="I470" s="716">
        <v>50490</v>
      </c>
      <c r="J470" s="670">
        <f t="shared" si="19"/>
        <v>50490</v>
      </c>
      <c r="K470" s="720"/>
    </row>
    <row r="471" spans="1:11" s="654" customFormat="1" ht="24" customHeight="1">
      <c r="A471" s="685" t="s">
        <v>11979</v>
      </c>
      <c r="B471" s="685" t="s">
        <v>11980</v>
      </c>
      <c r="C471" s="722" t="s">
        <v>11981</v>
      </c>
      <c r="D471" s="711">
        <v>5</v>
      </c>
      <c r="E471" s="712">
        <v>252450</v>
      </c>
      <c r="F471" s="713">
        <f t="shared" si="20"/>
        <v>50490</v>
      </c>
      <c r="G471" s="719"/>
      <c r="H471" s="669">
        <v>5</v>
      </c>
      <c r="I471" s="716">
        <v>252450</v>
      </c>
      <c r="J471" s="670">
        <f t="shared" si="19"/>
        <v>50490</v>
      </c>
      <c r="K471" s="720"/>
    </row>
    <row r="472" spans="1:11" s="654" customFormat="1" ht="33.75">
      <c r="A472" s="685" t="s">
        <v>11982</v>
      </c>
      <c r="B472" s="685" t="s">
        <v>11983</v>
      </c>
      <c r="C472" s="722" t="s">
        <v>11984</v>
      </c>
      <c r="D472" s="711">
        <v>5</v>
      </c>
      <c r="E472" s="712">
        <v>95783</v>
      </c>
      <c r="F472" s="713">
        <f t="shared" si="20"/>
        <v>19156.599999999999</v>
      </c>
      <c r="G472" s="719"/>
      <c r="H472" s="669">
        <v>5</v>
      </c>
      <c r="I472" s="716">
        <v>95782.5</v>
      </c>
      <c r="J472" s="670">
        <f t="shared" si="19"/>
        <v>19156.5</v>
      </c>
      <c r="K472" s="720"/>
    </row>
    <row r="473" spans="1:11" s="654" customFormat="1" ht="22.5">
      <c r="A473" s="685" t="s">
        <v>11985</v>
      </c>
      <c r="B473" s="685" t="s">
        <v>11986</v>
      </c>
      <c r="C473" s="722" t="s">
        <v>11987</v>
      </c>
      <c r="D473" s="711">
        <v>6</v>
      </c>
      <c r="E473" s="712">
        <v>245026</v>
      </c>
      <c r="F473" s="713">
        <f t="shared" si="20"/>
        <v>40837.666666666664</v>
      </c>
      <c r="G473" s="719"/>
      <c r="H473" s="669">
        <v>5</v>
      </c>
      <c r="I473" s="716">
        <v>204187.5</v>
      </c>
      <c r="J473" s="670">
        <f t="shared" si="19"/>
        <v>40837.5</v>
      </c>
      <c r="K473" s="720"/>
    </row>
    <row r="474" spans="1:11" s="654" customFormat="1" ht="22.5">
      <c r="A474" s="685" t="s">
        <v>11988</v>
      </c>
      <c r="B474" s="685" t="s">
        <v>11989</v>
      </c>
      <c r="C474" s="722" t="s">
        <v>11990</v>
      </c>
      <c r="D474" s="711">
        <v>3</v>
      </c>
      <c r="E474" s="712">
        <v>21312</v>
      </c>
      <c r="F474" s="713">
        <f t="shared" si="20"/>
        <v>7104</v>
      </c>
      <c r="G474" s="719"/>
      <c r="H474" s="669">
        <v>3</v>
      </c>
      <c r="I474" s="716">
        <v>21312</v>
      </c>
      <c r="J474" s="670">
        <f t="shared" si="19"/>
        <v>7104</v>
      </c>
      <c r="K474" s="720"/>
    </row>
    <row r="475" spans="1:11" s="654" customFormat="1" ht="22.5">
      <c r="A475" s="685" t="s">
        <v>11991</v>
      </c>
      <c r="B475" s="685" t="s">
        <v>11992</v>
      </c>
      <c r="C475" s="722" t="s">
        <v>11993</v>
      </c>
      <c r="D475" s="711">
        <v>27</v>
      </c>
      <c r="E475" s="712">
        <v>510840</v>
      </c>
      <c r="F475" s="713">
        <f t="shared" si="20"/>
        <v>18920</v>
      </c>
      <c r="G475" s="719"/>
      <c r="H475" s="669">
        <v>22</v>
      </c>
      <c r="I475" s="716">
        <v>416240</v>
      </c>
      <c r="J475" s="670">
        <f t="shared" si="19"/>
        <v>18920</v>
      </c>
      <c r="K475" s="720"/>
    </row>
    <row r="476" spans="1:11" s="654" customFormat="1" ht="22.5">
      <c r="A476" s="685" t="s">
        <v>11994</v>
      </c>
      <c r="B476" s="685" t="s">
        <v>11995</v>
      </c>
      <c r="C476" s="722" t="s">
        <v>11996</v>
      </c>
      <c r="D476" s="711">
        <v>3</v>
      </c>
      <c r="E476" s="712">
        <v>71940</v>
      </c>
      <c r="F476" s="713">
        <f t="shared" si="20"/>
        <v>23980</v>
      </c>
      <c r="G476" s="719"/>
      <c r="H476" s="669">
        <v>3</v>
      </c>
      <c r="I476" s="716">
        <v>71940</v>
      </c>
      <c r="J476" s="670">
        <f t="shared" si="19"/>
        <v>23980</v>
      </c>
      <c r="K476" s="720"/>
    </row>
    <row r="477" spans="1:11" s="654" customFormat="1" ht="22.5">
      <c r="A477" s="685" t="s">
        <v>11997</v>
      </c>
      <c r="B477" s="685" t="s">
        <v>11998</v>
      </c>
      <c r="C477" s="722" t="s">
        <v>11999</v>
      </c>
      <c r="D477" s="711">
        <v>1</v>
      </c>
      <c r="E477" s="712">
        <v>116160</v>
      </c>
      <c r="F477" s="713">
        <f t="shared" si="20"/>
        <v>116160</v>
      </c>
      <c r="G477" s="719"/>
      <c r="H477" s="669">
        <v>1</v>
      </c>
      <c r="I477" s="716">
        <v>116160</v>
      </c>
      <c r="J477" s="670">
        <f t="shared" si="19"/>
        <v>116160</v>
      </c>
      <c r="K477" s="720"/>
    </row>
    <row r="478" spans="1:11" s="654" customFormat="1" ht="22.5">
      <c r="A478" s="685" t="s">
        <v>12000</v>
      </c>
      <c r="B478" s="685" t="s">
        <v>12001</v>
      </c>
      <c r="C478" s="722" t="s">
        <v>12002</v>
      </c>
      <c r="D478" s="711">
        <v>1</v>
      </c>
      <c r="E478" s="712">
        <v>53350</v>
      </c>
      <c r="F478" s="713">
        <f t="shared" si="20"/>
        <v>53350</v>
      </c>
      <c r="G478" s="719"/>
      <c r="H478" s="669">
        <v>1</v>
      </c>
      <c r="I478" s="716">
        <v>53350</v>
      </c>
      <c r="J478" s="670">
        <f t="shared" si="19"/>
        <v>53350</v>
      </c>
      <c r="K478" s="720"/>
    </row>
    <row r="479" spans="1:11" s="654" customFormat="1" ht="33.75">
      <c r="A479" s="685" t="s">
        <v>12003</v>
      </c>
      <c r="B479" s="685" t="s">
        <v>12004</v>
      </c>
      <c r="C479" s="722" t="s">
        <v>12005</v>
      </c>
      <c r="D479" s="711">
        <v>3</v>
      </c>
      <c r="E479" s="712">
        <v>102960</v>
      </c>
      <c r="F479" s="713">
        <f t="shared" si="20"/>
        <v>34320</v>
      </c>
      <c r="G479" s="719"/>
      <c r="H479" s="669">
        <v>2</v>
      </c>
      <c r="I479" s="716">
        <v>68640</v>
      </c>
      <c r="J479" s="670">
        <f t="shared" si="19"/>
        <v>34320</v>
      </c>
      <c r="K479" s="720"/>
    </row>
    <row r="480" spans="1:11" s="654" customFormat="1" ht="22.5">
      <c r="A480" s="685" t="s">
        <v>12006</v>
      </c>
      <c r="B480" s="685" t="s">
        <v>12007</v>
      </c>
      <c r="C480" s="722" t="s">
        <v>12008</v>
      </c>
      <c r="D480" s="711">
        <v>2</v>
      </c>
      <c r="E480" s="712">
        <v>76076</v>
      </c>
      <c r="F480" s="713">
        <f t="shared" si="20"/>
        <v>38038</v>
      </c>
      <c r="G480" s="719"/>
      <c r="H480" s="669">
        <v>2</v>
      </c>
      <c r="I480" s="716">
        <v>76076</v>
      </c>
      <c r="J480" s="670">
        <f t="shared" si="19"/>
        <v>38038</v>
      </c>
      <c r="K480" s="720"/>
    </row>
    <row r="481" spans="1:11" s="654" customFormat="1" ht="22.5">
      <c r="A481" s="685" t="s">
        <v>12009</v>
      </c>
      <c r="B481" s="685" t="s">
        <v>12010</v>
      </c>
      <c r="C481" s="722" t="s">
        <v>12011</v>
      </c>
      <c r="D481" s="711">
        <v>8</v>
      </c>
      <c r="E481" s="712">
        <v>475200</v>
      </c>
      <c r="F481" s="713">
        <f t="shared" si="20"/>
        <v>59400</v>
      </c>
      <c r="G481" s="719"/>
      <c r="H481" s="669">
        <v>8</v>
      </c>
      <c r="I481" s="716">
        <v>475200</v>
      </c>
      <c r="J481" s="670">
        <f t="shared" si="19"/>
        <v>59400</v>
      </c>
      <c r="K481" s="720"/>
    </row>
    <row r="482" spans="1:11" s="654" customFormat="1" ht="22.5">
      <c r="A482" s="685" t="s">
        <v>12012</v>
      </c>
      <c r="B482" s="685" t="s">
        <v>12013</v>
      </c>
      <c r="C482" s="722" t="s">
        <v>12014</v>
      </c>
      <c r="D482" s="711">
        <v>1</v>
      </c>
      <c r="E482" s="712">
        <v>59400</v>
      </c>
      <c r="F482" s="713">
        <f t="shared" si="20"/>
        <v>59400</v>
      </c>
      <c r="G482" s="719"/>
      <c r="H482" s="669">
        <v>1</v>
      </c>
      <c r="I482" s="716">
        <v>59400</v>
      </c>
      <c r="J482" s="670">
        <f t="shared" si="19"/>
        <v>59400</v>
      </c>
      <c r="K482" s="720"/>
    </row>
    <row r="483" spans="1:11" s="654" customFormat="1" ht="23.25" customHeight="1">
      <c r="A483" s="685" t="s">
        <v>12015</v>
      </c>
      <c r="B483" s="685" t="s">
        <v>12016</v>
      </c>
      <c r="C483" s="722" t="s">
        <v>12017</v>
      </c>
      <c r="D483" s="711">
        <v>3</v>
      </c>
      <c r="E483" s="712">
        <v>151470</v>
      </c>
      <c r="F483" s="713">
        <f t="shared" si="20"/>
        <v>50490</v>
      </c>
      <c r="G483" s="719"/>
      <c r="H483" s="669">
        <v>3</v>
      </c>
      <c r="I483" s="716">
        <v>151470</v>
      </c>
      <c r="J483" s="670">
        <f t="shared" si="19"/>
        <v>50490</v>
      </c>
      <c r="K483" s="720"/>
    </row>
    <row r="484" spans="1:11" s="654" customFormat="1" ht="33.75">
      <c r="A484" s="685" t="s">
        <v>12018</v>
      </c>
      <c r="B484" s="685" t="s">
        <v>12019</v>
      </c>
      <c r="C484" s="722" t="s">
        <v>12020</v>
      </c>
      <c r="D484" s="711">
        <v>3</v>
      </c>
      <c r="E484" s="712">
        <v>114114</v>
      </c>
      <c r="F484" s="713">
        <f t="shared" si="20"/>
        <v>38038</v>
      </c>
      <c r="G484" s="719"/>
      <c r="H484" s="669">
        <v>3</v>
      </c>
      <c r="I484" s="716">
        <v>114114</v>
      </c>
      <c r="J484" s="670">
        <f t="shared" si="19"/>
        <v>38038</v>
      </c>
      <c r="K484" s="720"/>
    </row>
    <row r="485" spans="1:11" s="654" customFormat="1" ht="22.5">
      <c r="A485" s="685" t="s">
        <v>12021</v>
      </c>
      <c r="B485" s="685" t="s">
        <v>12022</v>
      </c>
      <c r="C485" s="722" t="s">
        <v>12023</v>
      </c>
      <c r="D485" s="711">
        <v>2</v>
      </c>
      <c r="E485" s="712">
        <v>28600</v>
      </c>
      <c r="F485" s="713">
        <f t="shared" si="20"/>
        <v>14300</v>
      </c>
      <c r="G485" s="719"/>
      <c r="H485" s="669">
        <v>1</v>
      </c>
      <c r="I485" s="716">
        <v>14300</v>
      </c>
      <c r="J485" s="670">
        <f t="shared" si="19"/>
        <v>14300</v>
      </c>
      <c r="K485" s="720"/>
    </row>
    <row r="486" spans="1:11" s="654" customFormat="1" ht="22.5">
      <c r="A486" s="685" t="s">
        <v>12024</v>
      </c>
      <c r="B486" s="685" t="s">
        <v>12025</v>
      </c>
      <c r="C486" s="722" t="s">
        <v>12026</v>
      </c>
      <c r="D486" s="711">
        <v>2</v>
      </c>
      <c r="E486" s="712">
        <v>110000</v>
      </c>
      <c r="F486" s="713">
        <f t="shared" si="20"/>
        <v>55000</v>
      </c>
      <c r="G486" s="719"/>
      <c r="H486" s="669">
        <v>2</v>
      </c>
      <c r="I486" s="716">
        <v>110000</v>
      </c>
      <c r="J486" s="670">
        <f t="shared" si="19"/>
        <v>55000</v>
      </c>
      <c r="K486" s="720"/>
    </row>
    <row r="487" spans="1:11" s="654" customFormat="1" ht="22.5">
      <c r="A487" s="685" t="s">
        <v>12027</v>
      </c>
      <c r="B487" s="685" t="s">
        <v>12028</v>
      </c>
      <c r="C487" s="722" t="s">
        <v>12029</v>
      </c>
      <c r="D487" s="711">
        <v>2</v>
      </c>
      <c r="E487" s="712">
        <v>28600</v>
      </c>
      <c r="F487" s="713">
        <f t="shared" si="20"/>
        <v>14300</v>
      </c>
      <c r="G487" s="719"/>
      <c r="H487" s="669">
        <v>2</v>
      </c>
      <c r="I487" s="716">
        <v>28600</v>
      </c>
      <c r="J487" s="670">
        <f t="shared" si="19"/>
        <v>14300</v>
      </c>
      <c r="K487" s="720"/>
    </row>
    <row r="488" spans="1:11" s="654" customFormat="1" ht="22.5">
      <c r="A488" s="685" t="s">
        <v>12030</v>
      </c>
      <c r="B488" s="685" t="s">
        <v>12031</v>
      </c>
      <c r="C488" s="722" t="s">
        <v>12032</v>
      </c>
      <c r="D488" s="711">
        <v>12</v>
      </c>
      <c r="E488" s="712">
        <v>440484</v>
      </c>
      <c r="F488" s="713">
        <f t="shared" si="20"/>
        <v>36707</v>
      </c>
      <c r="G488" s="719"/>
      <c r="H488" s="669">
        <v>12</v>
      </c>
      <c r="I488" s="716">
        <v>440484</v>
      </c>
      <c r="J488" s="670">
        <f t="shared" si="19"/>
        <v>36707</v>
      </c>
      <c r="K488" s="720"/>
    </row>
    <row r="489" spans="1:11" s="654" customFormat="1" ht="22.5">
      <c r="A489" s="685" t="s">
        <v>12033</v>
      </c>
      <c r="B489" s="685" t="s">
        <v>12034</v>
      </c>
      <c r="C489" s="722" t="s">
        <v>12035</v>
      </c>
      <c r="D489" s="711">
        <v>6</v>
      </c>
      <c r="E489" s="712">
        <v>220242</v>
      </c>
      <c r="F489" s="713">
        <f t="shared" si="20"/>
        <v>36707</v>
      </c>
      <c r="G489" s="719"/>
      <c r="H489" s="669">
        <v>5</v>
      </c>
      <c r="I489" s="716">
        <v>183535</v>
      </c>
      <c r="J489" s="670">
        <f t="shared" si="19"/>
        <v>36707</v>
      </c>
      <c r="K489" s="720"/>
    </row>
    <row r="490" spans="1:11" s="654" customFormat="1" ht="22.5">
      <c r="A490" s="685" t="s">
        <v>12036</v>
      </c>
      <c r="B490" s="685" t="s">
        <v>12037</v>
      </c>
      <c r="C490" s="722" t="s">
        <v>12038</v>
      </c>
      <c r="D490" s="711">
        <v>6</v>
      </c>
      <c r="E490" s="712">
        <v>220242</v>
      </c>
      <c r="F490" s="713">
        <f t="shared" si="20"/>
        <v>36707</v>
      </c>
      <c r="G490" s="719"/>
      <c r="H490" s="669">
        <v>5</v>
      </c>
      <c r="I490" s="716">
        <v>183535</v>
      </c>
      <c r="J490" s="670">
        <f t="shared" si="19"/>
        <v>36707</v>
      </c>
      <c r="K490" s="720"/>
    </row>
    <row r="491" spans="1:11" s="654" customFormat="1" ht="22.5">
      <c r="A491" s="685" t="s">
        <v>12039</v>
      </c>
      <c r="B491" s="685" t="s">
        <v>12040</v>
      </c>
      <c r="C491" s="722" t="s">
        <v>12041</v>
      </c>
      <c r="D491" s="711">
        <v>1</v>
      </c>
      <c r="E491" s="712">
        <v>109148</v>
      </c>
      <c r="F491" s="713">
        <f t="shared" si="20"/>
        <v>109148</v>
      </c>
      <c r="G491" s="719"/>
      <c r="H491" s="669">
        <v>1</v>
      </c>
      <c r="I491" s="716">
        <v>109148</v>
      </c>
      <c r="J491" s="670">
        <f t="shared" si="19"/>
        <v>109148</v>
      </c>
      <c r="K491" s="720"/>
    </row>
    <row r="492" spans="1:11" s="654" customFormat="1" ht="33.75">
      <c r="A492" s="685" t="s">
        <v>12042</v>
      </c>
      <c r="B492" s="685" t="s">
        <v>12043</v>
      </c>
      <c r="C492" s="722" t="s">
        <v>12044</v>
      </c>
      <c r="D492" s="711">
        <v>7</v>
      </c>
      <c r="E492" s="712">
        <v>166320</v>
      </c>
      <c r="F492" s="713">
        <f t="shared" si="20"/>
        <v>23760</v>
      </c>
      <c r="G492" s="719"/>
      <c r="H492" s="669">
        <v>6</v>
      </c>
      <c r="I492" s="716">
        <v>142560</v>
      </c>
      <c r="J492" s="670">
        <f t="shared" si="19"/>
        <v>23760</v>
      </c>
      <c r="K492" s="720"/>
    </row>
    <row r="493" spans="1:11" s="654" customFormat="1">
      <c r="A493" s="685" t="s">
        <v>12045</v>
      </c>
      <c r="B493" s="685" t="s">
        <v>12046</v>
      </c>
      <c r="C493" s="722" t="s">
        <v>12047</v>
      </c>
      <c r="D493" s="711">
        <v>3</v>
      </c>
      <c r="E493" s="712">
        <v>3300</v>
      </c>
      <c r="F493" s="713">
        <f t="shared" si="20"/>
        <v>1100</v>
      </c>
      <c r="G493" s="719"/>
      <c r="H493" s="669">
        <v>3</v>
      </c>
      <c r="I493" s="716">
        <v>3300</v>
      </c>
      <c r="J493" s="670">
        <f t="shared" ref="J493:J556" si="21">I493/H493</f>
        <v>1100</v>
      </c>
      <c r="K493" s="720"/>
    </row>
    <row r="494" spans="1:11" s="654" customFormat="1" ht="22.5">
      <c r="A494" s="685" t="s">
        <v>12048</v>
      </c>
      <c r="B494" s="685" t="s">
        <v>11117</v>
      </c>
      <c r="C494" s="722" t="s">
        <v>12049</v>
      </c>
      <c r="D494" s="711">
        <v>4</v>
      </c>
      <c r="E494" s="712">
        <v>39600</v>
      </c>
      <c r="F494" s="713">
        <f t="shared" si="20"/>
        <v>9900</v>
      </c>
      <c r="G494" s="719"/>
      <c r="H494" s="669">
        <v>4</v>
      </c>
      <c r="I494" s="716">
        <v>39600</v>
      </c>
      <c r="J494" s="670">
        <f t="shared" si="21"/>
        <v>9900</v>
      </c>
      <c r="K494" s="720"/>
    </row>
    <row r="495" spans="1:11" s="654" customFormat="1" ht="22.5">
      <c r="A495" s="685" t="s">
        <v>12050</v>
      </c>
      <c r="B495" s="685" t="s">
        <v>12051</v>
      </c>
      <c r="C495" s="722" t="s">
        <v>12052</v>
      </c>
      <c r="D495" s="711">
        <v>3</v>
      </c>
      <c r="E495" s="712">
        <v>327443</v>
      </c>
      <c r="F495" s="713">
        <f t="shared" si="20"/>
        <v>109147.66666666667</v>
      </c>
      <c r="G495" s="719"/>
      <c r="H495" s="669">
        <v>3</v>
      </c>
      <c r="I495" s="716">
        <v>327442.5</v>
      </c>
      <c r="J495" s="670">
        <f t="shared" si="21"/>
        <v>109147.5</v>
      </c>
      <c r="K495" s="720"/>
    </row>
    <row r="496" spans="1:11" s="654" customFormat="1" ht="22.5">
      <c r="A496" s="685" t="s">
        <v>12053</v>
      </c>
      <c r="B496" s="685" t="s">
        <v>12054</v>
      </c>
      <c r="C496" s="722" t="s">
        <v>12055</v>
      </c>
      <c r="D496" s="711">
        <v>2</v>
      </c>
      <c r="E496" s="712">
        <v>81675</v>
      </c>
      <c r="F496" s="713">
        <f t="shared" si="20"/>
        <v>40837.5</v>
      </c>
      <c r="G496" s="719"/>
      <c r="H496" s="669">
        <v>2</v>
      </c>
      <c r="I496" s="716">
        <v>81675</v>
      </c>
      <c r="J496" s="670">
        <f t="shared" si="21"/>
        <v>40837.5</v>
      </c>
      <c r="K496" s="720"/>
    </row>
    <row r="497" spans="1:11" s="654" customFormat="1" ht="33.75">
      <c r="A497" s="685" t="s">
        <v>12056</v>
      </c>
      <c r="B497" s="685" t="s">
        <v>12057</v>
      </c>
      <c r="C497" s="722" t="s">
        <v>12058</v>
      </c>
      <c r="D497" s="711">
        <v>2</v>
      </c>
      <c r="E497" s="712">
        <v>89100</v>
      </c>
      <c r="F497" s="713">
        <f t="shared" si="20"/>
        <v>44550</v>
      </c>
      <c r="G497" s="719"/>
      <c r="H497" s="669">
        <v>2</v>
      </c>
      <c r="I497" s="716">
        <v>89100</v>
      </c>
      <c r="J497" s="670">
        <f t="shared" si="21"/>
        <v>44550</v>
      </c>
      <c r="K497" s="720"/>
    </row>
    <row r="498" spans="1:11" s="654" customFormat="1" ht="22.5">
      <c r="A498" s="685" t="s">
        <v>12059</v>
      </c>
      <c r="B498" s="685" t="s">
        <v>12060</v>
      </c>
      <c r="C498" s="722" t="s">
        <v>12061</v>
      </c>
      <c r="D498" s="711">
        <v>5</v>
      </c>
      <c r="E498" s="712">
        <v>183535</v>
      </c>
      <c r="F498" s="713">
        <f t="shared" si="20"/>
        <v>36707</v>
      </c>
      <c r="G498" s="719"/>
      <c r="H498" s="669">
        <v>5</v>
      </c>
      <c r="I498" s="716">
        <v>183535</v>
      </c>
      <c r="J498" s="670">
        <f t="shared" si="21"/>
        <v>36707</v>
      </c>
      <c r="K498" s="720"/>
    </row>
    <row r="499" spans="1:11" s="654" customFormat="1" ht="22.5">
      <c r="A499" s="685" t="s">
        <v>12062</v>
      </c>
      <c r="B499" s="685" t="s">
        <v>12063</v>
      </c>
      <c r="C499" s="722" t="s">
        <v>12064</v>
      </c>
      <c r="D499" s="711">
        <v>4</v>
      </c>
      <c r="E499" s="712">
        <v>356400</v>
      </c>
      <c r="F499" s="713">
        <f t="shared" si="20"/>
        <v>89100</v>
      </c>
      <c r="G499" s="719"/>
      <c r="H499" s="669">
        <v>2</v>
      </c>
      <c r="I499" s="716">
        <v>178200</v>
      </c>
      <c r="J499" s="670">
        <f t="shared" si="21"/>
        <v>89100</v>
      </c>
      <c r="K499" s="720"/>
    </row>
    <row r="500" spans="1:11" s="654" customFormat="1" ht="22.5">
      <c r="A500" s="685" t="s">
        <v>12065</v>
      </c>
      <c r="B500" s="685" t="s">
        <v>12066</v>
      </c>
      <c r="C500" s="722" t="s">
        <v>12067</v>
      </c>
      <c r="D500" s="711">
        <v>3</v>
      </c>
      <c r="E500" s="712">
        <v>178200</v>
      </c>
      <c r="F500" s="713">
        <f t="shared" si="20"/>
        <v>59400</v>
      </c>
      <c r="G500" s="719"/>
      <c r="H500" s="669">
        <v>3</v>
      </c>
      <c r="I500" s="716">
        <v>178200</v>
      </c>
      <c r="J500" s="670">
        <f t="shared" si="21"/>
        <v>59400</v>
      </c>
      <c r="K500" s="720"/>
    </row>
    <row r="501" spans="1:11" s="654" customFormat="1" ht="33.75">
      <c r="A501" s="685" t="s">
        <v>12068</v>
      </c>
      <c r="B501" s="685" t="s">
        <v>12069</v>
      </c>
      <c r="C501" s="722" t="s">
        <v>12070</v>
      </c>
      <c r="D501" s="711">
        <v>2</v>
      </c>
      <c r="E501" s="712">
        <v>626195</v>
      </c>
      <c r="F501" s="713">
        <f t="shared" si="20"/>
        <v>313097.5</v>
      </c>
      <c r="G501" s="719"/>
      <c r="H501" s="669">
        <v>1</v>
      </c>
      <c r="I501" s="716">
        <v>313097</v>
      </c>
      <c r="J501" s="670">
        <f t="shared" si="21"/>
        <v>313097</v>
      </c>
      <c r="K501" s="720"/>
    </row>
    <row r="502" spans="1:11" s="654" customFormat="1" ht="22.5">
      <c r="A502" s="685" t="s">
        <v>12071</v>
      </c>
      <c r="B502" s="685" t="s">
        <v>12072</v>
      </c>
      <c r="C502" s="722" t="s">
        <v>12073</v>
      </c>
      <c r="D502" s="711">
        <v>13</v>
      </c>
      <c r="E502" s="712">
        <v>1427569</v>
      </c>
      <c r="F502" s="713">
        <f t="shared" si="20"/>
        <v>109813</v>
      </c>
      <c r="G502" s="719"/>
      <c r="H502" s="669">
        <v>13</v>
      </c>
      <c r="I502" s="716">
        <v>1427569</v>
      </c>
      <c r="J502" s="670">
        <f t="shared" si="21"/>
        <v>109813</v>
      </c>
      <c r="K502" s="720"/>
    </row>
    <row r="503" spans="1:11" s="654" customFormat="1" ht="33.75">
      <c r="A503" s="685" t="s">
        <v>12074</v>
      </c>
      <c r="B503" s="685" t="s">
        <v>12075</v>
      </c>
      <c r="C503" s="722" t="s">
        <v>12076</v>
      </c>
      <c r="D503" s="711">
        <v>3</v>
      </c>
      <c r="E503" s="712">
        <v>133650</v>
      </c>
      <c r="F503" s="713">
        <f t="shared" si="20"/>
        <v>44550</v>
      </c>
      <c r="G503" s="719"/>
      <c r="H503" s="669">
        <v>3</v>
      </c>
      <c r="I503" s="716">
        <v>133650</v>
      </c>
      <c r="J503" s="670">
        <f t="shared" si="21"/>
        <v>44550</v>
      </c>
      <c r="K503" s="720"/>
    </row>
    <row r="504" spans="1:11" s="654" customFormat="1" ht="33.75">
      <c r="A504" s="685" t="s">
        <v>12077</v>
      </c>
      <c r="B504" s="685" t="s">
        <v>12078</v>
      </c>
      <c r="C504" s="722" t="s">
        <v>12079</v>
      </c>
      <c r="D504" s="711">
        <v>2</v>
      </c>
      <c r="E504" s="712">
        <v>100980</v>
      </c>
      <c r="F504" s="713">
        <f t="shared" si="20"/>
        <v>50490</v>
      </c>
      <c r="G504" s="719"/>
      <c r="H504" s="669">
        <v>1</v>
      </c>
      <c r="I504" s="716">
        <v>50490</v>
      </c>
      <c r="J504" s="670">
        <f t="shared" si="21"/>
        <v>50490</v>
      </c>
      <c r="K504" s="720"/>
    </row>
    <row r="505" spans="1:11" s="654" customFormat="1" ht="22.5">
      <c r="A505" s="685" t="s">
        <v>12080</v>
      </c>
      <c r="B505" s="685" t="s">
        <v>12081</v>
      </c>
      <c r="C505" s="722" t="s">
        <v>12082</v>
      </c>
      <c r="D505" s="711">
        <v>1</v>
      </c>
      <c r="E505" s="712">
        <v>41283</v>
      </c>
      <c r="F505" s="713">
        <f t="shared" si="20"/>
        <v>41283</v>
      </c>
      <c r="G505" s="719"/>
      <c r="H505" s="669">
        <v>1</v>
      </c>
      <c r="I505" s="716">
        <v>41283</v>
      </c>
      <c r="J505" s="670">
        <f t="shared" si="21"/>
        <v>41283</v>
      </c>
      <c r="K505" s="720"/>
    </row>
    <row r="506" spans="1:11" s="654" customFormat="1" ht="33.75">
      <c r="A506" s="685" t="s">
        <v>12083</v>
      </c>
      <c r="B506" s="685" t="s">
        <v>12084</v>
      </c>
      <c r="C506" s="722" t="s">
        <v>12085</v>
      </c>
      <c r="D506" s="711">
        <v>1</v>
      </c>
      <c r="E506" s="712">
        <v>29403</v>
      </c>
      <c r="F506" s="713">
        <f t="shared" si="20"/>
        <v>29403</v>
      </c>
      <c r="G506" s="719"/>
      <c r="H506" s="669">
        <v>1</v>
      </c>
      <c r="I506" s="716">
        <v>29403</v>
      </c>
      <c r="J506" s="670">
        <f t="shared" si="21"/>
        <v>29403</v>
      </c>
      <c r="K506" s="720"/>
    </row>
    <row r="507" spans="1:11" s="654" customFormat="1" ht="22.5">
      <c r="A507" s="685" t="s">
        <v>12086</v>
      </c>
      <c r="B507" s="685" t="s">
        <v>12087</v>
      </c>
      <c r="C507" s="722" t="s">
        <v>12088</v>
      </c>
      <c r="D507" s="711">
        <v>5</v>
      </c>
      <c r="E507" s="712">
        <v>99000</v>
      </c>
      <c r="F507" s="713">
        <f t="shared" si="20"/>
        <v>19800</v>
      </c>
      <c r="G507" s="719"/>
      <c r="H507" s="669">
        <v>6</v>
      </c>
      <c r="I507" s="716">
        <v>118800</v>
      </c>
      <c r="J507" s="670">
        <f t="shared" si="21"/>
        <v>19800</v>
      </c>
      <c r="K507" s="720"/>
    </row>
    <row r="508" spans="1:11" s="654" customFormat="1" ht="22.5">
      <c r="A508" s="685" t="s">
        <v>12089</v>
      </c>
      <c r="B508" s="685" t="s">
        <v>12090</v>
      </c>
      <c r="C508" s="722" t="s">
        <v>12091</v>
      </c>
      <c r="D508" s="711">
        <v>2</v>
      </c>
      <c r="E508" s="712">
        <v>47960</v>
      </c>
      <c r="F508" s="713">
        <f t="shared" si="20"/>
        <v>23980</v>
      </c>
      <c r="G508" s="719"/>
      <c r="H508" s="669">
        <v>2</v>
      </c>
      <c r="I508" s="716">
        <v>47960</v>
      </c>
      <c r="J508" s="670">
        <f t="shared" si="21"/>
        <v>23980</v>
      </c>
      <c r="K508" s="720"/>
    </row>
    <row r="509" spans="1:11" s="654" customFormat="1" ht="22.5">
      <c r="A509" s="685" t="s">
        <v>12092</v>
      </c>
      <c r="B509" s="685" t="s">
        <v>12093</v>
      </c>
      <c r="C509" s="722" t="s">
        <v>12094</v>
      </c>
      <c r="D509" s="711">
        <v>3</v>
      </c>
      <c r="E509" s="712">
        <v>561776</v>
      </c>
      <c r="F509" s="713">
        <f t="shared" si="20"/>
        <v>187258.66666666666</v>
      </c>
      <c r="G509" s="719"/>
      <c r="H509" s="669">
        <v>3</v>
      </c>
      <c r="I509" s="716">
        <v>561775.5</v>
      </c>
      <c r="J509" s="670">
        <f t="shared" si="21"/>
        <v>187258.5</v>
      </c>
      <c r="K509" s="720"/>
    </row>
    <row r="510" spans="1:11" s="654" customFormat="1" ht="33.75">
      <c r="A510" s="685" t="s">
        <v>12095</v>
      </c>
      <c r="B510" s="685" t="s">
        <v>12096</v>
      </c>
      <c r="C510" s="722" t="s">
        <v>12097</v>
      </c>
      <c r="D510" s="711">
        <v>7</v>
      </c>
      <c r="E510" s="712">
        <v>134096</v>
      </c>
      <c r="F510" s="713">
        <f t="shared" si="20"/>
        <v>19156.571428571428</v>
      </c>
      <c r="G510" s="719"/>
      <c r="H510" s="669">
        <v>7</v>
      </c>
      <c r="I510" s="716">
        <v>134095.5</v>
      </c>
      <c r="J510" s="670">
        <f t="shared" si="21"/>
        <v>19156.5</v>
      </c>
      <c r="K510" s="720"/>
    </row>
    <row r="511" spans="1:11" s="654" customFormat="1" ht="23.25" customHeight="1">
      <c r="A511" s="685" t="s">
        <v>12098</v>
      </c>
      <c r="B511" s="685" t="s">
        <v>12099</v>
      </c>
      <c r="C511" s="722" t="s">
        <v>12100</v>
      </c>
      <c r="D511" s="711">
        <v>3</v>
      </c>
      <c r="E511" s="712">
        <v>151470</v>
      </c>
      <c r="F511" s="713">
        <f t="shared" si="20"/>
        <v>50490</v>
      </c>
      <c r="G511" s="719"/>
      <c r="H511" s="669">
        <v>3</v>
      </c>
      <c r="I511" s="716">
        <v>151470</v>
      </c>
      <c r="J511" s="670">
        <f t="shared" si="21"/>
        <v>50490</v>
      </c>
      <c r="K511" s="720"/>
    </row>
    <row r="512" spans="1:11" s="654" customFormat="1" ht="22.5">
      <c r="A512" s="685" t="s">
        <v>12101</v>
      </c>
      <c r="B512" s="685" t="s">
        <v>12102</v>
      </c>
      <c r="C512" s="722" t="s">
        <v>12103</v>
      </c>
      <c r="D512" s="711">
        <v>6</v>
      </c>
      <c r="E512" s="712">
        <v>178200</v>
      </c>
      <c r="F512" s="713">
        <f t="shared" si="20"/>
        <v>29700</v>
      </c>
      <c r="G512" s="719"/>
      <c r="H512" s="669">
        <v>6</v>
      </c>
      <c r="I512" s="716">
        <v>178200</v>
      </c>
      <c r="J512" s="670">
        <f t="shared" si="21"/>
        <v>29700</v>
      </c>
      <c r="K512" s="720"/>
    </row>
    <row r="513" spans="1:11" s="654" customFormat="1" ht="22.5">
      <c r="A513" s="685" t="s">
        <v>12104</v>
      </c>
      <c r="B513" s="685" t="s">
        <v>12105</v>
      </c>
      <c r="C513" s="722" t="s">
        <v>12106</v>
      </c>
      <c r="D513" s="711">
        <v>32</v>
      </c>
      <c r="E513" s="712">
        <v>1161600</v>
      </c>
      <c r="F513" s="713">
        <f t="shared" si="20"/>
        <v>36300</v>
      </c>
      <c r="G513" s="719"/>
      <c r="H513" s="669">
        <v>30</v>
      </c>
      <c r="I513" s="716">
        <v>1089000</v>
      </c>
      <c r="J513" s="670">
        <f t="shared" si="21"/>
        <v>36300</v>
      </c>
      <c r="K513" s="720"/>
    </row>
    <row r="514" spans="1:11" s="654" customFormat="1" ht="22.5">
      <c r="A514" s="685" t="s">
        <v>12107</v>
      </c>
      <c r="B514" s="685" t="s">
        <v>12108</v>
      </c>
      <c r="C514" s="722" t="s">
        <v>12109</v>
      </c>
      <c r="D514" s="711">
        <v>1</v>
      </c>
      <c r="E514" s="712">
        <v>116160</v>
      </c>
      <c r="F514" s="713">
        <f t="shared" si="20"/>
        <v>116160</v>
      </c>
      <c r="G514" s="719"/>
      <c r="H514" s="669">
        <v>1</v>
      </c>
      <c r="I514" s="716">
        <v>116160</v>
      </c>
      <c r="J514" s="670">
        <f t="shared" si="21"/>
        <v>116160</v>
      </c>
      <c r="K514" s="720"/>
    </row>
    <row r="515" spans="1:11" s="654" customFormat="1" ht="22.5">
      <c r="A515" s="685" t="s">
        <v>12110</v>
      </c>
      <c r="B515" s="685" t="s">
        <v>12111</v>
      </c>
      <c r="C515" s="722" t="s">
        <v>12112</v>
      </c>
      <c r="D515" s="711">
        <v>4</v>
      </c>
      <c r="E515" s="712">
        <v>439252</v>
      </c>
      <c r="F515" s="713">
        <f t="shared" si="20"/>
        <v>109813</v>
      </c>
      <c r="G515" s="719"/>
      <c r="H515" s="669">
        <v>4</v>
      </c>
      <c r="I515" s="716">
        <v>439252</v>
      </c>
      <c r="J515" s="670">
        <f t="shared" si="21"/>
        <v>109813</v>
      </c>
      <c r="K515" s="720"/>
    </row>
    <row r="516" spans="1:11" s="654" customFormat="1" ht="22.5">
      <c r="A516" s="685" t="s">
        <v>12113</v>
      </c>
      <c r="B516" s="685" t="s">
        <v>12114</v>
      </c>
      <c r="C516" s="722" t="s">
        <v>12115</v>
      </c>
      <c r="D516" s="711">
        <v>18</v>
      </c>
      <c r="E516" s="712">
        <v>413820</v>
      </c>
      <c r="F516" s="713">
        <f t="shared" si="20"/>
        <v>22990</v>
      </c>
      <c r="G516" s="719"/>
      <c r="H516" s="669">
        <v>17</v>
      </c>
      <c r="I516" s="716">
        <v>390830</v>
      </c>
      <c r="J516" s="670">
        <f t="shared" si="21"/>
        <v>22990</v>
      </c>
      <c r="K516" s="720"/>
    </row>
    <row r="517" spans="1:11" s="654" customFormat="1" ht="33.75">
      <c r="A517" s="685" t="s">
        <v>12116</v>
      </c>
      <c r="B517" s="685" t="s">
        <v>12117</v>
      </c>
      <c r="C517" s="722" t="s">
        <v>12118</v>
      </c>
      <c r="D517" s="711">
        <v>4</v>
      </c>
      <c r="E517" s="712">
        <v>95040</v>
      </c>
      <c r="F517" s="713">
        <f t="shared" si="20"/>
        <v>23760</v>
      </c>
      <c r="G517" s="719"/>
      <c r="H517" s="669">
        <v>4</v>
      </c>
      <c r="I517" s="716">
        <v>95040</v>
      </c>
      <c r="J517" s="670">
        <f t="shared" si="21"/>
        <v>23760</v>
      </c>
      <c r="K517" s="720"/>
    </row>
    <row r="518" spans="1:11" s="654" customFormat="1" ht="22.5">
      <c r="A518" s="685" t="s">
        <v>12119</v>
      </c>
      <c r="B518" s="685" t="s">
        <v>12120</v>
      </c>
      <c r="C518" s="722" t="s">
        <v>12121</v>
      </c>
      <c r="D518" s="711">
        <v>16</v>
      </c>
      <c r="E518" s="712">
        <v>580800</v>
      </c>
      <c r="F518" s="713">
        <f t="shared" si="20"/>
        <v>36300</v>
      </c>
      <c r="G518" s="719"/>
      <c r="H518" s="669">
        <v>15</v>
      </c>
      <c r="I518" s="716">
        <v>544500</v>
      </c>
      <c r="J518" s="670">
        <f t="shared" si="21"/>
        <v>36300</v>
      </c>
      <c r="K518" s="720"/>
    </row>
    <row r="519" spans="1:11" s="654" customFormat="1" ht="22.5">
      <c r="A519" s="685" t="s">
        <v>12122</v>
      </c>
      <c r="B519" s="685" t="s">
        <v>12123</v>
      </c>
      <c r="C519" s="722" t="s">
        <v>12124</v>
      </c>
      <c r="D519" s="711">
        <v>14</v>
      </c>
      <c r="E519" s="712">
        <v>321860</v>
      </c>
      <c r="F519" s="713">
        <f t="shared" si="20"/>
        <v>22990</v>
      </c>
      <c r="G519" s="719"/>
      <c r="H519" s="669">
        <v>14</v>
      </c>
      <c r="I519" s="716">
        <v>321860</v>
      </c>
      <c r="J519" s="670">
        <f t="shared" si="21"/>
        <v>22990</v>
      </c>
      <c r="K519" s="720"/>
    </row>
    <row r="520" spans="1:11" s="654" customFormat="1" ht="22.5">
      <c r="A520" s="685" t="s">
        <v>12125</v>
      </c>
      <c r="B520" s="685" t="s">
        <v>12126</v>
      </c>
      <c r="C520" s="722" t="s">
        <v>12127</v>
      </c>
      <c r="D520" s="711">
        <v>3</v>
      </c>
      <c r="E520" s="712">
        <v>89100</v>
      </c>
      <c r="F520" s="713">
        <f t="shared" si="20"/>
        <v>29700</v>
      </c>
      <c r="G520" s="719"/>
      <c r="H520" s="669">
        <v>3</v>
      </c>
      <c r="I520" s="716">
        <v>89100</v>
      </c>
      <c r="J520" s="670">
        <f t="shared" si="21"/>
        <v>29700</v>
      </c>
      <c r="K520" s="720"/>
    </row>
    <row r="521" spans="1:11" s="654" customFormat="1" ht="22.5">
      <c r="A521" s="685" t="s">
        <v>12128</v>
      </c>
      <c r="B521" s="685" t="s">
        <v>12129</v>
      </c>
      <c r="C521" s="722" t="s">
        <v>12130</v>
      </c>
      <c r="D521" s="711">
        <v>17</v>
      </c>
      <c r="E521" s="712">
        <v>933504</v>
      </c>
      <c r="F521" s="713">
        <f t="shared" si="20"/>
        <v>54912</v>
      </c>
      <c r="G521" s="719"/>
      <c r="H521" s="669">
        <v>16</v>
      </c>
      <c r="I521" s="716">
        <v>878592</v>
      </c>
      <c r="J521" s="670">
        <f t="shared" si="21"/>
        <v>54912</v>
      </c>
      <c r="K521" s="720"/>
    </row>
    <row r="522" spans="1:11" s="654" customFormat="1" ht="22.5">
      <c r="A522" s="685" t="s">
        <v>12131</v>
      </c>
      <c r="B522" s="685" t="s">
        <v>12132</v>
      </c>
      <c r="C522" s="722" t="s">
        <v>12133</v>
      </c>
      <c r="D522" s="711">
        <v>18</v>
      </c>
      <c r="E522" s="712">
        <v>340560</v>
      </c>
      <c r="F522" s="713">
        <f t="shared" si="20"/>
        <v>18920</v>
      </c>
      <c r="G522" s="719"/>
      <c r="H522" s="669">
        <v>17</v>
      </c>
      <c r="I522" s="716">
        <v>321640</v>
      </c>
      <c r="J522" s="670">
        <f t="shared" si="21"/>
        <v>18920</v>
      </c>
      <c r="K522" s="720"/>
    </row>
    <row r="523" spans="1:11" s="654" customFormat="1" ht="22.5">
      <c r="A523" s="685" t="s">
        <v>12134</v>
      </c>
      <c r="B523" s="685" t="s">
        <v>12135</v>
      </c>
      <c r="C523" s="722" t="s">
        <v>12136</v>
      </c>
      <c r="D523" s="711">
        <v>30</v>
      </c>
      <c r="E523" s="712">
        <v>363000</v>
      </c>
      <c r="F523" s="713">
        <f t="shared" si="20"/>
        <v>12100</v>
      </c>
      <c r="G523" s="719"/>
      <c r="H523" s="669">
        <v>25</v>
      </c>
      <c r="I523" s="716">
        <v>302500</v>
      </c>
      <c r="J523" s="670">
        <f t="shared" si="21"/>
        <v>12100</v>
      </c>
      <c r="K523" s="720"/>
    </row>
    <row r="524" spans="1:11" s="654" customFormat="1" ht="22.5">
      <c r="A524" s="685" t="s">
        <v>12137</v>
      </c>
      <c r="B524" s="685" t="s">
        <v>12138</v>
      </c>
      <c r="C524" s="722" t="s">
        <v>12139</v>
      </c>
      <c r="D524" s="711">
        <v>21</v>
      </c>
      <c r="E524" s="712">
        <v>180306</v>
      </c>
      <c r="F524" s="713">
        <f t="shared" si="20"/>
        <v>8586</v>
      </c>
      <c r="G524" s="719"/>
      <c r="H524" s="669">
        <v>19</v>
      </c>
      <c r="I524" s="716">
        <v>163134</v>
      </c>
      <c r="J524" s="670">
        <f t="shared" si="21"/>
        <v>8586</v>
      </c>
      <c r="K524" s="720"/>
    </row>
    <row r="525" spans="1:11" s="654" customFormat="1" ht="22.5">
      <c r="A525" s="723" t="s">
        <v>12140</v>
      </c>
      <c r="B525" s="673" t="s">
        <v>12141</v>
      </c>
      <c r="C525" s="724" t="s">
        <v>12142</v>
      </c>
      <c r="D525" s="711">
        <v>25</v>
      </c>
      <c r="E525" s="712">
        <v>907500</v>
      </c>
      <c r="F525" s="713">
        <f t="shared" ref="F525:F588" si="22">E525/D525</f>
        <v>36300</v>
      </c>
      <c r="G525" s="719"/>
      <c r="H525" s="681">
        <v>25</v>
      </c>
      <c r="I525" s="716">
        <v>907500</v>
      </c>
      <c r="J525" s="682">
        <f t="shared" si="21"/>
        <v>36300</v>
      </c>
      <c r="K525" s="689"/>
    </row>
    <row r="526" spans="1:11" s="654" customFormat="1" ht="22.5">
      <c r="A526" s="723" t="s">
        <v>12143</v>
      </c>
      <c r="B526" s="673" t="s">
        <v>12144</v>
      </c>
      <c r="C526" s="724" t="s">
        <v>12145</v>
      </c>
      <c r="D526" s="711">
        <v>36</v>
      </c>
      <c r="E526" s="712">
        <v>435600</v>
      </c>
      <c r="F526" s="713">
        <f t="shared" si="22"/>
        <v>12100</v>
      </c>
      <c r="G526" s="719"/>
      <c r="H526" s="681">
        <v>35</v>
      </c>
      <c r="I526" s="716">
        <v>423500</v>
      </c>
      <c r="J526" s="682">
        <f t="shared" si="21"/>
        <v>12100</v>
      </c>
      <c r="K526" s="689"/>
    </row>
    <row r="527" spans="1:11" s="654" customFormat="1" ht="22.5">
      <c r="A527" s="723" t="s">
        <v>12146</v>
      </c>
      <c r="B527" s="673" t="s">
        <v>12147</v>
      </c>
      <c r="C527" s="724" t="s">
        <v>12148</v>
      </c>
      <c r="D527" s="711">
        <v>16</v>
      </c>
      <c r="E527" s="712">
        <v>193600</v>
      </c>
      <c r="F527" s="713">
        <f t="shared" si="22"/>
        <v>12100</v>
      </c>
      <c r="G527" s="719"/>
      <c r="H527" s="681">
        <v>15</v>
      </c>
      <c r="I527" s="716">
        <v>181500</v>
      </c>
      <c r="J527" s="682">
        <f t="shared" si="21"/>
        <v>12100</v>
      </c>
      <c r="K527" s="689"/>
    </row>
    <row r="528" spans="1:11" s="654" customFormat="1" ht="22.5">
      <c r="A528" s="723" t="s">
        <v>12149</v>
      </c>
      <c r="B528" s="673" t="s">
        <v>12150</v>
      </c>
      <c r="C528" s="724" t="s">
        <v>12151</v>
      </c>
      <c r="D528" s="711">
        <v>19</v>
      </c>
      <c r="E528" s="712">
        <v>436810</v>
      </c>
      <c r="F528" s="713">
        <f t="shared" si="22"/>
        <v>22990</v>
      </c>
      <c r="G528" s="719"/>
      <c r="H528" s="681">
        <v>18</v>
      </c>
      <c r="I528" s="716">
        <v>413820</v>
      </c>
      <c r="J528" s="682">
        <f t="shared" si="21"/>
        <v>22990</v>
      </c>
      <c r="K528" s="689"/>
    </row>
    <row r="529" spans="1:11" s="654" customFormat="1" ht="22.5">
      <c r="A529" s="723" t="s">
        <v>12152</v>
      </c>
      <c r="B529" s="673" t="s">
        <v>12153</v>
      </c>
      <c r="C529" s="724" t="s">
        <v>12154</v>
      </c>
      <c r="D529" s="711">
        <v>4</v>
      </c>
      <c r="E529" s="712">
        <v>91960</v>
      </c>
      <c r="F529" s="713">
        <f t="shared" si="22"/>
        <v>22990</v>
      </c>
      <c r="G529" s="719"/>
      <c r="H529" s="681">
        <v>4</v>
      </c>
      <c r="I529" s="716">
        <v>91960</v>
      </c>
      <c r="J529" s="682">
        <f t="shared" si="21"/>
        <v>22990</v>
      </c>
      <c r="K529" s="689"/>
    </row>
    <row r="530" spans="1:11" s="654" customFormat="1" ht="22.5">
      <c r="A530" s="723" t="s">
        <v>12155</v>
      </c>
      <c r="B530" s="673" t="s">
        <v>12156</v>
      </c>
      <c r="C530" s="724" t="s">
        <v>12157</v>
      </c>
      <c r="D530" s="711">
        <v>11</v>
      </c>
      <c r="E530" s="712">
        <v>252890</v>
      </c>
      <c r="F530" s="713">
        <f t="shared" si="22"/>
        <v>22990</v>
      </c>
      <c r="G530" s="719"/>
      <c r="H530" s="681">
        <v>10</v>
      </c>
      <c r="I530" s="716">
        <v>229900</v>
      </c>
      <c r="J530" s="682">
        <f t="shared" si="21"/>
        <v>22990</v>
      </c>
      <c r="K530" s="689"/>
    </row>
    <row r="531" spans="1:11" s="654" customFormat="1" ht="33.75">
      <c r="A531" s="723" t="s">
        <v>12158</v>
      </c>
      <c r="B531" s="673" t="s">
        <v>12159</v>
      </c>
      <c r="C531" s="724" t="s">
        <v>12160</v>
      </c>
      <c r="D531" s="711">
        <v>1</v>
      </c>
      <c r="E531" s="712">
        <v>23760</v>
      </c>
      <c r="F531" s="713">
        <f t="shared" si="22"/>
        <v>23760</v>
      </c>
      <c r="G531" s="719"/>
      <c r="H531" s="681">
        <v>1</v>
      </c>
      <c r="I531" s="716">
        <v>23760</v>
      </c>
      <c r="J531" s="682">
        <f t="shared" si="21"/>
        <v>23760</v>
      </c>
      <c r="K531" s="689"/>
    </row>
    <row r="532" spans="1:11" s="654" customFormat="1" ht="22.5">
      <c r="A532" s="723" t="s">
        <v>12161</v>
      </c>
      <c r="B532" s="673" t="s">
        <v>12162</v>
      </c>
      <c r="C532" s="724" t="s">
        <v>12163</v>
      </c>
      <c r="D532" s="711">
        <v>11</v>
      </c>
      <c r="E532" s="712">
        <v>252890</v>
      </c>
      <c r="F532" s="713">
        <f t="shared" si="22"/>
        <v>22990</v>
      </c>
      <c r="G532" s="719"/>
      <c r="H532" s="681">
        <v>10</v>
      </c>
      <c r="I532" s="716">
        <v>229900</v>
      </c>
      <c r="J532" s="682">
        <f t="shared" si="21"/>
        <v>22990</v>
      </c>
      <c r="K532" s="689"/>
    </row>
    <row r="533" spans="1:11" s="654" customFormat="1" ht="22.5">
      <c r="A533" s="723" t="s">
        <v>12164</v>
      </c>
      <c r="B533" s="673" t="s">
        <v>12165</v>
      </c>
      <c r="C533" s="724" t="s">
        <v>12166</v>
      </c>
      <c r="D533" s="711">
        <v>3</v>
      </c>
      <c r="E533" s="712">
        <v>329439</v>
      </c>
      <c r="F533" s="713">
        <f t="shared" si="22"/>
        <v>109813</v>
      </c>
      <c r="G533" s="719"/>
      <c r="H533" s="681">
        <v>3</v>
      </c>
      <c r="I533" s="716">
        <v>329439</v>
      </c>
      <c r="J533" s="682">
        <f t="shared" si="21"/>
        <v>109813</v>
      </c>
      <c r="K533" s="689"/>
    </row>
    <row r="534" spans="1:11" s="654" customFormat="1" ht="22.5">
      <c r="A534" s="723" t="s">
        <v>12167</v>
      </c>
      <c r="B534" s="673" t="s">
        <v>12168</v>
      </c>
      <c r="C534" s="724" t="s">
        <v>12169</v>
      </c>
      <c r="D534" s="711">
        <v>7</v>
      </c>
      <c r="E534" s="712">
        <v>384384</v>
      </c>
      <c r="F534" s="713">
        <f t="shared" si="22"/>
        <v>54912</v>
      </c>
      <c r="G534" s="719"/>
      <c r="H534" s="681">
        <v>7</v>
      </c>
      <c r="I534" s="716">
        <v>384384</v>
      </c>
      <c r="J534" s="682">
        <f t="shared" si="21"/>
        <v>54912</v>
      </c>
      <c r="K534" s="689"/>
    </row>
    <row r="535" spans="1:11" s="654" customFormat="1" ht="22.5">
      <c r="A535" s="723" t="s">
        <v>12170</v>
      </c>
      <c r="B535" s="673" t="s">
        <v>12171</v>
      </c>
      <c r="C535" s="724" t="s">
        <v>12172</v>
      </c>
      <c r="D535" s="711">
        <v>7</v>
      </c>
      <c r="E535" s="712">
        <v>132440</v>
      </c>
      <c r="F535" s="713">
        <f t="shared" si="22"/>
        <v>18920</v>
      </c>
      <c r="G535" s="719"/>
      <c r="H535" s="681">
        <v>7</v>
      </c>
      <c r="I535" s="716">
        <v>132440</v>
      </c>
      <c r="J535" s="682">
        <f t="shared" si="21"/>
        <v>18920</v>
      </c>
      <c r="K535" s="689"/>
    </row>
    <row r="536" spans="1:11" s="654" customFormat="1" ht="33.75">
      <c r="A536" s="723" t="s">
        <v>12173</v>
      </c>
      <c r="B536" s="673" t="s">
        <v>12174</v>
      </c>
      <c r="C536" s="724" t="s">
        <v>12175</v>
      </c>
      <c r="D536" s="711">
        <v>1</v>
      </c>
      <c r="E536" s="712">
        <v>38038</v>
      </c>
      <c r="F536" s="713">
        <f t="shared" si="22"/>
        <v>38038</v>
      </c>
      <c r="G536" s="719"/>
      <c r="H536" s="681">
        <v>1</v>
      </c>
      <c r="I536" s="716">
        <v>38038</v>
      </c>
      <c r="J536" s="682">
        <f t="shared" si="21"/>
        <v>38038</v>
      </c>
      <c r="K536" s="689"/>
    </row>
    <row r="537" spans="1:11" s="654" customFormat="1" ht="23.25" customHeight="1">
      <c r="A537" s="723" t="s">
        <v>12176</v>
      </c>
      <c r="B537" s="673" t="s">
        <v>12177</v>
      </c>
      <c r="C537" s="724" t="s">
        <v>12178</v>
      </c>
      <c r="D537" s="711">
        <v>2</v>
      </c>
      <c r="E537" s="712">
        <v>47520</v>
      </c>
      <c r="F537" s="713">
        <f t="shared" si="22"/>
        <v>23760</v>
      </c>
      <c r="G537" s="719"/>
      <c r="H537" s="681">
        <v>2</v>
      </c>
      <c r="I537" s="716">
        <v>47520</v>
      </c>
      <c r="J537" s="682">
        <f t="shared" si="21"/>
        <v>23760</v>
      </c>
      <c r="K537" s="689"/>
    </row>
    <row r="538" spans="1:11" s="654" customFormat="1" ht="33.75">
      <c r="A538" s="723" t="s">
        <v>12179</v>
      </c>
      <c r="B538" s="673" t="s">
        <v>12180</v>
      </c>
      <c r="C538" s="724" t="s">
        <v>12181</v>
      </c>
      <c r="D538" s="711">
        <v>2</v>
      </c>
      <c r="E538" s="712">
        <v>100980</v>
      </c>
      <c r="F538" s="713">
        <f t="shared" si="22"/>
        <v>50490</v>
      </c>
      <c r="G538" s="719"/>
      <c r="H538" s="681">
        <v>2</v>
      </c>
      <c r="I538" s="716">
        <v>100980</v>
      </c>
      <c r="J538" s="682">
        <f t="shared" si="21"/>
        <v>50490</v>
      </c>
      <c r="K538" s="689"/>
    </row>
    <row r="539" spans="1:11" s="654" customFormat="1" ht="22.5">
      <c r="A539" s="723" t="s">
        <v>12182</v>
      </c>
      <c r="B539" s="673" t="s">
        <v>12183</v>
      </c>
      <c r="C539" s="724" t="s">
        <v>12184</v>
      </c>
      <c r="D539" s="711">
        <v>3</v>
      </c>
      <c r="E539" s="712">
        <v>561776</v>
      </c>
      <c r="F539" s="713">
        <f t="shared" si="22"/>
        <v>187258.66666666666</v>
      </c>
      <c r="G539" s="719"/>
      <c r="H539" s="681">
        <v>3</v>
      </c>
      <c r="I539" s="716">
        <v>561775.5</v>
      </c>
      <c r="J539" s="682">
        <f t="shared" si="21"/>
        <v>187258.5</v>
      </c>
      <c r="K539" s="689"/>
    </row>
    <row r="540" spans="1:11" s="654" customFormat="1" ht="22.5">
      <c r="A540" s="723" t="s">
        <v>12185</v>
      </c>
      <c r="B540" s="673" t="s">
        <v>12186</v>
      </c>
      <c r="C540" s="724" t="s">
        <v>12187</v>
      </c>
      <c r="D540" s="711">
        <v>5</v>
      </c>
      <c r="E540" s="712">
        <v>297000</v>
      </c>
      <c r="F540" s="713">
        <f t="shared" si="22"/>
        <v>59400</v>
      </c>
      <c r="G540" s="719"/>
      <c r="H540" s="681">
        <v>5</v>
      </c>
      <c r="I540" s="716">
        <v>297000</v>
      </c>
      <c r="J540" s="682">
        <f t="shared" si="21"/>
        <v>59400</v>
      </c>
      <c r="K540" s="689"/>
    </row>
    <row r="541" spans="1:11" s="654" customFormat="1" ht="33.75">
      <c r="A541" s="723" t="s">
        <v>12188</v>
      </c>
      <c r="B541" s="673" t="s">
        <v>12189</v>
      </c>
      <c r="C541" s="724" t="s">
        <v>12190</v>
      </c>
      <c r="D541" s="711">
        <v>3</v>
      </c>
      <c r="E541" s="712">
        <v>71280</v>
      </c>
      <c r="F541" s="713">
        <f t="shared" si="22"/>
        <v>23760</v>
      </c>
      <c r="G541" s="719"/>
      <c r="H541" s="681">
        <v>3</v>
      </c>
      <c r="I541" s="716">
        <v>71280</v>
      </c>
      <c r="J541" s="682">
        <f t="shared" si="21"/>
        <v>23760</v>
      </c>
      <c r="K541" s="689"/>
    </row>
    <row r="542" spans="1:11" s="654" customFormat="1" ht="22.5">
      <c r="A542" s="723" t="s">
        <v>12191</v>
      </c>
      <c r="B542" s="673" t="s">
        <v>12192</v>
      </c>
      <c r="C542" s="724" t="s">
        <v>12193</v>
      </c>
      <c r="D542" s="711">
        <v>4</v>
      </c>
      <c r="E542" s="712">
        <v>439252</v>
      </c>
      <c r="F542" s="713">
        <f t="shared" si="22"/>
        <v>109813</v>
      </c>
      <c r="G542" s="719"/>
      <c r="H542" s="681">
        <v>4</v>
      </c>
      <c r="I542" s="716">
        <v>439252</v>
      </c>
      <c r="J542" s="682">
        <f t="shared" si="21"/>
        <v>109813</v>
      </c>
      <c r="K542" s="689"/>
    </row>
    <row r="543" spans="1:11" s="654" customFormat="1" ht="22.5">
      <c r="A543" s="723" t="s">
        <v>12194</v>
      </c>
      <c r="B543" s="673" t="s">
        <v>12195</v>
      </c>
      <c r="C543" s="724" t="s">
        <v>12196</v>
      </c>
      <c r="D543" s="711">
        <v>2</v>
      </c>
      <c r="E543" s="712">
        <v>100980</v>
      </c>
      <c r="F543" s="713">
        <f t="shared" si="22"/>
        <v>50490</v>
      </c>
      <c r="G543" s="719"/>
      <c r="H543" s="681">
        <v>2</v>
      </c>
      <c r="I543" s="716">
        <v>100980</v>
      </c>
      <c r="J543" s="682">
        <f t="shared" si="21"/>
        <v>50490</v>
      </c>
      <c r="K543" s="689"/>
    </row>
    <row r="544" spans="1:11" s="654" customFormat="1" ht="22.5">
      <c r="A544" s="723" t="s">
        <v>12197</v>
      </c>
      <c r="B544" s="673" t="s">
        <v>12198</v>
      </c>
      <c r="C544" s="724" t="s">
        <v>12199</v>
      </c>
      <c r="D544" s="711">
        <v>4</v>
      </c>
      <c r="E544" s="712">
        <v>118800</v>
      </c>
      <c r="F544" s="713">
        <f t="shared" si="22"/>
        <v>29700</v>
      </c>
      <c r="G544" s="719"/>
      <c r="H544" s="681">
        <v>4</v>
      </c>
      <c r="I544" s="716">
        <v>118800</v>
      </c>
      <c r="J544" s="682">
        <f t="shared" si="21"/>
        <v>29700</v>
      </c>
      <c r="K544" s="689"/>
    </row>
    <row r="545" spans="1:11" s="654" customFormat="1" ht="33.75">
      <c r="A545" s="723" t="s">
        <v>12200</v>
      </c>
      <c r="B545" s="673" t="s">
        <v>12201</v>
      </c>
      <c r="C545" s="724" t="s">
        <v>12202</v>
      </c>
      <c r="D545" s="711">
        <v>1</v>
      </c>
      <c r="E545" s="712">
        <v>44550</v>
      </c>
      <c r="F545" s="713">
        <f t="shared" si="22"/>
        <v>44550</v>
      </c>
      <c r="G545" s="719"/>
      <c r="H545" s="681">
        <v>1</v>
      </c>
      <c r="I545" s="716">
        <v>44550</v>
      </c>
      <c r="J545" s="682">
        <f t="shared" si="21"/>
        <v>44550</v>
      </c>
      <c r="K545" s="689"/>
    </row>
    <row r="546" spans="1:11" s="654" customFormat="1" ht="33.75">
      <c r="A546" s="723" t="s">
        <v>12203</v>
      </c>
      <c r="B546" s="673" t="s">
        <v>12204</v>
      </c>
      <c r="C546" s="724" t="s">
        <v>12205</v>
      </c>
      <c r="D546" s="711">
        <v>2</v>
      </c>
      <c r="E546" s="712">
        <v>58806</v>
      </c>
      <c r="F546" s="713">
        <f t="shared" si="22"/>
        <v>29403</v>
      </c>
      <c r="G546" s="719"/>
      <c r="H546" s="681">
        <v>2</v>
      </c>
      <c r="I546" s="716">
        <v>58806</v>
      </c>
      <c r="J546" s="682">
        <f t="shared" si="21"/>
        <v>29403</v>
      </c>
      <c r="K546" s="689"/>
    </row>
    <row r="547" spans="1:11" s="654" customFormat="1" ht="22.5">
      <c r="A547" s="723" t="s">
        <v>12206</v>
      </c>
      <c r="B547" s="673" t="s">
        <v>12207</v>
      </c>
      <c r="C547" s="724" t="s">
        <v>12208</v>
      </c>
      <c r="D547" s="711">
        <v>2</v>
      </c>
      <c r="E547" s="712">
        <v>72600</v>
      </c>
      <c r="F547" s="713">
        <f t="shared" si="22"/>
        <v>36300</v>
      </c>
      <c r="G547" s="719"/>
      <c r="H547" s="681">
        <v>2</v>
      </c>
      <c r="I547" s="716">
        <v>72600</v>
      </c>
      <c r="J547" s="682">
        <f t="shared" si="21"/>
        <v>36300</v>
      </c>
      <c r="K547" s="689"/>
    </row>
    <row r="548" spans="1:11" s="654" customFormat="1" ht="33.75">
      <c r="A548" s="723" t="s">
        <v>12209</v>
      </c>
      <c r="B548" s="673" t="s">
        <v>12210</v>
      </c>
      <c r="C548" s="724" t="s">
        <v>12211</v>
      </c>
      <c r="D548" s="711">
        <v>1</v>
      </c>
      <c r="E548" s="712">
        <v>58153</v>
      </c>
      <c r="F548" s="713">
        <f t="shared" si="22"/>
        <v>58153</v>
      </c>
      <c r="G548" s="719"/>
      <c r="H548" s="681">
        <v>1</v>
      </c>
      <c r="I548" s="716">
        <v>58153</v>
      </c>
      <c r="J548" s="682">
        <f t="shared" si="21"/>
        <v>58153</v>
      </c>
      <c r="K548" s="689"/>
    </row>
    <row r="549" spans="1:11" s="654" customFormat="1" ht="33.75">
      <c r="A549" s="723" t="s">
        <v>12212</v>
      </c>
      <c r="B549" s="673" t="s">
        <v>12213</v>
      </c>
      <c r="C549" s="724" t="s">
        <v>12214</v>
      </c>
      <c r="D549" s="711">
        <v>2</v>
      </c>
      <c r="E549" s="712">
        <v>89100</v>
      </c>
      <c r="F549" s="713">
        <f t="shared" si="22"/>
        <v>44550</v>
      </c>
      <c r="G549" s="719"/>
      <c r="H549" s="681">
        <v>2</v>
      </c>
      <c r="I549" s="716">
        <v>89100</v>
      </c>
      <c r="J549" s="682">
        <f t="shared" si="21"/>
        <v>44550</v>
      </c>
      <c r="K549" s="689"/>
    </row>
    <row r="550" spans="1:11" s="654" customFormat="1" ht="33.75">
      <c r="A550" s="723" t="s">
        <v>12215</v>
      </c>
      <c r="B550" s="673" t="s">
        <v>12216</v>
      </c>
      <c r="C550" s="724" t="s">
        <v>12217</v>
      </c>
      <c r="D550" s="711">
        <v>2</v>
      </c>
      <c r="E550" s="712">
        <v>89100</v>
      </c>
      <c r="F550" s="713">
        <f t="shared" si="22"/>
        <v>44550</v>
      </c>
      <c r="G550" s="719"/>
      <c r="H550" s="681">
        <v>2</v>
      </c>
      <c r="I550" s="716">
        <v>89100</v>
      </c>
      <c r="J550" s="682">
        <f t="shared" si="21"/>
        <v>44550</v>
      </c>
      <c r="K550" s="689"/>
    </row>
    <row r="551" spans="1:11" s="654" customFormat="1" ht="33.75">
      <c r="A551" s="723" t="s">
        <v>12218</v>
      </c>
      <c r="B551" s="673" t="s">
        <v>12219</v>
      </c>
      <c r="C551" s="724" t="s">
        <v>12220</v>
      </c>
      <c r="D551" s="711">
        <v>1</v>
      </c>
      <c r="E551" s="712">
        <v>29403</v>
      </c>
      <c r="F551" s="713">
        <f t="shared" si="22"/>
        <v>29403</v>
      </c>
      <c r="G551" s="719"/>
      <c r="H551" s="681">
        <v>1</v>
      </c>
      <c r="I551" s="716">
        <v>29403</v>
      </c>
      <c r="J551" s="682">
        <f t="shared" si="21"/>
        <v>29403</v>
      </c>
      <c r="K551" s="689"/>
    </row>
    <row r="552" spans="1:11" s="654" customFormat="1" ht="22.5">
      <c r="A552" s="723" t="s">
        <v>12221</v>
      </c>
      <c r="B552" s="673" t="s">
        <v>12222</v>
      </c>
      <c r="C552" s="724" t="s">
        <v>12223</v>
      </c>
      <c r="D552" s="711">
        <v>3</v>
      </c>
      <c r="E552" s="712">
        <v>68970</v>
      </c>
      <c r="F552" s="713">
        <f t="shared" si="22"/>
        <v>22990</v>
      </c>
      <c r="G552" s="719"/>
      <c r="H552" s="681">
        <v>3</v>
      </c>
      <c r="I552" s="716">
        <v>68970</v>
      </c>
      <c r="J552" s="682">
        <f t="shared" si="21"/>
        <v>22990</v>
      </c>
      <c r="K552" s="689"/>
    </row>
    <row r="553" spans="1:11" s="654" customFormat="1" ht="22.5">
      <c r="A553" s="723" t="s">
        <v>12224</v>
      </c>
      <c r="B553" s="673" t="s">
        <v>12225</v>
      </c>
      <c r="C553" s="724" t="s">
        <v>12226</v>
      </c>
      <c r="D553" s="711">
        <v>5</v>
      </c>
      <c r="E553" s="712">
        <v>159638</v>
      </c>
      <c r="F553" s="713">
        <f t="shared" si="22"/>
        <v>31927.599999999999</v>
      </c>
      <c r="G553" s="719"/>
      <c r="H553" s="681">
        <v>6</v>
      </c>
      <c r="I553" s="716">
        <v>191565</v>
      </c>
      <c r="J553" s="682">
        <f t="shared" si="21"/>
        <v>31927.5</v>
      </c>
      <c r="K553" s="689"/>
    </row>
    <row r="554" spans="1:11" s="654" customFormat="1" ht="22.5">
      <c r="A554" s="723" t="s">
        <v>12227</v>
      </c>
      <c r="B554" s="673" t="s">
        <v>12228</v>
      </c>
      <c r="C554" s="724" t="s">
        <v>12229</v>
      </c>
      <c r="D554" s="711">
        <v>8</v>
      </c>
      <c r="E554" s="712">
        <v>190080</v>
      </c>
      <c r="F554" s="713">
        <f t="shared" si="22"/>
        <v>23760</v>
      </c>
      <c r="G554" s="719"/>
      <c r="H554" s="681">
        <v>8</v>
      </c>
      <c r="I554" s="716">
        <v>190080</v>
      </c>
      <c r="J554" s="682">
        <f t="shared" si="21"/>
        <v>23760</v>
      </c>
      <c r="K554" s="689"/>
    </row>
    <row r="555" spans="1:11" s="654" customFormat="1" ht="22.5">
      <c r="A555" s="723" t="s">
        <v>12230</v>
      </c>
      <c r="B555" s="673" t="s">
        <v>12231</v>
      </c>
      <c r="C555" s="724" t="s">
        <v>12232</v>
      </c>
      <c r="D555" s="711">
        <v>4</v>
      </c>
      <c r="E555" s="712">
        <v>309475</v>
      </c>
      <c r="F555" s="713">
        <f t="shared" si="22"/>
        <v>77368.75</v>
      </c>
      <c r="G555" s="719"/>
      <c r="H555" s="681">
        <v>4</v>
      </c>
      <c r="I555" s="716">
        <v>309474</v>
      </c>
      <c r="J555" s="682">
        <f t="shared" si="21"/>
        <v>77368.5</v>
      </c>
      <c r="K555" s="689"/>
    </row>
    <row r="556" spans="1:11" s="654" customFormat="1" ht="33.75">
      <c r="A556" s="723" t="s">
        <v>12233</v>
      </c>
      <c r="B556" s="673" t="s">
        <v>12234</v>
      </c>
      <c r="C556" s="724" t="s">
        <v>12235</v>
      </c>
      <c r="D556" s="711">
        <v>2</v>
      </c>
      <c r="E556" s="712">
        <v>626195</v>
      </c>
      <c r="F556" s="713">
        <f t="shared" si="22"/>
        <v>313097.5</v>
      </c>
      <c r="G556" s="719"/>
      <c r="H556" s="681">
        <v>2</v>
      </c>
      <c r="I556" s="716">
        <v>626194.80000000005</v>
      </c>
      <c r="J556" s="682">
        <f t="shared" si="21"/>
        <v>313097.40000000002</v>
      </c>
      <c r="K556" s="689"/>
    </row>
    <row r="557" spans="1:11" s="654" customFormat="1" ht="33.75">
      <c r="A557" s="723" t="s">
        <v>12236</v>
      </c>
      <c r="B557" s="673" t="s">
        <v>12237</v>
      </c>
      <c r="C557" s="724" t="s">
        <v>12238</v>
      </c>
      <c r="D557" s="711">
        <v>2</v>
      </c>
      <c r="E557" s="712">
        <v>116305</v>
      </c>
      <c r="F557" s="713">
        <f t="shared" si="22"/>
        <v>58152.5</v>
      </c>
      <c r="G557" s="719"/>
      <c r="H557" s="681">
        <v>2</v>
      </c>
      <c r="I557" s="716">
        <v>116305.2</v>
      </c>
      <c r="J557" s="682">
        <f t="shared" ref="J557:J620" si="23">I557/H557</f>
        <v>58152.6</v>
      </c>
      <c r="K557" s="689"/>
    </row>
    <row r="558" spans="1:11" s="654" customFormat="1" ht="25.5" customHeight="1">
      <c r="A558" s="723" t="s">
        <v>12239</v>
      </c>
      <c r="B558" s="673" t="s">
        <v>12240</v>
      </c>
      <c r="C558" s="724" t="s">
        <v>12241</v>
      </c>
      <c r="D558" s="711">
        <v>1</v>
      </c>
      <c r="E558" s="712">
        <v>50490</v>
      </c>
      <c r="F558" s="713">
        <f t="shared" si="22"/>
        <v>50490</v>
      </c>
      <c r="G558" s="719"/>
      <c r="H558" s="681">
        <v>1</v>
      </c>
      <c r="I558" s="716">
        <v>50490</v>
      </c>
      <c r="J558" s="682">
        <f t="shared" si="23"/>
        <v>50490</v>
      </c>
      <c r="K558" s="689"/>
    </row>
    <row r="559" spans="1:11" s="654" customFormat="1" ht="25.5" customHeight="1">
      <c r="A559" s="723" t="s">
        <v>12242</v>
      </c>
      <c r="B559" s="673" t="s">
        <v>12243</v>
      </c>
      <c r="C559" s="724" t="s">
        <v>12244</v>
      </c>
      <c r="D559" s="711">
        <v>2</v>
      </c>
      <c r="E559" s="712">
        <v>100980</v>
      </c>
      <c r="F559" s="713">
        <f t="shared" si="22"/>
        <v>50490</v>
      </c>
      <c r="G559" s="719"/>
      <c r="H559" s="681">
        <v>2</v>
      </c>
      <c r="I559" s="716">
        <v>100980</v>
      </c>
      <c r="J559" s="682">
        <f t="shared" si="23"/>
        <v>50490</v>
      </c>
      <c r="K559" s="689"/>
    </row>
    <row r="560" spans="1:11" s="654" customFormat="1" ht="25.5" customHeight="1">
      <c r="A560" s="723" t="s">
        <v>12245</v>
      </c>
      <c r="B560" s="673" t="s">
        <v>12246</v>
      </c>
      <c r="C560" s="724" t="s">
        <v>12247</v>
      </c>
      <c r="D560" s="711">
        <v>6</v>
      </c>
      <c r="E560" s="712">
        <v>137940</v>
      </c>
      <c r="F560" s="713">
        <f t="shared" si="22"/>
        <v>22990</v>
      </c>
      <c r="G560" s="719"/>
      <c r="H560" s="681">
        <v>6</v>
      </c>
      <c r="I560" s="716">
        <v>137940</v>
      </c>
      <c r="J560" s="682">
        <f t="shared" si="23"/>
        <v>22990</v>
      </c>
      <c r="K560" s="689"/>
    </row>
    <row r="561" spans="1:11" s="654" customFormat="1" ht="25.5" customHeight="1">
      <c r="A561" s="723" t="s">
        <v>12248</v>
      </c>
      <c r="B561" s="673" t="s">
        <v>12249</v>
      </c>
      <c r="C561" s="724" t="s">
        <v>12250</v>
      </c>
      <c r="D561" s="711">
        <v>2</v>
      </c>
      <c r="E561" s="712">
        <v>253341</v>
      </c>
      <c r="F561" s="713">
        <f t="shared" si="22"/>
        <v>126670.5</v>
      </c>
      <c r="G561" s="719"/>
      <c r="H561" s="681">
        <v>1</v>
      </c>
      <c r="I561" s="716">
        <v>126671</v>
      </c>
      <c r="J561" s="682">
        <f t="shared" si="23"/>
        <v>126671</v>
      </c>
      <c r="K561" s="689"/>
    </row>
    <row r="562" spans="1:11" s="654" customFormat="1" ht="22.5">
      <c r="A562" s="723" t="s">
        <v>12251</v>
      </c>
      <c r="B562" s="673" t="s">
        <v>12252</v>
      </c>
      <c r="C562" s="724" t="s">
        <v>12253</v>
      </c>
      <c r="D562" s="711">
        <v>2</v>
      </c>
      <c r="E562" s="712">
        <v>154737</v>
      </c>
      <c r="F562" s="713">
        <f t="shared" si="22"/>
        <v>77368.5</v>
      </c>
      <c r="G562" s="719"/>
      <c r="H562" s="681">
        <v>1</v>
      </c>
      <c r="I562" s="716">
        <v>77369</v>
      </c>
      <c r="J562" s="682">
        <f t="shared" si="23"/>
        <v>77369</v>
      </c>
      <c r="K562" s="689"/>
    </row>
    <row r="563" spans="1:11" s="654" customFormat="1" ht="23.25" customHeight="1">
      <c r="A563" s="723" t="s">
        <v>12254</v>
      </c>
      <c r="B563" s="673" t="s">
        <v>12255</v>
      </c>
      <c r="C563" s="724" t="s">
        <v>12256</v>
      </c>
      <c r="D563" s="711">
        <v>5</v>
      </c>
      <c r="E563" s="712">
        <v>252450</v>
      </c>
      <c r="F563" s="713">
        <f t="shared" si="22"/>
        <v>50490</v>
      </c>
      <c r="G563" s="719"/>
      <c r="H563" s="681">
        <v>5</v>
      </c>
      <c r="I563" s="716">
        <v>252450</v>
      </c>
      <c r="J563" s="682">
        <f t="shared" si="23"/>
        <v>50490</v>
      </c>
      <c r="K563" s="689"/>
    </row>
    <row r="564" spans="1:11" s="654" customFormat="1" ht="22.5">
      <c r="A564" s="723" t="s">
        <v>12257</v>
      </c>
      <c r="B564" s="673" t="s">
        <v>12258</v>
      </c>
      <c r="C564" s="724" t="s">
        <v>12259</v>
      </c>
      <c r="D564" s="711">
        <v>4</v>
      </c>
      <c r="E564" s="712">
        <v>163350</v>
      </c>
      <c r="F564" s="713">
        <f t="shared" si="22"/>
        <v>40837.5</v>
      </c>
      <c r="G564" s="719"/>
      <c r="H564" s="681">
        <v>4</v>
      </c>
      <c r="I564" s="716">
        <v>163350</v>
      </c>
      <c r="J564" s="682">
        <f t="shared" si="23"/>
        <v>40837.5</v>
      </c>
      <c r="K564" s="689"/>
    </row>
    <row r="565" spans="1:11" s="654" customFormat="1" ht="22.5">
      <c r="A565" s="723" t="s">
        <v>12260</v>
      </c>
      <c r="B565" s="673" t="s">
        <v>12261</v>
      </c>
      <c r="C565" s="724" t="s">
        <v>12262</v>
      </c>
      <c r="D565" s="711">
        <v>1</v>
      </c>
      <c r="E565" s="712">
        <v>103950</v>
      </c>
      <c r="F565" s="713">
        <f t="shared" si="22"/>
        <v>103950</v>
      </c>
      <c r="G565" s="719"/>
      <c r="H565" s="681">
        <v>1</v>
      </c>
      <c r="I565" s="716">
        <v>103950</v>
      </c>
      <c r="J565" s="682">
        <f t="shared" si="23"/>
        <v>103950</v>
      </c>
      <c r="K565" s="689"/>
    </row>
    <row r="566" spans="1:11" s="654" customFormat="1" ht="22.5">
      <c r="A566" s="723" t="s">
        <v>12263</v>
      </c>
      <c r="B566" s="673" t="s">
        <v>12264</v>
      </c>
      <c r="C566" s="724" t="s">
        <v>12265</v>
      </c>
      <c r="D566" s="711">
        <v>3</v>
      </c>
      <c r="E566" s="712">
        <v>114114</v>
      </c>
      <c r="F566" s="713">
        <f t="shared" si="22"/>
        <v>38038</v>
      </c>
      <c r="G566" s="719"/>
      <c r="H566" s="681">
        <v>3</v>
      </c>
      <c r="I566" s="716">
        <v>114114</v>
      </c>
      <c r="J566" s="682">
        <f t="shared" si="23"/>
        <v>38038</v>
      </c>
      <c r="K566" s="689"/>
    </row>
    <row r="567" spans="1:11" s="654" customFormat="1" ht="33.75">
      <c r="A567" s="723" t="s">
        <v>12266</v>
      </c>
      <c r="B567" s="673" t="s">
        <v>12267</v>
      </c>
      <c r="C567" s="724" t="s">
        <v>12268</v>
      </c>
      <c r="D567" s="711">
        <v>1</v>
      </c>
      <c r="E567" s="712">
        <v>116160</v>
      </c>
      <c r="F567" s="713">
        <f t="shared" si="22"/>
        <v>116160</v>
      </c>
      <c r="G567" s="719"/>
      <c r="H567" s="681">
        <v>1</v>
      </c>
      <c r="I567" s="716">
        <v>116160</v>
      </c>
      <c r="J567" s="682">
        <f t="shared" si="23"/>
        <v>116160</v>
      </c>
      <c r="K567" s="689"/>
    </row>
    <row r="568" spans="1:11" s="654" customFormat="1" ht="33.75">
      <c r="A568" s="723" t="s">
        <v>12269</v>
      </c>
      <c r="B568" s="673" t="s">
        <v>12270</v>
      </c>
      <c r="C568" s="724" t="s">
        <v>12271</v>
      </c>
      <c r="D568" s="711">
        <v>1</v>
      </c>
      <c r="E568" s="712">
        <v>53350</v>
      </c>
      <c r="F568" s="713">
        <f t="shared" si="22"/>
        <v>53350</v>
      </c>
      <c r="G568" s="719"/>
      <c r="H568" s="681">
        <v>1</v>
      </c>
      <c r="I568" s="716">
        <v>53350</v>
      </c>
      <c r="J568" s="682">
        <f t="shared" si="23"/>
        <v>53350</v>
      </c>
      <c r="K568" s="689"/>
    </row>
    <row r="569" spans="1:11" s="654" customFormat="1" ht="22.5">
      <c r="A569" s="723" t="s">
        <v>12272</v>
      </c>
      <c r="B569" s="673" t="s">
        <v>12273</v>
      </c>
      <c r="C569" s="724" t="s">
        <v>12274</v>
      </c>
      <c r="D569" s="711">
        <v>11</v>
      </c>
      <c r="E569" s="712">
        <v>351204</v>
      </c>
      <c r="F569" s="713">
        <f t="shared" si="22"/>
        <v>31927.636363636364</v>
      </c>
      <c r="G569" s="719"/>
      <c r="H569" s="681">
        <v>11</v>
      </c>
      <c r="I569" s="716">
        <v>351202.5</v>
      </c>
      <c r="J569" s="682">
        <f t="shared" si="23"/>
        <v>31927.5</v>
      </c>
      <c r="K569" s="689"/>
    </row>
    <row r="570" spans="1:11" s="654" customFormat="1" ht="22.5">
      <c r="A570" s="723" t="s">
        <v>12275</v>
      </c>
      <c r="B570" s="673" t="s">
        <v>12276</v>
      </c>
      <c r="C570" s="724" t="s">
        <v>12277</v>
      </c>
      <c r="D570" s="711">
        <v>7</v>
      </c>
      <c r="E570" s="712">
        <v>1310810</v>
      </c>
      <c r="F570" s="713">
        <f t="shared" si="22"/>
        <v>187258.57142857142</v>
      </c>
      <c r="G570" s="719"/>
      <c r="H570" s="681">
        <v>7</v>
      </c>
      <c r="I570" s="716">
        <v>1310809.5</v>
      </c>
      <c r="J570" s="682">
        <f t="shared" si="23"/>
        <v>187258.5</v>
      </c>
      <c r="K570" s="689"/>
    </row>
    <row r="571" spans="1:11" s="654" customFormat="1" ht="45">
      <c r="A571" s="723" t="s">
        <v>12278</v>
      </c>
      <c r="B571" s="673" t="s">
        <v>12279</v>
      </c>
      <c r="C571" s="724" t="s">
        <v>12280</v>
      </c>
      <c r="D571" s="711">
        <v>3</v>
      </c>
      <c r="E571" s="712">
        <v>151470</v>
      </c>
      <c r="F571" s="713">
        <f t="shared" si="22"/>
        <v>50490</v>
      </c>
      <c r="G571" s="719"/>
      <c r="H571" s="681">
        <v>3</v>
      </c>
      <c r="I571" s="716">
        <v>151470</v>
      </c>
      <c r="J571" s="682">
        <f t="shared" si="23"/>
        <v>50490</v>
      </c>
      <c r="K571" s="689"/>
    </row>
    <row r="572" spans="1:11" s="654" customFormat="1" ht="45">
      <c r="A572" s="723" t="s">
        <v>12281</v>
      </c>
      <c r="B572" s="673" t="s">
        <v>12282</v>
      </c>
      <c r="C572" s="724" t="s">
        <v>12283</v>
      </c>
      <c r="D572" s="711">
        <v>3</v>
      </c>
      <c r="E572" s="712">
        <v>57470</v>
      </c>
      <c r="F572" s="713">
        <f t="shared" si="22"/>
        <v>19156.666666666668</v>
      </c>
      <c r="G572" s="719"/>
      <c r="H572" s="681">
        <v>3</v>
      </c>
      <c r="I572" s="716">
        <v>57469.5</v>
      </c>
      <c r="J572" s="682">
        <f t="shared" si="23"/>
        <v>19156.5</v>
      </c>
      <c r="K572" s="689"/>
    </row>
    <row r="573" spans="1:11" s="654" customFormat="1" ht="33.75">
      <c r="A573" s="723" t="s">
        <v>12284</v>
      </c>
      <c r="B573" s="673" t="s">
        <v>12285</v>
      </c>
      <c r="C573" s="724" t="s">
        <v>12286</v>
      </c>
      <c r="D573" s="711">
        <v>8</v>
      </c>
      <c r="E573" s="712">
        <v>153252</v>
      </c>
      <c r="F573" s="713">
        <f t="shared" si="22"/>
        <v>19156.5</v>
      </c>
      <c r="G573" s="719"/>
      <c r="H573" s="681">
        <v>8</v>
      </c>
      <c r="I573" s="716">
        <v>153252</v>
      </c>
      <c r="J573" s="682">
        <f t="shared" si="23"/>
        <v>19156.5</v>
      </c>
      <c r="K573" s="689"/>
    </row>
    <row r="574" spans="1:11" s="654" customFormat="1" ht="25.5" customHeight="1">
      <c r="A574" s="723" t="s">
        <v>12287</v>
      </c>
      <c r="B574" s="673" t="s">
        <v>12288</v>
      </c>
      <c r="C574" s="724" t="s">
        <v>12289</v>
      </c>
      <c r="D574" s="711">
        <v>3</v>
      </c>
      <c r="E574" s="712">
        <v>151470</v>
      </c>
      <c r="F574" s="713">
        <f t="shared" si="22"/>
        <v>50490</v>
      </c>
      <c r="G574" s="719"/>
      <c r="H574" s="681">
        <v>3</v>
      </c>
      <c r="I574" s="716">
        <v>151470</v>
      </c>
      <c r="J574" s="682">
        <f t="shared" si="23"/>
        <v>50490</v>
      </c>
      <c r="K574" s="689"/>
    </row>
    <row r="575" spans="1:11" s="654" customFormat="1" ht="22.5">
      <c r="A575" s="723" t="s">
        <v>12290</v>
      </c>
      <c r="B575" s="673" t="s">
        <v>12291</v>
      </c>
      <c r="C575" s="724" t="s">
        <v>12292</v>
      </c>
      <c r="D575" s="711">
        <v>6</v>
      </c>
      <c r="E575" s="712">
        <v>356400</v>
      </c>
      <c r="F575" s="713">
        <f t="shared" si="22"/>
        <v>59400</v>
      </c>
      <c r="G575" s="719"/>
      <c r="H575" s="681">
        <v>6</v>
      </c>
      <c r="I575" s="716">
        <v>356400</v>
      </c>
      <c r="J575" s="682">
        <f t="shared" si="23"/>
        <v>59400</v>
      </c>
      <c r="K575" s="689"/>
    </row>
    <row r="576" spans="1:11" s="654" customFormat="1" ht="22.5">
      <c r="A576" s="723" t="s">
        <v>12293</v>
      </c>
      <c r="B576" s="673" t="s">
        <v>12294</v>
      </c>
      <c r="C576" s="724" t="s">
        <v>12295</v>
      </c>
      <c r="D576" s="711">
        <v>1</v>
      </c>
      <c r="E576" s="712">
        <v>29700</v>
      </c>
      <c r="F576" s="713">
        <f t="shared" si="22"/>
        <v>29700</v>
      </c>
      <c r="G576" s="719"/>
      <c r="H576" s="681">
        <v>1</v>
      </c>
      <c r="I576" s="716">
        <v>29700</v>
      </c>
      <c r="J576" s="682">
        <f t="shared" si="23"/>
        <v>29700</v>
      </c>
      <c r="K576" s="689"/>
    </row>
    <row r="577" spans="1:11" s="654" customFormat="1" ht="33.75">
      <c r="A577" s="723" t="s">
        <v>12296</v>
      </c>
      <c r="B577" s="673" t="s">
        <v>12297</v>
      </c>
      <c r="C577" s="724" t="s">
        <v>12298</v>
      </c>
      <c r="D577" s="711">
        <v>1</v>
      </c>
      <c r="E577" s="712">
        <v>29403</v>
      </c>
      <c r="F577" s="713">
        <f t="shared" si="22"/>
        <v>29403</v>
      </c>
      <c r="G577" s="719"/>
      <c r="H577" s="681">
        <v>1</v>
      </c>
      <c r="I577" s="716">
        <v>29403</v>
      </c>
      <c r="J577" s="682">
        <f t="shared" si="23"/>
        <v>29403</v>
      </c>
      <c r="K577" s="689"/>
    </row>
    <row r="578" spans="1:11" s="654" customFormat="1" ht="33.75">
      <c r="A578" s="723" t="s">
        <v>12299</v>
      </c>
      <c r="B578" s="673" t="s">
        <v>12300</v>
      </c>
      <c r="C578" s="724" t="s">
        <v>12301</v>
      </c>
      <c r="D578" s="711">
        <v>5</v>
      </c>
      <c r="E578" s="712">
        <v>222750</v>
      </c>
      <c r="F578" s="713">
        <f t="shared" si="22"/>
        <v>44550</v>
      </c>
      <c r="G578" s="719"/>
      <c r="H578" s="681">
        <v>5</v>
      </c>
      <c r="I578" s="716">
        <v>222750</v>
      </c>
      <c r="J578" s="682">
        <f t="shared" si="23"/>
        <v>44550</v>
      </c>
      <c r="K578" s="689"/>
    </row>
    <row r="579" spans="1:11" s="654" customFormat="1">
      <c r="A579" s="723" t="s">
        <v>12302</v>
      </c>
      <c r="B579" s="673" t="s">
        <v>11132</v>
      </c>
      <c r="C579" s="724" t="s">
        <v>12303</v>
      </c>
      <c r="D579" s="711">
        <v>2</v>
      </c>
      <c r="E579" s="712">
        <v>66000</v>
      </c>
      <c r="F579" s="713">
        <f t="shared" si="22"/>
        <v>33000</v>
      </c>
      <c r="G579" s="719"/>
      <c r="H579" s="681">
        <v>2</v>
      </c>
      <c r="I579" s="716">
        <v>66000</v>
      </c>
      <c r="J579" s="682">
        <f t="shared" si="23"/>
        <v>33000</v>
      </c>
      <c r="K579" s="689"/>
    </row>
    <row r="580" spans="1:11" s="654" customFormat="1" ht="22.5">
      <c r="A580" s="723" t="s">
        <v>12304</v>
      </c>
      <c r="B580" s="673" t="s">
        <v>12305</v>
      </c>
      <c r="C580" s="724" t="s">
        <v>12306</v>
      </c>
      <c r="D580" s="711">
        <v>3</v>
      </c>
      <c r="E580" s="712">
        <v>59400</v>
      </c>
      <c r="F580" s="713">
        <f t="shared" si="22"/>
        <v>19800</v>
      </c>
      <c r="G580" s="719"/>
      <c r="H580" s="681">
        <v>3</v>
      </c>
      <c r="I580" s="716">
        <v>59400</v>
      </c>
      <c r="J580" s="682">
        <f t="shared" si="23"/>
        <v>19800</v>
      </c>
      <c r="K580" s="689"/>
    </row>
    <row r="581" spans="1:11" s="654" customFormat="1" ht="33.75">
      <c r="A581" s="723" t="s">
        <v>12307</v>
      </c>
      <c r="B581" s="673" t="s">
        <v>12308</v>
      </c>
      <c r="C581" s="724" t="s">
        <v>12309</v>
      </c>
      <c r="D581" s="711">
        <v>2</v>
      </c>
      <c r="E581" s="712">
        <v>47520</v>
      </c>
      <c r="F581" s="713">
        <f t="shared" si="22"/>
        <v>23760</v>
      </c>
      <c r="G581" s="719"/>
      <c r="H581" s="681">
        <v>2</v>
      </c>
      <c r="I581" s="716">
        <v>47520</v>
      </c>
      <c r="J581" s="682">
        <f t="shared" si="23"/>
        <v>23760</v>
      </c>
      <c r="K581" s="689"/>
    </row>
    <row r="582" spans="1:11" s="654" customFormat="1" ht="22.5">
      <c r="A582" s="723" t="s">
        <v>12310</v>
      </c>
      <c r="B582" s="673" t="s">
        <v>12311</v>
      </c>
      <c r="C582" s="724" t="s">
        <v>12312</v>
      </c>
      <c r="D582" s="711">
        <v>2</v>
      </c>
      <c r="E582" s="712">
        <v>110000</v>
      </c>
      <c r="F582" s="713">
        <f t="shared" si="22"/>
        <v>55000</v>
      </c>
      <c r="G582" s="719"/>
      <c r="H582" s="681">
        <v>2</v>
      </c>
      <c r="I582" s="716">
        <v>110000</v>
      </c>
      <c r="J582" s="682">
        <f t="shared" si="23"/>
        <v>55000</v>
      </c>
      <c r="K582" s="689"/>
    </row>
    <row r="583" spans="1:11" s="654" customFormat="1" ht="22.5">
      <c r="A583" s="723" t="s">
        <v>12313</v>
      </c>
      <c r="B583" s="673" t="s">
        <v>12314</v>
      </c>
      <c r="C583" s="724" t="s">
        <v>12315</v>
      </c>
      <c r="D583" s="711">
        <v>4</v>
      </c>
      <c r="E583" s="712">
        <v>95920</v>
      </c>
      <c r="F583" s="713">
        <f t="shared" si="22"/>
        <v>23980</v>
      </c>
      <c r="G583" s="719"/>
      <c r="H583" s="681">
        <v>4</v>
      </c>
      <c r="I583" s="716">
        <v>95920</v>
      </c>
      <c r="J583" s="682">
        <f t="shared" si="23"/>
        <v>23980</v>
      </c>
      <c r="K583" s="689"/>
    </row>
    <row r="584" spans="1:11" s="654" customFormat="1" ht="33.75">
      <c r="A584" s="723" t="s">
        <v>12316</v>
      </c>
      <c r="B584" s="673" t="s">
        <v>12317</v>
      </c>
      <c r="C584" s="724" t="s">
        <v>12318</v>
      </c>
      <c r="D584" s="711">
        <v>5</v>
      </c>
      <c r="E584" s="712">
        <v>118800</v>
      </c>
      <c r="F584" s="713">
        <f t="shared" si="22"/>
        <v>23760</v>
      </c>
      <c r="G584" s="719"/>
      <c r="H584" s="681">
        <v>5</v>
      </c>
      <c r="I584" s="716">
        <v>118800</v>
      </c>
      <c r="J584" s="682">
        <f t="shared" si="23"/>
        <v>23760</v>
      </c>
      <c r="K584" s="689"/>
    </row>
    <row r="585" spans="1:11" s="654" customFormat="1" ht="33.75">
      <c r="A585" s="723" t="s">
        <v>12319</v>
      </c>
      <c r="B585" s="673" t="s">
        <v>12320</v>
      </c>
      <c r="C585" s="724" t="s">
        <v>12321</v>
      </c>
      <c r="D585" s="711">
        <v>6</v>
      </c>
      <c r="E585" s="712">
        <v>267300</v>
      </c>
      <c r="F585" s="713">
        <f t="shared" si="22"/>
        <v>44550</v>
      </c>
      <c r="G585" s="719"/>
      <c r="H585" s="681">
        <v>5</v>
      </c>
      <c r="I585" s="716">
        <v>222750</v>
      </c>
      <c r="J585" s="682">
        <f t="shared" si="23"/>
        <v>44550</v>
      </c>
      <c r="K585" s="689"/>
    </row>
    <row r="586" spans="1:11" s="654" customFormat="1" ht="33.75">
      <c r="A586" s="723" t="s">
        <v>12322</v>
      </c>
      <c r="B586" s="673" t="s">
        <v>12323</v>
      </c>
      <c r="C586" s="724" t="s">
        <v>12324</v>
      </c>
      <c r="D586" s="711">
        <v>1</v>
      </c>
      <c r="E586" s="712">
        <v>44550</v>
      </c>
      <c r="F586" s="713">
        <f t="shared" si="22"/>
        <v>44550</v>
      </c>
      <c r="G586" s="719"/>
      <c r="H586" s="681">
        <v>1</v>
      </c>
      <c r="I586" s="716">
        <v>44550</v>
      </c>
      <c r="J586" s="682">
        <f t="shared" si="23"/>
        <v>44550</v>
      </c>
      <c r="K586" s="689"/>
    </row>
    <row r="587" spans="1:11" s="654" customFormat="1" ht="22.5">
      <c r="A587" s="723" t="s">
        <v>12325</v>
      </c>
      <c r="B587" s="673" t="s">
        <v>12326</v>
      </c>
      <c r="C587" s="724" t="s">
        <v>12327</v>
      </c>
      <c r="D587" s="711">
        <v>22</v>
      </c>
      <c r="E587" s="712">
        <v>1143450</v>
      </c>
      <c r="F587" s="713">
        <f t="shared" si="22"/>
        <v>51975</v>
      </c>
      <c r="G587" s="719"/>
      <c r="H587" s="681">
        <v>22</v>
      </c>
      <c r="I587" s="716">
        <v>1143450</v>
      </c>
      <c r="J587" s="682">
        <f t="shared" si="23"/>
        <v>51975</v>
      </c>
      <c r="K587" s="689"/>
    </row>
    <row r="588" spans="1:11" s="654" customFormat="1" ht="22.5">
      <c r="A588" s="723" t="s">
        <v>12328</v>
      </c>
      <c r="B588" s="673" t="s">
        <v>12329</v>
      </c>
      <c r="C588" s="724" t="s">
        <v>12330</v>
      </c>
      <c r="D588" s="711">
        <v>2</v>
      </c>
      <c r="E588" s="712">
        <v>81675</v>
      </c>
      <c r="F588" s="713">
        <f t="shared" si="22"/>
        <v>40837.5</v>
      </c>
      <c r="G588" s="719"/>
      <c r="H588" s="681">
        <v>2</v>
      </c>
      <c r="I588" s="716">
        <v>81675</v>
      </c>
      <c r="J588" s="682">
        <f t="shared" si="23"/>
        <v>40837.5</v>
      </c>
      <c r="K588" s="689"/>
    </row>
    <row r="589" spans="1:11" s="654" customFormat="1" ht="22.5">
      <c r="A589" s="723" t="s">
        <v>12331</v>
      </c>
      <c r="B589" s="673" t="s">
        <v>12332</v>
      </c>
      <c r="C589" s="724" t="s">
        <v>12333</v>
      </c>
      <c r="D589" s="711">
        <v>4</v>
      </c>
      <c r="E589" s="712">
        <v>95920</v>
      </c>
      <c r="F589" s="713">
        <f t="shared" ref="F589:F652" si="24">E589/D589</f>
        <v>23980</v>
      </c>
      <c r="G589" s="719"/>
      <c r="H589" s="681">
        <v>4</v>
      </c>
      <c r="I589" s="716">
        <v>95920</v>
      </c>
      <c r="J589" s="682">
        <f t="shared" si="23"/>
        <v>23980</v>
      </c>
      <c r="K589" s="689"/>
    </row>
    <row r="590" spans="1:11" s="654" customFormat="1" ht="22.5">
      <c r="A590" s="723" t="s">
        <v>12334</v>
      </c>
      <c r="B590" s="673" t="s">
        <v>11237</v>
      </c>
      <c r="C590" s="724" t="s">
        <v>12335</v>
      </c>
      <c r="D590" s="711">
        <v>3</v>
      </c>
      <c r="E590" s="712">
        <v>276210</v>
      </c>
      <c r="F590" s="713">
        <f t="shared" si="24"/>
        <v>92070</v>
      </c>
      <c r="G590" s="719"/>
      <c r="H590" s="681">
        <v>3</v>
      </c>
      <c r="I590" s="716">
        <v>276210</v>
      </c>
      <c r="J590" s="682">
        <f t="shared" si="23"/>
        <v>92070</v>
      </c>
      <c r="K590" s="689"/>
    </row>
    <row r="591" spans="1:11" s="654" customFormat="1" ht="22.5">
      <c r="A591" s="723" t="s">
        <v>12336</v>
      </c>
      <c r="B591" s="673" t="s">
        <v>11240</v>
      </c>
      <c r="C591" s="724" t="s">
        <v>12337</v>
      </c>
      <c r="D591" s="711">
        <v>2</v>
      </c>
      <c r="E591" s="712">
        <v>184140</v>
      </c>
      <c r="F591" s="713">
        <f t="shared" si="24"/>
        <v>92070</v>
      </c>
      <c r="G591" s="719"/>
      <c r="H591" s="681">
        <v>2</v>
      </c>
      <c r="I591" s="716">
        <v>184140</v>
      </c>
      <c r="J591" s="682">
        <f t="shared" si="23"/>
        <v>92070</v>
      </c>
      <c r="K591" s="689"/>
    </row>
    <row r="592" spans="1:11" s="654" customFormat="1" ht="22.5">
      <c r="A592" s="723" t="s">
        <v>12338</v>
      </c>
      <c r="B592" s="673" t="s">
        <v>12339</v>
      </c>
      <c r="C592" s="724" t="s">
        <v>12340</v>
      </c>
      <c r="D592" s="711">
        <v>1</v>
      </c>
      <c r="E592" s="712">
        <v>38038</v>
      </c>
      <c r="F592" s="713">
        <f t="shared" si="24"/>
        <v>38038</v>
      </c>
      <c r="G592" s="719"/>
      <c r="H592" s="681">
        <v>1</v>
      </c>
      <c r="I592" s="716">
        <v>38038</v>
      </c>
      <c r="J592" s="682">
        <f t="shared" si="23"/>
        <v>38038</v>
      </c>
      <c r="K592" s="689"/>
    </row>
    <row r="593" spans="1:11" s="654" customFormat="1" ht="22.5">
      <c r="A593" s="723" t="s">
        <v>12341</v>
      </c>
      <c r="B593" s="673" t="s">
        <v>12342</v>
      </c>
      <c r="C593" s="724" t="s">
        <v>12343</v>
      </c>
      <c r="D593" s="711">
        <v>1</v>
      </c>
      <c r="E593" s="712">
        <v>49748</v>
      </c>
      <c r="F593" s="713">
        <f t="shared" si="24"/>
        <v>49748</v>
      </c>
      <c r="G593" s="719"/>
      <c r="H593" s="681">
        <v>1</v>
      </c>
      <c r="I593" s="716">
        <v>49748</v>
      </c>
      <c r="J593" s="682">
        <f t="shared" si="23"/>
        <v>49748</v>
      </c>
      <c r="K593" s="689"/>
    </row>
    <row r="594" spans="1:11" s="654" customFormat="1" ht="33.75">
      <c r="A594" s="723" t="s">
        <v>12344</v>
      </c>
      <c r="B594" s="673" t="s">
        <v>12345</v>
      </c>
      <c r="C594" s="724" t="s">
        <v>12346</v>
      </c>
      <c r="D594" s="711">
        <v>2</v>
      </c>
      <c r="E594" s="712">
        <v>89100</v>
      </c>
      <c r="F594" s="713">
        <f t="shared" si="24"/>
        <v>44550</v>
      </c>
      <c r="G594" s="719"/>
      <c r="H594" s="681">
        <v>1</v>
      </c>
      <c r="I594" s="716">
        <v>44550</v>
      </c>
      <c r="J594" s="682">
        <f t="shared" si="23"/>
        <v>44550</v>
      </c>
      <c r="K594" s="689"/>
    </row>
    <row r="595" spans="1:11" s="654" customFormat="1" ht="33.75">
      <c r="A595" s="723" t="s">
        <v>12347</v>
      </c>
      <c r="B595" s="673" t="s">
        <v>12348</v>
      </c>
      <c r="C595" s="724" t="s">
        <v>12349</v>
      </c>
      <c r="D595" s="711">
        <v>2</v>
      </c>
      <c r="E595" s="712">
        <v>89100</v>
      </c>
      <c r="F595" s="713">
        <f t="shared" si="24"/>
        <v>44550</v>
      </c>
      <c r="G595" s="719"/>
      <c r="H595" s="681">
        <v>1</v>
      </c>
      <c r="I595" s="716">
        <v>44550</v>
      </c>
      <c r="J595" s="682">
        <f t="shared" si="23"/>
        <v>44550</v>
      </c>
      <c r="K595" s="689"/>
    </row>
    <row r="596" spans="1:11" s="654" customFormat="1" ht="24" customHeight="1">
      <c r="A596" s="723" t="s">
        <v>12350</v>
      </c>
      <c r="B596" s="673" t="s">
        <v>12351</v>
      </c>
      <c r="C596" s="724" t="s">
        <v>12352</v>
      </c>
      <c r="D596" s="711">
        <v>2</v>
      </c>
      <c r="E596" s="712">
        <v>237600</v>
      </c>
      <c r="F596" s="713">
        <f t="shared" si="24"/>
        <v>118800</v>
      </c>
      <c r="G596" s="719"/>
      <c r="H596" s="681">
        <v>1</v>
      </c>
      <c r="I596" s="716">
        <v>118800</v>
      </c>
      <c r="J596" s="682">
        <f t="shared" si="23"/>
        <v>118800</v>
      </c>
      <c r="K596" s="689"/>
    </row>
    <row r="597" spans="1:11" s="654" customFormat="1" ht="33.75">
      <c r="A597" s="723" t="s">
        <v>12353</v>
      </c>
      <c r="B597" s="673" t="s">
        <v>12354</v>
      </c>
      <c r="C597" s="724" t="s">
        <v>12355</v>
      </c>
      <c r="D597" s="711">
        <v>2</v>
      </c>
      <c r="E597" s="712">
        <v>116305</v>
      </c>
      <c r="F597" s="713">
        <f t="shared" si="24"/>
        <v>58152.5</v>
      </c>
      <c r="G597" s="719"/>
      <c r="H597" s="681">
        <v>1</v>
      </c>
      <c r="I597" s="716">
        <v>58153</v>
      </c>
      <c r="J597" s="682">
        <f t="shared" si="23"/>
        <v>58153</v>
      </c>
      <c r="K597" s="689"/>
    </row>
    <row r="598" spans="1:11" s="654" customFormat="1" ht="33.75">
      <c r="A598" s="723" t="s">
        <v>12356</v>
      </c>
      <c r="B598" s="673" t="s">
        <v>12357</v>
      </c>
      <c r="C598" s="724" t="s">
        <v>12358</v>
      </c>
      <c r="D598" s="711">
        <v>4</v>
      </c>
      <c r="E598" s="712">
        <v>95040</v>
      </c>
      <c r="F598" s="713">
        <f t="shared" si="24"/>
        <v>23760</v>
      </c>
      <c r="G598" s="719"/>
      <c r="H598" s="681">
        <v>4</v>
      </c>
      <c r="I598" s="716">
        <v>95040</v>
      </c>
      <c r="J598" s="682">
        <f t="shared" si="23"/>
        <v>23760</v>
      </c>
      <c r="K598" s="689"/>
    </row>
    <row r="599" spans="1:11" s="654" customFormat="1" ht="33.75">
      <c r="A599" s="723" t="s">
        <v>12359</v>
      </c>
      <c r="B599" s="673" t="s">
        <v>12360</v>
      </c>
      <c r="C599" s="724" t="s">
        <v>12361</v>
      </c>
      <c r="D599" s="711">
        <v>1</v>
      </c>
      <c r="E599" s="712">
        <v>23760</v>
      </c>
      <c r="F599" s="713">
        <f t="shared" si="24"/>
        <v>23760</v>
      </c>
      <c r="G599" s="719"/>
      <c r="H599" s="681">
        <v>1</v>
      </c>
      <c r="I599" s="716">
        <v>23760</v>
      </c>
      <c r="J599" s="682">
        <f t="shared" si="23"/>
        <v>23760</v>
      </c>
      <c r="K599" s="689"/>
    </row>
    <row r="600" spans="1:11" s="654" customFormat="1" ht="33.75">
      <c r="A600" s="723" t="s">
        <v>12362</v>
      </c>
      <c r="B600" s="673" t="s">
        <v>12363</v>
      </c>
      <c r="C600" s="724" t="s">
        <v>12364</v>
      </c>
      <c r="D600" s="711">
        <v>2</v>
      </c>
      <c r="E600" s="712">
        <v>253341</v>
      </c>
      <c r="F600" s="713">
        <f t="shared" si="24"/>
        <v>126670.5</v>
      </c>
      <c r="G600" s="719"/>
      <c r="H600" s="681">
        <v>2</v>
      </c>
      <c r="I600" s="716">
        <v>253342</v>
      </c>
      <c r="J600" s="682">
        <f t="shared" si="23"/>
        <v>126671</v>
      </c>
      <c r="K600" s="689"/>
    </row>
    <row r="601" spans="1:11" s="654" customFormat="1" ht="22.5">
      <c r="A601" s="723" t="s">
        <v>12365</v>
      </c>
      <c r="B601" s="673" t="s">
        <v>12366</v>
      </c>
      <c r="C601" s="724" t="s">
        <v>12367</v>
      </c>
      <c r="D601" s="711">
        <v>3</v>
      </c>
      <c r="E601" s="712">
        <v>108900</v>
      </c>
      <c r="F601" s="713">
        <f t="shared" si="24"/>
        <v>36300</v>
      </c>
      <c r="G601" s="719"/>
      <c r="H601" s="681">
        <v>3</v>
      </c>
      <c r="I601" s="716">
        <v>108900</v>
      </c>
      <c r="J601" s="682">
        <f t="shared" si="23"/>
        <v>36300</v>
      </c>
      <c r="K601" s="689"/>
    </row>
    <row r="602" spans="1:11" s="654" customFormat="1" ht="22.5">
      <c r="A602" s="723" t="s">
        <v>12368</v>
      </c>
      <c r="B602" s="673" t="s">
        <v>12369</v>
      </c>
      <c r="C602" s="724" t="s">
        <v>12370</v>
      </c>
      <c r="D602" s="711">
        <v>5</v>
      </c>
      <c r="E602" s="712">
        <v>60500</v>
      </c>
      <c r="F602" s="713">
        <f t="shared" si="24"/>
        <v>12100</v>
      </c>
      <c r="G602" s="719"/>
      <c r="H602" s="681">
        <v>5</v>
      </c>
      <c r="I602" s="716">
        <v>60500</v>
      </c>
      <c r="J602" s="682">
        <f t="shared" si="23"/>
        <v>12100</v>
      </c>
      <c r="K602" s="689"/>
    </row>
    <row r="603" spans="1:11" s="654" customFormat="1" ht="22.5">
      <c r="A603" s="723" t="s">
        <v>12371</v>
      </c>
      <c r="B603" s="673" t="s">
        <v>12372</v>
      </c>
      <c r="C603" s="724" t="s">
        <v>12373</v>
      </c>
      <c r="D603" s="711">
        <v>1</v>
      </c>
      <c r="E603" s="712">
        <v>54912</v>
      </c>
      <c r="F603" s="713">
        <f t="shared" si="24"/>
        <v>54912</v>
      </c>
      <c r="G603" s="719"/>
      <c r="H603" s="681">
        <v>1</v>
      </c>
      <c r="I603" s="716">
        <v>54912</v>
      </c>
      <c r="J603" s="682">
        <f t="shared" si="23"/>
        <v>54912</v>
      </c>
      <c r="K603" s="689"/>
    </row>
    <row r="604" spans="1:11" s="654" customFormat="1" ht="22.5">
      <c r="A604" s="723" t="s">
        <v>12374</v>
      </c>
      <c r="B604" s="673" t="s">
        <v>12375</v>
      </c>
      <c r="C604" s="724" t="s">
        <v>12376</v>
      </c>
      <c r="D604" s="711">
        <v>1</v>
      </c>
      <c r="E604" s="712">
        <v>18920</v>
      </c>
      <c r="F604" s="713">
        <f t="shared" si="24"/>
        <v>18920</v>
      </c>
      <c r="G604" s="719"/>
      <c r="H604" s="681">
        <v>1</v>
      </c>
      <c r="I604" s="716">
        <v>18920</v>
      </c>
      <c r="J604" s="682">
        <f t="shared" si="23"/>
        <v>18920</v>
      </c>
      <c r="K604" s="689"/>
    </row>
    <row r="605" spans="1:11" s="654" customFormat="1" ht="22.5">
      <c r="A605" s="723" t="s">
        <v>12377</v>
      </c>
      <c r="B605" s="673" t="s">
        <v>12378</v>
      </c>
      <c r="C605" s="724" t="s">
        <v>12379</v>
      </c>
      <c r="D605" s="711">
        <v>1</v>
      </c>
      <c r="E605" s="712">
        <v>35200</v>
      </c>
      <c r="F605" s="713">
        <f t="shared" si="24"/>
        <v>35200</v>
      </c>
      <c r="G605" s="719"/>
      <c r="H605" s="681">
        <v>1</v>
      </c>
      <c r="I605" s="716">
        <v>35200</v>
      </c>
      <c r="J605" s="682">
        <f t="shared" si="23"/>
        <v>35200</v>
      </c>
      <c r="K605" s="689"/>
    </row>
    <row r="606" spans="1:11" s="654" customFormat="1" ht="22.5">
      <c r="A606" s="723" t="s">
        <v>12380</v>
      </c>
      <c r="B606" s="673" t="s">
        <v>12381</v>
      </c>
      <c r="C606" s="724" t="s">
        <v>12382</v>
      </c>
      <c r="D606" s="711">
        <v>34</v>
      </c>
      <c r="E606" s="712">
        <v>1767150</v>
      </c>
      <c r="F606" s="713">
        <f t="shared" si="24"/>
        <v>51975</v>
      </c>
      <c r="G606" s="719"/>
      <c r="H606" s="681">
        <v>33</v>
      </c>
      <c r="I606" s="716">
        <v>1715175</v>
      </c>
      <c r="J606" s="682">
        <f t="shared" si="23"/>
        <v>51975</v>
      </c>
      <c r="K606" s="689"/>
    </row>
    <row r="607" spans="1:11" s="654" customFormat="1" ht="22.5">
      <c r="A607" s="723" t="s">
        <v>12383</v>
      </c>
      <c r="B607" s="673" t="s">
        <v>12384</v>
      </c>
      <c r="C607" s="724" t="s">
        <v>12385</v>
      </c>
      <c r="D607" s="711">
        <v>31</v>
      </c>
      <c r="E607" s="712">
        <v>1611225</v>
      </c>
      <c r="F607" s="713">
        <f t="shared" si="24"/>
        <v>51975</v>
      </c>
      <c r="G607" s="719"/>
      <c r="H607" s="681">
        <v>30</v>
      </c>
      <c r="I607" s="716">
        <v>1559250</v>
      </c>
      <c r="J607" s="682">
        <f t="shared" si="23"/>
        <v>51975</v>
      </c>
      <c r="K607" s="689"/>
    </row>
    <row r="608" spans="1:11" s="654" customFormat="1" ht="22.5">
      <c r="A608" s="723" t="s">
        <v>12386</v>
      </c>
      <c r="B608" s="673" t="s">
        <v>12387</v>
      </c>
      <c r="C608" s="724" t="s">
        <v>12388</v>
      </c>
      <c r="D608" s="711">
        <v>23</v>
      </c>
      <c r="E608" s="712">
        <v>1195425</v>
      </c>
      <c r="F608" s="713">
        <f t="shared" si="24"/>
        <v>51975</v>
      </c>
      <c r="G608" s="719"/>
      <c r="H608" s="681">
        <v>21</v>
      </c>
      <c r="I608" s="716">
        <v>1091475</v>
      </c>
      <c r="J608" s="682">
        <f t="shared" si="23"/>
        <v>51975</v>
      </c>
      <c r="K608" s="689"/>
    </row>
    <row r="609" spans="1:11" s="654" customFormat="1" ht="22.5">
      <c r="A609" s="723" t="s">
        <v>12389</v>
      </c>
      <c r="B609" s="673" t="s">
        <v>12390</v>
      </c>
      <c r="C609" s="724" t="s">
        <v>12391</v>
      </c>
      <c r="D609" s="711">
        <v>17</v>
      </c>
      <c r="E609" s="712">
        <v>883575</v>
      </c>
      <c r="F609" s="713">
        <f t="shared" si="24"/>
        <v>51975</v>
      </c>
      <c r="G609" s="719"/>
      <c r="H609" s="681">
        <v>16</v>
      </c>
      <c r="I609" s="716">
        <v>831600</v>
      </c>
      <c r="J609" s="682">
        <f t="shared" si="23"/>
        <v>51975</v>
      </c>
      <c r="K609" s="689"/>
    </row>
    <row r="610" spans="1:11" s="654" customFormat="1" ht="22.5">
      <c r="A610" s="723" t="s">
        <v>12392</v>
      </c>
      <c r="B610" s="673" t="s">
        <v>12393</v>
      </c>
      <c r="C610" s="724" t="s">
        <v>12394</v>
      </c>
      <c r="D610" s="711">
        <v>2</v>
      </c>
      <c r="E610" s="712">
        <v>103950</v>
      </c>
      <c r="F610" s="713">
        <f t="shared" si="24"/>
        <v>51975</v>
      </c>
      <c r="G610" s="719"/>
      <c r="H610" s="681">
        <v>2</v>
      </c>
      <c r="I610" s="716">
        <v>103950</v>
      </c>
      <c r="J610" s="682">
        <f t="shared" si="23"/>
        <v>51975</v>
      </c>
      <c r="K610" s="689"/>
    </row>
    <row r="611" spans="1:11" s="654" customFormat="1" ht="24.75" customHeight="1">
      <c r="A611" s="723" t="s">
        <v>12395</v>
      </c>
      <c r="B611" s="673" t="s">
        <v>12396</v>
      </c>
      <c r="C611" s="724" t="s">
        <v>12397</v>
      </c>
      <c r="D611" s="711">
        <v>1</v>
      </c>
      <c r="E611" s="712">
        <v>50490</v>
      </c>
      <c r="F611" s="713">
        <f t="shared" si="24"/>
        <v>50490</v>
      </c>
      <c r="G611" s="719"/>
      <c r="H611" s="681">
        <v>1</v>
      </c>
      <c r="I611" s="716">
        <v>50490</v>
      </c>
      <c r="J611" s="682">
        <f t="shared" si="23"/>
        <v>50490</v>
      </c>
      <c r="K611" s="689"/>
    </row>
    <row r="612" spans="1:11" s="654" customFormat="1" ht="33.75">
      <c r="A612" s="723" t="s">
        <v>12398</v>
      </c>
      <c r="B612" s="673" t="s">
        <v>12399</v>
      </c>
      <c r="C612" s="724" t="s">
        <v>12400</v>
      </c>
      <c r="D612" s="711">
        <v>1</v>
      </c>
      <c r="E612" s="712">
        <v>50490</v>
      </c>
      <c r="F612" s="713">
        <f t="shared" si="24"/>
        <v>50490</v>
      </c>
      <c r="G612" s="719"/>
      <c r="H612" s="681">
        <v>1</v>
      </c>
      <c r="I612" s="716">
        <v>50490</v>
      </c>
      <c r="J612" s="682">
        <f t="shared" si="23"/>
        <v>50490</v>
      </c>
      <c r="K612" s="689"/>
    </row>
    <row r="613" spans="1:11" s="654" customFormat="1" ht="22.5">
      <c r="A613" s="687" t="s">
        <v>12401</v>
      </c>
      <c r="B613" s="687" t="s">
        <v>12402</v>
      </c>
      <c r="C613" s="725" t="s">
        <v>12403</v>
      </c>
      <c r="D613" s="711">
        <v>2</v>
      </c>
      <c r="E613" s="712">
        <v>110000</v>
      </c>
      <c r="F613" s="713">
        <f t="shared" si="24"/>
        <v>55000</v>
      </c>
      <c r="G613" s="719"/>
      <c r="H613" s="681">
        <v>2</v>
      </c>
      <c r="I613" s="716">
        <v>110000</v>
      </c>
      <c r="J613" s="682">
        <f t="shared" si="23"/>
        <v>55000</v>
      </c>
      <c r="K613" s="726"/>
    </row>
    <row r="614" spans="1:11" s="654" customFormat="1" ht="22.5">
      <c r="A614" s="687" t="s">
        <v>12404</v>
      </c>
      <c r="B614" s="687" t="s">
        <v>12405</v>
      </c>
      <c r="C614" s="725" t="s">
        <v>12406</v>
      </c>
      <c r="D614" s="711">
        <v>5</v>
      </c>
      <c r="E614" s="712">
        <v>259875</v>
      </c>
      <c r="F614" s="713">
        <f t="shared" si="24"/>
        <v>51975</v>
      </c>
      <c r="G614" s="719"/>
      <c r="H614" s="681">
        <v>5</v>
      </c>
      <c r="I614" s="716">
        <v>259875</v>
      </c>
      <c r="J614" s="682">
        <f t="shared" si="23"/>
        <v>51975</v>
      </c>
      <c r="K614" s="726"/>
    </row>
    <row r="615" spans="1:11" s="654" customFormat="1" ht="22.5">
      <c r="A615" s="687" t="s">
        <v>12407</v>
      </c>
      <c r="B615" s="687" t="s">
        <v>12408</v>
      </c>
      <c r="C615" s="725" t="s">
        <v>12409</v>
      </c>
      <c r="D615" s="711">
        <v>1</v>
      </c>
      <c r="E615" s="712">
        <v>51975</v>
      </c>
      <c r="F615" s="713">
        <f t="shared" si="24"/>
        <v>51975</v>
      </c>
      <c r="G615" s="719"/>
      <c r="H615" s="681">
        <v>1</v>
      </c>
      <c r="I615" s="716">
        <v>51975</v>
      </c>
      <c r="J615" s="682">
        <f t="shared" si="23"/>
        <v>51975</v>
      </c>
      <c r="K615" s="726"/>
    </row>
    <row r="616" spans="1:11" s="654" customFormat="1" ht="22.5">
      <c r="A616" s="687" t="s">
        <v>12410</v>
      </c>
      <c r="B616" s="687" t="s">
        <v>12411</v>
      </c>
      <c r="C616" s="725" t="s">
        <v>12412</v>
      </c>
      <c r="D616" s="711">
        <v>1</v>
      </c>
      <c r="E616" s="712">
        <v>41283</v>
      </c>
      <c r="F616" s="713">
        <f t="shared" si="24"/>
        <v>41283</v>
      </c>
      <c r="G616" s="719"/>
      <c r="H616" s="681">
        <v>1</v>
      </c>
      <c r="I616" s="716">
        <v>41283</v>
      </c>
      <c r="J616" s="682">
        <f t="shared" si="23"/>
        <v>41283</v>
      </c>
      <c r="K616" s="726"/>
    </row>
    <row r="617" spans="1:11" s="654" customFormat="1" ht="33.75">
      <c r="A617" s="687" t="s">
        <v>12413</v>
      </c>
      <c r="B617" s="687" t="s">
        <v>12414</v>
      </c>
      <c r="C617" s="725" t="s">
        <v>12415</v>
      </c>
      <c r="D617" s="711">
        <v>1</v>
      </c>
      <c r="E617" s="712">
        <v>44550</v>
      </c>
      <c r="F617" s="713">
        <f t="shared" si="24"/>
        <v>44550</v>
      </c>
      <c r="G617" s="719"/>
      <c r="H617" s="681">
        <v>1</v>
      </c>
      <c r="I617" s="716">
        <v>44550</v>
      </c>
      <c r="J617" s="682">
        <f t="shared" si="23"/>
        <v>44550</v>
      </c>
      <c r="K617" s="726"/>
    </row>
    <row r="618" spans="1:11" s="654" customFormat="1" ht="22.5">
      <c r="A618" s="687" t="s">
        <v>12416</v>
      </c>
      <c r="B618" s="687" t="s">
        <v>12417</v>
      </c>
      <c r="C618" s="725" t="s">
        <v>12418</v>
      </c>
      <c r="D618" s="711">
        <v>1</v>
      </c>
      <c r="E618" s="712">
        <v>29700</v>
      </c>
      <c r="F618" s="713">
        <f t="shared" si="24"/>
        <v>29700</v>
      </c>
      <c r="G618" s="719"/>
      <c r="H618" s="681">
        <v>1</v>
      </c>
      <c r="I618" s="716">
        <v>29700</v>
      </c>
      <c r="J618" s="682">
        <f t="shared" si="23"/>
        <v>29700</v>
      </c>
      <c r="K618" s="726"/>
    </row>
    <row r="619" spans="1:11" s="654" customFormat="1" ht="22.5">
      <c r="A619" s="687" t="s">
        <v>12419</v>
      </c>
      <c r="B619" s="687" t="s">
        <v>12420</v>
      </c>
      <c r="C619" s="725" t="s">
        <v>12421</v>
      </c>
      <c r="D619" s="711">
        <v>2</v>
      </c>
      <c r="E619" s="712">
        <v>28600</v>
      </c>
      <c r="F619" s="713">
        <f t="shared" si="24"/>
        <v>14300</v>
      </c>
      <c r="G619" s="719"/>
      <c r="H619" s="681">
        <v>2</v>
      </c>
      <c r="I619" s="716">
        <v>28600</v>
      </c>
      <c r="J619" s="682">
        <f t="shared" si="23"/>
        <v>14300</v>
      </c>
      <c r="K619" s="726"/>
    </row>
    <row r="620" spans="1:11" s="654" customFormat="1" ht="33.75">
      <c r="A620" s="687" t="s">
        <v>12422</v>
      </c>
      <c r="B620" s="687" t="s">
        <v>12423</v>
      </c>
      <c r="C620" s="725" t="s">
        <v>12424</v>
      </c>
      <c r="D620" s="711">
        <v>3</v>
      </c>
      <c r="E620" s="712">
        <v>71280</v>
      </c>
      <c r="F620" s="713">
        <f t="shared" si="24"/>
        <v>23760</v>
      </c>
      <c r="G620" s="719"/>
      <c r="H620" s="681">
        <v>3</v>
      </c>
      <c r="I620" s="716">
        <v>71280</v>
      </c>
      <c r="J620" s="682">
        <f t="shared" si="23"/>
        <v>23760</v>
      </c>
      <c r="K620" s="726"/>
    </row>
    <row r="621" spans="1:11" s="654" customFormat="1" ht="22.5">
      <c r="A621" s="687" t="s">
        <v>12425</v>
      </c>
      <c r="B621" s="687" t="s">
        <v>12426</v>
      </c>
      <c r="C621" s="725" t="s">
        <v>12427</v>
      </c>
      <c r="D621" s="711">
        <v>7</v>
      </c>
      <c r="E621" s="712">
        <v>363825</v>
      </c>
      <c r="F621" s="713">
        <f t="shared" si="24"/>
        <v>51975</v>
      </c>
      <c r="G621" s="719"/>
      <c r="H621" s="681">
        <v>6</v>
      </c>
      <c r="I621" s="716">
        <v>311850</v>
      </c>
      <c r="J621" s="682">
        <f t="shared" ref="J621:J684" si="25">I621/H621</f>
        <v>51975</v>
      </c>
      <c r="K621" s="726"/>
    </row>
    <row r="622" spans="1:11" s="654" customFormat="1" ht="22.5">
      <c r="A622" s="687" t="s">
        <v>12428</v>
      </c>
      <c r="B622" s="687" t="s">
        <v>12429</v>
      </c>
      <c r="C622" s="725" t="s">
        <v>12430</v>
      </c>
      <c r="D622" s="711">
        <v>3</v>
      </c>
      <c r="E622" s="712">
        <v>110121</v>
      </c>
      <c r="F622" s="713">
        <f t="shared" si="24"/>
        <v>36707</v>
      </c>
      <c r="G622" s="719"/>
      <c r="H622" s="681">
        <v>3</v>
      </c>
      <c r="I622" s="716">
        <v>110121</v>
      </c>
      <c r="J622" s="682">
        <f t="shared" si="25"/>
        <v>36707</v>
      </c>
      <c r="K622" s="726"/>
    </row>
    <row r="623" spans="1:11" s="654" customFormat="1" ht="22.5">
      <c r="A623" s="687" t="s">
        <v>12431</v>
      </c>
      <c r="B623" s="687" t="s">
        <v>12432</v>
      </c>
      <c r="C623" s="725" t="s">
        <v>12433</v>
      </c>
      <c r="D623" s="711">
        <v>7</v>
      </c>
      <c r="E623" s="712">
        <v>363825</v>
      </c>
      <c r="F623" s="713">
        <f t="shared" si="24"/>
        <v>51975</v>
      </c>
      <c r="G623" s="719"/>
      <c r="H623" s="681">
        <v>6</v>
      </c>
      <c r="I623" s="716">
        <v>311850</v>
      </c>
      <c r="J623" s="682">
        <f t="shared" si="25"/>
        <v>51975</v>
      </c>
      <c r="K623" s="726"/>
    </row>
    <row r="624" spans="1:11" s="654" customFormat="1" ht="22.5">
      <c r="A624" s="687" t="s">
        <v>12434</v>
      </c>
      <c r="B624" s="687" t="s">
        <v>11680</v>
      </c>
      <c r="C624" s="725" t="s">
        <v>12435</v>
      </c>
      <c r="D624" s="711">
        <v>5</v>
      </c>
      <c r="E624" s="712">
        <v>41250</v>
      </c>
      <c r="F624" s="713">
        <f t="shared" si="24"/>
        <v>8250</v>
      </c>
      <c r="G624" s="719"/>
      <c r="H624" s="681">
        <v>5</v>
      </c>
      <c r="I624" s="716">
        <v>41250</v>
      </c>
      <c r="J624" s="682">
        <f t="shared" si="25"/>
        <v>8250</v>
      </c>
      <c r="K624" s="726"/>
    </row>
    <row r="625" spans="1:11" s="654" customFormat="1">
      <c r="A625" s="687" t="s">
        <v>12436</v>
      </c>
      <c r="B625" s="687" t="s">
        <v>11125</v>
      </c>
      <c r="C625" s="725" t="s">
        <v>12437</v>
      </c>
      <c r="D625" s="711">
        <v>2</v>
      </c>
      <c r="E625" s="712">
        <v>213400</v>
      </c>
      <c r="F625" s="716">
        <f t="shared" si="24"/>
        <v>106700</v>
      </c>
      <c r="G625" s="689"/>
      <c r="H625" s="681">
        <v>2</v>
      </c>
      <c r="I625" s="716">
        <v>213400</v>
      </c>
      <c r="J625" s="682">
        <f t="shared" si="25"/>
        <v>106700</v>
      </c>
      <c r="K625" s="726"/>
    </row>
    <row r="626" spans="1:11" s="654" customFormat="1" ht="33.75">
      <c r="A626" s="687" t="s">
        <v>12438</v>
      </c>
      <c r="B626" s="687" t="s">
        <v>12439</v>
      </c>
      <c r="C626" s="725" t="s">
        <v>12440</v>
      </c>
      <c r="D626" s="711">
        <v>2</v>
      </c>
      <c r="E626" s="712">
        <v>100980</v>
      </c>
      <c r="F626" s="716">
        <f t="shared" si="24"/>
        <v>50490</v>
      </c>
      <c r="G626" s="689"/>
      <c r="H626" s="681">
        <v>2</v>
      </c>
      <c r="I626" s="716">
        <v>100980</v>
      </c>
      <c r="J626" s="682">
        <f t="shared" si="25"/>
        <v>50490</v>
      </c>
      <c r="K626" s="726"/>
    </row>
    <row r="627" spans="1:11" s="654" customFormat="1" ht="33.75">
      <c r="A627" s="687" t="s">
        <v>12441</v>
      </c>
      <c r="B627" s="687" t="s">
        <v>12442</v>
      </c>
      <c r="C627" s="725" t="s">
        <v>12443</v>
      </c>
      <c r="D627" s="711">
        <v>5</v>
      </c>
      <c r="E627" s="712">
        <v>95783</v>
      </c>
      <c r="F627" s="716">
        <f t="shared" si="24"/>
        <v>19156.599999999999</v>
      </c>
      <c r="G627" s="689"/>
      <c r="H627" s="681">
        <v>5</v>
      </c>
      <c r="I627" s="716">
        <v>95782.5</v>
      </c>
      <c r="J627" s="682">
        <f t="shared" si="25"/>
        <v>19156.5</v>
      </c>
      <c r="K627" s="726"/>
    </row>
    <row r="628" spans="1:11" s="654" customFormat="1" ht="24" customHeight="1">
      <c r="A628" s="687" t="s">
        <v>12444</v>
      </c>
      <c r="B628" s="687" t="s">
        <v>12445</v>
      </c>
      <c r="C628" s="725" t="s">
        <v>12446</v>
      </c>
      <c r="D628" s="711">
        <v>2</v>
      </c>
      <c r="E628" s="712">
        <v>89100</v>
      </c>
      <c r="F628" s="716">
        <f t="shared" si="24"/>
        <v>44550</v>
      </c>
      <c r="G628" s="689"/>
      <c r="H628" s="681">
        <v>2</v>
      </c>
      <c r="I628" s="716">
        <v>89100</v>
      </c>
      <c r="J628" s="682">
        <f t="shared" si="25"/>
        <v>44550</v>
      </c>
      <c r="K628" s="726"/>
    </row>
    <row r="629" spans="1:11" s="654" customFormat="1" ht="33.75">
      <c r="A629" s="687" t="s">
        <v>12447</v>
      </c>
      <c r="B629" s="687" t="s">
        <v>12448</v>
      </c>
      <c r="C629" s="725" t="s">
        <v>12449</v>
      </c>
      <c r="D629" s="711">
        <v>2</v>
      </c>
      <c r="E629" s="712">
        <v>58806</v>
      </c>
      <c r="F629" s="716">
        <f t="shared" si="24"/>
        <v>29403</v>
      </c>
      <c r="G629" s="689"/>
      <c r="H629" s="681">
        <v>2</v>
      </c>
      <c r="I629" s="716">
        <v>58806</v>
      </c>
      <c r="J629" s="682">
        <f t="shared" si="25"/>
        <v>29403</v>
      </c>
      <c r="K629" s="726"/>
    </row>
    <row r="630" spans="1:11" s="654" customFormat="1" ht="22.5">
      <c r="A630" s="687" t="s">
        <v>12450</v>
      </c>
      <c r="B630" s="687" t="s">
        <v>12451</v>
      </c>
      <c r="C630" s="725" t="s">
        <v>12452</v>
      </c>
      <c r="D630" s="711">
        <v>1</v>
      </c>
      <c r="E630" s="712">
        <v>23980</v>
      </c>
      <c r="F630" s="716">
        <f t="shared" si="24"/>
        <v>23980</v>
      </c>
      <c r="G630" s="689"/>
      <c r="H630" s="681">
        <v>1</v>
      </c>
      <c r="I630" s="716">
        <v>23980</v>
      </c>
      <c r="J630" s="682">
        <f t="shared" si="25"/>
        <v>23980</v>
      </c>
      <c r="K630" s="726"/>
    </row>
    <row r="631" spans="1:11" s="654" customFormat="1" ht="25.5" customHeight="1">
      <c r="A631" s="687" t="s">
        <v>12453</v>
      </c>
      <c r="B631" s="687" t="s">
        <v>12454</v>
      </c>
      <c r="C631" s="725" t="s">
        <v>12455</v>
      </c>
      <c r="D631" s="711">
        <v>2</v>
      </c>
      <c r="E631" s="712">
        <v>374517</v>
      </c>
      <c r="F631" s="716">
        <f t="shared" si="24"/>
        <v>187258.5</v>
      </c>
      <c r="G631" s="689"/>
      <c r="H631" s="681">
        <v>2</v>
      </c>
      <c r="I631" s="716">
        <v>374518</v>
      </c>
      <c r="J631" s="682">
        <f t="shared" si="25"/>
        <v>187259</v>
      </c>
      <c r="K631" s="726"/>
    </row>
    <row r="632" spans="1:11" s="654" customFormat="1" ht="22.5">
      <c r="A632" s="687" t="s">
        <v>12456</v>
      </c>
      <c r="B632" s="687" t="s">
        <v>12457</v>
      </c>
      <c r="C632" s="725" t="s">
        <v>12458</v>
      </c>
      <c r="D632" s="711">
        <v>1</v>
      </c>
      <c r="E632" s="712">
        <v>36707</v>
      </c>
      <c r="F632" s="716">
        <f t="shared" si="24"/>
        <v>36707</v>
      </c>
      <c r="G632" s="689"/>
      <c r="H632" s="681">
        <v>1</v>
      </c>
      <c r="I632" s="716">
        <v>36707</v>
      </c>
      <c r="J632" s="682">
        <f t="shared" si="25"/>
        <v>36707</v>
      </c>
      <c r="K632" s="726"/>
    </row>
    <row r="633" spans="1:11" s="654" customFormat="1" ht="22.5">
      <c r="A633" s="687" t="s">
        <v>12459</v>
      </c>
      <c r="B633" s="687" t="s">
        <v>12460</v>
      </c>
      <c r="C633" s="725" t="s">
        <v>12461</v>
      </c>
      <c r="D633" s="711">
        <v>2</v>
      </c>
      <c r="E633" s="712">
        <v>99496</v>
      </c>
      <c r="F633" s="716">
        <f t="shared" si="24"/>
        <v>49748</v>
      </c>
      <c r="G633" s="689"/>
      <c r="H633" s="681">
        <v>2</v>
      </c>
      <c r="I633" s="716">
        <v>99496</v>
      </c>
      <c r="J633" s="682">
        <f t="shared" si="25"/>
        <v>49748</v>
      </c>
      <c r="K633" s="726"/>
    </row>
    <row r="634" spans="1:11" s="654" customFormat="1" ht="22.5">
      <c r="A634" s="687" t="s">
        <v>12462</v>
      </c>
      <c r="B634" s="687" t="s">
        <v>12463</v>
      </c>
      <c r="C634" s="725" t="s">
        <v>12464</v>
      </c>
      <c r="D634" s="711">
        <v>2</v>
      </c>
      <c r="E634" s="712">
        <v>63856</v>
      </c>
      <c r="F634" s="716">
        <f t="shared" si="24"/>
        <v>31928</v>
      </c>
      <c r="G634" s="689"/>
      <c r="H634" s="681">
        <v>2</v>
      </c>
      <c r="I634" s="716">
        <v>63856</v>
      </c>
      <c r="J634" s="682">
        <f t="shared" si="25"/>
        <v>31928</v>
      </c>
      <c r="K634" s="726"/>
    </row>
    <row r="635" spans="1:11" s="654" customFormat="1" ht="22.5">
      <c r="A635" s="687" t="s">
        <v>12465</v>
      </c>
      <c r="B635" s="687" t="s">
        <v>12466</v>
      </c>
      <c r="C635" s="725" t="s">
        <v>12467</v>
      </c>
      <c r="D635" s="711">
        <v>1</v>
      </c>
      <c r="E635" s="712">
        <v>14300</v>
      </c>
      <c r="F635" s="716">
        <f t="shared" si="24"/>
        <v>14300</v>
      </c>
      <c r="G635" s="689"/>
      <c r="H635" s="681">
        <v>1</v>
      </c>
      <c r="I635" s="716">
        <v>14300</v>
      </c>
      <c r="J635" s="682">
        <f t="shared" si="25"/>
        <v>14300</v>
      </c>
      <c r="K635" s="726"/>
    </row>
    <row r="636" spans="1:11" s="654" customFormat="1" ht="22.5">
      <c r="A636" s="687" t="s">
        <v>12468</v>
      </c>
      <c r="B636" s="687" t="s">
        <v>12469</v>
      </c>
      <c r="C636" s="725" t="s">
        <v>12470</v>
      </c>
      <c r="D636" s="711">
        <v>4</v>
      </c>
      <c r="E636" s="712">
        <v>439252</v>
      </c>
      <c r="F636" s="716">
        <f t="shared" si="24"/>
        <v>109813</v>
      </c>
      <c r="G636" s="689"/>
      <c r="H636" s="681">
        <v>3</v>
      </c>
      <c r="I636" s="716">
        <v>329439</v>
      </c>
      <c r="J636" s="682">
        <f t="shared" si="25"/>
        <v>109813</v>
      </c>
      <c r="K636" s="726"/>
    </row>
    <row r="637" spans="1:11" s="654" customFormat="1" ht="22.5">
      <c r="A637" s="687" t="s">
        <v>12471</v>
      </c>
      <c r="B637" s="687" t="s">
        <v>12472</v>
      </c>
      <c r="C637" s="725" t="s">
        <v>12473</v>
      </c>
      <c r="D637" s="711">
        <v>2</v>
      </c>
      <c r="E637" s="712">
        <v>100980</v>
      </c>
      <c r="F637" s="716">
        <f t="shared" si="24"/>
        <v>50490</v>
      </c>
      <c r="G637" s="689"/>
      <c r="H637" s="681">
        <v>2</v>
      </c>
      <c r="I637" s="716">
        <v>100980</v>
      </c>
      <c r="J637" s="682">
        <f t="shared" si="25"/>
        <v>50490</v>
      </c>
      <c r="K637" s="726"/>
    </row>
    <row r="638" spans="1:11" s="654" customFormat="1" ht="22.5">
      <c r="A638" s="687" t="s">
        <v>12474</v>
      </c>
      <c r="B638" s="687" t="s">
        <v>12475</v>
      </c>
      <c r="C638" s="725" t="s">
        <v>12476</v>
      </c>
      <c r="D638" s="711">
        <v>3</v>
      </c>
      <c r="E638" s="712">
        <v>151470</v>
      </c>
      <c r="F638" s="716">
        <f t="shared" si="24"/>
        <v>50490</v>
      </c>
      <c r="G638" s="689"/>
      <c r="H638" s="681">
        <v>2</v>
      </c>
      <c r="I638" s="716">
        <v>100980</v>
      </c>
      <c r="J638" s="682">
        <f t="shared" si="25"/>
        <v>50490</v>
      </c>
      <c r="K638" s="726"/>
    </row>
    <row r="639" spans="1:11" s="654" customFormat="1" ht="22.5">
      <c r="A639" s="687" t="s">
        <v>12477</v>
      </c>
      <c r="B639" s="687" t="s">
        <v>12478</v>
      </c>
      <c r="C639" s="725" t="s">
        <v>12479</v>
      </c>
      <c r="D639" s="711">
        <v>1</v>
      </c>
      <c r="E639" s="712">
        <v>50490</v>
      </c>
      <c r="F639" s="716">
        <f t="shared" si="24"/>
        <v>50490</v>
      </c>
      <c r="G639" s="689"/>
      <c r="H639" s="681">
        <v>1</v>
      </c>
      <c r="I639" s="716">
        <v>50490</v>
      </c>
      <c r="J639" s="682">
        <f t="shared" si="25"/>
        <v>50490</v>
      </c>
      <c r="K639" s="726"/>
    </row>
    <row r="640" spans="1:11" s="654" customFormat="1" ht="33.75">
      <c r="A640" s="687" t="s">
        <v>12480</v>
      </c>
      <c r="B640" s="687" t="s">
        <v>12481</v>
      </c>
      <c r="C640" s="725" t="s">
        <v>12482</v>
      </c>
      <c r="D640" s="711">
        <v>1</v>
      </c>
      <c r="E640" s="712">
        <v>29403</v>
      </c>
      <c r="F640" s="716">
        <f t="shared" si="24"/>
        <v>29403</v>
      </c>
      <c r="G640" s="689"/>
      <c r="H640" s="681">
        <v>1</v>
      </c>
      <c r="I640" s="716">
        <v>29403</v>
      </c>
      <c r="J640" s="682">
        <f t="shared" si="25"/>
        <v>29403</v>
      </c>
      <c r="K640" s="726"/>
    </row>
    <row r="641" spans="1:11" s="654" customFormat="1" ht="22.5">
      <c r="A641" s="687" t="s">
        <v>12483</v>
      </c>
      <c r="B641" s="687" t="s">
        <v>11117</v>
      </c>
      <c r="C641" s="725" t="s">
        <v>12484</v>
      </c>
      <c r="D641" s="711">
        <v>1</v>
      </c>
      <c r="E641" s="712">
        <v>108900</v>
      </c>
      <c r="F641" s="716">
        <f t="shared" si="24"/>
        <v>108900</v>
      </c>
      <c r="G641" s="689"/>
      <c r="H641" s="681">
        <v>1</v>
      </c>
      <c r="I641" s="716">
        <v>108900</v>
      </c>
      <c r="J641" s="682">
        <f t="shared" si="25"/>
        <v>108900</v>
      </c>
      <c r="K641" s="726"/>
    </row>
    <row r="642" spans="1:11" s="654" customFormat="1" ht="22.5">
      <c r="A642" s="687" t="s">
        <v>12485</v>
      </c>
      <c r="B642" s="687" t="s">
        <v>12486</v>
      </c>
      <c r="C642" s="725" t="s">
        <v>12487</v>
      </c>
      <c r="D642" s="711">
        <v>1</v>
      </c>
      <c r="E642" s="712">
        <v>53350</v>
      </c>
      <c r="F642" s="716">
        <f t="shared" si="24"/>
        <v>53350</v>
      </c>
      <c r="G642" s="689"/>
      <c r="H642" s="681">
        <v>1</v>
      </c>
      <c r="I642" s="716">
        <v>53350</v>
      </c>
      <c r="J642" s="682">
        <f t="shared" si="25"/>
        <v>53350</v>
      </c>
      <c r="K642" s="726"/>
    </row>
    <row r="643" spans="1:11" s="654" customFormat="1" ht="22.5">
      <c r="A643" s="687" t="s">
        <v>12488</v>
      </c>
      <c r="B643" s="687" t="s">
        <v>12489</v>
      </c>
      <c r="C643" s="725" t="s">
        <v>12490</v>
      </c>
      <c r="D643" s="711">
        <v>1</v>
      </c>
      <c r="E643" s="712">
        <v>116160</v>
      </c>
      <c r="F643" s="716">
        <f t="shared" si="24"/>
        <v>116160</v>
      </c>
      <c r="G643" s="689"/>
      <c r="H643" s="681">
        <v>1</v>
      </c>
      <c r="I643" s="716">
        <v>116160</v>
      </c>
      <c r="J643" s="682">
        <f t="shared" si="25"/>
        <v>116160</v>
      </c>
      <c r="K643" s="726"/>
    </row>
    <row r="644" spans="1:11" s="654" customFormat="1" ht="22.5">
      <c r="A644" s="687" t="s">
        <v>12491</v>
      </c>
      <c r="B644" s="687" t="s">
        <v>12492</v>
      </c>
      <c r="C644" s="725" t="s">
        <v>12493</v>
      </c>
      <c r="D644" s="711">
        <v>3</v>
      </c>
      <c r="E644" s="712">
        <v>123849</v>
      </c>
      <c r="F644" s="716">
        <f t="shared" si="24"/>
        <v>41283</v>
      </c>
      <c r="G644" s="689"/>
      <c r="H644" s="681">
        <v>1</v>
      </c>
      <c r="I644" s="716">
        <v>41283</v>
      </c>
      <c r="J644" s="682">
        <f t="shared" si="25"/>
        <v>41283</v>
      </c>
      <c r="K644" s="726"/>
    </row>
    <row r="645" spans="1:11" s="654" customFormat="1" ht="22.5">
      <c r="A645" s="687" t="s">
        <v>12494</v>
      </c>
      <c r="B645" s="687" t="s">
        <v>12495</v>
      </c>
      <c r="C645" s="725" t="s">
        <v>12496</v>
      </c>
      <c r="D645" s="711">
        <v>1</v>
      </c>
      <c r="E645" s="712">
        <v>34320</v>
      </c>
      <c r="F645" s="716">
        <f t="shared" si="24"/>
        <v>34320</v>
      </c>
      <c r="G645" s="689"/>
      <c r="H645" s="681">
        <v>1</v>
      </c>
      <c r="I645" s="716">
        <v>34320</v>
      </c>
      <c r="J645" s="682">
        <f t="shared" si="25"/>
        <v>34320</v>
      </c>
      <c r="K645" s="726"/>
    </row>
    <row r="646" spans="1:11" s="654" customFormat="1" ht="22.5">
      <c r="A646" s="687" t="s">
        <v>12497</v>
      </c>
      <c r="B646" s="687" t="s">
        <v>12498</v>
      </c>
      <c r="C646" s="725" t="s">
        <v>12499</v>
      </c>
      <c r="D646" s="711">
        <v>1</v>
      </c>
      <c r="E646" s="712">
        <v>35640</v>
      </c>
      <c r="F646" s="716">
        <f t="shared" si="24"/>
        <v>35640</v>
      </c>
      <c r="G646" s="689"/>
      <c r="H646" s="681">
        <v>1</v>
      </c>
      <c r="I646" s="716">
        <v>35640</v>
      </c>
      <c r="J646" s="682">
        <f t="shared" si="25"/>
        <v>35640</v>
      </c>
      <c r="K646" s="726"/>
    </row>
    <row r="647" spans="1:11" s="654" customFormat="1" ht="26.25" customHeight="1">
      <c r="A647" s="687" t="s">
        <v>12500</v>
      </c>
      <c r="B647" s="687" t="s">
        <v>12501</v>
      </c>
      <c r="C647" s="725" t="s">
        <v>12502</v>
      </c>
      <c r="D647" s="711">
        <v>4</v>
      </c>
      <c r="E647" s="712">
        <v>415800</v>
      </c>
      <c r="F647" s="716">
        <f t="shared" si="24"/>
        <v>103950</v>
      </c>
      <c r="G647" s="689"/>
      <c r="H647" s="681">
        <v>3</v>
      </c>
      <c r="I647" s="716">
        <v>311850</v>
      </c>
      <c r="J647" s="682">
        <f t="shared" si="25"/>
        <v>103950</v>
      </c>
      <c r="K647" s="726"/>
    </row>
    <row r="648" spans="1:11" s="654" customFormat="1" ht="22.5">
      <c r="A648" s="687" t="s">
        <v>12503</v>
      </c>
      <c r="B648" s="687" t="s">
        <v>12504</v>
      </c>
      <c r="C648" s="725" t="s">
        <v>12505</v>
      </c>
      <c r="D648" s="711">
        <v>1</v>
      </c>
      <c r="E648" s="712">
        <v>55000</v>
      </c>
      <c r="F648" s="716">
        <f t="shared" si="24"/>
        <v>55000</v>
      </c>
      <c r="G648" s="689"/>
      <c r="H648" s="681">
        <v>1</v>
      </c>
      <c r="I648" s="716">
        <v>55000</v>
      </c>
      <c r="J648" s="682">
        <f t="shared" si="25"/>
        <v>55000</v>
      </c>
      <c r="K648" s="726"/>
    </row>
    <row r="649" spans="1:11" s="654" customFormat="1" ht="22.5">
      <c r="A649" s="687" t="s">
        <v>12506</v>
      </c>
      <c r="B649" s="687" t="s">
        <v>12507</v>
      </c>
      <c r="C649" s="725" t="s">
        <v>12508</v>
      </c>
      <c r="D649" s="711">
        <v>1</v>
      </c>
      <c r="E649" s="712">
        <v>38038</v>
      </c>
      <c r="F649" s="716">
        <f t="shared" si="24"/>
        <v>38038</v>
      </c>
      <c r="G649" s="689"/>
      <c r="H649" s="681">
        <v>1</v>
      </c>
      <c r="I649" s="716">
        <v>38038</v>
      </c>
      <c r="J649" s="682">
        <f t="shared" si="25"/>
        <v>38038</v>
      </c>
      <c r="K649" s="726"/>
    </row>
    <row r="650" spans="1:11" s="654" customFormat="1" ht="33.75">
      <c r="A650" s="687" t="s">
        <v>12509</v>
      </c>
      <c r="B650" s="687" t="s">
        <v>12510</v>
      </c>
      <c r="C650" s="725" t="s">
        <v>12511</v>
      </c>
      <c r="D650" s="711">
        <v>3</v>
      </c>
      <c r="E650" s="712">
        <v>561776</v>
      </c>
      <c r="F650" s="716">
        <f t="shared" si="24"/>
        <v>187258.66666666666</v>
      </c>
      <c r="G650" s="689"/>
      <c r="H650" s="681">
        <v>1</v>
      </c>
      <c r="I650" s="716">
        <v>187259</v>
      </c>
      <c r="J650" s="682">
        <f t="shared" si="25"/>
        <v>187259</v>
      </c>
      <c r="K650" s="726"/>
    </row>
    <row r="651" spans="1:11" s="654" customFormat="1" ht="22.5">
      <c r="A651" s="687" t="s">
        <v>12512</v>
      </c>
      <c r="B651" s="687" t="s">
        <v>12513</v>
      </c>
      <c r="C651" s="725" t="s">
        <v>12514</v>
      </c>
      <c r="D651" s="711">
        <v>1</v>
      </c>
      <c r="E651" s="712">
        <v>50490</v>
      </c>
      <c r="F651" s="716">
        <f t="shared" si="24"/>
        <v>50490</v>
      </c>
      <c r="G651" s="689"/>
      <c r="H651" s="681">
        <v>1</v>
      </c>
      <c r="I651" s="716">
        <v>50490</v>
      </c>
      <c r="J651" s="682">
        <f t="shared" si="25"/>
        <v>50490</v>
      </c>
      <c r="K651" s="726"/>
    </row>
    <row r="652" spans="1:11" s="654" customFormat="1" ht="23.25" customHeight="1">
      <c r="A652" s="687" t="s">
        <v>12515</v>
      </c>
      <c r="B652" s="687" t="s">
        <v>12516</v>
      </c>
      <c r="C652" s="725" t="s">
        <v>12517</v>
      </c>
      <c r="D652" s="711">
        <v>2</v>
      </c>
      <c r="E652" s="712">
        <v>100980</v>
      </c>
      <c r="F652" s="716">
        <f t="shared" si="24"/>
        <v>50490</v>
      </c>
      <c r="G652" s="689"/>
      <c r="H652" s="681">
        <v>2</v>
      </c>
      <c r="I652" s="716">
        <v>100980</v>
      </c>
      <c r="J652" s="682">
        <f t="shared" si="25"/>
        <v>50490</v>
      </c>
      <c r="K652" s="726"/>
    </row>
    <row r="653" spans="1:11" s="654" customFormat="1" ht="22.5">
      <c r="A653" s="687" t="s">
        <v>12518</v>
      </c>
      <c r="B653" s="687" t="s">
        <v>12519</v>
      </c>
      <c r="C653" s="725" t="s">
        <v>12520</v>
      </c>
      <c r="D653" s="711">
        <v>7</v>
      </c>
      <c r="E653" s="712">
        <v>363825</v>
      </c>
      <c r="F653" s="716">
        <f t="shared" ref="F653:F700" si="26">E653/D653</f>
        <v>51975</v>
      </c>
      <c r="G653" s="689"/>
      <c r="H653" s="681">
        <v>5</v>
      </c>
      <c r="I653" s="716">
        <v>259875</v>
      </c>
      <c r="J653" s="682">
        <f t="shared" si="25"/>
        <v>51975</v>
      </c>
      <c r="K653" s="726"/>
    </row>
    <row r="654" spans="1:11" s="654" customFormat="1" ht="33.75">
      <c r="A654" s="687" t="s">
        <v>12521</v>
      </c>
      <c r="B654" s="687" t="s">
        <v>12522</v>
      </c>
      <c r="C654" s="725" t="s">
        <v>12523</v>
      </c>
      <c r="D654" s="711">
        <v>1</v>
      </c>
      <c r="E654" s="712">
        <v>50490</v>
      </c>
      <c r="F654" s="716">
        <f t="shared" si="26"/>
        <v>50490</v>
      </c>
      <c r="G654" s="689"/>
      <c r="H654" s="681">
        <v>1</v>
      </c>
      <c r="I654" s="716">
        <v>50490</v>
      </c>
      <c r="J654" s="682">
        <f t="shared" si="25"/>
        <v>50490</v>
      </c>
      <c r="K654" s="726"/>
    </row>
    <row r="655" spans="1:11" s="654" customFormat="1" ht="33.75">
      <c r="A655" s="687" t="s">
        <v>12524</v>
      </c>
      <c r="B655" s="687" t="s">
        <v>12525</v>
      </c>
      <c r="C655" s="725" t="s">
        <v>12526</v>
      </c>
      <c r="D655" s="711">
        <v>1</v>
      </c>
      <c r="E655" s="712">
        <v>44550</v>
      </c>
      <c r="F655" s="716">
        <f t="shared" si="26"/>
        <v>44550</v>
      </c>
      <c r="G655" s="689"/>
      <c r="H655" s="681">
        <v>1</v>
      </c>
      <c r="I655" s="716">
        <v>44550</v>
      </c>
      <c r="J655" s="682">
        <f t="shared" si="25"/>
        <v>44550</v>
      </c>
      <c r="K655" s="726"/>
    </row>
    <row r="656" spans="1:11" s="654" customFormat="1" ht="33.75">
      <c r="A656" s="687" t="s">
        <v>12527</v>
      </c>
      <c r="B656" s="687" t="s">
        <v>12528</v>
      </c>
      <c r="C656" s="725" t="s">
        <v>12529</v>
      </c>
      <c r="D656" s="711">
        <v>1</v>
      </c>
      <c r="E656" s="712">
        <v>23760</v>
      </c>
      <c r="F656" s="716">
        <f t="shared" si="26"/>
        <v>23760</v>
      </c>
      <c r="G656" s="689"/>
      <c r="H656" s="681">
        <v>1</v>
      </c>
      <c r="I656" s="716">
        <v>23760</v>
      </c>
      <c r="J656" s="682">
        <f t="shared" si="25"/>
        <v>23760</v>
      </c>
      <c r="K656" s="726"/>
    </row>
    <row r="657" spans="1:11" s="654" customFormat="1" ht="33.75">
      <c r="A657" s="687" t="s">
        <v>12530</v>
      </c>
      <c r="B657" s="687" t="s">
        <v>12531</v>
      </c>
      <c r="C657" s="725" t="s">
        <v>12532</v>
      </c>
      <c r="D657" s="711">
        <v>1</v>
      </c>
      <c r="E657" s="712">
        <v>23760</v>
      </c>
      <c r="F657" s="716">
        <f t="shared" si="26"/>
        <v>23760</v>
      </c>
      <c r="G657" s="689"/>
      <c r="H657" s="681">
        <v>1</v>
      </c>
      <c r="I657" s="716">
        <v>23760</v>
      </c>
      <c r="J657" s="682">
        <f t="shared" si="25"/>
        <v>23760</v>
      </c>
      <c r="K657" s="726"/>
    </row>
    <row r="658" spans="1:11" s="654" customFormat="1" ht="22.5">
      <c r="A658" s="687" t="s">
        <v>12533</v>
      </c>
      <c r="B658" s="687" t="s">
        <v>12534</v>
      </c>
      <c r="C658" s="725" t="s">
        <v>12535</v>
      </c>
      <c r="D658" s="711">
        <v>1</v>
      </c>
      <c r="E658" s="712">
        <v>55000</v>
      </c>
      <c r="F658" s="716">
        <f t="shared" si="26"/>
        <v>55000</v>
      </c>
      <c r="G658" s="689"/>
      <c r="H658" s="681">
        <v>1</v>
      </c>
      <c r="I658" s="716">
        <v>55000</v>
      </c>
      <c r="J658" s="682">
        <f t="shared" si="25"/>
        <v>55000</v>
      </c>
      <c r="K658" s="726"/>
    </row>
    <row r="659" spans="1:11" s="654" customFormat="1" ht="33.75">
      <c r="A659" s="687" t="s">
        <v>12536</v>
      </c>
      <c r="B659" s="687" t="s">
        <v>12537</v>
      </c>
      <c r="C659" s="725" t="s">
        <v>12538</v>
      </c>
      <c r="D659" s="711">
        <v>1</v>
      </c>
      <c r="E659" s="712">
        <v>29403</v>
      </c>
      <c r="F659" s="716">
        <f t="shared" si="26"/>
        <v>29403</v>
      </c>
      <c r="G659" s="689"/>
      <c r="H659" s="681">
        <v>1</v>
      </c>
      <c r="I659" s="716">
        <v>29403</v>
      </c>
      <c r="J659" s="682">
        <f t="shared" si="25"/>
        <v>29403</v>
      </c>
      <c r="K659" s="726"/>
    </row>
    <row r="660" spans="1:11" s="654" customFormat="1" ht="22.5">
      <c r="A660" s="687" t="s">
        <v>12539</v>
      </c>
      <c r="B660" s="687" t="s">
        <v>12540</v>
      </c>
      <c r="C660" s="725" t="s">
        <v>12541</v>
      </c>
      <c r="D660" s="711">
        <v>1</v>
      </c>
      <c r="E660" s="712">
        <v>29700</v>
      </c>
      <c r="F660" s="716">
        <f t="shared" si="26"/>
        <v>29700</v>
      </c>
      <c r="G660" s="689"/>
      <c r="H660" s="681">
        <v>1</v>
      </c>
      <c r="I660" s="716">
        <v>29700</v>
      </c>
      <c r="J660" s="682">
        <f t="shared" si="25"/>
        <v>29700</v>
      </c>
      <c r="K660" s="726"/>
    </row>
    <row r="661" spans="1:11" s="654" customFormat="1" ht="22.5">
      <c r="A661" s="687" t="s">
        <v>12542</v>
      </c>
      <c r="B661" s="687" t="s">
        <v>12543</v>
      </c>
      <c r="C661" s="725" t="s">
        <v>12544</v>
      </c>
      <c r="D661" s="711">
        <v>1</v>
      </c>
      <c r="E661" s="712">
        <v>36707</v>
      </c>
      <c r="F661" s="716">
        <f t="shared" si="26"/>
        <v>36707</v>
      </c>
      <c r="G661" s="689"/>
      <c r="H661" s="681">
        <v>1</v>
      </c>
      <c r="I661" s="716">
        <v>36707</v>
      </c>
      <c r="J661" s="682">
        <f t="shared" si="25"/>
        <v>36707</v>
      </c>
      <c r="K661" s="726"/>
    </row>
    <row r="662" spans="1:11" s="654" customFormat="1" ht="22.5">
      <c r="A662" s="687" t="s">
        <v>12545</v>
      </c>
      <c r="B662" s="687" t="s">
        <v>12546</v>
      </c>
      <c r="C662" s="725" t="s">
        <v>12547</v>
      </c>
      <c r="D662" s="711">
        <v>1</v>
      </c>
      <c r="E662" s="712">
        <v>46970</v>
      </c>
      <c r="F662" s="716">
        <f t="shared" si="26"/>
        <v>46970</v>
      </c>
      <c r="G662" s="689"/>
      <c r="H662" s="681">
        <v>1</v>
      </c>
      <c r="I662" s="716">
        <v>46970</v>
      </c>
      <c r="J662" s="682">
        <f t="shared" si="25"/>
        <v>46970</v>
      </c>
      <c r="K662" s="726"/>
    </row>
    <row r="663" spans="1:11" s="654" customFormat="1" ht="33.75">
      <c r="A663" s="687" t="s">
        <v>12548</v>
      </c>
      <c r="B663" s="687" t="s">
        <v>12549</v>
      </c>
      <c r="C663" s="725" t="s">
        <v>12550</v>
      </c>
      <c r="D663" s="711">
        <v>2</v>
      </c>
      <c r="E663" s="712">
        <v>110000</v>
      </c>
      <c r="F663" s="716">
        <f t="shared" si="26"/>
        <v>55000</v>
      </c>
      <c r="G663" s="689"/>
      <c r="H663" s="681">
        <v>2</v>
      </c>
      <c r="I663" s="716">
        <v>110000</v>
      </c>
      <c r="J663" s="682">
        <f t="shared" si="25"/>
        <v>55000</v>
      </c>
      <c r="K663" s="726"/>
    </row>
    <row r="664" spans="1:11" s="654" customFormat="1" ht="22.5">
      <c r="A664" s="687" t="s">
        <v>12551</v>
      </c>
      <c r="B664" s="687" t="s">
        <v>12552</v>
      </c>
      <c r="C664" s="725" t="s">
        <v>12553</v>
      </c>
      <c r="D664" s="711">
        <v>1</v>
      </c>
      <c r="E664" s="712">
        <v>55000</v>
      </c>
      <c r="F664" s="716">
        <f t="shared" si="26"/>
        <v>55000</v>
      </c>
      <c r="G664" s="689"/>
      <c r="H664" s="681">
        <v>1</v>
      </c>
      <c r="I664" s="716">
        <v>55000</v>
      </c>
      <c r="J664" s="682">
        <f t="shared" si="25"/>
        <v>55000</v>
      </c>
      <c r="K664" s="726"/>
    </row>
    <row r="665" spans="1:11" s="654" customFormat="1" ht="33.75">
      <c r="A665" s="687" t="s">
        <v>12554</v>
      </c>
      <c r="B665" s="687" t="s">
        <v>12555</v>
      </c>
      <c r="C665" s="725" t="s">
        <v>12556</v>
      </c>
      <c r="D665" s="711">
        <v>1</v>
      </c>
      <c r="E665" s="712">
        <v>23760</v>
      </c>
      <c r="F665" s="716">
        <f t="shared" si="26"/>
        <v>23760</v>
      </c>
      <c r="G665" s="689"/>
      <c r="H665" s="681">
        <v>1</v>
      </c>
      <c r="I665" s="716">
        <v>23760</v>
      </c>
      <c r="J665" s="682">
        <f t="shared" si="25"/>
        <v>23760</v>
      </c>
      <c r="K665" s="726"/>
    </row>
    <row r="666" spans="1:11" s="654" customFormat="1" ht="22.5" customHeight="1">
      <c r="A666" s="687" t="s">
        <v>12557</v>
      </c>
      <c r="B666" s="687" t="s">
        <v>12558</v>
      </c>
      <c r="C666" s="725" t="s">
        <v>12559</v>
      </c>
      <c r="D666" s="711">
        <v>1</v>
      </c>
      <c r="E666" s="712">
        <v>29403</v>
      </c>
      <c r="F666" s="716">
        <f t="shared" si="26"/>
        <v>29403</v>
      </c>
      <c r="G666" s="689"/>
      <c r="H666" s="681">
        <v>1</v>
      </c>
      <c r="I666" s="716">
        <v>29403</v>
      </c>
      <c r="J666" s="682">
        <f t="shared" si="25"/>
        <v>29403</v>
      </c>
      <c r="K666" s="726"/>
    </row>
    <row r="667" spans="1:11" s="654" customFormat="1" ht="33.75">
      <c r="A667" s="687" t="s">
        <v>12560</v>
      </c>
      <c r="B667" s="687" t="s">
        <v>12561</v>
      </c>
      <c r="C667" s="725" t="s">
        <v>12562</v>
      </c>
      <c r="D667" s="711">
        <v>1</v>
      </c>
      <c r="E667" s="712">
        <v>23760</v>
      </c>
      <c r="F667" s="716">
        <f t="shared" si="26"/>
        <v>23760</v>
      </c>
      <c r="G667" s="689"/>
      <c r="H667" s="681">
        <v>1</v>
      </c>
      <c r="I667" s="716">
        <v>23760</v>
      </c>
      <c r="J667" s="682">
        <f t="shared" si="25"/>
        <v>23760</v>
      </c>
      <c r="K667" s="726"/>
    </row>
    <row r="668" spans="1:11" s="654" customFormat="1" ht="33.75">
      <c r="A668" s="687" t="s">
        <v>12563</v>
      </c>
      <c r="B668" s="687" t="s">
        <v>12564</v>
      </c>
      <c r="C668" s="725" t="s">
        <v>12565</v>
      </c>
      <c r="D668" s="711">
        <v>1</v>
      </c>
      <c r="E668" s="712">
        <v>23760</v>
      </c>
      <c r="F668" s="716">
        <f t="shared" si="26"/>
        <v>23760</v>
      </c>
      <c r="G668" s="689"/>
      <c r="H668" s="681">
        <v>1</v>
      </c>
      <c r="I668" s="716">
        <v>23760</v>
      </c>
      <c r="J668" s="682">
        <f t="shared" si="25"/>
        <v>23760</v>
      </c>
      <c r="K668" s="726"/>
    </row>
    <row r="669" spans="1:11" s="654" customFormat="1" ht="33.75">
      <c r="A669" s="687" t="s">
        <v>12566</v>
      </c>
      <c r="B669" s="687" t="s">
        <v>12567</v>
      </c>
      <c r="C669" s="725" t="s">
        <v>12568</v>
      </c>
      <c r="D669" s="711">
        <v>1</v>
      </c>
      <c r="E669" s="712">
        <v>29403</v>
      </c>
      <c r="F669" s="716">
        <f t="shared" si="26"/>
        <v>29403</v>
      </c>
      <c r="G669" s="689"/>
      <c r="H669" s="681">
        <v>1</v>
      </c>
      <c r="I669" s="716">
        <v>29403</v>
      </c>
      <c r="J669" s="682">
        <f t="shared" si="25"/>
        <v>29403</v>
      </c>
      <c r="K669" s="726"/>
    </row>
    <row r="670" spans="1:11" s="654" customFormat="1" ht="22.5">
      <c r="A670" s="687" t="s">
        <v>12569</v>
      </c>
      <c r="B670" s="687" t="s">
        <v>12570</v>
      </c>
      <c r="C670" s="725" t="s">
        <v>12571</v>
      </c>
      <c r="D670" s="711">
        <v>1</v>
      </c>
      <c r="E670" s="712">
        <v>31928</v>
      </c>
      <c r="F670" s="716">
        <f t="shared" si="26"/>
        <v>31928</v>
      </c>
      <c r="G670" s="689"/>
      <c r="H670" s="681">
        <v>1</v>
      </c>
      <c r="I670" s="716">
        <v>31928</v>
      </c>
      <c r="J670" s="682">
        <f t="shared" si="25"/>
        <v>31928</v>
      </c>
      <c r="K670" s="726"/>
    </row>
    <row r="671" spans="1:11" s="654" customFormat="1" ht="33.75">
      <c r="A671" s="687" t="s">
        <v>12572</v>
      </c>
      <c r="B671" s="687" t="s">
        <v>12573</v>
      </c>
      <c r="C671" s="725" t="s">
        <v>12574</v>
      </c>
      <c r="D671" s="711">
        <v>1</v>
      </c>
      <c r="E671" s="712">
        <v>50490</v>
      </c>
      <c r="F671" s="716">
        <f t="shared" si="26"/>
        <v>50490</v>
      </c>
      <c r="G671" s="689"/>
      <c r="H671" s="681">
        <v>1</v>
      </c>
      <c r="I671" s="716">
        <v>50490</v>
      </c>
      <c r="J671" s="682">
        <f t="shared" si="25"/>
        <v>50490</v>
      </c>
      <c r="K671" s="726"/>
    </row>
    <row r="672" spans="1:11" s="654" customFormat="1" ht="33.75">
      <c r="A672" s="687" t="s">
        <v>12575</v>
      </c>
      <c r="B672" s="687" t="s">
        <v>12576</v>
      </c>
      <c r="C672" s="725" t="s">
        <v>12577</v>
      </c>
      <c r="D672" s="711">
        <v>1</v>
      </c>
      <c r="E672" s="712">
        <v>50490</v>
      </c>
      <c r="F672" s="716">
        <f t="shared" si="26"/>
        <v>50490</v>
      </c>
      <c r="G672" s="689"/>
      <c r="H672" s="681">
        <v>1</v>
      </c>
      <c r="I672" s="716">
        <v>50490</v>
      </c>
      <c r="J672" s="682">
        <f t="shared" si="25"/>
        <v>50490</v>
      </c>
      <c r="K672" s="726"/>
    </row>
    <row r="673" spans="1:11" s="654" customFormat="1" ht="22.5">
      <c r="A673" s="687" t="s">
        <v>12578</v>
      </c>
      <c r="B673" s="687" t="s">
        <v>11132</v>
      </c>
      <c r="C673" s="725" t="s">
        <v>12579</v>
      </c>
      <c r="D673" s="711">
        <v>1</v>
      </c>
      <c r="E673" s="712">
        <v>490050</v>
      </c>
      <c r="F673" s="716">
        <f t="shared" si="26"/>
        <v>490050</v>
      </c>
      <c r="G673" s="689"/>
      <c r="H673" s="681">
        <v>1</v>
      </c>
      <c r="I673" s="716">
        <v>490050</v>
      </c>
      <c r="J673" s="682">
        <f t="shared" si="25"/>
        <v>490050</v>
      </c>
      <c r="K673" s="726"/>
    </row>
    <row r="674" spans="1:11" s="654" customFormat="1" ht="12" customHeight="1">
      <c r="A674" s="687" t="s">
        <v>12580</v>
      </c>
      <c r="B674" s="687" t="s">
        <v>11033</v>
      </c>
      <c r="C674" s="725" t="s">
        <v>12581</v>
      </c>
      <c r="D674" s="711">
        <v>1</v>
      </c>
      <c r="E674" s="712">
        <v>29255</v>
      </c>
      <c r="F674" s="716">
        <f t="shared" si="26"/>
        <v>29255</v>
      </c>
      <c r="G674" s="689"/>
      <c r="H674" s="681">
        <v>1</v>
      </c>
      <c r="I674" s="716">
        <v>29255</v>
      </c>
      <c r="J674" s="682">
        <f t="shared" si="25"/>
        <v>29255</v>
      </c>
      <c r="K674" s="726"/>
    </row>
    <row r="675" spans="1:11" s="654" customFormat="1">
      <c r="A675" s="687" t="s">
        <v>12582</v>
      </c>
      <c r="B675" s="687" t="s">
        <v>11117</v>
      </c>
      <c r="C675" s="725" t="s">
        <v>12583</v>
      </c>
      <c r="D675" s="711">
        <v>1</v>
      </c>
      <c r="E675" s="712">
        <v>245025</v>
      </c>
      <c r="F675" s="716">
        <f t="shared" si="26"/>
        <v>245025</v>
      </c>
      <c r="G675" s="689"/>
      <c r="H675" s="681">
        <v>1</v>
      </c>
      <c r="I675" s="716">
        <v>245025</v>
      </c>
      <c r="J675" s="682">
        <f t="shared" si="25"/>
        <v>245025</v>
      </c>
      <c r="K675" s="726"/>
    </row>
    <row r="676" spans="1:11" s="654" customFormat="1" ht="14.25" customHeight="1">
      <c r="A676" s="687" t="s">
        <v>12584</v>
      </c>
      <c r="B676" s="687" t="s">
        <v>11114</v>
      </c>
      <c r="C676" s="725" t="s">
        <v>12585</v>
      </c>
      <c r="D676" s="711">
        <v>2</v>
      </c>
      <c r="E676" s="712">
        <v>415800</v>
      </c>
      <c r="F676" s="716">
        <f t="shared" si="26"/>
        <v>207900</v>
      </c>
      <c r="G676" s="689"/>
      <c r="H676" s="681">
        <v>2</v>
      </c>
      <c r="I676" s="716">
        <v>415800</v>
      </c>
      <c r="J676" s="682">
        <f t="shared" si="25"/>
        <v>207900</v>
      </c>
      <c r="K676" s="726"/>
    </row>
    <row r="677" spans="1:11" s="654" customFormat="1" ht="22.5">
      <c r="A677" s="687" t="s">
        <v>12586</v>
      </c>
      <c r="B677" s="687" t="s">
        <v>11117</v>
      </c>
      <c r="C677" s="725" t="s">
        <v>12587</v>
      </c>
      <c r="D677" s="711">
        <v>1</v>
      </c>
      <c r="E677" s="712">
        <v>136679</v>
      </c>
      <c r="F677" s="716">
        <f t="shared" si="26"/>
        <v>136679</v>
      </c>
      <c r="G677" s="689"/>
      <c r="H677" s="681">
        <v>1</v>
      </c>
      <c r="I677" s="716">
        <v>136679</v>
      </c>
      <c r="J677" s="682">
        <f t="shared" si="25"/>
        <v>136679</v>
      </c>
      <c r="K677" s="726"/>
    </row>
    <row r="678" spans="1:11" s="654" customFormat="1" ht="22.5">
      <c r="A678" s="687" t="s">
        <v>12588</v>
      </c>
      <c r="B678" s="687" t="s">
        <v>11125</v>
      </c>
      <c r="C678" s="725" t="s">
        <v>12589</v>
      </c>
      <c r="D678" s="711">
        <v>1</v>
      </c>
      <c r="E678" s="712">
        <v>89991</v>
      </c>
      <c r="F678" s="716">
        <f t="shared" si="26"/>
        <v>89991</v>
      </c>
      <c r="G678" s="689"/>
      <c r="H678" s="681">
        <v>1</v>
      </c>
      <c r="I678" s="716">
        <v>89991</v>
      </c>
      <c r="J678" s="682">
        <f t="shared" si="25"/>
        <v>89991</v>
      </c>
      <c r="K678" s="726"/>
    </row>
    <row r="679" spans="1:11" s="654" customFormat="1">
      <c r="A679" s="687" t="s">
        <v>12590</v>
      </c>
      <c r="B679" s="687" t="s">
        <v>11125</v>
      </c>
      <c r="C679" s="725" t="s">
        <v>12591</v>
      </c>
      <c r="D679" s="711">
        <v>2</v>
      </c>
      <c r="E679" s="712">
        <v>120285</v>
      </c>
      <c r="F679" s="716">
        <f t="shared" si="26"/>
        <v>60142.5</v>
      </c>
      <c r="G679" s="689"/>
      <c r="H679" s="681">
        <v>2</v>
      </c>
      <c r="I679" s="716">
        <v>120285</v>
      </c>
      <c r="J679" s="682">
        <f t="shared" si="25"/>
        <v>60142.5</v>
      </c>
      <c r="K679" s="726"/>
    </row>
    <row r="680" spans="1:11" s="654" customFormat="1" ht="33.75">
      <c r="A680" s="687" t="s">
        <v>12592</v>
      </c>
      <c r="B680" s="687" t="s">
        <v>12593</v>
      </c>
      <c r="C680" s="725" t="s">
        <v>12594</v>
      </c>
      <c r="D680" s="711">
        <v>1</v>
      </c>
      <c r="E680" s="712">
        <v>58153</v>
      </c>
      <c r="F680" s="716">
        <f t="shared" si="26"/>
        <v>58153</v>
      </c>
      <c r="G680" s="689"/>
      <c r="H680" s="681">
        <v>1</v>
      </c>
      <c r="I680" s="716">
        <v>58153</v>
      </c>
      <c r="J680" s="682">
        <f t="shared" si="25"/>
        <v>58153</v>
      </c>
      <c r="K680" s="726"/>
    </row>
    <row r="681" spans="1:11" s="654" customFormat="1" ht="33.75">
      <c r="A681" s="687" t="s">
        <v>12595</v>
      </c>
      <c r="B681" s="687" t="s">
        <v>12596</v>
      </c>
      <c r="C681" s="725" t="s">
        <v>12597</v>
      </c>
      <c r="D681" s="711">
        <v>1</v>
      </c>
      <c r="E681" s="712">
        <v>19157</v>
      </c>
      <c r="F681" s="716">
        <f t="shared" si="26"/>
        <v>19157</v>
      </c>
      <c r="G681" s="689"/>
      <c r="H681" s="681">
        <v>1</v>
      </c>
      <c r="I681" s="716">
        <v>19157</v>
      </c>
      <c r="J681" s="682">
        <f t="shared" si="25"/>
        <v>19157</v>
      </c>
      <c r="K681" s="726"/>
    </row>
    <row r="682" spans="1:11" s="654" customFormat="1" ht="22.5">
      <c r="A682" s="687" t="s">
        <v>12598</v>
      </c>
      <c r="B682" s="687" t="s">
        <v>12599</v>
      </c>
      <c r="C682" s="725" t="s">
        <v>12600</v>
      </c>
      <c r="D682" s="711">
        <v>1</v>
      </c>
      <c r="E682" s="712">
        <v>14300</v>
      </c>
      <c r="F682" s="716">
        <f t="shared" si="26"/>
        <v>14300</v>
      </c>
      <c r="G682" s="689"/>
      <c r="H682" s="681">
        <v>1</v>
      </c>
      <c r="I682" s="716">
        <v>14300</v>
      </c>
      <c r="J682" s="682">
        <f t="shared" si="25"/>
        <v>14300</v>
      </c>
      <c r="K682" s="726"/>
    </row>
    <row r="683" spans="1:11" s="654" customFormat="1" ht="22.5">
      <c r="A683" s="687" t="s">
        <v>12601</v>
      </c>
      <c r="B683" s="687" t="s">
        <v>12602</v>
      </c>
      <c r="C683" s="725" t="s">
        <v>12603</v>
      </c>
      <c r="D683" s="711">
        <v>1</v>
      </c>
      <c r="E683" s="712">
        <v>36707</v>
      </c>
      <c r="F683" s="716">
        <f t="shared" si="26"/>
        <v>36707</v>
      </c>
      <c r="G683" s="689"/>
      <c r="H683" s="681">
        <v>1</v>
      </c>
      <c r="I683" s="716">
        <v>36707</v>
      </c>
      <c r="J683" s="682">
        <f t="shared" si="25"/>
        <v>36707</v>
      </c>
      <c r="K683" s="726"/>
    </row>
    <row r="684" spans="1:11" s="654" customFormat="1" ht="33.75">
      <c r="A684" s="687" t="s">
        <v>12604</v>
      </c>
      <c r="B684" s="687" t="s">
        <v>12605</v>
      </c>
      <c r="C684" s="725" t="s">
        <v>12606</v>
      </c>
      <c r="D684" s="711">
        <v>1</v>
      </c>
      <c r="E684" s="712">
        <v>44550</v>
      </c>
      <c r="F684" s="716">
        <f t="shared" si="26"/>
        <v>44550</v>
      </c>
      <c r="G684" s="689"/>
      <c r="H684" s="681">
        <v>1</v>
      </c>
      <c r="I684" s="716">
        <v>44550</v>
      </c>
      <c r="J684" s="682">
        <f t="shared" si="25"/>
        <v>44550</v>
      </c>
      <c r="K684" s="726"/>
    </row>
    <row r="685" spans="1:11" s="654" customFormat="1" ht="45">
      <c r="A685" s="687" t="s">
        <v>12607</v>
      </c>
      <c r="B685" s="687" t="s">
        <v>12608</v>
      </c>
      <c r="C685" s="725" t="s">
        <v>12609</v>
      </c>
      <c r="D685" s="711">
        <v>1</v>
      </c>
      <c r="E685" s="712">
        <v>50490</v>
      </c>
      <c r="F685" s="716">
        <f t="shared" si="26"/>
        <v>50490</v>
      </c>
      <c r="G685" s="689"/>
      <c r="H685" s="681">
        <v>1</v>
      </c>
      <c r="I685" s="716">
        <v>50490</v>
      </c>
      <c r="J685" s="682">
        <f t="shared" ref="J685:J704" si="27">I685/H685</f>
        <v>50490</v>
      </c>
      <c r="K685" s="726"/>
    </row>
    <row r="686" spans="1:11" s="654" customFormat="1" ht="22.5">
      <c r="A686" s="687" t="s">
        <v>12610</v>
      </c>
      <c r="B686" s="687" t="s">
        <v>12611</v>
      </c>
      <c r="C686" s="725" t="s">
        <v>12612</v>
      </c>
      <c r="D686" s="711">
        <v>1</v>
      </c>
      <c r="E686" s="712">
        <v>31928</v>
      </c>
      <c r="F686" s="716">
        <f t="shared" si="26"/>
        <v>31928</v>
      </c>
      <c r="G686" s="689"/>
      <c r="H686" s="681">
        <v>1</v>
      </c>
      <c r="I686" s="716">
        <v>31928</v>
      </c>
      <c r="J686" s="682">
        <f t="shared" si="27"/>
        <v>31928</v>
      </c>
      <c r="K686" s="726"/>
    </row>
    <row r="687" spans="1:11" s="654" customFormat="1" ht="45">
      <c r="A687" s="687" t="s">
        <v>12613</v>
      </c>
      <c r="B687" s="687" t="s">
        <v>12614</v>
      </c>
      <c r="C687" s="725" t="s">
        <v>12615</v>
      </c>
      <c r="D687" s="711">
        <v>2</v>
      </c>
      <c r="E687" s="712">
        <v>47520</v>
      </c>
      <c r="F687" s="716">
        <f t="shared" si="26"/>
        <v>23760</v>
      </c>
      <c r="G687" s="689"/>
      <c r="H687" s="681">
        <v>2</v>
      </c>
      <c r="I687" s="716">
        <v>47520</v>
      </c>
      <c r="J687" s="682">
        <f t="shared" si="27"/>
        <v>23760</v>
      </c>
      <c r="K687" s="726"/>
    </row>
    <row r="688" spans="1:11" s="654" customFormat="1" ht="33.75">
      <c r="A688" s="687" t="s">
        <v>12616</v>
      </c>
      <c r="B688" s="687" t="s">
        <v>12617</v>
      </c>
      <c r="C688" s="725" t="s">
        <v>12618</v>
      </c>
      <c r="D688" s="711">
        <v>1</v>
      </c>
      <c r="E688" s="712">
        <v>126671</v>
      </c>
      <c r="F688" s="716">
        <f t="shared" si="26"/>
        <v>126671</v>
      </c>
      <c r="G688" s="689"/>
      <c r="H688" s="681">
        <v>1</v>
      </c>
      <c r="I688" s="716">
        <v>126671</v>
      </c>
      <c r="J688" s="682">
        <f t="shared" si="27"/>
        <v>126671</v>
      </c>
      <c r="K688" s="726"/>
    </row>
    <row r="689" spans="1:11" s="654" customFormat="1" ht="45">
      <c r="A689" s="687" t="s">
        <v>12619</v>
      </c>
      <c r="B689" s="687" t="s">
        <v>12620</v>
      </c>
      <c r="C689" s="725" t="s">
        <v>12621</v>
      </c>
      <c r="D689" s="711">
        <v>1</v>
      </c>
      <c r="E689" s="712">
        <v>50490</v>
      </c>
      <c r="F689" s="716">
        <f t="shared" si="26"/>
        <v>50490</v>
      </c>
      <c r="G689" s="689"/>
      <c r="H689" s="681">
        <v>1</v>
      </c>
      <c r="I689" s="716">
        <v>50490</v>
      </c>
      <c r="J689" s="682">
        <f t="shared" si="27"/>
        <v>50490</v>
      </c>
      <c r="K689" s="726"/>
    </row>
    <row r="690" spans="1:11" s="654" customFormat="1" ht="33.75">
      <c r="A690" s="687" t="s">
        <v>12622</v>
      </c>
      <c r="B690" s="687" t="s">
        <v>12623</v>
      </c>
      <c r="C690" s="725" t="s">
        <v>12624</v>
      </c>
      <c r="D690" s="711">
        <v>1</v>
      </c>
      <c r="E690" s="712">
        <v>50490</v>
      </c>
      <c r="F690" s="716">
        <f t="shared" si="26"/>
        <v>50490</v>
      </c>
      <c r="G690" s="689"/>
      <c r="H690" s="681">
        <v>1</v>
      </c>
      <c r="I690" s="716">
        <v>50490</v>
      </c>
      <c r="J690" s="682">
        <f t="shared" si="27"/>
        <v>50490</v>
      </c>
      <c r="K690" s="726"/>
    </row>
    <row r="691" spans="1:11" s="654" customFormat="1" ht="24.75" customHeight="1">
      <c r="A691" s="687" t="s">
        <v>12625</v>
      </c>
      <c r="B691" s="687" t="s">
        <v>12626</v>
      </c>
      <c r="C691" s="725" t="s">
        <v>12627</v>
      </c>
      <c r="D691" s="711">
        <v>1</v>
      </c>
      <c r="E691" s="712">
        <v>116160</v>
      </c>
      <c r="F691" s="716">
        <f t="shared" si="26"/>
        <v>116160</v>
      </c>
      <c r="G691" s="689"/>
      <c r="H691" s="681">
        <v>1</v>
      </c>
      <c r="I691" s="716">
        <v>116160</v>
      </c>
      <c r="J691" s="682">
        <f t="shared" si="27"/>
        <v>116160</v>
      </c>
      <c r="K691" s="726"/>
    </row>
    <row r="692" spans="1:11" s="654" customFormat="1" ht="24.75" customHeight="1">
      <c r="A692" s="687" t="s">
        <v>12628</v>
      </c>
      <c r="B692" s="687" t="s">
        <v>12629</v>
      </c>
      <c r="C692" s="725" t="s">
        <v>12630</v>
      </c>
      <c r="D692" s="711">
        <v>1</v>
      </c>
      <c r="E692" s="712">
        <v>53350</v>
      </c>
      <c r="F692" s="716">
        <f t="shared" si="26"/>
        <v>53350</v>
      </c>
      <c r="G692" s="689"/>
      <c r="H692" s="681">
        <v>1</v>
      </c>
      <c r="I692" s="716">
        <v>53350</v>
      </c>
      <c r="J692" s="682">
        <f t="shared" si="27"/>
        <v>53350</v>
      </c>
      <c r="K692" s="726"/>
    </row>
    <row r="693" spans="1:11" s="654" customFormat="1" ht="22.5">
      <c r="A693" s="687" t="s">
        <v>12631</v>
      </c>
      <c r="B693" s="687" t="s">
        <v>12632</v>
      </c>
      <c r="C693" s="725" t="s">
        <v>12633</v>
      </c>
      <c r="D693" s="711">
        <v>2</v>
      </c>
      <c r="E693" s="712">
        <v>103950</v>
      </c>
      <c r="F693" s="716">
        <f t="shared" si="26"/>
        <v>51975</v>
      </c>
      <c r="G693" s="689"/>
      <c r="H693" s="681">
        <v>2</v>
      </c>
      <c r="I693" s="716">
        <v>103950</v>
      </c>
      <c r="J693" s="682">
        <f t="shared" si="27"/>
        <v>51975</v>
      </c>
      <c r="K693" s="726"/>
    </row>
    <row r="694" spans="1:11" s="654" customFormat="1" ht="22.5">
      <c r="A694" s="687" t="s">
        <v>12634</v>
      </c>
      <c r="B694" s="687" t="s">
        <v>12635</v>
      </c>
      <c r="C694" s="725" t="s">
        <v>12636</v>
      </c>
      <c r="D694" s="711">
        <v>1</v>
      </c>
      <c r="E694" s="712">
        <v>51975</v>
      </c>
      <c r="F694" s="716">
        <f t="shared" si="26"/>
        <v>51975</v>
      </c>
      <c r="G694" s="689"/>
      <c r="H694" s="681">
        <v>1</v>
      </c>
      <c r="I694" s="716">
        <v>51975</v>
      </c>
      <c r="J694" s="682">
        <f t="shared" si="27"/>
        <v>51975</v>
      </c>
      <c r="K694" s="726"/>
    </row>
    <row r="695" spans="1:11" s="654" customFormat="1" ht="22.5">
      <c r="A695" s="687" t="s">
        <v>12637</v>
      </c>
      <c r="B695" s="687" t="s">
        <v>12638</v>
      </c>
      <c r="C695" s="725" t="s">
        <v>12639</v>
      </c>
      <c r="D695" s="711">
        <v>2</v>
      </c>
      <c r="E695" s="712">
        <v>103950</v>
      </c>
      <c r="F695" s="716">
        <f t="shared" si="26"/>
        <v>51975</v>
      </c>
      <c r="G695" s="689"/>
      <c r="H695" s="681">
        <v>2</v>
      </c>
      <c r="I695" s="716">
        <v>103950</v>
      </c>
      <c r="J695" s="682">
        <f t="shared" si="27"/>
        <v>51975</v>
      </c>
      <c r="K695" s="726"/>
    </row>
    <row r="696" spans="1:11" s="654" customFormat="1" ht="22.5">
      <c r="A696" s="687" t="s">
        <v>12640</v>
      </c>
      <c r="B696" s="687" t="s">
        <v>12641</v>
      </c>
      <c r="C696" s="725" t="s">
        <v>12642</v>
      </c>
      <c r="D696" s="711">
        <v>1</v>
      </c>
      <c r="E696" s="712">
        <v>77369</v>
      </c>
      <c r="F696" s="716">
        <f t="shared" si="26"/>
        <v>77369</v>
      </c>
      <c r="G696" s="689"/>
      <c r="H696" s="681">
        <v>1</v>
      </c>
      <c r="I696" s="716">
        <v>77369</v>
      </c>
      <c r="J696" s="682">
        <f t="shared" si="27"/>
        <v>77369</v>
      </c>
      <c r="K696" s="726"/>
    </row>
    <row r="697" spans="1:11" s="654" customFormat="1" ht="22.5" customHeight="1">
      <c r="A697" s="687" t="s">
        <v>12643</v>
      </c>
      <c r="B697" s="687" t="s">
        <v>12644</v>
      </c>
      <c r="C697" s="725" t="s">
        <v>12645</v>
      </c>
      <c r="D697" s="711">
        <v>1</v>
      </c>
      <c r="E697" s="712">
        <v>50490</v>
      </c>
      <c r="F697" s="716">
        <f t="shared" si="26"/>
        <v>50490</v>
      </c>
      <c r="G697" s="689"/>
      <c r="H697" s="681">
        <v>1</v>
      </c>
      <c r="I697" s="716">
        <v>50490</v>
      </c>
      <c r="J697" s="682">
        <f t="shared" si="27"/>
        <v>50490</v>
      </c>
      <c r="K697" s="726"/>
    </row>
    <row r="698" spans="1:11" s="654" customFormat="1" ht="22.5" customHeight="1">
      <c r="A698" s="687" t="s">
        <v>12646</v>
      </c>
      <c r="B698" s="687" t="s">
        <v>12647</v>
      </c>
      <c r="C698" s="725" t="s">
        <v>12648</v>
      </c>
      <c r="D698" s="711">
        <v>1</v>
      </c>
      <c r="E698" s="712">
        <v>50490</v>
      </c>
      <c r="F698" s="716">
        <f t="shared" si="26"/>
        <v>50490</v>
      </c>
      <c r="G698" s="689"/>
      <c r="H698" s="681">
        <v>1</v>
      </c>
      <c r="I698" s="716">
        <v>50490</v>
      </c>
      <c r="J698" s="682">
        <f t="shared" si="27"/>
        <v>50490</v>
      </c>
      <c r="K698" s="726"/>
    </row>
    <row r="699" spans="1:11" s="654" customFormat="1" ht="33.75">
      <c r="A699" s="687" t="s">
        <v>12649</v>
      </c>
      <c r="B699" s="687" t="s">
        <v>12650</v>
      </c>
      <c r="C699" s="725" t="s">
        <v>12651</v>
      </c>
      <c r="D699" s="711">
        <v>1</v>
      </c>
      <c r="E699" s="712">
        <v>44550</v>
      </c>
      <c r="F699" s="716">
        <f t="shared" si="26"/>
        <v>44550</v>
      </c>
      <c r="G699" s="689"/>
      <c r="H699" s="681">
        <v>1</v>
      </c>
      <c r="I699" s="716">
        <v>44550</v>
      </c>
      <c r="J699" s="682">
        <f t="shared" si="27"/>
        <v>44550</v>
      </c>
      <c r="K699" s="726"/>
    </row>
    <row r="700" spans="1:11" s="654" customFormat="1" ht="33.75">
      <c r="A700" s="687" t="s">
        <v>12652</v>
      </c>
      <c r="B700" s="687" t="s">
        <v>12653</v>
      </c>
      <c r="C700" s="725" t="s">
        <v>12654</v>
      </c>
      <c r="D700" s="711">
        <v>1</v>
      </c>
      <c r="E700" s="712">
        <v>29403</v>
      </c>
      <c r="F700" s="716">
        <f t="shared" si="26"/>
        <v>29403</v>
      </c>
      <c r="G700" s="689"/>
      <c r="H700" s="681">
        <v>1</v>
      </c>
      <c r="I700" s="716">
        <v>29403</v>
      </c>
      <c r="J700" s="682">
        <f t="shared" si="27"/>
        <v>29403</v>
      </c>
      <c r="K700" s="726"/>
    </row>
    <row r="701" spans="1:11" s="654" customFormat="1" ht="24.75" customHeight="1">
      <c r="A701" s="687" t="s">
        <v>12655</v>
      </c>
      <c r="B701" s="687" t="s">
        <v>12656</v>
      </c>
      <c r="C701" s="725" t="s">
        <v>12657</v>
      </c>
      <c r="D701" s="711"/>
      <c r="E701" s="712"/>
      <c r="F701" s="716"/>
      <c r="G701" s="689"/>
      <c r="H701" s="681">
        <v>1</v>
      </c>
      <c r="I701" s="716">
        <v>23760</v>
      </c>
      <c r="J701" s="682">
        <f t="shared" si="27"/>
        <v>23760</v>
      </c>
      <c r="K701" s="726"/>
    </row>
    <row r="702" spans="1:11" s="654" customFormat="1" ht="22.5">
      <c r="A702" s="687" t="s">
        <v>12658</v>
      </c>
      <c r="B702" s="687" t="s">
        <v>12659</v>
      </c>
      <c r="C702" s="725" t="s">
        <v>12660</v>
      </c>
      <c r="D702" s="711"/>
      <c r="E702" s="712"/>
      <c r="F702" s="716"/>
      <c r="G702" s="689"/>
      <c r="H702" s="681">
        <v>1</v>
      </c>
      <c r="I702" s="716">
        <v>109813</v>
      </c>
      <c r="J702" s="682">
        <f t="shared" si="27"/>
        <v>109813</v>
      </c>
      <c r="K702" s="726"/>
    </row>
    <row r="703" spans="1:11" s="654" customFormat="1" ht="22.5">
      <c r="A703" s="687" t="s">
        <v>12661</v>
      </c>
      <c r="B703" s="687" t="s">
        <v>12662</v>
      </c>
      <c r="C703" s="725" t="s">
        <v>12663</v>
      </c>
      <c r="D703" s="711"/>
      <c r="E703" s="712"/>
      <c r="F703" s="716"/>
      <c r="G703" s="689"/>
      <c r="H703" s="681">
        <v>1</v>
      </c>
      <c r="I703" s="716">
        <v>8586</v>
      </c>
      <c r="J703" s="682">
        <f t="shared" si="27"/>
        <v>8586</v>
      </c>
      <c r="K703" s="726"/>
    </row>
    <row r="704" spans="1:11" s="654" customFormat="1">
      <c r="A704" s="687" t="s">
        <v>12664</v>
      </c>
      <c r="B704" s="687" t="s">
        <v>12665</v>
      </c>
      <c r="C704" s="725" t="s">
        <v>12666</v>
      </c>
      <c r="D704" s="711"/>
      <c r="E704" s="712"/>
      <c r="F704" s="716"/>
      <c r="G704" s="689"/>
      <c r="H704" s="681">
        <v>1</v>
      </c>
      <c r="I704" s="716">
        <v>11016</v>
      </c>
      <c r="J704" s="682">
        <f t="shared" si="27"/>
        <v>11016</v>
      </c>
      <c r="K704" s="726"/>
    </row>
    <row r="705" spans="1:12" s="700" customFormat="1" ht="12">
      <c r="A705" s="727" t="s">
        <v>12667</v>
      </c>
      <c r="B705" s="728"/>
      <c r="C705" s="729"/>
      <c r="D705" s="711">
        <f>SUM(D173:D704)</f>
        <v>6432</v>
      </c>
      <c r="E705" s="712">
        <f>SUM(E173:E704)</f>
        <v>295306613</v>
      </c>
      <c r="F705" s="730">
        <v>0</v>
      </c>
      <c r="G705" s="731">
        <v>1568</v>
      </c>
      <c r="H705" s="696">
        <f>SUM(H173:H704)</f>
        <v>5955</v>
      </c>
      <c r="I705" s="698">
        <f>SUM(I173:I704)</f>
        <v>273293973.19999999</v>
      </c>
      <c r="J705" s="698"/>
      <c r="K705" s="695">
        <v>1451</v>
      </c>
      <c r="L705" s="699"/>
    </row>
    <row r="706" spans="1:12" s="654" customFormat="1">
      <c r="A706" s="732" t="s">
        <v>12668</v>
      </c>
      <c r="B706" s="733"/>
      <c r="C706" s="733"/>
      <c r="D706" s="711"/>
      <c r="E706" s="712"/>
      <c r="F706" s="734"/>
      <c r="G706" s="735"/>
      <c r="H706" s="735"/>
      <c r="I706" s="709"/>
      <c r="J706" s="736"/>
      <c r="K706" s="737"/>
    </row>
    <row r="707" spans="1:12" s="654" customFormat="1">
      <c r="A707" s="673" t="s">
        <v>12669</v>
      </c>
      <c r="B707" s="673" t="s">
        <v>12670</v>
      </c>
      <c r="C707" s="674" t="s">
        <v>12671</v>
      </c>
      <c r="D707" s="711">
        <v>1</v>
      </c>
      <c r="E707" s="712">
        <v>66000</v>
      </c>
      <c r="F707" s="670">
        <f t="shared" ref="F707:F734" si="28">E707/D707</f>
        <v>66000</v>
      </c>
      <c r="G707" s="738"/>
      <c r="H707" s="669">
        <v>1</v>
      </c>
      <c r="I707" s="670">
        <v>66000</v>
      </c>
      <c r="J707" s="670">
        <f t="shared" ref="J707:J770" si="29">I707/H707</f>
        <v>66000</v>
      </c>
      <c r="K707" s="738"/>
    </row>
    <row r="708" spans="1:12" s="654" customFormat="1">
      <c r="A708" s="666" t="s">
        <v>12672</v>
      </c>
      <c r="B708" s="667" t="s">
        <v>12673</v>
      </c>
      <c r="C708" s="668" t="s">
        <v>12674</v>
      </c>
      <c r="D708" s="711">
        <v>2</v>
      </c>
      <c r="E708" s="712">
        <v>990000</v>
      </c>
      <c r="F708" s="670">
        <f t="shared" si="28"/>
        <v>495000</v>
      </c>
      <c r="G708" s="738"/>
      <c r="H708" s="669">
        <v>2</v>
      </c>
      <c r="I708" s="670">
        <v>990000</v>
      </c>
      <c r="J708" s="716">
        <f t="shared" si="29"/>
        <v>495000</v>
      </c>
      <c r="K708" s="738"/>
    </row>
    <row r="709" spans="1:12" s="654" customFormat="1">
      <c r="A709" s="666" t="s">
        <v>12675</v>
      </c>
      <c r="B709" s="667" t="s">
        <v>12676</v>
      </c>
      <c r="C709" s="668" t="s">
        <v>12677</v>
      </c>
      <c r="D709" s="711">
        <v>3</v>
      </c>
      <c r="E709" s="712">
        <v>4400000</v>
      </c>
      <c r="F709" s="670">
        <f t="shared" si="28"/>
        <v>1466666.6666666667</v>
      </c>
      <c r="G709" s="738"/>
      <c r="H709" s="669">
        <v>2</v>
      </c>
      <c r="I709" s="670">
        <v>2866600</v>
      </c>
      <c r="J709" s="716">
        <f t="shared" si="29"/>
        <v>1433300</v>
      </c>
      <c r="K709" s="738"/>
    </row>
    <row r="710" spans="1:12" s="654" customFormat="1">
      <c r="A710" s="666" t="s">
        <v>12678</v>
      </c>
      <c r="B710" s="667" t="s">
        <v>12679</v>
      </c>
      <c r="C710" s="710" t="s">
        <v>12680</v>
      </c>
      <c r="D710" s="711">
        <v>2</v>
      </c>
      <c r="E710" s="712">
        <v>2798048</v>
      </c>
      <c r="F710" s="670">
        <f t="shared" si="28"/>
        <v>1399024</v>
      </c>
      <c r="G710" s="738"/>
      <c r="H710" s="669">
        <v>2</v>
      </c>
      <c r="I710" s="670">
        <v>2865280</v>
      </c>
      <c r="J710" s="716">
        <f t="shared" si="29"/>
        <v>1432640</v>
      </c>
      <c r="K710" s="738"/>
    </row>
    <row r="711" spans="1:12" s="654" customFormat="1">
      <c r="A711" s="675" t="s">
        <v>12681</v>
      </c>
      <c r="B711" s="676" t="s">
        <v>12673</v>
      </c>
      <c r="C711" s="677" t="s">
        <v>12682</v>
      </c>
      <c r="D711" s="711">
        <v>7</v>
      </c>
      <c r="E711" s="712">
        <v>4192650</v>
      </c>
      <c r="F711" s="670">
        <f t="shared" si="28"/>
        <v>598950</v>
      </c>
      <c r="G711" s="738"/>
      <c r="H711" s="669">
        <v>7</v>
      </c>
      <c r="I711" s="670">
        <v>4252710</v>
      </c>
      <c r="J711" s="670">
        <f t="shared" si="29"/>
        <v>607530</v>
      </c>
      <c r="K711" s="738"/>
    </row>
    <row r="712" spans="1:12" s="654" customFormat="1">
      <c r="A712" s="678" t="s">
        <v>12683</v>
      </c>
      <c r="B712" s="679" t="s">
        <v>12684</v>
      </c>
      <c r="C712" s="680" t="s">
        <v>12685</v>
      </c>
      <c r="D712" s="711">
        <v>1</v>
      </c>
      <c r="E712" s="712">
        <v>121000</v>
      </c>
      <c r="F712" s="670">
        <f t="shared" si="28"/>
        <v>121000</v>
      </c>
      <c r="G712" s="738"/>
      <c r="H712" s="669">
        <v>1</v>
      </c>
      <c r="I712" s="670">
        <v>121000</v>
      </c>
      <c r="J712" s="670">
        <f t="shared" si="29"/>
        <v>121000</v>
      </c>
      <c r="K712" s="738"/>
    </row>
    <row r="713" spans="1:12" s="654" customFormat="1" ht="22.5">
      <c r="A713" s="678" t="s">
        <v>12686</v>
      </c>
      <c r="B713" s="679" t="s">
        <v>12687</v>
      </c>
      <c r="C713" s="680" t="s">
        <v>12688</v>
      </c>
      <c r="D713" s="711">
        <v>3</v>
      </c>
      <c r="E713" s="712">
        <v>280500</v>
      </c>
      <c r="F713" s="670">
        <f t="shared" si="28"/>
        <v>93500</v>
      </c>
      <c r="G713" s="738"/>
      <c r="H713" s="669">
        <v>3</v>
      </c>
      <c r="I713" s="670">
        <v>280500</v>
      </c>
      <c r="J713" s="670">
        <f t="shared" si="29"/>
        <v>93500</v>
      </c>
      <c r="K713" s="738"/>
    </row>
    <row r="714" spans="1:12" s="654" customFormat="1" ht="22.5">
      <c r="A714" s="678" t="s">
        <v>12689</v>
      </c>
      <c r="B714" s="679" t="s">
        <v>12690</v>
      </c>
      <c r="C714" s="680" t="s">
        <v>12691</v>
      </c>
      <c r="D714" s="711">
        <v>1</v>
      </c>
      <c r="E714" s="712">
        <v>27390</v>
      </c>
      <c r="F714" s="670">
        <f t="shared" si="28"/>
        <v>27390</v>
      </c>
      <c r="G714" s="738"/>
      <c r="H714" s="669">
        <v>2</v>
      </c>
      <c r="I714" s="670">
        <v>54780</v>
      </c>
      <c r="J714" s="670">
        <f t="shared" si="29"/>
        <v>27390</v>
      </c>
      <c r="K714" s="738"/>
    </row>
    <row r="715" spans="1:12" s="654" customFormat="1" ht="22.5">
      <c r="A715" s="678" t="s">
        <v>12692</v>
      </c>
      <c r="B715" s="679" t="s">
        <v>12693</v>
      </c>
      <c r="C715" s="680" t="s">
        <v>12694</v>
      </c>
      <c r="D715" s="711">
        <v>2</v>
      </c>
      <c r="E715" s="712">
        <v>74360</v>
      </c>
      <c r="F715" s="670">
        <f t="shared" si="28"/>
        <v>37180</v>
      </c>
      <c r="G715" s="738"/>
      <c r="H715" s="669">
        <v>2</v>
      </c>
      <c r="I715" s="670">
        <v>78298</v>
      </c>
      <c r="J715" s="670">
        <f t="shared" si="29"/>
        <v>39149</v>
      </c>
      <c r="K715" s="738"/>
    </row>
    <row r="716" spans="1:12" s="654" customFormat="1">
      <c r="A716" s="678" t="s">
        <v>12695</v>
      </c>
      <c r="B716" s="679" t="s">
        <v>12670</v>
      </c>
      <c r="C716" s="680" t="s">
        <v>12696</v>
      </c>
      <c r="D716" s="711">
        <v>11</v>
      </c>
      <c r="E716" s="712">
        <v>726000</v>
      </c>
      <c r="F716" s="670">
        <f t="shared" si="28"/>
        <v>66000</v>
      </c>
      <c r="G716" s="738"/>
      <c r="H716" s="669">
        <v>10</v>
      </c>
      <c r="I716" s="670">
        <v>660000</v>
      </c>
      <c r="J716" s="670">
        <f t="shared" si="29"/>
        <v>66000</v>
      </c>
      <c r="K716" s="738"/>
    </row>
    <row r="717" spans="1:12" s="654" customFormat="1">
      <c r="A717" s="678" t="s">
        <v>12697</v>
      </c>
      <c r="B717" s="679" t="s">
        <v>12698</v>
      </c>
      <c r="C717" s="680" t="s">
        <v>12699</v>
      </c>
      <c r="D717" s="711">
        <v>3</v>
      </c>
      <c r="E717" s="712">
        <v>572550</v>
      </c>
      <c r="F717" s="670">
        <f t="shared" si="28"/>
        <v>190850</v>
      </c>
      <c r="G717" s="738"/>
      <c r="H717" s="669">
        <v>3</v>
      </c>
      <c r="I717" s="670">
        <v>572550</v>
      </c>
      <c r="J717" s="670">
        <f t="shared" si="29"/>
        <v>190850</v>
      </c>
      <c r="K717" s="738"/>
    </row>
    <row r="718" spans="1:12" s="654" customFormat="1">
      <c r="A718" s="678" t="s">
        <v>12700</v>
      </c>
      <c r="B718" s="679" t="s">
        <v>12701</v>
      </c>
      <c r="C718" s="680" t="s">
        <v>12702</v>
      </c>
      <c r="D718" s="711">
        <v>1</v>
      </c>
      <c r="E718" s="712">
        <v>68200</v>
      </c>
      <c r="F718" s="670">
        <f t="shared" si="28"/>
        <v>68200</v>
      </c>
      <c r="G718" s="738"/>
      <c r="H718" s="669">
        <v>1</v>
      </c>
      <c r="I718" s="670">
        <v>68200</v>
      </c>
      <c r="J718" s="670">
        <f t="shared" si="29"/>
        <v>68200</v>
      </c>
      <c r="K718" s="738"/>
    </row>
    <row r="719" spans="1:12" s="654" customFormat="1">
      <c r="A719" s="678" t="s">
        <v>12703</v>
      </c>
      <c r="B719" s="679" t="s">
        <v>12704</v>
      </c>
      <c r="C719" s="680" t="s">
        <v>12705</v>
      </c>
      <c r="D719" s="711">
        <v>2</v>
      </c>
      <c r="E719" s="712">
        <v>385000</v>
      </c>
      <c r="F719" s="670">
        <f t="shared" si="28"/>
        <v>192500</v>
      </c>
      <c r="G719" s="738"/>
      <c r="H719" s="669">
        <v>2</v>
      </c>
      <c r="I719" s="670">
        <v>385000</v>
      </c>
      <c r="J719" s="670">
        <f t="shared" si="29"/>
        <v>192500</v>
      </c>
      <c r="K719" s="738"/>
    </row>
    <row r="720" spans="1:12" s="654" customFormat="1">
      <c r="A720" s="678" t="s">
        <v>12706</v>
      </c>
      <c r="B720" s="679" t="s">
        <v>12673</v>
      </c>
      <c r="C720" s="680" t="s">
        <v>12707</v>
      </c>
      <c r="D720" s="711">
        <v>5</v>
      </c>
      <c r="E720" s="712">
        <v>7386940</v>
      </c>
      <c r="F720" s="670">
        <f t="shared" si="28"/>
        <v>1477388</v>
      </c>
      <c r="G720" s="738"/>
      <c r="H720" s="669">
        <v>5</v>
      </c>
      <c r="I720" s="670">
        <v>7439300</v>
      </c>
      <c r="J720" s="670">
        <f t="shared" si="29"/>
        <v>1487860</v>
      </c>
      <c r="K720" s="738"/>
    </row>
    <row r="721" spans="1:11" s="654" customFormat="1" ht="22.5">
      <c r="A721" s="685" t="s">
        <v>12708</v>
      </c>
      <c r="B721" s="685" t="s">
        <v>12709</v>
      </c>
      <c r="C721" s="686" t="s">
        <v>12710</v>
      </c>
      <c r="D721" s="711">
        <v>1</v>
      </c>
      <c r="E721" s="712">
        <v>27390</v>
      </c>
      <c r="F721" s="670">
        <f t="shared" si="28"/>
        <v>27390</v>
      </c>
      <c r="G721" s="738"/>
      <c r="H721" s="669">
        <v>1</v>
      </c>
      <c r="I721" s="670">
        <v>27390</v>
      </c>
      <c r="J721" s="670">
        <f t="shared" si="29"/>
        <v>27390</v>
      </c>
      <c r="K721" s="738"/>
    </row>
    <row r="722" spans="1:11" s="654" customFormat="1" ht="22.5">
      <c r="A722" s="685" t="s">
        <v>12711</v>
      </c>
      <c r="B722" s="685" t="s">
        <v>12712</v>
      </c>
      <c r="C722" s="686" t="s">
        <v>12713</v>
      </c>
      <c r="D722" s="711">
        <v>6</v>
      </c>
      <c r="E722" s="712">
        <v>179850</v>
      </c>
      <c r="F722" s="670">
        <f t="shared" si="28"/>
        <v>29975</v>
      </c>
      <c r="G722" s="738"/>
      <c r="H722" s="669">
        <v>6</v>
      </c>
      <c r="I722" s="670">
        <v>179850</v>
      </c>
      <c r="J722" s="670">
        <f t="shared" si="29"/>
        <v>29975</v>
      </c>
      <c r="K722" s="738"/>
    </row>
    <row r="723" spans="1:11" s="654" customFormat="1" ht="22.5">
      <c r="A723" s="685" t="s">
        <v>12714</v>
      </c>
      <c r="B723" s="685" t="s">
        <v>12715</v>
      </c>
      <c r="C723" s="686" t="s">
        <v>12716</v>
      </c>
      <c r="D723" s="711">
        <v>1</v>
      </c>
      <c r="E723" s="712">
        <v>29975</v>
      </c>
      <c r="F723" s="670">
        <f t="shared" si="28"/>
        <v>29975</v>
      </c>
      <c r="G723" s="738"/>
      <c r="H723" s="669">
        <v>1</v>
      </c>
      <c r="I723" s="670">
        <v>29975</v>
      </c>
      <c r="J723" s="670">
        <f t="shared" si="29"/>
        <v>29975</v>
      </c>
      <c r="K723" s="738"/>
    </row>
    <row r="724" spans="1:11" s="654" customFormat="1" ht="22.5">
      <c r="A724" s="685" t="s">
        <v>12717</v>
      </c>
      <c r="B724" s="685" t="s">
        <v>12718</v>
      </c>
      <c r="C724" s="686" t="s">
        <v>12719</v>
      </c>
      <c r="D724" s="711">
        <v>7</v>
      </c>
      <c r="E724" s="712">
        <v>209825</v>
      </c>
      <c r="F724" s="670">
        <f t="shared" si="28"/>
        <v>29975</v>
      </c>
      <c r="G724" s="738"/>
      <c r="H724" s="669">
        <v>4</v>
      </c>
      <c r="I724" s="670">
        <v>119900</v>
      </c>
      <c r="J724" s="670">
        <f t="shared" si="29"/>
        <v>29975</v>
      </c>
      <c r="K724" s="738"/>
    </row>
    <row r="725" spans="1:11" s="654" customFormat="1" ht="22.5">
      <c r="A725" s="685" t="s">
        <v>12720</v>
      </c>
      <c r="B725" s="685" t="s">
        <v>12721</v>
      </c>
      <c r="C725" s="686" t="s">
        <v>12722</v>
      </c>
      <c r="D725" s="711">
        <v>5</v>
      </c>
      <c r="E725" s="712">
        <v>149875</v>
      </c>
      <c r="F725" s="670">
        <f t="shared" si="28"/>
        <v>29975</v>
      </c>
      <c r="G725" s="738"/>
      <c r="H725" s="669">
        <v>5</v>
      </c>
      <c r="I725" s="670">
        <v>149875</v>
      </c>
      <c r="J725" s="670">
        <f t="shared" si="29"/>
        <v>29975</v>
      </c>
      <c r="K725" s="738"/>
    </row>
    <row r="726" spans="1:11" s="654" customFormat="1" ht="22.5">
      <c r="A726" s="685" t="s">
        <v>12723</v>
      </c>
      <c r="B726" s="685" t="s">
        <v>12724</v>
      </c>
      <c r="C726" s="686" t="s">
        <v>12725</v>
      </c>
      <c r="D726" s="711">
        <v>4</v>
      </c>
      <c r="E726" s="712">
        <v>164120</v>
      </c>
      <c r="F726" s="670">
        <f t="shared" si="28"/>
        <v>41030</v>
      </c>
      <c r="G726" s="738"/>
      <c r="H726" s="669">
        <v>4</v>
      </c>
      <c r="I726" s="670">
        <v>164120</v>
      </c>
      <c r="J726" s="670">
        <f t="shared" si="29"/>
        <v>41030</v>
      </c>
      <c r="K726" s="738"/>
    </row>
    <row r="727" spans="1:11" s="654" customFormat="1" ht="22.5">
      <c r="A727" s="685" t="s">
        <v>12726</v>
      </c>
      <c r="B727" s="685" t="s">
        <v>12727</v>
      </c>
      <c r="C727" s="686" t="s">
        <v>12728</v>
      </c>
      <c r="D727" s="711">
        <v>2</v>
      </c>
      <c r="E727" s="712">
        <v>71940</v>
      </c>
      <c r="F727" s="670">
        <f t="shared" si="28"/>
        <v>35970</v>
      </c>
      <c r="G727" s="738"/>
      <c r="H727" s="669">
        <v>2</v>
      </c>
      <c r="I727" s="670">
        <v>71940</v>
      </c>
      <c r="J727" s="670">
        <f t="shared" si="29"/>
        <v>35970</v>
      </c>
      <c r="K727" s="738"/>
    </row>
    <row r="728" spans="1:11" s="654" customFormat="1" ht="22.5">
      <c r="A728" s="685" t="s">
        <v>12729</v>
      </c>
      <c r="B728" s="685" t="s">
        <v>12730</v>
      </c>
      <c r="C728" s="686" t="s">
        <v>12731</v>
      </c>
      <c r="D728" s="711">
        <v>1</v>
      </c>
      <c r="E728" s="712">
        <v>41030</v>
      </c>
      <c r="F728" s="670">
        <f t="shared" si="28"/>
        <v>41030</v>
      </c>
      <c r="G728" s="738"/>
      <c r="H728" s="669">
        <v>1</v>
      </c>
      <c r="I728" s="670">
        <v>41030</v>
      </c>
      <c r="J728" s="670">
        <f t="shared" si="29"/>
        <v>41030</v>
      </c>
      <c r="K728" s="738"/>
    </row>
    <row r="729" spans="1:11" s="654" customFormat="1" ht="22.5">
      <c r="A729" s="685" t="s">
        <v>12732</v>
      </c>
      <c r="B729" s="685" t="s">
        <v>12733</v>
      </c>
      <c r="C729" s="686" t="s">
        <v>12734</v>
      </c>
      <c r="D729" s="711">
        <v>9</v>
      </c>
      <c r="E729" s="712">
        <v>269775</v>
      </c>
      <c r="F729" s="670">
        <f t="shared" si="28"/>
        <v>29975</v>
      </c>
      <c r="G729" s="738"/>
      <c r="H729" s="669">
        <v>8</v>
      </c>
      <c r="I729" s="670">
        <v>239800</v>
      </c>
      <c r="J729" s="670">
        <f t="shared" si="29"/>
        <v>29975</v>
      </c>
      <c r="K729" s="738"/>
    </row>
    <row r="730" spans="1:11" s="654" customFormat="1" ht="22.5">
      <c r="A730" s="685" t="s">
        <v>12735</v>
      </c>
      <c r="B730" s="685" t="s">
        <v>12736</v>
      </c>
      <c r="C730" s="686" t="s">
        <v>12737</v>
      </c>
      <c r="D730" s="711">
        <v>1</v>
      </c>
      <c r="E730" s="712">
        <v>35970</v>
      </c>
      <c r="F730" s="670">
        <f t="shared" si="28"/>
        <v>35970</v>
      </c>
      <c r="G730" s="738"/>
      <c r="H730" s="669">
        <v>1</v>
      </c>
      <c r="I730" s="670">
        <v>35970</v>
      </c>
      <c r="J730" s="670">
        <f t="shared" si="29"/>
        <v>35970</v>
      </c>
      <c r="K730" s="738"/>
    </row>
    <row r="731" spans="1:11" s="654" customFormat="1" ht="22.5">
      <c r="A731" s="685" t="s">
        <v>12738</v>
      </c>
      <c r="B731" s="685" t="s">
        <v>12739</v>
      </c>
      <c r="C731" s="686" t="s">
        <v>12740</v>
      </c>
      <c r="D731" s="711">
        <v>8</v>
      </c>
      <c r="E731" s="712">
        <v>239800</v>
      </c>
      <c r="F731" s="670">
        <f t="shared" si="28"/>
        <v>29975</v>
      </c>
      <c r="G731" s="738"/>
      <c r="H731" s="669">
        <v>7</v>
      </c>
      <c r="I731" s="670">
        <v>209825</v>
      </c>
      <c r="J731" s="670">
        <f t="shared" si="29"/>
        <v>29975</v>
      </c>
      <c r="K731" s="738"/>
    </row>
    <row r="732" spans="1:11" s="654" customFormat="1" ht="22.5">
      <c r="A732" s="685" t="s">
        <v>12741</v>
      </c>
      <c r="B732" s="685" t="s">
        <v>12742</v>
      </c>
      <c r="C732" s="686" t="s">
        <v>12743</v>
      </c>
      <c r="D732" s="711">
        <v>2</v>
      </c>
      <c r="E732" s="712">
        <v>59950</v>
      </c>
      <c r="F732" s="670">
        <f t="shared" si="28"/>
        <v>29975</v>
      </c>
      <c r="G732" s="738"/>
      <c r="H732" s="669">
        <v>2</v>
      </c>
      <c r="I732" s="670">
        <v>59950</v>
      </c>
      <c r="J732" s="670">
        <f t="shared" si="29"/>
        <v>29975</v>
      </c>
      <c r="K732" s="738"/>
    </row>
    <row r="733" spans="1:11" s="654" customFormat="1" ht="22.5">
      <c r="A733" s="685" t="s">
        <v>12744</v>
      </c>
      <c r="B733" s="685" t="s">
        <v>12745</v>
      </c>
      <c r="C733" s="686" t="s">
        <v>12746</v>
      </c>
      <c r="D733" s="711">
        <v>1</v>
      </c>
      <c r="E733" s="712">
        <v>90200</v>
      </c>
      <c r="F733" s="670">
        <f t="shared" si="28"/>
        <v>90200</v>
      </c>
      <c r="G733" s="738"/>
      <c r="H733" s="669">
        <v>1</v>
      </c>
      <c r="I733" s="670">
        <v>90200</v>
      </c>
      <c r="J733" s="670">
        <f t="shared" si="29"/>
        <v>90200</v>
      </c>
      <c r="K733" s="738"/>
    </row>
    <row r="734" spans="1:11" s="654" customFormat="1" ht="22.5">
      <c r="A734" s="685" t="s">
        <v>12747</v>
      </c>
      <c r="B734" s="685" t="s">
        <v>12748</v>
      </c>
      <c r="C734" s="686" t="s">
        <v>12749</v>
      </c>
      <c r="D734" s="711">
        <v>1</v>
      </c>
      <c r="E734" s="712">
        <v>29975</v>
      </c>
      <c r="F734" s="670">
        <f t="shared" si="28"/>
        <v>29975</v>
      </c>
      <c r="G734" s="738"/>
      <c r="H734" s="669">
        <v>1</v>
      </c>
      <c r="I734" s="670">
        <v>29975</v>
      </c>
      <c r="J734" s="670">
        <f t="shared" si="29"/>
        <v>29975</v>
      </c>
      <c r="K734" s="738"/>
    </row>
    <row r="735" spans="1:11" s="654" customFormat="1" ht="22.5">
      <c r="A735" s="685" t="s">
        <v>12750</v>
      </c>
      <c r="B735" s="685" t="s">
        <v>12751</v>
      </c>
      <c r="C735" s="686" t="s">
        <v>12752</v>
      </c>
      <c r="D735" s="711">
        <v>0</v>
      </c>
      <c r="E735" s="712">
        <v>0</v>
      </c>
      <c r="F735" s="670">
        <v>0</v>
      </c>
      <c r="G735" s="738"/>
      <c r="H735" s="669">
        <v>1</v>
      </c>
      <c r="I735" s="670">
        <v>52910</v>
      </c>
      <c r="J735" s="670">
        <f t="shared" si="29"/>
        <v>52910</v>
      </c>
      <c r="K735" s="738"/>
    </row>
    <row r="736" spans="1:11" s="654" customFormat="1" ht="22.5">
      <c r="A736" s="685" t="s">
        <v>12753</v>
      </c>
      <c r="B736" s="685" t="s">
        <v>12754</v>
      </c>
      <c r="C736" s="686" t="s">
        <v>12755</v>
      </c>
      <c r="D736" s="711">
        <v>1</v>
      </c>
      <c r="E736" s="712">
        <v>203500</v>
      </c>
      <c r="F736" s="670">
        <f t="shared" ref="F736:F785" si="30">E736/D736</f>
        <v>203500</v>
      </c>
      <c r="G736" s="738"/>
      <c r="H736" s="669">
        <v>1</v>
      </c>
      <c r="I736" s="670">
        <v>203500</v>
      </c>
      <c r="J736" s="670">
        <f t="shared" si="29"/>
        <v>203500</v>
      </c>
      <c r="K736" s="738"/>
    </row>
    <row r="737" spans="1:11" s="654" customFormat="1" ht="22.5">
      <c r="A737" s="685" t="s">
        <v>12756</v>
      </c>
      <c r="B737" s="685" t="s">
        <v>12757</v>
      </c>
      <c r="C737" s="686" t="s">
        <v>12758</v>
      </c>
      <c r="D737" s="711">
        <v>1</v>
      </c>
      <c r="E737" s="712">
        <v>52910</v>
      </c>
      <c r="F737" s="670">
        <f t="shared" si="30"/>
        <v>52910</v>
      </c>
      <c r="G737" s="738"/>
      <c r="H737" s="669">
        <v>1</v>
      </c>
      <c r="I737" s="670">
        <v>52910</v>
      </c>
      <c r="J737" s="670">
        <f t="shared" si="29"/>
        <v>52910</v>
      </c>
      <c r="K737" s="738"/>
    </row>
    <row r="738" spans="1:11" s="654" customFormat="1" ht="22.5">
      <c r="A738" s="687" t="s">
        <v>12759</v>
      </c>
      <c r="B738" s="687" t="s">
        <v>12760</v>
      </c>
      <c r="C738" s="688" t="s">
        <v>12761</v>
      </c>
      <c r="D738" s="711">
        <v>1</v>
      </c>
      <c r="E738" s="712">
        <v>203500</v>
      </c>
      <c r="F738" s="670">
        <f t="shared" si="30"/>
        <v>203500</v>
      </c>
      <c r="G738" s="689"/>
      <c r="H738" s="681">
        <v>1</v>
      </c>
      <c r="I738" s="670">
        <v>203500</v>
      </c>
      <c r="J738" s="682">
        <f t="shared" si="29"/>
        <v>203500</v>
      </c>
      <c r="K738" s="689"/>
    </row>
    <row r="739" spans="1:11" s="654" customFormat="1" ht="22.5">
      <c r="A739" s="687" t="s">
        <v>12762</v>
      </c>
      <c r="B739" s="687" t="s">
        <v>12763</v>
      </c>
      <c r="C739" s="688" t="s">
        <v>12764</v>
      </c>
      <c r="D739" s="711">
        <v>8</v>
      </c>
      <c r="E739" s="712">
        <v>626560</v>
      </c>
      <c r="F739" s="670">
        <f t="shared" si="30"/>
        <v>78320</v>
      </c>
      <c r="G739" s="689"/>
      <c r="H739" s="681">
        <v>7</v>
      </c>
      <c r="I739" s="670">
        <v>548240</v>
      </c>
      <c r="J739" s="682">
        <f t="shared" si="29"/>
        <v>78320</v>
      </c>
      <c r="K739" s="689"/>
    </row>
    <row r="740" spans="1:11" s="654" customFormat="1">
      <c r="A740" s="687" t="s">
        <v>12765</v>
      </c>
      <c r="B740" s="687" t="s">
        <v>12766</v>
      </c>
      <c r="C740" s="688" t="s">
        <v>12767</v>
      </c>
      <c r="D740" s="711">
        <v>5</v>
      </c>
      <c r="E740" s="712">
        <v>363000</v>
      </c>
      <c r="F740" s="670">
        <f t="shared" si="30"/>
        <v>72600</v>
      </c>
      <c r="G740" s="689"/>
      <c r="H740" s="681">
        <v>5</v>
      </c>
      <c r="I740" s="670">
        <v>363000</v>
      </c>
      <c r="J740" s="682">
        <f t="shared" si="29"/>
        <v>72600</v>
      </c>
      <c r="K740" s="689"/>
    </row>
    <row r="741" spans="1:11" s="654" customFormat="1" ht="22.5">
      <c r="A741" s="687" t="s">
        <v>12768</v>
      </c>
      <c r="B741" s="687" t="s">
        <v>12769</v>
      </c>
      <c r="C741" s="688" t="s">
        <v>12770</v>
      </c>
      <c r="D741" s="711">
        <v>1</v>
      </c>
      <c r="E741" s="712">
        <v>90200</v>
      </c>
      <c r="F741" s="670">
        <f t="shared" si="30"/>
        <v>90200</v>
      </c>
      <c r="G741" s="689"/>
      <c r="H741" s="681">
        <v>1</v>
      </c>
      <c r="I741" s="670">
        <v>90200</v>
      </c>
      <c r="J741" s="682">
        <f t="shared" si="29"/>
        <v>90200</v>
      </c>
      <c r="K741" s="689"/>
    </row>
    <row r="742" spans="1:11" s="654" customFormat="1" ht="22.5">
      <c r="A742" s="687" t="s">
        <v>12771</v>
      </c>
      <c r="B742" s="687" t="s">
        <v>12772</v>
      </c>
      <c r="C742" s="688" t="s">
        <v>12773</v>
      </c>
      <c r="D742" s="711">
        <v>2</v>
      </c>
      <c r="E742" s="712">
        <v>180400</v>
      </c>
      <c r="F742" s="670">
        <f t="shared" si="30"/>
        <v>90200</v>
      </c>
      <c r="G742" s="689"/>
      <c r="H742" s="681">
        <v>2</v>
      </c>
      <c r="I742" s="670">
        <v>180400</v>
      </c>
      <c r="J742" s="682">
        <f t="shared" si="29"/>
        <v>90200</v>
      </c>
      <c r="K742" s="689"/>
    </row>
    <row r="743" spans="1:11" s="654" customFormat="1" ht="22.5">
      <c r="A743" s="687" t="s">
        <v>12774</v>
      </c>
      <c r="B743" s="687" t="s">
        <v>12775</v>
      </c>
      <c r="C743" s="688" t="s">
        <v>12776</v>
      </c>
      <c r="D743" s="711">
        <v>2</v>
      </c>
      <c r="E743" s="712">
        <v>156640</v>
      </c>
      <c r="F743" s="670">
        <f t="shared" si="30"/>
        <v>78320</v>
      </c>
      <c r="G743" s="689"/>
      <c r="H743" s="681">
        <v>2</v>
      </c>
      <c r="I743" s="670">
        <v>156640</v>
      </c>
      <c r="J743" s="682">
        <f t="shared" si="29"/>
        <v>78320</v>
      </c>
      <c r="K743" s="689"/>
    </row>
    <row r="744" spans="1:11" s="654" customFormat="1" ht="22.5">
      <c r="A744" s="687" t="s">
        <v>12777</v>
      </c>
      <c r="B744" s="687" t="s">
        <v>12778</v>
      </c>
      <c r="C744" s="688" t="s">
        <v>12779</v>
      </c>
      <c r="D744" s="711">
        <v>9</v>
      </c>
      <c r="E744" s="712">
        <v>369270</v>
      </c>
      <c r="F744" s="670">
        <f t="shared" si="30"/>
        <v>41030</v>
      </c>
      <c r="G744" s="689"/>
      <c r="H744" s="681">
        <v>8</v>
      </c>
      <c r="I744" s="670">
        <v>328240</v>
      </c>
      <c r="J744" s="682">
        <f t="shared" si="29"/>
        <v>41030</v>
      </c>
      <c r="K744" s="689"/>
    </row>
    <row r="745" spans="1:11" s="654" customFormat="1" ht="22.5">
      <c r="A745" s="687" t="s">
        <v>12780</v>
      </c>
      <c r="B745" s="687" t="s">
        <v>12781</v>
      </c>
      <c r="C745" s="688" t="s">
        <v>12782</v>
      </c>
      <c r="D745" s="711">
        <v>2</v>
      </c>
      <c r="E745" s="712">
        <v>422400</v>
      </c>
      <c r="F745" s="670">
        <f t="shared" si="30"/>
        <v>211200</v>
      </c>
      <c r="G745" s="689"/>
      <c r="H745" s="681">
        <v>2</v>
      </c>
      <c r="I745" s="670">
        <v>422400</v>
      </c>
      <c r="J745" s="682">
        <f t="shared" si="29"/>
        <v>211200</v>
      </c>
      <c r="K745" s="689"/>
    </row>
    <row r="746" spans="1:11" s="654" customFormat="1" ht="22.5">
      <c r="A746" s="687" t="s">
        <v>12783</v>
      </c>
      <c r="B746" s="687" t="s">
        <v>12784</v>
      </c>
      <c r="C746" s="688" t="s">
        <v>12785</v>
      </c>
      <c r="D746" s="711">
        <v>1</v>
      </c>
      <c r="E746" s="712">
        <v>35970</v>
      </c>
      <c r="F746" s="670">
        <f t="shared" si="30"/>
        <v>35970</v>
      </c>
      <c r="G746" s="689"/>
      <c r="H746" s="681">
        <v>1</v>
      </c>
      <c r="I746" s="670">
        <v>35970</v>
      </c>
      <c r="J746" s="682">
        <f t="shared" si="29"/>
        <v>35970</v>
      </c>
      <c r="K746" s="689"/>
    </row>
    <row r="747" spans="1:11" s="654" customFormat="1">
      <c r="A747" s="687" t="s">
        <v>12786</v>
      </c>
      <c r="B747" s="687" t="s">
        <v>12673</v>
      </c>
      <c r="C747" s="688" t="s">
        <v>12787</v>
      </c>
      <c r="D747" s="711">
        <v>7</v>
      </c>
      <c r="E747" s="712">
        <v>3773000</v>
      </c>
      <c r="F747" s="670">
        <f t="shared" si="30"/>
        <v>539000</v>
      </c>
      <c r="G747" s="689"/>
      <c r="H747" s="681">
        <v>3</v>
      </c>
      <c r="I747" s="670">
        <v>1716000</v>
      </c>
      <c r="J747" s="682">
        <f t="shared" si="29"/>
        <v>572000</v>
      </c>
      <c r="K747" s="726"/>
    </row>
    <row r="748" spans="1:11" s="654" customFormat="1" ht="22.5">
      <c r="A748" s="687" t="s">
        <v>12788</v>
      </c>
      <c r="B748" s="687" t="s">
        <v>12789</v>
      </c>
      <c r="C748" s="688" t="s">
        <v>12790</v>
      </c>
      <c r="D748" s="711">
        <v>7</v>
      </c>
      <c r="E748" s="712">
        <v>893200</v>
      </c>
      <c r="F748" s="670">
        <f t="shared" si="30"/>
        <v>127600</v>
      </c>
      <c r="G748" s="689"/>
      <c r="H748" s="681">
        <v>7</v>
      </c>
      <c r="I748" s="670">
        <v>893200</v>
      </c>
      <c r="J748" s="682">
        <f t="shared" si="29"/>
        <v>127600</v>
      </c>
      <c r="K748" s="726"/>
    </row>
    <row r="749" spans="1:11" s="654" customFormat="1" ht="22.5">
      <c r="A749" s="687" t="s">
        <v>12791</v>
      </c>
      <c r="B749" s="687" t="s">
        <v>12792</v>
      </c>
      <c r="C749" s="688" t="s">
        <v>12793</v>
      </c>
      <c r="D749" s="711">
        <v>2</v>
      </c>
      <c r="E749" s="712">
        <v>82060</v>
      </c>
      <c r="F749" s="670">
        <f t="shared" si="30"/>
        <v>41030</v>
      </c>
      <c r="G749" s="689"/>
      <c r="H749" s="681">
        <v>2</v>
      </c>
      <c r="I749" s="670">
        <v>82060</v>
      </c>
      <c r="J749" s="682">
        <f t="shared" si="29"/>
        <v>41030</v>
      </c>
      <c r="K749" s="726"/>
    </row>
    <row r="750" spans="1:11" s="654" customFormat="1" ht="22.5">
      <c r="A750" s="687" t="s">
        <v>12794</v>
      </c>
      <c r="B750" s="687" t="s">
        <v>12795</v>
      </c>
      <c r="C750" s="688" t="s">
        <v>12796</v>
      </c>
      <c r="D750" s="711">
        <v>9</v>
      </c>
      <c r="E750" s="712">
        <v>269775</v>
      </c>
      <c r="F750" s="670">
        <f t="shared" si="30"/>
        <v>29975</v>
      </c>
      <c r="G750" s="689"/>
      <c r="H750" s="681">
        <v>9</v>
      </c>
      <c r="I750" s="670">
        <v>269775</v>
      </c>
      <c r="J750" s="682">
        <f t="shared" si="29"/>
        <v>29975</v>
      </c>
      <c r="K750" s="726"/>
    </row>
    <row r="751" spans="1:11" s="654" customFormat="1">
      <c r="A751" s="687" t="s">
        <v>12797</v>
      </c>
      <c r="B751" s="687" t="s">
        <v>12798</v>
      </c>
      <c r="C751" s="688" t="s">
        <v>12799</v>
      </c>
      <c r="D751" s="711">
        <v>6</v>
      </c>
      <c r="E751" s="712">
        <v>409200</v>
      </c>
      <c r="F751" s="670">
        <f t="shared" si="30"/>
        <v>68200</v>
      </c>
      <c r="G751" s="689"/>
      <c r="H751" s="681">
        <v>3</v>
      </c>
      <c r="I751" s="670">
        <v>204600</v>
      </c>
      <c r="J751" s="682">
        <f t="shared" si="29"/>
        <v>68200</v>
      </c>
      <c r="K751" s="726"/>
    </row>
    <row r="752" spans="1:11" s="654" customFormat="1" ht="22.5">
      <c r="A752" s="687" t="s">
        <v>12800</v>
      </c>
      <c r="B752" s="687" t="s">
        <v>12801</v>
      </c>
      <c r="C752" s="688" t="s">
        <v>12802</v>
      </c>
      <c r="D752" s="711">
        <v>1</v>
      </c>
      <c r="E752" s="712">
        <v>29975</v>
      </c>
      <c r="F752" s="670">
        <f t="shared" si="30"/>
        <v>29975</v>
      </c>
      <c r="G752" s="689"/>
      <c r="H752" s="681">
        <v>1</v>
      </c>
      <c r="I752" s="670">
        <v>29975</v>
      </c>
      <c r="J752" s="682">
        <f t="shared" si="29"/>
        <v>29975</v>
      </c>
      <c r="K752" s="726"/>
    </row>
    <row r="753" spans="1:11" s="654" customFormat="1" ht="22.5">
      <c r="A753" s="687" t="s">
        <v>12803</v>
      </c>
      <c r="B753" s="687" t="s">
        <v>12804</v>
      </c>
      <c r="C753" s="688" t="s">
        <v>12805</v>
      </c>
      <c r="D753" s="711">
        <v>1</v>
      </c>
      <c r="E753" s="712">
        <v>90200</v>
      </c>
      <c r="F753" s="670">
        <f t="shared" si="30"/>
        <v>90200</v>
      </c>
      <c r="G753" s="689"/>
      <c r="H753" s="681">
        <v>1</v>
      </c>
      <c r="I753" s="670">
        <v>90200</v>
      </c>
      <c r="J753" s="682">
        <f t="shared" si="29"/>
        <v>90200</v>
      </c>
      <c r="K753" s="726"/>
    </row>
    <row r="754" spans="1:11" s="654" customFormat="1" ht="22.5">
      <c r="A754" s="687" t="s">
        <v>12806</v>
      </c>
      <c r="B754" s="687" t="s">
        <v>12807</v>
      </c>
      <c r="C754" s="688" t="s">
        <v>12808</v>
      </c>
      <c r="D754" s="711">
        <v>1</v>
      </c>
      <c r="E754" s="712">
        <v>90200</v>
      </c>
      <c r="F754" s="670">
        <f t="shared" si="30"/>
        <v>90200</v>
      </c>
      <c r="G754" s="689"/>
      <c r="H754" s="681">
        <v>1</v>
      </c>
      <c r="I754" s="670">
        <v>90200</v>
      </c>
      <c r="J754" s="682">
        <f t="shared" si="29"/>
        <v>90200</v>
      </c>
      <c r="K754" s="726"/>
    </row>
    <row r="755" spans="1:11" s="654" customFormat="1" ht="22.5">
      <c r="A755" s="687" t="s">
        <v>12809</v>
      </c>
      <c r="B755" s="687" t="s">
        <v>12810</v>
      </c>
      <c r="C755" s="688" t="s">
        <v>12811</v>
      </c>
      <c r="D755" s="711">
        <v>2</v>
      </c>
      <c r="E755" s="712">
        <v>407000</v>
      </c>
      <c r="F755" s="670">
        <f t="shared" si="30"/>
        <v>203500</v>
      </c>
      <c r="G755" s="689"/>
      <c r="H755" s="681">
        <v>1</v>
      </c>
      <c r="I755" s="670">
        <v>203500</v>
      </c>
      <c r="J755" s="682">
        <f t="shared" si="29"/>
        <v>203500</v>
      </c>
      <c r="K755" s="726"/>
    </row>
    <row r="756" spans="1:11" s="654" customFormat="1" ht="22.5">
      <c r="A756" s="687" t="s">
        <v>12812</v>
      </c>
      <c r="B756" s="687" t="s">
        <v>12813</v>
      </c>
      <c r="C756" s="688" t="s">
        <v>12814</v>
      </c>
      <c r="D756" s="711">
        <v>1</v>
      </c>
      <c r="E756" s="712">
        <v>52910</v>
      </c>
      <c r="F756" s="670">
        <f t="shared" si="30"/>
        <v>52910</v>
      </c>
      <c r="G756" s="689"/>
      <c r="H756" s="681">
        <v>1</v>
      </c>
      <c r="I756" s="670">
        <v>52910</v>
      </c>
      <c r="J756" s="682">
        <f t="shared" si="29"/>
        <v>52910</v>
      </c>
      <c r="K756" s="726"/>
    </row>
    <row r="757" spans="1:11" s="654" customFormat="1" ht="22.5">
      <c r="A757" s="687" t="s">
        <v>12815</v>
      </c>
      <c r="B757" s="687" t="s">
        <v>12816</v>
      </c>
      <c r="C757" s="688" t="s">
        <v>12817</v>
      </c>
      <c r="D757" s="711">
        <v>1</v>
      </c>
      <c r="E757" s="712">
        <v>52910</v>
      </c>
      <c r="F757" s="670">
        <f t="shared" si="30"/>
        <v>52910</v>
      </c>
      <c r="G757" s="689"/>
      <c r="H757" s="681">
        <v>1</v>
      </c>
      <c r="I757" s="670">
        <v>52910</v>
      </c>
      <c r="J757" s="682">
        <f t="shared" si="29"/>
        <v>52910</v>
      </c>
      <c r="K757" s="726"/>
    </row>
    <row r="758" spans="1:11" s="654" customFormat="1" ht="22.5">
      <c r="A758" s="687" t="s">
        <v>12818</v>
      </c>
      <c r="B758" s="687" t="s">
        <v>12819</v>
      </c>
      <c r="C758" s="688" t="s">
        <v>12820</v>
      </c>
      <c r="D758" s="711">
        <v>2</v>
      </c>
      <c r="E758" s="712">
        <v>105820</v>
      </c>
      <c r="F758" s="670">
        <f t="shared" si="30"/>
        <v>52910</v>
      </c>
      <c r="G758" s="689"/>
      <c r="H758" s="681">
        <v>2</v>
      </c>
      <c r="I758" s="670">
        <v>105820</v>
      </c>
      <c r="J758" s="682">
        <f t="shared" si="29"/>
        <v>52910</v>
      </c>
      <c r="K758" s="726"/>
    </row>
    <row r="759" spans="1:11" s="654" customFormat="1" ht="22.5">
      <c r="A759" s="687" t="s">
        <v>12821</v>
      </c>
      <c r="B759" s="687" t="s">
        <v>12822</v>
      </c>
      <c r="C759" s="688" t="s">
        <v>12823</v>
      </c>
      <c r="D759" s="711">
        <v>6</v>
      </c>
      <c r="E759" s="712">
        <v>246180</v>
      </c>
      <c r="F759" s="670">
        <f t="shared" si="30"/>
        <v>41030</v>
      </c>
      <c r="G759" s="689"/>
      <c r="H759" s="681">
        <v>4</v>
      </c>
      <c r="I759" s="670">
        <v>164120</v>
      </c>
      <c r="J759" s="682">
        <f t="shared" si="29"/>
        <v>41030</v>
      </c>
      <c r="K759" s="726"/>
    </row>
    <row r="760" spans="1:11" s="654" customFormat="1" ht="22.5">
      <c r="A760" s="687" t="s">
        <v>12824</v>
      </c>
      <c r="B760" s="687" t="s">
        <v>12825</v>
      </c>
      <c r="C760" s="688" t="s">
        <v>12826</v>
      </c>
      <c r="D760" s="711">
        <v>1</v>
      </c>
      <c r="E760" s="712">
        <v>90200</v>
      </c>
      <c r="F760" s="670">
        <f t="shared" si="30"/>
        <v>90200</v>
      </c>
      <c r="G760" s="689"/>
      <c r="H760" s="681">
        <v>1</v>
      </c>
      <c r="I760" s="670">
        <v>90200</v>
      </c>
      <c r="J760" s="682">
        <f t="shared" si="29"/>
        <v>90200</v>
      </c>
      <c r="K760" s="726"/>
    </row>
    <row r="761" spans="1:11" s="654" customFormat="1" ht="22.5">
      <c r="A761" s="687" t="s">
        <v>12827</v>
      </c>
      <c r="B761" s="687" t="s">
        <v>12828</v>
      </c>
      <c r="C761" s="688" t="s">
        <v>12829</v>
      </c>
      <c r="D761" s="711">
        <v>3</v>
      </c>
      <c r="E761" s="712">
        <v>382800</v>
      </c>
      <c r="F761" s="670">
        <f t="shared" si="30"/>
        <v>127600</v>
      </c>
      <c r="G761" s="689"/>
      <c r="H761" s="681">
        <v>2</v>
      </c>
      <c r="I761" s="670">
        <v>255200</v>
      </c>
      <c r="J761" s="682">
        <f t="shared" si="29"/>
        <v>127600</v>
      </c>
      <c r="K761" s="726"/>
    </row>
    <row r="762" spans="1:11" s="654" customFormat="1" ht="22.5">
      <c r="A762" s="687" t="s">
        <v>12830</v>
      </c>
      <c r="B762" s="687" t="s">
        <v>12831</v>
      </c>
      <c r="C762" s="688" t="s">
        <v>12832</v>
      </c>
      <c r="D762" s="711">
        <v>5</v>
      </c>
      <c r="E762" s="712">
        <v>179850</v>
      </c>
      <c r="F762" s="670">
        <f t="shared" si="30"/>
        <v>35970</v>
      </c>
      <c r="G762" s="689"/>
      <c r="H762" s="681">
        <v>4</v>
      </c>
      <c r="I762" s="670">
        <v>143880</v>
      </c>
      <c r="J762" s="682">
        <f t="shared" si="29"/>
        <v>35970</v>
      </c>
      <c r="K762" s="726"/>
    </row>
    <row r="763" spans="1:11" s="654" customFormat="1" ht="22.5">
      <c r="A763" s="687" t="s">
        <v>12833</v>
      </c>
      <c r="B763" s="687" t="s">
        <v>12834</v>
      </c>
      <c r="C763" s="688" t="s">
        <v>12835</v>
      </c>
      <c r="D763" s="711">
        <v>2</v>
      </c>
      <c r="E763" s="712">
        <v>156640</v>
      </c>
      <c r="F763" s="670">
        <f t="shared" si="30"/>
        <v>78320</v>
      </c>
      <c r="G763" s="689"/>
      <c r="H763" s="681">
        <v>1</v>
      </c>
      <c r="I763" s="670">
        <v>78320</v>
      </c>
      <c r="J763" s="682">
        <f t="shared" si="29"/>
        <v>78320</v>
      </c>
      <c r="K763" s="726"/>
    </row>
    <row r="764" spans="1:11" s="654" customFormat="1" ht="22.5">
      <c r="A764" s="687" t="s">
        <v>12836</v>
      </c>
      <c r="B764" s="687" t="s">
        <v>12837</v>
      </c>
      <c r="C764" s="688" t="s">
        <v>12838</v>
      </c>
      <c r="D764" s="711">
        <v>1</v>
      </c>
      <c r="E764" s="712">
        <v>127600</v>
      </c>
      <c r="F764" s="670">
        <f t="shared" si="30"/>
        <v>127600</v>
      </c>
      <c r="G764" s="689"/>
      <c r="H764" s="681">
        <v>1</v>
      </c>
      <c r="I764" s="670">
        <v>127600</v>
      </c>
      <c r="J764" s="682">
        <f t="shared" si="29"/>
        <v>127600</v>
      </c>
      <c r="K764" s="726"/>
    </row>
    <row r="765" spans="1:11" s="654" customFormat="1" ht="22.5">
      <c r="A765" s="687" t="s">
        <v>12839</v>
      </c>
      <c r="B765" s="687" t="s">
        <v>12840</v>
      </c>
      <c r="C765" s="688" t="s">
        <v>12841</v>
      </c>
      <c r="D765" s="711">
        <v>1</v>
      </c>
      <c r="E765" s="712">
        <v>52910</v>
      </c>
      <c r="F765" s="670">
        <f t="shared" si="30"/>
        <v>52910</v>
      </c>
      <c r="G765" s="689"/>
      <c r="H765" s="681">
        <v>1</v>
      </c>
      <c r="I765" s="670">
        <v>52910</v>
      </c>
      <c r="J765" s="682">
        <f t="shared" si="29"/>
        <v>52910</v>
      </c>
      <c r="K765" s="726"/>
    </row>
    <row r="766" spans="1:11" s="654" customFormat="1" ht="22.5">
      <c r="A766" s="687" t="s">
        <v>12842</v>
      </c>
      <c r="B766" s="687" t="s">
        <v>12843</v>
      </c>
      <c r="C766" s="688" t="s">
        <v>12844</v>
      </c>
      <c r="D766" s="711">
        <v>1</v>
      </c>
      <c r="E766" s="712">
        <v>52910</v>
      </c>
      <c r="F766" s="670">
        <f t="shared" si="30"/>
        <v>52910</v>
      </c>
      <c r="G766" s="689"/>
      <c r="H766" s="681">
        <v>1</v>
      </c>
      <c r="I766" s="670">
        <v>52910</v>
      </c>
      <c r="J766" s="682">
        <f t="shared" si="29"/>
        <v>52910</v>
      </c>
      <c r="K766" s="726"/>
    </row>
    <row r="767" spans="1:11" s="654" customFormat="1" ht="22.5">
      <c r="A767" s="687" t="s">
        <v>12845</v>
      </c>
      <c r="B767" s="687" t="s">
        <v>12846</v>
      </c>
      <c r="C767" s="688" t="s">
        <v>12847</v>
      </c>
      <c r="D767" s="711">
        <v>1</v>
      </c>
      <c r="E767" s="712">
        <v>203500</v>
      </c>
      <c r="F767" s="670">
        <f t="shared" si="30"/>
        <v>203500</v>
      </c>
      <c r="G767" s="689"/>
      <c r="H767" s="681">
        <v>1</v>
      </c>
      <c r="I767" s="670">
        <v>203500</v>
      </c>
      <c r="J767" s="682">
        <f t="shared" si="29"/>
        <v>203500</v>
      </c>
      <c r="K767" s="726"/>
    </row>
    <row r="768" spans="1:11" s="654" customFormat="1" ht="22.5">
      <c r="A768" s="687" t="s">
        <v>12848</v>
      </c>
      <c r="B768" s="687" t="s">
        <v>12849</v>
      </c>
      <c r="C768" s="688" t="s">
        <v>12850</v>
      </c>
      <c r="D768" s="711">
        <v>1</v>
      </c>
      <c r="E768" s="712">
        <v>35970</v>
      </c>
      <c r="F768" s="670">
        <f t="shared" si="30"/>
        <v>35970</v>
      </c>
      <c r="G768" s="689"/>
      <c r="H768" s="681">
        <v>1</v>
      </c>
      <c r="I768" s="670">
        <v>35970</v>
      </c>
      <c r="J768" s="682">
        <f t="shared" si="29"/>
        <v>35970</v>
      </c>
      <c r="K768" s="726"/>
    </row>
    <row r="769" spans="1:11" s="654" customFormat="1" ht="22.5">
      <c r="A769" s="687" t="s">
        <v>12851</v>
      </c>
      <c r="B769" s="687" t="s">
        <v>12852</v>
      </c>
      <c r="C769" s="688" t="s">
        <v>12853</v>
      </c>
      <c r="D769" s="711">
        <v>1</v>
      </c>
      <c r="E769" s="712">
        <v>271700</v>
      </c>
      <c r="F769" s="670">
        <f t="shared" si="30"/>
        <v>271700</v>
      </c>
      <c r="G769" s="689"/>
      <c r="H769" s="681">
        <v>1</v>
      </c>
      <c r="I769" s="670">
        <v>271700</v>
      </c>
      <c r="J769" s="682">
        <f t="shared" si="29"/>
        <v>271700</v>
      </c>
      <c r="K769" s="726"/>
    </row>
    <row r="770" spans="1:11" s="654" customFormat="1" ht="22.5">
      <c r="A770" s="687" t="s">
        <v>12854</v>
      </c>
      <c r="B770" s="687" t="s">
        <v>12855</v>
      </c>
      <c r="C770" s="688" t="s">
        <v>12856</v>
      </c>
      <c r="D770" s="711">
        <v>2</v>
      </c>
      <c r="E770" s="712">
        <v>82060</v>
      </c>
      <c r="F770" s="670">
        <f t="shared" si="30"/>
        <v>41030</v>
      </c>
      <c r="G770" s="689"/>
      <c r="H770" s="681">
        <v>2</v>
      </c>
      <c r="I770" s="670">
        <v>82060</v>
      </c>
      <c r="J770" s="682">
        <f t="shared" si="29"/>
        <v>41030</v>
      </c>
      <c r="K770" s="726"/>
    </row>
    <row r="771" spans="1:11" s="654" customFormat="1" ht="22.5">
      <c r="A771" s="687" t="s">
        <v>12857</v>
      </c>
      <c r="B771" s="687" t="s">
        <v>12858</v>
      </c>
      <c r="C771" s="688" t="s">
        <v>12859</v>
      </c>
      <c r="D771" s="711">
        <v>2</v>
      </c>
      <c r="E771" s="712">
        <v>82060</v>
      </c>
      <c r="F771" s="670">
        <f t="shared" si="30"/>
        <v>41030</v>
      </c>
      <c r="G771" s="689"/>
      <c r="H771" s="681">
        <v>2</v>
      </c>
      <c r="I771" s="670">
        <v>82060</v>
      </c>
      <c r="J771" s="682">
        <f t="shared" ref="J771:J785" si="31">I771/H771</f>
        <v>41030</v>
      </c>
      <c r="K771" s="726"/>
    </row>
    <row r="772" spans="1:11" s="654" customFormat="1" ht="22.5">
      <c r="A772" s="687" t="s">
        <v>12860</v>
      </c>
      <c r="B772" s="687" t="s">
        <v>12861</v>
      </c>
      <c r="C772" s="688" t="s">
        <v>12862</v>
      </c>
      <c r="D772" s="711">
        <v>1</v>
      </c>
      <c r="E772" s="712">
        <v>127600</v>
      </c>
      <c r="F772" s="670">
        <f t="shared" si="30"/>
        <v>127600</v>
      </c>
      <c r="G772" s="689"/>
      <c r="H772" s="681">
        <v>1</v>
      </c>
      <c r="I772" s="670">
        <v>127600</v>
      </c>
      <c r="J772" s="682">
        <f t="shared" si="31"/>
        <v>127600</v>
      </c>
      <c r="K772" s="726"/>
    </row>
    <row r="773" spans="1:11" s="654" customFormat="1" ht="22.5">
      <c r="A773" s="687" t="s">
        <v>12863</v>
      </c>
      <c r="B773" s="687" t="s">
        <v>12864</v>
      </c>
      <c r="C773" s="688" t="s">
        <v>12865</v>
      </c>
      <c r="D773" s="711">
        <v>1</v>
      </c>
      <c r="E773" s="712">
        <v>29975</v>
      </c>
      <c r="F773" s="670">
        <f t="shared" si="30"/>
        <v>29975</v>
      </c>
      <c r="G773" s="689"/>
      <c r="H773" s="711">
        <v>1</v>
      </c>
      <c r="I773" s="670">
        <v>29975</v>
      </c>
      <c r="J773" s="670">
        <f t="shared" si="31"/>
        <v>29975</v>
      </c>
      <c r="K773" s="726"/>
    </row>
    <row r="774" spans="1:11" s="654" customFormat="1" ht="22.5">
      <c r="A774" s="687" t="s">
        <v>12866</v>
      </c>
      <c r="B774" s="687" t="s">
        <v>12867</v>
      </c>
      <c r="C774" s="688" t="s">
        <v>12868</v>
      </c>
      <c r="D774" s="711">
        <v>2</v>
      </c>
      <c r="E774" s="712">
        <v>422400</v>
      </c>
      <c r="F774" s="670">
        <f t="shared" si="30"/>
        <v>211200</v>
      </c>
      <c r="G774" s="689"/>
      <c r="H774" s="711">
        <v>1</v>
      </c>
      <c r="I774" s="670">
        <v>211200</v>
      </c>
      <c r="J774" s="670">
        <f t="shared" si="31"/>
        <v>211200</v>
      </c>
      <c r="K774" s="726"/>
    </row>
    <row r="775" spans="1:11" s="654" customFormat="1">
      <c r="A775" s="687" t="s">
        <v>12869</v>
      </c>
      <c r="B775" s="687" t="s">
        <v>12870</v>
      </c>
      <c r="C775" s="688" t="s">
        <v>12871</v>
      </c>
      <c r="D775" s="711">
        <v>1</v>
      </c>
      <c r="E775" s="712">
        <v>72600</v>
      </c>
      <c r="F775" s="670">
        <f t="shared" si="30"/>
        <v>72600</v>
      </c>
      <c r="G775" s="689"/>
      <c r="H775" s="711">
        <v>1</v>
      </c>
      <c r="I775" s="670">
        <v>72600</v>
      </c>
      <c r="J775" s="670">
        <f t="shared" si="31"/>
        <v>72600</v>
      </c>
      <c r="K775" s="726"/>
    </row>
    <row r="776" spans="1:11" s="654" customFormat="1" ht="22.5">
      <c r="A776" s="687" t="s">
        <v>12872</v>
      </c>
      <c r="B776" s="687" t="s">
        <v>12873</v>
      </c>
      <c r="C776" s="688" t="s">
        <v>12874</v>
      </c>
      <c r="D776" s="711">
        <v>1</v>
      </c>
      <c r="E776" s="712">
        <v>41030</v>
      </c>
      <c r="F776" s="670">
        <f t="shared" si="30"/>
        <v>41030</v>
      </c>
      <c r="G776" s="689"/>
      <c r="H776" s="711">
        <v>1</v>
      </c>
      <c r="I776" s="670">
        <v>41030</v>
      </c>
      <c r="J776" s="670">
        <f t="shared" si="31"/>
        <v>41030</v>
      </c>
      <c r="K776" s="726"/>
    </row>
    <row r="777" spans="1:11" s="654" customFormat="1" ht="22.5">
      <c r="A777" s="687" t="s">
        <v>12875</v>
      </c>
      <c r="B777" s="687" t="s">
        <v>12876</v>
      </c>
      <c r="C777" s="688" t="s">
        <v>12877</v>
      </c>
      <c r="D777" s="711">
        <v>3</v>
      </c>
      <c r="E777" s="712">
        <v>633600</v>
      </c>
      <c r="F777" s="670">
        <f t="shared" si="30"/>
        <v>211200</v>
      </c>
      <c r="G777" s="689"/>
      <c r="H777" s="711">
        <v>2</v>
      </c>
      <c r="I777" s="670">
        <v>422400</v>
      </c>
      <c r="J777" s="670">
        <f t="shared" si="31"/>
        <v>211200</v>
      </c>
      <c r="K777" s="726"/>
    </row>
    <row r="778" spans="1:11" s="654" customFormat="1">
      <c r="A778" s="687" t="s">
        <v>12878</v>
      </c>
      <c r="B778" s="687" t="s">
        <v>12879</v>
      </c>
      <c r="C778" s="688" t="s">
        <v>12880</v>
      </c>
      <c r="D778" s="711">
        <v>1</v>
      </c>
      <c r="E778" s="712">
        <v>127050</v>
      </c>
      <c r="F778" s="670">
        <f t="shared" si="30"/>
        <v>127050</v>
      </c>
      <c r="G778" s="689"/>
      <c r="H778" s="711">
        <v>1</v>
      </c>
      <c r="I778" s="670">
        <v>127050</v>
      </c>
      <c r="J778" s="670">
        <f t="shared" si="31"/>
        <v>127050</v>
      </c>
      <c r="K778" s="726"/>
    </row>
    <row r="779" spans="1:11" s="654" customFormat="1">
      <c r="A779" s="687" t="s">
        <v>12881</v>
      </c>
      <c r="B779" s="687" t="s">
        <v>12882</v>
      </c>
      <c r="C779" s="688" t="s">
        <v>12883</v>
      </c>
      <c r="D779" s="711">
        <v>1</v>
      </c>
      <c r="E779" s="712">
        <v>127050</v>
      </c>
      <c r="F779" s="670">
        <f t="shared" si="30"/>
        <v>127050</v>
      </c>
      <c r="G779" s="689"/>
      <c r="H779" s="711">
        <v>1</v>
      </c>
      <c r="I779" s="670">
        <v>127050</v>
      </c>
      <c r="J779" s="670">
        <f t="shared" si="31"/>
        <v>127050</v>
      </c>
      <c r="K779" s="726"/>
    </row>
    <row r="780" spans="1:11" s="654" customFormat="1" ht="22.5">
      <c r="A780" s="687" t="s">
        <v>12884</v>
      </c>
      <c r="B780" s="687" t="s">
        <v>12885</v>
      </c>
      <c r="C780" s="688" t="s">
        <v>12886</v>
      </c>
      <c r="D780" s="711">
        <v>1</v>
      </c>
      <c r="E780" s="712">
        <v>271700</v>
      </c>
      <c r="F780" s="670">
        <f t="shared" si="30"/>
        <v>271700</v>
      </c>
      <c r="G780" s="689"/>
      <c r="H780" s="711">
        <v>1</v>
      </c>
      <c r="I780" s="712">
        <v>271700</v>
      </c>
      <c r="J780" s="670">
        <f t="shared" si="31"/>
        <v>271700</v>
      </c>
      <c r="K780" s="726"/>
    </row>
    <row r="781" spans="1:11" s="654" customFormat="1">
      <c r="A781" s="687" t="s">
        <v>12887</v>
      </c>
      <c r="B781" s="687" t="s">
        <v>12888</v>
      </c>
      <c r="C781" s="688" t="s">
        <v>12889</v>
      </c>
      <c r="D781" s="711">
        <v>1</v>
      </c>
      <c r="E781" s="712">
        <v>72600</v>
      </c>
      <c r="F781" s="670">
        <f t="shared" si="30"/>
        <v>72600</v>
      </c>
      <c r="G781" s="689"/>
      <c r="H781" s="711">
        <v>1</v>
      </c>
      <c r="I781" s="712">
        <v>72600</v>
      </c>
      <c r="J781" s="670">
        <f t="shared" si="31"/>
        <v>72600</v>
      </c>
      <c r="K781" s="726"/>
    </row>
    <row r="782" spans="1:11" s="654" customFormat="1" ht="22.5">
      <c r="A782" s="687" t="s">
        <v>12890</v>
      </c>
      <c r="B782" s="687" t="s">
        <v>12891</v>
      </c>
      <c r="C782" s="688" t="s">
        <v>12892</v>
      </c>
      <c r="D782" s="711">
        <v>2</v>
      </c>
      <c r="E782" s="712">
        <v>156640</v>
      </c>
      <c r="F782" s="670">
        <f t="shared" si="30"/>
        <v>78320</v>
      </c>
      <c r="G782" s="689"/>
      <c r="H782" s="711">
        <v>2</v>
      </c>
      <c r="I782" s="712">
        <v>156640</v>
      </c>
      <c r="J782" s="670">
        <f t="shared" si="31"/>
        <v>78320</v>
      </c>
      <c r="K782" s="726"/>
    </row>
    <row r="783" spans="1:11" s="654" customFormat="1">
      <c r="A783" s="687" t="s">
        <v>12893</v>
      </c>
      <c r="B783" s="687" t="s">
        <v>12894</v>
      </c>
      <c r="C783" s="688" t="s">
        <v>12895</v>
      </c>
      <c r="D783" s="711">
        <v>1</v>
      </c>
      <c r="E783" s="712">
        <v>127050</v>
      </c>
      <c r="F783" s="670">
        <f t="shared" si="30"/>
        <v>127050</v>
      </c>
      <c r="G783" s="689"/>
      <c r="H783" s="711">
        <v>1</v>
      </c>
      <c r="I783" s="712">
        <v>127050</v>
      </c>
      <c r="J783" s="670">
        <f t="shared" si="31"/>
        <v>127050</v>
      </c>
      <c r="K783" s="726"/>
    </row>
    <row r="784" spans="1:11" s="654" customFormat="1" ht="22.5">
      <c r="A784" s="687" t="s">
        <v>12896</v>
      </c>
      <c r="B784" s="687" t="s">
        <v>12897</v>
      </c>
      <c r="C784" s="688" t="s">
        <v>12898</v>
      </c>
      <c r="D784" s="711">
        <v>1</v>
      </c>
      <c r="E784" s="712">
        <v>211200</v>
      </c>
      <c r="F784" s="670">
        <f t="shared" si="30"/>
        <v>211200</v>
      </c>
      <c r="G784" s="689"/>
      <c r="H784" s="711">
        <v>1</v>
      </c>
      <c r="I784" s="712">
        <v>211200</v>
      </c>
      <c r="J784" s="670">
        <f t="shared" si="31"/>
        <v>211200</v>
      </c>
      <c r="K784" s="726"/>
    </row>
    <row r="785" spans="1:12" s="654" customFormat="1" ht="22.5">
      <c r="A785" s="687" t="s">
        <v>12899</v>
      </c>
      <c r="B785" s="687" t="s">
        <v>12900</v>
      </c>
      <c r="C785" s="688" t="s">
        <v>12901</v>
      </c>
      <c r="D785" s="711">
        <v>1</v>
      </c>
      <c r="E785" s="712">
        <v>211200</v>
      </c>
      <c r="F785" s="670">
        <f t="shared" si="30"/>
        <v>211200</v>
      </c>
      <c r="G785" s="689"/>
      <c r="H785" s="711">
        <v>1</v>
      </c>
      <c r="I785" s="712">
        <v>211200</v>
      </c>
      <c r="J785" s="670">
        <f t="shared" si="31"/>
        <v>211200</v>
      </c>
      <c r="K785" s="726"/>
    </row>
    <row r="786" spans="1:12" s="700" customFormat="1" ht="12">
      <c r="A786" s="690" t="s">
        <v>12902</v>
      </c>
      <c r="B786" s="691"/>
      <c r="C786" s="692"/>
      <c r="D786" s="739">
        <f>SUM(D707:D785)</f>
        <v>211</v>
      </c>
      <c r="E786" s="693">
        <f>SUM(E707:E785)</f>
        <v>37244988</v>
      </c>
      <c r="F786" s="693"/>
      <c r="G786" s="696">
        <v>174</v>
      </c>
      <c r="H786" s="696">
        <f>SUM(H707:H785)</f>
        <v>189</v>
      </c>
      <c r="I786" s="697">
        <f>SUM(I707:I785)</f>
        <v>32428803</v>
      </c>
      <c r="J786" s="697"/>
      <c r="K786" s="696">
        <v>170</v>
      </c>
      <c r="L786" s="699"/>
    </row>
    <row r="787" spans="1:12" s="654" customFormat="1">
      <c r="A787" s="701" t="s">
        <v>12903</v>
      </c>
      <c r="B787" s="701"/>
      <c r="C787" s="701"/>
      <c r="D787" s="740"/>
      <c r="E787" s="741"/>
      <c r="F787" s="742"/>
      <c r="G787" s="743"/>
      <c r="H787" s="663"/>
      <c r="I787" s="744"/>
      <c r="J787" s="745"/>
      <c r="K787" s="665"/>
    </row>
    <row r="788" spans="1:12" s="654" customFormat="1">
      <c r="A788" s="666" t="s">
        <v>12904</v>
      </c>
      <c r="B788" s="667" t="s">
        <v>12905</v>
      </c>
      <c r="C788" s="668" t="s">
        <v>12906</v>
      </c>
      <c r="D788" s="715">
        <v>1</v>
      </c>
      <c r="E788" s="716">
        <v>44000</v>
      </c>
      <c r="F788" s="670">
        <f>E788/D788</f>
        <v>44000</v>
      </c>
      <c r="G788" s="738"/>
      <c r="H788" s="715">
        <v>1</v>
      </c>
      <c r="I788" s="746">
        <v>44000</v>
      </c>
      <c r="J788" s="747">
        <f t="shared" ref="J788:J847" si="32">I788/H788</f>
        <v>44000</v>
      </c>
      <c r="K788" s="738"/>
    </row>
    <row r="789" spans="1:12" s="654" customFormat="1" ht="22.5">
      <c r="A789" s="666" t="s">
        <v>12907</v>
      </c>
      <c r="B789" s="667" t="s">
        <v>12908</v>
      </c>
      <c r="C789" s="668" t="s">
        <v>12909</v>
      </c>
      <c r="D789" s="715">
        <v>0</v>
      </c>
      <c r="E789" s="716">
        <v>0</v>
      </c>
      <c r="F789" s="670">
        <v>0</v>
      </c>
      <c r="G789" s="738"/>
      <c r="H789" s="715">
        <v>1</v>
      </c>
      <c r="I789" s="746">
        <v>157300</v>
      </c>
      <c r="J789" s="747">
        <f t="shared" si="32"/>
        <v>157300</v>
      </c>
      <c r="K789" s="738"/>
    </row>
    <row r="790" spans="1:12" s="654" customFormat="1" ht="13.5" customHeight="1">
      <c r="A790" s="666" t="s">
        <v>12910</v>
      </c>
      <c r="B790" s="667" t="s">
        <v>12911</v>
      </c>
      <c r="C790" s="668" t="s">
        <v>12912</v>
      </c>
      <c r="D790" s="715">
        <v>4</v>
      </c>
      <c r="E790" s="716">
        <v>71016</v>
      </c>
      <c r="F790" s="670">
        <f t="shared" ref="F790:F807" si="33">E790/D790</f>
        <v>17754</v>
      </c>
      <c r="G790" s="738"/>
      <c r="H790" s="715">
        <v>4</v>
      </c>
      <c r="I790" s="746">
        <v>71016</v>
      </c>
      <c r="J790" s="747">
        <f t="shared" si="32"/>
        <v>17754</v>
      </c>
      <c r="K790" s="738"/>
    </row>
    <row r="791" spans="1:12" s="654" customFormat="1" ht="13.5" customHeight="1">
      <c r="A791" s="675" t="s">
        <v>12913</v>
      </c>
      <c r="B791" s="676" t="s">
        <v>12911</v>
      </c>
      <c r="C791" s="677" t="s">
        <v>12914</v>
      </c>
      <c r="D791" s="715">
        <v>1</v>
      </c>
      <c r="E791" s="716">
        <v>17754</v>
      </c>
      <c r="F791" s="670">
        <f t="shared" si="33"/>
        <v>17754</v>
      </c>
      <c r="G791" s="738"/>
      <c r="H791" s="715">
        <v>1</v>
      </c>
      <c r="I791" s="746">
        <v>17754</v>
      </c>
      <c r="J791" s="747">
        <f t="shared" si="32"/>
        <v>17754</v>
      </c>
      <c r="K791" s="738"/>
    </row>
    <row r="792" spans="1:12" s="654" customFormat="1" ht="13.5" customHeight="1">
      <c r="A792" s="678" t="s">
        <v>12915</v>
      </c>
      <c r="B792" s="679" t="s">
        <v>12916</v>
      </c>
      <c r="C792" s="680" t="s">
        <v>12917</v>
      </c>
      <c r="D792" s="715">
        <v>1</v>
      </c>
      <c r="E792" s="716">
        <v>57200</v>
      </c>
      <c r="F792" s="670">
        <f t="shared" si="33"/>
        <v>57200</v>
      </c>
      <c r="G792" s="738"/>
      <c r="H792" s="715">
        <v>1</v>
      </c>
      <c r="I792" s="746">
        <v>57200</v>
      </c>
      <c r="J792" s="747">
        <f t="shared" si="32"/>
        <v>57200</v>
      </c>
      <c r="K792" s="738"/>
    </row>
    <row r="793" spans="1:12" s="654" customFormat="1" ht="22.5">
      <c r="A793" s="678" t="s">
        <v>12918</v>
      </c>
      <c r="B793" s="679" t="s">
        <v>12919</v>
      </c>
      <c r="C793" s="680" t="s">
        <v>12920</v>
      </c>
      <c r="D793" s="715">
        <v>1</v>
      </c>
      <c r="E793" s="716">
        <v>19470</v>
      </c>
      <c r="F793" s="670">
        <f t="shared" si="33"/>
        <v>19470</v>
      </c>
      <c r="G793" s="738"/>
      <c r="H793" s="715">
        <v>3</v>
      </c>
      <c r="I793" s="746">
        <v>58410</v>
      </c>
      <c r="J793" s="747">
        <f t="shared" si="32"/>
        <v>19470</v>
      </c>
      <c r="K793" s="738"/>
    </row>
    <row r="794" spans="1:12" s="654" customFormat="1">
      <c r="A794" s="678" t="s">
        <v>12921</v>
      </c>
      <c r="B794" s="679" t="s">
        <v>12922</v>
      </c>
      <c r="C794" s="680" t="s">
        <v>12923</v>
      </c>
      <c r="D794" s="715">
        <v>1</v>
      </c>
      <c r="E794" s="716">
        <v>14652</v>
      </c>
      <c r="F794" s="670">
        <f t="shared" si="33"/>
        <v>14652</v>
      </c>
      <c r="G794" s="738"/>
      <c r="H794" s="715">
        <v>2</v>
      </c>
      <c r="I794" s="746">
        <v>29304</v>
      </c>
      <c r="J794" s="747">
        <f t="shared" si="32"/>
        <v>14652</v>
      </c>
      <c r="K794" s="738"/>
    </row>
    <row r="795" spans="1:12" s="654" customFormat="1">
      <c r="A795" s="678" t="s">
        <v>12924</v>
      </c>
      <c r="B795" s="679" t="s">
        <v>12911</v>
      </c>
      <c r="C795" s="680" t="s">
        <v>12925</v>
      </c>
      <c r="D795" s="715">
        <v>1</v>
      </c>
      <c r="E795" s="716">
        <v>17754</v>
      </c>
      <c r="F795" s="670">
        <f t="shared" si="33"/>
        <v>17754</v>
      </c>
      <c r="G795" s="738"/>
      <c r="H795" s="715">
        <v>1</v>
      </c>
      <c r="I795" s="746">
        <v>17754</v>
      </c>
      <c r="J795" s="747">
        <f t="shared" si="32"/>
        <v>17754</v>
      </c>
      <c r="K795" s="738"/>
    </row>
    <row r="796" spans="1:12" s="654" customFormat="1" ht="22.5">
      <c r="A796" s="678" t="s">
        <v>12926</v>
      </c>
      <c r="B796" s="679" t="s">
        <v>12927</v>
      </c>
      <c r="C796" s="680" t="s">
        <v>12928</v>
      </c>
      <c r="D796" s="715">
        <v>1</v>
      </c>
      <c r="E796" s="716">
        <v>581224</v>
      </c>
      <c r="F796" s="670">
        <f t="shared" si="33"/>
        <v>581224</v>
      </c>
      <c r="G796" s="738"/>
      <c r="H796" s="715">
        <v>1</v>
      </c>
      <c r="I796" s="746">
        <v>581223.5</v>
      </c>
      <c r="J796" s="747">
        <f t="shared" si="32"/>
        <v>581223.5</v>
      </c>
      <c r="K796" s="738"/>
    </row>
    <row r="797" spans="1:12" s="654" customFormat="1" ht="22.5">
      <c r="A797" s="678" t="s">
        <v>12929</v>
      </c>
      <c r="B797" s="679" t="s">
        <v>12930</v>
      </c>
      <c r="C797" s="680" t="s">
        <v>12931</v>
      </c>
      <c r="D797" s="715">
        <v>3</v>
      </c>
      <c r="E797" s="716">
        <v>1743671</v>
      </c>
      <c r="F797" s="670">
        <f t="shared" si="33"/>
        <v>581223.66666666663</v>
      </c>
      <c r="G797" s="738"/>
      <c r="H797" s="715">
        <v>3</v>
      </c>
      <c r="I797" s="746">
        <v>1743670.5</v>
      </c>
      <c r="J797" s="747">
        <f t="shared" si="32"/>
        <v>581223.5</v>
      </c>
      <c r="K797" s="738"/>
    </row>
    <row r="798" spans="1:12" s="654" customFormat="1" ht="22.5">
      <c r="A798" s="678" t="s">
        <v>12932</v>
      </c>
      <c r="B798" s="679" t="s">
        <v>12933</v>
      </c>
      <c r="C798" s="680" t="s">
        <v>12934</v>
      </c>
      <c r="D798" s="715">
        <v>1</v>
      </c>
      <c r="E798" s="716">
        <v>139829</v>
      </c>
      <c r="F798" s="670">
        <f t="shared" si="33"/>
        <v>139829</v>
      </c>
      <c r="G798" s="738"/>
      <c r="H798" s="715">
        <v>1</v>
      </c>
      <c r="I798" s="746">
        <v>139828.70000000001</v>
      </c>
      <c r="J798" s="747">
        <f t="shared" si="32"/>
        <v>139828.70000000001</v>
      </c>
      <c r="K798" s="738"/>
    </row>
    <row r="799" spans="1:12" s="654" customFormat="1" ht="22.5">
      <c r="A799" s="678" t="s">
        <v>12935</v>
      </c>
      <c r="B799" s="679" t="s">
        <v>12936</v>
      </c>
      <c r="C799" s="680" t="s">
        <v>12937</v>
      </c>
      <c r="D799" s="715">
        <v>4</v>
      </c>
      <c r="E799" s="716">
        <v>559315</v>
      </c>
      <c r="F799" s="670">
        <f t="shared" si="33"/>
        <v>139828.75</v>
      </c>
      <c r="G799" s="738"/>
      <c r="H799" s="715">
        <v>4</v>
      </c>
      <c r="I799" s="746">
        <v>559314.80000000005</v>
      </c>
      <c r="J799" s="747">
        <f t="shared" si="32"/>
        <v>139828.70000000001</v>
      </c>
      <c r="K799" s="738"/>
    </row>
    <row r="800" spans="1:12" s="654" customFormat="1" ht="22.5">
      <c r="A800" s="678" t="s">
        <v>12938</v>
      </c>
      <c r="B800" s="679" t="s">
        <v>12939</v>
      </c>
      <c r="C800" s="680" t="s">
        <v>12940</v>
      </c>
      <c r="D800" s="715">
        <v>7</v>
      </c>
      <c r="E800" s="716">
        <v>978801</v>
      </c>
      <c r="F800" s="670">
        <f t="shared" si="33"/>
        <v>139828.71428571429</v>
      </c>
      <c r="G800" s="738"/>
      <c r="H800" s="715">
        <v>7</v>
      </c>
      <c r="I800" s="746">
        <v>978800.90000000014</v>
      </c>
      <c r="J800" s="747">
        <f t="shared" si="32"/>
        <v>139828.70000000001</v>
      </c>
      <c r="K800" s="738"/>
    </row>
    <row r="801" spans="1:11" s="654" customFormat="1" ht="22.5">
      <c r="A801" s="685" t="s">
        <v>12941</v>
      </c>
      <c r="B801" s="685" t="s">
        <v>12942</v>
      </c>
      <c r="C801" s="686" t="s">
        <v>12943</v>
      </c>
      <c r="D801" s="715">
        <v>1</v>
      </c>
      <c r="E801" s="716">
        <v>202400</v>
      </c>
      <c r="F801" s="670">
        <f t="shared" si="33"/>
        <v>202400</v>
      </c>
      <c r="G801" s="738"/>
      <c r="H801" s="715">
        <v>1</v>
      </c>
      <c r="I801" s="746">
        <v>202400</v>
      </c>
      <c r="J801" s="747">
        <f t="shared" si="32"/>
        <v>202400</v>
      </c>
      <c r="K801" s="738"/>
    </row>
    <row r="802" spans="1:11" s="654" customFormat="1" ht="22.5">
      <c r="A802" s="685" t="s">
        <v>12944</v>
      </c>
      <c r="B802" s="685" t="s">
        <v>12945</v>
      </c>
      <c r="C802" s="686" t="s">
        <v>12946</v>
      </c>
      <c r="D802" s="715">
        <v>40</v>
      </c>
      <c r="E802" s="716">
        <v>616000</v>
      </c>
      <c r="F802" s="670">
        <f t="shared" si="33"/>
        <v>15400</v>
      </c>
      <c r="G802" s="738"/>
      <c r="H802" s="715">
        <v>40</v>
      </c>
      <c r="I802" s="746">
        <v>660000</v>
      </c>
      <c r="J802" s="747">
        <f t="shared" si="32"/>
        <v>16500</v>
      </c>
      <c r="K802" s="738"/>
    </row>
    <row r="803" spans="1:11" s="654" customFormat="1" ht="22.5">
      <c r="A803" s="685" t="s">
        <v>12947</v>
      </c>
      <c r="B803" s="685" t="s">
        <v>12948</v>
      </c>
      <c r="C803" s="686" t="s">
        <v>12949</v>
      </c>
      <c r="D803" s="715">
        <v>22</v>
      </c>
      <c r="E803" s="716">
        <v>338800</v>
      </c>
      <c r="F803" s="670">
        <f t="shared" si="33"/>
        <v>15400</v>
      </c>
      <c r="G803" s="738"/>
      <c r="H803" s="715">
        <v>22</v>
      </c>
      <c r="I803" s="746">
        <v>363000</v>
      </c>
      <c r="J803" s="747">
        <f t="shared" si="32"/>
        <v>16500</v>
      </c>
      <c r="K803" s="738"/>
    </row>
    <row r="804" spans="1:11" s="654" customFormat="1" ht="22.5">
      <c r="A804" s="685" t="s">
        <v>12950</v>
      </c>
      <c r="B804" s="685" t="s">
        <v>12951</v>
      </c>
      <c r="C804" s="686" t="s">
        <v>12952</v>
      </c>
      <c r="D804" s="715">
        <v>19</v>
      </c>
      <c r="E804" s="716">
        <v>337326</v>
      </c>
      <c r="F804" s="670">
        <f t="shared" si="33"/>
        <v>17754</v>
      </c>
      <c r="G804" s="738"/>
      <c r="H804" s="715">
        <v>19</v>
      </c>
      <c r="I804" s="746">
        <v>337326</v>
      </c>
      <c r="J804" s="747">
        <f t="shared" si="32"/>
        <v>17754</v>
      </c>
      <c r="K804" s="738"/>
    </row>
    <row r="805" spans="1:11" s="654" customFormat="1" ht="22.5">
      <c r="A805" s="685" t="s">
        <v>12953</v>
      </c>
      <c r="B805" s="685" t="s">
        <v>12954</v>
      </c>
      <c r="C805" s="686" t="s">
        <v>12955</v>
      </c>
      <c r="D805" s="715">
        <v>22</v>
      </c>
      <c r="E805" s="716">
        <v>390588</v>
      </c>
      <c r="F805" s="670">
        <f t="shared" si="33"/>
        <v>17754</v>
      </c>
      <c r="G805" s="738"/>
      <c r="H805" s="715">
        <v>22</v>
      </c>
      <c r="I805" s="746">
        <v>390588</v>
      </c>
      <c r="J805" s="747">
        <f t="shared" si="32"/>
        <v>17754</v>
      </c>
      <c r="K805" s="738"/>
    </row>
    <row r="806" spans="1:11" s="654" customFormat="1" ht="22.5">
      <c r="A806" s="685" t="s">
        <v>12956</v>
      </c>
      <c r="B806" s="685" t="s">
        <v>12957</v>
      </c>
      <c r="C806" s="686" t="s">
        <v>12958</v>
      </c>
      <c r="D806" s="715">
        <v>13</v>
      </c>
      <c r="E806" s="716">
        <v>230802</v>
      </c>
      <c r="F806" s="670">
        <f t="shared" si="33"/>
        <v>17754</v>
      </c>
      <c r="G806" s="738"/>
      <c r="H806" s="715">
        <v>13</v>
      </c>
      <c r="I806" s="746">
        <v>230802</v>
      </c>
      <c r="J806" s="747">
        <f t="shared" si="32"/>
        <v>17754</v>
      </c>
      <c r="K806" s="738"/>
    </row>
    <row r="807" spans="1:11" s="654" customFormat="1" ht="22.5">
      <c r="A807" s="685" t="s">
        <v>12959</v>
      </c>
      <c r="B807" s="685" t="s">
        <v>12960</v>
      </c>
      <c r="C807" s="686" t="s">
        <v>12961</v>
      </c>
      <c r="D807" s="715">
        <v>1</v>
      </c>
      <c r="E807" s="716">
        <v>167475</v>
      </c>
      <c r="F807" s="670">
        <f t="shared" si="33"/>
        <v>167475</v>
      </c>
      <c r="G807" s="738"/>
      <c r="H807" s="715">
        <v>1</v>
      </c>
      <c r="I807" s="746">
        <v>167475</v>
      </c>
      <c r="J807" s="747">
        <f t="shared" si="32"/>
        <v>167475</v>
      </c>
      <c r="K807" s="738"/>
    </row>
    <row r="808" spans="1:11" s="654" customFormat="1" ht="22.5">
      <c r="A808" s="685" t="s">
        <v>12962</v>
      </c>
      <c r="B808" s="685" t="s">
        <v>12963</v>
      </c>
      <c r="C808" s="686" t="s">
        <v>12964</v>
      </c>
      <c r="D808" s="715">
        <v>0</v>
      </c>
      <c r="E808" s="716">
        <v>0</v>
      </c>
      <c r="F808" s="670">
        <v>0</v>
      </c>
      <c r="G808" s="738"/>
      <c r="H808" s="715">
        <v>1</v>
      </c>
      <c r="I808" s="746">
        <v>167475</v>
      </c>
      <c r="J808" s="747">
        <f t="shared" si="32"/>
        <v>167475</v>
      </c>
      <c r="K808" s="738"/>
    </row>
    <row r="809" spans="1:11" s="654" customFormat="1" ht="22.5">
      <c r="A809" s="685" t="s">
        <v>12965</v>
      </c>
      <c r="B809" s="685" t="s">
        <v>12966</v>
      </c>
      <c r="C809" s="686" t="s">
        <v>12967</v>
      </c>
      <c r="D809" s="715">
        <v>9</v>
      </c>
      <c r="E809" s="716">
        <v>170775</v>
      </c>
      <c r="F809" s="670">
        <f>E809/D809</f>
        <v>18975</v>
      </c>
      <c r="G809" s="738"/>
      <c r="H809" s="715">
        <v>9</v>
      </c>
      <c r="I809" s="746">
        <v>170775</v>
      </c>
      <c r="J809" s="747">
        <f t="shared" si="32"/>
        <v>18975</v>
      </c>
      <c r="K809" s="738"/>
    </row>
    <row r="810" spans="1:11" s="654" customFormat="1" ht="22.5">
      <c r="A810" s="685" t="s">
        <v>12968</v>
      </c>
      <c r="B810" s="685" t="s">
        <v>12969</v>
      </c>
      <c r="C810" s="686" t="s">
        <v>12970</v>
      </c>
      <c r="D810" s="715">
        <v>30</v>
      </c>
      <c r="E810" s="716">
        <v>569250</v>
      </c>
      <c r="F810" s="670">
        <f>E810/D810</f>
        <v>18975</v>
      </c>
      <c r="G810" s="738"/>
      <c r="H810" s="715">
        <v>29</v>
      </c>
      <c r="I810" s="746">
        <v>550275</v>
      </c>
      <c r="J810" s="747">
        <f t="shared" si="32"/>
        <v>18975</v>
      </c>
      <c r="K810" s="738"/>
    </row>
    <row r="811" spans="1:11" s="654" customFormat="1" ht="22.5">
      <c r="A811" s="685" t="s">
        <v>12971</v>
      </c>
      <c r="B811" s="685" t="s">
        <v>12972</v>
      </c>
      <c r="C811" s="686" t="s">
        <v>12973</v>
      </c>
      <c r="D811" s="715">
        <v>0</v>
      </c>
      <c r="E811" s="716">
        <v>0</v>
      </c>
      <c r="F811" s="670">
        <v>0</v>
      </c>
      <c r="G811" s="738"/>
      <c r="H811" s="715">
        <v>1</v>
      </c>
      <c r="I811" s="746">
        <v>167475</v>
      </c>
      <c r="J811" s="747">
        <f t="shared" si="32"/>
        <v>167475</v>
      </c>
      <c r="K811" s="738"/>
    </row>
    <row r="812" spans="1:11" s="654" customFormat="1" ht="22.5">
      <c r="A812" s="685" t="s">
        <v>12974</v>
      </c>
      <c r="B812" s="685" t="s">
        <v>12975</v>
      </c>
      <c r="C812" s="686" t="s">
        <v>12976</v>
      </c>
      <c r="D812" s="715">
        <v>1</v>
      </c>
      <c r="E812" s="716">
        <v>157080</v>
      </c>
      <c r="F812" s="670">
        <f t="shared" ref="F812:F847" si="34">E812/D812</f>
        <v>157080</v>
      </c>
      <c r="G812" s="738"/>
      <c r="H812" s="715">
        <v>1</v>
      </c>
      <c r="I812" s="746">
        <v>157080</v>
      </c>
      <c r="J812" s="747">
        <f t="shared" si="32"/>
        <v>157080</v>
      </c>
      <c r="K812" s="738"/>
    </row>
    <row r="813" spans="1:11" s="654" customFormat="1" ht="22.5">
      <c r="A813" s="685" t="s">
        <v>12977</v>
      </c>
      <c r="B813" s="685" t="s">
        <v>12978</v>
      </c>
      <c r="C813" s="686" t="s">
        <v>12979</v>
      </c>
      <c r="D813" s="715">
        <v>1</v>
      </c>
      <c r="E813" s="716">
        <v>239250</v>
      </c>
      <c r="F813" s="670">
        <f t="shared" si="34"/>
        <v>239250</v>
      </c>
      <c r="G813" s="738"/>
      <c r="H813" s="715">
        <v>1</v>
      </c>
      <c r="I813" s="746">
        <v>239250</v>
      </c>
      <c r="J813" s="747">
        <f t="shared" si="32"/>
        <v>239250</v>
      </c>
      <c r="K813" s="738"/>
    </row>
    <row r="814" spans="1:11" s="654" customFormat="1">
      <c r="A814" s="685" t="s">
        <v>12980</v>
      </c>
      <c r="B814" s="685" t="s">
        <v>12981</v>
      </c>
      <c r="C814" s="686" t="s">
        <v>12982</v>
      </c>
      <c r="D814" s="715">
        <v>5</v>
      </c>
      <c r="E814" s="716">
        <v>156750</v>
      </c>
      <c r="F814" s="670">
        <f t="shared" si="34"/>
        <v>31350</v>
      </c>
      <c r="G814" s="738"/>
      <c r="H814" s="715">
        <v>6</v>
      </c>
      <c r="I814" s="746">
        <v>188100</v>
      </c>
      <c r="J814" s="747">
        <f t="shared" si="32"/>
        <v>31350</v>
      </c>
      <c r="K814" s="738"/>
    </row>
    <row r="815" spans="1:11" s="654" customFormat="1" ht="22.5">
      <c r="A815" s="685" t="s">
        <v>12983</v>
      </c>
      <c r="B815" s="685" t="s">
        <v>12984</v>
      </c>
      <c r="C815" s="686" t="s">
        <v>12985</v>
      </c>
      <c r="D815" s="715">
        <v>44</v>
      </c>
      <c r="E815" s="716">
        <v>677600</v>
      </c>
      <c r="F815" s="670">
        <f t="shared" si="34"/>
        <v>15400</v>
      </c>
      <c r="G815" s="738"/>
      <c r="H815" s="715">
        <v>43</v>
      </c>
      <c r="I815" s="746">
        <v>709500</v>
      </c>
      <c r="J815" s="747">
        <f t="shared" si="32"/>
        <v>16500</v>
      </c>
      <c r="K815" s="738"/>
    </row>
    <row r="816" spans="1:11" s="654" customFormat="1" ht="22.5">
      <c r="A816" s="685" t="s">
        <v>12986</v>
      </c>
      <c r="B816" s="685" t="s">
        <v>12987</v>
      </c>
      <c r="C816" s="686" t="s">
        <v>12988</v>
      </c>
      <c r="D816" s="715">
        <v>5</v>
      </c>
      <c r="E816" s="716">
        <v>88770</v>
      </c>
      <c r="F816" s="670">
        <f t="shared" si="34"/>
        <v>17754</v>
      </c>
      <c r="G816" s="738"/>
      <c r="H816" s="715">
        <v>5</v>
      </c>
      <c r="I816" s="746">
        <v>88770</v>
      </c>
      <c r="J816" s="747">
        <f t="shared" si="32"/>
        <v>17754</v>
      </c>
      <c r="K816" s="738"/>
    </row>
    <row r="817" spans="1:11" s="654" customFormat="1" ht="22.5">
      <c r="A817" s="685" t="s">
        <v>12989</v>
      </c>
      <c r="B817" s="685" t="s">
        <v>12990</v>
      </c>
      <c r="C817" s="686" t="s">
        <v>12991</v>
      </c>
      <c r="D817" s="715">
        <v>1</v>
      </c>
      <c r="E817" s="716">
        <v>139829</v>
      </c>
      <c r="F817" s="670">
        <f t="shared" si="34"/>
        <v>139829</v>
      </c>
      <c r="G817" s="738"/>
      <c r="H817" s="715">
        <v>1</v>
      </c>
      <c r="I817" s="746">
        <v>139828.70000000001</v>
      </c>
      <c r="J817" s="747">
        <f t="shared" si="32"/>
        <v>139828.70000000001</v>
      </c>
      <c r="K817" s="738"/>
    </row>
    <row r="818" spans="1:11" s="654" customFormat="1" ht="22.5">
      <c r="A818" s="685" t="s">
        <v>12992</v>
      </c>
      <c r="B818" s="685" t="s">
        <v>12993</v>
      </c>
      <c r="C818" s="686" t="s">
        <v>12994</v>
      </c>
      <c r="D818" s="715">
        <v>13</v>
      </c>
      <c r="E818" s="716">
        <v>657800</v>
      </c>
      <c r="F818" s="670">
        <f t="shared" si="34"/>
        <v>50600</v>
      </c>
      <c r="G818" s="738"/>
      <c r="H818" s="715">
        <v>14</v>
      </c>
      <c r="I818" s="746">
        <v>708400</v>
      </c>
      <c r="J818" s="747">
        <f t="shared" si="32"/>
        <v>50600</v>
      </c>
      <c r="K818" s="738"/>
    </row>
    <row r="819" spans="1:11" s="654" customFormat="1">
      <c r="A819" s="685" t="s">
        <v>12995</v>
      </c>
      <c r="B819" s="685" t="s">
        <v>12996</v>
      </c>
      <c r="C819" s="686" t="s">
        <v>12997</v>
      </c>
      <c r="D819" s="715">
        <v>3</v>
      </c>
      <c r="E819" s="716">
        <v>94050</v>
      </c>
      <c r="F819" s="670">
        <f t="shared" si="34"/>
        <v>31350</v>
      </c>
      <c r="G819" s="738"/>
      <c r="H819" s="715">
        <v>3</v>
      </c>
      <c r="I819" s="746">
        <v>94050</v>
      </c>
      <c r="J819" s="747">
        <f t="shared" si="32"/>
        <v>31350</v>
      </c>
      <c r="K819" s="738"/>
    </row>
    <row r="820" spans="1:11" s="654" customFormat="1" ht="22.5">
      <c r="A820" s="685" t="s">
        <v>12998</v>
      </c>
      <c r="B820" s="685" t="s">
        <v>12999</v>
      </c>
      <c r="C820" s="686" t="s">
        <v>13000</v>
      </c>
      <c r="D820" s="715">
        <v>3</v>
      </c>
      <c r="E820" s="716">
        <v>151800</v>
      </c>
      <c r="F820" s="670">
        <f t="shared" si="34"/>
        <v>50600</v>
      </c>
      <c r="G820" s="738"/>
      <c r="H820" s="715">
        <v>5</v>
      </c>
      <c r="I820" s="746">
        <v>253000</v>
      </c>
      <c r="J820" s="747">
        <f t="shared" si="32"/>
        <v>50600</v>
      </c>
      <c r="K820" s="738"/>
    </row>
    <row r="821" spans="1:11" s="654" customFormat="1" ht="22.5">
      <c r="A821" s="685" t="s">
        <v>13001</v>
      </c>
      <c r="B821" s="685" t="s">
        <v>13002</v>
      </c>
      <c r="C821" s="686" t="s">
        <v>13003</v>
      </c>
      <c r="D821" s="715">
        <v>2</v>
      </c>
      <c r="E821" s="716">
        <v>334950</v>
      </c>
      <c r="F821" s="670">
        <f t="shared" si="34"/>
        <v>167475</v>
      </c>
      <c r="G821" s="738"/>
      <c r="H821" s="715">
        <v>2</v>
      </c>
      <c r="I821" s="746">
        <v>334950</v>
      </c>
      <c r="J821" s="747">
        <f t="shared" si="32"/>
        <v>167475</v>
      </c>
      <c r="K821" s="738"/>
    </row>
    <row r="822" spans="1:11" s="654" customFormat="1" ht="22.5">
      <c r="A822" s="685" t="s">
        <v>13004</v>
      </c>
      <c r="B822" s="685" t="s">
        <v>13005</v>
      </c>
      <c r="C822" s="686" t="s">
        <v>13006</v>
      </c>
      <c r="D822" s="715">
        <v>2</v>
      </c>
      <c r="E822" s="716">
        <v>334950</v>
      </c>
      <c r="F822" s="670">
        <f t="shared" si="34"/>
        <v>167475</v>
      </c>
      <c r="G822" s="738"/>
      <c r="H822" s="715">
        <v>2</v>
      </c>
      <c r="I822" s="746">
        <v>334950</v>
      </c>
      <c r="J822" s="747">
        <f t="shared" si="32"/>
        <v>167475</v>
      </c>
      <c r="K822" s="738"/>
    </row>
    <row r="823" spans="1:11" s="654" customFormat="1" ht="22.5">
      <c r="A823" s="685" t="s">
        <v>13007</v>
      </c>
      <c r="B823" s="685" t="s">
        <v>13008</v>
      </c>
      <c r="C823" s="686" t="s">
        <v>13009</v>
      </c>
      <c r="D823" s="715">
        <v>2</v>
      </c>
      <c r="E823" s="716">
        <v>1320000</v>
      </c>
      <c r="F823" s="670">
        <f t="shared" si="34"/>
        <v>660000</v>
      </c>
      <c r="G823" s="738"/>
      <c r="H823" s="715">
        <v>2</v>
      </c>
      <c r="I823" s="746">
        <v>1320000</v>
      </c>
      <c r="J823" s="747">
        <f t="shared" si="32"/>
        <v>660000</v>
      </c>
      <c r="K823" s="738"/>
    </row>
    <row r="824" spans="1:11" s="654" customFormat="1" ht="22.5">
      <c r="A824" s="685" t="s">
        <v>13010</v>
      </c>
      <c r="B824" s="685" t="s">
        <v>13011</v>
      </c>
      <c r="C824" s="686" t="s">
        <v>13012</v>
      </c>
      <c r="D824" s="715">
        <v>6</v>
      </c>
      <c r="E824" s="716">
        <v>290400</v>
      </c>
      <c r="F824" s="670">
        <f t="shared" si="34"/>
        <v>48400</v>
      </c>
      <c r="G824" s="738"/>
      <c r="H824" s="715">
        <v>6</v>
      </c>
      <c r="I824" s="746">
        <v>290400</v>
      </c>
      <c r="J824" s="747">
        <f t="shared" si="32"/>
        <v>48400</v>
      </c>
      <c r="K824" s="738"/>
    </row>
    <row r="825" spans="1:11" s="654" customFormat="1" ht="22.5">
      <c r="A825" s="723" t="s">
        <v>13013</v>
      </c>
      <c r="B825" s="673" t="s">
        <v>13014</v>
      </c>
      <c r="C825" s="748" t="s">
        <v>13015</v>
      </c>
      <c r="D825" s="715">
        <v>3</v>
      </c>
      <c r="E825" s="716">
        <v>419486</v>
      </c>
      <c r="F825" s="670">
        <f t="shared" si="34"/>
        <v>139828.66666666666</v>
      </c>
      <c r="G825" s="689"/>
      <c r="H825" s="681">
        <v>3</v>
      </c>
      <c r="I825" s="746">
        <v>419486.10000000003</v>
      </c>
      <c r="J825" s="730">
        <f t="shared" si="32"/>
        <v>139828.70000000001</v>
      </c>
      <c r="K825" s="689"/>
    </row>
    <row r="826" spans="1:11" s="654" customFormat="1" ht="22.5">
      <c r="A826" s="723" t="s">
        <v>13016</v>
      </c>
      <c r="B826" s="673" t="s">
        <v>13017</v>
      </c>
      <c r="C826" s="748" t="s">
        <v>13018</v>
      </c>
      <c r="D826" s="715">
        <v>5</v>
      </c>
      <c r="E826" s="716">
        <v>2906118</v>
      </c>
      <c r="F826" s="670">
        <f t="shared" si="34"/>
        <v>581223.6</v>
      </c>
      <c r="G826" s="689"/>
      <c r="H826" s="681">
        <v>5</v>
      </c>
      <c r="I826" s="746">
        <v>2906117.5</v>
      </c>
      <c r="J826" s="730">
        <f t="shared" si="32"/>
        <v>581223.5</v>
      </c>
      <c r="K826" s="689"/>
    </row>
    <row r="827" spans="1:11" s="654" customFormat="1">
      <c r="A827" s="723" t="s">
        <v>13019</v>
      </c>
      <c r="B827" s="673" t="s">
        <v>13020</v>
      </c>
      <c r="C827" s="748" t="s">
        <v>13021</v>
      </c>
      <c r="D827" s="715">
        <v>2</v>
      </c>
      <c r="E827" s="716">
        <v>95590</v>
      </c>
      <c r="F827" s="670">
        <f t="shared" si="34"/>
        <v>47795</v>
      </c>
      <c r="G827" s="689"/>
      <c r="H827" s="681">
        <v>2</v>
      </c>
      <c r="I827" s="746">
        <v>95590</v>
      </c>
      <c r="J827" s="730">
        <f t="shared" si="32"/>
        <v>47795</v>
      </c>
      <c r="K827" s="689"/>
    </row>
    <row r="828" spans="1:11" s="654" customFormat="1">
      <c r="A828" s="723" t="s">
        <v>13022</v>
      </c>
      <c r="B828" s="673" t="s">
        <v>13023</v>
      </c>
      <c r="C828" s="748" t="s">
        <v>13024</v>
      </c>
      <c r="D828" s="715">
        <v>7</v>
      </c>
      <c r="E828" s="716">
        <v>334565</v>
      </c>
      <c r="F828" s="670">
        <f t="shared" si="34"/>
        <v>47795</v>
      </c>
      <c r="G828" s="689"/>
      <c r="H828" s="681">
        <v>6</v>
      </c>
      <c r="I828" s="746">
        <v>286770</v>
      </c>
      <c r="J828" s="730">
        <f t="shared" si="32"/>
        <v>47795</v>
      </c>
      <c r="K828" s="689"/>
    </row>
    <row r="829" spans="1:11" s="654" customFormat="1" ht="22.5">
      <c r="A829" s="685" t="s">
        <v>13025</v>
      </c>
      <c r="B829" s="685" t="s">
        <v>13026</v>
      </c>
      <c r="C829" s="686" t="s">
        <v>13027</v>
      </c>
      <c r="D829" s="715">
        <v>1</v>
      </c>
      <c r="E829" s="716">
        <v>17754</v>
      </c>
      <c r="F829" s="670">
        <f t="shared" si="34"/>
        <v>17754</v>
      </c>
      <c r="G829" s="738"/>
      <c r="H829" s="715">
        <v>1</v>
      </c>
      <c r="I829" s="746">
        <v>17754</v>
      </c>
      <c r="J829" s="747">
        <f t="shared" si="32"/>
        <v>17754</v>
      </c>
      <c r="K829" s="738"/>
    </row>
    <row r="830" spans="1:11" s="654" customFormat="1" ht="22.5">
      <c r="A830" s="685" t="s">
        <v>13028</v>
      </c>
      <c r="B830" s="685" t="s">
        <v>13029</v>
      </c>
      <c r="C830" s="686" t="s">
        <v>13030</v>
      </c>
      <c r="D830" s="715">
        <v>2</v>
      </c>
      <c r="E830" s="716">
        <v>200860</v>
      </c>
      <c r="F830" s="670">
        <f t="shared" si="34"/>
        <v>100430</v>
      </c>
      <c r="G830" s="738"/>
      <c r="H830" s="715">
        <v>1</v>
      </c>
      <c r="I830" s="746">
        <v>100430</v>
      </c>
      <c r="J830" s="747">
        <f t="shared" si="32"/>
        <v>100430</v>
      </c>
      <c r="K830" s="738"/>
    </row>
    <row r="831" spans="1:11" s="654" customFormat="1" ht="22.5">
      <c r="A831" s="685" t="s">
        <v>13031</v>
      </c>
      <c r="B831" s="685" t="s">
        <v>13032</v>
      </c>
      <c r="C831" s="686" t="s">
        <v>13033</v>
      </c>
      <c r="D831" s="715">
        <v>2</v>
      </c>
      <c r="E831" s="716">
        <v>96800</v>
      </c>
      <c r="F831" s="670">
        <f t="shared" si="34"/>
        <v>48400</v>
      </c>
      <c r="G831" s="738"/>
      <c r="H831" s="715">
        <v>2</v>
      </c>
      <c r="I831" s="746">
        <v>96800</v>
      </c>
      <c r="J831" s="747">
        <f t="shared" si="32"/>
        <v>48400</v>
      </c>
      <c r="K831" s="738"/>
    </row>
    <row r="832" spans="1:11" s="654" customFormat="1" ht="22.5">
      <c r="A832" s="685" t="s">
        <v>13034</v>
      </c>
      <c r="B832" s="685" t="s">
        <v>13035</v>
      </c>
      <c r="C832" s="686" t="s">
        <v>13036</v>
      </c>
      <c r="D832" s="715">
        <v>1</v>
      </c>
      <c r="E832" s="716">
        <v>660000</v>
      </c>
      <c r="F832" s="670">
        <f t="shared" si="34"/>
        <v>660000</v>
      </c>
      <c r="G832" s="738"/>
      <c r="H832" s="715">
        <v>1</v>
      </c>
      <c r="I832" s="746">
        <v>660000</v>
      </c>
      <c r="J832" s="747">
        <f t="shared" si="32"/>
        <v>660000</v>
      </c>
      <c r="K832" s="738"/>
    </row>
    <row r="833" spans="1:12" s="654" customFormat="1" ht="22.5">
      <c r="A833" s="685" t="s">
        <v>13037</v>
      </c>
      <c r="B833" s="685" t="s">
        <v>13038</v>
      </c>
      <c r="C833" s="686" t="s">
        <v>13039</v>
      </c>
      <c r="D833" s="715">
        <v>3</v>
      </c>
      <c r="E833" s="716">
        <v>502425</v>
      </c>
      <c r="F833" s="670">
        <f t="shared" si="34"/>
        <v>167475</v>
      </c>
      <c r="G833" s="738"/>
      <c r="H833" s="715">
        <v>3</v>
      </c>
      <c r="I833" s="746">
        <v>502425</v>
      </c>
      <c r="J833" s="747">
        <f t="shared" si="32"/>
        <v>167475</v>
      </c>
      <c r="K833" s="738"/>
    </row>
    <row r="834" spans="1:12" s="654" customFormat="1" ht="22.5">
      <c r="A834" s="685" t="s">
        <v>13040</v>
      </c>
      <c r="B834" s="685" t="s">
        <v>13041</v>
      </c>
      <c r="C834" s="686" t="s">
        <v>13042</v>
      </c>
      <c r="D834" s="715">
        <v>1</v>
      </c>
      <c r="E834" s="716">
        <v>167475</v>
      </c>
      <c r="F834" s="670">
        <f t="shared" si="34"/>
        <v>167475</v>
      </c>
      <c r="G834" s="738"/>
      <c r="H834" s="715">
        <v>1</v>
      </c>
      <c r="I834" s="746">
        <v>167475</v>
      </c>
      <c r="J834" s="747">
        <f t="shared" si="32"/>
        <v>167475</v>
      </c>
      <c r="K834" s="738"/>
    </row>
    <row r="835" spans="1:12" s="654" customFormat="1" ht="22.5">
      <c r="A835" s="723" t="s">
        <v>13043</v>
      </c>
      <c r="B835" s="673" t="s">
        <v>13044</v>
      </c>
      <c r="C835" s="748" t="s">
        <v>13045</v>
      </c>
      <c r="D835" s="715">
        <v>2</v>
      </c>
      <c r="E835" s="716">
        <v>1320000</v>
      </c>
      <c r="F835" s="670">
        <f t="shared" si="34"/>
        <v>660000</v>
      </c>
      <c r="G835" s="689"/>
      <c r="H835" s="715">
        <v>2</v>
      </c>
      <c r="I835" s="746">
        <v>1320000</v>
      </c>
      <c r="J835" s="730">
        <f t="shared" si="32"/>
        <v>660000</v>
      </c>
      <c r="K835" s="689"/>
    </row>
    <row r="836" spans="1:12" s="654" customFormat="1" ht="22.5">
      <c r="A836" s="685" t="s">
        <v>13046</v>
      </c>
      <c r="B836" s="685" t="s">
        <v>13047</v>
      </c>
      <c r="C836" s="686" t="s">
        <v>13048</v>
      </c>
      <c r="D836" s="715">
        <v>1</v>
      </c>
      <c r="E836" s="716">
        <v>19470</v>
      </c>
      <c r="F836" s="670">
        <f t="shared" si="34"/>
        <v>19470</v>
      </c>
      <c r="G836" s="738"/>
      <c r="H836" s="715">
        <v>1</v>
      </c>
      <c r="I836" s="746">
        <v>19470</v>
      </c>
      <c r="J836" s="747">
        <f t="shared" si="32"/>
        <v>19470</v>
      </c>
      <c r="K836" s="738"/>
    </row>
    <row r="837" spans="1:12" s="654" customFormat="1" ht="22.5">
      <c r="A837" s="723" t="s">
        <v>13049</v>
      </c>
      <c r="B837" s="673" t="s">
        <v>13050</v>
      </c>
      <c r="C837" s="748" t="s">
        <v>13051</v>
      </c>
      <c r="D837" s="715">
        <v>2</v>
      </c>
      <c r="E837" s="716">
        <v>936949</v>
      </c>
      <c r="F837" s="670">
        <f t="shared" si="34"/>
        <v>468474.5</v>
      </c>
      <c r="G837" s="689"/>
      <c r="H837" s="715">
        <v>2</v>
      </c>
      <c r="I837" s="746">
        <v>936949</v>
      </c>
      <c r="J837" s="730">
        <f t="shared" si="32"/>
        <v>468474.5</v>
      </c>
      <c r="K837" s="689"/>
    </row>
    <row r="838" spans="1:12" s="654" customFormat="1" ht="22.5">
      <c r="A838" s="723" t="s">
        <v>13052</v>
      </c>
      <c r="B838" s="673" t="s">
        <v>13053</v>
      </c>
      <c r="C838" s="748" t="s">
        <v>13054</v>
      </c>
      <c r="D838" s="715">
        <v>1</v>
      </c>
      <c r="E838" s="716">
        <v>139829</v>
      </c>
      <c r="F838" s="670">
        <f t="shared" si="34"/>
        <v>139829</v>
      </c>
      <c r="G838" s="689"/>
      <c r="H838" s="715">
        <v>1</v>
      </c>
      <c r="I838" s="746">
        <v>139829</v>
      </c>
      <c r="J838" s="730">
        <f t="shared" si="32"/>
        <v>139829</v>
      </c>
      <c r="K838" s="689"/>
    </row>
    <row r="839" spans="1:12" s="654" customFormat="1" ht="22.5">
      <c r="A839" s="723" t="s">
        <v>13055</v>
      </c>
      <c r="B839" s="673" t="s">
        <v>13056</v>
      </c>
      <c r="C839" s="748" t="s">
        <v>13057</v>
      </c>
      <c r="D839" s="715">
        <v>2</v>
      </c>
      <c r="E839" s="716">
        <v>1320000</v>
      </c>
      <c r="F839" s="670">
        <f t="shared" si="34"/>
        <v>660000</v>
      </c>
      <c r="G839" s="689"/>
      <c r="H839" s="715">
        <v>2</v>
      </c>
      <c r="I839" s="746">
        <v>1320000</v>
      </c>
      <c r="J839" s="730">
        <f t="shared" si="32"/>
        <v>660000</v>
      </c>
      <c r="K839" s="689"/>
    </row>
    <row r="840" spans="1:12" s="654" customFormat="1" ht="22.5">
      <c r="A840" s="723" t="s">
        <v>13058</v>
      </c>
      <c r="B840" s="673" t="s">
        <v>13059</v>
      </c>
      <c r="C840" s="748" t="s">
        <v>13060</v>
      </c>
      <c r="D840" s="715">
        <v>1</v>
      </c>
      <c r="E840" s="716">
        <v>167475</v>
      </c>
      <c r="F840" s="670">
        <f t="shared" si="34"/>
        <v>167475</v>
      </c>
      <c r="G840" s="689"/>
      <c r="H840" s="715">
        <v>1</v>
      </c>
      <c r="I840" s="746">
        <v>167475</v>
      </c>
      <c r="J840" s="730">
        <f t="shared" si="32"/>
        <v>167475</v>
      </c>
      <c r="K840" s="689"/>
    </row>
    <row r="841" spans="1:12" s="654" customFormat="1" ht="22.5">
      <c r="A841" s="723" t="s">
        <v>13061</v>
      </c>
      <c r="B841" s="673" t="s">
        <v>13062</v>
      </c>
      <c r="C841" s="748" t="s">
        <v>13063</v>
      </c>
      <c r="D841" s="715">
        <v>3</v>
      </c>
      <c r="E841" s="716">
        <v>502425</v>
      </c>
      <c r="F841" s="670">
        <f t="shared" si="34"/>
        <v>167475</v>
      </c>
      <c r="G841" s="689"/>
      <c r="H841" s="715">
        <v>3</v>
      </c>
      <c r="I841" s="746">
        <v>502425</v>
      </c>
      <c r="J841" s="730">
        <f t="shared" si="32"/>
        <v>167475</v>
      </c>
      <c r="K841" s="689"/>
    </row>
    <row r="842" spans="1:12" s="654" customFormat="1" ht="22.5">
      <c r="A842" s="723" t="s">
        <v>13064</v>
      </c>
      <c r="B842" s="673" t="s">
        <v>13065</v>
      </c>
      <c r="C842" s="748" t="s">
        <v>13066</v>
      </c>
      <c r="D842" s="715">
        <v>1</v>
      </c>
      <c r="E842" s="716">
        <v>139829</v>
      </c>
      <c r="F842" s="670">
        <f t="shared" si="34"/>
        <v>139829</v>
      </c>
      <c r="G842" s="689"/>
      <c r="H842" s="715">
        <v>1</v>
      </c>
      <c r="I842" s="746">
        <v>139829</v>
      </c>
      <c r="J842" s="730">
        <f t="shared" si="32"/>
        <v>139829</v>
      </c>
      <c r="K842" s="689"/>
    </row>
    <row r="843" spans="1:12" s="654" customFormat="1" ht="22.5">
      <c r="A843" s="723" t="s">
        <v>13067</v>
      </c>
      <c r="B843" s="673" t="s">
        <v>13068</v>
      </c>
      <c r="C843" s="748" t="s">
        <v>13069</v>
      </c>
      <c r="D843" s="715">
        <v>1</v>
      </c>
      <c r="E843" s="716">
        <v>549683</v>
      </c>
      <c r="F843" s="670">
        <f t="shared" si="34"/>
        <v>549683</v>
      </c>
      <c r="G843" s="689"/>
      <c r="H843" s="715">
        <v>1</v>
      </c>
      <c r="I843" s="746">
        <v>549683</v>
      </c>
      <c r="J843" s="730">
        <f t="shared" si="32"/>
        <v>549683</v>
      </c>
      <c r="K843" s="689"/>
    </row>
    <row r="844" spans="1:12" s="654" customFormat="1" ht="22.5">
      <c r="A844" s="723" t="s">
        <v>13070</v>
      </c>
      <c r="B844" s="673" t="s">
        <v>13071</v>
      </c>
      <c r="C844" s="748" t="s">
        <v>13072</v>
      </c>
      <c r="D844" s="715">
        <v>1</v>
      </c>
      <c r="E844" s="716">
        <v>139829</v>
      </c>
      <c r="F844" s="670">
        <f t="shared" si="34"/>
        <v>139829</v>
      </c>
      <c r="G844" s="689"/>
      <c r="H844" s="715">
        <v>1</v>
      </c>
      <c r="I844" s="746">
        <v>139829</v>
      </c>
      <c r="J844" s="730">
        <f t="shared" si="32"/>
        <v>139829</v>
      </c>
      <c r="K844" s="689"/>
    </row>
    <row r="845" spans="1:12" s="654" customFormat="1" ht="22.5">
      <c r="A845" s="723" t="s">
        <v>13073</v>
      </c>
      <c r="B845" s="673" t="s">
        <v>13074</v>
      </c>
      <c r="C845" s="748" t="s">
        <v>13075</v>
      </c>
      <c r="D845" s="715">
        <v>1</v>
      </c>
      <c r="E845" s="716">
        <v>660000</v>
      </c>
      <c r="F845" s="670">
        <f t="shared" si="34"/>
        <v>660000</v>
      </c>
      <c r="G845" s="689"/>
      <c r="H845" s="715">
        <v>1</v>
      </c>
      <c r="I845" s="746">
        <v>660000</v>
      </c>
      <c r="J845" s="730">
        <f t="shared" si="32"/>
        <v>660000</v>
      </c>
      <c r="K845" s="689"/>
    </row>
    <row r="846" spans="1:12" s="654" customFormat="1" ht="22.5">
      <c r="A846" s="723" t="s">
        <v>13076</v>
      </c>
      <c r="B846" s="673" t="s">
        <v>13077</v>
      </c>
      <c r="C846" s="748" t="s">
        <v>13078</v>
      </c>
      <c r="D846" s="715">
        <v>1</v>
      </c>
      <c r="E846" s="716">
        <v>167475</v>
      </c>
      <c r="F846" s="670">
        <f t="shared" si="34"/>
        <v>167475</v>
      </c>
      <c r="G846" s="689"/>
      <c r="H846" s="715">
        <v>1</v>
      </c>
      <c r="I846" s="746">
        <v>167475</v>
      </c>
      <c r="J846" s="747">
        <f t="shared" si="32"/>
        <v>167475</v>
      </c>
      <c r="K846" s="689"/>
    </row>
    <row r="847" spans="1:12" s="654" customFormat="1" ht="22.5">
      <c r="A847" s="723" t="s">
        <v>13079</v>
      </c>
      <c r="B847" s="673" t="s">
        <v>13080</v>
      </c>
      <c r="C847" s="748" t="s">
        <v>13081</v>
      </c>
      <c r="D847" s="715">
        <v>1</v>
      </c>
      <c r="E847" s="716">
        <v>167475</v>
      </c>
      <c r="F847" s="670">
        <f t="shared" si="34"/>
        <v>167475</v>
      </c>
      <c r="G847" s="689"/>
      <c r="H847" s="715">
        <v>1</v>
      </c>
      <c r="I847" s="746">
        <v>167475</v>
      </c>
      <c r="J847" s="747">
        <f t="shared" si="32"/>
        <v>167475</v>
      </c>
      <c r="K847" s="689"/>
    </row>
    <row r="848" spans="1:12" s="700" customFormat="1" ht="12">
      <c r="A848" s="727" t="s">
        <v>13082</v>
      </c>
      <c r="B848" s="728"/>
      <c r="C848" s="729"/>
      <c r="D848" s="739">
        <f>SUM(D788:D847)</f>
        <v>316</v>
      </c>
      <c r="E848" s="693">
        <f>SUM(E788:E847)</f>
        <v>23542843</v>
      </c>
      <c r="F848" s="693"/>
      <c r="G848" s="696">
        <v>257</v>
      </c>
      <c r="H848" s="696">
        <f>SUM(H788:H847)</f>
        <v>322</v>
      </c>
      <c r="I848" s="697">
        <f>SUM(I788:I847)</f>
        <v>24204732.699999999</v>
      </c>
      <c r="J848" s="697"/>
      <c r="K848" s="696">
        <v>262</v>
      </c>
      <c r="L848" s="699"/>
    </row>
    <row r="849" spans="1:11" s="654" customFormat="1">
      <c r="A849" s="749" t="s">
        <v>13083</v>
      </c>
      <c r="B849" s="750"/>
      <c r="C849" s="750"/>
      <c r="D849" s="704"/>
      <c r="E849" s="751"/>
      <c r="F849" s="742"/>
      <c r="G849" s="752"/>
      <c r="H849" s="753"/>
      <c r="I849" s="709"/>
      <c r="J849" s="736"/>
      <c r="K849" s="750"/>
    </row>
    <row r="850" spans="1:11" s="654" customFormat="1">
      <c r="A850" s="754" t="s">
        <v>13084</v>
      </c>
      <c r="B850" s="755"/>
      <c r="C850" s="755"/>
      <c r="D850" s="756"/>
      <c r="E850" s="757"/>
      <c r="F850" s="757"/>
      <c r="G850" s="758"/>
      <c r="H850" s="759"/>
      <c r="I850" s="760"/>
      <c r="J850" s="761"/>
      <c r="K850" s="760"/>
    </row>
    <row r="851" spans="1:11" s="654" customFormat="1" ht="22.5">
      <c r="A851" s="673" t="s">
        <v>13085</v>
      </c>
      <c r="B851" s="673" t="s">
        <v>13086</v>
      </c>
      <c r="C851" s="674" t="s">
        <v>13087</v>
      </c>
      <c r="D851" s="669">
        <v>26</v>
      </c>
      <c r="E851" s="670">
        <v>125811</v>
      </c>
      <c r="F851" s="670">
        <f>E851/D851</f>
        <v>4838.8846153846152</v>
      </c>
      <c r="G851" s="762"/>
      <c r="H851" s="669">
        <v>26</v>
      </c>
      <c r="I851" s="747">
        <v>125811.4</v>
      </c>
      <c r="J851" s="747">
        <f t="shared" ref="J851:J860" si="35">I851/H851</f>
        <v>4838.8999999999996</v>
      </c>
      <c r="K851" s="762"/>
    </row>
    <row r="852" spans="1:11" s="654" customFormat="1" ht="22.5">
      <c r="A852" s="673" t="s">
        <v>13088</v>
      </c>
      <c r="B852" s="673" t="s">
        <v>13089</v>
      </c>
      <c r="C852" s="674" t="s">
        <v>13090</v>
      </c>
      <c r="D852" s="669">
        <v>1228</v>
      </c>
      <c r="E852" s="670">
        <v>6047532</v>
      </c>
      <c r="F852" s="670">
        <f>E852/D852</f>
        <v>4924.7003257328988</v>
      </c>
      <c r="G852" s="762"/>
      <c r="H852" s="669">
        <v>1002</v>
      </c>
      <c r="I852" s="747">
        <v>4934549.3999999994</v>
      </c>
      <c r="J852" s="747">
        <f t="shared" si="35"/>
        <v>4924.7</v>
      </c>
      <c r="K852" s="762"/>
    </row>
    <row r="853" spans="1:11" s="654" customFormat="1" ht="14.25" customHeight="1">
      <c r="A853" s="673" t="s">
        <v>13091</v>
      </c>
      <c r="B853" s="673" t="s">
        <v>13092</v>
      </c>
      <c r="C853" s="674" t="s">
        <v>13093</v>
      </c>
      <c r="D853" s="669">
        <v>543</v>
      </c>
      <c r="E853" s="670">
        <v>3755822</v>
      </c>
      <c r="F853" s="670">
        <f>E853/D853</f>
        <v>6916.7992633517497</v>
      </c>
      <c r="G853" s="762"/>
      <c r="H853" s="669">
        <v>452</v>
      </c>
      <c r="I853" s="747">
        <v>3126393.6</v>
      </c>
      <c r="J853" s="747">
        <f t="shared" si="35"/>
        <v>6916.8</v>
      </c>
      <c r="K853" s="762"/>
    </row>
    <row r="854" spans="1:11" s="654" customFormat="1" ht="22.5">
      <c r="A854" s="673" t="s">
        <v>13094</v>
      </c>
      <c r="B854" s="673" t="s">
        <v>13095</v>
      </c>
      <c r="C854" s="674" t="s">
        <v>13096</v>
      </c>
      <c r="D854" s="669">
        <v>0</v>
      </c>
      <c r="E854" s="670">
        <v>0</v>
      </c>
      <c r="F854" s="670">
        <v>0</v>
      </c>
      <c r="G854" s="762"/>
      <c r="H854" s="669">
        <v>1</v>
      </c>
      <c r="I854" s="747">
        <v>1428.9</v>
      </c>
      <c r="J854" s="747">
        <f t="shared" si="35"/>
        <v>1428.9</v>
      </c>
      <c r="K854" s="762"/>
    </row>
    <row r="855" spans="1:11" s="654" customFormat="1">
      <c r="A855" s="673" t="s">
        <v>13097</v>
      </c>
      <c r="B855" s="673" t="s">
        <v>13098</v>
      </c>
      <c r="C855" s="674" t="s">
        <v>13099</v>
      </c>
      <c r="D855" s="669">
        <v>1</v>
      </c>
      <c r="E855" s="670">
        <v>842</v>
      </c>
      <c r="F855" s="670">
        <f t="shared" ref="F855:F860" si="36">E855/D855</f>
        <v>842</v>
      </c>
      <c r="G855" s="762"/>
      <c r="H855" s="669">
        <v>2</v>
      </c>
      <c r="I855" s="747">
        <v>1683</v>
      </c>
      <c r="J855" s="747">
        <f t="shared" si="35"/>
        <v>841.5</v>
      </c>
      <c r="K855" s="762"/>
    </row>
    <row r="856" spans="1:11" s="654" customFormat="1" ht="22.5">
      <c r="A856" s="673" t="s">
        <v>13100</v>
      </c>
      <c r="B856" s="673" t="s">
        <v>13101</v>
      </c>
      <c r="C856" s="674" t="s">
        <v>13102</v>
      </c>
      <c r="D856" s="669">
        <v>3</v>
      </c>
      <c r="E856" s="670">
        <v>32637</v>
      </c>
      <c r="F856" s="670">
        <f t="shared" si="36"/>
        <v>10879</v>
      </c>
      <c r="G856" s="762"/>
      <c r="H856" s="669">
        <v>2</v>
      </c>
      <c r="I856" s="747">
        <v>21775.599999999999</v>
      </c>
      <c r="J856" s="747">
        <f t="shared" si="35"/>
        <v>10887.8</v>
      </c>
      <c r="K856" s="762"/>
    </row>
    <row r="857" spans="1:11" s="654" customFormat="1" ht="22.5">
      <c r="A857" s="673" t="s">
        <v>13103</v>
      </c>
      <c r="B857" s="673" t="s">
        <v>13104</v>
      </c>
      <c r="C857" s="674" t="s">
        <v>13105</v>
      </c>
      <c r="D857" s="669">
        <v>79</v>
      </c>
      <c r="E857" s="670">
        <v>320661</v>
      </c>
      <c r="F857" s="670">
        <f t="shared" si="36"/>
        <v>4059</v>
      </c>
      <c r="G857" s="762"/>
      <c r="H857" s="669">
        <v>75</v>
      </c>
      <c r="I857" s="747">
        <v>304425</v>
      </c>
      <c r="J857" s="747">
        <f t="shared" si="35"/>
        <v>4059</v>
      </c>
      <c r="K857" s="762"/>
    </row>
    <row r="858" spans="1:11" s="654" customFormat="1" ht="22.5">
      <c r="A858" s="673" t="s">
        <v>13106</v>
      </c>
      <c r="B858" s="673" t="s">
        <v>13107</v>
      </c>
      <c r="C858" s="674" t="s">
        <v>13108</v>
      </c>
      <c r="D858" s="669">
        <v>31</v>
      </c>
      <c r="E858" s="670">
        <v>125829</v>
      </c>
      <c r="F858" s="670">
        <f t="shared" si="36"/>
        <v>4059</v>
      </c>
      <c r="G858" s="762"/>
      <c r="H858" s="669">
        <v>31</v>
      </c>
      <c r="I858" s="747">
        <v>125829</v>
      </c>
      <c r="J858" s="747">
        <f t="shared" si="35"/>
        <v>4059</v>
      </c>
      <c r="K858" s="762"/>
    </row>
    <row r="859" spans="1:11" s="765" customFormat="1" ht="15.75" customHeight="1">
      <c r="A859" s="673" t="s">
        <v>13109</v>
      </c>
      <c r="B859" s="673" t="s">
        <v>13110</v>
      </c>
      <c r="C859" s="674" t="s">
        <v>13111</v>
      </c>
      <c r="D859" s="669">
        <v>1</v>
      </c>
      <c r="E859" s="670">
        <v>682</v>
      </c>
      <c r="F859" s="670">
        <f t="shared" si="36"/>
        <v>682</v>
      </c>
      <c r="G859" s="763"/>
      <c r="H859" s="669">
        <v>1</v>
      </c>
      <c r="I859" s="747">
        <v>682</v>
      </c>
      <c r="J859" s="747">
        <f t="shared" si="35"/>
        <v>682</v>
      </c>
      <c r="K859" s="764"/>
    </row>
    <row r="860" spans="1:11" s="654" customFormat="1">
      <c r="A860" s="673" t="s">
        <v>13112</v>
      </c>
      <c r="B860" s="673" t="s">
        <v>13113</v>
      </c>
      <c r="C860" s="674" t="s">
        <v>13114</v>
      </c>
      <c r="D860" s="669">
        <v>1</v>
      </c>
      <c r="E860" s="670">
        <v>593</v>
      </c>
      <c r="F860" s="670">
        <f t="shared" si="36"/>
        <v>593</v>
      </c>
      <c r="G860" s="766"/>
      <c r="H860" s="669">
        <v>2</v>
      </c>
      <c r="I860" s="747">
        <v>1249.5999999999999</v>
      </c>
      <c r="J860" s="747">
        <f t="shared" si="35"/>
        <v>624.79999999999995</v>
      </c>
      <c r="K860" s="762"/>
    </row>
    <row r="861" spans="1:11" s="700" customFormat="1" ht="12">
      <c r="A861" s="767" t="s">
        <v>13115</v>
      </c>
      <c r="B861" s="767"/>
      <c r="C861" s="767"/>
      <c r="D861" s="739">
        <f>SUM(D851:D860)</f>
        <v>1913</v>
      </c>
      <c r="E861" s="694">
        <f>SUM(E851:E860)</f>
        <v>10410409</v>
      </c>
      <c r="F861" s="694"/>
      <c r="G861" s="695">
        <v>1913</v>
      </c>
      <c r="H861" s="696">
        <f>SUM(H851:H860)</f>
        <v>1594</v>
      </c>
      <c r="I861" s="698">
        <f>SUM(I851:I860)</f>
        <v>8643827.5</v>
      </c>
      <c r="J861" s="698"/>
      <c r="K861" s="695">
        <v>1594</v>
      </c>
    </row>
    <row r="862" spans="1:11" s="654" customFormat="1">
      <c r="A862" s="768" t="s">
        <v>13116</v>
      </c>
      <c r="B862" s="769"/>
      <c r="C862" s="769"/>
      <c r="D862" s="770"/>
      <c r="E862" s="771"/>
      <c r="F862" s="771"/>
      <c r="G862" s="772"/>
      <c r="H862" s="773"/>
      <c r="I862" s="774"/>
      <c r="J862" s="775"/>
      <c r="K862" s="776"/>
    </row>
    <row r="863" spans="1:11" s="654" customFormat="1" ht="22.5">
      <c r="A863" s="678" t="s">
        <v>13117</v>
      </c>
      <c r="B863" s="679" t="s">
        <v>13118</v>
      </c>
      <c r="C863" s="777" t="s">
        <v>13119</v>
      </c>
      <c r="D863" s="669">
        <v>11</v>
      </c>
      <c r="E863" s="747">
        <v>26148100</v>
      </c>
      <c r="F863" s="670">
        <f>E863/D863</f>
        <v>2377100</v>
      </c>
      <c r="G863" s="669"/>
      <c r="H863" s="669">
        <v>22</v>
      </c>
      <c r="I863" s="670">
        <v>52296200</v>
      </c>
      <c r="J863" s="670">
        <f>I863/H863</f>
        <v>2377100</v>
      </c>
      <c r="K863" s="669"/>
    </row>
    <row r="864" spans="1:11" s="700" customFormat="1" ht="12">
      <c r="A864" s="727" t="s">
        <v>13120</v>
      </c>
      <c r="B864" s="728"/>
      <c r="C864" s="729"/>
      <c r="D864" s="739">
        <f>SUM(D863)</f>
        <v>11</v>
      </c>
      <c r="E864" s="694">
        <f>SUM(E863)</f>
        <v>26148100</v>
      </c>
      <c r="F864" s="694"/>
      <c r="G864" s="695">
        <v>11</v>
      </c>
      <c r="H864" s="696">
        <f>SUM(H863:H863)</f>
        <v>22</v>
      </c>
      <c r="I864" s="698">
        <f>SUM(I863:I863)</f>
        <v>52296200</v>
      </c>
      <c r="J864" s="698"/>
      <c r="K864" s="695">
        <v>22</v>
      </c>
    </row>
    <row r="865" spans="1:11" s="654" customFormat="1">
      <c r="A865" s="778" t="s">
        <v>13121</v>
      </c>
      <c r="B865" s="779"/>
      <c r="C865" s="779"/>
      <c r="D865" s="770"/>
      <c r="E865" s="780"/>
      <c r="F865" s="780"/>
      <c r="G865" s="781"/>
      <c r="H865" s="781"/>
      <c r="I865" s="782"/>
      <c r="J865" s="783"/>
      <c r="K865" s="784"/>
    </row>
    <row r="866" spans="1:11" s="654" customFormat="1">
      <c r="A866" s="673" t="s">
        <v>13122</v>
      </c>
      <c r="B866" s="673" t="s">
        <v>13123</v>
      </c>
      <c r="C866" s="721" t="s">
        <v>13124</v>
      </c>
      <c r="D866" s="669">
        <v>10</v>
      </c>
      <c r="E866" s="670">
        <v>17820</v>
      </c>
      <c r="F866" s="670">
        <f t="shared" ref="F866:F875" si="37">E866/D866</f>
        <v>1782</v>
      </c>
      <c r="G866" s="785"/>
      <c r="H866" s="786">
        <v>10</v>
      </c>
      <c r="I866" s="787">
        <v>19800</v>
      </c>
      <c r="J866" s="787">
        <f t="shared" ref="J866:J929" si="38">I866/H866</f>
        <v>1980</v>
      </c>
      <c r="K866" s="785"/>
    </row>
    <row r="867" spans="1:11" s="654" customFormat="1">
      <c r="A867" s="666" t="s">
        <v>13125</v>
      </c>
      <c r="B867" s="667" t="s">
        <v>13126</v>
      </c>
      <c r="C867" s="710" t="s">
        <v>13127</v>
      </c>
      <c r="D867" s="669">
        <v>504</v>
      </c>
      <c r="E867" s="670">
        <v>932651</v>
      </c>
      <c r="F867" s="716">
        <f t="shared" si="37"/>
        <v>1850.4980158730159</v>
      </c>
      <c r="G867" s="738"/>
      <c r="H867" s="786">
        <v>480</v>
      </c>
      <c r="I867" s="787">
        <v>939908.16</v>
      </c>
      <c r="J867" s="788">
        <f t="shared" si="38"/>
        <v>1958.1420000000001</v>
      </c>
      <c r="K867" s="738"/>
    </row>
    <row r="868" spans="1:11" s="654" customFormat="1">
      <c r="A868" s="673" t="s">
        <v>13128</v>
      </c>
      <c r="B868" s="673" t="s">
        <v>13129</v>
      </c>
      <c r="C868" s="721" t="s">
        <v>13130</v>
      </c>
      <c r="D868" s="669">
        <v>6.8000000000000007</v>
      </c>
      <c r="E868" s="670">
        <v>59840</v>
      </c>
      <c r="F868" s="670">
        <f t="shared" si="37"/>
        <v>8799.9999999999982</v>
      </c>
      <c r="G868" s="738"/>
      <c r="H868" s="786">
        <v>7</v>
      </c>
      <c r="I868" s="787">
        <v>61600</v>
      </c>
      <c r="J868" s="787">
        <f t="shared" si="38"/>
        <v>8800</v>
      </c>
      <c r="K868" s="738"/>
    </row>
    <row r="869" spans="1:11" s="654" customFormat="1" ht="15.75" customHeight="1">
      <c r="A869" s="673" t="s">
        <v>13131</v>
      </c>
      <c r="B869" s="673" t="s">
        <v>13132</v>
      </c>
      <c r="C869" s="721" t="s">
        <v>13133</v>
      </c>
      <c r="D869" s="669">
        <v>4</v>
      </c>
      <c r="E869" s="670">
        <v>83600</v>
      </c>
      <c r="F869" s="670">
        <f t="shared" si="37"/>
        <v>20900</v>
      </c>
      <c r="G869" s="738"/>
      <c r="H869" s="786">
        <v>4</v>
      </c>
      <c r="I869" s="787">
        <v>83600</v>
      </c>
      <c r="J869" s="787">
        <f t="shared" si="38"/>
        <v>20900</v>
      </c>
      <c r="K869" s="738"/>
    </row>
    <row r="870" spans="1:11" s="654" customFormat="1" ht="22.5">
      <c r="A870" s="675" t="s">
        <v>13134</v>
      </c>
      <c r="B870" s="676" t="s">
        <v>13135</v>
      </c>
      <c r="C870" s="718" t="s">
        <v>13136</v>
      </c>
      <c r="D870" s="669">
        <v>1</v>
      </c>
      <c r="E870" s="670">
        <v>53942</v>
      </c>
      <c r="F870" s="670">
        <f t="shared" si="37"/>
        <v>53942</v>
      </c>
      <c r="G870" s="738"/>
      <c r="H870" s="786">
        <v>1</v>
      </c>
      <c r="I870" s="787">
        <v>59335.694000000003</v>
      </c>
      <c r="J870" s="787">
        <f t="shared" si="38"/>
        <v>59335.694000000003</v>
      </c>
      <c r="K870" s="738"/>
    </row>
    <row r="871" spans="1:11" s="654" customFormat="1" ht="22.5">
      <c r="A871" s="673" t="s">
        <v>13137</v>
      </c>
      <c r="B871" s="673" t="s">
        <v>13138</v>
      </c>
      <c r="C871" s="721" t="s">
        <v>13139</v>
      </c>
      <c r="D871" s="669">
        <v>29</v>
      </c>
      <c r="E871" s="670">
        <v>669012</v>
      </c>
      <c r="F871" s="670">
        <f t="shared" si="37"/>
        <v>23069.379310344826</v>
      </c>
      <c r="G871" s="738"/>
      <c r="H871" s="786">
        <v>26</v>
      </c>
      <c r="I871" s="787">
        <v>868628.28</v>
      </c>
      <c r="J871" s="787">
        <f t="shared" si="38"/>
        <v>33408.78</v>
      </c>
      <c r="K871" s="738"/>
    </row>
    <row r="872" spans="1:11" s="654" customFormat="1">
      <c r="A872" s="666" t="s">
        <v>13140</v>
      </c>
      <c r="B872" s="667" t="s">
        <v>13138</v>
      </c>
      <c r="C872" s="710" t="s">
        <v>13141</v>
      </c>
      <c r="D872" s="669">
        <v>4</v>
      </c>
      <c r="E872" s="670">
        <v>102360</v>
      </c>
      <c r="F872" s="716">
        <f t="shared" si="37"/>
        <v>25590</v>
      </c>
      <c r="G872" s="738"/>
      <c r="H872" s="786">
        <v>4</v>
      </c>
      <c r="I872" s="787">
        <v>144591.32</v>
      </c>
      <c r="J872" s="788">
        <f t="shared" si="38"/>
        <v>36147.83</v>
      </c>
      <c r="K872" s="738"/>
    </row>
    <row r="873" spans="1:11" s="654" customFormat="1">
      <c r="A873" s="673" t="s">
        <v>13142</v>
      </c>
      <c r="B873" s="673" t="s">
        <v>13138</v>
      </c>
      <c r="C873" s="721" t="s">
        <v>13143</v>
      </c>
      <c r="D873" s="669">
        <v>13</v>
      </c>
      <c r="E873" s="670">
        <v>110887</v>
      </c>
      <c r="F873" s="670">
        <f t="shared" si="37"/>
        <v>8529.7692307692305</v>
      </c>
      <c r="G873" s="738"/>
      <c r="H873" s="786">
        <v>13</v>
      </c>
      <c r="I873" s="787">
        <v>115566.48999999999</v>
      </c>
      <c r="J873" s="787">
        <f t="shared" si="38"/>
        <v>8889.73</v>
      </c>
      <c r="K873" s="738"/>
    </row>
    <row r="874" spans="1:11" s="654" customFormat="1" ht="22.5">
      <c r="A874" s="673" t="s">
        <v>13144</v>
      </c>
      <c r="B874" s="673" t="s">
        <v>13138</v>
      </c>
      <c r="C874" s="721" t="s">
        <v>13145</v>
      </c>
      <c r="D874" s="669">
        <v>71</v>
      </c>
      <c r="E874" s="670">
        <v>230327</v>
      </c>
      <c r="F874" s="670">
        <f t="shared" si="37"/>
        <v>3244.0422535211269</v>
      </c>
      <c r="G874" s="738"/>
      <c r="H874" s="786">
        <v>70</v>
      </c>
      <c r="I874" s="787">
        <v>265402.2</v>
      </c>
      <c r="J874" s="787">
        <f t="shared" si="38"/>
        <v>3791.46</v>
      </c>
      <c r="K874" s="738"/>
    </row>
    <row r="875" spans="1:11" s="654" customFormat="1">
      <c r="A875" s="673" t="s">
        <v>13146</v>
      </c>
      <c r="B875" s="673" t="s">
        <v>13147</v>
      </c>
      <c r="C875" s="721" t="s">
        <v>13148</v>
      </c>
      <c r="D875" s="669">
        <v>3</v>
      </c>
      <c r="E875" s="670">
        <v>84135</v>
      </c>
      <c r="F875" s="670">
        <f t="shared" si="37"/>
        <v>28045</v>
      </c>
      <c r="G875" s="738"/>
      <c r="H875" s="786">
        <v>3</v>
      </c>
      <c r="I875" s="787">
        <v>84135.15</v>
      </c>
      <c r="J875" s="787">
        <f t="shared" si="38"/>
        <v>28045.05</v>
      </c>
      <c r="K875" s="738"/>
    </row>
    <row r="876" spans="1:11" s="654" customFormat="1">
      <c r="A876" s="675" t="s">
        <v>13149</v>
      </c>
      <c r="B876" s="676" t="s">
        <v>13150</v>
      </c>
      <c r="C876" s="718" t="s">
        <v>13151</v>
      </c>
      <c r="D876" s="669">
        <v>0</v>
      </c>
      <c r="E876" s="670">
        <v>0</v>
      </c>
      <c r="F876" s="670">
        <v>0</v>
      </c>
      <c r="G876" s="738"/>
      <c r="H876" s="786">
        <v>1</v>
      </c>
      <c r="I876" s="787">
        <v>253</v>
      </c>
      <c r="J876" s="787">
        <f t="shared" si="38"/>
        <v>253</v>
      </c>
      <c r="K876" s="738"/>
    </row>
    <row r="877" spans="1:11" s="654" customFormat="1">
      <c r="A877" s="673" t="s">
        <v>13152</v>
      </c>
      <c r="B877" s="673" t="s">
        <v>13129</v>
      </c>
      <c r="C877" s="721" t="s">
        <v>13153</v>
      </c>
      <c r="D877" s="669">
        <v>192.5</v>
      </c>
      <c r="E877" s="670">
        <v>105875</v>
      </c>
      <c r="F877" s="670">
        <f t="shared" ref="F877:F920" si="39">E877/D877</f>
        <v>550</v>
      </c>
      <c r="G877" s="738"/>
      <c r="H877" s="786">
        <v>190</v>
      </c>
      <c r="I877" s="787">
        <v>104500</v>
      </c>
      <c r="J877" s="787">
        <f t="shared" si="38"/>
        <v>550</v>
      </c>
      <c r="K877" s="738"/>
    </row>
    <row r="878" spans="1:11" s="654" customFormat="1">
      <c r="A878" s="673" t="s">
        <v>13154</v>
      </c>
      <c r="B878" s="673" t="s">
        <v>13155</v>
      </c>
      <c r="C878" s="721" t="s">
        <v>13156</v>
      </c>
      <c r="D878" s="669">
        <v>4</v>
      </c>
      <c r="E878" s="670">
        <v>149050</v>
      </c>
      <c r="F878" s="670">
        <f t="shared" si="39"/>
        <v>37262.5</v>
      </c>
      <c r="G878" s="738"/>
      <c r="H878" s="786">
        <v>3</v>
      </c>
      <c r="I878" s="787">
        <v>122100</v>
      </c>
      <c r="J878" s="787">
        <f t="shared" si="38"/>
        <v>40700</v>
      </c>
      <c r="K878" s="738"/>
    </row>
    <row r="879" spans="1:11" s="654" customFormat="1">
      <c r="A879" s="673" t="s">
        <v>13157</v>
      </c>
      <c r="B879" s="673" t="s">
        <v>13138</v>
      </c>
      <c r="C879" s="721" t="s">
        <v>13158</v>
      </c>
      <c r="D879" s="669">
        <v>1</v>
      </c>
      <c r="E879" s="670">
        <v>7384</v>
      </c>
      <c r="F879" s="670">
        <f t="shared" si="39"/>
        <v>7384</v>
      </c>
      <c r="G879" s="738"/>
      <c r="H879" s="786">
        <v>1</v>
      </c>
      <c r="I879" s="787">
        <v>7384.3</v>
      </c>
      <c r="J879" s="787">
        <f t="shared" si="38"/>
        <v>7384.3</v>
      </c>
      <c r="K879" s="738"/>
    </row>
    <row r="880" spans="1:11" s="654" customFormat="1">
      <c r="A880" s="673" t="s">
        <v>13159</v>
      </c>
      <c r="B880" s="673" t="s">
        <v>13138</v>
      </c>
      <c r="C880" s="721" t="s">
        <v>13160</v>
      </c>
      <c r="D880" s="669">
        <v>55</v>
      </c>
      <c r="E880" s="670">
        <v>195793</v>
      </c>
      <c r="F880" s="670">
        <f t="shared" si="39"/>
        <v>3559.8727272727274</v>
      </c>
      <c r="G880" s="738"/>
      <c r="H880" s="786">
        <v>50</v>
      </c>
      <c r="I880" s="787">
        <v>221633</v>
      </c>
      <c r="J880" s="787">
        <f t="shared" si="38"/>
        <v>4432.66</v>
      </c>
      <c r="K880" s="738"/>
    </row>
    <row r="881" spans="1:11" s="654" customFormat="1" ht="22.5">
      <c r="A881" s="666" t="s">
        <v>13161</v>
      </c>
      <c r="B881" s="667" t="s">
        <v>13138</v>
      </c>
      <c r="C881" s="710" t="s">
        <v>13162</v>
      </c>
      <c r="D881" s="669">
        <v>2</v>
      </c>
      <c r="E881" s="670">
        <v>19540</v>
      </c>
      <c r="F881" s="716">
        <f t="shared" si="39"/>
        <v>9770</v>
      </c>
      <c r="G881" s="738"/>
      <c r="H881" s="786">
        <v>2</v>
      </c>
      <c r="I881" s="787">
        <v>19927.599999999999</v>
      </c>
      <c r="J881" s="788">
        <f t="shared" si="38"/>
        <v>9963.7999999999993</v>
      </c>
      <c r="K881" s="738"/>
    </row>
    <row r="882" spans="1:11" s="654" customFormat="1">
      <c r="A882" s="673" t="s">
        <v>13163</v>
      </c>
      <c r="B882" s="673" t="s">
        <v>13138</v>
      </c>
      <c r="C882" s="721" t="s">
        <v>13164</v>
      </c>
      <c r="D882" s="669">
        <v>25</v>
      </c>
      <c r="E882" s="670">
        <v>138102</v>
      </c>
      <c r="F882" s="670">
        <f t="shared" si="39"/>
        <v>5524.08</v>
      </c>
      <c r="G882" s="738"/>
      <c r="H882" s="786">
        <v>25</v>
      </c>
      <c r="I882" s="787">
        <v>138102.5</v>
      </c>
      <c r="J882" s="787">
        <f t="shared" si="38"/>
        <v>5524.1</v>
      </c>
      <c r="K882" s="738"/>
    </row>
    <row r="883" spans="1:11" s="654" customFormat="1">
      <c r="A883" s="666" t="s">
        <v>13165</v>
      </c>
      <c r="B883" s="667" t="s">
        <v>13166</v>
      </c>
      <c r="C883" s="710" t="s">
        <v>13167</v>
      </c>
      <c r="D883" s="669">
        <v>2</v>
      </c>
      <c r="E883" s="670">
        <v>77000</v>
      </c>
      <c r="F883" s="716">
        <f t="shared" si="39"/>
        <v>38500</v>
      </c>
      <c r="G883" s="738"/>
      <c r="H883" s="786">
        <v>2</v>
      </c>
      <c r="I883" s="787">
        <v>77000</v>
      </c>
      <c r="J883" s="788">
        <f t="shared" si="38"/>
        <v>38500</v>
      </c>
      <c r="K883" s="738"/>
    </row>
    <row r="884" spans="1:11" s="654" customFormat="1" ht="22.5">
      <c r="A884" s="673" t="s">
        <v>13168</v>
      </c>
      <c r="B884" s="673" t="s">
        <v>13138</v>
      </c>
      <c r="C884" s="721" t="s">
        <v>13169</v>
      </c>
      <c r="D884" s="669">
        <v>59</v>
      </c>
      <c r="E884" s="670">
        <v>200748</v>
      </c>
      <c r="F884" s="670">
        <f t="shared" si="39"/>
        <v>3402.5084745762711</v>
      </c>
      <c r="G884" s="738"/>
      <c r="H884" s="786">
        <v>59</v>
      </c>
      <c r="I884" s="787">
        <v>205027.36</v>
      </c>
      <c r="J884" s="787">
        <f t="shared" si="38"/>
        <v>3475.04</v>
      </c>
      <c r="K884" s="738"/>
    </row>
    <row r="885" spans="1:11" s="654" customFormat="1" ht="22.5">
      <c r="A885" s="673" t="s">
        <v>13170</v>
      </c>
      <c r="B885" s="673" t="s">
        <v>13138</v>
      </c>
      <c r="C885" s="721" t="s">
        <v>13171</v>
      </c>
      <c r="D885" s="669">
        <v>2</v>
      </c>
      <c r="E885" s="670">
        <v>5509</v>
      </c>
      <c r="F885" s="670">
        <f t="shared" si="39"/>
        <v>2754.5</v>
      </c>
      <c r="G885" s="738"/>
      <c r="H885" s="786">
        <v>2</v>
      </c>
      <c r="I885" s="787">
        <v>5508.8</v>
      </c>
      <c r="J885" s="787">
        <f t="shared" si="38"/>
        <v>2754.4</v>
      </c>
      <c r="K885" s="738"/>
    </row>
    <row r="886" spans="1:11" s="654" customFormat="1" ht="22.5">
      <c r="A886" s="673" t="s">
        <v>13172</v>
      </c>
      <c r="B886" s="673" t="s">
        <v>13138</v>
      </c>
      <c r="C886" s="721" t="s">
        <v>13173</v>
      </c>
      <c r="D886" s="669">
        <v>102</v>
      </c>
      <c r="E886" s="670">
        <v>310354</v>
      </c>
      <c r="F886" s="670">
        <f t="shared" si="39"/>
        <v>3042.6862745098038</v>
      </c>
      <c r="G886" s="738"/>
      <c r="H886" s="786">
        <v>100</v>
      </c>
      <c r="I886" s="787">
        <v>341092</v>
      </c>
      <c r="J886" s="787">
        <f t="shared" si="38"/>
        <v>3410.92</v>
      </c>
      <c r="K886" s="738"/>
    </row>
    <row r="887" spans="1:11" s="654" customFormat="1">
      <c r="A887" s="673" t="s">
        <v>13174</v>
      </c>
      <c r="B887" s="673" t="s">
        <v>13175</v>
      </c>
      <c r="C887" s="721" t="s">
        <v>13176</v>
      </c>
      <c r="D887" s="669">
        <v>12</v>
      </c>
      <c r="E887" s="670">
        <v>691900</v>
      </c>
      <c r="F887" s="670">
        <f t="shared" si="39"/>
        <v>57658.333333333336</v>
      </c>
      <c r="G887" s="738"/>
      <c r="H887" s="786">
        <v>7</v>
      </c>
      <c r="I887" s="787">
        <v>404250</v>
      </c>
      <c r="J887" s="787">
        <f t="shared" si="38"/>
        <v>57750</v>
      </c>
      <c r="K887" s="738"/>
    </row>
    <row r="888" spans="1:11" s="654" customFormat="1">
      <c r="A888" s="673" t="s">
        <v>13177</v>
      </c>
      <c r="B888" s="673" t="s">
        <v>13147</v>
      </c>
      <c r="C888" s="721" t="s">
        <v>13178</v>
      </c>
      <c r="D888" s="669">
        <v>9</v>
      </c>
      <c r="E888" s="670">
        <v>252405</v>
      </c>
      <c r="F888" s="670">
        <f t="shared" si="39"/>
        <v>28045</v>
      </c>
      <c r="G888" s="738"/>
      <c r="H888" s="786">
        <v>8</v>
      </c>
      <c r="I888" s="787">
        <v>224360.4</v>
      </c>
      <c r="J888" s="787">
        <f t="shared" si="38"/>
        <v>28045.05</v>
      </c>
      <c r="K888" s="738"/>
    </row>
    <row r="889" spans="1:11" s="654" customFormat="1">
      <c r="A889" s="666" t="s">
        <v>13179</v>
      </c>
      <c r="B889" s="667" t="s">
        <v>13138</v>
      </c>
      <c r="C889" s="710" t="s">
        <v>13180</v>
      </c>
      <c r="D889" s="669">
        <v>2</v>
      </c>
      <c r="E889" s="670">
        <v>30001</v>
      </c>
      <c r="F889" s="716">
        <f t="shared" si="39"/>
        <v>15000.5</v>
      </c>
      <c r="G889" s="738"/>
      <c r="H889" s="786">
        <v>2</v>
      </c>
      <c r="I889" s="787">
        <v>33001.040000000001</v>
      </c>
      <c r="J889" s="788">
        <f t="shared" si="38"/>
        <v>16500.52</v>
      </c>
      <c r="K889" s="738"/>
    </row>
    <row r="890" spans="1:11" s="654" customFormat="1">
      <c r="A890" s="666" t="s">
        <v>13181</v>
      </c>
      <c r="B890" s="667" t="s">
        <v>13138</v>
      </c>
      <c r="C890" s="710" t="s">
        <v>13182</v>
      </c>
      <c r="D890" s="669">
        <v>3</v>
      </c>
      <c r="E890" s="670">
        <v>45001</v>
      </c>
      <c r="F890" s="716">
        <f t="shared" si="39"/>
        <v>15000.333333333334</v>
      </c>
      <c r="G890" s="738"/>
      <c r="H890" s="786">
        <v>3</v>
      </c>
      <c r="I890" s="787">
        <v>49501.56</v>
      </c>
      <c r="J890" s="788">
        <f t="shared" si="38"/>
        <v>16500.52</v>
      </c>
      <c r="K890" s="738"/>
    </row>
    <row r="891" spans="1:11" s="654" customFormat="1" ht="15" customHeight="1">
      <c r="A891" s="673" t="s">
        <v>13183</v>
      </c>
      <c r="B891" s="673" t="s">
        <v>13138</v>
      </c>
      <c r="C891" s="721" t="s">
        <v>13184</v>
      </c>
      <c r="D891" s="669">
        <v>2</v>
      </c>
      <c r="E891" s="670">
        <v>22594</v>
      </c>
      <c r="F891" s="670">
        <f t="shared" si="39"/>
        <v>11297</v>
      </c>
      <c r="G891" s="738"/>
      <c r="H891" s="786">
        <v>2</v>
      </c>
      <c r="I891" s="787">
        <v>35066.839999999997</v>
      </c>
      <c r="J891" s="787">
        <f t="shared" si="38"/>
        <v>17533.419999999998</v>
      </c>
      <c r="K891" s="738"/>
    </row>
    <row r="892" spans="1:11" s="654" customFormat="1">
      <c r="A892" s="673" t="s">
        <v>13185</v>
      </c>
      <c r="B892" s="673" t="s">
        <v>13138</v>
      </c>
      <c r="C892" s="721" t="s">
        <v>13186</v>
      </c>
      <c r="D892" s="669">
        <v>4</v>
      </c>
      <c r="E892" s="670">
        <v>53520</v>
      </c>
      <c r="F892" s="670">
        <f t="shared" si="39"/>
        <v>13380</v>
      </c>
      <c r="G892" s="738"/>
      <c r="H892" s="786">
        <v>4</v>
      </c>
      <c r="I892" s="787">
        <v>74435.320000000007</v>
      </c>
      <c r="J892" s="787">
        <f t="shared" si="38"/>
        <v>18608.830000000002</v>
      </c>
      <c r="K892" s="738"/>
    </row>
    <row r="893" spans="1:11" s="654" customFormat="1">
      <c r="A893" s="666" t="s">
        <v>13187</v>
      </c>
      <c r="B893" s="667" t="s">
        <v>13138</v>
      </c>
      <c r="C893" s="710" t="s">
        <v>13188</v>
      </c>
      <c r="D893" s="669">
        <v>4</v>
      </c>
      <c r="E893" s="670">
        <v>20680</v>
      </c>
      <c r="F893" s="716">
        <f t="shared" si="39"/>
        <v>5170</v>
      </c>
      <c r="G893" s="738"/>
      <c r="H893" s="786">
        <v>4</v>
      </c>
      <c r="I893" s="787">
        <v>20680</v>
      </c>
      <c r="J893" s="788">
        <f t="shared" si="38"/>
        <v>5170</v>
      </c>
      <c r="K893" s="738"/>
    </row>
    <row r="894" spans="1:11" s="654" customFormat="1">
      <c r="A894" s="673" t="s">
        <v>13189</v>
      </c>
      <c r="B894" s="673" t="s">
        <v>13138</v>
      </c>
      <c r="C894" s="721" t="s">
        <v>13190</v>
      </c>
      <c r="D894" s="669">
        <v>4</v>
      </c>
      <c r="E894" s="670">
        <v>17600</v>
      </c>
      <c r="F894" s="670">
        <f t="shared" si="39"/>
        <v>4400</v>
      </c>
      <c r="G894" s="738"/>
      <c r="H894" s="786">
        <v>4</v>
      </c>
      <c r="I894" s="787">
        <v>17600</v>
      </c>
      <c r="J894" s="787">
        <f t="shared" si="38"/>
        <v>4400</v>
      </c>
      <c r="K894" s="738"/>
    </row>
    <row r="895" spans="1:11" s="654" customFormat="1">
      <c r="A895" s="673" t="s">
        <v>13191</v>
      </c>
      <c r="B895" s="673" t="s">
        <v>13192</v>
      </c>
      <c r="C895" s="721" t="s">
        <v>13193</v>
      </c>
      <c r="D895" s="669">
        <v>45</v>
      </c>
      <c r="E895" s="670">
        <v>3231802</v>
      </c>
      <c r="F895" s="670">
        <f t="shared" si="39"/>
        <v>71817.822222222225</v>
      </c>
      <c r="G895" s="738"/>
      <c r="H895" s="786">
        <v>45</v>
      </c>
      <c r="I895" s="787">
        <v>3301650</v>
      </c>
      <c r="J895" s="787">
        <f t="shared" si="38"/>
        <v>73370</v>
      </c>
      <c r="K895" s="738"/>
    </row>
    <row r="896" spans="1:11" s="654" customFormat="1">
      <c r="A896" s="673" t="s">
        <v>13194</v>
      </c>
      <c r="B896" s="673" t="s">
        <v>13192</v>
      </c>
      <c r="C896" s="721" t="s">
        <v>13195</v>
      </c>
      <c r="D896" s="669">
        <v>44</v>
      </c>
      <c r="E896" s="670">
        <v>863940</v>
      </c>
      <c r="F896" s="670">
        <f t="shared" si="39"/>
        <v>19635</v>
      </c>
      <c r="G896" s="738"/>
      <c r="H896" s="786">
        <v>44</v>
      </c>
      <c r="I896" s="787">
        <v>863940</v>
      </c>
      <c r="J896" s="787">
        <f t="shared" si="38"/>
        <v>19635</v>
      </c>
      <c r="K896" s="738"/>
    </row>
    <row r="897" spans="1:11" s="654" customFormat="1">
      <c r="A897" s="673" t="s">
        <v>13196</v>
      </c>
      <c r="B897" s="673" t="s">
        <v>13192</v>
      </c>
      <c r="C897" s="721" t="s">
        <v>13197</v>
      </c>
      <c r="D897" s="669">
        <v>39</v>
      </c>
      <c r="E897" s="670">
        <v>900900</v>
      </c>
      <c r="F897" s="670">
        <f t="shared" si="39"/>
        <v>23100</v>
      </c>
      <c r="G897" s="738"/>
      <c r="H897" s="786">
        <v>35</v>
      </c>
      <c r="I897" s="787">
        <v>808500</v>
      </c>
      <c r="J897" s="787">
        <f t="shared" si="38"/>
        <v>23100</v>
      </c>
      <c r="K897" s="738"/>
    </row>
    <row r="898" spans="1:11" s="654" customFormat="1">
      <c r="A898" s="673" t="s">
        <v>13198</v>
      </c>
      <c r="B898" s="673" t="s">
        <v>13192</v>
      </c>
      <c r="C898" s="721" t="s">
        <v>13199</v>
      </c>
      <c r="D898" s="669">
        <v>44</v>
      </c>
      <c r="E898" s="670">
        <v>2835016</v>
      </c>
      <c r="F898" s="670">
        <f t="shared" si="39"/>
        <v>64432.181818181816</v>
      </c>
      <c r="G898" s="738"/>
      <c r="H898" s="786">
        <v>40</v>
      </c>
      <c r="I898" s="787">
        <v>2619540</v>
      </c>
      <c r="J898" s="787">
        <f t="shared" si="38"/>
        <v>65488.5</v>
      </c>
      <c r="K898" s="738"/>
    </row>
    <row r="899" spans="1:11" s="654" customFormat="1">
      <c r="A899" s="673" t="s">
        <v>13200</v>
      </c>
      <c r="B899" s="673" t="s">
        <v>13192</v>
      </c>
      <c r="C899" s="721" t="s">
        <v>13201</v>
      </c>
      <c r="D899" s="669">
        <v>42</v>
      </c>
      <c r="E899" s="670">
        <v>1703012</v>
      </c>
      <c r="F899" s="670">
        <f t="shared" si="39"/>
        <v>40547.904761904763</v>
      </c>
      <c r="G899" s="738"/>
      <c r="H899" s="786">
        <v>40</v>
      </c>
      <c r="I899" s="787">
        <v>1804000</v>
      </c>
      <c r="J899" s="787">
        <f t="shared" si="38"/>
        <v>45100</v>
      </c>
      <c r="K899" s="738"/>
    </row>
    <row r="900" spans="1:11" s="654" customFormat="1" ht="16.5" customHeight="1">
      <c r="A900" s="675" t="s">
        <v>13202</v>
      </c>
      <c r="B900" s="676" t="s">
        <v>13203</v>
      </c>
      <c r="C900" s="718" t="s">
        <v>13204</v>
      </c>
      <c r="D900" s="669">
        <v>3</v>
      </c>
      <c r="E900" s="670">
        <v>552420</v>
      </c>
      <c r="F900" s="670">
        <f t="shared" si="39"/>
        <v>184140</v>
      </c>
      <c r="G900" s="738"/>
      <c r="H900" s="786">
        <v>2</v>
      </c>
      <c r="I900" s="787">
        <v>368280</v>
      </c>
      <c r="J900" s="787">
        <f t="shared" si="38"/>
        <v>184140</v>
      </c>
      <c r="K900" s="738"/>
    </row>
    <row r="901" spans="1:11" s="654" customFormat="1" ht="22.5">
      <c r="A901" s="675" t="s">
        <v>13205</v>
      </c>
      <c r="B901" s="676" t="s">
        <v>13203</v>
      </c>
      <c r="C901" s="718" t="s">
        <v>13206</v>
      </c>
      <c r="D901" s="669">
        <v>32</v>
      </c>
      <c r="E901" s="670">
        <v>6756200</v>
      </c>
      <c r="F901" s="670">
        <f t="shared" si="39"/>
        <v>211131.25</v>
      </c>
      <c r="G901" s="738"/>
      <c r="H901" s="786">
        <v>28</v>
      </c>
      <c r="I901" s="787">
        <v>5913600</v>
      </c>
      <c r="J901" s="787">
        <f t="shared" si="38"/>
        <v>211200</v>
      </c>
      <c r="K901" s="738"/>
    </row>
    <row r="902" spans="1:11" s="654" customFormat="1">
      <c r="A902" s="666" t="s">
        <v>13207</v>
      </c>
      <c r="B902" s="667" t="s">
        <v>13203</v>
      </c>
      <c r="C902" s="710" t="s">
        <v>13208</v>
      </c>
      <c r="D902" s="669">
        <v>34</v>
      </c>
      <c r="E902" s="670">
        <v>8345865</v>
      </c>
      <c r="F902" s="716">
        <f t="shared" si="39"/>
        <v>245466.61764705883</v>
      </c>
      <c r="G902" s="738"/>
      <c r="H902" s="786">
        <v>30</v>
      </c>
      <c r="I902" s="787">
        <v>7477800</v>
      </c>
      <c r="J902" s="788">
        <f t="shared" si="38"/>
        <v>249260</v>
      </c>
      <c r="K902" s="738"/>
    </row>
    <row r="903" spans="1:11" s="654" customFormat="1" ht="22.5">
      <c r="A903" s="666" t="s">
        <v>13209</v>
      </c>
      <c r="B903" s="667" t="s">
        <v>13166</v>
      </c>
      <c r="C903" s="710" t="s">
        <v>13210</v>
      </c>
      <c r="D903" s="669">
        <v>10</v>
      </c>
      <c r="E903" s="670">
        <v>1680000</v>
      </c>
      <c r="F903" s="716">
        <f t="shared" si="39"/>
        <v>168000</v>
      </c>
      <c r="G903" s="738"/>
      <c r="H903" s="786">
        <v>8</v>
      </c>
      <c r="I903" s="787">
        <v>1344000</v>
      </c>
      <c r="J903" s="788">
        <f t="shared" si="38"/>
        <v>168000</v>
      </c>
      <c r="K903" s="738"/>
    </row>
    <row r="904" spans="1:11" s="654" customFormat="1" ht="15.75" customHeight="1">
      <c r="A904" s="673" t="s">
        <v>13211</v>
      </c>
      <c r="B904" s="673" t="s">
        <v>13192</v>
      </c>
      <c r="C904" s="721" t="s">
        <v>13212</v>
      </c>
      <c r="D904" s="669">
        <v>4</v>
      </c>
      <c r="E904" s="670">
        <v>335528</v>
      </c>
      <c r="F904" s="670">
        <f t="shared" si="39"/>
        <v>83882</v>
      </c>
      <c r="G904" s="738"/>
      <c r="H904" s="786">
        <v>4</v>
      </c>
      <c r="I904" s="787">
        <v>339570</v>
      </c>
      <c r="J904" s="787">
        <f t="shared" si="38"/>
        <v>84892.5</v>
      </c>
      <c r="K904" s="738"/>
    </row>
    <row r="905" spans="1:11" s="654" customFormat="1">
      <c r="A905" s="666" t="s">
        <v>13213</v>
      </c>
      <c r="B905" s="667" t="s">
        <v>13214</v>
      </c>
      <c r="C905" s="710" t="s">
        <v>13215</v>
      </c>
      <c r="D905" s="669">
        <v>6</v>
      </c>
      <c r="E905" s="670">
        <v>23760</v>
      </c>
      <c r="F905" s="716">
        <f t="shared" si="39"/>
        <v>3960</v>
      </c>
      <c r="G905" s="738"/>
      <c r="H905" s="786">
        <v>6</v>
      </c>
      <c r="I905" s="787">
        <v>23760</v>
      </c>
      <c r="J905" s="788">
        <f t="shared" si="38"/>
        <v>3960</v>
      </c>
      <c r="K905" s="738"/>
    </row>
    <row r="906" spans="1:11" s="654" customFormat="1">
      <c r="A906" s="666" t="s">
        <v>13216</v>
      </c>
      <c r="B906" s="667" t="s">
        <v>13214</v>
      </c>
      <c r="C906" s="710" t="s">
        <v>13217</v>
      </c>
      <c r="D906" s="669">
        <v>1</v>
      </c>
      <c r="E906" s="670">
        <v>3960</v>
      </c>
      <c r="F906" s="716">
        <f t="shared" si="39"/>
        <v>3960</v>
      </c>
      <c r="G906" s="738"/>
      <c r="H906" s="786">
        <v>1</v>
      </c>
      <c r="I906" s="787">
        <v>3960</v>
      </c>
      <c r="J906" s="788">
        <f t="shared" si="38"/>
        <v>3960</v>
      </c>
      <c r="K906" s="738"/>
    </row>
    <row r="907" spans="1:11" s="654" customFormat="1">
      <c r="A907" s="675" t="s">
        <v>13218</v>
      </c>
      <c r="B907" s="676" t="s">
        <v>13203</v>
      </c>
      <c r="C907" s="718" t="s">
        <v>13219</v>
      </c>
      <c r="D907" s="669">
        <v>43</v>
      </c>
      <c r="E907" s="670">
        <v>9501800</v>
      </c>
      <c r="F907" s="670">
        <f t="shared" si="39"/>
        <v>220972.09302325582</v>
      </c>
      <c r="G907" s="738"/>
      <c r="H907" s="786">
        <v>40</v>
      </c>
      <c r="I907" s="787">
        <v>8844000</v>
      </c>
      <c r="J907" s="787">
        <f t="shared" si="38"/>
        <v>221100</v>
      </c>
      <c r="K907" s="738"/>
    </row>
    <row r="908" spans="1:11" s="654" customFormat="1">
      <c r="A908" s="673" t="s">
        <v>13220</v>
      </c>
      <c r="B908" s="673" t="s">
        <v>13221</v>
      </c>
      <c r="C908" s="721" t="s">
        <v>13222</v>
      </c>
      <c r="D908" s="669">
        <v>13</v>
      </c>
      <c r="E908" s="670">
        <v>510510</v>
      </c>
      <c r="F908" s="670">
        <f t="shared" si="39"/>
        <v>39270</v>
      </c>
      <c r="G908" s="738"/>
      <c r="H908" s="786">
        <v>13</v>
      </c>
      <c r="I908" s="787">
        <v>510510</v>
      </c>
      <c r="J908" s="787">
        <f t="shared" si="38"/>
        <v>39270</v>
      </c>
      <c r="K908" s="738"/>
    </row>
    <row r="909" spans="1:11" s="654" customFormat="1" ht="22.5">
      <c r="A909" s="673" t="s">
        <v>13223</v>
      </c>
      <c r="B909" s="673" t="s">
        <v>13224</v>
      </c>
      <c r="C909" s="721" t="s">
        <v>13225</v>
      </c>
      <c r="D909" s="669">
        <v>15</v>
      </c>
      <c r="E909" s="670">
        <v>146520</v>
      </c>
      <c r="F909" s="670">
        <f t="shared" si="39"/>
        <v>9768</v>
      </c>
      <c r="G909" s="738"/>
      <c r="H909" s="786">
        <v>16</v>
      </c>
      <c r="I909" s="787">
        <v>158400</v>
      </c>
      <c r="J909" s="787">
        <f t="shared" si="38"/>
        <v>9900</v>
      </c>
      <c r="K909" s="738"/>
    </row>
    <row r="910" spans="1:11" s="654" customFormat="1">
      <c r="A910" s="666" t="s">
        <v>13226</v>
      </c>
      <c r="B910" s="667" t="s">
        <v>13227</v>
      </c>
      <c r="C910" s="710" t="s">
        <v>13228</v>
      </c>
      <c r="D910" s="669">
        <v>8</v>
      </c>
      <c r="E910" s="670">
        <v>14080000</v>
      </c>
      <c r="F910" s="716">
        <f t="shared" si="39"/>
        <v>1760000</v>
      </c>
      <c r="G910" s="738"/>
      <c r="H910" s="786">
        <v>7</v>
      </c>
      <c r="I910" s="787">
        <v>12320000</v>
      </c>
      <c r="J910" s="788">
        <f t="shared" si="38"/>
        <v>1760000</v>
      </c>
      <c r="K910" s="738"/>
    </row>
    <row r="911" spans="1:11" s="654" customFormat="1">
      <c r="A911" s="673" t="s">
        <v>13229</v>
      </c>
      <c r="B911" s="673" t="s">
        <v>13221</v>
      </c>
      <c r="C911" s="721" t="s">
        <v>13230</v>
      </c>
      <c r="D911" s="669">
        <v>167</v>
      </c>
      <c r="E911" s="670">
        <v>438845</v>
      </c>
      <c r="F911" s="670">
        <f t="shared" si="39"/>
        <v>2627.8143712574852</v>
      </c>
      <c r="G911" s="738"/>
      <c r="H911" s="786">
        <v>160</v>
      </c>
      <c r="I911" s="787">
        <v>440000</v>
      </c>
      <c r="J911" s="787">
        <f t="shared" si="38"/>
        <v>2750</v>
      </c>
      <c r="K911" s="738"/>
    </row>
    <row r="912" spans="1:11" s="654" customFormat="1">
      <c r="A912" s="675" t="s">
        <v>13231</v>
      </c>
      <c r="B912" s="676" t="s">
        <v>13232</v>
      </c>
      <c r="C912" s="718" t="s">
        <v>13233</v>
      </c>
      <c r="D912" s="669">
        <v>230</v>
      </c>
      <c r="E912" s="670">
        <v>222453</v>
      </c>
      <c r="F912" s="670">
        <f t="shared" si="39"/>
        <v>967.18695652173915</v>
      </c>
      <c r="G912" s="738"/>
      <c r="H912" s="786">
        <v>230</v>
      </c>
      <c r="I912" s="787">
        <v>223231.1</v>
      </c>
      <c r="J912" s="787">
        <f t="shared" si="38"/>
        <v>970.57</v>
      </c>
      <c r="K912" s="738"/>
    </row>
    <row r="913" spans="1:11" s="654" customFormat="1">
      <c r="A913" s="666" t="s">
        <v>13234</v>
      </c>
      <c r="B913" s="667" t="s">
        <v>13232</v>
      </c>
      <c r="C913" s="710" t="s">
        <v>13235</v>
      </c>
      <c r="D913" s="669">
        <v>220</v>
      </c>
      <c r="E913" s="670">
        <v>197554</v>
      </c>
      <c r="F913" s="716">
        <f t="shared" si="39"/>
        <v>897.9727272727273</v>
      </c>
      <c r="G913" s="738"/>
      <c r="H913" s="786">
        <v>220</v>
      </c>
      <c r="I913" s="787">
        <v>213525.40000000002</v>
      </c>
      <c r="J913" s="788">
        <f t="shared" si="38"/>
        <v>970.57</v>
      </c>
      <c r="K913" s="738"/>
    </row>
    <row r="914" spans="1:11" s="654" customFormat="1" ht="17.25" customHeight="1">
      <c r="A914" s="673" t="s">
        <v>13236</v>
      </c>
      <c r="B914" s="673" t="s">
        <v>13237</v>
      </c>
      <c r="C914" s="721" t="s">
        <v>13238</v>
      </c>
      <c r="D914" s="669">
        <v>58</v>
      </c>
      <c r="E914" s="670">
        <v>1078220</v>
      </c>
      <c r="F914" s="670">
        <f t="shared" si="39"/>
        <v>18590</v>
      </c>
      <c r="G914" s="738"/>
      <c r="H914" s="786">
        <v>55</v>
      </c>
      <c r="I914" s="787">
        <v>1052700</v>
      </c>
      <c r="J914" s="787">
        <f t="shared" si="38"/>
        <v>19140</v>
      </c>
      <c r="K914" s="738"/>
    </row>
    <row r="915" spans="1:11" s="654" customFormat="1" ht="14.25" customHeight="1">
      <c r="A915" s="673" t="s">
        <v>13239</v>
      </c>
      <c r="B915" s="673" t="s">
        <v>13237</v>
      </c>
      <c r="C915" s="721" t="s">
        <v>13240</v>
      </c>
      <c r="D915" s="669">
        <v>52</v>
      </c>
      <c r="E915" s="670">
        <v>966680</v>
      </c>
      <c r="F915" s="670">
        <f t="shared" si="39"/>
        <v>18590</v>
      </c>
      <c r="G915" s="738"/>
      <c r="H915" s="786">
        <v>50</v>
      </c>
      <c r="I915" s="787">
        <v>957000</v>
      </c>
      <c r="J915" s="787">
        <f t="shared" si="38"/>
        <v>19140</v>
      </c>
      <c r="K915" s="738"/>
    </row>
    <row r="916" spans="1:11" s="654" customFormat="1">
      <c r="A916" s="673" t="s">
        <v>13241</v>
      </c>
      <c r="B916" s="673" t="s">
        <v>13237</v>
      </c>
      <c r="C916" s="721" t="s">
        <v>13242</v>
      </c>
      <c r="D916" s="669">
        <v>29</v>
      </c>
      <c r="E916" s="670">
        <v>539110</v>
      </c>
      <c r="F916" s="670">
        <f t="shared" si="39"/>
        <v>18590</v>
      </c>
      <c r="G916" s="738"/>
      <c r="H916" s="786">
        <v>29</v>
      </c>
      <c r="I916" s="787">
        <v>555060</v>
      </c>
      <c r="J916" s="787">
        <f t="shared" si="38"/>
        <v>19140</v>
      </c>
      <c r="K916" s="738"/>
    </row>
    <row r="917" spans="1:11" s="654" customFormat="1">
      <c r="A917" s="673" t="s">
        <v>13243</v>
      </c>
      <c r="B917" s="673" t="s">
        <v>13237</v>
      </c>
      <c r="C917" s="721" t="s">
        <v>13244</v>
      </c>
      <c r="D917" s="669">
        <v>21</v>
      </c>
      <c r="E917" s="670">
        <v>390390</v>
      </c>
      <c r="F917" s="670">
        <f t="shared" si="39"/>
        <v>18590</v>
      </c>
      <c r="G917" s="738"/>
      <c r="H917" s="786">
        <v>20</v>
      </c>
      <c r="I917" s="787">
        <v>382800</v>
      </c>
      <c r="J917" s="787">
        <f t="shared" si="38"/>
        <v>19140</v>
      </c>
      <c r="K917" s="738"/>
    </row>
    <row r="918" spans="1:11" s="654" customFormat="1">
      <c r="A918" s="666" t="s">
        <v>13245</v>
      </c>
      <c r="B918" s="667" t="s">
        <v>13246</v>
      </c>
      <c r="C918" s="710" t="s">
        <v>13247</v>
      </c>
      <c r="D918" s="669">
        <v>27</v>
      </c>
      <c r="E918" s="670">
        <v>45384</v>
      </c>
      <c r="F918" s="716">
        <f t="shared" si="39"/>
        <v>1680.8888888888889</v>
      </c>
      <c r="G918" s="738"/>
      <c r="H918" s="786">
        <v>25</v>
      </c>
      <c r="I918" s="787">
        <v>43074</v>
      </c>
      <c r="J918" s="788">
        <f t="shared" si="38"/>
        <v>1722.96</v>
      </c>
      <c r="K918" s="738"/>
    </row>
    <row r="919" spans="1:11" s="654" customFormat="1" ht="22.5">
      <c r="A919" s="673" t="s">
        <v>13248</v>
      </c>
      <c r="B919" s="673" t="s">
        <v>13224</v>
      </c>
      <c r="C919" s="721" t="s">
        <v>13249</v>
      </c>
      <c r="D919" s="669">
        <v>5</v>
      </c>
      <c r="E919" s="670">
        <v>48400</v>
      </c>
      <c r="F919" s="670">
        <f t="shared" si="39"/>
        <v>9680</v>
      </c>
      <c r="G919" s="738"/>
      <c r="H919" s="786">
        <v>5</v>
      </c>
      <c r="I919" s="787">
        <v>49500</v>
      </c>
      <c r="J919" s="787">
        <f t="shared" si="38"/>
        <v>9900</v>
      </c>
      <c r="K919" s="738"/>
    </row>
    <row r="920" spans="1:11" s="654" customFormat="1">
      <c r="A920" s="673" t="s">
        <v>13250</v>
      </c>
      <c r="B920" s="673" t="s">
        <v>13251</v>
      </c>
      <c r="C920" s="721" t="s">
        <v>13252</v>
      </c>
      <c r="D920" s="669">
        <v>249</v>
      </c>
      <c r="E920" s="670">
        <v>742970</v>
      </c>
      <c r="F920" s="670">
        <f t="shared" si="39"/>
        <v>2983.8152610441766</v>
      </c>
      <c r="G920" s="738"/>
      <c r="H920" s="786">
        <v>249</v>
      </c>
      <c r="I920" s="787">
        <v>780615</v>
      </c>
      <c r="J920" s="787">
        <f t="shared" si="38"/>
        <v>3135</v>
      </c>
      <c r="K920" s="738"/>
    </row>
    <row r="921" spans="1:11" s="654" customFormat="1" ht="22.5">
      <c r="A921" s="675" t="s">
        <v>13253</v>
      </c>
      <c r="B921" s="676" t="s">
        <v>13138</v>
      </c>
      <c r="C921" s="718" t="s">
        <v>13254</v>
      </c>
      <c r="D921" s="669">
        <v>0</v>
      </c>
      <c r="E921" s="670">
        <v>0</v>
      </c>
      <c r="F921" s="670">
        <v>0</v>
      </c>
      <c r="G921" s="738"/>
      <c r="H921" s="786">
        <v>1</v>
      </c>
      <c r="I921" s="787">
        <v>5120.8</v>
      </c>
      <c r="J921" s="787">
        <f t="shared" si="38"/>
        <v>5120.8</v>
      </c>
      <c r="K921" s="738"/>
    </row>
    <row r="922" spans="1:11" s="654" customFormat="1" ht="15" customHeight="1">
      <c r="A922" s="666" t="s">
        <v>13255</v>
      </c>
      <c r="B922" s="667" t="s">
        <v>13138</v>
      </c>
      <c r="C922" s="710" t="s">
        <v>13256</v>
      </c>
      <c r="D922" s="669">
        <v>0</v>
      </c>
      <c r="E922" s="670">
        <v>0</v>
      </c>
      <c r="F922" s="670">
        <v>0</v>
      </c>
      <c r="G922" s="738"/>
      <c r="H922" s="786">
        <v>1</v>
      </c>
      <c r="I922" s="787">
        <v>53713.8</v>
      </c>
      <c r="J922" s="787">
        <f t="shared" si="38"/>
        <v>53713.8</v>
      </c>
      <c r="K922" s="738"/>
    </row>
    <row r="923" spans="1:11" s="654" customFormat="1">
      <c r="A923" s="673" t="s">
        <v>13257</v>
      </c>
      <c r="B923" s="673" t="s">
        <v>13138</v>
      </c>
      <c r="C923" s="721" t="s">
        <v>13258</v>
      </c>
      <c r="D923" s="669">
        <v>1</v>
      </c>
      <c r="E923" s="670">
        <v>3879</v>
      </c>
      <c r="F923" s="670">
        <f>E923/D923</f>
        <v>3879</v>
      </c>
      <c r="G923" s="738"/>
      <c r="H923" s="786">
        <v>1</v>
      </c>
      <c r="I923" s="787">
        <v>3879.36</v>
      </c>
      <c r="J923" s="787">
        <f t="shared" si="38"/>
        <v>3879.36</v>
      </c>
      <c r="K923" s="738"/>
    </row>
    <row r="924" spans="1:11" s="654" customFormat="1">
      <c r="A924" s="673" t="s">
        <v>13259</v>
      </c>
      <c r="B924" s="673" t="s">
        <v>13260</v>
      </c>
      <c r="C924" s="721" t="s">
        <v>13261</v>
      </c>
      <c r="D924" s="669">
        <v>0</v>
      </c>
      <c r="E924" s="670">
        <v>0</v>
      </c>
      <c r="F924" s="670">
        <v>0</v>
      </c>
      <c r="G924" s="738"/>
      <c r="H924" s="786">
        <v>1</v>
      </c>
      <c r="I924" s="787">
        <v>26540.18</v>
      </c>
      <c r="J924" s="787">
        <f t="shared" si="38"/>
        <v>26540.18</v>
      </c>
      <c r="K924" s="738"/>
    </row>
    <row r="925" spans="1:11" s="654" customFormat="1">
      <c r="A925" s="673" t="s">
        <v>13262</v>
      </c>
      <c r="B925" s="673" t="s">
        <v>13175</v>
      </c>
      <c r="C925" s="721" t="s">
        <v>13263</v>
      </c>
      <c r="D925" s="669">
        <v>4</v>
      </c>
      <c r="E925" s="670">
        <v>229900</v>
      </c>
      <c r="F925" s="670">
        <f>E925/D925</f>
        <v>57475</v>
      </c>
      <c r="G925" s="738"/>
      <c r="H925" s="786">
        <v>3</v>
      </c>
      <c r="I925" s="787">
        <v>173250</v>
      </c>
      <c r="J925" s="787">
        <f t="shared" si="38"/>
        <v>57750</v>
      </c>
      <c r="K925" s="738"/>
    </row>
    <row r="926" spans="1:11" s="654" customFormat="1">
      <c r="A926" s="673" t="s">
        <v>13264</v>
      </c>
      <c r="B926" s="673" t="s">
        <v>13237</v>
      </c>
      <c r="C926" s="721" t="s">
        <v>13265</v>
      </c>
      <c r="D926" s="669">
        <v>111</v>
      </c>
      <c r="E926" s="670">
        <v>4109457</v>
      </c>
      <c r="F926" s="670">
        <f>E926/D926</f>
        <v>37022.135135135133</v>
      </c>
      <c r="G926" s="738"/>
      <c r="H926" s="786">
        <v>100</v>
      </c>
      <c r="I926" s="787">
        <v>3971368</v>
      </c>
      <c r="J926" s="787">
        <f t="shared" si="38"/>
        <v>39713.68</v>
      </c>
      <c r="K926" s="738"/>
    </row>
    <row r="927" spans="1:11" s="654" customFormat="1">
      <c r="A927" s="673" t="s">
        <v>13266</v>
      </c>
      <c r="B927" s="673" t="s">
        <v>13267</v>
      </c>
      <c r="C927" s="721" t="s">
        <v>13268</v>
      </c>
      <c r="D927" s="669">
        <v>3</v>
      </c>
      <c r="E927" s="670">
        <v>89183</v>
      </c>
      <c r="F927" s="670">
        <f>E927/D927</f>
        <v>29727.666666666668</v>
      </c>
      <c r="G927" s="738"/>
      <c r="H927" s="786">
        <v>3</v>
      </c>
      <c r="I927" s="787">
        <v>89182.5</v>
      </c>
      <c r="J927" s="787">
        <f t="shared" si="38"/>
        <v>29727.5</v>
      </c>
      <c r="K927" s="738"/>
    </row>
    <row r="928" spans="1:11" s="654" customFormat="1">
      <c r="A928" s="673" t="s">
        <v>13269</v>
      </c>
      <c r="B928" s="673" t="s">
        <v>13270</v>
      </c>
      <c r="C928" s="721" t="s">
        <v>13271</v>
      </c>
      <c r="D928" s="669">
        <v>3</v>
      </c>
      <c r="E928" s="670">
        <v>81428</v>
      </c>
      <c r="F928" s="670">
        <f>E928/D928</f>
        <v>27142.666666666668</v>
      </c>
      <c r="G928" s="738"/>
      <c r="H928" s="786">
        <v>3</v>
      </c>
      <c r="I928" s="787">
        <v>89182.5</v>
      </c>
      <c r="J928" s="787">
        <f t="shared" si="38"/>
        <v>29727.5</v>
      </c>
      <c r="K928" s="738"/>
    </row>
    <row r="929" spans="1:11" s="654" customFormat="1">
      <c r="A929" s="666" t="s">
        <v>13272</v>
      </c>
      <c r="B929" s="667" t="s">
        <v>13273</v>
      </c>
      <c r="C929" s="710" t="s">
        <v>13274</v>
      </c>
      <c r="D929" s="669">
        <v>0</v>
      </c>
      <c r="E929" s="670">
        <v>0</v>
      </c>
      <c r="F929" s="716">
        <v>0</v>
      </c>
      <c r="G929" s="738"/>
      <c r="H929" s="786">
        <v>1</v>
      </c>
      <c r="I929" s="787">
        <v>29727.5</v>
      </c>
      <c r="J929" s="788">
        <f t="shared" si="38"/>
        <v>29727.5</v>
      </c>
      <c r="K929" s="738"/>
    </row>
    <row r="930" spans="1:11" s="654" customFormat="1">
      <c r="A930" s="673" t="s">
        <v>13275</v>
      </c>
      <c r="B930" s="673" t="s">
        <v>13132</v>
      </c>
      <c r="C930" s="721" t="s">
        <v>13276</v>
      </c>
      <c r="D930" s="669">
        <v>573</v>
      </c>
      <c r="E930" s="670">
        <v>492473</v>
      </c>
      <c r="F930" s="670">
        <f>E930/D930</f>
        <v>859.46422338568937</v>
      </c>
      <c r="G930" s="738"/>
      <c r="H930" s="786">
        <v>570</v>
      </c>
      <c r="I930" s="787">
        <v>523020.60000000003</v>
      </c>
      <c r="J930" s="787">
        <f t="shared" ref="J930:J993" si="40">I930/H930</f>
        <v>917.58</v>
      </c>
      <c r="K930" s="738"/>
    </row>
    <row r="931" spans="1:11" s="654" customFormat="1">
      <c r="A931" s="673" t="s">
        <v>13277</v>
      </c>
      <c r="B931" s="673" t="s">
        <v>13260</v>
      </c>
      <c r="C931" s="721" t="s">
        <v>13278</v>
      </c>
      <c r="D931" s="669">
        <v>0</v>
      </c>
      <c r="E931" s="670">
        <v>0</v>
      </c>
      <c r="F931" s="670">
        <v>0</v>
      </c>
      <c r="G931" s="738"/>
      <c r="H931" s="786">
        <v>1</v>
      </c>
      <c r="I931" s="787">
        <v>30717.9</v>
      </c>
      <c r="J931" s="787">
        <f t="shared" si="40"/>
        <v>30717.9</v>
      </c>
      <c r="K931" s="738"/>
    </row>
    <row r="932" spans="1:11" s="654" customFormat="1">
      <c r="A932" s="673" t="s">
        <v>13279</v>
      </c>
      <c r="B932" s="673" t="s">
        <v>13221</v>
      </c>
      <c r="C932" s="721" t="s">
        <v>13280</v>
      </c>
      <c r="D932" s="669">
        <v>14</v>
      </c>
      <c r="E932" s="670">
        <v>662200</v>
      </c>
      <c r="F932" s="670">
        <f t="shared" ref="F932:F940" si="41">E932/D932</f>
        <v>47300</v>
      </c>
      <c r="G932" s="738"/>
      <c r="H932" s="786">
        <v>8</v>
      </c>
      <c r="I932" s="787">
        <v>424688</v>
      </c>
      <c r="J932" s="787">
        <f t="shared" si="40"/>
        <v>53086</v>
      </c>
      <c r="K932" s="738"/>
    </row>
    <row r="933" spans="1:11" s="654" customFormat="1" ht="18" customHeight="1">
      <c r="A933" s="673" t="s">
        <v>13281</v>
      </c>
      <c r="B933" s="673" t="s">
        <v>13221</v>
      </c>
      <c r="C933" s="721" t="s">
        <v>13282</v>
      </c>
      <c r="D933" s="669">
        <v>43</v>
      </c>
      <c r="E933" s="670">
        <v>197450</v>
      </c>
      <c r="F933" s="670">
        <f t="shared" si="41"/>
        <v>4591.8604651162786</v>
      </c>
      <c r="G933" s="738"/>
      <c r="H933" s="786">
        <v>40</v>
      </c>
      <c r="I933" s="787">
        <v>187000</v>
      </c>
      <c r="J933" s="787">
        <f t="shared" si="40"/>
        <v>4675</v>
      </c>
      <c r="K933" s="738"/>
    </row>
    <row r="934" spans="1:11" s="654" customFormat="1" ht="18" customHeight="1">
      <c r="A934" s="673" t="s">
        <v>13283</v>
      </c>
      <c r="B934" s="673" t="s">
        <v>13284</v>
      </c>
      <c r="C934" s="721" t="s">
        <v>13285</v>
      </c>
      <c r="D934" s="669">
        <v>308</v>
      </c>
      <c r="E934" s="670">
        <v>565070</v>
      </c>
      <c r="F934" s="670">
        <f t="shared" si="41"/>
        <v>1834.6428571428571</v>
      </c>
      <c r="G934" s="738"/>
      <c r="H934" s="786">
        <v>305</v>
      </c>
      <c r="I934" s="787">
        <v>671000</v>
      </c>
      <c r="J934" s="787">
        <f t="shared" si="40"/>
        <v>2200</v>
      </c>
      <c r="K934" s="738"/>
    </row>
    <row r="935" spans="1:11" s="654" customFormat="1">
      <c r="A935" s="673" t="s">
        <v>13286</v>
      </c>
      <c r="B935" s="673" t="s">
        <v>13237</v>
      </c>
      <c r="C935" s="721" t="s">
        <v>13287</v>
      </c>
      <c r="D935" s="669">
        <v>86</v>
      </c>
      <c r="E935" s="670">
        <v>757900</v>
      </c>
      <c r="F935" s="670">
        <f t="shared" si="41"/>
        <v>8812.790697674418</v>
      </c>
      <c r="G935" s="738"/>
      <c r="H935" s="786">
        <v>80</v>
      </c>
      <c r="I935" s="787">
        <v>716320</v>
      </c>
      <c r="J935" s="787">
        <f t="shared" si="40"/>
        <v>8954</v>
      </c>
      <c r="K935" s="738"/>
    </row>
    <row r="936" spans="1:11" s="654" customFormat="1">
      <c r="A936" s="673" t="s">
        <v>13288</v>
      </c>
      <c r="B936" s="673" t="s">
        <v>13237</v>
      </c>
      <c r="C936" s="721" t="s">
        <v>13289</v>
      </c>
      <c r="D936" s="669">
        <v>3</v>
      </c>
      <c r="E936" s="670">
        <v>65208</v>
      </c>
      <c r="F936" s="670">
        <f t="shared" si="41"/>
        <v>21736</v>
      </c>
      <c r="G936" s="738"/>
      <c r="H936" s="786">
        <v>3</v>
      </c>
      <c r="I936" s="787">
        <v>65208</v>
      </c>
      <c r="J936" s="787">
        <f t="shared" si="40"/>
        <v>21736</v>
      </c>
      <c r="K936" s="738"/>
    </row>
    <row r="937" spans="1:11" s="654" customFormat="1" ht="15" customHeight="1">
      <c r="A937" s="666" t="s">
        <v>13290</v>
      </c>
      <c r="B937" s="667" t="s">
        <v>13192</v>
      </c>
      <c r="C937" s="710" t="s">
        <v>13291</v>
      </c>
      <c r="D937" s="669">
        <v>2</v>
      </c>
      <c r="E937" s="670">
        <v>409939</v>
      </c>
      <c r="F937" s="716">
        <f t="shared" si="41"/>
        <v>204969.5</v>
      </c>
      <c r="G937" s="738"/>
      <c r="H937" s="786">
        <v>2</v>
      </c>
      <c r="I937" s="787">
        <v>459760.4</v>
      </c>
      <c r="J937" s="788">
        <f t="shared" si="40"/>
        <v>229880.2</v>
      </c>
      <c r="K937" s="738"/>
    </row>
    <row r="938" spans="1:11" s="654" customFormat="1">
      <c r="A938" s="673" t="s">
        <v>13292</v>
      </c>
      <c r="B938" s="673" t="s">
        <v>13251</v>
      </c>
      <c r="C938" s="721" t="s">
        <v>13293</v>
      </c>
      <c r="D938" s="669">
        <v>22</v>
      </c>
      <c r="E938" s="670">
        <v>64570</v>
      </c>
      <c r="F938" s="670">
        <f t="shared" si="41"/>
        <v>2935</v>
      </c>
      <c r="G938" s="738"/>
      <c r="H938" s="786">
        <v>20</v>
      </c>
      <c r="I938" s="787">
        <v>62700</v>
      </c>
      <c r="J938" s="787">
        <f t="shared" si="40"/>
        <v>3135</v>
      </c>
      <c r="K938" s="738"/>
    </row>
    <row r="939" spans="1:11" s="654" customFormat="1" ht="22.5">
      <c r="A939" s="673" t="s">
        <v>13294</v>
      </c>
      <c r="B939" s="673" t="s">
        <v>13237</v>
      </c>
      <c r="C939" s="721" t="s">
        <v>13295</v>
      </c>
      <c r="D939" s="669">
        <v>2</v>
      </c>
      <c r="E939" s="670">
        <v>48528</v>
      </c>
      <c r="F939" s="670">
        <f t="shared" si="41"/>
        <v>24264</v>
      </c>
      <c r="G939" s="738"/>
      <c r="H939" s="786">
        <v>2</v>
      </c>
      <c r="I939" s="787">
        <v>48528.480000000003</v>
      </c>
      <c r="J939" s="787">
        <f t="shared" si="40"/>
        <v>24264.240000000002</v>
      </c>
      <c r="K939" s="738"/>
    </row>
    <row r="940" spans="1:11" s="654" customFormat="1">
      <c r="A940" s="666" t="s">
        <v>13296</v>
      </c>
      <c r="B940" s="667" t="s">
        <v>13273</v>
      </c>
      <c r="C940" s="710" t="s">
        <v>13297</v>
      </c>
      <c r="D940" s="669">
        <v>1</v>
      </c>
      <c r="E940" s="670">
        <v>29728</v>
      </c>
      <c r="F940" s="716">
        <f t="shared" si="41"/>
        <v>29728</v>
      </c>
      <c r="G940" s="738"/>
      <c r="H940" s="786">
        <v>1</v>
      </c>
      <c r="I940" s="787">
        <v>29797.5</v>
      </c>
      <c r="J940" s="788">
        <f t="shared" si="40"/>
        <v>29797.5</v>
      </c>
      <c r="K940" s="738"/>
    </row>
    <row r="941" spans="1:11" s="654" customFormat="1">
      <c r="A941" s="666" t="s">
        <v>13298</v>
      </c>
      <c r="B941" s="667" t="s">
        <v>13273</v>
      </c>
      <c r="C941" s="710" t="s">
        <v>13299</v>
      </c>
      <c r="D941" s="669">
        <v>0</v>
      </c>
      <c r="E941" s="670">
        <v>0</v>
      </c>
      <c r="F941" s="716">
        <v>0</v>
      </c>
      <c r="G941" s="738"/>
      <c r="H941" s="786">
        <v>1</v>
      </c>
      <c r="I941" s="787">
        <v>29727.5</v>
      </c>
      <c r="J941" s="788">
        <f t="shared" si="40"/>
        <v>29727.5</v>
      </c>
      <c r="K941" s="738"/>
    </row>
    <row r="942" spans="1:11" s="654" customFormat="1">
      <c r="A942" s="673" t="s">
        <v>13300</v>
      </c>
      <c r="B942" s="673" t="s">
        <v>13301</v>
      </c>
      <c r="C942" s="721" t="s">
        <v>13302</v>
      </c>
      <c r="D942" s="669">
        <v>0</v>
      </c>
      <c r="E942" s="670">
        <v>0</v>
      </c>
      <c r="F942" s="670">
        <v>0</v>
      </c>
      <c r="G942" s="738"/>
      <c r="H942" s="786">
        <v>1</v>
      </c>
      <c r="I942" s="787">
        <v>29727.5</v>
      </c>
      <c r="J942" s="787">
        <f t="shared" si="40"/>
        <v>29727.5</v>
      </c>
      <c r="K942" s="738"/>
    </row>
    <row r="943" spans="1:11" s="654" customFormat="1">
      <c r="A943" s="673" t="s">
        <v>13303</v>
      </c>
      <c r="B943" s="673" t="s">
        <v>13304</v>
      </c>
      <c r="C943" s="721" t="s">
        <v>13305</v>
      </c>
      <c r="D943" s="669">
        <v>0</v>
      </c>
      <c r="E943" s="670">
        <v>0</v>
      </c>
      <c r="F943" s="670">
        <v>0</v>
      </c>
      <c r="G943" s="738"/>
      <c r="H943" s="786">
        <v>1</v>
      </c>
      <c r="I943" s="787">
        <v>29727.5</v>
      </c>
      <c r="J943" s="787">
        <f t="shared" si="40"/>
        <v>29727.5</v>
      </c>
      <c r="K943" s="738"/>
    </row>
    <row r="944" spans="1:11" s="654" customFormat="1">
      <c r="A944" s="673" t="s">
        <v>13306</v>
      </c>
      <c r="B944" s="673" t="s">
        <v>13132</v>
      </c>
      <c r="C944" s="721" t="s">
        <v>13307</v>
      </c>
      <c r="D944" s="669">
        <v>345</v>
      </c>
      <c r="E944" s="670">
        <v>208360</v>
      </c>
      <c r="F944" s="670">
        <f t="shared" ref="F944:F949" si="42">E944/D944</f>
        <v>603.94202898550725</v>
      </c>
      <c r="G944" s="738"/>
      <c r="H944" s="786">
        <v>340</v>
      </c>
      <c r="I944" s="787">
        <v>221051</v>
      </c>
      <c r="J944" s="787">
        <f t="shared" si="40"/>
        <v>650.15</v>
      </c>
      <c r="K944" s="738"/>
    </row>
    <row r="945" spans="1:11" s="654" customFormat="1">
      <c r="A945" s="673" t="s">
        <v>13308</v>
      </c>
      <c r="B945" s="673" t="s">
        <v>13147</v>
      </c>
      <c r="C945" s="721" t="s">
        <v>13309</v>
      </c>
      <c r="D945" s="669">
        <v>5</v>
      </c>
      <c r="E945" s="670">
        <v>125983</v>
      </c>
      <c r="F945" s="670">
        <f t="shared" si="42"/>
        <v>25196.6</v>
      </c>
      <c r="G945" s="738"/>
      <c r="H945" s="786">
        <v>5</v>
      </c>
      <c r="I945" s="787">
        <v>140225.25</v>
      </c>
      <c r="J945" s="787">
        <f t="shared" si="40"/>
        <v>28045.05</v>
      </c>
      <c r="K945" s="738"/>
    </row>
    <row r="946" spans="1:11" s="654" customFormat="1" ht="16.5" customHeight="1">
      <c r="A946" s="673" t="s">
        <v>13310</v>
      </c>
      <c r="B946" s="673" t="s">
        <v>13311</v>
      </c>
      <c r="C946" s="721" t="s">
        <v>13312</v>
      </c>
      <c r="D946" s="669">
        <v>2256</v>
      </c>
      <c r="E946" s="670">
        <v>1317763</v>
      </c>
      <c r="F946" s="670">
        <f t="shared" si="42"/>
        <v>584.11480496453896</v>
      </c>
      <c r="G946" s="738"/>
      <c r="H946" s="786">
        <v>2102</v>
      </c>
      <c r="I946" s="787">
        <v>1286150.74</v>
      </c>
      <c r="J946" s="787">
        <f t="shared" si="40"/>
        <v>611.87</v>
      </c>
      <c r="K946" s="738"/>
    </row>
    <row r="947" spans="1:11" s="654" customFormat="1" ht="22.5">
      <c r="A947" s="675" t="s">
        <v>13313</v>
      </c>
      <c r="B947" s="676" t="s">
        <v>13314</v>
      </c>
      <c r="C947" s="718" t="s">
        <v>13315</v>
      </c>
      <c r="D947" s="669">
        <v>3</v>
      </c>
      <c r="E947" s="670">
        <v>137643</v>
      </c>
      <c r="F947" s="670">
        <f t="shared" si="42"/>
        <v>45881</v>
      </c>
      <c r="G947" s="738"/>
      <c r="H947" s="786">
        <v>3</v>
      </c>
      <c r="I947" s="787">
        <v>137643</v>
      </c>
      <c r="J947" s="787">
        <f t="shared" si="40"/>
        <v>45881</v>
      </c>
      <c r="K947" s="738"/>
    </row>
    <row r="948" spans="1:11" s="654" customFormat="1" ht="22.5">
      <c r="A948" s="673" t="s">
        <v>13316</v>
      </c>
      <c r="B948" s="673" t="s">
        <v>13175</v>
      </c>
      <c r="C948" s="721" t="s">
        <v>13317</v>
      </c>
      <c r="D948" s="669">
        <v>49</v>
      </c>
      <c r="E948" s="670">
        <v>2823150</v>
      </c>
      <c r="F948" s="670">
        <f t="shared" si="42"/>
        <v>57615.306122448979</v>
      </c>
      <c r="G948" s="738"/>
      <c r="H948" s="786">
        <v>45</v>
      </c>
      <c r="I948" s="787">
        <v>2598750</v>
      </c>
      <c r="J948" s="787">
        <f t="shared" si="40"/>
        <v>57750</v>
      </c>
      <c r="K948" s="738"/>
    </row>
    <row r="949" spans="1:11" s="654" customFormat="1" ht="22.5">
      <c r="A949" s="673" t="s">
        <v>13318</v>
      </c>
      <c r="B949" s="673" t="s">
        <v>13175</v>
      </c>
      <c r="C949" s="721" t="s">
        <v>13319</v>
      </c>
      <c r="D949" s="669">
        <v>32</v>
      </c>
      <c r="E949" s="670">
        <v>1841400</v>
      </c>
      <c r="F949" s="670">
        <f t="shared" si="42"/>
        <v>57543.75</v>
      </c>
      <c r="G949" s="738"/>
      <c r="H949" s="786">
        <v>28</v>
      </c>
      <c r="I949" s="787">
        <v>1617000</v>
      </c>
      <c r="J949" s="787">
        <f t="shared" si="40"/>
        <v>57750</v>
      </c>
      <c r="K949" s="738"/>
    </row>
    <row r="950" spans="1:11" s="654" customFormat="1" ht="15.75" customHeight="1">
      <c r="A950" s="673" t="s">
        <v>13320</v>
      </c>
      <c r="B950" s="673" t="s">
        <v>13321</v>
      </c>
      <c r="C950" s="721" t="s">
        <v>13322</v>
      </c>
      <c r="D950" s="669">
        <v>0</v>
      </c>
      <c r="E950" s="670">
        <v>0</v>
      </c>
      <c r="F950" s="670">
        <v>0</v>
      </c>
      <c r="G950" s="738"/>
      <c r="H950" s="786">
        <v>1</v>
      </c>
      <c r="I950" s="787">
        <v>32450</v>
      </c>
      <c r="J950" s="787">
        <f t="shared" si="40"/>
        <v>32450</v>
      </c>
      <c r="K950" s="738"/>
    </row>
    <row r="951" spans="1:11" s="654" customFormat="1" ht="22.5">
      <c r="A951" s="673" t="s">
        <v>13323</v>
      </c>
      <c r="B951" s="673" t="s">
        <v>13138</v>
      </c>
      <c r="C951" s="721" t="s">
        <v>13324</v>
      </c>
      <c r="D951" s="669">
        <v>44</v>
      </c>
      <c r="E951" s="670">
        <v>125574</v>
      </c>
      <c r="F951" s="670">
        <f>E951/D951</f>
        <v>2853.9545454545455</v>
      </c>
      <c r="G951" s="738"/>
      <c r="H951" s="786">
        <v>40</v>
      </c>
      <c r="I951" s="787">
        <v>125006.8</v>
      </c>
      <c r="J951" s="787">
        <f t="shared" si="40"/>
        <v>3125.17</v>
      </c>
      <c r="K951" s="738"/>
    </row>
    <row r="952" spans="1:11" s="654" customFormat="1">
      <c r="A952" s="675" t="s">
        <v>13325</v>
      </c>
      <c r="B952" s="676" t="s">
        <v>13203</v>
      </c>
      <c r="C952" s="718" t="s">
        <v>13326</v>
      </c>
      <c r="D952" s="669">
        <v>23</v>
      </c>
      <c r="E952" s="670">
        <v>4517700</v>
      </c>
      <c r="F952" s="670">
        <f>E952/D952</f>
        <v>196421.73913043478</v>
      </c>
      <c r="G952" s="738"/>
      <c r="H952" s="786">
        <v>18</v>
      </c>
      <c r="I952" s="787">
        <v>3564000</v>
      </c>
      <c r="J952" s="787">
        <f t="shared" si="40"/>
        <v>198000</v>
      </c>
      <c r="K952" s="738"/>
    </row>
    <row r="953" spans="1:11" s="654" customFormat="1" ht="22.5">
      <c r="A953" s="666" t="s">
        <v>13327</v>
      </c>
      <c r="B953" s="667" t="s">
        <v>13203</v>
      </c>
      <c r="C953" s="710" t="s">
        <v>13328</v>
      </c>
      <c r="D953" s="669">
        <v>24</v>
      </c>
      <c r="E953" s="670">
        <v>5418600</v>
      </c>
      <c r="F953" s="716">
        <f>E953/D953</f>
        <v>225775</v>
      </c>
      <c r="G953" s="738"/>
      <c r="H953" s="786">
        <v>20</v>
      </c>
      <c r="I953" s="787">
        <v>4158000</v>
      </c>
      <c r="J953" s="788">
        <f t="shared" si="40"/>
        <v>207900</v>
      </c>
      <c r="K953" s="738"/>
    </row>
    <row r="954" spans="1:11" s="654" customFormat="1">
      <c r="A954" s="675" t="s">
        <v>13329</v>
      </c>
      <c r="B954" s="676" t="s">
        <v>13273</v>
      </c>
      <c r="C954" s="718" t="s">
        <v>13330</v>
      </c>
      <c r="D954" s="669">
        <v>0</v>
      </c>
      <c r="E954" s="670">
        <v>0</v>
      </c>
      <c r="F954" s="670">
        <v>0</v>
      </c>
      <c r="G954" s="738"/>
      <c r="H954" s="786">
        <v>1</v>
      </c>
      <c r="I954" s="787">
        <v>30187.54</v>
      </c>
      <c r="J954" s="787">
        <f t="shared" si="40"/>
        <v>30187.54</v>
      </c>
      <c r="K954" s="738"/>
    </row>
    <row r="955" spans="1:11" s="654" customFormat="1">
      <c r="A955" s="666" t="s">
        <v>13331</v>
      </c>
      <c r="B955" s="667" t="s">
        <v>13332</v>
      </c>
      <c r="C955" s="710" t="s">
        <v>13333</v>
      </c>
      <c r="D955" s="669">
        <v>18</v>
      </c>
      <c r="E955" s="670">
        <v>67949</v>
      </c>
      <c r="F955" s="716">
        <f>E955/D955</f>
        <v>3774.9444444444443</v>
      </c>
      <c r="G955" s="738"/>
      <c r="H955" s="786">
        <v>18</v>
      </c>
      <c r="I955" s="787">
        <v>82240.92</v>
      </c>
      <c r="J955" s="788">
        <f t="shared" si="40"/>
        <v>4568.9399999999996</v>
      </c>
      <c r="K955" s="738"/>
    </row>
    <row r="956" spans="1:11" s="654" customFormat="1">
      <c r="A956" s="673" t="s">
        <v>13334</v>
      </c>
      <c r="B956" s="673" t="s">
        <v>13132</v>
      </c>
      <c r="C956" s="721" t="s">
        <v>13335</v>
      </c>
      <c r="D956" s="669">
        <v>5</v>
      </c>
      <c r="E956" s="670">
        <v>207592</v>
      </c>
      <c r="F956" s="670">
        <f>E956/D956</f>
        <v>41518.400000000001</v>
      </c>
      <c r="G956" s="738"/>
      <c r="H956" s="786">
        <v>5</v>
      </c>
      <c r="I956" s="787">
        <v>245520</v>
      </c>
      <c r="J956" s="787">
        <f t="shared" si="40"/>
        <v>49104</v>
      </c>
      <c r="K956" s="738"/>
    </row>
    <row r="957" spans="1:11" s="654" customFormat="1" ht="22.5">
      <c r="A957" s="673" t="s">
        <v>13336</v>
      </c>
      <c r="B957" s="673" t="s">
        <v>13138</v>
      </c>
      <c r="C957" s="721" t="s">
        <v>13337</v>
      </c>
      <c r="D957" s="669">
        <v>17</v>
      </c>
      <c r="E957" s="670">
        <v>117421</v>
      </c>
      <c r="F957" s="670">
        <f>E957/D957</f>
        <v>6907.1176470588234</v>
      </c>
      <c r="G957" s="738"/>
      <c r="H957" s="786">
        <v>17</v>
      </c>
      <c r="I957" s="787">
        <v>151125.41</v>
      </c>
      <c r="J957" s="787">
        <f t="shared" si="40"/>
        <v>8889.73</v>
      </c>
      <c r="K957" s="738"/>
    </row>
    <row r="958" spans="1:11" s="654" customFormat="1">
      <c r="A958" s="673" t="s">
        <v>13338</v>
      </c>
      <c r="B958" s="673" t="s">
        <v>13251</v>
      </c>
      <c r="C958" s="721" t="s">
        <v>13339</v>
      </c>
      <c r="D958" s="669">
        <v>532</v>
      </c>
      <c r="E958" s="670">
        <v>1637460</v>
      </c>
      <c r="F958" s="670">
        <f>E958/D958</f>
        <v>3077.9323308270677</v>
      </c>
      <c r="G958" s="738"/>
      <c r="H958" s="786">
        <v>520</v>
      </c>
      <c r="I958" s="787">
        <v>1630200</v>
      </c>
      <c r="J958" s="787">
        <f t="shared" si="40"/>
        <v>3135</v>
      </c>
      <c r="K958" s="738"/>
    </row>
    <row r="959" spans="1:11" s="654" customFormat="1">
      <c r="A959" s="666" t="s">
        <v>13340</v>
      </c>
      <c r="B959" s="667" t="s">
        <v>13260</v>
      </c>
      <c r="C959" s="710" t="s">
        <v>13341</v>
      </c>
      <c r="D959" s="669">
        <v>0</v>
      </c>
      <c r="E959" s="670">
        <v>0</v>
      </c>
      <c r="F959" s="716">
        <v>0</v>
      </c>
      <c r="G959" s="738"/>
      <c r="H959" s="786">
        <v>1</v>
      </c>
      <c r="I959" s="787">
        <v>52973.4</v>
      </c>
      <c r="J959" s="788">
        <f t="shared" si="40"/>
        <v>52973.4</v>
      </c>
      <c r="K959" s="738"/>
    </row>
    <row r="960" spans="1:11" s="654" customFormat="1">
      <c r="A960" s="673" t="s">
        <v>13342</v>
      </c>
      <c r="B960" s="673" t="s">
        <v>13132</v>
      </c>
      <c r="C960" s="721" t="s">
        <v>13343</v>
      </c>
      <c r="D960" s="669">
        <v>333</v>
      </c>
      <c r="E960" s="670">
        <v>312487</v>
      </c>
      <c r="F960" s="670">
        <f t="shared" ref="F960:F972" si="43">E960/D960</f>
        <v>938.39939939939939</v>
      </c>
      <c r="G960" s="738"/>
      <c r="H960" s="786">
        <v>340</v>
      </c>
      <c r="I960" s="787">
        <v>336732.6</v>
      </c>
      <c r="J960" s="787">
        <f t="shared" si="40"/>
        <v>990.39</v>
      </c>
      <c r="K960" s="738"/>
    </row>
    <row r="961" spans="1:11" s="654" customFormat="1">
      <c r="A961" s="666" t="s">
        <v>13344</v>
      </c>
      <c r="B961" s="667" t="s">
        <v>13345</v>
      </c>
      <c r="C961" s="710" t="s">
        <v>13346</v>
      </c>
      <c r="D961" s="669">
        <v>2</v>
      </c>
      <c r="E961" s="670">
        <v>39600</v>
      </c>
      <c r="F961" s="716">
        <f t="shared" si="43"/>
        <v>19800</v>
      </c>
      <c r="G961" s="738"/>
      <c r="H961" s="786">
        <v>1</v>
      </c>
      <c r="I961" s="787">
        <v>19800</v>
      </c>
      <c r="J961" s="788">
        <f t="shared" si="40"/>
        <v>19800</v>
      </c>
      <c r="K961" s="738"/>
    </row>
    <row r="962" spans="1:11" s="654" customFormat="1">
      <c r="A962" s="666" t="s">
        <v>13347</v>
      </c>
      <c r="B962" s="667" t="s">
        <v>13348</v>
      </c>
      <c r="C962" s="710" t="s">
        <v>13349</v>
      </c>
      <c r="D962" s="669">
        <v>1</v>
      </c>
      <c r="E962" s="670">
        <v>4104</v>
      </c>
      <c r="F962" s="716">
        <f t="shared" si="43"/>
        <v>4104</v>
      </c>
      <c r="G962" s="738"/>
      <c r="H962" s="786">
        <v>1</v>
      </c>
      <c r="I962" s="787">
        <v>4968.9399999999996</v>
      </c>
      <c r="J962" s="788">
        <f t="shared" si="40"/>
        <v>4968.9399999999996</v>
      </c>
      <c r="K962" s="738"/>
    </row>
    <row r="963" spans="1:11" s="654" customFormat="1" ht="22.5">
      <c r="A963" s="666" t="s">
        <v>13350</v>
      </c>
      <c r="B963" s="667" t="s">
        <v>13138</v>
      </c>
      <c r="C963" s="710" t="s">
        <v>13351</v>
      </c>
      <c r="D963" s="669">
        <v>4</v>
      </c>
      <c r="E963" s="670">
        <v>92477</v>
      </c>
      <c r="F963" s="716">
        <f t="shared" si="43"/>
        <v>23119.25</v>
      </c>
      <c r="G963" s="738"/>
      <c r="H963" s="786">
        <v>4</v>
      </c>
      <c r="I963" s="787">
        <v>113339.64</v>
      </c>
      <c r="J963" s="788">
        <f t="shared" si="40"/>
        <v>28334.91</v>
      </c>
      <c r="K963" s="738"/>
    </row>
    <row r="964" spans="1:11" s="654" customFormat="1" ht="22.5">
      <c r="A964" s="673" t="s">
        <v>13352</v>
      </c>
      <c r="B964" s="673" t="s">
        <v>13138</v>
      </c>
      <c r="C964" s="721" t="s">
        <v>13353</v>
      </c>
      <c r="D964" s="669">
        <v>103</v>
      </c>
      <c r="E964" s="670">
        <v>311096</v>
      </c>
      <c r="F964" s="670">
        <f t="shared" si="43"/>
        <v>3020.3495145631068</v>
      </c>
      <c r="G964" s="738"/>
      <c r="H964" s="786">
        <v>100</v>
      </c>
      <c r="I964" s="787">
        <v>312517</v>
      </c>
      <c r="J964" s="787">
        <f t="shared" si="40"/>
        <v>3125.17</v>
      </c>
      <c r="K964" s="738"/>
    </row>
    <row r="965" spans="1:11" s="654" customFormat="1">
      <c r="A965" s="673" t="s">
        <v>13354</v>
      </c>
      <c r="B965" s="673" t="s">
        <v>13138</v>
      </c>
      <c r="C965" s="721" t="s">
        <v>13355</v>
      </c>
      <c r="D965" s="669">
        <v>49</v>
      </c>
      <c r="E965" s="670">
        <v>212837</v>
      </c>
      <c r="F965" s="670">
        <f t="shared" si="43"/>
        <v>4343.6122448979595</v>
      </c>
      <c r="G965" s="738"/>
      <c r="H965" s="786">
        <v>50</v>
      </c>
      <c r="I965" s="787">
        <v>249058.5</v>
      </c>
      <c r="J965" s="787">
        <f t="shared" si="40"/>
        <v>4981.17</v>
      </c>
      <c r="K965" s="738"/>
    </row>
    <row r="966" spans="1:11" s="654" customFormat="1">
      <c r="A966" s="675" t="s">
        <v>13356</v>
      </c>
      <c r="B966" s="676" t="s">
        <v>13203</v>
      </c>
      <c r="C966" s="718" t="s">
        <v>13357</v>
      </c>
      <c r="D966" s="669">
        <v>8</v>
      </c>
      <c r="E966" s="670">
        <v>1719520</v>
      </c>
      <c r="F966" s="670">
        <f t="shared" si="43"/>
        <v>214940</v>
      </c>
      <c r="G966" s="738"/>
      <c r="H966" s="786">
        <v>8</v>
      </c>
      <c r="I966" s="787">
        <v>1719520</v>
      </c>
      <c r="J966" s="787">
        <f t="shared" si="40"/>
        <v>214940</v>
      </c>
      <c r="K966" s="738"/>
    </row>
    <row r="967" spans="1:11" s="654" customFormat="1">
      <c r="A967" s="673" t="s">
        <v>13358</v>
      </c>
      <c r="B967" s="673" t="s">
        <v>13359</v>
      </c>
      <c r="C967" s="721" t="s">
        <v>13360</v>
      </c>
      <c r="D967" s="669">
        <v>290</v>
      </c>
      <c r="E967" s="670">
        <v>7482000</v>
      </c>
      <c r="F967" s="670">
        <f t="shared" si="43"/>
        <v>25800</v>
      </c>
      <c r="G967" s="738"/>
      <c r="H967" s="786">
        <v>290</v>
      </c>
      <c r="I967" s="787">
        <v>7482000</v>
      </c>
      <c r="J967" s="787">
        <f t="shared" si="40"/>
        <v>25800</v>
      </c>
      <c r="K967" s="738"/>
    </row>
    <row r="968" spans="1:11" s="654" customFormat="1">
      <c r="A968" s="673" t="s">
        <v>13361</v>
      </c>
      <c r="B968" s="673" t="s">
        <v>13251</v>
      </c>
      <c r="C968" s="721" t="s">
        <v>13362</v>
      </c>
      <c r="D968" s="669">
        <v>39</v>
      </c>
      <c r="E968" s="670">
        <v>112255</v>
      </c>
      <c r="F968" s="670">
        <f t="shared" si="43"/>
        <v>2878.3333333333335</v>
      </c>
      <c r="G968" s="738"/>
      <c r="H968" s="786">
        <v>34</v>
      </c>
      <c r="I968" s="787">
        <v>106590</v>
      </c>
      <c r="J968" s="787">
        <f t="shared" si="40"/>
        <v>3135</v>
      </c>
      <c r="K968" s="738"/>
    </row>
    <row r="969" spans="1:11" s="654" customFormat="1" ht="16.5" customHeight="1">
      <c r="A969" s="673" t="s">
        <v>13363</v>
      </c>
      <c r="B969" s="673" t="s">
        <v>13155</v>
      </c>
      <c r="C969" s="721" t="s">
        <v>13364</v>
      </c>
      <c r="D969" s="669">
        <v>36</v>
      </c>
      <c r="E969" s="670">
        <v>479930</v>
      </c>
      <c r="F969" s="670">
        <f t="shared" si="43"/>
        <v>13331.388888888889</v>
      </c>
      <c r="G969" s="738"/>
      <c r="H969" s="786">
        <v>35</v>
      </c>
      <c r="I969" s="787">
        <v>500500</v>
      </c>
      <c r="J969" s="787">
        <f t="shared" si="40"/>
        <v>14300</v>
      </c>
      <c r="K969" s="738"/>
    </row>
    <row r="970" spans="1:11" s="654" customFormat="1" ht="22.5">
      <c r="A970" s="673" t="s">
        <v>13365</v>
      </c>
      <c r="B970" s="673" t="s">
        <v>13155</v>
      </c>
      <c r="C970" s="721" t="s">
        <v>13366</v>
      </c>
      <c r="D970" s="669">
        <v>33</v>
      </c>
      <c r="E970" s="670">
        <v>723690</v>
      </c>
      <c r="F970" s="670">
        <f t="shared" si="43"/>
        <v>21930</v>
      </c>
      <c r="G970" s="738"/>
      <c r="H970" s="786">
        <v>33</v>
      </c>
      <c r="I970" s="787">
        <v>733260</v>
      </c>
      <c r="J970" s="787">
        <f t="shared" si="40"/>
        <v>22220</v>
      </c>
      <c r="K970" s="738"/>
    </row>
    <row r="971" spans="1:11" s="654" customFormat="1" ht="15" customHeight="1">
      <c r="A971" s="673" t="s">
        <v>13367</v>
      </c>
      <c r="B971" s="673" t="s">
        <v>13368</v>
      </c>
      <c r="C971" s="721" t="s">
        <v>13369</v>
      </c>
      <c r="D971" s="669">
        <v>35</v>
      </c>
      <c r="E971" s="670">
        <v>60312</v>
      </c>
      <c r="F971" s="670">
        <f t="shared" si="43"/>
        <v>1723.2</v>
      </c>
      <c r="G971" s="738"/>
      <c r="H971" s="786">
        <v>35</v>
      </c>
      <c r="I971" s="787">
        <v>60311.3</v>
      </c>
      <c r="J971" s="787">
        <f t="shared" si="40"/>
        <v>1723.18</v>
      </c>
      <c r="K971" s="738"/>
    </row>
    <row r="972" spans="1:11" s="654" customFormat="1">
      <c r="A972" s="673" t="s">
        <v>13370</v>
      </c>
      <c r="B972" s="673" t="s">
        <v>13138</v>
      </c>
      <c r="C972" s="721" t="s">
        <v>13371</v>
      </c>
      <c r="D972" s="669">
        <v>0.4</v>
      </c>
      <c r="E972" s="670">
        <v>24200</v>
      </c>
      <c r="F972" s="670">
        <f t="shared" si="43"/>
        <v>60500</v>
      </c>
      <c r="G972" s="738"/>
      <c r="H972" s="786">
        <v>1</v>
      </c>
      <c r="I972" s="787">
        <v>60500</v>
      </c>
      <c r="J972" s="787">
        <f t="shared" si="40"/>
        <v>60500</v>
      </c>
      <c r="K972" s="738"/>
    </row>
    <row r="973" spans="1:11" s="654" customFormat="1">
      <c r="A973" s="673" t="s">
        <v>13372</v>
      </c>
      <c r="B973" s="673" t="s">
        <v>13373</v>
      </c>
      <c r="C973" s="721" t="s">
        <v>13374</v>
      </c>
      <c r="D973" s="669">
        <v>0</v>
      </c>
      <c r="E973" s="670">
        <v>0</v>
      </c>
      <c r="F973" s="670">
        <v>0</v>
      </c>
      <c r="G973" s="738"/>
      <c r="H973" s="786">
        <v>1</v>
      </c>
      <c r="I973" s="787">
        <v>3960</v>
      </c>
      <c r="J973" s="787">
        <f t="shared" si="40"/>
        <v>3960</v>
      </c>
      <c r="K973" s="738"/>
    </row>
    <row r="974" spans="1:11" s="654" customFormat="1" ht="22.5">
      <c r="A974" s="673" t="s">
        <v>13375</v>
      </c>
      <c r="B974" s="673" t="s">
        <v>13203</v>
      </c>
      <c r="C974" s="721" t="s">
        <v>13376</v>
      </c>
      <c r="D974" s="669">
        <v>28</v>
      </c>
      <c r="E974" s="670">
        <v>5258000</v>
      </c>
      <c r="F974" s="670">
        <f t="shared" ref="F974:F981" si="44">E974/D974</f>
        <v>187785.71428571429</v>
      </c>
      <c r="G974" s="738"/>
      <c r="H974" s="786">
        <v>28</v>
      </c>
      <c r="I974" s="787">
        <v>5236000</v>
      </c>
      <c r="J974" s="787">
        <f t="shared" si="40"/>
        <v>187000</v>
      </c>
      <c r="K974" s="738"/>
    </row>
    <row r="975" spans="1:11" s="654" customFormat="1">
      <c r="A975" s="673" t="s">
        <v>13377</v>
      </c>
      <c r="B975" s="673" t="s">
        <v>13378</v>
      </c>
      <c r="C975" s="721" t="s">
        <v>13379</v>
      </c>
      <c r="D975" s="669">
        <v>3</v>
      </c>
      <c r="E975" s="670">
        <v>89183</v>
      </c>
      <c r="F975" s="670">
        <f t="shared" si="44"/>
        <v>29727.666666666668</v>
      </c>
      <c r="G975" s="738"/>
      <c r="H975" s="786">
        <v>1</v>
      </c>
      <c r="I975" s="787">
        <v>29727.5</v>
      </c>
      <c r="J975" s="787">
        <f t="shared" si="40"/>
        <v>29727.5</v>
      </c>
      <c r="K975" s="738"/>
    </row>
    <row r="976" spans="1:11" s="654" customFormat="1">
      <c r="A976" s="673" t="s">
        <v>13380</v>
      </c>
      <c r="B976" s="673" t="s">
        <v>13381</v>
      </c>
      <c r="C976" s="721" t="s">
        <v>13382</v>
      </c>
      <c r="D976" s="669">
        <v>2</v>
      </c>
      <c r="E976" s="670">
        <v>59456</v>
      </c>
      <c r="F976" s="670">
        <f t="shared" si="44"/>
        <v>29728</v>
      </c>
      <c r="G976" s="738"/>
      <c r="H976" s="786">
        <v>2</v>
      </c>
      <c r="I976" s="787">
        <v>59455</v>
      </c>
      <c r="J976" s="787">
        <f t="shared" si="40"/>
        <v>29727.5</v>
      </c>
      <c r="K976" s="738"/>
    </row>
    <row r="977" spans="1:11" s="654" customFormat="1">
      <c r="A977" s="673" t="s">
        <v>13383</v>
      </c>
      <c r="B977" s="673" t="s">
        <v>13384</v>
      </c>
      <c r="C977" s="721" t="s">
        <v>13385</v>
      </c>
      <c r="D977" s="669">
        <v>1</v>
      </c>
      <c r="E977" s="670">
        <v>29728</v>
      </c>
      <c r="F977" s="670">
        <f t="shared" si="44"/>
        <v>29728</v>
      </c>
      <c r="G977" s="738"/>
      <c r="H977" s="786">
        <v>1</v>
      </c>
      <c r="I977" s="787">
        <v>29727.5</v>
      </c>
      <c r="J977" s="787">
        <f t="shared" si="40"/>
        <v>29727.5</v>
      </c>
      <c r="K977" s="738"/>
    </row>
    <row r="978" spans="1:11" s="654" customFormat="1">
      <c r="A978" s="673" t="s">
        <v>13386</v>
      </c>
      <c r="B978" s="673" t="s">
        <v>13166</v>
      </c>
      <c r="C978" s="721" t="s">
        <v>13387</v>
      </c>
      <c r="D978" s="669">
        <v>9</v>
      </c>
      <c r="E978" s="670">
        <v>792000</v>
      </c>
      <c r="F978" s="670">
        <f t="shared" si="44"/>
        <v>88000</v>
      </c>
      <c r="G978" s="738"/>
      <c r="H978" s="786">
        <v>9</v>
      </c>
      <c r="I978" s="787">
        <v>792000</v>
      </c>
      <c r="J978" s="787">
        <f t="shared" si="40"/>
        <v>88000</v>
      </c>
      <c r="K978" s="738"/>
    </row>
    <row r="979" spans="1:11" s="654" customFormat="1">
      <c r="A979" s="673" t="s">
        <v>13388</v>
      </c>
      <c r="B979" s="673" t="s">
        <v>13389</v>
      </c>
      <c r="C979" s="721" t="s">
        <v>13390</v>
      </c>
      <c r="D979" s="669">
        <v>4</v>
      </c>
      <c r="E979" s="670">
        <v>15936</v>
      </c>
      <c r="F979" s="670">
        <f t="shared" si="44"/>
        <v>3984</v>
      </c>
      <c r="G979" s="738"/>
      <c r="H979" s="786">
        <v>1</v>
      </c>
      <c r="I979" s="787">
        <v>3984.12</v>
      </c>
      <c r="J979" s="787">
        <f t="shared" si="40"/>
        <v>3984.12</v>
      </c>
      <c r="K979" s="738"/>
    </row>
    <row r="980" spans="1:11" s="654" customFormat="1">
      <c r="A980" s="673" t="s">
        <v>13391</v>
      </c>
      <c r="B980" s="673" t="s">
        <v>13373</v>
      </c>
      <c r="C980" s="721" t="s">
        <v>13392</v>
      </c>
      <c r="D980" s="669">
        <v>6</v>
      </c>
      <c r="E980" s="670">
        <v>23760</v>
      </c>
      <c r="F980" s="670">
        <f t="shared" si="44"/>
        <v>3960</v>
      </c>
      <c r="G980" s="738"/>
      <c r="H980" s="786">
        <v>5</v>
      </c>
      <c r="I980" s="787">
        <v>19800</v>
      </c>
      <c r="J980" s="787">
        <f t="shared" si="40"/>
        <v>3960</v>
      </c>
      <c r="K980" s="738"/>
    </row>
    <row r="981" spans="1:11" s="654" customFormat="1" ht="22.5">
      <c r="A981" s="673" t="s">
        <v>13393</v>
      </c>
      <c r="B981" s="673" t="s">
        <v>13394</v>
      </c>
      <c r="C981" s="721" t="s">
        <v>13395</v>
      </c>
      <c r="D981" s="669">
        <v>859</v>
      </c>
      <c r="E981" s="670">
        <v>1028592</v>
      </c>
      <c r="F981" s="670">
        <f t="shared" si="44"/>
        <v>1197.4295692665892</v>
      </c>
      <c r="G981" s="738"/>
      <c r="H981" s="786">
        <v>856</v>
      </c>
      <c r="I981" s="787">
        <v>1025000.0800000001</v>
      </c>
      <c r="J981" s="787">
        <f t="shared" si="40"/>
        <v>1197.43</v>
      </c>
      <c r="K981" s="738"/>
    </row>
    <row r="982" spans="1:11" s="654" customFormat="1">
      <c r="A982" s="673" t="s">
        <v>13396</v>
      </c>
      <c r="B982" s="673" t="s">
        <v>13273</v>
      </c>
      <c r="C982" s="721" t="s">
        <v>13397</v>
      </c>
      <c r="D982" s="669">
        <v>0</v>
      </c>
      <c r="E982" s="670">
        <v>0</v>
      </c>
      <c r="F982" s="670">
        <v>0</v>
      </c>
      <c r="G982" s="738"/>
      <c r="H982" s="786">
        <v>1</v>
      </c>
      <c r="I982" s="787">
        <v>29727.5</v>
      </c>
      <c r="J982" s="787">
        <f t="shared" si="40"/>
        <v>29727.5</v>
      </c>
      <c r="K982" s="738"/>
    </row>
    <row r="983" spans="1:11" s="654" customFormat="1">
      <c r="A983" s="673" t="s">
        <v>13398</v>
      </c>
      <c r="B983" s="673" t="s">
        <v>13138</v>
      </c>
      <c r="C983" s="721" t="s">
        <v>13399</v>
      </c>
      <c r="D983" s="669">
        <v>79</v>
      </c>
      <c r="E983" s="670">
        <v>369735</v>
      </c>
      <c r="F983" s="670">
        <f t="shared" ref="F983:F988" si="45">E983/D983</f>
        <v>4680.1898734177212</v>
      </c>
      <c r="G983" s="738"/>
      <c r="H983" s="786">
        <v>71</v>
      </c>
      <c r="I983" s="787">
        <v>353663.07</v>
      </c>
      <c r="J983" s="787">
        <f t="shared" si="40"/>
        <v>4981.17</v>
      </c>
      <c r="K983" s="738"/>
    </row>
    <row r="984" spans="1:11" s="654" customFormat="1">
      <c r="A984" s="673" t="s">
        <v>13400</v>
      </c>
      <c r="B984" s="673" t="s">
        <v>13401</v>
      </c>
      <c r="C984" s="721" t="s">
        <v>13402</v>
      </c>
      <c r="D984" s="669">
        <v>132</v>
      </c>
      <c r="E984" s="670">
        <v>1059960</v>
      </c>
      <c r="F984" s="670">
        <f t="shared" si="45"/>
        <v>8030</v>
      </c>
      <c r="G984" s="738"/>
      <c r="H984" s="786">
        <v>130</v>
      </c>
      <c r="I984" s="787">
        <v>1043900</v>
      </c>
      <c r="J984" s="787">
        <f t="shared" si="40"/>
        <v>8030</v>
      </c>
      <c r="K984" s="738"/>
    </row>
    <row r="985" spans="1:11" s="654" customFormat="1">
      <c r="A985" s="673" t="s">
        <v>13403</v>
      </c>
      <c r="B985" s="673" t="s">
        <v>13404</v>
      </c>
      <c r="C985" s="721" t="s">
        <v>13405</v>
      </c>
      <c r="D985" s="669">
        <v>86</v>
      </c>
      <c r="E985" s="670">
        <v>898700</v>
      </c>
      <c r="F985" s="670">
        <f t="shared" si="45"/>
        <v>10450</v>
      </c>
      <c r="G985" s="738"/>
      <c r="H985" s="786">
        <v>85</v>
      </c>
      <c r="I985" s="787">
        <v>888250</v>
      </c>
      <c r="J985" s="787">
        <f t="shared" si="40"/>
        <v>10450</v>
      </c>
      <c r="K985" s="738"/>
    </row>
    <row r="986" spans="1:11" s="654" customFormat="1" ht="22.5">
      <c r="A986" s="673" t="s">
        <v>13406</v>
      </c>
      <c r="B986" s="673" t="s">
        <v>13138</v>
      </c>
      <c r="C986" s="721" t="s">
        <v>13407</v>
      </c>
      <c r="D986" s="669">
        <v>6</v>
      </c>
      <c r="E986" s="670">
        <v>179494</v>
      </c>
      <c r="F986" s="670">
        <f t="shared" si="45"/>
        <v>29915.666666666668</v>
      </c>
      <c r="G986" s="738"/>
      <c r="H986" s="786">
        <v>6</v>
      </c>
      <c r="I986" s="787">
        <v>225083.22000000003</v>
      </c>
      <c r="J986" s="787">
        <f t="shared" si="40"/>
        <v>37513.870000000003</v>
      </c>
      <c r="K986" s="738"/>
    </row>
    <row r="987" spans="1:11" s="654" customFormat="1">
      <c r="A987" s="673" t="s">
        <v>13408</v>
      </c>
      <c r="B987" s="673" t="s">
        <v>13373</v>
      </c>
      <c r="C987" s="721" t="s">
        <v>13409</v>
      </c>
      <c r="D987" s="669">
        <v>2</v>
      </c>
      <c r="E987" s="670">
        <v>8280</v>
      </c>
      <c r="F987" s="670">
        <f t="shared" si="45"/>
        <v>4140</v>
      </c>
      <c r="G987" s="738"/>
      <c r="H987" s="786">
        <v>1</v>
      </c>
      <c r="I987" s="787">
        <v>4320</v>
      </c>
      <c r="J987" s="787">
        <f t="shared" si="40"/>
        <v>4320</v>
      </c>
      <c r="K987" s="738"/>
    </row>
    <row r="988" spans="1:11" s="654" customFormat="1">
      <c r="A988" s="673" t="s">
        <v>13410</v>
      </c>
      <c r="B988" s="673" t="s">
        <v>13138</v>
      </c>
      <c r="C988" s="721" t="s">
        <v>13411</v>
      </c>
      <c r="D988" s="669">
        <v>5</v>
      </c>
      <c r="E988" s="670">
        <v>22286</v>
      </c>
      <c r="F988" s="670">
        <f t="shared" si="45"/>
        <v>4457.2</v>
      </c>
      <c r="G988" s="738"/>
      <c r="H988" s="786">
        <v>5</v>
      </c>
      <c r="I988" s="787">
        <v>22285.8</v>
      </c>
      <c r="J988" s="787">
        <f t="shared" si="40"/>
        <v>4457.16</v>
      </c>
      <c r="K988" s="738"/>
    </row>
    <row r="989" spans="1:11" s="654" customFormat="1" ht="15" customHeight="1">
      <c r="A989" s="673" t="s">
        <v>13412</v>
      </c>
      <c r="B989" s="673" t="s">
        <v>13135</v>
      </c>
      <c r="C989" s="721" t="s">
        <v>13413</v>
      </c>
      <c r="D989" s="669">
        <v>0</v>
      </c>
      <c r="E989" s="670">
        <v>0</v>
      </c>
      <c r="F989" s="670">
        <v>0</v>
      </c>
      <c r="G989" s="738"/>
      <c r="H989" s="786">
        <v>1</v>
      </c>
      <c r="I989" s="787">
        <v>53352.29</v>
      </c>
      <c r="J989" s="787">
        <f t="shared" si="40"/>
        <v>53352.29</v>
      </c>
      <c r="K989" s="738"/>
    </row>
    <row r="990" spans="1:11" s="654" customFormat="1" ht="15" customHeight="1">
      <c r="A990" s="673" t="s">
        <v>13414</v>
      </c>
      <c r="B990" s="673" t="s">
        <v>13203</v>
      </c>
      <c r="C990" s="721" t="s">
        <v>13415</v>
      </c>
      <c r="D990" s="669">
        <v>8</v>
      </c>
      <c r="E990" s="670">
        <v>1977085</v>
      </c>
      <c r="F990" s="670">
        <f t="shared" ref="F990:F995" si="46">E990/D990</f>
        <v>247135.625</v>
      </c>
      <c r="G990" s="738"/>
      <c r="H990" s="786">
        <v>8</v>
      </c>
      <c r="I990" s="787">
        <v>1994080</v>
      </c>
      <c r="J990" s="787">
        <f t="shared" si="40"/>
        <v>249260</v>
      </c>
      <c r="K990" s="738"/>
    </row>
    <row r="991" spans="1:11" s="654" customFormat="1" ht="15" customHeight="1">
      <c r="A991" s="673" t="s">
        <v>13416</v>
      </c>
      <c r="B991" s="673" t="s">
        <v>13166</v>
      </c>
      <c r="C991" s="721" t="s">
        <v>13417</v>
      </c>
      <c r="D991" s="669">
        <v>5</v>
      </c>
      <c r="E991" s="670">
        <v>412500</v>
      </c>
      <c r="F991" s="670">
        <f t="shared" si="46"/>
        <v>82500</v>
      </c>
      <c r="G991" s="738"/>
      <c r="H991" s="786">
        <v>5</v>
      </c>
      <c r="I991" s="787">
        <v>412500</v>
      </c>
      <c r="J991" s="787">
        <f t="shared" si="40"/>
        <v>82500</v>
      </c>
      <c r="K991" s="738"/>
    </row>
    <row r="992" spans="1:11" s="654" customFormat="1">
      <c r="A992" s="673" t="s">
        <v>13418</v>
      </c>
      <c r="B992" s="673" t="s">
        <v>13419</v>
      </c>
      <c r="C992" s="721" t="s">
        <v>13420</v>
      </c>
      <c r="D992" s="669">
        <v>5</v>
      </c>
      <c r="E992" s="670">
        <v>18672</v>
      </c>
      <c r="F992" s="670">
        <f t="shared" si="46"/>
        <v>3734.4</v>
      </c>
      <c r="G992" s="738"/>
      <c r="H992" s="786">
        <v>2</v>
      </c>
      <c r="I992" s="787">
        <v>9137.8799999999992</v>
      </c>
      <c r="J992" s="787">
        <f t="shared" si="40"/>
        <v>4568.9399999999996</v>
      </c>
      <c r="K992" s="738"/>
    </row>
    <row r="993" spans="1:11" s="654" customFormat="1">
      <c r="A993" s="673" t="s">
        <v>13421</v>
      </c>
      <c r="B993" s="673" t="s">
        <v>13422</v>
      </c>
      <c r="C993" s="721" t="s">
        <v>13423</v>
      </c>
      <c r="D993" s="669">
        <v>3</v>
      </c>
      <c r="E993" s="670">
        <v>12311</v>
      </c>
      <c r="F993" s="670">
        <f t="shared" si="46"/>
        <v>4103.666666666667</v>
      </c>
      <c r="G993" s="738"/>
      <c r="H993" s="786">
        <v>1</v>
      </c>
      <c r="I993" s="787">
        <v>4568.9399999999996</v>
      </c>
      <c r="J993" s="787">
        <f t="shared" si="40"/>
        <v>4568.9399999999996</v>
      </c>
      <c r="K993" s="738"/>
    </row>
    <row r="994" spans="1:11" s="654" customFormat="1" ht="22.5">
      <c r="A994" s="673" t="s">
        <v>13424</v>
      </c>
      <c r="B994" s="673" t="s">
        <v>13138</v>
      </c>
      <c r="C994" s="721" t="s">
        <v>13425</v>
      </c>
      <c r="D994" s="669">
        <v>6</v>
      </c>
      <c r="E994" s="670">
        <v>150496</v>
      </c>
      <c r="F994" s="670">
        <f t="shared" si="46"/>
        <v>25082.666666666668</v>
      </c>
      <c r="G994" s="738"/>
      <c r="H994" s="786">
        <v>6</v>
      </c>
      <c r="I994" s="787">
        <v>225083.22000000003</v>
      </c>
      <c r="J994" s="787">
        <f t="shared" ref="J994:J1057" si="47">I994/H994</f>
        <v>37513.870000000003</v>
      </c>
      <c r="K994" s="738"/>
    </row>
    <row r="995" spans="1:11" s="654" customFormat="1">
      <c r="A995" s="673" t="s">
        <v>13426</v>
      </c>
      <c r="B995" s="673" t="s">
        <v>13427</v>
      </c>
      <c r="C995" s="721" t="s">
        <v>13428</v>
      </c>
      <c r="D995" s="669">
        <v>1</v>
      </c>
      <c r="E995" s="670">
        <v>3984</v>
      </c>
      <c r="F995" s="670">
        <f t="shared" si="46"/>
        <v>3984</v>
      </c>
      <c r="G995" s="738"/>
      <c r="H995" s="786">
        <v>1</v>
      </c>
      <c r="I995" s="787">
        <v>3984.12</v>
      </c>
      <c r="J995" s="787">
        <f t="shared" si="47"/>
        <v>3984.12</v>
      </c>
      <c r="K995" s="738"/>
    </row>
    <row r="996" spans="1:11" s="654" customFormat="1">
      <c r="A996" s="673" t="s">
        <v>13429</v>
      </c>
      <c r="B996" s="673" t="s">
        <v>13430</v>
      </c>
      <c r="C996" s="721" t="s">
        <v>13431</v>
      </c>
      <c r="D996" s="669">
        <v>0</v>
      </c>
      <c r="E996" s="670">
        <v>0</v>
      </c>
      <c r="F996" s="670">
        <v>0</v>
      </c>
      <c r="G996" s="738"/>
      <c r="H996" s="786">
        <v>1</v>
      </c>
      <c r="I996" s="787">
        <v>4103.6499999999996</v>
      </c>
      <c r="J996" s="787">
        <f t="shared" si="47"/>
        <v>4103.6499999999996</v>
      </c>
      <c r="K996" s="738"/>
    </row>
    <row r="997" spans="1:11" s="654" customFormat="1">
      <c r="A997" s="673" t="s">
        <v>13432</v>
      </c>
      <c r="B997" s="673" t="s">
        <v>13373</v>
      </c>
      <c r="C997" s="721" t="s">
        <v>13433</v>
      </c>
      <c r="D997" s="669">
        <v>0</v>
      </c>
      <c r="E997" s="670">
        <v>0</v>
      </c>
      <c r="F997" s="670">
        <v>0</v>
      </c>
      <c r="G997" s="738"/>
      <c r="H997" s="786">
        <v>1</v>
      </c>
      <c r="I997" s="787">
        <v>3960</v>
      </c>
      <c r="J997" s="787">
        <f t="shared" si="47"/>
        <v>3960</v>
      </c>
      <c r="K997" s="738"/>
    </row>
    <row r="998" spans="1:11" s="654" customFormat="1">
      <c r="A998" s="673" t="s">
        <v>13434</v>
      </c>
      <c r="B998" s="673" t="s">
        <v>13435</v>
      </c>
      <c r="C998" s="721" t="s">
        <v>13436</v>
      </c>
      <c r="D998" s="669">
        <v>82</v>
      </c>
      <c r="E998" s="670">
        <v>148076</v>
      </c>
      <c r="F998" s="670">
        <f>E998/D998</f>
        <v>1805.8048780487804</v>
      </c>
      <c r="G998" s="738"/>
      <c r="H998" s="786">
        <v>80</v>
      </c>
      <c r="I998" s="787">
        <v>156651.20000000001</v>
      </c>
      <c r="J998" s="787">
        <f t="shared" si="47"/>
        <v>1958.14</v>
      </c>
      <c r="K998" s="738"/>
    </row>
    <row r="999" spans="1:11" s="654" customFormat="1">
      <c r="A999" s="685" t="s">
        <v>13437</v>
      </c>
      <c r="B999" s="685" t="s">
        <v>13138</v>
      </c>
      <c r="C999" s="722" t="s">
        <v>13438</v>
      </c>
      <c r="D999" s="669">
        <v>2</v>
      </c>
      <c r="E999" s="670">
        <v>22594</v>
      </c>
      <c r="F999" s="670">
        <f>E999/D999</f>
        <v>11297</v>
      </c>
      <c r="G999" s="738"/>
      <c r="H999" s="786">
        <v>2</v>
      </c>
      <c r="I999" s="787">
        <v>35066.839999999997</v>
      </c>
      <c r="J999" s="787">
        <f t="shared" si="47"/>
        <v>17533.419999999998</v>
      </c>
      <c r="K999" s="738"/>
    </row>
    <row r="1000" spans="1:11" s="654" customFormat="1" ht="22.5">
      <c r="A1000" s="685" t="s">
        <v>13439</v>
      </c>
      <c r="B1000" s="685" t="s">
        <v>13138</v>
      </c>
      <c r="C1000" s="722" t="s">
        <v>13440</v>
      </c>
      <c r="D1000" s="669">
        <v>1</v>
      </c>
      <c r="E1000" s="670">
        <v>8467</v>
      </c>
      <c r="F1000" s="670">
        <f>E1000/D1000</f>
        <v>8467</v>
      </c>
      <c r="G1000" s="738"/>
      <c r="H1000" s="786">
        <v>1</v>
      </c>
      <c r="I1000" s="787">
        <v>8467.2000000000007</v>
      </c>
      <c r="J1000" s="787">
        <f t="shared" si="47"/>
        <v>8467.2000000000007</v>
      </c>
      <c r="K1000" s="738"/>
    </row>
    <row r="1001" spans="1:11" s="654" customFormat="1">
      <c r="A1001" s="685" t="s">
        <v>13441</v>
      </c>
      <c r="B1001" s="685" t="s">
        <v>13138</v>
      </c>
      <c r="C1001" s="722" t="s">
        <v>13442</v>
      </c>
      <c r="D1001" s="669">
        <v>0</v>
      </c>
      <c r="E1001" s="670">
        <v>0</v>
      </c>
      <c r="F1001" s="670">
        <v>0</v>
      </c>
      <c r="G1001" s="738"/>
      <c r="H1001" s="786">
        <v>1</v>
      </c>
      <c r="I1001" s="787">
        <v>23650</v>
      </c>
      <c r="J1001" s="787">
        <f t="shared" si="47"/>
        <v>23650</v>
      </c>
      <c r="K1001" s="738"/>
    </row>
    <row r="1002" spans="1:11" s="654" customFormat="1">
      <c r="A1002" s="685" t="s">
        <v>13443</v>
      </c>
      <c r="B1002" s="685" t="s">
        <v>13273</v>
      </c>
      <c r="C1002" s="722" t="s">
        <v>13444</v>
      </c>
      <c r="D1002" s="669">
        <v>3</v>
      </c>
      <c r="E1002" s="670">
        <v>85305</v>
      </c>
      <c r="F1002" s="670">
        <f>E1002/D1002</f>
        <v>28435</v>
      </c>
      <c r="G1002" s="738"/>
      <c r="H1002" s="786">
        <v>3</v>
      </c>
      <c r="I1002" s="787">
        <v>89182.5</v>
      </c>
      <c r="J1002" s="787">
        <f t="shared" si="47"/>
        <v>29727.5</v>
      </c>
      <c r="K1002" s="738"/>
    </row>
    <row r="1003" spans="1:11" s="654" customFormat="1">
      <c r="A1003" s="685" t="s">
        <v>13445</v>
      </c>
      <c r="B1003" s="685" t="s">
        <v>13446</v>
      </c>
      <c r="C1003" s="722" t="s">
        <v>13447</v>
      </c>
      <c r="D1003" s="669">
        <v>1</v>
      </c>
      <c r="E1003" s="670">
        <v>29728</v>
      </c>
      <c r="F1003" s="670">
        <f>E1003/D1003</f>
        <v>29728</v>
      </c>
      <c r="G1003" s="738"/>
      <c r="H1003" s="786">
        <v>1</v>
      </c>
      <c r="I1003" s="787">
        <v>29727.5</v>
      </c>
      <c r="J1003" s="787">
        <f t="shared" si="47"/>
        <v>29727.5</v>
      </c>
      <c r="K1003" s="738"/>
    </row>
    <row r="1004" spans="1:11" s="654" customFormat="1" ht="22.5">
      <c r="A1004" s="685" t="s">
        <v>13448</v>
      </c>
      <c r="B1004" s="685" t="s">
        <v>13449</v>
      </c>
      <c r="C1004" s="722" t="s">
        <v>13450</v>
      </c>
      <c r="D1004" s="669">
        <v>3</v>
      </c>
      <c r="E1004" s="670">
        <v>10800</v>
      </c>
      <c r="F1004" s="670">
        <f>E1004/D1004</f>
        <v>3600</v>
      </c>
      <c r="G1004" s="738"/>
      <c r="H1004" s="786">
        <v>2</v>
      </c>
      <c r="I1004" s="787">
        <v>7200</v>
      </c>
      <c r="J1004" s="787">
        <f t="shared" si="47"/>
        <v>3600</v>
      </c>
      <c r="K1004" s="738"/>
    </row>
    <row r="1005" spans="1:11" s="654" customFormat="1" ht="22.5">
      <c r="A1005" s="685" t="s">
        <v>13451</v>
      </c>
      <c r="B1005" s="685" t="s">
        <v>13224</v>
      </c>
      <c r="C1005" s="722" t="s">
        <v>13452</v>
      </c>
      <c r="D1005" s="669">
        <v>2</v>
      </c>
      <c r="E1005" s="670">
        <v>59400</v>
      </c>
      <c r="F1005" s="670">
        <f>E1005/D1005</f>
        <v>29700</v>
      </c>
      <c r="G1005" s="738"/>
      <c r="H1005" s="786">
        <v>2</v>
      </c>
      <c r="I1005" s="787">
        <v>64900</v>
      </c>
      <c r="J1005" s="787">
        <f t="shared" si="47"/>
        <v>32450</v>
      </c>
      <c r="K1005" s="738"/>
    </row>
    <row r="1006" spans="1:11" s="654" customFormat="1" ht="15" customHeight="1">
      <c r="A1006" s="685" t="s">
        <v>13453</v>
      </c>
      <c r="B1006" s="685" t="s">
        <v>13138</v>
      </c>
      <c r="C1006" s="722" t="s">
        <v>13454</v>
      </c>
      <c r="D1006" s="669">
        <v>0</v>
      </c>
      <c r="E1006" s="670">
        <v>0</v>
      </c>
      <c r="F1006" s="670">
        <v>0</v>
      </c>
      <c r="G1006" s="738"/>
      <c r="H1006" s="786">
        <v>1</v>
      </c>
      <c r="I1006" s="787">
        <v>307453.45</v>
      </c>
      <c r="J1006" s="787">
        <f t="shared" si="47"/>
        <v>307453.45</v>
      </c>
      <c r="K1006" s="738"/>
    </row>
    <row r="1007" spans="1:11" s="654" customFormat="1" ht="22.5">
      <c r="A1007" s="685" t="s">
        <v>13455</v>
      </c>
      <c r="B1007" s="685" t="s">
        <v>13138</v>
      </c>
      <c r="C1007" s="722" t="s">
        <v>13456</v>
      </c>
      <c r="D1007" s="669">
        <v>17</v>
      </c>
      <c r="E1007" s="670">
        <v>514563</v>
      </c>
      <c r="F1007" s="670">
        <f>E1007/D1007</f>
        <v>30268.411764705881</v>
      </c>
      <c r="G1007" s="738"/>
      <c r="H1007" s="786">
        <v>17</v>
      </c>
      <c r="I1007" s="787">
        <v>567949.26</v>
      </c>
      <c r="J1007" s="787">
        <f t="shared" si="47"/>
        <v>33408.78</v>
      </c>
      <c r="K1007" s="738"/>
    </row>
    <row r="1008" spans="1:11" s="654" customFormat="1" ht="15.75" customHeight="1">
      <c r="A1008" s="685" t="s">
        <v>13457</v>
      </c>
      <c r="B1008" s="685" t="s">
        <v>13224</v>
      </c>
      <c r="C1008" s="722" t="s">
        <v>13458</v>
      </c>
      <c r="D1008" s="669">
        <v>0</v>
      </c>
      <c r="E1008" s="670">
        <v>0</v>
      </c>
      <c r="F1008" s="670">
        <v>0</v>
      </c>
      <c r="G1008" s="738"/>
      <c r="H1008" s="786">
        <v>1</v>
      </c>
      <c r="I1008" s="787">
        <v>8690</v>
      </c>
      <c r="J1008" s="787">
        <f t="shared" si="47"/>
        <v>8690</v>
      </c>
      <c r="K1008" s="738"/>
    </row>
    <row r="1009" spans="1:11" s="654" customFormat="1">
      <c r="A1009" s="685" t="s">
        <v>13459</v>
      </c>
      <c r="B1009" s="685" t="s">
        <v>13314</v>
      </c>
      <c r="C1009" s="722" t="s">
        <v>13460</v>
      </c>
      <c r="D1009" s="669">
        <v>20</v>
      </c>
      <c r="E1009" s="670">
        <v>77000</v>
      </c>
      <c r="F1009" s="670">
        <f>E1009/D1009</f>
        <v>3850</v>
      </c>
      <c r="G1009" s="738"/>
      <c r="H1009" s="786">
        <v>20</v>
      </c>
      <c r="I1009" s="787">
        <v>77000</v>
      </c>
      <c r="J1009" s="787">
        <f t="shared" si="47"/>
        <v>3850</v>
      </c>
      <c r="K1009" s="738"/>
    </row>
    <row r="1010" spans="1:11" s="654" customFormat="1">
      <c r="A1010" s="685" t="s">
        <v>13461</v>
      </c>
      <c r="B1010" s="685" t="s">
        <v>13462</v>
      </c>
      <c r="C1010" s="722" t="s">
        <v>13463</v>
      </c>
      <c r="D1010" s="669">
        <v>84</v>
      </c>
      <c r="E1010" s="670">
        <v>153841</v>
      </c>
      <c r="F1010" s="670">
        <f>E1010/D1010</f>
        <v>1831.4404761904761</v>
      </c>
      <c r="G1010" s="738"/>
      <c r="H1010" s="786">
        <v>80</v>
      </c>
      <c r="I1010" s="787">
        <v>156651.20000000001</v>
      </c>
      <c r="J1010" s="787">
        <f t="shared" si="47"/>
        <v>1958.14</v>
      </c>
      <c r="K1010" s="738"/>
    </row>
    <row r="1011" spans="1:11" s="654" customFormat="1" ht="15.75" customHeight="1">
      <c r="A1011" s="685" t="s">
        <v>13464</v>
      </c>
      <c r="B1011" s="685" t="s">
        <v>13138</v>
      </c>
      <c r="C1011" s="722" t="s">
        <v>13465</v>
      </c>
      <c r="D1011" s="669">
        <v>0</v>
      </c>
      <c r="E1011" s="670">
        <v>0</v>
      </c>
      <c r="F1011" s="670">
        <v>0</v>
      </c>
      <c r="G1011" s="738"/>
      <c r="H1011" s="786">
        <v>1</v>
      </c>
      <c r="I1011" s="787">
        <v>2700.43</v>
      </c>
      <c r="J1011" s="787">
        <f t="shared" si="47"/>
        <v>2700.43</v>
      </c>
      <c r="K1011" s="738"/>
    </row>
    <row r="1012" spans="1:11" s="654" customFormat="1">
      <c r="A1012" s="685" t="s">
        <v>13466</v>
      </c>
      <c r="B1012" s="685" t="s">
        <v>13138</v>
      </c>
      <c r="C1012" s="722" t="s">
        <v>13467</v>
      </c>
      <c r="D1012" s="669">
        <v>2</v>
      </c>
      <c r="E1012" s="670">
        <v>7759</v>
      </c>
      <c r="F1012" s="670">
        <f t="shared" ref="F1012:F1020" si="48">E1012/D1012</f>
        <v>3879.5</v>
      </c>
      <c r="G1012" s="738"/>
      <c r="H1012" s="786">
        <v>2</v>
      </c>
      <c r="I1012" s="787">
        <v>7758.727272727273</v>
      </c>
      <c r="J1012" s="787">
        <f t="shared" si="47"/>
        <v>3879.3636363636365</v>
      </c>
      <c r="K1012" s="738"/>
    </row>
    <row r="1013" spans="1:11" s="654" customFormat="1">
      <c r="A1013" s="685" t="s">
        <v>13468</v>
      </c>
      <c r="B1013" s="685" t="s">
        <v>13138</v>
      </c>
      <c r="C1013" s="722" t="s">
        <v>13469</v>
      </c>
      <c r="D1013" s="669">
        <v>4</v>
      </c>
      <c r="E1013" s="670">
        <v>77000</v>
      </c>
      <c r="F1013" s="670">
        <f t="shared" si="48"/>
        <v>19250</v>
      </c>
      <c r="G1013" s="738"/>
      <c r="H1013" s="786">
        <v>4</v>
      </c>
      <c r="I1013" s="787">
        <v>77000.12</v>
      </c>
      <c r="J1013" s="787">
        <f t="shared" si="47"/>
        <v>19250.03</v>
      </c>
      <c r="K1013" s="738"/>
    </row>
    <row r="1014" spans="1:11" s="654" customFormat="1" ht="22.5">
      <c r="A1014" s="685" t="s">
        <v>13470</v>
      </c>
      <c r="B1014" s="685" t="s">
        <v>13135</v>
      </c>
      <c r="C1014" s="722" t="s">
        <v>13471</v>
      </c>
      <c r="D1014" s="669">
        <v>4</v>
      </c>
      <c r="E1014" s="670">
        <v>184823</v>
      </c>
      <c r="F1014" s="670">
        <f t="shared" si="48"/>
        <v>46205.75</v>
      </c>
      <c r="G1014" s="738"/>
      <c r="H1014" s="786">
        <v>4</v>
      </c>
      <c r="I1014" s="787">
        <v>251755.88</v>
      </c>
      <c r="J1014" s="787">
        <f t="shared" si="47"/>
        <v>62938.97</v>
      </c>
      <c r="K1014" s="738"/>
    </row>
    <row r="1015" spans="1:11" s="654" customFormat="1">
      <c r="A1015" s="685" t="s">
        <v>13472</v>
      </c>
      <c r="B1015" s="685" t="s">
        <v>13203</v>
      </c>
      <c r="C1015" s="722" t="s">
        <v>13473</v>
      </c>
      <c r="D1015" s="669">
        <v>30</v>
      </c>
      <c r="E1015" s="670">
        <v>6930000</v>
      </c>
      <c r="F1015" s="670">
        <f t="shared" si="48"/>
        <v>231000</v>
      </c>
      <c r="G1015" s="738"/>
      <c r="H1015" s="786">
        <v>30</v>
      </c>
      <c r="I1015" s="787">
        <v>6930000</v>
      </c>
      <c r="J1015" s="787">
        <f t="shared" si="47"/>
        <v>231000</v>
      </c>
      <c r="K1015" s="738"/>
    </row>
    <row r="1016" spans="1:11" s="654" customFormat="1">
      <c r="A1016" s="685" t="s">
        <v>13474</v>
      </c>
      <c r="B1016" s="685" t="s">
        <v>13430</v>
      </c>
      <c r="C1016" s="722" t="s">
        <v>13475</v>
      </c>
      <c r="D1016" s="669">
        <v>2</v>
      </c>
      <c r="E1016" s="670">
        <v>7469</v>
      </c>
      <c r="F1016" s="670">
        <f t="shared" si="48"/>
        <v>3734.5</v>
      </c>
      <c r="G1016" s="738"/>
      <c r="H1016" s="786">
        <v>2</v>
      </c>
      <c r="I1016" s="787">
        <v>7468.6</v>
      </c>
      <c r="J1016" s="787">
        <f t="shared" si="47"/>
        <v>3734.3</v>
      </c>
      <c r="K1016" s="738"/>
    </row>
    <row r="1017" spans="1:11" s="654" customFormat="1">
      <c r="A1017" s="685" t="s">
        <v>13476</v>
      </c>
      <c r="B1017" s="685" t="s">
        <v>13138</v>
      </c>
      <c r="C1017" s="722" t="s">
        <v>13477</v>
      </c>
      <c r="D1017" s="669">
        <v>1</v>
      </c>
      <c r="E1017" s="670">
        <v>33000</v>
      </c>
      <c r="F1017" s="670">
        <f t="shared" si="48"/>
        <v>33000</v>
      </c>
      <c r="G1017" s="738"/>
      <c r="H1017" s="786">
        <v>1</v>
      </c>
      <c r="I1017" s="787">
        <v>33000</v>
      </c>
      <c r="J1017" s="787">
        <f t="shared" si="47"/>
        <v>33000</v>
      </c>
      <c r="K1017" s="738"/>
    </row>
    <row r="1018" spans="1:11" s="654" customFormat="1">
      <c r="A1018" s="685" t="s">
        <v>13478</v>
      </c>
      <c r="B1018" s="685" t="s">
        <v>13479</v>
      </c>
      <c r="C1018" s="722" t="s">
        <v>13480</v>
      </c>
      <c r="D1018" s="669">
        <v>5</v>
      </c>
      <c r="E1018" s="670">
        <v>18671</v>
      </c>
      <c r="F1018" s="670">
        <f t="shared" si="48"/>
        <v>3734.2</v>
      </c>
      <c r="G1018" s="738"/>
      <c r="H1018" s="786">
        <v>5</v>
      </c>
      <c r="I1018" s="787">
        <v>22844.699999999997</v>
      </c>
      <c r="J1018" s="787">
        <f t="shared" si="47"/>
        <v>4568.9399999999996</v>
      </c>
      <c r="K1018" s="738"/>
    </row>
    <row r="1019" spans="1:11" s="654" customFormat="1" ht="15" customHeight="1">
      <c r="A1019" s="685" t="s">
        <v>13481</v>
      </c>
      <c r="B1019" s="685" t="s">
        <v>13138</v>
      </c>
      <c r="C1019" s="722" t="s">
        <v>13482</v>
      </c>
      <c r="D1019" s="669">
        <v>3</v>
      </c>
      <c r="E1019" s="670">
        <v>57009</v>
      </c>
      <c r="F1019" s="670">
        <f t="shared" si="48"/>
        <v>19003</v>
      </c>
      <c r="G1019" s="738"/>
      <c r="H1019" s="786">
        <v>2</v>
      </c>
      <c r="I1019" s="787">
        <v>41806.44</v>
      </c>
      <c r="J1019" s="787">
        <f t="shared" si="47"/>
        <v>20903.22</v>
      </c>
      <c r="K1019" s="738"/>
    </row>
    <row r="1020" spans="1:11" s="654" customFormat="1">
      <c r="A1020" s="685" t="s">
        <v>13483</v>
      </c>
      <c r="B1020" s="685" t="s">
        <v>13138</v>
      </c>
      <c r="C1020" s="722" t="s">
        <v>13484</v>
      </c>
      <c r="D1020" s="669">
        <v>3</v>
      </c>
      <c r="E1020" s="670">
        <v>37893</v>
      </c>
      <c r="F1020" s="670">
        <f t="shared" si="48"/>
        <v>12631</v>
      </c>
      <c r="G1020" s="738"/>
      <c r="H1020" s="786">
        <v>2</v>
      </c>
      <c r="I1020" s="787">
        <v>27787.8</v>
      </c>
      <c r="J1020" s="787">
        <f t="shared" si="47"/>
        <v>13893.9</v>
      </c>
      <c r="K1020" s="738"/>
    </row>
    <row r="1021" spans="1:11" s="654" customFormat="1">
      <c r="A1021" s="685" t="s">
        <v>13485</v>
      </c>
      <c r="B1021" s="685" t="s">
        <v>13192</v>
      </c>
      <c r="C1021" s="722" t="s">
        <v>13486</v>
      </c>
      <c r="D1021" s="669">
        <v>0</v>
      </c>
      <c r="E1021" s="670">
        <v>0</v>
      </c>
      <c r="F1021" s="670">
        <v>0</v>
      </c>
      <c r="G1021" s="738"/>
      <c r="H1021" s="786">
        <v>1</v>
      </c>
      <c r="I1021" s="787">
        <v>112200</v>
      </c>
      <c r="J1021" s="787">
        <f t="shared" si="47"/>
        <v>112200</v>
      </c>
      <c r="K1021" s="738"/>
    </row>
    <row r="1022" spans="1:11" s="654" customFormat="1" ht="15.75" customHeight="1">
      <c r="A1022" s="685" t="s">
        <v>13487</v>
      </c>
      <c r="B1022" s="685" t="s">
        <v>13488</v>
      </c>
      <c r="C1022" s="722" t="s">
        <v>13489</v>
      </c>
      <c r="D1022" s="669">
        <v>6</v>
      </c>
      <c r="E1022" s="670">
        <v>22405</v>
      </c>
      <c r="F1022" s="670">
        <f>E1022/D1022</f>
        <v>3734.1666666666665</v>
      </c>
      <c r="G1022" s="738"/>
      <c r="H1022" s="786">
        <v>6</v>
      </c>
      <c r="I1022" s="787">
        <v>22405.800000000003</v>
      </c>
      <c r="J1022" s="787">
        <f t="shared" si="47"/>
        <v>3734.3000000000006</v>
      </c>
      <c r="K1022" s="738"/>
    </row>
    <row r="1023" spans="1:11" s="654" customFormat="1">
      <c r="A1023" s="685" t="s">
        <v>13490</v>
      </c>
      <c r="B1023" s="685" t="s">
        <v>13449</v>
      </c>
      <c r="C1023" s="722" t="s">
        <v>13491</v>
      </c>
      <c r="D1023" s="669">
        <v>5</v>
      </c>
      <c r="E1023" s="670">
        <v>20340</v>
      </c>
      <c r="F1023" s="670">
        <f>E1023/D1023</f>
        <v>4068</v>
      </c>
      <c r="G1023" s="738"/>
      <c r="H1023" s="786">
        <v>5</v>
      </c>
      <c r="I1023" s="787">
        <v>22844.65</v>
      </c>
      <c r="J1023" s="787">
        <f t="shared" si="47"/>
        <v>4568.93</v>
      </c>
      <c r="K1023" s="738"/>
    </row>
    <row r="1024" spans="1:11" s="654" customFormat="1" ht="22.5">
      <c r="A1024" s="685" t="s">
        <v>13492</v>
      </c>
      <c r="B1024" s="685" t="s">
        <v>13138</v>
      </c>
      <c r="C1024" s="722" t="s">
        <v>13493</v>
      </c>
      <c r="D1024" s="669">
        <v>3</v>
      </c>
      <c r="E1024" s="670">
        <v>37893</v>
      </c>
      <c r="F1024" s="670">
        <f>E1024/D1024</f>
        <v>12631</v>
      </c>
      <c r="G1024" s="738"/>
      <c r="H1024" s="786">
        <v>2</v>
      </c>
      <c r="I1024" s="787">
        <v>27787.8</v>
      </c>
      <c r="J1024" s="787">
        <f t="shared" si="47"/>
        <v>13893.9</v>
      </c>
      <c r="K1024" s="738"/>
    </row>
    <row r="1025" spans="1:11" s="654" customFormat="1">
      <c r="A1025" s="685" t="s">
        <v>13494</v>
      </c>
      <c r="B1025" s="685" t="s">
        <v>13273</v>
      </c>
      <c r="C1025" s="722" t="s">
        <v>13495</v>
      </c>
      <c r="D1025" s="669">
        <v>0</v>
      </c>
      <c r="E1025" s="670">
        <v>0</v>
      </c>
      <c r="F1025" s="682">
        <v>0</v>
      </c>
      <c r="G1025" s="738"/>
      <c r="H1025" s="789">
        <v>1</v>
      </c>
      <c r="I1025" s="790">
        <v>29727.5</v>
      </c>
      <c r="J1025" s="790">
        <f t="shared" si="47"/>
        <v>29727.5</v>
      </c>
      <c r="K1025" s="738"/>
    </row>
    <row r="1026" spans="1:11" s="654" customFormat="1" ht="17.25" customHeight="1">
      <c r="A1026" s="685" t="s">
        <v>13496</v>
      </c>
      <c r="B1026" s="685" t="s">
        <v>13192</v>
      </c>
      <c r="C1026" s="722" t="s">
        <v>13497</v>
      </c>
      <c r="D1026" s="669">
        <v>5</v>
      </c>
      <c r="E1026" s="670">
        <v>255418</v>
      </c>
      <c r="F1026" s="682">
        <f>E1026/D1026</f>
        <v>51083.6</v>
      </c>
      <c r="G1026" s="738"/>
      <c r="H1026" s="789">
        <v>5</v>
      </c>
      <c r="I1026" s="790">
        <v>280148</v>
      </c>
      <c r="J1026" s="790">
        <f t="shared" si="47"/>
        <v>56029.599999999999</v>
      </c>
      <c r="K1026" s="738"/>
    </row>
    <row r="1027" spans="1:11" s="654" customFormat="1">
      <c r="A1027" s="685" t="s">
        <v>13498</v>
      </c>
      <c r="B1027" s="685" t="s">
        <v>13499</v>
      </c>
      <c r="C1027" s="722" t="s">
        <v>13500</v>
      </c>
      <c r="D1027" s="669">
        <v>13</v>
      </c>
      <c r="E1027" s="670">
        <v>132600</v>
      </c>
      <c r="F1027" s="670">
        <f>E1027/D1027</f>
        <v>10200</v>
      </c>
      <c r="G1027" s="738"/>
      <c r="H1027" s="786">
        <v>13</v>
      </c>
      <c r="I1027" s="790">
        <v>132600</v>
      </c>
      <c r="J1027" s="787">
        <f t="shared" si="47"/>
        <v>10200</v>
      </c>
      <c r="K1027" s="738"/>
    </row>
    <row r="1028" spans="1:11" s="654" customFormat="1">
      <c r="A1028" s="685" t="s">
        <v>13501</v>
      </c>
      <c r="B1028" s="685" t="s">
        <v>13237</v>
      </c>
      <c r="C1028" s="722" t="s">
        <v>13502</v>
      </c>
      <c r="D1028" s="669">
        <v>1</v>
      </c>
      <c r="E1028" s="670">
        <v>25630</v>
      </c>
      <c r="F1028" s="670">
        <f>E1028/D1028</f>
        <v>25630</v>
      </c>
      <c r="G1028" s="738"/>
      <c r="H1028" s="786">
        <v>1</v>
      </c>
      <c r="I1028" s="790">
        <v>25630</v>
      </c>
      <c r="J1028" s="787">
        <f t="shared" si="47"/>
        <v>25630</v>
      </c>
      <c r="K1028" s="738"/>
    </row>
    <row r="1029" spans="1:11" s="654" customFormat="1">
      <c r="A1029" s="685" t="s">
        <v>13503</v>
      </c>
      <c r="B1029" s="685" t="s">
        <v>13504</v>
      </c>
      <c r="C1029" s="722" t="s">
        <v>13505</v>
      </c>
      <c r="D1029" s="669">
        <v>5</v>
      </c>
      <c r="E1029" s="670">
        <v>128064</v>
      </c>
      <c r="F1029" s="670">
        <f>E1029/D1029</f>
        <v>25612.799999999999</v>
      </c>
      <c r="G1029" s="738"/>
      <c r="H1029" s="786">
        <v>5</v>
      </c>
      <c r="I1029" s="790">
        <v>134536</v>
      </c>
      <c r="J1029" s="787">
        <f t="shared" si="47"/>
        <v>26907.200000000001</v>
      </c>
      <c r="K1029" s="738"/>
    </row>
    <row r="1030" spans="1:11" s="654" customFormat="1">
      <c r="A1030" s="685" t="s">
        <v>13506</v>
      </c>
      <c r="B1030" s="685" t="s">
        <v>13237</v>
      </c>
      <c r="C1030" s="722" t="s">
        <v>13507</v>
      </c>
      <c r="D1030" s="669">
        <v>0</v>
      </c>
      <c r="E1030" s="670">
        <v>0</v>
      </c>
      <c r="F1030" s="670">
        <v>0</v>
      </c>
      <c r="G1030" s="738"/>
      <c r="H1030" s="786">
        <v>1</v>
      </c>
      <c r="I1030" s="790">
        <v>25630</v>
      </c>
      <c r="J1030" s="787">
        <f t="shared" si="47"/>
        <v>25630</v>
      </c>
      <c r="K1030" s="738"/>
    </row>
    <row r="1031" spans="1:11" s="654" customFormat="1">
      <c r="A1031" s="685" t="s">
        <v>13508</v>
      </c>
      <c r="B1031" s="685" t="s">
        <v>13147</v>
      </c>
      <c r="C1031" s="722" t="s">
        <v>13509</v>
      </c>
      <c r="D1031" s="669">
        <v>0</v>
      </c>
      <c r="E1031" s="670">
        <v>0</v>
      </c>
      <c r="F1031" s="670">
        <v>0</v>
      </c>
      <c r="G1031" s="738"/>
      <c r="H1031" s="786">
        <v>1</v>
      </c>
      <c r="I1031" s="790">
        <v>28045.05</v>
      </c>
      <c r="J1031" s="787">
        <f t="shared" si="47"/>
        <v>28045.05</v>
      </c>
      <c r="K1031" s="738"/>
    </row>
    <row r="1032" spans="1:11" s="654" customFormat="1">
      <c r="A1032" s="685" t="s">
        <v>13510</v>
      </c>
      <c r="B1032" s="685" t="s">
        <v>13237</v>
      </c>
      <c r="C1032" s="722" t="s">
        <v>13511</v>
      </c>
      <c r="D1032" s="669">
        <v>25</v>
      </c>
      <c r="E1032" s="670">
        <v>659734</v>
      </c>
      <c r="F1032" s="670">
        <f t="shared" ref="F1032:F1056" si="49">E1032/D1032</f>
        <v>26389.360000000001</v>
      </c>
      <c r="G1032" s="738"/>
      <c r="H1032" s="786">
        <v>25</v>
      </c>
      <c r="I1032" s="790">
        <v>672680.25</v>
      </c>
      <c r="J1032" s="787">
        <f t="shared" si="47"/>
        <v>26907.21</v>
      </c>
      <c r="K1032" s="738"/>
    </row>
    <row r="1033" spans="1:11" s="654" customFormat="1">
      <c r="A1033" s="685" t="s">
        <v>13512</v>
      </c>
      <c r="B1033" s="685" t="s">
        <v>13237</v>
      </c>
      <c r="C1033" s="722" t="s">
        <v>13513</v>
      </c>
      <c r="D1033" s="669">
        <v>31</v>
      </c>
      <c r="E1033" s="670">
        <v>576290</v>
      </c>
      <c r="F1033" s="670">
        <f t="shared" si="49"/>
        <v>18590</v>
      </c>
      <c r="G1033" s="738"/>
      <c r="H1033" s="786">
        <v>29</v>
      </c>
      <c r="I1033" s="790">
        <v>539110</v>
      </c>
      <c r="J1033" s="787">
        <f t="shared" si="47"/>
        <v>18590</v>
      </c>
      <c r="K1033" s="738"/>
    </row>
    <row r="1034" spans="1:11" s="654" customFormat="1">
      <c r="A1034" s="685" t="s">
        <v>13514</v>
      </c>
      <c r="B1034" s="685" t="s">
        <v>13237</v>
      </c>
      <c r="C1034" s="722" t="s">
        <v>13515</v>
      </c>
      <c r="D1034" s="669">
        <v>2</v>
      </c>
      <c r="E1034" s="670">
        <v>51260</v>
      </c>
      <c r="F1034" s="670">
        <f t="shared" si="49"/>
        <v>25630</v>
      </c>
      <c r="G1034" s="738"/>
      <c r="H1034" s="786">
        <v>1</v>
      </c>
      <c r="I1034" s="790">
        <v>25630</v>
      </c>
      <c r="J1034" s="787">
        <f t="shared" si="47"/>
        <v>25630</v>
      </c>
      <c r="K1034" s="738"/>
    </row>
    <row r="1035" spans="1:11" s="654" customFormat="1">
      <c r="A1035" s="685" t="s">
        <v>13516</v>
      </c>
      <c r="B1035" s="685" t="s">
        <v>13237</v>
      </c>
      <c r="C1035" s="722" t="s">
        <v>13517</v>
      </c>
      <c r="D1035" s="669">
        <v>14</v>
      </c>
      <c r="E1035" s="670">
        <v>260260</v>
      </c>
      <c r="F1035" s="670">
        <f t="shared" si="49"/>
        <v>18590</v>
      </c>
      <c r="G1035" s="738"/>
      <c r="H1035" s="786">
        <v>2</v>
      </c>
      <c r="I1035" s="790">
        <v>37180</v>
      </c>
      <c r="J1035" s="787">
        <f t="shared" si="47"/>
        <v>18590</v>
      </c>
      <c r="K1035" s="738"/>
    </row>
    <row r="1036" spans="1:11" s="654" customFormat="1">
      <c r="A1036" s="685" t="s">
        <v>13518</v>
      </c>
      <c r="B1036" s="685" t="s">
        <v>13129</v>
      </c>
      <c r="C1036" s="722" t="s">
        <v>13519</v>
      </c>
      <c r="D1036" s="669">
        <v>1</v>
      </c>
      <c r="E1036" s="670">
        <v>23100</v>
      </c>
      <c r="F1036" s="682">
        <f t="shared" si="49"/>
        <v>23100</v>
      </c>
      <c r="G1036" s="689"/>
      <c r="H1036" s="789">
        <v>1</v>
      </c>
      <c r="I1036" s="791">
        <v>23100</v>
      </c>
      <c r="J1036" s="790">
        <f t="shared" si="47"/>
        <v>23100</v>
      </c>
      <c r="K1036" s="689"/>
    </row>
    <row r="1037" spans="1:11" s="654" customFormat="1" ht="22.5">
      <c r="A1037" s="685" t="s">
        <v>13520</v>
      </c>
      <c r="B1037" s="685" t="s">
        <v>13214</v>
      </c>
      <c r="C1037" s="722" t="s">
        <v>13521</v>
      </c>
      <c r="D1037" s="669">
        <v>5</v>
      </c>
      <c r="E1037" s="670">
        <v>18672</v>
      </c>
      <c r="F1037" s="682">
        <f t="shared" si="49"/>
        <v>3734.4</v>
      </c>
      <c r="G1037" s="689"/>
      <c r="H1037" s="789">
        <v>5</v>
      </c>
      <c r="I1037" s="790">
        <v>22844.699999999997</v>
      </c>
      <c r="J1037" s="790">
        <f t="shared" si="47"/>
        <v>4568.9399999999996</v>
      </c>
      <c r="K1037" s="689"/>
    </row>
    <row r="1038" spans="1:11" s="654" customFormat="1" ht="22.5">
      <c r="A1038" s="685" t="s">
        <v>13522</v>
      </c>
      <c r="B1038" s="685" t="s">
        <v>13138</v>
      </c>
      <c r="C1038" s="722" t="s">
        <v>13523</v>
      </c>
      <c r="D1038" s="669">
        <v>5</v>
      </c>
      <c r="E1038" s="670">
        <v>84221</v>
      </c>
      <c r="F1038" s="682">
        <f t="shared" si="49"/>
        <v>16844.2</v>
      </c>
      <c r="G1038" s="689"/>
      <c r="H1038" s="789">
        <v>5</v>
      </c>
      <c r="I1038" s="790">
        <v>92643.4</v>
      </c>
      <c r="J1038" s="790">
        <f t="shared" si="47"/>
        <v>18528.68</v>
      </c>
      <c r="K1038" s="689"/>
    </row>
    <row r="1039" spans="1:11" s="654" customFormat="1" ht="22.5">
      <c r="A1039" s="685" t="s">
        <v>13524</v>
      </c>
      <c r="B1039" s="685" t="s">
        <v>13232</v>
      </c>
      <c r="C1039" s="722" t="s">
        <v>13525</v>
      </c>
      <c r="D1039" s="669">
        <v>420</v>
      </c>
      <c r="E1039" s="670">
        <v>91631</v>
      </c>
      <c r="F1039" s="682">
        <f t="shared" si="49"/>
        <v>218.16904761904763</v>
      </c>
      <c r="G1039" s="689"/>
      <c r="H1039" s="789">
        <v>420</v>
      </c>
      <c r="I1039" s="790">
        <v>91631.4</v>
      </c>
      <c r="J1039" s="790">
        <f t="shared" si="47"/>
        <v>218.17</v>
      </c>
      <c r="K1039" s="689"/>
    </row>
    <row r="1040" spans="1:11" s="654" customFormat="1" ht="22.5">
      <c r="A1040" s="685" t="s">
        <v>13526</v>
      </c>
      <c r="B1040" s="685" t="s">
        <v>13192</v>
      </c>
      <c r="C1040" s="722" t="s">
        <v>13527</v>
      </c>
      <c r="D1040" s="669">
        <v>2</v>
      </c>
      <c r="E1040" s="670">
        <v>363000</v>
      </c>
      <c r="F1040" s="682">
        <f t="shared" si="49"/>
        <v>181500</v>
      </c>
      <c r="G1040" s="689"/>
      <c r="H1040" s="789">
        <v>2</v>
      </c>
      <c r="I1040" s="790">
        <v>380600</v>
      </c>
      <c r="J1040" s="790">
        <f t="shared" si="47"/>
        <v>190300</v>
      </c>
      <c r="K1040" s="689"/>
    </row>
    <row r="1041" spans="1:11" s="654" customFormat="1" ht="22.5">
      <c r="A1041" s="685" t="s">
        <v>13528</v>
      </c>
      <c r="B1041" s="685" t="s">
        <v>13138</v>
      </c>
      <c r="C1041" s="722" t="s">
        <v>13529</v>
      </c>
      <c r="D1041" s="669">
        <v>5</v>
      </c>
      <c r="E1041" s="670">
        <v>50108</v>
      </c>
      <c r="F1041" s="682">
        <f t="shared" si="49"/>
        <v>10021.6</v>
      </c>
      <c r="G1041" s="689"/>
      <c r="H1041" s="789">
        <v>5</v>
      </c>
      <c r="I1041" s="790">
        <v>50108.25</v>
      </c>
      <c r="J1041" s="790">
        <f t="shared" si="47"/>
        <v>10021.65</v>
      </c>
      <c r="K1041" s="689"/>
    </row>
    <row r="1042" spans="1:11" s="654" customFormat="1" ht="22.5">
      <c r="A1042" s="685" t="s">
        <v>13530</v>
      </c>
      <c r="B1042" s="685" t="s">
        <v>13138</v>
      </c>
      <c r="C1042" s="722" t="s">
        <v>13531</v>
      </c>
      <c r="D1042" s="669">
        <v>23</v>
      </c>
      <c r="E1042" s="670">
        <v>78451</v>
      </c>
      <c r="F1042" s="682">
        <f t="shared" si="49"/>
        <v>3410.913043478261</v>
      </c>
      <c r="G1042" s="689"/>
      <c r="H1042" s="789">
        <v>23</v>
      </c>
      <c r="I1042" s="790">
        <v>105085.62</v>
      </c>
      <c r="J1042" s="792">
        <f t="shared" si="47"/>
        <v>4568.9399999999996</v>
      </c>
      <c r="K1042" s="689"/>
    </row>
    <row r="1043" spans="1:11" s="654" customFormat="1">
      <c r="A1043" s="685" t="s">
        <v>13532</v>
      </c>
      <c r="B1043" s="685" t="s">
        <v>13499</v>
      </c>
      <c r="C1043" s="722" t="s">
        <v>13533</v>
      </c>
      <c r="D1043" s="669">
        <v>200</v>
      </c>
      <c r="E1043" s="670">
        <v>6160000</v>
      </c>
      <c r="F1043" s="682">
        <f t="shared" si="49"/>
        <v>30800</v>
      </c>
      <c r="G1043" s="689"/>
      <c r="H1043" s="789">
        <v>195</v>
      </c>
      <c r="I1043" s="790">
        <v>6006000</v>
      </c>
      <c r="J1043" s="790">
        <f t="shared" si="47"/>
        <v>30800</v>
      </c>
      <c r="K1043" s="689"/>
    </row>
    <row r="1044" spans="1:11" s="654" customFormat="1">
      <c r="A1044" s="685" t="s">
        <v>13534</v>
      </c>
      <c r="B1044" s="685" t="s">
        <v>13129</v>
      </c>
      <c r="C1044" s="722" t="s">
        <v>13535</v>
      </c>
      <c r="D1044" s="669">
        <v>173</v>
      </c>
      <c r="E1044" s="670">
        <v>95150</v>
      </c>
      <c r="F1044" s="682">
        <f t="shared" si="49"/>
        <v>550</v>
      </c>
      <c r="G1044" s="689"/>
      <c r="H1044" s="789">
        <v>171</v>
      </c>
      <c r="I1044" s="790">
        <v>94050</v>
      </c>
      <c r="J1044" s="790">
        <f t="shared" si="47"/>
        <v>550</v>
      </c>
      <c r="K1044" s="689"/>
    </row>
    <row r="1045" spans="1:11" s="654" customFormat="1">
      <c r="A1045" s="685" t="s">
        <v>13536</v>
      </c>
      <c r="B1045" s="685" t="s">
        <v>13138</v>
      </c>
      <c r="C1045" s="722" t="s">
        <v>13537</v>
      </c>
      <c r="D1045" s="669">
        <v>16</v>
      </c>
      <c r="E1045" s="670">
        <v>46508</v>
      </c>
      <c r="F1045" s="682">
        <f t="shared" si="49"/>
        <v>2906.75</v>
      </c>
      <c r="G1045" s="689"/>
      <c r="H1045" s="789">
        <v>16</v>
      </c>
      <c r="I1045" s="790">
        <v>46507.360000000001</v>
      </c>
      <c r="J1045" s="790">
        <f t="shared" si="47"/>
        <v>2906.71</v>
      </c>
      <c r="K1045" s="689"/>
    </row>
    <row r="1046" spans="1:11" s="654" customFormat="1">
      <c r="A1046" s="685" t="s">
        <v>13538</v>
      </c>
      <c r="B1046" s="685" t="s">
        <v>13237</v>
      </c>
      <c r="C1046" s="722" t="s">
        <v>13539</v>
      </c>
      <c r="D1046" s="669">
        <v>2</v>
      </c>
      <c r="E1046" s="670">
        <v>55220</v>
      </c>
      <c r="F1046" s="682">
        <f t="shared" si="49"/>
        <v>27610</v>
      </c>
      <c r="G1046" s="689"/>
      <c r="H1046" s="789">
        <v>2</v>
      </c>
      <c r="I1046" s="790">
        <v>55220</v>
      </c>
      <c r="J1046" s="790">
        <f t="shared" si="47"/>
        <v>27610</v>
      </c>
      <c r="K1046" s="689"/>
    </row>
    <row r="1047" spans="1:11" s="654" customFormat="1" ht="22.5">
      <c r="A1047" s="685" t="s">
        <v>13540</v>
      </c>
      <c r="B1047" s="685" t="s">
        <v>13541</v>
      </c>
      <c r="C1047" s="722" t="s">
        <v>13542</v>
      </c>
      <c r="D1047" s="669">
        <v>2</v>
      </c>
      <c r="E1047" s="670">
        <v>12100</v>
      </c>
      <c r="F1047" s="682">
        <f t="shared" si="49"/>
        <v>6050</v>
      </c>
      <c r="G1047" s="689"/>
      <c r="H1047" s="789">
        <v>2</v>
      </c>
      <c r="I1047" s="790">
        <v>12100</v>
      </c>
      <c r="J1047" s="790">
        <f t="shared" si="47"/>
        <v>6050</v>
      </c>
      <c r="K1047" s="689"/>
    </row>
    <row r="1048" spans="1:11" s="654" customFormat="1">
      <c r="A1048" s="685" t="s">
        <v>13543</v>
      </c>
      <c r="B1048" s="685" t="s">
        <v>13138</v>
      </c>
      <c r="C1048" s="722" t="s">
        <v>13544</v>
      </c>
      <c r="D1048" s="669">
        <v>10</v>
      </c>
      <c r="E1048" s="670">
        <v>112247</v>
      </c>
      <c r="F1048" s="682">
        <f t="shared" si="49"/>
        <v>11224.7</v>
      </c>
      <c r="G1048" s="689"/>
      <c r="H1048" s="789">
        <v>10</v>
      </c>
      <c r="I1048" s="790">
        <v>112245.40000000001</v>
      </c>
      <c r="J1048" s="790">
        <f t="shared" si="47"/>
        <v>11224.54</v>
      </c>
      <c r="K1048" s="689"/>
    </row>
    <row r="1049" spans="1:11" s="654" customFormat="1" ht="22.5">
      <c r="A1049" s="685" t="s">
        <v>13545</v>
      </c>
      <c r="B1049" s="685" t="s">
        <v>13138</v>
      </c>
      <c r="C1049" s="722" t="s">
        <v>13546</v>
      </c>
      <c r="D1049" s="669">
        <v>3</v>
      </c>
      <c r="E1049" s="670">
        <v>9954</v>
      </c>
      <c r="F1049" s="682">
        <f t="shared" si="49"/>
        <v>3318</v>
      </c>
      <c r="G1049" s="689"/>
      <c r="H1049" s="789">
        <v>3</v>
      </c>
      <c r="I1049" s="790">
        <v>9954.5999999999985</v>
      </c>
      <c r="J1049" s="790">
        <f t="shared" si="47"/>
        <v>3318.1999999999994</v>
      </c>
      <c r="K1049" s="689"/>
    </row>
    <row r="1050" spans="1:11" s="654" customFormat="1" ht="22.5">
      <c r="A1050" s="685" t="s">
        <v>13547</v>
      </c>
      <c r="B1050" s="685" t="s">
        <v>13138</v>
      </c>
      <c r="C1050" s="722" t="s">
        <v>13548</v>
      </c>
      <c r="D1050" s="669">
        <v>10</v>
      </c>
      <c r="E1050" s="670">
        <v>34109</v>
      </c>
      <c r="F1050" s="682">
        <f t="shared" si="49"/>
        <v>3410.9</v>
      </c>
      <c r="G1050" s="689"/>
      <c r="H1050" s="789">
        <v>10</v>
      </c>
      <c r="I1050" s="790">
        <v>34109.199999999997</v>
      </c>
      <c r="J1050" s="790">
        <f t="shared" si="47"/>
        <v>3410.9199999999996</v>
      </c>
      <c r="K1050" s="689"/>
    </row>
    <row r="1051" spans="1:11" s="654" customFormat="1">
      <c r="A1051" s="685" t="s">
        <v>13549</v>
      </c>
      <c r="B1051" s="685" t="s">
        <v>13138</v>
      </c>
      <c r="C1051" s="722" t="s">
        <v>13550</v>
      </c>
      <c r="D1051" s="669">
        <v>1</v>
      </c>
      <c r="E1051" s="670">
        <v>53714</v>
      </c>
      <c r="F1051" s="682">
        <f t="shared" si="49"/>
        <v>53714</v>
      </c>
      <c r="G1051" s="689"/>
      <c r="H1051" s="789">
        <v>1</v>
      </c>
      <c r="I1051" s="790">
        <v>53713.8</v>
      </c>
      <c r="J1051" s="790">
        <f t="shared" si="47"/>
        <v>53713.8</v>
      </c>
      <c r="K1051" s="689"/>
    </row>
    <row r="1052" spans="1:11" s="654" customFormat="1">
      <c r="A1052" s="685" t="s">
        <v>13551</v>
      </c>
      <c r="B1052" s="685" t="s">
        <v>13138</v>
      </c>
      <c r="C1052" s="686" t="s">
        <v>13552</v>
      </c>
      <c r="D1052" s="669">
        <v>4</v>
      </c>
      <c r="E1052" s="670">
        <v>20649</v>
      </c>
      <c r="F1052" s="682">
        <f t="shared" si="49"/>
        <v>5162.25</v>
      </c>
      <c r="G1052" s="689"/>
      <c r="H1052" s="789">
        <v>4</v>
      </c>
      <c r="I1052" s="790">
        <v>28143.24</v>
      </c>
      <c r="J1052" s="790">
        <f t="shared" si="47"/>
        <v>7035.81</v>
      </c>
      <c r="K1052" s="689"/>
    </row>
    <row r="1053" spans="1:11" s="654" customFormat="1">
      <c r="A1053" s="685" t="s">
        <v>13553</v>
      </c>
      <c r="B1053" s="685" t="s">
        <v>13554</v>
      </c>
      <c r="C1053" s="722" t="s">
        <v>13555</v>
      </c>
      <c r="D1053" s="669">
        <v>1</v>
      </c>
      <c r="E1053" s="670">
        <v>158400</v>
      </c>
      <c r="F1053" s="682">
        <f t="shared" si="49"/>
        <v>158400</v>
      </c>
      <c r="G1053" s="689"/>
      <c r="H1053" s="789">
        <v>1</v>
      </c>
      <c r="I1053" s="790">
        <v>158400</v>
      </c>
      <c r="J1053" s="790">
        <f t="shared" si="47"/>
        <v>158400</v>
      </c>
      <c r="K1053" s="689"/>
    </row>
    <row r="1054" spans="1:11" s="654" customFormat="1" ht="22.5">
      <c r="A1054" s="685" t="s">
        <v>13556</v>
      </c>
      <c r="B1054" s="685" t="s">
        <v>13499</v>
      </c>
      <c r="C1054" s="722" t="s">
        <v>13557</v>
      </c>
      <c r="D1054" s="669">
        <v>47</v>
      </c>
      <c r="E1054" s="670">
        <v>1008150</v>
      </c>
      <c r="F1054" s="682">
        <f t="shared" si="49"/>
        <v>21450</v>
      </c>
      <c r="G1054" s="689"/>
      <c r="H1054" s="789">
        <v>44</v>
      </c>
      <c r="I1054" s="790">
        <v>943800</v>
      </c>
      <c r="J1054" s="790">
        <f t="shared" si="47"/>
        <v>21450</v>
      </c>
      <c r="K1054" s="689"/>
    </row>
    <row r="1055" spans="1:11" s="654" customFormat="1">
      <c r="A1055" s="685" t="s">
        <v>13558</v>
      </c>
      <c r="B1055" s="685" t="s">
        <v>13559</v>
      </c>
      <c r="C1055" s="722" t="s">
        <v>13560</v>
      </c>
      <c r="D1055" s="669">
        <v>186</v>
      </c>
      <c r="E1055" s="670">
        <v>4296600</v>
      </c>
      <c r="F1055" s="682">
        <f t="shared" si="49"/>
        <v>23100</v>
      </c>
      <c r="G1055" s="689"/>
      <c r="H1055" s="789">
        <v>175</v>
      </c>
      <c r="I1055" s="790">
        <v>4042500</v>
      </c>
      <c r="J1055" s="790">
        <f t="shared" si="47"/>
        <v>23100</v>
      </c>
      <c r="K1055" s="689"/>
    </row>
    <row r="1056" spans="1:11" s="654" customFormat="1">
      <c r="A1056" s="685" t="s">
        <v>13561</v>
      </c>
      <c r="B1056" s="685" t="s">
        <v>13562</v>
      </c>
      <c r="C1056" s="722" t="s">
        <v>13563</v>
      </c>
      <c r="D1056" s="669">
        <v>2</v>
      </c>
      <c r="E1056" s="670">
        <v>101640</v>
      </c>
      <c r="F1056" s="682">
        <f t="shared" si="49"/>
        <v>50820</v>
      </c>
      <c r="G1056" s="689"/>
      <c r="H1056" s="789">
        <v>2</v>
      </c>
      <c r="I1056" s="790">
        <v>101640</v>
      </c>
      <c r="J1056" s="790">
        <f t="shared" si="47"/>
        <v>50820</v>
      </c>
      <c r="K1056" s="689"/>
    </row>
    <row r="1057" spans="1:14" s="654" customFormat="1" ht="22.5">
      <c r="A1057" s="685" t="s">
        <v>13564</v>
      </c>
      <c r="B1057" s="685" t="s">
        <v>13565</v>
      </c>
      <c r="C1057" s="722" t="s">
        <v>13566</v>
      </c>
      <c r="D1057" s="669">
        <v>0</v>
      </c>
      <c r="E1057" s="670">
        <v>0</v>
      </c>
      <c r="F1057" s="682">
        <v>0</v>
      </c>
      <c r="G1057" s="689"/>
      <c r="H1057" s="789">
        <v>1</v>
      </c>
      <c r="I1057" s="790">
        <v>92520</v>
      </c>
      <c r="J1057" s="790">
        <f t="shared" si="47"/>
        <v>92520</v>
      </c>
      <c r="K1057" s="689"/>
    </row>
    <row r="1058" spans="1:14" s="654" customFormat="1" ht="22.5">
      <c r="A1058" s="685" t="s">
        <v>13567</v>
      </c>
      <c r="B1058" s="685" t="s">
        <v>13192</v>
      </c>
      <c r="C1058" s="722" t="s">
        <v>13568</v>
      </c>
      <c r="D1058" s="669">
        <v>2</v>
      </c>
      <c r="E1058" s="670">
        <v>34621</v>
      </c>
      <c r="F1058" s="682">
        <f t="shared" ref="F1058:F1064" si="50">E1058/D1058</f>
        <v>17310.5</v>
      </c>
      <c r="G1058" s="689"/>
      <c r="H1058" s="789">
        <v>2</v>
      </c>
      <c r="I1058" s="790">
        <v>46200</v>
      </c>
      <c r="J1058" s="790">
        <f t="shared" ref="J1058:J1064" si="51">I1058/H1058</f>
        <v>23100</v>
      </c>
      <c r="K1058" s="689"/>
    </row>
    <row r="1059" spans="1:14" s="654" customFormat="1">
      <c r="A1059" s="685" t="s">
        <v>13569</v>
      </c>
      <c r="B1059" s="685" t="s">
        <v>13570</v>
      </c>
      <c r="C1059" s="722" t="s">
        <v>13571</v>
      </c>
      <c r="D1059" s="669">
        <v>2</v>
      </c>
      <c r="E1059" s="670">
        <v>55578</v>
      </c>
      <c r="F1059" s="682">
        <f t="shared" si="50"/>
        <v>27789</v>
      </c>
      <c r="G1059" s="689"/>
      <c r="H1059" s="789">
        <v>2</v>
      </c>
      <c r="I1059" s="790">
        <v>59455</v>
      </c>
      <c r="J1059" s="790">
        <f t="shared" si="51"/>
        <v>29727.5</v>
      </c>
      <c r="K1059" s="689"/>
    </row>
    <row r="1060" spans="1:14" s="654" customFormat="1">
      <c r="A1060" s="685" t="s">
        <v>13572</v>
      </c>
      <c r="B1060" s="685" t="s">
        <v>13573</v>
      </c>
      <c r="C1060" s="722" t="s">
        <v>13574</v>
      </c>
      <c r="D1060" s="669">
        <v>12</v>
      </c>
      <c r="E1060" s="670">
        <v>134640</v>
      </c>
      <c r="F1060" s="682">
        <f t="shared" si="50"/>
        <v>11220</v>
      </c>
      <c r="G1060" s="689"/>
      <c r="H1060" s="789">
        <v>12</v>
      </c>
      <c r="I1060" s="790">
        <v>134640</v>
      </c>
      <c r="J1060" s="790">
        <f t="shared" si="51"/>
        <v>11220</v>
      </c>
      <c r="K1060" s="689"/>
    </row>
    <row r="1061" spans="1:14" s="654" customFormat="1" ht="22.5">
      <c r="A1061" s="685" t="s">
        <v>13575</v>
      </c>
      <c r="B1061" s="685" t="s">
        <v>13576</v>
      </c>
      <c r="C1061" s="722" t="s">
        <v>13577</v>
      </c>
      <c r="D1061" s="669">
        <v>1</v>
      </c>
      <c r="E1061" s="670">
        <v>1825</v>
      </c>
      <c r="F1061" s="682">
        <f t="shared" si="50"/>
        <v>1825</v>
      </c>
      <c r="G1061" s="689"/>
      <c r="H1061" s="789">
        <v>1</v>
      </c>
      <c r="I1061" s="790">
        <v>1824.9</v>
      </c>
      <c r="J1061" s="790">
        <f t="shared" si="51"/>
        <v>1824.9</v>
      </c>
      <c r="K1061" s="689"/>
    </row>
    <row r="1062" spans="1:14" s="654" customFormat="1">
      <c r="A1062" s="685" t="s">
        <v>13578</v>
      </c>
      <c r="B1062" s="685" t="s">
        <v>13138</v>
      </c>
      <c r="C1062" s="722" t="s">
        <v>13579</v>
      </c>
      <c r="D1062" s="669">
        <v>1</v>
      </c>
      <c r="E1062" s="670">
        <v>18258</v>
      </c>
      <c r="F1062" s="682">
        <f t="shared" si="50"/>
        <v>18258</v>
      </c>
      <c r="G1062" s="689"/>
      <c r="H1062" s="789">
        <v>1</v>
      </c>
      <c r="I1062" s="790">
        <v>18258.259999999998</v>
      </c>
      <c r="J1062" s="790">
        <f t="shared" si="51"/>
        <v>18258.259999999998</v>
      </c>
      <c r="K1062" s="689"/>
    </row>
    <row r="1063" spans="1:14" s="654" customFormat="1">
      <c r="A1063" s="685" t="s">
        <v>13580</v>
      </c>
      <c r="B1063" s="685" t="s">
        <v>13147</v>
      </c>
      <c r="C1063" s="722" t="s">
        <v>13581</v>
      </c>
      <c r="D1063" s="669">
        <v>2</v>
      </c>
      <c r="E1063" s="670">
        <v>53078</v>
      </c>
      <c r="F1063" s="682">
        <f t="shared" si="50"/>
        <v>26539</v>
      </c>
      <c r="G1063" s="689"/>
      <c r="H1063" s="789">
        <v>2</v>
      </c>
      <c r="I1063" s="790">
        <v>53078.38</v>
      </c>
      <c r="J1063" s="790">
        <f t="shared" si="51"/>
        <v>26539.19</v>
      </c>
      <c r="K1063" s="689"/>
    </row>
    <row r="1064" spans="1:14" s="654" customFormat="1" ht="22.5">
      <c r="A1064" s="685" t="s">
        <v>13582</v>
      </c>
      <c r="B1064" s="685" t="s">
        <v>13214</v>
      </c>
      <c r="C1064" s="722" t="s">
        <v>13583</v>
      </c>
      <c r="D1064" s="669">
        <v>1</v>
      </c>
      <c r="E1064" s="670">
        <v>4393</v>
      </c>
      <c r="F1064" s="682">
        <f t="shared" si="50"/>
        <v>4393</v>
      </c>
      <c r="G1064" s="689"/>
      <c r="H1064" s="789">
        <v>1</v>
      </c>
      <c r="I1064" s="790">
        <v>4568.9399999999996</v>
      </c>
      <c r="J1064" s="790">
        <f t="shared" si="51"/>
        <v>4568.9399999999996</v>
      </c>
      <c r="K1064" s="689"/>
    </row>
    <row r="1065" spans="1:14" s="700" customFormat="1">
      <c r="A1065" s="1028" t="s">
        <v>13584</v>
      </c>
      <c r="B1065" s="1029"/>
      <c r="C1065" s="1030"/>
      <c r="D1065" s="793">
        <f>SUM(D866:D1064)</f>
        <v>10801.7</v>
      </c>
      <c r="E1065" s="794">
        <f>SUM(E866:E1064)</f>
        <v>134976352</v>
      </c>
      <c r="F1065" s="794"/>
      <c r="G1065" s="695">
        <v>1599</v>
      </c>
      <c r="H1065" s="795">
        <f>SUM(H866:H1064)</f>
        <v>10444</v>
      </c>
      <c r="I1065" s="796">
        <f>SUM(I866:I1064)</f>
        <v>128067979.81127276</v>
      </c>
      <c r="J1065" s="796"/>
      <c r="K1065" s="695">
        <v>1533</v>
      </c>
      <c r="N1065" s="654"/>
    </row>
    <row r="1066" spans="1:14" s="797" customFormat="1">
      <c r="A1066" s="1031" t="s">
        <v>13585</v>
      </c>
      <c r="B1066" s="1032"/>
      <c r="C1066" s="1033"/>
      <c r="D1066" s="739"/>
      <c r="E1066" s="694">
        <f>E1065+E864+E861</f>
        <v>171534861</v>
      </c>
      <c r="F1066" s="694"/>
      <c r="G1066" s="696">
        <f>G861+G864+G1065</f>
        <v>3523</v>
      </c>
      <c r="H1066" s="696"/>
      <c r="I1066" s="698">
        <f>I1065+I864+I861</f>
        <v>189008007.31127274</v>
      </c>
      <c r="J1066" s="698"/>
      <c r="K1066" s="696">
        <f>K861+K864+K1065</f>
        <v>3149</v>
      </c>
      <c r="L1066" s="699"/>
      <c r="N1066" s="654"/>
    </row>
    <row r="1067" spans="1:14" s="654" customFormat="1">
      <c r="A1067" s="1034" t="s">
        <v>13586</v>
      </c>
      <c r="B1067" s="1035"/>
      <c r="C1067" s="1036"/>
      <c r="D1067" s="798"/>
      <c r="E1067" s="799">
        <f>E171+E705+E786+E848+E1066</f>
        <v>628102064</v>
      </c>
      <c r="F1067" s="799"/>
      <c r="G1067" s="798">
        <f>G171+G705+G786+G848+G1066</f>
        <v>6619</v>
      </c>
      <c r="H1067" s="798"/>
      <c r="I1067" s="799">
        <f>I171+I705+I786+I848+I1066</f>
        <v>610743512.16374779</v>
      </c>
      <c r="J1067" s="799"/>
      <c r="K1067" s="798">
        <f>K171+K705+K786+K848+K1066</f>
        <v>6034</v>
      </c>
    </row>
    <row r="1068" spans="1:14" s="654" customFormat="1">
      <c r="A1068" s="800"/>
      <c r="B1068" s="801"/>
      <c r="C1068" s="802"/>
      <c r="D1068" s="803"/>
      <c r="E1068" s="804"/>
      <c r="F1068" s="805"/>
      <c r="G1068" s="806"/>
      <c r="H1068" s="806"/>
      <c r="I1068" s="807"/>
      <c r="J1068" s="808"/>
      <c r="K1068" s="806"/>
    </row>
    <row r="1069" spans="1:14" s="654" customFormat="1">
      <c r="A1069" s="809"/>
      <c r="B1069" s="810"/>
      <c r="C1069" s="811"/>
      <c r="D1069" s="812"/>
      <c r="E1069" s="813"/>
      <c r="F1069" s="813"/>
      <c r="G1069" s="812"/>
      <c r="H1069" s="812"/>
      <c r="I1069" s="813"/>
      <c r="J1069" s="813"/>
      <c r="K1069" s="812"/>
    </row>
    <row r="1070" spans="1:14" s="654" customFormat="1">
      <c r="A1070" s="814" t="s">
        <v>13587</v>
      </c>
      <c r="B1070" s="814"/>
      <c r="C1070" s="814"/>
      <c r="D1070" s="655"/>
      <c r="E1070" s="815">
        <f>E1071+E1072+E1073+E1074+E1075</f>
        <v>628102064</v>
      </c>
      <c r="F1070" s="816"/>
      <c r="G1070" s="817">
        <f>G1071+G1072+G1073+G1074+G1075</f>
        <v>6619</v>
      </c>
      <c r="H1070" s="817"/>
      <c r="I1070" s="815">
        <f>I1071+I1072+I1073+I1074+I1075</f>
        <v>610743512.16374779</v>
      </c>
      <c r="J1070" s="818"/>
      <c r="K1070" s="817">
        <f>K1071+K1072+K1073+K1074+K1075</f>
        <v>6034</v>
      </c>
    </row>
    <row r="1071" spans="1:14" s="654" customFormat="1">
      <c r="A1071" s="819" t="s">
        <v>13588</v>
      </c>
      <c r="B1071" s="820" t="s">
        <v>13589</v>
      </c>
      <c r="C1071" s="821"/>
      <c r="D1071" s="655"/>
      <c r="E1071" s="815">
        <f>E171</f>
        <v>100472759</v>
      </c>
      <c r="F1071" s="816"/>
      <c r="G1071" s="817">
        <f>G171</f>
        <v>1097</v>
      </c>
      <c r="H1071" s="817"/>
      <c r="I1071" s="818">
        <f>I171</f>
        <v>91807995.952474982</v>
      </c>
      <c r="J1071" s="818"/>
      <c r="K1071" s="817">
        <f>K171</f>
        <v>1002</v>
      </c>
    </row>
    <row r="1072" spans="1:14" s="654" customFormat="1">
      <c r="A1072" s="819" t="s">
        <v>13590</v>
      </c>
      <c r="B1072" s="820" t="s">
        <v>13591</v>
      </c>
      <c r="C1072" s="821"/>
      <c r="D1072" s="655"/>
      <c r="E1072" s="815">
        <f>E705</f>
        <v>295306613</v>
      </c>
      <c r="F1072" s="816"/>
      <c r="G1072" s="817">
        <f>G705</f>
        <v>1568</v>
      </c>
      <c r="H1072" s="817"/>
      <c r="I1072" s="818">
        <f>I705</f>
        <v>273293973.19999999</v>
      </c>
      <c r="J1072" s="818"/>
      <c r="K1072" s="817">
        <f>K705</f>
        <v>1451</v>
      </c>
    </row>
    <row r="1073" spans="1:11" s="654" customFormat="1">
      <c r="A1073" s="819" t="s">
        <v>13592</v>
      </c>
      <c r="B1073" s="820" t="s">
        <v>13593</v>
      </c>
      <c r="C1073" s="821"/>
      <c r="D1073" s="655"/>
      <c r="E1073" s="815">
        <f>E786</f>
        <v>37244988</v>
      </c>
      <c r="F1073" s="816"/>
      <c r="G1073" s="817">
        <f>G786</f>
        <v>174</v>
      </c>
      <c r="H1073" s="817"/>
      <c r="I1073" s="818">
        <f>I786</f>
        <v>32428803</v>
      </c>
      <c r="J1073" s="818"/>
      <c r="K1073" s="817">
        <f>K786</f>
        <v>170</v>
      </c>
    </row>
    <row r="1074" spans="1:11" s="654" customFormat="1">
      <c r="A1074" s="819" t="s">
        <v>13594</v>
      </c>
      <c r="B1074" s="820" t="s">
        <v>13595</v>
      </c>
      <c r="C1074" s="821"/>
      <c r="D1074" s="655"/>
      <c r="E1074" s="815">
        <f>E848</f>
        <v>23542843</v>
      </c>
      <c r="F1074" s="816"/>
      <c r="G1074" s="817">
        <f>G848</f>
        <v>257</v>
      </c>
      <c r="H1074" s="817"/>
      <c r="I1074" s="818">
        <f>I848</f>
        <v>24204732.699999999</v>
      </c>
      <c r="J1074" s="818"/>
      <c r="K1074" s="817">
        <f>K848</f>
        <v>262</v>
      </c>
    </row>
    <row r="1075" spans="1:11" s="654" customFormat="1">
      <c r="A1075" s="819" t="s">
        <v>13596</v>
      </c>
      <c r="B1075" s="820" t="s">
        <v>13597</v>
      </c>
      <c r="C1075" s="821"/>
      <c r="D1075" s="655"/>
      <c r="E1075" s="815">
        <f>E1076+E1077+E1078</f>
        <v>171534861</v>
      </c>
      <c r="F1075" s="816"/>
      <c r="G1075" s="817">
        <f>G1076+G1077+G1078</f>
        <v>3523</v>
      </c>
      <c r="H1075" s="817"/>
      <c r="I1075" s="818">
        <f>I1076+I1077+I1078</f>
        <v>189008007.31127274</v>
      </c>
      <c r="J1075" s="818"/>
      <c r="K1075" s="817">
        <f>K1076+K1077+K1078</f>
        <v>3149</v>
      </c>
    </row>
    <row r="1076" spans="1:11" s="654" customFormat="1">
      <c r="A1076" s="819"/>
      <c r="B1076" s="822" t="s">
        <v>13084</v>
      </c>
      <c r="C1076" s="823"/>
      <c r="D1076" s="655"/>
      <c r="E1076" s="815">
        <f>E861</f>
        <v>10410409</v>
      </c>
      <c r="F1076" s="816"/>
      <c r="G1076" s="817">
        <f>G861</f>
        <v>1913</v>
      </c>
      <c r="H1076" s="817"/>
      <c r="I1076" s="818">
        <f>I861</f>
        <v>8643827.5</v>
      </c>
      <c r="J1076" s="818"/>
      <c r="K1076" s="817">
        <f>K861</f>
        <v>1594</v>
      </c>
    </row>
    <row r="1077" spans="1:11" s="654" customFormat="1">
      <c r="A1077" s="819"/>
      <c r="B1077" s="822" t="s">
        <v>13598</v>
      </c>
      <c r="C1077" s="823"/>
      <c r="D1077" s="655"/>
      <c r="E1077" s="815">
        <f>E864</f>
        <v>26148100</v>
      </c>
      <c r="F1077" s="816"/>
      <c r="G1077" s="817">
        <f>G864</f>
        <v>11</v>
      </c>
      <c r="H1077" s="817"/>
      <c r="I1077" s="818">
        <f>I864</f>
        <v>52296200</v>
      </c>
      <c r="J1077" s="818"/>
      <c r="K1077" s="817">
        <f>K864</f>
        <v>22</v>
      </c>
    </row>
    <row r="1078" spans="1:11" s="654" customFormat="1">
      <c r="A1078" s="819"/>
      <c r="B1078" s="824" t="s">
        <v>13599</v>
      </c>
      <c r="C1078" s="825"/>
      <c r="D1078" s="655"/>
      <c r="E1078" s="815">
        <f>E1065</f>
        <v>134976352</v>
      </c>
      <c r="F1078" s="816"/>
      <c r="G1078" s="817">
        <f>G1065</f>
        <v>1599</v>
      </c>
      <c r="H1078" s="817"/>
      <c r="I1078" s="818">
        <f>I1065</f>
        <v>128067979.81127276</v>
      </c>
      <c r="J1078" s="818"/>
      <c r="K1078" s="817">
        <f>K1065</f>
        <v>1533</v>
      </c>
    </row>
  </sheetData>
  <mergeCells count="9">
    <mergeCell ref="H6:J6"/>
    <mergeCell ref="A1065:C1065"/>
    <mergeCell ref="A1066:C1066"/>
    <mergeCell ref="A1067:C1067"/>
    <mergeCell ref="D2:E2"/>
    <mergeCell ref="A6:A7"/>
    <mergeCell ref="B6:B7"/>
    <mergeCell ref="C6:C7"/>
    <mergeCell ref="D6:G6"/>
  </mergeCells>
  <conditionalFormatting sqref="A6">
    <cfRule type="duplicateValues" dxfId="190" priority="104"/>
    <cfRule type="duplicateValues" dxfId="189" priority="105"/>
  </conditionalFormatting>
  <conditionalFormatting sqref="A6:A1078">
    <cfRule type="duplicateValues" dxfId="188" priority="1"/>
  </conditionalFormatting>
  <conditionalFormatting sqref="A45">
    <cfRule type="duplicateValues" dxfId="187" priority="115"/>
  </conditionalFormatting>
  <conditionalFormatting sqref="A88:A89">
    <cfRule type="duplicateValues" dxfId="186" priority="182"/>
    <cfRule type="duplicateValues" dxfId="185" priority="183"/>
  </conditionalFormatting>
  <conditionalFormatting sqref="A91:A97">
    <cfRule type="duplicateValues" dxfId="184" priority="180"/>
    <cfRule type="duplicateValues" dxfId="183" priority="181"/>
  </conditionalFormatting>
  <conditionalFormatting sqref="A98:A104">
    <cfRule type="duplicateValues" dxfId="182" priority="113"/>
    <cfRule type="duplicateValues" dxfId="181" priority="114"/>
  </conditionalFormatting>
  <conditionalFormatting sqref="A105">
    <cfRule type="duplicateValues" dxfId="180" priority="112"/>
    <cfRule type="duplicateValues" dxfId="179" priority="111"/>
  </conditionalFormatting>
  <conditionalFormatting sqref="A108:A109">
    <cfRule type="duplicateValues" dxfId="178" priority="103"/>
  </conditionalFormatting>
  <conditionalFormatting sqref="A110:A113 A90 A106:A107">
    <cfRule type="duplicateValues" dxfId="177" priority="117"/>
  </conditionalFormatting>
  <conditionalFormatting sqref="A114">
    <cfRule type="duplicateValues" dxfId="176" priority="87"/>
  </conditionalFormatting>
  <conditionalFormatting sqref="A115:A116">
    <cfRule type="duplicateValues" dxfId="175" priority="88"/>
  </conditionalFormatting>
  <conditionalFormatting sqref="A117">
    <cfRule type="duplicateValues" dxfId="174" priority="116"/>
  </conditionalFormatting>
  <conditionalFormatting sqref="A118:A119">
    <cfRule type="duplicateValues" dxfId="173" priority="89"/>
  </conditionalFormatting>
  <conditionalFormatting sqref="A121">
    <cfRule type="duplicateValues" dxfId="172" priority="80"/>
    <cfRule type="duplicateValues" dxfId="171" priority="79"/>
  </conditionalFormatting>
  <conditionalFormatting sqref="A127">
    <cfRule type="duplicateValues" dxfId="170" priority="72"/>
    <cfRule type="duplicateValues" dxfId="169" priority="75"/>
    <cfRule type="duplicateValues" dxfId="168" priority="74"/>
    <cfRule type="duplicateValues" dxfId="167" priority="73"/>
    <cfRule type="duplicateValues" dxfId="166" priority="71"/>
  </conditionalFormatting>
  <conditionalFormatting sqref="A128:A137 A120 A122:A126">
    <cfRule type="duplicateValues" dxfId="165" priority="179"/>
  </conditionalFormatting>
  <conditionalFormatting sqref="A138">
    <cfRule type="duplicateValues" dxfId="164" priority="131"/>
    <cfRule type="duplicateValues" dxfId="163" priority="132"/>
  </conditionalFormatting>
  <conditionalFormatting sqref="A139 A141:A170">
    <cfRule type="duplicateValues" dxfId="162" priority="156"/>
    <cfRule type="duplicateValues" dxfId="161" priority="157"/>
  </conditionalFormatting>
  <conditionalFormatting sqref="A139">
    <cfRule type="duplicateValues" dxfId="160" priority="58"/>
    <cfRule type="duplicateValues" dxfId="159" priority="57"/>
    <cfRule type="duplicateValues" dxfId="158" priority="56"/>
  </conditionalFormatting>
  <conditionalFormatting sqref="A140">
    <cfRule type="duplicateValues" dxfId="157" priority="130"/>
    <cfRule type="duplicateValues" dxfId="156" priority="50"/>
    <cfRule type="duplicateValues" dxfId="155" priority="49"/>
  </conditionalFormatting>
  <conditionalFormatting sqref="A191">
    <cfRule type="duplicateValues" dxfId="154" priority="10"/>
    <cfRule type="duplicateValues" dxfId="153" priority="11"/>
  </conditionalFormatting>
  <conditionalFormatting sqref="A192:A193">
    <cfRule type="duplicateValues" dxfId="152" priority="8"/>
    <cfRule type="duplicateValues" dxfId="151" priority="9"/>
  </conditionalFormatting>
  <conditionalFormatting sqref="A206">
    <cfRule type="duplicateValues" dxfId="150" priority="27"/>
  </conditionalFormatting>
  <conditionalFormatting sqref="A207">
    <cfRule type="duplicateValues" dxfId="149" priority="7"/>
    <cfRule type="duplicateValues" dxfId="148" priority="6"/>
  </conditionalFormatting>
  <conditionalFormatting sqref="A208">
    <cfRule type="duplicateValues" dxfId="147" priority="20"/>
    <cfRule type="duplicateValues" dxfId="146" priority="21"/>
  </conditionalFormatting>
  <conditionalFormatting sqref="A209:A299">
    <cfRule type="duplicateValues" dxfId="145" priority="28"/>
  </conditionalFormatting>
  <conditionalFormatting sqref="A300:A339">
    <cfRule type="duplicateValues" dxfId="144" priority="29"/>
  </conditionalFormatting>
  <conditionalFormatting sqref="A340">
    <cfRule type="duplicateValues" dxfId="143" priority="2"/>
    <cfRule type="duplicateValues" dxfId="142" priority="3"/>
    <cfRule type="duplicateValues" dxfId="141" priority="4"/>
    <cfRule type="duplicateValues" dxfId="140" priority="5"/>
  </conditionalFormatting>
  <conditionalFormatting sqref="A341:A374">
    <cfRule type="duplicateValues" dxfId="139" priority="177"/>
    <cfRule type="duplicateValues" dxfId="138" priority="175"/>
    <cfRule type="duplicateValues" dxfId="137" priority="176"/>
    <cfRule type="duplicateValues" dxfId="136" priority="178"/>
  </conditionalFormatting>
  <conditionalFormatting sqref="A375:A417">
    <cfRule type="duplicateValues" dxfId="135" priority="22"/>
    <cfRule type="duplicateValues" dxfId="134" priority="23"/>
  </conditionalFormatting>
  <conditionalFormatting sqref="A375:A447">
    <cfRule type="duplicateValues" dxfId="133" priority="36"/>
  </conditionalFormatting>
  <conditionalFormatting sqref="A448:A452">
    <cfRule type="duplicateValues" dxfId="132" priority="30"/>
    <cfRule type="duplicateValues" dxfId="131" priority="31"/>
    <cfRule type="duplicateValues" dxfId="130" priority="33"/>
    <cfRule type="duplicateValues" dxfId="129" priority="34"/>
    <cfRule type="duplicateValues" dxfId="128" priority="35"/>
    <cfRule type="duplicateValues" dxfId="127" priority="32"/>
  </conditionalFormatting>
  <conditionalFormatting sqref="A453:A464">
    <cfRule type="duplicateValues" dxfId="126" priority="40"/>
    <cfRule type="duplicateValues" dxfId="125" priority="39"/>
    <cfRule type="duplicateValues" dxfId="124" priority="42"/>
    <cfRule type="duplicateValues" dxfId="123" priority="41"/>
    <cfRule type="duplicateValues" dxfId="122" priority="37"/>
    <cfRule type="duplicateValues" dxfId="121" priority="38"/>
  </conditionalFormatting>
  <conditionalFormatting sqref="A465:A524">
    <cfRule type="duplicateValues" dxfId="120" priority="43"/>
  </conditionalFormatting>
  <conditionalFormatting sqref="A525:A612">
    <cfRule type="duplicateValues" dxfId="119" priority="17"/>
    <cfRule type="duplicateValues" dxfId="118" priority="16"/>
  </conditionalFormatting>
  <conditionalFormatting sqref="A613:A624">
    <cfRule type="duplicateValues" dxfId="117" priority="19"/>
    <cfRule type="duplicateValues" dxfId="116" priority="18"/>
  </conditionalFormatting>
  <conditionalFormatting sqref="A625:A704">
    <cfRule type="duplicateValues" dxfId="115" priority="186"/>
    <cfRule type="duplicateValues" dxfId="114" priority="187"/>
  </conditionalFormatting>
  <conditionalFormatting sqref="A705 A173:A190 A194:A206">
    <cfRule type="duplicateValues" dxfId="113" priority="14"/>
  </conditionalFormatting>
  <conditionalFormatting sqref="A705 A173:A208 A465:A524">
    <cfRule type="duplicateValues" dxfId="112" priority="15"/>
  </conditionalFormatting>
  <conditionalFormatting sqref="A705 A173:A447 A465:A524">
    <cfRule type="duplicateValues" dxfId="111" priority="25"/>
  </conditionalFormatting>
  <conditionalFormatting sqref="A705 A173:A612">
    <cfRule type="duplicateValues" dxfId="110" priority="26"/>
  </conditionalFormatting>
  <conditionalFormatting sqref="A705 A194:A205 A173:A190">
    <cfRule type="duplicateValues" dxfId="109" priority="12"/>
  </conditionalFormatting>
  <conditionalFormatting sqref="A705 A375:A447 A173:A339 A465:A524">
    <cfRule type="duplicateValues" dxfId="108" priority="24"/>
  </conditionalFormatting>
  <conditionalFormatting sqref="A705">
    <cfRule type="duplicateValues" dxfId="107" priority="13"/>
  </conditionalFormatting>
  <conditionalFormatting sqref="A713">
    <cfRule type="duplicateValues" dxfId="106" priority="137"/>
    <cfRule type="duplicateValues" dxfId="105" priority="139"/>
    <cfRule type="duplicateValues" dxfId="104" priority="138"/>
  </conditionalFormatting>
  <conditionalFormatting sqref="A714:A715">
    <cfRule type="duplicateValues" dxfId="103" priority="109"/>
    <cfRule type="duplicateValues" dxfId="102" priority="110"/>
    <cfRule type="duplicateValues" dxfId="101" priority="108"/>
  </conditionalFormatting>
  <conditionalFormatting sqref="A716 A718 A720">
    <cfRule type="duplicateValues" dxfId="100" priority="140"/>
  </conditionalFormatting>
  <conditionalFormatting sqref="A717">
    <cfRule type="duplicateValues" dxfId="99" priority="101"/>
    <cfRule type="duplicateValues" dxfId="98" priority="102"/>
    <cfRule type="duplicateValues" dxfId="97" priority="100"/>
  </conditionalFormatting>
  <conditionalFormatting sqref="A719">
    <cfRule type="duplicateValues" dxfId="96" priority="85"/>
    <cfRule type="duplicateValues" dxfId="95" priority="86"/>
  </conditionalFormatting>
  <conditionalFormatting sqref="A721:A722">
    <cfRule type="duplicateValues" dxfId="94" priority="70"/>
    <cfRule type="duplicateValues" dxfId="93" priority="67"/>
    <cfRule type="duplicateValues" dxfId="92" priority="69"/>
    <cfRule type="duplicateValues" dxfId="91" priority="68"/>
  </conditionalFormatting>
  <conditionalFormatting sqref="A725:A731">
    <cfRule type="duplicateValues" dxfId="90" priority="143"/>
    <cfRule type="duplicateValues" dxfId="89" priority="142"/>
    <cfRule type="duplicateValues" dxfId="88" priority="141"/>
    <cfRule type="duplicateValues" dxfId="87" priority="145"/>
    <cfRule type="duplicateValues" dxfId="86" priority="144"/>
  </conditionalFormatting>
  <conditionalFormatting sqref="A732:A737 A723:A724">
    <cfRule type="duplicateValues" dxfId="85" priority="146"/>
  </conditionalFormatting>
  <conditionalFormatting sqref="A738:A785">
    <cfRule type="duplicateValues" dxfId="84" priority="159"/>
    <cfRule type="duplicateValues" dxfId="83" priority="158"/>
  </conditionalFormatting>
  <conditionalFormatting sqref="A793">
    <cfRule type="duplicateValues" dxfId="82" priority="118"/>
  </conditionalFormatting>
  <conditionalFormatting sqref="A794:A795">
    <cfRule type="duplicateValues" dxfId="81" priority="107"/>
    <cfRule type="duplicateValues" dxfId="80" priority="106"/>
  </conditionalFormatting>
  <conditionalFormatting sqref="A794:A799">
    <cfRule type="duplicateValues" dxfId="79" priority="119"/>
  </conditionalFormatting>
  <conditionalFormatting sqref="A800:A810">
    <cfRule type="duplicateValues" dxfId="78" priority="154"/>
    <cfRule type="duplicateValues" dxfId="77" priority="153"/>
    <cfRule type="duplicateValues" dxfId="76" priority="152"/>
    <cfRule type="duplicateValues" dxfId="75" priority="155"/>
  </conditionalFormatting>
  <conditionalFormatting sqref="A811">
    <cfRule type="duplicateValues" dxfId="74" priority="62"/>
    <cfRule type="duplicateValues" dxfId="73" priority="63"/>
    <cfRule type="duplicateValues" dxfId="72" priority="64"/>
    <cfRule type="duplicateValues" dxfId="71" priority="65"/>
    <cfRule type="duplicateValues" dxfId="70" priority="66"/>
  </conditionalFormatting>
  <conditionalFormatting sqref="A824">
    <cfRule type="duplicateValues" dxfId="69" priority="52"/>
    <cfRule type="duplicateValues" dxfId="68" priority="53"/>
    <cfRule type="duplicateValues" dxfId="67" priority="54"/>
    <cfRule type="duplicateValues" dxfId="66" priority="51"/>
    <cfRule type="duplicateValues" dxfId="65" priority="55"/>
  </conditionalFormatting>
  <conditionalFormatting sqref="A836 A829:A834 A812:A823">
    <cfRule type="duplicateValues" dxfId="64" priority="123"/>
    <cfRule type="duplicateValues" dxfId="63" priority="124"/>
    <cfRule type="duplicateValues" dxfId="62" priority="125"/>
    <cfRule type="duplicateValues" dxfId="61" priority="122"/>
  </conditionalFormatting>
  <conditionalFormatting sqref="A837:A847 A835 A825:A828">
    <cfRule type="duplicateValues" dxfId="60" priority="160"/>
    <cfRule type="duplicateValues" dxfId="59" priority="161"/>
  </conditionalFormatting>
  <conditionalFormatting sqref="A855">
    <cfRule type="duplicateValues" dxfId="58" priority="120"/>
    <cfRule type="duplicateValues" dxfId="57" priority="121"/>
  </conditionalFormatting>
  <conditionalFormatting sqref="A859 A856:A857 A854">
    <cfRule type="duplicateValues" dxfId="56" priority="151"/>
    <cfRule type="duplicateValues" dxfId="55" priority="149"/>
    <cfRule type="duplicateValues" dxfId="54" priority="148"/>
    <cfRule type="duplicateValues" dxfId="53" priority="150"/>
  </conditionalFormatting>
  <conditionalFormatting sqref="A860 A858">
    <cfRule type="duplicateValues" dxfId="52" priority="44"/>
    <cfRule type="duplicateValues" dxfId="51" priority="46"/>
    <cfRule type="duplicateValues" dxfId="50" priority="47"/>
    <cfRule type="duplicateValues" dxfId="49" priority="48"/>
    <cfRule type="duplicateValues" dxfId="48" priority="45"/>
  </conditionalFormatting>
  <conditionalFormatting sqref="A861:A1078 A859 A6:A139 A706:A857 A141:A172">
    <cfRule type="duplicateValues" dxfId="47" priority="136"/>
  </conditionalFormatting>
  <conditionalFormatting sqref="A980">
    <cfRule type="duplicateValues" dxfId="46" priority="90"/>
  </conditionalFormatting>
  <conditionalFormatting sqref="A981:A982">
    <cfRule type="duplicateValues" dxfId="45" priority="91"/>
    <cfRule type="duplicateValues" dxfId="44" priority="92"/>
    <cfRule type="duplicateValues" dxfId="43" priority="93"/>
  </conditionalFormatting>
  <conditionalFormatting sqref="A983:A984">
    <cfRule type="duplicateValues" dxfId="42" priority="95"/>
    <cfRule type="duplicateValues" dxfId="41" priority="96"/>
    <cfRule type="duplicateValues" dxfId="40" priority="94"/>
  </conditionalFormatting>
  <conditionalFormatting sqref="A985:A986">
    <cfRule type="duplicateValues" dxfId="39" priority="98"/>
    <cfRule type="duplicateValues" dxfId="38" priority="97"/>
    <cfRule type="duplicateValues" dxfId="37" priority="99"/>
  </conditionalFormatting>
  <conditionalFormatting sqref="A987">
    <cfRule type="duplicateValues" dxfId="36" priority="81"/>
    <cfRule type="duplicateValues" dxfId="35" priority="82"/>
    <cfRule type="duplicateValues" dxfId="34" priority="83"/>
    <cfRule type="duplicateValues" dxfId="33" priority="84"/>
  </conditionalFormatting>
  <conditionalFormatting sqref="A988:A992">
    <cfRule type="duplicateValues" dxfId="32" priority="174"/>
    <cfRule type="duplicateValues" dxfId="31" priority="173"/>
    <cfRule type="duplicateValues" dxfId="30" priority="172"/>
    <cfRule type="duplicateValues" dxfId="29" priority="171"/>
  </conditionalFormatting>
  <conditionalFormatting sqref="A993">
    <cfRule type="duplicateValues" dxfId="28" priority="169"/>
    <cfRule type="duplicateValues" dxfId="27" priority="167"/>
    <cfRule type="duplicateValues" dxfId="26" priority="168"/>
    <cfRule type="duplicateValues" dxfId="25" priority="170"/>
  </conditionalFormatting>
  <conditionalFormatting sqref="A994:A997">
    <cfRule type="duplicateValues" dxfId="24" priority="165"/>
    <cfRule type="duplicateValues" dxfId="23" priority="163"/>
    <cfRule type="duplicateValues" dxfId="22" priority="166"/>
    <cfRule type="duplicateValues" dxfId="21" priority="164"/>
  </conditionalFormatting>
  <conditionalFormatting sqref="A998">
    <cfRule type="duplicateValues" dxfId="20" priority="78"/>
    <cfRule type="duplicateValues" dxfId="19" priority="76"/>
    <cfRule type="duplicateValues" dxfId="18" priority="77"/>
  </conditionalFormatting>
  <conditionalFormatting sqref="A1010">
    <cfRule type="duplicateValues" dxfId="17" priority="61"/>
    <cfRule type="duplicateValues" dxfId="16" priority="60"/>
    <cfRule type="duplicateValues" dxfId="15" priority="59"/>
  </conditionalFormatting>
  <conditionalFormatting sqref="A1011:A1035 A999:A1009">
    <cfRule type="duplicateValues" dxfId="14" priority="162"/>
  </conditionalFormatting>
  <conditionalFormatting sqref="A1036:A1064">
    <cfRule type="duplicateValues" dxfId="13" priority="184"/>
    <cfRule type="duplicateValues" dxfId="12" priority="185"/>
  </conditionalFormatting>
  <conditionalFormatting sqref="A1068:A1078 A6 A720 A861:A986 A122:A126 A786:A799 A848:A853 A171:A172 A128:A137 A706:A718 A8:A120">
    <cfRule type="duplicateValues" dxfId="11" priority="129"/>
  </conditionalFormatting>
  <conditionalFormatting sqref="A1068:A1078 A706:A712 A171:A172 A786:A792 A8:A87 A848:A853 A861:A979">
    <cfRule type="duplicateValues" dxfId="10" priority="126"/>
  </conditionalFormatting>
  <conditionalFormatting sqref="A1068:A1078 A706:A712 A786:A792 A848:A853 A861:A979">
    <cfRule type="duplicateValues" dxfId="9" priority="127"/>
  </conditionalFormatting>
  <conditionalFormatting sqref="A1068:A1078 A786:A792 A171:A172 A8:A87 A848:A853 A861:A979 A706:A712">
    <cfRule type="duplicateValues" dxfId="8" priority="128"/>
  </conditionalFormatting>
  <conditionalFormatting sqref="A1068:A1078 A848:A854 A6 A723:A724 A856:A857 A171:A172 A128:A137 A706:A720 A786:A799 A732:A737 A8:A126 A861:A997 A859">
    <cfRule type="duplicateValues" dxfId="7" priority="135"/>
  </conditionalFormatting>
  <conditionalFormatting sqref="A1068:A1078 A848:A854 A723:A724 A6 A856:A857 A171:A172 A128:A137 A706:A720 A786:A810 A732:A737 A8:A126 A861:A997 A859">
    <cfRule type="duplicateValues" dxfId="6" priority="134"/>
  </conditionalFormatting>
  <conditionalFormatting sqref="A1068:A1078 A1011:A1035 A848:A854 A723:A724 A6 A856:A857 A171:A172 A128:A137 A706:A720 A786:A810 A732:A737 A8:A126 A861:A1009 A859">
    <cfRule type="duplicateValues" dxfId="5" priority="133"/>
  </conditionalFormatting>
  <conditionalFormatting sqref="A1068:A1078 A1011:A1035 A856:A857 A171:A172 A6 A706:A724 A786:A823 A732:A737 A829:A834 A848:A854 A836 A8:A137 A861:A1009 A859">
    <cfRule type="duplicateValues" dxfId="4" priority="147"/>
  </conditionalFormatting>
  <printOptions horizontalCentered="1"/>
  <pageMargins left="0.15748031496062992" right="0.15748031496062992" top="0.47244094488188981" bottom="0.35433070866141736" header="0.31496062992125984" footer="0.11811023622047245"/>
  <pageSetup paperSize="9" orientation="landscape" verticalDpi="4294967294" r:id="rId1"/>
  <headerFooter>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2"/>
  <sheetViews>
    <sheetView zoomScaleNormal="100" zoomScaleSheetLayoutView="100" workbookViewId="0">
      <selection activeCell="G18" sqref="G18"/>
    </sheetView>
  </sheetViews>
  <sheetFormatPr defaultRowHeight="11.25"/>
  <cols>
    <col min="1" max="1" width="5.42578125" style="828" customWidth="1"/>
    <col min="2" max="2" width="49.5703125" style="828" customWidth="1"/>
    <col min="3" max="4" width="17.7109375" style="828" customWidth="1"/>
    <col min="5" max="16384" width="9.140625" style="828"/>
  </cols>
  <sheetData>
    <row r="1" spans="1:4" s="459" customFormat="1" ht="15.75">
      <c r="A1" s="27"/>
      <c r="B1" s="28" t="s">
        <v>30</v>
      </c>
      <c r="C1" s="24" t="s">
        <v>7740</v>
      </c>
      <c r="D1" s="25"/>
    </row>
    <row r="2" spans="1:4" s="459" customFormat="1" ht="15.75">
      <c r="A2" s="27"/>
      <c r="B2" s="28" t="s">
        <v>31</v>
      </c>
      <c r="C2" s="935" t="s">
        <v>7748</v>
      </c>
      <c r="D2" s="935"/>
    </row>
    <row r="3" spans="1:4" s="459" customFormat="1" ht="15.75">
      <c r="A3" s="27"/>
      <c r="B3" s="28" t="s">
        <v>32</v>
      </c>
      <c r="C3" s="26" t="s">
        <v>91</v>
      </c>
      <c r="D3" s="25"/>
    </row>
    <row r="4" spans="1:4" ht="14.25" customHeight="1">
      <c r="A4" s="27"/>
      <c r="B4" s="28" t="s">
        <v>13600</v>
      </c>
      <c r="C4" s="1042" t="s">
        <v>7834</v>
      </c>
      <c r="D4" s="1042"/>
    </row>
    <row r="5" spans="1:4" ht="23.25" customHeight="1">
      <c r="A5" s="155"/>
      <c r="B5" s="829"/>
      <c r="C5" s="1042"/>
      <c r="D5" s="1042"/>
    </row>
    <row r="6" spans="1:4" ht="12.75" customHeight="1"/>
    <row r="8" spans="1:4" s="831" customFormat="1" ht="27" customHeight="1">
      <c r="A8" s="1043" t="s">
        <v>8058</v>
      </c>
      <c r="B8" s="1044" t="s">
        <v>13601</v>
      </c>
      <c r="C8" s="1044" t="s">
        <v>9587</v>
      </c>
      <c r="D8" s="1044"/>
    </row>
    <row r="9" spans="1:4" s="831" customFormat="1" ht="27" customHeight="1">
      <c r="A9" s="1043"/>
      <c r="B9" s="1044"/>
      <c r="C9" s="830" t="s">
        <v>8001</v>
      </c>
      <c r="D9" s="830" t="s">
        <v>8040</v>
      </c>
    </row>
    <row r="10" spans="1:4" s="835" customFormat="1" ht="27" customHeight="1">
      <c r="A10" s="832"/>
      <c r="B10" s="833" t="s">
        <v>13602</v>
      </c>
      <c r="C10" s="834">
        <f>C11+C12</f>
        <v>895757561</v>
      </c>
      <c r="D10" s="834">
        <f>D11+D12</f>
        <v>825795999.99603844</v>
      </c>
    </row>
    <row r="11" spans="1:4" s="835" customFormat="1" ht="27" customHeight="1">
      <c r="A11" s="836"/>
      <c r="B11" s="837" t="s">
        <v>13603</v>
      </c>
      <c r="C11" s="838">
        <v>142663149</v>
      </c>
      <c r="D11" s="838">
        <v>244600999.99603844</v>
      </c>
    </row>
    <row r="12" spans="1:4" s="831" customFormat="1" ht="27" customHeight="1">
      <c r="A12" s="836"/>
      <c r="B12" s="839" t="s">
        <v>13604</v>
      </c>
      <c r="C12" s="838">
        <v>753094412</v>
      </c>
      <c r="D12" s="838">
        <v>581195000</v>
      </c>
    </row>
  </sheetData>
  <mergeCells count="5">
    <mergeCell ref="C2:D2"/>
    <mergeCell ref="C4:D5"/>
    <mergeCell ref="A8:A9"/>
    <mergeCell ref="B8:B9"/>
    <mergeCell ref="C8:D8"/>
  </mergeCells>
  <printOptions horizontalCentered="1"/>
  <pageMargins left="0.23622047244094491" right="0.23622047244094491" top="0.74803149606299213" bottom="0.74803149606299213" header="0.31496062992125984" footer="0.31496062992125984"/>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58"/>
  <sheetViews>
    <sheetView zoomScaleNormal="100" zoomScaleSheetLayoutView="100" workbookViewId="0">
      <pane ySplit="8" topLeftCell="A9" activePane="bottomLeft" state="frozen"/>
      <selection activeCell="H28" sqref="H28"/>
      <selection pane="bottomLeft" activeCell="B11" sqref="B11"/>
    </sheetView>
  </sheetViews>
  <sheetFormatPr defaultRowHeight="15.75"/>
  <cols>
    <col min="1" max="1" width="27.7109375" style="152" customWidth="1"/>
    <col min="2" max="2" width="7.85546875" style="152" customWidth="1"/>
    <col min="3" max="3" width="7.5703125" style="152" customWidth="1"/>
    <col min="4" max="4" width="6.5703125" style="152" customWidth="1"/>
    <col min="5" max="5" width="5.42578125" style="152" customWidth="1"/>
    <col min="6" max="7" width="4" style="152" customWidth="1"/>
    <col min="8" max="8" width="6.28515625" style="152" customWidth="1"/>
    <col min="9" max="11" width="4" style="152" customWidth="1"/>
    <col min="12" max="14" width="4" style="150" customWidth="1"/>
    <col min="15" max="15" width="4" style="151" customWidth="1"/>
    <col min="16" max="17" width="4" style="152" customWidth="1"/>
    <col min="18" max="18" width="6.140625" style="150" customWidth="1"/>
    <col min="19" max="19" width="4" style="150" customWidth="1"/>
    <col min="20" max="20" width="4" style="151" customWidth="1"/>
    <col min="21" max="22" width="4" style="152" customWidth="1"/>
    <col min="23" max="23" width="4" style="153" customWidth="1"/>
    <col min="24" max="24" width="5.85546875" style="152" customWidth="1"/>
    <col min="25" max="25" width="5.140625" style="152" customWidth="1"/>
    <col min="26" max="30" width="4" style="152" customWidth="1"/>
    <col min="31" max="31" width="4.140625" style="152" customWidth="1"/>
    <col min="32" max="32" width="4" style="152" customWidth="1"/>
    <col min="33" max="16384" width="9.140625" style="152"/>
  </cols>
  <sheetData>
    <row r="1" spans="1:32" ht="15.75" customHeight="1">
      <c r="A1" s="27"/>
      <c r="B1" s="28" t="s">
        <v>30</v>
      </c>
      <c r="C1" s="24" t="s">
        <v>7740</v>
      </c>
      <c r="D1" s="25"/>
      <c r="E1" s="149"/>
      <c r="F1" s="149"/>
      <c r="G1" s="149"/>
      <c r="H1" s="149"/>
      <c r="I1" s="149"/>
      <c r="J1" s="149"/>
      <c r="K1" s="149"/>
      <c r="L1" s="149"/>
      <c r="M1" s="149"/>
      <c r="N1" s="149"/>
      <c r="O1" s="149"/>
      <c r="P1" s="149"/>
      <c r="Q1" s="149"/>
    </row>
    <row r="2" spans="1:32" ht="15.75" customHeight="1">
      <c r="A2" s="27"/>
      <c r="B2" s="28" t="s">
        <v>31</v>
      </c>
      <c r="C2" s="935" t="s">
        <v>7748</v>
      </c>
      <c r="D2" s="935"/>
      <c r="E2" s="149"/>
      <c r="F2" s="149"/>
      <c r="G2" s="149"/>
      <c r="H2" s="149"/>
      <c r="I2" s="149"/>
      <c r="J2" s="149"/>
      <c r="K2" s="149"/>
      <c r="L2" s="149"/>
      <c r="M2" s="149"/>
      <c r="N2" s="149"/>
      <c r="O2" s="149"/>
      <c r="P2" s="149"/>
      <c r="Q2" s="149"/>
    </row>
    <row r="3" spans="1:32">
      <c r="A3" s="27"/>
      <c r="B3" s="28" t="s">
        <v>32</v>
      </c>
      <c r="C3" s="26" t="s">
        <v>91</v>
      </c>
      <c r="D3" s="25"/>
      <c r="E3" s="149"/>
      <c r="F3" s="149"/>
      <c r="G3" s="149"/>
      <c r="H3" s="149"/>
      <c r="I3" s="149"/>
      <c r="J3" s="149"/>
      <c r="K3" s="149"/>
      <c r="L3" s="149"/>
      <c r="M3" s="149"/>
      <c r="N3" s="149"/>
      <c r="O3" s="149"/>
      <c r="P3" s="149"/>
      <c r="Q3" s="149"/>
    </row>
    <row r="4" spans="1:32">
      <c r="A4" s="27"/>
      <c r="B4" s="28" t="s">
        <v>7839</v>
      </c>
      <c r="C4" s="19" t="s">
        <v>7806</v>
      </c>
      <c r="D4" s="154"/>
      <c r="E4" s="154"/>
      <c r="F4" s="154"/>
      <c r="G4" s="154"/>
      <c r="H4" s="154"/>
      <c r="I4" s="154"/>
      <c r="J4" s="154"/>
      <c r="K4" s="154"/>
      <c r="L4" s="154"/>
      <c r="M4" s="154"/>
      <c r="N4" s="154"/>
      <c r="O4" s="154"/>
      <c r="P4" s="154"/>
      <c r="Q4" s="154"/>
    </row>
    <row r="5" spans="1:32" ht="12.75" customHeight="1">
      <c r="A5" s="155"/>
      <c r="C5" s="156"/>
    </row>
    <row r="6" spans="1:32" s="159" customFormat="1" ht="34.5" customHeight="1">
      <c r="A6" s="934" t="s">
        <v>7840</v>
      </c>
      <c r="B6" s="931" t="s">
        <v>7841</v>
      </c>
      <c r="C6" s="931" t="s">
        <v>7842</v>
      </c>
      <c r="D6" s="931" t="s">
        <v>7843</v>
      </c>
      <c r="E6" s="930" t="s">
        <v>7844</v>
      </c>
      <c r="F6" s="930"/>
      <c r="G6" s="930"/>
      <c r="H6" s="930"/>
      <c r="I6" s="934" t="s">
        <v>7845</v>
      </c>
      <c r="J6" s="934"/>
      <c r="K6" s="934"/>
      <c r="L6" s="934"/>
      <c r="M6" s="934"/>
      <c r="N6" s="934"/>
      <c r="O6" s="934"/>
      <c r="P6" s="934"/>
      <c r="Q6" s="934"/>
      <c r="R6" s="934"/>
      <c r="S6" s="934"/>
      <c r="T6" s="934"/>
      <c r="U6" s="934"/>
      <c r="V6" s="934"/>
      <c r="W6" s="934"/>
      <c r="X6" s="934"/>
      <c r="Y6" s="934"/>
      <c r="Z6" s="934"/>
      <c r="AA6" s="934"/>
      <c r="AB6" s="934"/>
      <c r="AC6" s="934"/>
      <c r="AD6" s="930" t="s">
        <v>7846</v>
      </c>
      <c r="AE6" s="930"/>
      <c r="AF6" s="930"/>
    </row>
    <row r="7" spans="1:32" ht="47.25" customHeight="1">
      <c r="A7" s="934"/>
      <c r="B7" s="931"/>
      <c r="C7" s="931"/>
      <c r="D7" s="931"/>
      <c r="E7" s="931" t="s">
        <v>7847</v>
      </c>
      <c r="F7" s="931" t="s">
        <v>7848</v>
      </c>
      <c r="G7" s="931" t="s">
        <v>7849</v>
      </c>
      <c r="H7" s="933" t="s">
        <v>7850</v>
      </c>
      <c r="I7" s="931" t="s">
        <v>7851</v>
      </c>
      <c r="J7" s="931" t="s">
        <v>7852</v>
      </c>
      <c r="K7" s="931" t="s">
        <v>7853</v>
      </c>
      <c r="L7" s="932" t="s">
        <v>7854</v>
      </c>
      <c r="M7" s="932"/>
      <c r="N7" s="932"/>
      <c r="O7" s="932"/>
      <c r="P7" s="932"/>
      <c r="Q7" s="931" t="s">
        <v>7855</v>
      </c>
      <c r="R7" s="931" t="s">
        <v>7856</v>
      </c>
      <c r="S7" s="930" t="s">
        <v>7857</v>
      </c>
      <c r="T7" s="930"/>
      <c r="U7" s="930"/>
      <c r="V7" s="930"/>
      <c r="W7" s="930"/>
      <c r="X7" s="930"/>
      <c r="Y7" s="931" t="s">
        <v>7858</v>
      </c>
      <c r="Z7" s="931" t="s">
        <v>7859</v>
      </c>
      <c r="AA7" s="931" t="s">
        <v>7860</v>
      </c>
      <c r="AB7" s="931" t="s">
        <v>7861</v>
      </c>
      <c r="AC7" s="931" t="s">
        <v>7862</v>
      </c>
      <c r="AD7" s="930"/>
      <c r="AE7" s="930"/>
      <c r="AF7" s="930"/>
    </row>
    <row r="8" spans="1:32" ht="87" customHeight="1">
      <c r="A8" s="934"/>
      <c r="B8" s="931"/>
      <c r="C8" s="931"/>
      <c r="D8" s="931"/>
      <c r="E8" s="931"/>
      <c r="F8" s="931"/>
      <c r="G8" s="931"/>
      <c r="H8" s="933"/>
      <c r="I8" s="931"/>
      <c r="J8" s="931"/>
      <c r="K8" s="931"/>
      <c r="L8" s="157" t="s">
        <v>7847</v>
      </c>
      <c r="M8" s="157" t="s">
        <v>7848</v>
      </c>
      <c r="N8" s="157" t="s">
        <v>7849</v>
      </c>
      <c r="O8" s="157" t="s">
        <v>7861</v>
      </c>
      <c r="P8" s="160" t="s">
        <v>7863</v>
      </c>
      <c r="Q8" s="931"/>
      <c r="R8" s="931"/>
      <c r="S8" s="157" t="s">
        <v>7864</v>
      </c>
      <c r="T8" s="157" t="s">
        <v>7848</v>
      </c>
      <c r="U8" s="157" t="s">
        <v>7865</v>
      </c>
      <c r="V8" s="160" t="s">
        <v>7866</v>
      </c>
      <c r="W8" s="160" t="s">
        <v>7867</v>
      </c>
      <c r="X8" s="160" t="s">
        <v>7868</v>
      </c>
      <c r="Y8" s="931"/>
      <c r="Z8" s="931"/>
      <c r="AA8" s="931"/>
      <c r="AB8" s="931"/>
      <c r="AC8" s="931"/>
      <c r="AD8" s="157" t="s">
        <v>7869</v>
      </c>
      <c r="AE8" s="157" t="s">
        <v>7870</v>
      </c>
      <c r="AF8" s="157" t="s">
        <v>7871</v>
      </c>
    </row>
    <row r="9" spans="1:32" ht="15" customHeight="1">
      <c r="A9" s="161" t="s">
        <v>7872</v>
      </c>
      <c r="B9" s="162"/>
      <c r="C9" s="162"/>
      <c r="D9" s="162"/>
      <c r="E9" s="163"/>
      <c r="F9" s="163"/>
      <c r="G9" s="163"/>
      <c r="H9" s="164">
        <f t="shared" ref="H9:H45" si="0">SUM(E9:G9)</f>
        <v>0</v>
      </c>
      <c r="I9" s="165">
        <v>6</v>
      </c>
      <c r="J9" s="165">
        <v>0</v>
      </c>
      <c r="K9" s="165">
        <v>6</v>
      </c>
      <c r="L9" s="163"/>
      <c r="M9" s="163"/>
      <c r="N9" s="163"/>
      <c r="O9" s="163"/>
      <c r="P9" s="166">
        <v>0</v>
      </c>
      <c r="Q9" s="167"/>
      <c r="R9" s="165">
        <v>3</v>
      </c>
      <c r="S9" s="165"/>
      <c r="T9" s="163"/>
      <c r="U9" s="163"/>
      <c r="V9" s="163"/>
      <c r="W9" s="163"/>
      <c r="X9" s="166">
        <v>0</v>
      </c>
      <c r="Y9" s="167"/>
      <c r="Z9" s="165"/>
      <c r="AA9" s="163"/>
      <c r="AB9" s="163"/>
      <c r="AC9" s="167"/>
      <c r="AD9" s="165"/>
      <c r="AE9" s="165"/>
      <c r="AF9" s="165"/>
    </row>
    <row r="10" spans="1:32" ht="24">
      <c r="A10" s="161" t="s">
        <v>104</v>
      </c>
      <c r="B10" s="168">
        <v>3474</v>
      </c>
      <c r="C10" s="168">
        <v>13734</v>
      </c>
      <c r="D10" s="169">
        <f>C10/H10/3.65</f>
        <v>62.712328767123289</v>
      </c>
      <c r="E10" s="168">
        <v>36</v>
      </c>
      <c r="F10" s="168">
        <v>21</v>
      </c>
      <c r="G10" s="168">
        <v>3</v>
      </c>
      <c r="H10" s="164">
        <f t="shared" si="0"/>
        <v>60</v>
      </c>
      <c r="I10" s="165">
        <v>21</v>
      </c>
      <c r="J10" s="165">
        <v>3</v>
      </c>
      <c r="K10" s="165">
        <v>18</v>
      </c>
      <c r="L10" s="163"/>
      <c r="M10" s="163"/>
      <c r="N10" s="163"/>
      <c r="O10" s="163"/>
      <c r="P10" s="166">
        <v>23</v>
      </c>
      <c r="Q10" s="167"/>
      <c r="R10" s="165">
        <v>56</v>
      </c>
      <c r="S10" s="165"/>
      <c r="T10" s="163"/>
      <c r="U10" s="163"/>
      <c r="V10" s="163"/>
      <c r="W10" s="163"/>
      <c r="X10" s="166">
        <v>105</v>
      </c>
      <c r="Y10" s="167"/>
      <c r="Z10" s="165"/>
      <c r="AA10" s="163"/>
      <c r="AB10" s="163"/>
      <c r="AC10" s="167"/>
      <c r="AD10" s="165"/>
      <c r="AE10" s="165"/>
      <c r="AF10" s="165"/>
    </row>
    <row r="11" spans="1:32" ht="24">
      <c r="A11" s="161" t="s">
        <v>3489</v>
      </c>
      <c r="B11" s="168">
        <v>1190</v>
      </c>
      <c r="C11" s="168">
        <v>5202</v>
      </c>
      <c r="D11" s="169">
        <f t="shared" ref="D11:D47" si="1">C11/H11/3.65</f>
        <v>49.14501653282948</v>
      </c>
      <c r="E11" s="168">
        <v>21</v>
      </c>
      <c r="F11" s="168">
        <v>8</v>
      </c>
      <c r="G11" s="168">
        <v>0</v>
      </c>
      <c r="H11" s="164">
        <f t="shared" si="0"/>
        <v>29</v>
      </c>
      <c r="I11" s="165">
        <v>10</v>
      </c>
      <c r="J11" s="165">
        <v>3</v>
      </c>
      <c r="K11" s="165">
        <v>7</v>
      </c>
      <c r="L11" s="163"/>
      <c r="M11" s="163"/>
      <c r="N11" s="163"/>
      <c r="O11" s="163"/>
      <c r="P11" s="166">
        <v>9</v>
      </c>
      <c r="Q11" s="167"/>
      <c r="R11" s="165">
        <v>36</v>
      </c>
      <c r="S11" s="165"/>
      <c r="T11" s="163"/>
      <c r="U11" s="163"/>
      <c r="V11" s="163"/>
      <c r="W11" s="163"/>
      <c r="X11" s="166">
        <v>41</v>
      </c>
      <c r="Y11" s="167"/>
      <c r="Z11" s="165"/>
      <c r="AA11" s="163"/>
      <c r="AB11" s="163"/>
      <c r="AC11" s="167"/>
      <c r="AD11" s="165"/>
      <c r="AE11" s="165"/>
      <c r="AF11" s="165"/>
    </row>
    <row r="12" spans="1:32" ht="24">
      <c r="A12" s="161" t="s">
        <v>7873</v>
      </c>
      <c r="B12" s="168">
        <v>2987</v>
      </c>
      <c r="C12" s="168">
        <v>14567</v>
      </c>
      <c r="D12" s="169">
        <f t="shared" si="1"/>
        <v>56.210688790275903</v>
      </c>
      <c r="E12" s="168">
        <v>63</v>
      </c>
      <c r="F12" s="168">
        <v>8</v>
      </c>
      <c r="G12" s="168">
        <v>0</v>
      </c>
      <c r="H12" s="164">
        <f t="shared" si="0"/>
        <v>71</v>
      </c>
      <c r="I12" s="165">
        <v>26</v>
      </c>
      <c r="J12" s="165">
        <v>7</v>
      </c>
      <c r="K12" s="165">
        <v>19</v>
      </c>
      <c r="L12" s="163"/>
      <c r="M12" s="163"/>
      <c r="N12" s="163"/>
      <c r="O12" s="163"/>
      <c r="P12" s="166">
        <v>18</v>
      </c>
      <c r="Q12" s="167"/>
      <c r="R12" s="165">
        <v>40</v>
      </c>
      <c r="S12" s="165"/>
      <c r="T12" s="163"/>
      <c r="U12" s="163"/>
      <c r="V12" s="163"/>
      <c r="W12" s="163"/>
      <c r="X12" s="166">
        <v>83</v>
      </c>
      <c r="Y12" s="167"/>
      <c r="Z12" s="165"/>
      <c r="AA12" s="163"/>
      <c r="AB12" s="163"/>
      <c r="AC12" s="167"/>
      <c r="AD12" s="165"/>
      <c r="AE12" s="165"/>
      <c r="AF12" s="165"/>
    </row>
    <row r="13" spans="1:32" ht="15" customHeight="1">
      <c r="A13" s="161" t="s">
        <v>2079</v>
      </c>
      <c r="B13" s="168">
        <v>1997</v>
      </c>
      <c r="C13" s="168">
        <v>9586</v>
      </c>
      <c r="D13" s="169">
        <f t="shared" si="1"/>
        <v>55.878752550276886</v>
      </c>
      <c r="E13" s="168">
        <v>37</v>
      </c>
      <c r="F13" s="168">
        <v>10</v>
      </c>
      <c r="G13" s="168">
        <v>0</v>
      </c>
      <c r="H13" s="164">
        <f t="shared" si="0"/>
        <v>47</v>
      </c>
      <c r="I13" s="165">
        <v>18</v>
      </c>
      <c r="J13" s="165">
        <v>6</v>
      </c>
      <c r="K13" s="165">
        <v>12</v>
      </c>
      <c r="L13" s="163"/>
      <c r="M13" s="163"/>
      <c r="N13" s="163"/>
      <c r="O13" s="163"/>
      <c r="P13" s="166">
        <v>16</v>
      </c>
      <c r="Q13" s="167"/>
      <c r="R13" s="165">
        <v>49</v>
      </c>
      <c r="S13" s="165"/>
      <c r="T13" s="163"/>
      <c r="U13" s="163"/>
      <c r="V13" s="163"/>
      <c r="W13" s="163"/>
      <c r="X13" s="166">
        <v>62</v>
      </c>
      <c r="Y13" s="167"/>
      <c r="Z13" s="165"/>
      <c r="AA13" s="163"/>
      <c r="AB13" s="163"/>
      <c r="AC13" s="167"/>
      <c r="AD13" s="165"/>
      <c r="AE13" s="165"/>
      <c r="AF13" s="165"/>
    </row>
    <row r="14" spans="1:32" ht="15" customHeight="1">
      <c r="A14" s="170" t="s">
        <v>7874</v>
      </c>
      <c r="B14" s="168"/>
      <c r="C14" s="168"/>
      <c r="D14" s="171"/>
      <c r="E14" s="172"/>
      <c r="F14" s="172"/>
      <c r="G14" s="172"/>
      <c r="H14" s="164">
        <f t="shared" si="0"/>
        <v>0</v>
      </c>
      <c r="I14" s="165"/>
      <c r="J14" s="165"/>
      <c r="K14" s="165"/>
      <c r="L14" s="163"/>
      <c r="M14" s="163"/>
      <c r="N14" s="163"/>
      <c r="O14" s="163"/>
      <c r="P14" s="173">
        <v>1</v>
      </c>
      <c r="Q14" s="167"/>
      <c r="R14" s="165">
        <v>0</v>
      </c>
      <c r="S14" s="165"/>
      <c r="T14" s="163"/>
      <c r="U14" s="163"/>
      <c r="V14" s="163"/>
      <c r="W14" s="163"/>
      <c r="X14" s="173">
        <v>1</v>
      </c>
      <c r="Y14" s="167"/>
      <c r="Z14" s="165"/>
      <c r="AA14" s="163"/>
      <c r="AB14" s="163"/>
      <c r="AC14" s="167"/>
      <c r="AD14" s="165"/>
      <c r="AE14" s="165"/>
      <c r="AF14" s="165"/>
    </row>
    <row r="15" spans="1:32" ht="24">
      <c r="A15" s="161" t="s">
        <v>7875</v>
      </c>
      <c r="B15" s="168">
        <v>825</v>
      </c>
      <c r="C15" s="168">
        <v>3327</v>
      </c>
      <c r="D15" s="169">
        <f t="shared" si="1"/>
        <v>47.97404470079308</v>
      </c>
      <c r="E15" s="168">
        <v>14</v>
      </c>
      <c r="F15" s="168">
        <v>5</v>
      </c>
      <c r="G15" s="168">
        <v>0</v>
      </c>
      <c r="H15" s="164">
        <f t="shared" si="0"/>
        <v>19</v>
      </c>
      <c r="I15" s="165">
        <v>17</v>
      </c>
      <c r="J15" s="165">
        <v>9</v>
      </c>
      <c r="K15" s="165">
        <v>6</v>
      </c>
      <c r="L15" s="163"/>
      <c r="M15" s="163"/>
      <c r="N15" s="163"/>
      <c r="O15" s="163"/>
      <c r="P15" s="166">
        <v>11</v>
      </c>
      <c r="Q15" s="167"/>
      <c r="R15" s="165">
        <v>18</v>
      </c>
      <c r="S15" s="165"/>
      <c r="T15" s="163"/>
      <c r="U15" s="163"/>
      <c r="V15" s="163"/>
      <c r="W15" s="163"/>
      <c r="X15" s="166">
        <v>27</v>
      </c>
      <c r="Y15" s="167"/>
      <c r="Z15" s="165"/>
      <c r="AA15" s="163"/>
      <c r="AB15" s="163"/>
      <c r="AC15" s="167"/>
      <c r="AD15" s="165"/>
      <c r="AE15" s="165"/>
      <c r="AF15" s="165"/>
    </row>
    <row r="16" spans="1:32" ht="15" customHeight="1">
      <c r="A16" s="161" t="s">
        <v>2856</v>
      </c>
      <c r="B16" s="168">
        <v>1393</v>
      </c>
      <c r="C16" s="168">
        <v>7584</v>
      </c>
      <c r="D16" s="169">
        <f t="shared" si="1"/>
        <v>62.963885429638857</v>
      </c>
      <c r="E16" s="168">
        <v>28</v>
      </c>
      <c r="F16" s="168">
        <v>5</v>
      </c>
      <c r="G16" s="168">
        <v>0</v>
      </c>
      <c r="H16" s="164">
        <f t="shared" si="0"/>
        <v>33</v>
      </c>
      <c r="I16" s="165">
        <v>12</v>
      </c>
      <c r="J16" s="165">
        <v>5</v>
      </c>
      <c r="K16" s="165">
        <v>7</v>
      </c>
      <c r="L16" s="163"/>
      <c r="M16" s="163"/>
      <c r="N16" s="163"/>
      <c r="O16" s="163"/>
      <c r="P16" s="166">
        <v>10</v>
      </c>
      <c r="Q16" s="167"/>
      <c r="R16" s="165">
        <v>35</v>
      </c>
      <c r="S16" s="165"/>
      <c r="T16" s="163"/>
      <c r="U16" s="163"/>
      <c r="V16" s="163"/>
      <c r="W16" s="163"/>
      <c r="X16" s="166">
        <v>41</v>
      </c>
      <c r="Y16" s="167"/>
      <c r="Z16" s="165"/>
      <c r="AA16" s="163"/>
      <c r="AB16" s="163"/>
      <c r="AC16" s="167"/>
      <c r="AD16" s="165"/>
      <c r="AE16" s="165"/>
      <c r="AF16" s="165"/>
    </row>
    <row r="17" spans="1:32" ht="24">
      <c r="A17" s="161" t="s">
        <v>7876</v>
      </c>
      <c r="B17" s="168">
        <v>794</v>
      </c>
      <c r="C17" s="168">
        <v>2579</v>
      </c>
      <c r="D17" s="169">
        <f t="shared" si="1"/>
        <v>33.646444879321592</v>
      </c>
      <c r="E17" s="168">
        <v>17</v>
      </c>
      <c r="F17" s="168">
        <v>4</v>
      </c>
      <c r="G17" s="168">
        <v>0</v>
      </c>
      <c r="H17" s="164">
        <f t="shared" si="0"/>
        <v>21</v>
      </c>
      <c r="I17" s="165">
        <v>9</v>
      </c>
      <c r="J17" s="165">
        <v>3</v>
      </c>
      <c r="K17" s="165">
        <v>6</v>
      </c>
      <c r="L17" s="163"/>
      <c r="M17" s="163"/>
      <c r="N17" s="163"/>
      <c r="O17" s="163"/>
      <c r="P17" s="166">
        <v>6</v>
      </c>
      <c r="Q17" s="167"/>
      <c r="R17" s="165">
        <v>16</v>
      </c>
      <c r="S17" s="165"/>
      <c r="T17" s="163"/>
      <c r="U17" s="163"/>
      <c r="V17" s="163"/>
      <c r="W17" s="163"/>
      <c r="X17" s="166">
        <v>27</v>
      </c>
      <c r="Y17" s="167"/>
      <c r="Z17" s="165"/>
      <c r="AA17" s="163"/>
      <c r="AB17" s="163"/>
      <c r="AC17" s="167"/>
      <c r="AD17" s="165"/>
      <c r="AE17" s="165"/>
      <c r="AF17" s="165"/>
    </row>
    <row r="18" spans="1:32" ht="36">
      <c r="A18" s="161" t="s">
        <v>7877</v>
      </c>
      <c r="B18" s="168">
        <v>290</v>
      </c>
      <c r="C18" s="168">
        <v>2447</v>
      </c>
      <c r="D18" s="169">
        <f t="shared" si="1"/>
        <v>19.717969379532637</v>
      </c>
      <c r="E18" s="168">
        <v>0</v>
      </c>
      <c r="F18" s="168">
        <v>18</v>
      </c>
      <c r="G18" s="168">
        <v>16</v>
      </c>
      <c r="H18" s="164">
        <f t="shared" si="0"/>
        <v>34</v>
      </c>
      <c r="I18" s="165">
        <v>94</v>
      </c>
      <c r="J18" s="165">
        <v>22</v>
      </c>
      <c r="K18" s="165">
        <v>71</v>
      </c>
      <c r="L18" s="163"/>
      <c r="M18" s="163"/>
      <c r="N18" s="163"/>
      <c r="O18" s="163"/>
      <c r="P18" s="166">
        <v>88</v>
      </c>
      <c r="Q18" s="167"/>
      <c r="R18" s="165">
        <v>207</v>
      </c>
      <c r="S18" s="165"/>
      <c r="T18" s="163"/>
      <c r="U18" s="163"/>
      <c r="V18" s="163"/>
      <c r="W18" s="163"/>
      <c r="X18" s="166">
        <v>208</v>
      </c>
      <c r="Y18" s="167"/>
      <c r="Z18" s="165"/>
      <c r="AA18" s="163"/>
      <c r="AB18" s="163"/>
      <c r="AC18" s="167"/>
      <c r="AD18" s="165"/>
      <c r="AE18" s="165"/>
      <c r="AF18" s="165"/>
    </row>
    <row r="19" spans="1:32" ht="15" customHeight="1">
      <c r="A19" s="170" t="s">
        <v>7878</v>
      </c>
      <c r="B19" s="168"/>
      <c r="C19" s="168"/>
      <c r="D19" s="169"/>
      <c r="E19" s="172"/>
      <c r="F19" s="172"/>
      <c r="G19" s="172"/>
      <c r="H19" s="164">
        <f t="shared" si="0"/>
        <v>0</v>
      </c>
      <c r="I19" s="165"/>
      <c r="J19" s="165"/>
      <c r="K19" s="165"/>
      <c r="L19" s="163"/>
      <c r="M19" s="163"/>
      <c r="N19" s="163"/>
      <c r="O19" s="163"/>
      <c r="P19" s="166">
        <v>1</v>
      </c>
      <c r="Q19" s="167"/>
      <c r="R19" s="165">
        <v>0</v>
      </c>
      <c r="S19" s="165"/>
      <c r="T19" s="163"/>
      <c r="U19" s="163"/>
      <c r="V19" s="163"/>
      <c r="W19" s="163"/>
      <c r="X19" s="166">
        <v>1</v>
      </c>
      <c r="Y19" s="167"/>
      <c r="Z19" s="165"/>
      <c r="AA19" s="163"/>
      <c r="AB19" s="163"/>
      <c r="AC19" s="167"/>
      <c r="AD19" s="165"/>
      <c r="AE19" s="165"/>
      <c r="AF19" s="165"/>
    </row>
    <row r="20" spans="1:32" ht="24">
      <c r="A20" s="161" t="s">
        <v>5740</v>
      </c>
      <c r="B20" s="168">
        <v>948</v>
      </c>
      <c r="C20" s="168">
        <v>7676</v>
      </c>
      <c r="D20" s="169">
        <f t="shared" si="1"/>
        <v>47.795765877957663</v>
      </c>
      <c r="E20" s="168">
        <v>38</v>
      </c>
      <c r="F20" s="168">
        <v>6</v>
      </c>
      <c r="G20" s="168">
        <v>0</v>
      </c>
      <c r="H20" s="164">
        <f t="shared" si="0"/>
        <v>44</v>
      </c>
      <c r="I20" s="165">
        <v>13</v>
      </c>
      <c r="J20" s="165">
        <v>7</v>
      </c>
      <c r="K20" s="165">
        <v>6</v>
      </c>
      <c r="L20" s="163"/>
      <c r="M20" s="163"/>
      <c r="N20" s="163"/>
      <c r="O20" s="163"/>
      <c r="P20" s="166">
        <v>12</v>
      </c>
      <c r="Q20" s="167"/>
      <c r="R20" s="165">
        <v>31</v>
      </c>
      <c r="S20" s="165"/>
      <c r="T20" s="163"/>
      <c r="U20" s="163"/>
      <c r="V20" s="163"/>
      <c r="W20" s="163"/>
      <c r="X20" s="166">
        <v>43</v>
      </c>
      <c r="Y20" s="167"/>
      <c r="Z20" s="165"/>
      <c r="AA20" s="163"/>
      <c r="AB20" s="163"/>
      <c r="AC20" s="167"/>
      <c r="AD20" s="165"/>
      <c r="AE20" s="165"/>
      <c r="AF20" s="165"/>
    </row>
    <row r="21" spans="1:32" ht="36">
      <c r="A21" s="161" t="s">
        <v>7879</v>
      </c>
      <c r="B21" s="168">
        <v>550</v>
      </c>
      <c r="C21" s="168">
        <v>4363</v>
      </c>
      <c r="D21" s="169">
        <f t="shared" si="1"/>
        <v>25.985705777248363</v>
      </c>
      <c r="E21" s="168">
        <v>36</v>
      </c>
      <c r="F21" s="168">
        <v>10</v>
      </c>
      <c r="G21" s="168">
        <v>0</v>
      </c>
      <c r="H21" s="164">
        <f t="shared" si="0"/>
        <v>46</v>
      </c>
      <c r="I21" s="165">
        <v>26</v>
      </c>
      <c r="J21" s="165">
        <v>14</v>
      </c>
      <c r="K21" s="165">
        <v>10</v>
      </c>
      <c r="L21" s="163"/>
      <c r="M21" s="163"/>
      <c r="N21" s="163"/>
      <c r="O21" s="163"/>
      <c r="P21" s="166">
        <v>15</v>
      </c>
      <c r="Q21" s="167"/>
      <c r="R21" s="165">
        <v>68</v>
      </c>
      <c r="S21" s="165"/>
      <c r="T21" s="163"/>
      <c r="U21" s="163"/>
      <c r="V21" s="163"/>
      <c r="W21" s="163"/>
      <c r="X21" s="166">
        <v>52</v>
      </c>
      <c r="Y21" s="167"/>
      <c r="Z21" s="165"/>
      <c r="AA21" s="163"/>
      <c r="AB21" s="163"/>
      <c r="AC21" s="167"/>
      <c r="AD21" s="165"/>
      <c r="AE21" s="165"/>
      <c r="AF21" s="165"/>
    </row>
    <row r="22" spans="1:32" ht="24">
      <c r="A22" s="161" t="s">
        <v>5703</v>
      </c>
      <c r="B22" s="168">
        <v>1461</v>
      </c>
      <c r="C22" s="168">
        <v>11277</v>
      </c>
      <c r="D22" s="169">
        <f t="shared" si="1"/>
        <v>55.171232876712331</v>
      </c>
      <c r="E22" s="168">
        <v>46</v>
      </c>
      <c r="F22" s="168">
        <v>10</v>
      </c>
      <c r="G22" s="168">
        <v>0</v>
      </c>
      <c r="H22" s="164">
        <f t="shared" si="0"/>
        <v>56</v>
      </c>
      <c r="I22" s="165">
        <v>26</v>
      </c>
      <c r="J22" s="165">
        <v>13</v>
      </c>
      <c r="K22" s="165">
        <v>13</v>
      </c>
      <c r="L22" s="163"/>
      <c r="M22" s="163"/>
      <c r="N22" s="163"/>
      <c r="O22" s="163"/>
      <c r="P22" s="166">
        <v>15</v>
      </c>
      <c r="Q22" s="167"/>
      <c r="R22" s="165">
        <v>46</v>
      </c>
      <c r="S22" s="165"/>
      <c r="T22" s="163"/>
      <c r="U22" s="163"/>
      <c r="V22" s="163"/>
      <c r="W22" s="163"/>
      <c r="X22" s="166">
        <v>58</v>
      </c>
      <c r="Y22" s="167"/>
      <c r="Z22" s="165"/>
      <c r="AA22" s="163"/>
      <c r="AB22" s="163"/>
      <c r="AC22" s="167"/>
      <c r="AD22" s="165"/>
      <c r="AE22" s="165"/>
      <c r="AF22" s="165"/>
    </row>
    <row r="23" spans="1:32" ht="15" customHeight="1">
      <c r="A23" s="170" t="s">
        <v>7880</v>
      </c>
      <c r="B23" s="168"/>
      <c r="C23" s="168"/>
      <c r="D23" s="169"/>
      <c r="E23" s="172"/>
      <c r="F23" s="172"/>
      <c r="G23" s="172"/>
      <c r="H23" s="164">
        <f t="shared" si="0"/>
        <v>0</v>
      </c>
      <c r="I23" s="165"/>
      <c r="J23" s="165"/>
      <c r="K23" s="165"/>
      <c r="L23" s="163"/>
      <c r="M23" s="163"/>
      <c r="N23" s="163"/>
      <c r="O23" s="163"/>
      <c r="P23" s="166">
        <v>2</v>
      </c>
      <c r="Q23" s="167"/>
      <c r="R23" s="165">
        <v>0</v>
      </c>
      <c r="S23" s="165"/>
      <c r="T23" s="163"/>
      <c r="U23" s="163"/>
      <c r="V23" s="163"/>
      <c r="W23" s="163"/>
      <c r="X23" s="166">
        <v>2</v>
      </c>
      <c r="Y23" s="167"/>
      <c r="Z23" s="165"/>
      <c r="AA23" s="163"/>
      <c r="AB23" s="163"/>
      <c r="AC23" s="167"/>
      <c r="AD23" s="165"/>
      <c r="AE23" s="165"/>
      <c r="AF23" s="165"/>
    </row>
    <row r="24" spans="1:32" ht="15" customHeight="1">
      <c r="A24" s="161" t="s">
        <v>7728</v>
      </c>
      <c r="B24" s="168">
        <v>673</v>
      </c>
      <c r="C24" s="168">
        <v>11065</v>
      </c>
      <c r="D24" s="169">
        <f t="shared" si="1"/>
        <v>72.17873450750163</v>
      </c>
      <c r="E24" s="168">
        <v>26</v>
      </c>
      <c r="F24" s="168">
        <v>6</v>
      </c>
      <c r="G24" s="168">
        <v>10</v>
      </c>
      <c r="H24" s="164">
        <f t="shared" si="0"/>
        <v>42</v>
      </c>
      <c r="I24" s="165">
        <v>25</v>
      </c>
      <c r="J24" s="165">
        <v>14</v>
      </c>
      <c r="K24" s="165">
        <v>11</v>
      </c>
      <c r="L24" s="163"/>
      <c r="M24" s="163"/>
      <c r="N24" s="163"/>
      <c r="O24" s="163"/>
      <c r="P24" s="166">
        <v>14</v>
      </c>
      <c r="Q24" s="167"/>
      <c r="R24" s="165">
        <v>43</v>
      </c>
      <c r="S24" s="165"/>
      <c r="T24" s="163"/>
      <c r="U24" s="163"/>
      <c r="V24" s="163"/>
      <c r="W24" s="163"/>
      <c r="X24" s="166">
        <v>69</v>
      </c>
      <c r="Y24" s="167"/>
      <c r="Z24" s="165"/>
      <c r="AA24" s="163"/>
      <c r="AB24" s="163"/>
      <c r="AC24" s="167"/>
      <c r="AD24" s="165"/>
      <c r="AE24" s="165"/>
      <c r="AF24" s="165"/>
    </row>
    <row r="25" spans="1:32" s="174" customFormat="1">
      <c r="A25" s="161" t="s">
        <v>5059</v>
      </c>
      <c r="B25" s="168">
        <v>1518</v>
      </c>
      <c r="C25" s="168">
        <v>16998</v>
      </c>
      <c r="D25" s="169">
        <f t="shared" si="1"/>
        <v>51.744292237442927</v>
      </c>
      <c r="E25" s="168">
        <v>84</v>
      </c>
      <c r="F25" s="168">
        <v>6</v>
      </c>
      <c r="G25" s="168">
        <v>0</v>
      </c>
      <c r="H25" s="164">
        <f t="shared" si="0"/>
        <v>90</v>
      </c>
      <c r="I25" s="165">
        <v>44</v>
      </c>
      <c r="J25" s="165">
        <v>14</v>
      </c>
      <c r="K25" s="165">
        <v>29</v>
      </c>
      <c r="L25" s="163"/>
      <c r="M25" s="163"/>
      <c r="N25" s="163"/>
      <c r="O25" s="163"/>
      <c r="P25" s="166">
        <v>22</v>
      </c>
      <c r="Q25" s="167"/>
      <c r="R25" s="165">
        <v>105</v>
      </c>
      <c r="S25" s="165"/>
      <c r="T25" s="163"/>
      <c r="U25" s="163"/>
      <c r="V25" s="163"/>
      <c r="W25" s="163"/>
      <c r="X25" s="166">
        <v>76</v>
      </c>
      <c r="Y25" s="167"/>
      <c r="Z25" s="165"/>
      <c r="AA25" s="163">
        <v>3</v>
      </c>
      <c r="AB25" s="163"/>
      <c r="AC25" s="167"/>
      <c r="AD25" s="165"/>
      <c r="AE25" s="165"/>
      <c r="AF25" s="165"/>
    </row>
    <row r="26" spans="1:32" s="174" customFormat="1">
      <c r="A26" s="170" t="s">
        <v>7881</v>
      </c>
      <c r="B26" s="168"/>
      <c r="C26" s="168"/>
      <c r="D26" s="169"/>
      <c r="E26" s="172"/>
      <c r="F26" s="172"/>
      <c r="G26" s="172"/>
      <c r="H26" s="164">
        <f t="shared" si="0"/>
        <v>0</v>
      </c>
      <c r="I26" s="165"/>
      <c r="J26" s="165"/>
      <c r="K26" s="165"/>
      <c r="L26" s="163"/>
      <c r="M26" s="163"/>
      <c r="N26" s="163"/>
      <c r="O26" s="163"/>
      <c r="P26" s="166">
        <v>5</v>
      </c>
      <c r="Q26" s="167"/>
      <c r="R26" s="165">
        <v>0</v>
      </c>
      <c r="S26" s="165"/>
      <c r="T26" s="163"/>
      <c r="U26" s="163"/>
      <c r="V26" s="163"/>
      <c r="W26" s="163"/>
      <c r="X26" s="166">
        <v>5</v>
      </c>
      <c r="Y26" s="167"/>
      <c r="Z26" s="165"/>
      <c r="AA26" s="163"/>
      <c r="AB26" s="163"/>
      <c r="AC26" s="167"/>
      <c r="AD26" s="165"/>
      <c r="AE26" s="165"/>
      <c r="AF26" s="165"/>
    </row>
    <row r="27" spans="1:32" s="174" customFormat="1">
      <c r="A27" s="161" t="s">
        <v>5164</v>
      </c>
      <c r="B27" s="168">
        <v>2120</v>
      </c>
      <c r="C27" s="168">
        <v>25008</v>
      </c>
      <c r="D27" s="169">
        <f t="shared" si="1"/>
        <v>45.676712328767124</v>
      </c>
      <c r="E27" s="168">
        <v>138</v>
      </c>
      <c r="F27" s="168">
        <v>12</v>
      </c>
      <c r="G27" s="168">
        <v>0</v>
      </c>
      <c r="H27" s="164">
        <f t="shared" si="0"/>
        <v>150</v>
      </c>
      <c r="I27" s="165">
        <v>37</v>
      </c>
      <c r="J27" s="165">
        <v>14</v>
      </c>
      <c r="K27" s="165">
        <v>21</v>
      </c>
      <c r="L27" s="163"/>
      <c r="M27" s="163"/>
      <c r="N27" s="163"/>
      <c r="O27" s="163"/>
      <c r="P27" s="166">
        <v>32</v>
      </c>
      <c r="Q27" s="167"/>
      <c r="R27" s="165">
        <v>100</v>
      </c>
      <c r="S27" s="165"/>
      <c r="T27" s="163"/>
      <c r="U27" s="163"/>
      <c r="V27" s="163"/>
      <c r="W27" s="163"/>
      <c r="X27" s="166">
        <v>116</v>
      </c>
      <c r="Y27" s="167"/>
      <c r="Z27" s="165">
        <v>13</v>
      </c>
      <c r="AA27" s="163">
        <v>4</v>
      </c>
      <c r="AB27" s="163"/>
      <c r="AC27" s="167"/>
      <c r="AD27" s="165"/>
      <c r="AE27" s="165"/>
      <c r="AF27" s="165">
        <v>2</v>
      </c>
    </row>
    <row r="28" spans="1:32" ht="24">
      <c r="A28" s="161" t="s">
        <v>3749</v>
      </c>
      <c r="B28" s="168">
        <v>1298</v>
      </c>
      <c r="C28" s="168">
        <v>15135</v>
      </c>
      <c r="D28" s="169">
        <f t="shared" si="1"/>
        <v>33.440123729562529</v>
      </c>
      <c r="E28" s="175">
        <v>91</v>
      </c>
      <c r="F28" s="175">
        <v>20</v>
      </c>
      <c r="G28" s="175">
        <v>13</v>
      </c>
      <c r="H28" s="176">
        <f>SUM(E28:G28)</f>
        <v>124</v>
      </c>
      <c r="I28" s="165">
        <v>35</v>
      </c>
      <c r="J28" s="165">
        <v>14</v>
      </c>
      <c r="K28" s="165">
        <v>21</v>
      </c>
      <c r="L28" s="163"/>
      <c r="M28" s="163"/>
      <c r="N28" s="163"/>
      <c r="O28" s="163"/>
      <c r="P28" s="166">
        <v>26</v>
      </c>
      <c r="Q28" s="167"/>
      <c r="R28" s="165">
        <v>118</v>
      </c>
      <c r="S28" s="165"/>
      <c r="T28" s="163"/>
      <c r="U28" s="163"/>
      <c r="V28" s="163"/>
      <c r="W28" s="163"/>
      <c r="X28" s="166">
        <v>96</v>
      </c>
      <c r="Y28" s="167"/>
      <c r="Z28" s="165"/>
      <c r="AA28" s="163"/>
      <c r="AB28" s="163"/>
      <c r="AC28" s="167"/>
      <c r="AD28" s="165"/>
      <c r="AE28" s="165"/>
      <c r="AF28" s="165"/>
    </row>
    <row r="29" spans="1:32" ht="24">
      <c r="A29" s="161" t="s">
        <v>7882</v>
      </c>
      <c r="B29" s="168">
        <v>214</v>
      </c>
      <c r="C29" s="168">
        <v>1210</v>
      </c>
      <c r="D29" s="169">
        <f t="shared" si="1"/>
        <v>7.053337219469543</v>
      </c>
      <c r="E29" s="168">
        <v>47</v>
      </c>
      <c r="F29" s="168">
        <v>0</v>
      </c>
      <c r="G29" s="168">
        <v>0</v>
      </c>
      <c r="H29" s="164">
        <f t="shared" si="0"/>
        <v>47</v>
      </c>
      <c r="I29" s="165">
        <v>14</v>
      </c>
      <c r="J29" s="165">
        <v>6</v>
      </c>
      <c r="K29" s="165">
        <v>8</v>
      </c>
      <c r="L29" s="163"/>
      <c r="M29" s="163"/>
      <c r="N29" s="163"/>
      <c r="O29" s="163"/>
      <c r="P29" s="166">
        <v>19</v>
      </c>
      <c r="Q29" s="167"/>
      <c r="R29" s="165">
        <v>14</v>
      </c>
      <c r="S29" s="165"/>
      <c r="T29" s="163"/>
      <c r="U29" s="163"/>
      <c r="V29" s="163"/>
      <c r="W29" s="163"/>
      <c r="X29" s="166">
        <v>30</v>
      </c>
      <c r="Y29" s="167"/>
      <c r="Z29" s="165"/>
      <c r="AA29" s="163"/>
      <c r="AB29" s="163"/>
      <c r="AC29" s="167"/>
      <c r="AD29" s="165"/>
      <c r="AE29" s="165"/>
      <c r="AF29" s="165"/>
    </row>
    <row r="30" spans="1:32" ht="36">
      <c r="A30" s="161" t="s">
        <v>3857</v>
      </c>
      <c r="B30" s="168">
        <v>1925</v>
      </c>
      <c r="C30" s="168">
        <v>5677</v>
      </c>
      <c r="D30" s="169">
        <f t="shared" si="1"/>
        <v>22.219178082191778</v>
      </c>
      <c r="E30" s="168">
        <v>64</v>
      </c>
      <c r="F30" s="168">
        <v>6</v>
      </c>
      <c r="G30" s="168">
        <v>0</v>
      </c>
      <c r="H30" s="164">
        <f t="shared" si="0"/>
        <v>70</v>
      </c>
      <c r="I30" s="165">
        <v>25</v>
      </c>
      <c r="J30" s="165">
        <v>10</v>
      </c>
      <c r="K30" s="165">
        <v>14</v>
      </c>
      <c r="L30" s="163"/>
      <c r="M30" s="163"/>
      <c r="N30" s="163"/>
      <c r="O30" s="163"/>
      <c r="P30" s="166">
        <v>18</v>
      </c>
      <c r="Q30" s="167"/>
      <c r="R30" s="165">
        <v>45</v>
      </c>
      <c r="S30" s="165"/>
      <c r="T30" s="163"/>
      <c r="U30" s="163"/>
      <c r="V30" s="163"/>
      <c r="W30" s="163"/>
      <c r="X30" s="166">
        <v>71</v>
      </c>
      <c r="Y30" s="167"/>
      <c r="Z30" s="165">
        <v>3</v>
      </c>
      <c r="AA30" s="163">
        <v>3</v>
      </c>
      <c r="AB30" s="163"/>
      <c r="AC30" s="167"/>
      <c r="AD30" s="165"/>
      <c r="AE30" s="165"/>
      <c r="AF30" s="165">
        <v>2</v>
      </c>
    </row>
    <row r="31" spans="1:32">
      <c r="A31" s="161" t="s">
        <v>4367</v>
      </c>
      <c r="B31" s="168">
        <v>370</v>
      </c>
      <c r="C31" s="168">
        <v>1459</v>
      </c>
      <c r="D31" s="169">
        <f t="shared" si="1"/>
        <v>5.7103718199608613</v>
      </c>
      <c r="E31" s="168">
        <v>65</v>
      </c>
      <c r="F31" s="168">
        <v>5</v>
      </c>
      <c r="G31" s="168">
        <v>0</v>
      </c>
      <c r="H31" s="164">
        <f t="shared" si="0"/>
        <v>70</v>
      </c>
      <c r="I31" s="165">
        <v>17</v>
      </c>
      <c r="J31" s="165">
        <v>5</v>
      </c>
      <c r="K31" s="165">
        <v>12</v>
      </c>
      <c r="L31" s="163"/>
      <c r="M31" s="163"/>
      <c r="N31" s="163"/>
      <c r="O31" s="163"/>
      <c r="P31" s="166">
        <v>18</v>
      </c>
      <c r="Q31" s="167"/>
      <c r="R31" s="165">
        <v>37</v>
      </c>
      <c r="S31" s="165"/>
      <c r="T31" s="163"/>
      <c r="U31" s="163"/>
      <c r="V31" s="163"/>
      <c r="W31" s="163"/>
      <c r="X31" s="166">
        <v>70</v>
      </c>
      <c r="Y31" s="167"/>
      <c r="Z31" s="165"/>
      <c r="AA31" s="163">
        <v>3</v>
      </c>
      <c r="AB31" s="163"/>
      <c r="AC31" s="167"/>
      <c r="AD31" s="165"/>
      <c r="AE31" s="165"/>
      <c r="AF31" s="165"/>
    </row>
    <row r="32" spans="1:32" ht="24">
      <c r="A32" s="161" t="s">
        <v>4591</v>
      </c>
      <c r="B32" s="168">
        <v>9491</v>
      </c>
      <c r="C32" s="168">
        <v>39734</v>
      </c>
      <c r="D32" s="169">
        <f t="shared" si="1"/>
        <v>48.168262819735723</v>
      </c>
      <c r="E32" s="168">
        <v>208</v>
      </c>
      <c r="F32" s="168">
        <v>18</v>
      </c>
      <c r="G32" s="168">
        <v>0</v>
      </c>
      <c r="H32" s="164">
        <f t="shared" si="0"/>
        <v>226</v>
      </c>
      <c r="I32" s="165">
        <v>86</v>
      </c>
      <c r="J32" s="165">
        <v>29</v>
      </c>
      <c r="K32" s="165">
        <v>51</v>
      </c>
      <c r="L32" s="163"/>
      <c r="M32" s="163"/>
      <c r="N32" s="163"/>
      <c r="O32" s="163"/>
      <c r="P32" s="166">
        <v>77</v>
      </c>
      <c r="Q32" s="167"/>
      <c r="R32" s="165">
        <v>390</v>
      </c>
      <c r="S32" s="165"/>
      <c r="T32" s="163"/>
      <c r="U32" s="163"/>
      <c r="V32" s="163"/>
      <c r="W32" s="163"/>
      <c r="X32" s="166">
        <v>326</v>
      </c>
      <c r="Y32" s="167"/>
      <c r="Z32" s="165">
        <v>6</v>
      </c>
      <c r="AA32" s="163"/>
      <c r="AB32" s="163"/>
      <c r="AC32" s="167"/>
      <c r="AD32" s="165"/>
      <c r="AE32" s="165"/>
      <c r="AF32" s="165"/>
    </row>
    <row r="33" spans="1:32" ht="15" customHeight="1">
      <c r="A33" s="177" t="s">
        <v>7883</v>
      </c>
      <c r="B33" s="168"/>
      <c r="C33" s="168"/>
      <c r="D33" s="169"/>
      <c r="E33" s="178"/>
      <c r="F33" s="178"/>
      <c r="G33" s="178"/>
      <c r="H33" s="164">
        <f t="shared" si="0"/>
        <v>0</v>
      </c>
      <c r="I33" s="165"/>
      <c r="J33" s="165"/>
      <c r="K33" s="165"/>
      <c r="L33" s="163"/>
      <c r="M33" s="163"/>
      <c r="N33" s="163"/>
      <c r="O33" s="163"/>
      <c r="P33" s="166">
        <v>2</v>
      </c>
      <c r="Q33" s="167"/>
      <c r="R33" s="165">
        <v>0</v>
      </c>
      <c r="S33" s="165"/>
      <c r="T33" s="163"/>
      <c r="U33" s="163"/>
      <c r="V33" s="163"/>
      <c r="W33" s="163"/>
      <c r="X33" s="166">
        <v>2</v>
      </c>
      <c r="Y33" s="167"/>
      <c r="Z33" s="165"/>
      <c r="AA33" s="163"/>
      <c r="AB33" s="163"/>
      <c r="AC33" s="167"/>
      <c r="AD33" s="165"/>
      <c r="AE33" s="165"/>
      <c r="AF33" s="165"/>
    </row>
    <row r="34" spans="1:32" ht="24">
      <c r="A34" s="161" t="s">
        <v>7884</v>
      </c>
      <c r="B34" s="168">
        <v>839</v>
      </c>
      <c r="C34" s="168">
        <v>11364</v>
      </c>
      <c r="D34" s="169">
        <f t="shared" si="1"/>
        <v>25.945205479452056</v>
      </c>
      <c r="E34" s="168">
        <v>112</v>
      </c>
      <c r="F34" s="168">
        <v>8</v>
      </c>
      <c r="G34" s="168">
        <v>0</v>
      </c>
      <c r="H34" s="164">
        <f t="shared" si="0"/>
        <v>120</v>
      </c>
      <c r="I34" s="165">
        <v>32</v>
      </c>
      <c r="J34" s="165">
        <v>14</v>
      </c>
      <c r="K34" s="165">
        <v>9</v>
      </c>
      <c r="L34" s="163"/>
      <c r="M34" s="163"/>
      <c r="N34" s="163"/>
      <c r="O34" s="163"/>
      <c r="P34" s="166">
        <v>8</v>
      </c>
      <c r="Q34" s="167"/>
      <c r="R34" s="165">
        <v>143</v>
      </c>
      <c r="S34" s="165"/>
      <c r="T34" s="163"/>
      <c r="U34" s="163"/>
      <c r="V34" s="163"/>
      <c r="W34" s="163"/>
      <c r="X34" s="166">
        <v>90</v>
      </c>
      <c r="Y34" s="167"/>
      <c r="Z34" s="165">
        <v>1</v>
      </c>
      <c r="AA34" s="163"/>
      <c r="AB34" s="163"/>
      <c r="AC34" s="167"/>
      <c r="AD34" s="165"/>
      <c r="AE34" s="165"/>
      <c r="AF34" s="165"/>
    </row>
    <row r="35" spans="1:32" ht="15" customHeight="1">
      <c r="A35" s="170" t="s">
        <v>7885</v>
      </c>
      <c r="B35" s="168"/>
      <c r="C35" s="168"/>
      <c r="D35" s="169"/>
      <c r="E35" s="172"/>
      <c r="F35" s="172"/>
      <c r="G35" s="172"/>
      <c r="H35" s="164">
        <f t="shared" si="0"/>
        <v>0</v>
      </c>
      <c r="I35" s="165"/>
      <c r="J35" s="165"/>
      <c r="K35" s="165"/>
      <c r="L35" s="163"/>
      <c r="M35" s="163"/>
      <c r="N35" s="163"/>
      <c r="O35" s="163"/>
      <c r="P35" s="173">
        <v>2</v>
      </c>
      <c r="Q35" s="167"/>
      <c r="R35" s="165">
        <v>0</v>
      </c>
      <c r="S35" s="165"/>
      <c r="T35" s="163"/>
      <c r="U35" s="163"/>
      <c r="V35" s="163"/>
      <c r="W35" s="163"/>
      <c r="X35" s="173">
        <v>2</v>
      </c>
      <c r="Y35" s="167"/>
      <c r="Z35" s="165"/>
      <c r="AA35" s="163"/>
      <c r="AB35" s="163"/>
      <c r="AC35" s="167"/>
      <c r="AD35" s="165"/>
      <c r="AE35" s="165"/>
      <c r="AF35" s="165"/>
    </row>
    <row r="36" spans="1:32" ht="24">
      <c r="A36" s="161" t="s">
        <v>7886</v>
      </c>
      <c r="B36" s="168"/>
      <c r="C36" s="168"/>
      <c r="D36" s="169"/>
      <c r="E36" s="168"/>
      <c r="F36" s="168"/>
      <c r="G36" s="168"/>
      <c r="H36" s="164">
        <f t="shared" si="0"/>
        <v>0</v>
      </c>
      <c r="I36" s="165"/>
      <c r="J36" s="165"/>
      <c r="K36" s="165"/>
      <c r="L36" s="163"/>
      <c r="M36" s="163"/>
      <c r="N36" s="163"/>
      <c r="O36" s="163"/>
      <c r="P36" s="166">
        <v>0</v>
      </c>
      <c r="Q36" s="167"/>
      <c r="R36" s="165">
        <v>0</v>
      </c>
      <c r="S36" s="165"/>
      <c r="T36" s="163"/>
      <c r="U36" s="163"/>
      <c r="V36" s="163"/>
      <c r="W36" s="163"/>
      <c r="X36" s="166">
        <v>0</v>
      </c>
      <c r="Y36" s="167"/>
      <c r="Z36" s="165"/>
      <c r="AA36" s="163"/>
      <c r="AB36" s="163"/>
      <c r="AC36" s="167"/>
      <c r="AD36" s="165"/>
      <c r="AE36" s="165"/>
      <c r="AF36" s="165"/>
    </row>
    <row r="37" spans="1:32" ht="36">
      <c r="A37" s="161" t="s">
        <v>7887</v>
      </c>
      <c r="B37" s="168">
        <v>620</v>
      </c>
      <c r="C37" s="168">
        <v>12146</v>
      </c>
      <c r="D37" s="169">
        <f t="shared" si="1"/>
        <v>89.937060348019244</v>
      </c>
      <c r="E37" s="168">
        <v>0</v>
      </c>
      <c r="F37" s="168">
        <v>6</v>
      </c>
      <c r="G37" s="168">
        <v>31</v>
      </c>
      <c r="H37" s="164">
        <f t="shared" si="0"/>
        <v>37</v>
      </c>
      <c r="I37" s="165">
        <v>57</v>
      </c>
      <c r="J37" s="165">
        <v>27</v>
      </c>
      <c r="K37" s="165">
        <v>22</v>
      </c>
      <c r="L37" s="163"/>
      <c r="M37" s="163"/>
      <c r="N37" s="163"/>
      <c r="O37" s="163"/>
      <c r="P37" s="166">
        <v>32</v>
      </c>
      <c r="Q37" s="167"/>
      <c r="R37" s="165">
        <v>156</v>
      </c>
      <c r="S37" s="165"/>
      <c r="T37" s="163"/>
      <c r="U37" s="163"/>
      <c r="V37" s="163"/>
      <c r="W37" s="163"/>
      <c r="X37" s="166">
        <v>170</v>
      </c>
      <c r="Y37" s="167"/>
      <c r="Z37" s="165"/>
      <c r="AA37" s="163">
        <v>3</v>
      </c>
      <c r="AB37" s="163"/>
      <c r="AC37" s="167"/>
      <c r="AD37" s="165"/>
      <c r="AE37" s="165"/>
      <c r="AF37" s="165"/>
    </row>
    <row r="38" spans="1:32" ht="24">
      <c r="A38" s="161" t="s">
        <v>7888</v>
      </c>
      <c r="B38" s="168"/>
      <c r="C38" s="168"/>
      <c r="D38" s="169"/>
      <c r="E38" s="168"/>
      <c r="F38" s="168"/>
      <c r="G38" s="168"/>
      <c r="H38" s="164">
        <f t="shared" si="0"/>
        <v>0</v>
      </c>
      <c r="I38" s="165"/>
      <c r="J38" s="165"/>
      <c r="K38" s="165"/>
      <c r="L38" s="163"/>
      <c r="M38" s="163"/>
      <c r="N38" s="163"/>
      <c r="O38" s="163"/>
      <c r="P38" s="166">
        <v>0</v>
      </c>
      <c r="Q38" s="167"/>
      <c r="R38" s="165">
        <v>0</v>
      </c>
      <c r="S38" s="165"/>
      <c r="T38" s="163"/>
      <c r="U38" s="163"/>
      <c r="V38" s="163"/>
      <c r="W38" s="163"/>
      <c r="X38" s="166">
        <v>0</v>
      </c>
      <c r="Y38" s="167"/>
      <c r="Z38" s="165"/>
      <c r="AA38" s="163"/>
      <c r="AB38" s="163"/>
      <c r="AC38" s="167"/>
      <c r="AD38" s="165"/>
      <c r="AE38" s="165"/>
      <c r="AF38" s="165"/>
    </row>
    <row r="39" spans="1:32">
      <c r="A39" s="161" t="s">
        <v>7889</v>
      </c>
      <c r="B39" s="168"/>
      <c r="C39" s="168"/>
      <c r="D39" s="169"/>
      <c r="E39" s="168"/>
      <c r="F39" s="168"/>
      <c r="G39" s="168"/>
      <c r="H39" s="164">
        <f t="shared" si="0"/>
        <v>0</v>
      </c>
      <c r="I39" s="165">
        <v>1</v>
      </c>
      <c r="J39" s="165">
        <v>0</v>
      </c>
      <c r="K39" s="165">
        <v>1</v>
      </c>
      <c r="L39" s="163"/>
      <c r="M39" s="163"/>
      <c r="N39" s="163"/>
      <c r="O39" s="163"/>
      <c r="P39" s="166">
        <v>0</v>
      </c>
      <c r="Q39" s="167"/>
      <c r="R39" s="165">
        <v>89</v>
      </c>
      <c r="S39" s="165"/>
      <c r="T39" s="163"/>
      <c r="U39" s="163"/>
      <c r="V39" s="163"/>
      <c r="W39" s="163"/>
      <c r="X39" s="166">
        <v>0</v>
      </c>
      <c r="Y39" s="167"/>
      <c r="Z39" s="165"/>
      <c r="AA39" s="163"/>
      <c r="AB39" s="163"/>
      <c r="AC39" s="167"/>
      <c r="AD39" s="165"/>
      <c r="AE39" s="165"/>
      <c r="AF39" s="165"/>
    </row>
    <row r="40" spans="1:32" ht="15" customHeight="1">
      <c r="A40" s="161" t="s">
        <v>7890</v>
      </c>
      <c r="B40" s="168"/>
      <c r="C40" s="168"/>
      <c r="D40" s="169"/>
      <c r="E40" s="168"/>
      <c r="F40" s="168"/>
      <c r="G40" s="168"/>
      <c r="H40" s="164">
        <f t="shared" si="0"/>
        <v>0</v>
      </c>
      <c r="I40" s="165">
        <v>3</v>
      </c>
      <c r="J40" s="165">
        <v>0</v>
      </c>
      <c r="K40" s="165">
        <v>3</v>
      </c>
      <c r="L40" s="163"/>
      <c r="M40" s="163"/>
      <c r="N40" s="163"/>
      <c r="O40" s="163"/>
      <c r="P40" s="166">
        <v>0</v>
      </c>
      <c r="Q40" s="167"/>
      <c r="R40" s="165">
        <v>9</v>
      </c>
      <c r="S40" s="165"/>
      <c r="T40" s="163"/>
      <c r="U40" s="163"/>
      <c r="V40" s="163"/>
      <c r="W40" s="163"/>
      <c r="X40" s="166">
        <v>0</v>
      </c>
      <c r="Y40" s="167"/>
      <c r="Z40" s="165"/>
      <c r="AA40" s="163"/>
      <c r="AB40" s="163"/>
      <c r="AC40" s="167"/>
      <c r="AD40" s="165"/>
      <c r="AE40" s="165"/>
      <c r="AF40" s="165"/>
    </row>
    <row r="41" spans="1:32">
      <c r="A41" s="161" t="s">
        <v>7891</v>
      </c>
      <c r="B41" s="168"/>
      <c r="C41" s="168"/>
      <c r="D41" s="169"/>
      <c r="E41" s="168"/>
      <c r="F41" s="168"/>
      <c r="G41" s="168"/>
      <c r="H41" s="164">
        <f t="shared" si="0"/>
        <v>0</v>
      </c>
      <c r="I41" s="165">
        <v>0</v>
      </c>
      <c r="J41" s="165">
        <v>0</v>
      </c>
      <c r="K41" s="165">
        <v>0</v>
      </c>
      <c r="L41" s="163"/>
      <c r="M41" s="163"/>
      <c r="N41" s="163"/>
      <c r="O41" s="163"/>
      <c r="P41" s="166">
        <v>0</v>
      </c>
      <c r="Q41" s="167"/>
      <c r="R41" s="165">
        <v>1</v>
      </c>
      <c r="S41" s="165"/>
      <c r="T41" s="163"/>
      <c r="U41" s="163"/>
      <c r="V41" s="163"/>
      <c r="W41" s="163"/>
      <c r="X41" s="166">
        <v>0</v>
      </c>
      <c r="Y41" s="167"/>
      <c r="Z41" s="165"/>
      <c r="AA41" s="163"/>
      <c r="AB41" s="163"/>
      <c r="AC41" s="167"/>
      <c r="AD41" s="165"/>
      <c r="AE41" s="165"/>
      <c r="AF41" s="165"/>
    </row>
    <row r="42" spans="1:32" ht="24">
      <c r="A42" s="161" t="s">
        <v>7892</v>
      </c>
      <c r="B42" s="168"/>
      <c r="C42" s="168"/>
      <c r="D42" s="169"/>
      <c r="E42" s="168"/>
      <c r="F42" s="168"/>
      <c r="G42" s="168"/>
      <c r="H42" s="164">
        <f t="shared" si="0"/>
        <v>0</v>
      </c>
      <c r="I42" s="165">
        <v>0</v>
      </c>
      <c r="J42" s="165">
        <v>0</v>
      </c>
      <c r="K42" s="165">
        <v>0</v>
      </c>
      <c r="L42" s="163"/>
      <c r="M42" s="163"/>
      <c r="N42" s="163"/>
      <c r="O42" s="163"/>
      <c r="P42" s="166">
        <v>0</v>
      </c>
      <c r="Q42" s="167"/>
      <c r="R42" s="165">
        <v>3</v>
      </c>
      <c r="S42" s="165"/>
      <c r="T42" s="163"/>
      <c r="U42" s="163"/>
      <c r="V42" s="163"/>
      <c r="W42" s="163"/>
      <c r="X42" s="166">
        <v>0</v>
      </c>
      <c r="Y42" s="167"/>
      <c r="Z42" s="165"/>
      <c r="AA42" s="163"/>
      <c r="AB42" s="163"/>
      <c r="AC42" s="167"/>
      <c r="AD42" s="165"/>
      <c r="AE42" s="165"/>
      <c r="AF42" s="165"/>
    </row>
    <row r="43" spans="1:32" s="174" customFormat="1" ht="24">
      <c r="A43" s="161" t="s">
        <v>7893</v>
      </c>
      <c r="B43" s="168"/>
      <c r="C43" s="168"/>
      <c r="D43" s="169"/>
      <c r="E43" s="168"/>
      <c r="F43" s="168"/>
      <c r="G43" s="168"/>
      <c r="H43" s="164">
        <f t="shared" si="0"/>
        <v>0</v>
      </c>
      <c r="I43" s="165">
        <v>0</v>
      </c>
      <c r="J43" s="165">
        <v>0</v>
      </c>
      <c r="K43" s="165">
        <v>0</v>
      </c>
      <c r="L43" s="163"/>
      <c r="M43" s="163"/>
      <c r="N43" s="163"/>
      <c r="O43" s="163"/>
      <c r="P43" s="166">
        <v>0</v>
      </c>
      <c r="Q43" s="167"/>
      <c r="R43" s="165">
        <v>0</v>
      </c>
      <c r="S43" s="165"/>
      <c r="T43" s="163"/>
      <c r="U43" s="163"/>
      <c r="V43" s="163"/>
      <c r="W43" s="163"/>
      <c r="X43" s="166">
        <v>0</v>
      </c>
      <c r="Y43" s="167"/>
      <c r="Z43" s="165"/>
      <c r="AA43" s="163"/>
      <c r="AB43" s="163"/>
      <c r="AC43" s="167"/>
      <c r="AD43" s="165"/>
      <c r="AE43" s="165"/>
      <c r="AF43" s="165"/>
    </row>
    <row r="44" spans="1:32" s="174" customFormat="1">
      <c r="A44" s="161" t="s">
        <v>7894</v>
      </c>
      <c r="B44" s="168"/>
      <c r="C44" s="168"/>
      <c r="D44" s="169"/>
      <c r="E44" s="168"/>
      <c r="F44" s="168"/>
      <c r="G44" s="168"/>
      <c r="H44" s="164">
        <f t="shared" si="0"/>
        <v>0</v>
      </c>
      <c r="I44" s="165">
        <v>0</v>
      </c>
      <c r="J44" s="165">
        <v>0</v>
      </c>
      <c r="K44" s="165">
        <v>0</v>
      </c>
      <c r="L44" s="163"/>
      <c r="M44" s="163"/>
      <c r="N44" s="163"/>
      <c r="O44" s="163"/>
      <c r="P44" s="166">
        <v>0</v>
      </c>
      <c r="Q44" s="167"/>
      <c r="R44" s="165">
        <v>0</v>
      </c>
      <c r="S44" s="165"/>
      <c r="T44" s="163"/>
      <c r="U44" s="163"/>
      <c r="V44" s="163"/>
      <c r="W44" s="163"/>
      <c r="X44" s="166">
        <v>0</v>
      </c>
      <c r="Y44" s="167"/>
      <c r="Z44" s="165"/>
      <c r="AA44" s="163"/>
      <c r="AB44" s="163"/>
      <c r="AC44" s="167"/>
      <c r="AD44" s="165"/>
      <c r="AE44" s="165"/>
      <c r="AF44" s="165"/>
    </row>
    <row r="45" spans="1:32" s="174" customFormat="1" ht="24">
      <c r="A45" s="161" t="s">
        <v>5661</v>
      </c>
      <c r="B45" s="168">
        <v>25</v>
      </c>
      <c r="C45" s="168">
        <v>282</v>
      </c>
      <c r="D45" s="169">
        <f t="shared" si="1"/>
        <v>5.9430979978925187</v>
      </c>
      <c r="E45" s="168"/>
      <c r="F45" s="168"/>
      <c r="G45" s="168">
        <v>13</v>
      </c>
      <c r="H45" s="164">
        <f t="shared" si="0"/>
        <v>13</v>
      </c>
      <c r="I45" s="165">
        <v>2</v>
      </c>
      <c r="J45" s="165">
        <v>0</v>
      </c>
      <c r="K45" s="165">
        <v>2</v>
      </c>
      <c r="L45" s="163"/>
      <c r="M45" s="163"/>
      <c r="N45" s="163"/>
      <c r="O45" s="163"/>
      <c r="P45" s="166">
        <v>0</v>
      </c>
      <c r="Q45" s="167"/>
      <c r="R45" s="165">
        <v>1</v>
      </c>
      <c r="S45" s="165"/>
      <c r="T45" s="163"/>
      <c r="U45" s="163"/>
      <c r="V45" s="163"/>
      <c r="W45" s="163"/>
      <c r="X45" s="166">
        <v>0</v>
      </c>
      <c r="Y45" s="167"/>
      <c r="Z45" s="165"/>
      <c r="AA45" s="163"/>
      <c r="AB45" s="163"/>
      <c r="AC45" s="167"/>
      <c r="AD45" s="165"/>
      <c r="AE45" s="165"/>
      <c r="AF45" s="165"/>
    </row>
    <row r="46" spans="1:32" s="174" customFormat="1">
      <c r="A46" s="161" t="s">
        <v>7895</v>
      </c>
      <c r="B46" s="168"/>
      <c r="C46" s="168"/>
      <c r="D46" s="169">
        <f t="shared" si="1"/>
        <v>0</v>
      </c>
      <c r="E46" s="175">
        <v>416</v>
      </c>
      <c r="F46" s="175">
        <v>86</v>
      </c>
      <c r="G46" s="175">
        <v>90</v>
      </c>
      <c r="H46" s="179">
        <f>SUM(E46:G46)</f>
        <v>592</v>
      </c>
      <c r="I46" s="165">
        <v>0</v>
      </c>
      <c r="J46" s="165">
        <v>0</v>
      </c>
      <c r="K46" s="165">
        <v>0</v>
      </c>
      <c r="L46" s="163"/>
      <c r="M46" s="163"/>
      <c r="N46" s="163"/>
      <c r="O46" s="163"/>
      <c r="P46" s="166">
        <v>197</v>
      </c>
      <c r="Q46" s="167"/>
      <c r="R46" s="165">
        <v>0</v>
      </c>
      <c r="S46" s="165"/>
      <c r="T46" s="163"/>
      <c r="U46" s="163"/>
      <c r="V46" s="163"/>
      <c r="W46" s="163"/>
      <c r="X46" s="166">
        <v>939</v>
      </c>
      <c r="Y46" s="167"/>
      <c r="Z46" s="165">
        <v>0</v>
      </c>
      <c r="AA46" s="163">
        <v>1</v>
      </c>
      <c r="AB46" s="163"/>
      <c r="AC46" s="167"/>
      <c r="AD46" s="165"/>
      <c r="AE46" s="165"/>
      <c r="AF46" s="165"/>
    </row>
    <row r="47" spans="1:32" ht="15.75" customHeight="1">
      <c r="A47" s="180"/>
      <c r="B47" s="181">
        <f>SUM(B9:B46)</f>
        <v>35002</v>
      </c>
      <c r="C47" s="181">
        <f t="shared" ref="C47:AF47" si="2">SUM(C9:C46)</f>
        <v>222420</v>
      </c>
      <c r="D47" s="182">
        <f t="shared" si="1"/>
        <v>29.856436208412475</v>
      </c>
      <c r="E47" s="181">
        <f t="shared" si="2"/>
        <v>1587</v>
      </c>
      <c r="F47" s="181">
        <f t="shared" si="2"/>
        <v>278</v>
      </c>
      <c r="G47" s="181">
        <f t="shared" si="2"/>
        <v>176</v>
      </c>
      <c r="H47" s="181">
        <f t="shared" si="2"/>
        <v>2041</v>
      </c>
      <c r="I47" s="181">
        <f t="shared" si="2"/>
        <v>656</v>
      </c>
      <c r="J47" s="181">
        <f t="shared" si="2"/>
        <v>239</v>
      </c>
      <c r="K47" s="181">
        <f t="shared" si="2"/>
        <v>385</v>
      </c>
      <c r="L47" s="181">
        <f t="shared" si="2"/>
        <v>0</v>
      </c>
      <c r="M47" s="181">
        <f t="shared" si="2"/>
        <v>0</v>
      </c>
      <c r="N47" s="181">
        <f t="shared" si="2"/>
        <v>0</v>
      </c>
      <c r="O47" s="181">
        <f t="shared" si="2"/>
        <v>0</v>
      </c>
      <c r="P47" s="181">
        <f t="shared" si="2"/>
        <v>699</v>
      </c>
      <c r="Q47" s="181">
        <f t="shared" si="2"/>
        <v>0</v>
      </c>
      <c r="R47" s="181">
        <f t="shared" si="2"/>
        <v>1859</v>
      </c>
      <c r="S47" s="181">
        <f t="shared" si="2"/>
        <v>0</v>
      </c>
      <c r="T47" s="181">
        <f t="shared" si="2"/>
        <v>0</v>
      </c>
      <c r="U47" s="181">
        <f t="shared" si="2"/>
        <v>0</v>
      </c>
      <c r="V47" s="181">
        <f t="shared" si="2"/>
        <v>0</v>
      </c>
      <c r="W47" s="181">
        <f t="shared" si="2"/>
        <v>0</v>
      </c>
      <c r="X47" s="181">
        <f t="shared" si="2"/>
        <v>2813</v>
      </c>
      <c r="Y47" s="181">
        <f t="shared" si="2"/>
        <v>0</v>
      </c>
      <c r="Z47" s="181">
        <f t="shared" si="2"/>
        <v>23</v>
      </c>
      <c r="AA47" s="181">
        <f t="shared" si="2"/>
        <v>17</v>
      </c>
      <c r="AB47" s="181">
        <f t="shared" si="2"/>
        <v>0</v>
      </c>
      <c r="AC47" s="181">
        <f t="shared" si="2"/>
        <v>0</v>
      </c>
      <c r="AD47" s="181">
        <f t="shared" si="2"/>
        <v>0</v>
      </c>
      <c r="AE47" s="181">
        <f t="shared" si="2"/>
        <v>0</v>
      </c>
      <c r="AF47" s="181">
        <f t="shared" si="2"/>
        <v>4</v>
      </c>
    </row>
    <row r="48" spans="1:32">
      <c r="A48" s="183"/>
      <c r="B48" s="183"/>
      <c r="C48" s="183"/>
      <c r="D48" s="183"/>
      <c r="E48" s="183"/>
      <c r="F48" s="183"/>
      <c r="G48" s="153"/>
      <c r="H48" s="153"/>
      <c r="L48" s="184"/>
      <c r="M48" s="184"/>
      <c r="N48" s="184"/>
      <c r="O48" s="185"/>
      <c r="R48" s="184"/>
      <c r="S48" s="184"/>
      <c r="T48" s="185"/>
    </row>
    <row r="49" spans="1:20">
      <c r="A49" s="183"/>
      <c r="B49" s="183"/>
      <c r="C49" s="183"/>
      <c r="D49" s="183"/>
      <c r="E49" s="183"/>
      <c r="F49" s="183"/>
      <c r="G49" s="153"/>
      <c r="H49" s="153"/>
      <c r="L49" s="184"/>
      <c r="M49" s="184"/>
      <c r="N49" s="184"/>
      <c r="O49" s="185"/>
      <c r="R49" s="184"/>
      <c r="S49" s="184"/>
      <c r="T49" s="185"/>
    </row>
    <row r="50" spans="1:20">
      <c r="A50" s="186"/>
      <c r="B50" s="186"/>
      <c r="C50" s="186"/>
      <c r="D50" s="186"/>
      <c r="E50" s="186"/>
      <c r="F50" s="186"/>
      <c r="G50" s="187"/>
      <c r="H50" s="187"/>
      <c r="L50" s="188"/>
      <c r="M50" s="188"/>
      <c r="N50" s="188"/>
      <c r="O50" s="189"/>
      <c r="R50" s="188"/>
      <c r="S50" s="188"/>
      <c r="T50" s="189"/>
    </row>
    <row r="51" spans="1:20">
      <c r="A51" s="186"/>
      <c r="B51" s="186"/>
      <c r="C51" s="186"/>
      <c r="D51" s="186"/>
      <c r="E51" s="186"/>
      <c r="F51" s="186"/>
      <c r="G51" s="187"/>
      <c r="H51" s="187"/>
      <c r="L51" s="188"/>
      <c r="M51" s="188"/>
      <c r="N51" s="188"/>
      <c r="O51" s="189"/>
      <c r="R51" s="188"/>
      <c r="S51" s="188"/>
      <c r="T51" s="189"/>
    </row>
    <row r="52" spans="1:20">
      <c r="A52" s="186"/>
      <c r="B52" s="186"/>
      <c r="C52" s="186"/>
      <c r="D52" s="186"/>
      <c r="E52" s="186"/>
      <c r="F52" s="186"/>
      <c r="G52" s="187"/>
      <c r="H52" s="187"/>
      <c r="L52" s="188"/>
      <c r="M52" s="188"/>
      <c r="N52" s="188"/>
      <c r="O52" s="189"/>
      <c r="R52" s="188"/>
      <c r="S52" s="188"/>
      <c r="T52" s="189"/>
    </row>
    <row r="53" spans="1:20">
      <c r="A53" s="186"/>
      <c r="B53" s="186"/>
      <c r="C53" s="186"/>
      <c r="D53" s="186"/>
      <c r="E53" s="186"/>
      <c r="F53" s="186"/>
      <c r="G53" s="187"/>
      <c r="H53" s="187"/>
      <c r="L53" s="188"/>
      <c r="M53" s="188"/>
      <c r="N53" s="188"/>
      <c r="O53" s="189"/>
      <c r="R53" s="188"/>
      <c r="S53" s="188"/>
      <c r="T53" s="189"/>
    </row>
    <row r="54" spans="1:20">
      <c r="A54" s="190"/>
      <c r="B54" s="190"/>
      <c r="C54" s="190"/>
      <c r="D54" s="190"/>
      <c r="E54" s="190"/>
      <c r="F54" s="190"/>
    </row>
    <row r="55" spans="1:20">
      <c r="A55" s="190"/>
      <c r="B55" s="190"/>
      <c r="C55" s="190"/>
      <c r="D55" s="190"/>
      <c r="E55" s="190"/>
      <c r="F55" s="190"/>
    </row>
    <row r="56" spans="1:20">
      <c r="A56" s="190"/>
      <c r="B56" s="190"/>
      <c r="C56" s="190"/>
      <c r="D56" s="190"/>
      <c r="E56" s="190"/>
      <c r="F56" s="190"/>
    </row>
    <row r="57" spans="1:20">
      <c r="A57" s="190"/>
      <c r="B57" s="190"/>
      <c r="C57" s="190"/>
      <c r="D57" s="190"/>
      <c r="E57" s="190"/>
      <c r="F57" s="190"/>
    </row>
    <row r="58" spans="1:20">
      <c r="A58" s="190"/>
      <c r="B58" s="190"/>
      <c r="C58" s="190"/>
      <c r="D58" s="190"/>
      <c r="E58" s="190"/>
      <c r="F58" s="190"/>
    </row>
  </sheetData>
  <mergeCells count="24">
    <mergeCell ref="Z7:Z8"/>
    <mergeCell ref="AA7:AA8"/>
    <mergeCell ref="I6:AC6"/>
    <mergeCell ref="C2:D2"/>
    <mergeCell ref="A6:A8"/>
    <mergeCell ref="B6:B8"/>
    <mergeCell ref="C6:C8"/>
    <mergeCell ref="D6:D8"/>
    <mergeCell ref="AD6:AF7"/>
    <mergeCell ref="J7:J8"/>
    <mergeCell ref="K7:K8"/>
    <mergeCell ref="L7:P7"/>
    <mergeCell ref="E6:H6"/>
    <mergeCell ref="AB7:AB8"/>
    <mergeCell ref="AC7:AC8"/>
    <mergeCell ref="Q7:Q8"/>
    <mergeCell ref="R7:R8"/>
    <mergeCell ref="S7:X7"/>
    <mergeCell ref="E7:E8"/>
    <mergeCell ref="F7:F8"/>
    <mergeCell ref="G7:G8"/>
    <mergeCell ref="H7:H8"/>
    <mergeCell ref="I7:I8"/>
    <mergeCell ref="Y7:Y8"/>
  </mergeCells>
  <pageMargins left="0.23622047244094491" right="0.23622047244094491" top="0.35433070866141736" bottom="0.35433070866141736" header="0.31496062992125984" footer="0.31496062992125984"/>
  <pageSetup paperSize="9" scale="85" orientation="landscape" horizontalDpi="4294967294" verticalDpi="429496729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10"/>
  <sheetViews>
    <sheetView zoomScaleNormal="100" zoomScaleSheetLayoutView="100" workbookViewId="0">
      <selection activeCell="G18" sqref="G18"/>
    </sheetView>
  </sheetViews>
  <sheetFormatPr defaultRowHeight="11.25"/>
  <cols>
    <col min="1" max="1" width="5.42578125" style="828" customWidth="1"/>
    <col min="2" max="2" width="42.42578125" style="828" customWidth="1"/>
    <col min="3" max="4" width="13.85546875" style="828" customWidth="1"/>
    <col min="5" max="16384" width="9.140625" style="828"/>
  </cols>
  <sheetData>
    <row r="1" spans="1:7" s="459" customFormat="1" ht="15.75">
      <c r="A1" s="27"/>
      <c r="B1" s="28" t="s">
        <v>30</v>
      </c>
      <c r="C1" s="24" t="s">
        <v>7740</v>
      </c>
      <c r="D1" s="25"/>
      <c r="E1" s="5"/>
      <c r="F1" s="5"/>
      <c r="G1" s="5"/>
    </row>
    <row r="2" spans="1:7" s="459" customFormat="1" ht="15.75">
      <c r="A2" s="27"/>
      <c r="B2" s="28" t="s">
        <v>31</v>
      </c>
      <c r="C2" s="935" t="s">
        <v>7748</v>
      </c>
      <c r="D2" s="935"/>
      <c r="E2" s="5"/>
      <c r="F2" s="5"/>
      <c r="G2" s="5"/>
    </row>
    <row r="3" spans="1:7" s="459" customFormat="1" ht="15.75">
      <c r="A3" s="27"/>
      <c r="B3" s="28" t="s">
        <v>32</v>
      </c>
      <c r="C3" s="26" t="s">
        <v>91</v>
      </c>
      <c r="D3" s="25"/>
      <c r="E3" s="5"/>
      <c r="F3" s="5"/>
      <c r="G3" s="5"/>
    </row>
    <row r="4" spans="1:7" ht="14.25">
      <c r="A4" s="27"/>
      <c r="B4" s="28" t="s">
        <v>13605</v>
      </c>
      <c r="C4" s="19" t="s">
        <v>7836</v>
      </c>
      <c r="D4" s="19"/>
      <c r="E4" s="19"/>
      <c r="F4" s="19"/>
      <c r="G4" s="19"/>
    </row>
    <row r="5" spans="1:7" ht="15.75">
      <c r="A5" s="155"/>
      <c r="B5" s="829"/>
      <c r="C5" s="2"/>
      <c r="D5" s="840"/>
    </row>
    <row r="6" spans="1:7" ht="12.75">
      <c r="A6" s="930" t="s">
        <v>8058</v>
      </c>
      <c r="B6" s="954" t="s">
        <v>7836</v>
      </c>
      <c r="C6" s="954" t="s">
        <v>9587</v>
      </c>
      <c r="D6" s="954"/>
    </row>
    <row r="7" spans="1:7" ht="22.5">
      <c r="A7" s="930"/>
      <c r="B7" s="954"/>
      <c r="C7" s="158" t="s">
        <v>8001</v>
      </c>
      <c r="D7" s="158" t="s">
        <v>8040</v>
      </c>
    </row>
    <row r="8" spans="1:7" ht="18" customHeight="1">
      <c r="A8" s="841"/>
      <c r="B8" s="90" t="s">
        <v>13606</v>
      </c>
      <c r="C8" s="842">
        <f>SUM(C9:C10)</f>
        <v>1040548149</v>
      </c>
      <c r="D8" s="842">
        <f>SUM(D9:D10)</f>
        <v>969413000</v>
      </c>
    </row>
    <row r="9" spans="1:7" ht="18" customHeight="1">
      <c r="A9" s="841"/>
      <c r="B9" s="843" t="s">
        <v>13607</v>
      </c>
      <c r="C9" s="844">
        <v>1000747012</v>
      </c>
      <c r="D9" s="844">
        <v>849413000</v>
      </c>
    </row>
    <row r="10" spans="1:7" s="459" customFormat="1" ht="18" customHeight="1">
      <c r="A10" s="841"/>
      <c r="B10" s="845" t="s">
        <v>13608</v>
      </c>
      <c r="C10" s="844">
        <v>39801137</v>
      </c>
      <c r="D10" s="844">
        <v>120000000</v>
      </c>
    </row>
  </sheetData>
  <mergeCells count="4">
    <mergeCell ref="C2:D2"/>
    <mergeCell ref="A6:A7"/>
    <mergeCell ref="B6:B7"/>
    <mergeCell ref="C6:D6"/>
  </mergeCells>
  <printOptions horizontalCentered="1"/>
  <pageMargins left="0.62992125984251968" right="0.23622047244094491" top="0.74803149606299213" bottom="0.74803149606299213" header="0.31496062992125984" footer="0.31496062992125984"/>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03"/>
  <sheetViews>
    <sheetView zoomScaleNormal="100" zoomScaleSheetLayoutView="100" workbookViewId="0">
      <selection activeCell="G18" sqref="G18"/>
    </sheetView>
  </sheetViews>
  <sheetFormatPr defaultRowHeight="12.75"/>
  <cols>
    <col min="1" max="1" width="8.85546875" style="884" customWidth="1"/>
    <col min="2" max="2" width="56.28515625" style="884" customWidth="1"/>
    <col min="3" max="3" width="9.42578125" style="846" bestFit="1" customWidth="1"/>
    <col min="4" max="4" width="11.5703125" style="846" customWidth="1"/>
    <col min="5" max="6" width="11.7109375" style="846" customWidth="1"/>
    <col min="7" max="7" width="9.42578125" style="846" customWidth="1"/>
    <col min="8" max="8" width="9.42578125" style="848" customWidth="1"/>
    <col min="9" max="9" width="12.42578125" style="848" customWidth="1"/>
    <col min="10" max="16384" width="9.140625" style="848"/>
  </cols>
  <sheetData>
    <row r="1" spans="1:9" s="1" customFormat="1" ht="15.75">
      <c r="A1" s="27"/>
      <c r="B1" s="28" t="s">
        <v>30</v>
      </c>
      <c r="C1" s="24" t="s">
        <v>7740</v>
      </c>
      <c r="D1" s="25"/>
      <c r="E1" s="5"/>
      <c r="F1" s="5"/>
      <c r="G1" s="459"/>
    </row>
    <row r="2" spans="1:9" s="1" customFormat="1" ht="15.75">
      <c r="A2" s="27"/>
      <c r="B2" s="28" t="s">
        <v>31</v>
      </c>
      <c r="C2" s="935" t="s">
        <v>7748</v>
      </c>
      <c r="D2" s="935"/>
      <c r="E2" s="5"/>
      <c r="F2" s="5"/>
      <c r="G2" s="459"/>
    </row>
    <row r="3" spans="1:9" s="1" customFormat="1" ht="15.75">
      <c r="A3" s="27"/>
      <c r="B3" s="28" t="s">
        <v>32</v>
      </c>
      <c r="C3" s="26" t="s">
        <v>91</v>
      </c>
      <c r="D3" s="25"/>
      <c r="E3" s="5"/>
      <c r="F3" s="5"/>
      <c r="G3" s="459"/>
    </row>
    <row r="4" spans="1:9" s="1" customFormat="1" ht="15.75">
      <c r="A4" s="27"/>
      <c r="B4" s="28" t="s">
        <v>13609</v>
      </c>
      <c r="C4" s="19" t="s">
        <v>7838</v>
      </c>
      <c r="D4" s="19"/>
      <c r="E4" s="19"/>
      <c r="F4" s="19"/>
      <c r="G4" s="459"/>
    </row>
    <row r="5" spans="1:9" ht="15.75">
      <c r="A5" s="459"/>
      <c r="B5" s="1"/>
      <c r="C5" s="1"/>
      <c r="D5" s="1"/>
      <c r="F5" s="847"/>
      <c r="G5" s="847"/>
    </row>
    <row r="6" spans="1:9" s="1" customFormat="1" ht="93.75" customHeight="1">
      <c r="A6" s="38" t="s">
        <v>13610</v>
      </c>
      <c r="B6" s="38" t="s">
        <v>13611</v>
      </c>
      <c r="C6" s="158" t="s">
        <v>13612</v>
      </c>
      <c r="D6" s="158" t="s">
        <v>13613</v>
      </c>
      <c r="E6" s="158" t="s">
        <v>13614</v>
      </c>
      <c r="F6" s="158" t="s">
        <v>13615</v>
      </c>
      <c r="G6" s="158" t="s">
        <v>13616</v>
      </c>
      <c r="H6" s="158" t="s">
        <v>13617</v>
      </c>
      <c r="I6" s="158" t="s">
        <v>13618</v>
      </c>
    </row>
    <row r="7" spans="1:9">
      <c r="A7" s="1055" t="s">
        <v>13619</v>
      </c>
      <c r="B7" s="1055"/>
      <c r="C7" s="1055"/>
      <c r="D7" s="1055"/>
      <c r="E7" s="1055"/>
      <c r="F7" s="1055"/>
      <c r="G7" s="1055"/>
      <c r="H7" s="1055"/>
      <c r="I7" s="1055"/>
    </row>
    <row r="8" spans="1:9" s="855" customFormat="1">
      <c r="A8" s="849" t="s">
        <v>7475</v>
      </c>
      <c r="B8" s="850" t="s">
        <v>7476</v>
      </c>
      <c r="C8" s="1056">
        <v>2130</v>
      </c>
      <c r="D8" s="1057">
        <v>3309</v>
      </c>
      <c r="E8" s="1058">
        <v>5439</v>
      </c>
      <c r="F8" s="1059">
        <v>3615</v>
      </c>
      <c r="G8" s="1060">
        <v>208.22</v>
      </c>
      <c r="H8" s="1059">
        <v>0</v>
      </c>
      <c r="I8" s="1059">
        <v>0</v>
      </c>
    </row>
    <row r="9" spans="1:9" s="855" customFormat="1">
      <c r="A9" s="849" t="s">
        <v>7477</v>
      </c>
      <c r="B9" s="850" t="s">
        <v>7478</v>
      </c>
      <c r="C9" s="1056"/>
      <c r="D9" s="1057"/>
      <c r="E9" s="1058"/>
      <c r="F9" s="1059"/>
      <c r="G9" s="1060"/>
      <c r="H9" s="1059"/>
      <c r="I9" s="1059"/>
    </row>
    <row r="10" spans="1:9" s="855" customFormat="1">
      <c r="A10" s="849" t="s">
        <v>7479</v>
      </c>
      <c r="B10" s="850" t="s">
        <v>13620</v>
      </c>
      <c r="C10" s="851">
        <v>6</v>
      </c>
      <c r="D10" s="852">
        <v>21</v>
      </c>
      <c r="E10" s="853">
        <v>67</v>
      </c>
      <c r="F10" s="300">
        <v>26</v>
      </c>
      <c r="G10" s="854">
        <v>112.86</v>
      </c>
      <c r="H10" s="300">
        <v>0</v>
      </c>
      <c r="I10" s="856">
        <v>0</v>
      </c>
    </row>
    <row r="11" spans="1:9" s="855" customFormat="1">
      <c r="A11" s="849" t="s">
        <v>7481</v>
      </c>
      <c r="B11" s="850" t="s">
        <v>13621</v>
      </c>
      <c r="C11" s="851">
        <v>1832</v>
      </c>
      <c r="D11" s="852">
        <v>2737</v>
      </c>
      <c r="E11" s="853">
        <v>3470</v>
      </c>
      <c r="F11" s="300">
        <v>3329</v>
      </c>
      <c r="G11" s="854">
        <v>185.41</v>
      </c>
      <c r="H11" s="300">
        <v>0</v>
      </c>
      <c r="I11" s="856">
        <v>0</v>
      </c>
    </row>
    <row r="12" spans="1:9" s="855" customFormat="1">
      <c r="A12" s="849" t="s">
        <v>7483</v>
      </c>
      <c r="B12" s="850" t="s">
        <v>7484</v>
      </c>
      <c r="C12" s="851">
        <v>393</v>
      </c>
      <c r="D12" s="852">
        <v>526</v>
      </c>
      <c r="E12" s="853">
        <v>953</v>
      </c>
      <c r="F12" s="300">
        <v>724</v>
      </c>
      <c r="G12" s="854">
        <v>167.4</v>
      </c>
      <c r="H12" s="300">
        <v>0</v>
      </c>
      <c r="I12" s="856">
        <v>0</v>
      </c>
    </row>
    <row r="13" spans="1:9" s="855" customFormat="1">
      <c r="A13" s="849" t="s">
        <v>7485</v>
      </c>
      <c r="B13" s="850" t="s">
        <v>7486</v>
      </c>
      <c r="C13" s="851">
        <v>12</v>
      </c>
      <c r="D13" s="852">
        <v>16</v>
      </c>
      <c r="E13" s="853">
        <v>17</v>
      </c>
      <c r="F13" s="300">
        <v>34</v>
      </c>
      <c r="G13" s="854">
        <v>128.13</v>
      </c>
      <c r="H13" s="300">
        <v>0</v>
      </c>
      <c r="I13" s="856">
        <v>0</v>
      </c>
    </row>
    <row r="14" spans="1:9" s="855" customFormat="1">
      <c r="A14" s="849" t="s">
        <v>7487</v>
      </c>
      <c r="B14" s="850" t="s">
        <v>7488</v>
      </c>
      <c r="C14" s="851">
        <v>0</v>
      </c>
      <c r="D14" s="852">
        <v>0</v>
      </c>
      <c r="E14" s="853">
        <v>0</v>
      </c>
      <c r="F14" s="300">
        <v>0</v>
      </c>
      <c r="G14" s="854">
        <v>0</v>
      </c>
      <c r="H14" s="300">
        <v>0</v>
      </c>
      <c r="I14" s="856">
        <v>0</v>
      </c>
    </row>
    <row r="15" spans="1:9" s="855" customFormat="1">
      <c r="A15" s="849" t="s">
        <v>7489</v>
      </c>
      <c r="B15" s="850" t="s">
        <v>7490</v>
      </c>
      <c r="C15" s="851">
        <v>307</v>
      </c>
      <c r="D15" s="852">
        <v>1461</v>
      </c>
      <c r="E15" s="853">
        <v>2304</v>
      </c>
      <c r="F15" s="300">
        <v>1473</v>
      </c>
      <c r="G15" s="854">
        <v>115.54</v>
      </c>
      <c r="H15" s="300">
        <v>0</v>
      </c>
      <c r="I15" s="856">
        <v>0</v>
      </c>
    </row>
    <row r="16" spans="1:9" s="855" customFormat="1">
      <c r="A16" s="849" t="s">
        <v>7493</v>
      </c>
      <c r="B16" s="850" t="s">
        <v>7494</v>
      </c>
      <c r="C16" s="851">
        <v>16</v>
      </c>
      <c r="D16" s="852">
        <v>65</v>
      </c>
      <c r="E16" s="853">
        <v>102</v>
      </c>
      <c r="F16" s="300">
        <v>67</v>
      </c>
      <c r="G16" s="854">
        <v>114.23</v>
      </c>
      <c r="H16" s="300">
        <v>0</v>
      </c>
      <c r="I16" s="856">
        <v>0</v>
      </c>
    </row>
    <row r="17" spans="1:9" s="855" customFormat="1" ht="24">
      <c r="A17" s="857">
        <v>4000001</v>
      </c>
      <c r="B17" s="858" t="s">
        <v>7577</v>
      </c>
      <c r="C17" s="851">
        <v>848</v>
      </c>
      <c r="D17" s="852">
        <v>573</v>
      </c>
      <c r="E17" s="853">
        <v>727</v>
      </c>
      <c r="F17" s="300">
        <v>1602</v>
      </c>
      <c r="G17" s="854">
        <v>212.8</v>
      </c>
      <c r="H17" s="851">
        <v>4471</v>
      </c>
      <c r="I17" s="859">
        <v>2900</v>
      </c>
    </row>
    <row r="18" spans="1:9" s="855" customFormat="1" ht="16.5" customHeight="1">
      <c r="A18" s="857">
        <v>4000010</v>
      </c>
      <c r="B18" s="858" t="s">
        <v>7578</v>
      </c>
      <c r="C18" s="851">
        <v>0</v>
      </c>
      <c r="D18" s="852">
        <v>1</v>
      </c>
      <c r="E18" s="853">
        <v>1</v>
      </c>
      <c r="F18" s="300">
        <v>1</v>
      </c>
      <c r="G18" s="854">
        <v>269</v>
      </c>
      <c r="H18" s="851">
        <v>4466</v>
      </c>
      <c r="I18" s="859">
        <v>2900</v>
      </c>
    </row>
    <row r="19" spans="1:9" s="855" customFormat="1" ht="24">
      <c r="A19" s="857">
        <v>4000020</v>
      </c>
      <c r="B19" s="858" t="s">
        <v>7579</v>
      </c>
      <c r="C19" s="851">
        <v>34</v>
      </c>
      <c r="D19" s="852">
        <v>234</v>
      </c>
      <c r="E19" s="853">
        <v>335</v>
      </c>
      <c r="F19" s="300">
        <v>254</v>
      </c>
      <c r="G19" s="854">
        <v>230.15</v>
      </c>
      <c r="H19" s="851">
        <v>2179</v>
      </c>
      <c r="I19" s="859">
        <v>1400</v>
      </c>
    </row>
    <row r="20" spans="1:9" s="855" customFormat="1" ht="24">
      <c r="A20" s="857">
        <v>4000030</v>
      </c>
      <c r="B20" s="858" t="s">
        <v>7580</v>
      </c>
      <c r="C20" s="851">
        <v>1</v>
      </c>
      <c r="D20" s="852">
        <v>1</v>
      </c>
      <c r="E20" s="853">
        <v>1</v>
      </c>
      <c r="F20" s="300">
        <v>2</v>
      </c>
      <c r="G20" s="854">
        <v>143</v>
      </c>
      <c r="H20" s="851">
        <v>2173</v>
      </c>
      <c r="I20" s="859">
        <v>1400</v>
      </c>
    </row>
    <row r="21" spans="1:9" s="855" customFormat="1" ht="24">
      <c r="A21" s="857">
        <v>4000040</v>
      </c>
      <c r="B21" s="858" t="s">
        <v>7581</v>
      </c>
      <c r="C21" s="851">
        <v>0</v>
      </c>
      <c r="D21" s="852">
        <v>0</v>
      </c>
      <c r="E21" s="853">
        <v>0</v>
      </c>
      <c r="F21" s="300">
        <v>0</v>
      </c>
      <c r="G21" s="854">
        <v>0</v>
      </c>
      <c r="H21" s="851">
        <v>0</v>
      </c>
      <c r="I21" s="859">
        <v>0</v>
      </c>
    </row>
    <row r="22" spans="1:9" s="855" customFormat="1" ht="24">
      <c r="A22" s="857">
        <v>4000050</v>
      </c>
      <c r="B22" s="858" t="s">
        <v>7582</v>
      </c>
      <c r="C22" s="851">
        <v>0</v>
      </c>
      <c r="D22" s="852">
        <v>0</v>
      </c>
      <c r="E22" s="853">
        <v>0</v>
      </c>
      <c r="F22" s="300">
        <v>0</v>
      </c>
      <c r="G22" s="854">
        <v>0</v>
      </c>
      <c r="H22" s="851">
        <v>0</v>
      </c>
      <c r="I22" s="859">
        <v>0</v>
      </c>
    </row>
    <row r="23" spans="1:9" s="855" customFormat="1" ht="24">
      <c r="A23" s="857">
        <v>4000060</v>
      </c>
      <c r="B23" s="858" t="s">
        <v>7583</v>
      </c>
      <c r="C23" s="851">
        <v>1</v>
      </c>
      <c r="D23" s="852">
        <v>0</v>
      </c>
      <c r="E23" s="853">
        <v>0</v>
      </c>
      <c r="F23" s="300">
        <v>2</v>
      </c>
      <c r="G23" s="854">
        <v>0</v>
      </c>
      <c r="H23" s="851">
        <v>0</v>
      </c>
      <c r="I23" s="859">
        <v>0</v>
      </c>
    </row>
    <row r="24" spans="1:9" s="855" customFormat="1" ht="24">
      <c r="A24" s="857">
        <v>4000070</v>
      </c>
      <c r="B24" s="858" t="s">
        <v>7584</v>
      </c>
      <c r="C24" s="851">
        <v>0</v>
      </c>
      <c r="D24" s="852">
        <v>0</v>
      </c>
      <c r="E24" s="853">
        <v>0</v>
      </c>
      <c r="F24" s="300">
        <v>0</v>
      </c>
      <c r="G24" s="854">
        <v>0</v>
      </c>
      <c r="H24" s="851">
        <v>0</v>
      </c>
      <c r="I24" s="859">
        <v>0</v>
      </c>
    </row>
    <row r="25" spans="1:9" s="855" customFormat="1" ht="24">
      <c r="A25" s="857">
        <v>4000080</v>
      </c>
      <c r="B25" s="858" t="s">
        <v>7585</v>
      </c>
      <c r="C25" s="851">
        <v>18</v>
      </c>
      <c r="D25" s="852">
        <v>15</v>
      </c>
      <c r="E25" s="853">
        <v>28</v>
      </c>
      <c r="F25" s="300">
        <v>35</v>
      </c>
      <c r="G25" s="854">
        <v>178.47</v>
      </c>
      <c r="H25" s="851">
        <v>187</v>
      </c>
      <c r="I25" s="859">
        <v>120</v>
      </c>
    </row>
    <row r="26" spans="1:9" s="855" customFormat="1" ht="24">
      <c r="A26" s="857">
        <v>4000090</v>
      </c>
      <c r="B26" s="858" t="s">
        <v>7586</v>
      </c>
      <c r="C26" s="851">
        <v>0</v>
      </c>
      <c r="D26" s="852">
        <v>0</v>
      </c>
      <c r="E26" s="853">
        <v>0</v>
      </c>
      <c r="F26" s="300">
        <v>0</v>
      </c>
      <c r="G26" s="854">
        <v>0</v>
      </c>
      <c r="H26" s="851">
        <v>187</v>
      </c>
      <c r="I26" s="859">
        <v>120</v>
      </c>
    </row>
    <row r="27" spans="1:9" s="855" customFormat="1">
      <c r="A27" s="857">
        <v>4000100</v>
      </c>
      <c r="B27" s="858" t="s">
        <v>7587</v>
      </c>
      <c r="C27" s="851">
        <v>0</v>
      </c>
      <c r="D27" s="852">
        <v>1</v>
      </c>
      <c r="E27" s="853">
        <v>1</v>
      </c>
      <c r="F27" s="300">
        <v>1</v>
      </c>
      <c r="G27" s="860">
        <v>67</v>
      </c>
      <c r="H27" s="851">
        <v>1</v>
      </c>
      <c r="I27" s="859">
        <v>1</v>
      </c>
    </row>
    <row r="28" spans="1:9" s="855" customFormat="1">
      <c r="A28" s="857">
        <v>4000110</v>
      </c>
      <c r="B28" s="858" t="s">
        <v>7588</v>
      </c>
      <c r="C28" s="851">
        <v>0</v>
      </c>
      <c r="D28" s="852">
        <v>0</v>
      </c>
      <c r="E28" s="853">
        <v>0</v>
      </c>
      <c r="F28" s="300">
        <v>0</v>
      </c>
      <c r="G28" s="854">
        <v>0</v>
      </c>
      <c r="H28" s="851">
        <v>1</v>
      </c>
      <c r="I28" s="859">
        <v>1</v>
      </c>
    </row>
    <row r="29" spans="1:9" s="855" customFormat="1">
      <c r="A29" s="857">
        <v>4000120</v>
      </c>
      <c r="B29" s="858" t="s">
        <v>7589</v>
      </c>
      <c r="C29" s="851">
        <v>0</v>
      </c>
      <c r="D29" s="852">
        <v>0</v>
      </c>
      <c r="E29" s="853">
        <v>0</v>
      </c>
      <c r="F29" s="300">
        <v>0</v>
      </c>
      <c r="G29" s="854">
        <v>0</v>
      </c>
      <c r="H29" s="851">
        <v>0</v>
      </c>
      <c r="I29" s="859">
        <v>0</v>
      </c>
    </row>
    <row r="30" spans="1:9" s="861" customFormat="1">
      <c r="A30" s="857">
        <v>4000130</v>
      </c>
      <c r="B30" s="858" t="s">
        <v>7590</v>
      </c>
      <c r="C30" s="851">
        <v>0</v>
      </c>
      <c r="D30" s="852">
        <v>0</v>
      </c>
      <c r="E30" s="853">
        <v>0</v>
      </c>
      <c r="F30" s="300">
        <v>0</v>
      </c>
      <c r="G30" s="854">
        <v>0</v>
      </c>
      <c r="H30" s="851">
        <v>0</v>
      </c>
      <c r="I30" s="859">
        <v>0</v>
      </c>
    </row>
    <row r="31" spans="1:9" s="855" customFormat="1" ht="24">
      <c r="A31" s="857">
        <v>4000140</v>
      </c>
      <c r="B31" s="858" t="s">
        <v>7591</v>
      </c>
      <c r="C31" s="851">
        <v>0</v>
      </c>
      <c r="D31" s="852">
        <v>0</v>
      </c>
      <c r="E31" s="853">
        <v>0</v>
      </c>
      <c r="F31" s="300">
        <v>0</v>
      </c>
      <c r="G31" s="854">
        <v>0</v>
      </c>
      <c r="H31" s="851">
        <v>2</v>
      </c>
      <c r="I31" s="859">
        <v>1</v>
      </c>
    </row>
    <row r="32" spans="1:9" s="855" customFormat="1" ht="24">
      <c r="A32" s="857">
        <v>4000150</v>
      </c>
      <c r="B32" s="858" t="s">
        <v>7592</v>
      </c>
      <c r="C32" s="851">
        <v>0</v>
      </c>
      <c r="D32" s="852">
        <v>0</v>
      </c>
      <c r="E32" s="853">
        <v>0</v>
      </c>
      <c r="F32" s="300">
        <v>0</v>
      </c>
      <c r="G32" s="854">
        <v>0</v>
      </c>
      <c r="H32" s="851">
        <v>2</v>
      </c>
      <c r="I32" s="859">
        <v>1</v>
      </c>
    </row>
    <row r="33" spans="1:9" s="855" customFormat="1" ht="24">
      <c r="A33" s="857">
        <v>4000160</v>
      </c>
      <c r="B33" s="858" t="s">
        <v>7593</v>
      </c>
      <c r="C33" s="851">
        <v>0</v>
      </c>
      <c r="D33" s="852">
        <v>0</v>
      </c>
      <c r="E33" s="853">
        <v>1</v>
      </c>
      <c r="F33" s="300">
        <v>0</v>
      </c>
      <c r="G33" s="854">
        <v>0</v>
      </c>
      <c r="H33" s="851">
        <v>2</v>
      </c>
      <c r="I33" s="859">
        <v>2</v>
      </c>
    </row>
    <row r="34" spans="1:9" s="855" customFormat="1" ht="24">
      <c r="A34" s="857">
        <v>4000170</v>
      </c>
      <c r="B34" s="858" t="s">
        <v>7594</v>
      </c>
      <c r="C34" s="851">
        <v>0</v>
      </c>
      <c r="D34" s="852">
        <v>0</v>
      </c>
      <c r="E34" s="853">
        <v>0</v>
      </c>
      <c r="F34" s="300">
        <v>0</v>
      </c>
      <c r="G34" s="854">
        <v>0</v>
      </c>
      <c r="H34" s="851">
        <v>2</v>
      </c>
      <c r="I34" s="859">
        <v>2</v>
      </c>
    </row>
    <row r="35" spans="1:9" s="855" customFormat="1" ht="24">
      <c r="A35" s="857">
        <v>4000180</v>
      </c>
      <c r="B35" s="858" t="s">
        <v>7595</v>
      </c>
      <c r="C35" s="851">
        <v>0</v>
      </c>
      <c r="D35" s="852">
        <v>0</v>
      </c>
      <c r="E35" s="853">
        <v>0</v>
      </c>
      <c r="F35" s="300">
        <v>0</v>
      </c>
      <c r="G35" s="854">
        <v>0</v>
      </c>
      <c r="H35" s="851">
        <v>3</v>
      </c>
      <c r="I35" s="859">
        <v>1</v>
      </c>
    </row>
    <row r="36" spans="1:9" s="855" customFormat="1" ht="24">
      <c r="A36" s="857">
        <v>4000190</v>
      </c>
      <c r="B36" s="858" t="s">
        <v>7596</v>
      </c>
      <c r="C36" s="851">
        <v>0</v>
      </c>
      <c r="D36" s="852">
        <v>0</v>
      </c>
      <c r="E36" s="853">
        <v>0</v>
      </c>
      <c r="F36" s="300">
        <v>0</v>
      </c>
      <c r="G36" s="854">
        <v>0</v>
      </c>
      <c r="H36" s="851">
        <v>3</v>
      </c>
      <c r="I36" s="859">
        <v>1</v>
      </c>
    </row>
    <row r="37" spans="1:9" s="855" customFormat="1" ht="24">
      <c r="A37" s="857">
        <v>4000200</v>
      </c>
      <c r="B37" s="858" t="s">
        <v>7597</v>
      </c>
      <c r="C37" s="851">
        <v>0</v>
      </c>
      <c r="D37" s="852">
        <v>0</v>
      </c>
      <c r="E37" s="853">
        <v>0</v>
      </c>
      <c r="F37" s="300">
        <v>0</v>
      </c>
      <c r="G37" s="854">
        <v>0</v>
      </c>
      <c r="H37" s="851">
        <v>2</v>
      </c>
      <c r="I37" s="859">
        <v>1</v>
      </c>
    </row>
    <row r="38" spans="1:9" s="855" customFormat="1" ht="24">
      <c r="A38" s="857">
        <v>4000210</v>
      </c>
      <c r="B38" s="858" t="s">
        <v>7598</v>
      </c>
      <c r="C38" s="851">
        <v>0</v>
      </c>
      <c r="D38" s="852">
        <v>0</v>
      </c>
      <c r="E38" s="853">
        <v>0</v>
      </c>
      <c r="F38" s="300">
        <v>0</v>
      </c>
      <c r="G38" s="854">
        <v>0</v>
      </c>
      <c r="H38" s="851">
        <v>2</v>
      </c>
      <c r="I38" s="859">
        <v>1</v>
      </c>
    </row>
    <row r="39" spans="1:9" s="855" customFormat="1" ht="15.75" customHeight="1">
      <c r="A39" s="857">
        <v>4000220</v>
      </c>
      <c r="B39" s="858" t="s">
        <v>7599</v>
      </c>
      <c r="C39" s="851">
        <v>0</v>
      </c>
      <c r="D39" s="852">
        <v>0</v>
      </c>
      <c r="E39" s="853">
        <v>0</v>
      </c>
      <c r="F39" s="300">
        <v>0</v>
      </c>
      <c r="G39" s="854">
        <v>0</v>
      </c>
      <c r="H39" s="851">
        <v>0</v>
      </c>
      <c r="I39" s="859">
        <v>0</v>
      </c>
    </row>
    <row r="40" spans="1:9" s="855" customFormat="1">
      <c r="A40" s="857">
        <v>4000230</v>
      </c>
      <c r="B40" s="858" t="s">
        <v>7600</v>
      </c>
      <c r="C40" s="851">
        <v>0</v>
      </c>
      <c r="D40" s="852">
        <v>0</v>
      </c>
      <c r="E40" s="853">
        <v>0</v>
      </c>
      <c r="F40" s="300">
        <v>0</v>
      </c>
      <c r="G40" s="854">
        <v>0</v>
      </c>
      <c r="H40" s="851">
        <v>0</v>
      </c>
      <c r="I40" s="859">
        <v>0</v>
      </c>
    </row>
    <row r="41" spans="1:9" s="855" customFormat="1" ht="24">
      <c r="A41" s="857">
        <v>4000240</v>
      </c>
      <c r="B41" s="858" t="s">
        <v>7601</v>
      </c>
      <c r="C41" s="851">
        <v>0</v>
      </c>
      <c r="D41" s="852">
        <v>0</v>
      </c>
      <c r="E41" s="853">
        <v>0</v>
      </c>
      <c r="F41" s="300">
        <v>0</v>
      </c>
      <c r="G41" s="854">
        <v>0</v>
      </c>
      <c r="H41" s="851">
        <v>0</v>
      </c>
      <c r="I41" s="859">
        <v>0</v>
      </c>
    </row>
    <row r="42" spans="1:9" s="855" customFormat="1" ht="19.5" customHeight="1">
      <c r="A42" s="857">
        <v>4000250</v>
      </c>
      <c r="B42" s="858" t="s">
        <v>7602</v>
      </c>
      <c r="C42" s="851">
        <v>0</v>
      </c>
      <c r="D42" s="852">
        <v>0</v>
      </c>
      <c r="E42" s="853">
        <v>0</v>
      </c>
      <c r="F42" s="300">
        <v>0</v>
      </c>
      <c r="G42" s="854">
        <v>0</v>
      </c>
      <c r="H42" s="851">
        <v>0</v>
      </c>
      <c r="I42" s="859">
        <v>0</v>
      </c>
    </row>
    <row r="43" spans="1:9" s="855" customFormat="1" ht="24">
      <c r="A43" s="857">
        <v>4000260</v>
      </c>
      <c r="B43" s="858" t="s">
        <v>7603</v>
      </c>
      <c r="C43" s="851">
        <v>2</v>
      </c>
      <c r="D43" s="852">
        <v>0</v>
      </c>
      <c r="E43" s="853">
        <v>0</v>
      </c>
      <c r="F43" s="300">
        <v>4</v>
      </c>
      <c r="G43" s="854">
        <v>0</v>
      </c>
      <c r="H43" s="851">
        <v>7</v>
      </c>
      <c r="I43" s="859">
        <v>5</v>
      </c>
    </row>
    <row r="44" spans="1:9" s="855" customFormat="1" ht="24">
      <c r="A44" s="857">
        <v>4000270</v>
      </c>
      <c r="B44" s="858" t="s">
        <v>7604</v>
      </c>
      <c r="C44" s="851">
        <v>0</v>
      </c>
      <c r="D44" s="852">
        <v>0</v>
      </c>
      <c r="E44" s="853">
        <v>0</v>
      </c>
      <c r="F44" s="300">
        <v>0</v>
      </c>
      <c r="G44" s="854">
        <v>0</v>
      </c>
      <c r="H44" s="851">
        <v>7</v>
      </c>
      <c r="I44" s="859">
        <v>5</v>
      </c>
    </row>
    <row r="45" spans="1:9" s="855" customFormat="1" ht="24">
      <c r="A45" s="857">
        <v>4000280</v>
      </c>
      <c r="B45" s="858" t="s">
        <v>7605</v>
      </c>
      <c r="C45" s="851">
        <v>0</v>
      </c>
      <c r="D45" s="852">
        <v>0</v>
      </c>
      <c r="E45" s="853">
        <v>0</v>
      </c>
      <c r="F45" s="300">
        <v>0</v>
      </c>
      <c r="G45" s="854">
        <v>0</v>
      </c>
      <c r="H45" s="851">
        <v>1</v>
      </c>
      <c r="I45" s="859">
        <v>1</v>
      </c>
    </row>
    <row r="46" spans="1:9" s="855" customFormat="1" ht="24">
      <c r="A46" s="857">
        <v>4000290</v>
      </c>
      <c r="B46" s="858" t="s">
        <v>7606</v>
      </c>
      <c r="C46" s="851">
        <v>0</v>
      </c>
      <c r="D46" s="852">
        <v>0</v>
      </c>
      <c r="E46" s="853">
        <v>0</v>
      </c>
      <c r="F46" s="300">
        <v>0</v>
      </c>
      <c r="G46" s="854">
        <v>0</v>
      </c>
      <c r="H46" s="851">
        <v>1</v>
      </c>
      <c r="I46" s="859">
        <v>1</v>
      </c>
    </row>
    <row r="47" spans="1:9" s="855" customFormat="1">
      <c r="A47" s="857">
        <v>4000300</v>
      </c>
      <c r="B47" s="858" t="s">
        <v>7607</v>
      </c>
      <c r="C47" s="851">
        <v>0</v>
      </c>
      <c r="D47" s="852">
        <v>0</v>
      </c>
      <c r="E47" s="853">
        <v>0</v>
      </c>
      <c r="F47" s="300">
        <v>0</v>
      </c>
      <c r="G47" s="854">
        <v>0</v>
      </c>
      <c r="H47" s="851">
        <v>1</v>
      </c>
      <c r="I47" s="859">
        <v>1</v>
      </c>
    </row>
    <row r="48" spans="1:9" s="855" customFormat="1">
      <c r="A48" s="857">
        <v>4000310</v>
      </c>
      <c r="B48" s="858" t="s">
        <v>7608</v>
      </c>
      <c r="C48" s="851">
        <v>0</v>
      </c>
      <c r="D48" s="852">
        <v>0</v>
      </c>
      <c r="E48" s="853">
        <v>0</v>
      </c>
      <c r="F48" s="300">
        <v>0</v>
      </c>
      <c r="G48" s="854">
        <v>0</v>
      </c>
      <c r="H48" s="851">
        <v>0</v>
      </c>
      <c r="I48" s="859">
        <v>0</v>
      </c>
    </row>
    <row r="49" spans="1:9" s="855" customFormat="1">
      <c r="A49" s="857">
        <v>4000320</v>
      </c>
      <c r="B49" s="858" t="s">
        <v>7609</v>
      </c>
      <c r="C49" s="851">
        <v>0</v>
      </c>
      <c r="D49" s="852">
        <v>0</v>
      </c>
      <c r="E49" s="853">
        <v>0</v>
      </c>
      <c r="F49" s="300">
        <v>0</v>
      </c>
      <c r="G49" s="854">
        <v>0</v>
      </c>
      <c r="H49" s="851">
        <v>3</v>
      </c>
      <c r="I49" s="859">
        <v>3</v>
      </c>
    </row>
    <row r="50" spans="1:9" s="855" customFormat="1">
      <c r="A50" s="857">
        <v>4000330</v>
      </c>
      <c r="B50" s="858" t="s">
        <v>7610</v>
      </c>
      <c r="C50" s="851">
        <v>0</v>
      </c>
      <c r="D50" s="852">
        <v>0</v>
      </c>
      <c r="E50" s="853">
        <v>0</v>
      </c>
      <c r="F50" s="300">
        <v>0</v>
      </c>
      <c r="G50" s="854">
        <v>0</v>
      </c>
      <c r="H50" s="851">
        <v>3</v>
      </c>
      <c r="I50" s="859">
        <v>3</v>
      </c>
    </row>
    <row r="51" spans="1:9" s="855" customFormat="1">
      <c r="A51" s="857">
        <v>4000340</v>
      </c>
      <c r="B51" s="858" t="s">
        <v>7611</v>
      </c>
      <c r="C51" s="851">
        <v>0</v>
      </c>
      <c r="D51" s="852">
        <v>0</v>
      </c>
      <c r="E51" s="853">
        <v>0</v>
      </c>
      <c r="F51" s="300">
        <v>0</v>
      </c>
      <c r="G51" s="854">
        <v>0</v>
      </c>
      <c r="H51" s="851">
        <v>0</v>
      </c>
      <c r="I51" s="859">
        <v>0</v>
      </c>
    </row>
    <row r="52" spans="1:9" s="855" customFormat="1">
      <c r="A52" s="857">
        <v>4000350</v>
      </c>
      <c r="B52" s="858" t="s">
        <v>7612</v>
      </c>
      <c r="C52" s="851">
        <v>0</v>
      </c>
      <c r="D52" s="852">
        <v>0</v>
      </c>
      <c r="E52" s="853">
        <v>0</v>
      </c>
      <c r="F52" s="300">
        <v>0</v>
      </c>
      <c r="G52" s="854">
        <v>0</v>
      </c>
      <c r="H52" s="851">
        <v>0</v>
      </c>
      <c r="I52" s="859">
        <v>0</v>
      </c>
    </row>
    <row r="53" spans="1:9" s="855" customFormat="1" ht="24">
      <c r="A53" s="857">
        <v>4000360</v>
      </c>
      <c r="B53" s="858" t="s">
        <v>7613</v>
      </c>
      <c r="C53" s="851">
        <v>0</v>
      </c>
      <c r="D53" s="852">
        <v>0</v>
      </c>
      <c r="E53" s="853">
        <v>0</v>
      </c>
      <c r="F53" s="300">
        <v>0</v>
      </c>
      <c r="G53" s="854">
        <v>0</v>
      </c>
      <c r="H53" s="851">
        <v>1</v>
      </c>
      <c r="I53" s="859">
        <v>1</v>
      </c>
    </row>
    <row r="54" spans="1:9" s="855" customFormat="1" ht="24">
      <c r="A54" s="857">
        <v>4000370</v>
      </c>
      <c r="B54" s="858" t="s">
        <v>7614</v>
      </c>
      <c r="C54" s="851">
        <v>0</v>
      </c>
      <c r="D54" s="852">
        <v>0</v>
      </c>
      <c r="E54" s="853">
        <v>0</v>
      </c>
      <c r="F54" s="300">
        <v>0</v>
      </c>
      <c r="G54" s="854">
        <v>0</v>
      </c>
      <c r="H54" s="851">
        <v>1</v>
      </c>
      <c r="I54" s="859">
        <v>1</v>
      </c>
    </row>
    <row r="55" spans="1:9" s="855" customFormat="1" ht="24">
      <c r="A55" s="857">
        <v>4000380</v>
      </c>
      <c r="B55" s="858" t="s">
        <v>7615</v>
      </c>
      <c r="C55" s="851">
        <v>0</v>
      </c>
      <c r="D55" s="852">
        <v>0</v>
      </c>
      <c r="E55" s="853">
        <v>0</v>
      </c>
      <c r="F55" s="300">
        <v>0</v>
      </c>
      <c r="G55" s="854">
        <v>0</v>
      </c>
      <c r="H55" s="851">
        <v>11</v>
      </c>
      <c r="I55" s="859">
        <v>5</v>
      </c>
    </row>
    <row r="56" spans="1:9" s="855" customFormat="1" ht="24">
      <c r="A56" s="857">
        <v>4000390</v>
      </c>
      <c r="B56" s="858" t="s">
        <v>7616</v>
      </c>
      <c r="C56" s="851">
        <v>0</v>
      </c>
      <c r="D56" s="852">
        <v>0</v>
      </c>
      <c r="E56" s="853">
        <v>0</v>
      </c>
      <c r="F56" s="300">
        <v>0</v>
      </c>
      <c r="G56" s="854">
        <v>0</v>
      </c>
      <c r="H56" s="851">
        <v>11</v>
      </c>
      <c r="I56" s="859">
        <v>5</v>
      </c>
    </row>
    <row r="57" spans="1:9" s="855" customFormat="1">
      <c r="A57" s="857">
        <v>4000400</v>
      </c>
      <c r="B57" s="858" t="s">
        <v>7617</v>
      </c>
      <c r="C57" s="851">
        <v>0</v>
      </c>
      <c r="D57" s="852">
        <v>0</v>
      </c>
      <c r="E57" s="853">
        <v>0</v>
      </c>
      <c r="F57" s="300">
        <v>0</v>
      </c>
      <c r="G57" s="854">
        <v>0</v>
      </c>
      <c r="H57" s="851">
        <v>128</v>
      </c>
      <c r="I57" s="859">
        <v>80</v>
      </c>
    </row>
    <row r="58" spans="1:9" s="855" customFormat="1">
      <c r="A58" s="857">
        <v>4000410</v>
      </c>
      <c r="B58" s="858" t="s">
        <v>7618</v>
      </c>
      <c r="C58" s="851">
        <v>0</v>
      </c>
      <c r="D58" s="852">
        <v>0</v>
      </c>
      <c r="E58" s="853">
        <v>0</v>
      </c>
      <c r="F58" s="300">
        <v>0</v>
      </c>
      <c r="G58" s="854">
        <v>0</v>
      </c>
      <c r="H58" s="851">
        <v>128</v>
      </c>
      <c r="I58" s="859">
        <v>80</v>
      </c>
    </row>
    <row r="59" spans="1:9" s="855" customFormat="1">
      <c r="A59" s="857">
        <v>4000420</v>
      </c>
      <c r="B59" s="858" t="s">
        <v>7619</v>
      </c>
      <c r="C59" s="851">
        <v>0</v>
      </c>
      <c r="D59" s="852">
        <v>0</v>
      </c>
      <c r="E59" s="853">
        <v>0</v>
      </c>
      <c r="F59" s="300">
        <v>0</v>
      </c>
      <c r="G59" s="854">
        <v>0</v>
      </c>
      <c r="H59" s="851">
        <v>123</v>
      </c>
      <c r="I59" s="859">
        <v>75</v>
      </c>
    </row>
    <row r="60" spans="1:9" s="855" customFormat="1">
      <c r="A60" s="857">
        <v>4000430</v>
      </c>
      <c r="B60" s="858" t="s">
        <v>7620</v>
      </c>
      <c r="C60" s="851">
        <v>0</v>
      </c>
      <c r="D60" s="852">
        <v>0</v>
      </c>
      <c r="E60" s="853">
        <v>0</v>
      </c>
      <c r="F60" s="300">
        <v>0</v>
      </c>
      <c r="G60" s="854">
        <v>0</v>
      </c>
      <c r="H60" s="851">
        <v>123</v>
      </c>
      <c r="I60" s="859">
        <v>75</v>
      </c>
    </row>
    <row r="61" spans="1:9" s="855" customFormat="1" ht="24">
      <c r="A61" s="857">
        <v>4000440</v>
      </c>
      <c r="B61" s="858" t="s">
        <v>7621</v>
      </c>
      <c r="C61" s="851">
        <v>312</v>
      </c>
      <c r="D61" s="852">
        <v>237</v>
      </c>
      <c r="E61" s="853">
        <v>269</v>
      </c>
      <c r="F61" s="300">
        <v>630</v>
      </c>
      <c r="G61" s="854">
        <v>197.15</v>
      </c>
      <c r="H61" s="851">
        <v>1572</v>
      </c>
      <c r="I61" s="859">
        <v>1200</v>
      </c>
    </row>
    <row r="62" spans="1:9" s="855" customFormat="1" ht="24">
      <c r="A62" s="857">
        <v>4000450</v>
      </c>
      <c r="B62" s="858" t="s">
        <v>7622</v>
      </c>
      <c r="C62" s="851">
        <v>1</v>
      </c>
      <c r="D62" s="852">
        <v>1</v>
      </c>
      <c r="E62" s="853">
        <v>1</v>
      </c>
      <c r="F62" s="300">
        <v>3</v>
      </c>
      <c r="G62" s="860">
        <v>95</v>
      </c>
      <c r="H62" s="851">
        <v>1572</v>
      </c>
      <c r="I62" s="859">
        <v>1200</v>
      </c>
    </row>
    <row r="63" spans="1:9" s="855" customFormat="1" ht="24">
      <c r="A63" s="857">
        <v>4000460</v>
      </c>
      <c r="B63" s="858" t="s">
        <v>7623</v>
      </c>
      <c r="C63" s="851">
        <v>0</v>
      </c>
      <c r="D63" s="852">
        <v>14</v>
      </c>
      <c r="E63" s="853">
        <v>22</v>
      </c>
      <c r="F63" s="300">
        <v>15</v>
      </c>
      <c r="G63" s="854">
        <v>185.79</v>
      </c>
      <c r="H63" s="851">
        <v>149</v>
      </c>
      <c r="I63" s="859">
        <v>110</v>
      </c>
    </row>
    <row r="64" spans="1:9" s="855" customFormat="1" ht="24">
      <c r="A64" s="857">
        <v>4000470</v>
      </c>
      <c r="B64" s="858" t="s">
        <v>7624</v>
      </c>
      <c r="C64" s="851">
        <v>0</v>
      </c>
      <c r="D64" s="852">
        <v>0</v>
      </c>
      <c r="E64" s="853">
        <v>0</v>
      </c>
      <c r="F64" s="300">
        <v>0</v>
      </c>
      <c r="G64" s="854">
        <v>0</v>
      </c>
      <c r="H64" s="851">
        <v>149</v>
      </c>
      <c r="I64" s="859">
        <v>110</v>
      </c>
    </row>
    <row r="65" spans="1:9" s="855" customFormat="1" ht="24">
      <c r="A65" s="857">
        <v>4000480</v>
      </c>
      <c r="B65" s="858" t="s">
        <v>7625</v>
      </c>
      <c r="C65" s="851">
        <v>31</v>
      </c>
      <c r="D65" s="852">
        <v>25</v>
      </c>
      <c r="E65" s="853">
        <v>39</v>
      </c>
      <c r="F65" s="300">
        <v>64</v>
      </c>
      <c r="G65" s="854">
        <v>206.36</v>
      </c>
      <c r="H65" s="851">
        <v>296</v>
      </c>
      <c r="I65" s="859">
        <v>220</v>
      </c>
    </row>
    <row r="66" spans="1:9" s="855" customFormat="1" ht="24">
      <c r="A66" s="857">
        <v>4000490</v>
      </c>
      <c r="B66" s="858" t="s">
        <v>7626</v>
      </c>
      <c r="C66" s="851">
        <v>0</v>
      </c>
      <c r="D66" s="852">
        <v>0</v>
      </c>
      <c r="E66" s="853">
        <v>0</v>
      </c>
      <c r="F66" s="300">
        <v>0</v>
      </c>
      <c r="G66" s="854">
        <v>0</v>
      </c>
      <c r="H66" s="851">
        <v>296</v>
      </c>
      <c r="I66" s="859">
        <v>220</v>
      </c>
    </row>
    <row r="67" spans="1:9" s="855" customFormat="1" ht="24">
      <c r="A67" s="857">
        <v>4000500</v>
      </c>
      <c r="B67" s="858" t="s">
        <v>7627</v>
      </c>
      <c r="C67" s="851">
        <v>0</v>
      </c>
      <c r="D67" s="852">
        <v>2</v>
      </c>
      <c r="E67" s="853">
        <v>4</v>
      </c>
      <c r="F67" s="300">
        <v>5</v>
      </c>
      <c r="G67" s="860">
        <v>167</v>
      </c>
      <c r="H67" s="851">
        <v>111</v>
      </c>
      <c r="I67" s="859">
        <v>85</v>
      </c>
    </row>
    <row r="68" spans="1:9" s="855" customFormat="1" ht="24">
      <c r="A68" s="857">
        <v>4000510</v>
      </c>
      <c r="B68" s="858" t="s">
        <v>7628</v>
      </c>
      <c r="C68" s="851">
        <v>0</v>
      </c>
      <c r="D68" s="852">
        <v>0</v>
      </c>
      <c r="E68" s="853">
        <v>0</v>
      </c>
      <c r="F68" s="300">
        <v>0</v>
      </c>
      <c r="G68" s="854">
        <v>0</v>
      </c>
      <c r="H68" s="851">
        <v>111</v>
      </c>
      <c r="I68" s="859">
        <v>85</v>
      </c>
    </row>
    <row r="69" spans="1:9" s="855" customFormat="1" ht="24">
      <c r="A69" s="857">
        <v>4000520</v>
      </c>
      <c r="B69" s="858" t="s">
        <v>7629</v>
      </c>
      <c r="C69" s="851">
        <v>499</v>
      </c>
      <c r="D69" s="852">
        <v>373</v>
      </c>
      <c r="E69" s="853">
        <v>456</v>
      </c>
      <c r="F69" s="300">
        <v>1017</v>
      </c>
      <c r="G69" s="854">
        <v>189.95</v>
      </c>
      <c r="H69" s="851">
        <v>2532</v>
      </c>
      <c r="I69" s="859">
        <v>1900</v>
      </c>
    </row>
    <row r="70" spans="1:9" s="855" customFormat="1" ht="24">
      <c r="A70" s="857">
        <v>4000530</v>
      </c>
      <c r="B70" s="858" t="s">
        <v>7630</v>
      </c>
      <c r="C70" s="851">
        <v>2</v>
      </c>
      <c r="D70" s="852">
        <v>0</v>
      </c>
      <c r="E70" s="853">
        <v>0</v>
      </c>
      <c r="F70" s="300">
        <v>2</v>
      </c>
      <c r="G70" s="854">
        <v>0</v>
      </c>
      <c r="H70" s="851">
        <v>2532</v>
      </c>
      <c r="I70" s="859">
        <v>1900</v>
      </c>
    </row>
    <row r="71" spans="1:9" s="855" customFormat="1" ht="24">
      <c r="A71" s="857">
        <v>4000540</v>
      </c>
      <c r="B71" s="858" t="s">
        <v>7631</v>
      </c>
      <c r="C71" s="851">
        <v>5</v>
      </c>
      <c r="D71" s="852">
        <v>20</v>
      </c>
      <c r="E71" s="853">
        <v>26</v>
      </c>
      <c r="F71" s="300">
        <v>26</v>
      </c>
      <c r="G71" s="860">
        <v>134</v>
      </c>
      <c r="H71" s="851">
        <v>187</v>
      </c>
      <c r="I71" s="859">
        <v>140</v>
      </c>
    </row>
    <row r="72" spans="1:9" s="855" customFormat="1" ht="24">
      <c r="A72" s="857">
        <v>4000550</v>
      </c>
      <c r="B72" s="858" t="s">
        <v>7632</v>
      </c>
      <c r="C72" s="851">
        <v>0</v>
      </c>
      <c r="D72" s="852">
        <v>0</v>
      </c>
      <c r="E72" s="853">
        <v>0</v>
      </c>
      <c r="F72" s="300">
        <v>0</v>
      </c>
      <c r="G72" s="854">
        <v>0</v>
      </c>
      <c r="H72" s="851">
        <v>187</v>
      </c>
      <c r="I72" s="859">
        <v>140</v>
      </c>
    </row>
    <row r="73" spans="1:9" s="855" customFormat="1" ht="24">
      <c r="A73" s="857">
        <v>4000560</v>
      </c>
      <c r="B73" s="858" t="s">
        <v>7633</v>
      </c>
      <c r="C73" s="851">
        <v>0</v>
      </c>
      <c r="D73" s="852">
        <v>0</v>
      </c>
      <c r="E73" s="853">
        <v>0</v>
      </c>
      <c r="F73" s="300">
        <v>0</v>
      </c>
      <c r="G73" s="854">
        <v>0</v>
      </c>
      <c r="H73" s="851">
        <v>0</v>
      </c>
      <c r="I73" s="859">
        <v>0</v>
      </c>
    </row>
    <row r="74" spans="1:9" s="855" customFormat="1" ht="24">
      <c r="A74" s="857">
        <v>4000570</v>
      </c>
      <c r="B74" s="858" t="s">
        <v>7634</v>
      </c>
      <c r="C74" s="851">
        <v>0</v>
      </c>
      <c r="D74" s="852">
        <v>0</v>
      </c>
      <c r="E74" s="853">
        <v>0</v>
      </c>
      <c r="F74" s="300">
        <v>0</v>
      </c>
      <c r="G74" s="854">
        <v>0</v>
      </c>
      <c r="H74" s="851">
        <v>0</v>
      </c>
      <c r="I74" s="859">
        <v>0</v>
      </c>
    </row>
    <row r="75" spans="1:9" s="855" customFormat="1" ht="24">
      <c r="A75" s="857">
        <v>4000580</v>
      </c>
      <c r="B75" s="858" t="s">
        <v>7635</v>
      </c>
      <c r="C75" s="851">
        <v>0</v>
      </c>
      <c r="D75" s="852">
        <v>0</v>
      </c>
      <c r="E75" s="853">
        <v>0</v>
      </c>
      <c r="F75" s="300">
        <v>0</v>
      </c>
      <c r="G75" s="854">
        <v>0</v>
      </c>
      <c r="H75" s="851">
        <v>0</v>
      </c>
      <c r="I75" s="859">
        <v>0</v>
      </c>
    </row>
    <row r="76" spans="1:9" s="855" customFormat="1" ht="16.5" customHeight="1">
      <c r="A76" s="857">
        <v>4000590</v>
      </c>
      <c r="B76" s="858" t="s">
        <v>7636</v>
      </c>
      <c r="C76" s="851">
        <v>0</v>
      </c>
      <c r="D76" s="852">
        <v>0</v>
      </c>
      <c r="E76" s="853">
        <v>0</v>
      </c>
      <c r="F76" s="300">
        <v>0</v>
      </c>
      <c r="G76" s="854">
        <v>0</v>
      </c>
      <c r="H76" s="851">
        <v>0</v>
      </c>
      <c r="I76" s="859">
        <v>0</v>
      </c>
    </row>
    <row r="77" spans="1:9" s="855" customFormat="1" ht="24">
      <c r="A77" s="857">
        <v>4000600</v>
      </c>
      <c r="B77" s="858" t="s">
        <v>7637</v>
      </c>
      <c r="C77" s="851">
        <v>0</v>
      </c>
      <c r="D77" s="852">
        <v>0</v>
      </c>
      <c r="E77" s="853">
        <v>0</v>
      </c>
      <c r="F77" s="300">
        <v>0</v>
      </c>
      <c r="G77" s="854">
        <v>0</v>
      </c>
      <c r="H77" s="851">
        <v>0</v>
      </c>
      <c r="I77" s="859">
        <v>0</v>
      </c>
    </row>
    <row r="78" spans="1:9" s="855" customFormat="1" ht="24">
      <c r="A78" s="857">
        <v>4000610</v>
      </c>
      <c r="B78" s="858" t="s">
        <v>7638</v>
      </c>
      <c r="C78" s="851">
        <v>0</v>
      </c>
      <c r="D78" s="852">
        <v>0</v>
      </c>
      <c r="E78" s="853">
        <v>0</v>
      </c>
      <c r="F78" s="300">
        <v>0</v>
      </c>
      <c r="G78" s="854">
        <v>0</v>
      </c>
      <c r="H78" s="851">
        <v>0</v>
      </c>
      <c r="I78" s="859">
        <v>0</v>
      </c>
    </row>
    <row r="79" spans="1:9" s="855" customFormat="1" ht="24">
      <c r="A79" s="857">
        <v>4000620</v>
      </c>
      <c r="B79" s="858" t="s">
        <v>13622</v>
      </c>
      <c r="C79" s="851">
        <v>0</v>
      </c>
      <c r="D79" s="852">
        <v>0</v>
      </c>
      <c r="E79" s="853">
        <v>0</v>
      </c>
      <c r="F79" s="300">
        <v>0</v>
      </c>
      <c r="G79" s="854">
        <v>0</v>
      </c>
      <c r="H79" s="851">
        <v>0</v>
      </c>
      <c r="I79" s="859">
        <v>0</v>
      </c>
    </row>
    <row r="80" spans="1:9" s="855" customFormat="1" ht="17.25" customHeight="1">
      <c r="A80" s="857">
        <v>4000630</v>
      </c>
      <c r="B80" s="858" t="s">
        <v>13623</v>
      </c>
      <c r="C80" s="851">
        <v>0</v>
      </c>
      <c r="D80" s="852">
        <v>0</v>
      </c>
      <c r="E80" s="853">
        <v>0</v>
      </c>
      <c r="F80" s="300">
        <v>0</v>
      </c>
      <c r="G80" s="854">
        <v>0</v>
      </c>
      <c r="H80" s="851">
        <v>0</v>
      </c>
      <c r="I80" s="859">
        <v>0</v>
      </c>
    </row>
    <row r="81" spans="1:9" s="855" customFormat="1" ht="24">
      <c r="A81" s="857">
        <v>4000640</v>
      </c>
      <c r="B81" s="858" t="s">
        <v>13624</v>
      </c>
      <c r="C81" s="851">
        <v>0</v>
      </c>
      <c r="D81" s="852">
        <v>0</v>
      </c>
      <c r="E81" s="853">
        <v>0</v>
      </c>
      <c r="F81" s="300">
        <v>0</v>
      </c>
      <c r="G81" s="854">
        <v>0</v>
      </c>
      <c r="H81" s="851">
        <v>0</v>
      </c>
      <c r="I81" s="859">
        <v>0</v>
      </c>
    </row>
    <row r="82" spans="1:9" s="855" customFormat="1" ht="18" customHeight="1">
      <c r="A82" s="857">
        <v>4000650</v>
      </c>
      <c r="B82" s="858" t="s">
        <v>13625</v>
      </c>
      <c r="C82" s="851">
        <v>0</v>
      </c>
      <c r="D82" s="852">
        <v>0</v>
      </c>
      <c r="E82" s="853">
        <v>0</v>
      </c>
      <c r="F82" s="300">
        <v>0</v>
      </c>
      <c r="G82" s="854">
        <v>0</v>
      </c>
      <c r="H82" s="851">
        <v>0</v>
      </c>
      <c r="I82" s="859">
        <v>0</v>
      </c>
    </row>
    <row r="83" spans="1:9" s="855" customFormat="1">
      <c r="A83" s="857">
        <v>4000660</v>
      </c>
      <c r="B83" s="858" t="s">
        <v>13626</v>
      </c>
      <c r="C83" s="851">
        <v>0</v>
      </c>
      <c r="D83" s="852">
        <v>0</v>
      </c>
      <c r="E83" s="853">
        <v>0</v>
      </c>
      <c r="F83" s="300">
        <v>0</v>
      </c>
      <c r="G83" s="854">
        <v>0</v>
      </c>
      <c r="H83" s="851">
        <v>0</v>
      </c>
      <c r="I83" s="859">
        <v>0</v>
      </c>
    </row>
    <row r="84" spans="1:9" s="855" customFormat="1">
      <c r="A84" s="857">
        <v>4000670</v>
      </c>
      <c r="B84" s="858" t="s">
        <v>13627</v>
      </c>
      <c r="C84" s="851">
        <v>0</v>
      </c>
      <c r="D84" s="852">
        <v>0</v>
      </c>
      <c r="E84" s="853">
        <v>0</v>
      </c>
      <c r="F84" s="300">
        <v>0</v>
      </c>
      <c r="G84" s="854">
        <v>0</v>
      </c>
      <c r="H84" s="851">
        <v>0</v>
      </c>
      <c r="I84" s="859">
        <v>0</v>
      </c>
    </row>
    <row r="85" spans="1:9" s="855" customFormat="1">
      <c r="A85" s="857">
        <v>4000680</v>
      </c>
      <c r="B85" s="858" t="s">
        <v>13628</v>
      </c>
      <c r="C85" s="851">
        <v>0</v>
      </c>
      <c r="D85" s="852">
        <v>0</v>
      </c>
      <c r="E85" s="853">
        <v>0</v>
      </c>
      <c r="F85" s="300">
        <v>0</v>
      </c>
      <c r="G85" s="854">
        <v>0</v>
      </c>
      <c r="H85" s="851">
        <v>0</v>
      </c>
      <c r="I85" s="859">
        <v>0</v>
      </c>
    </row>
    <row r="86" spans="1:9" s="855" customFormat="1">
      <c r="A86" s="857">
        <v>4000690</v>
      </c>
      <c r="B86" s="858" t="s">
        <v>13629</v>
      </c>
      <c r="C86" s="851">
        <v>0</v>
      </c>
      <c r="D86" s="852">
        <v>0</v>
      </c>
      <c r="E86" s="853">
        <v>0</v>
      </c>
      <c r="F86" s="300">
        <v>0</v>
      </c>
      <c r="G86" s="854">
        <v>0</v>
      </c>
      <c r="H86" s="851">
        <v>0</v>
      </c>
      <c r="I86" s="859">
        <v>0</v>
      </c>
    </row>
    <row r="87" spans="1:9" s="855" customFormat="1" ht="24">
      <c r="A87" s="857">
        <v>4000700</v>
      </c>
      <c r="B87" s="858" t="s">
        <v>13630</v>
      </c>
      <c r="C87" s="851">
        <v>0</v>
      </c>
      <c r="D87" s="852">
        <v>0</v>
      </c>
      <c r="E87" s="853">
        <v>0</v>
      </c>
      <c r="F87" s="300">
        <v>0</v>
      </c>
      <c r="G87" s="854">
        <v>0</v>
      </c>
      <c r="H87" s="851">
        <v>0</v>
      </c>
      <c r="I87" s="859">
        <v>0</v>
      </c>
    </row>
    <row r="88" spans="1:9" s="855" customFormat="1" ht="24">
      <c r="A88" s="857">
        <v>4000710</v>
      </c>
      <c r="B88" s="858" t="s">
        <v>13631</v>
      </c>
      <c r="C88" s="851">
        <v>0</v>
      </c>
      <c r="D88" s="852">
        <v>0</v>
      </c>
      <c r="E88" s="853">
        <v>0</v>
      </c>
      <c r="F88" s="300">
        <v>0</v>
      </c>
      <c r="G88" s="854">
        <v>0</v>
      </c>
      <c r="H88" s="851">
        <v>0</v>
      </c>
      <c r="I88" s="859">
        <v>0</v>
      </c>
    </row>
    <row r="89" spans="1:9" s="855" customFormat="1" ht="24">
      <c r="A89" s="857">
        <v>4000720</v>
      </c>
      <c r="B89" s="858" t="s">
        <v>13632</v>
      </c>
      <c r="C89" s="851">
        <v>0</v>
      </c>
      <c r="D89" s="852">
        <v>0</v>
      </c>
      <c r="E89" s="853">
        <v>0</v>
      </c>
      <c r="F89" s="300">
        <v>0</v>
      </c>
      <c r="G89" s="854">
        <v>0</v>
      </c>
      <c r="H89" s="851">
        <v>0</v>
      </c>
      <c r="I89" s="859">
        <v>0</v>
      </c>
    </row>
    <row r="90" spans="1:9" s="855" customFormat="1" ht="16.5" customHeight="1">
      <c r="A90" s="857">
        <v>4000730</v>
      </c>
      <c r="B90" s="858" t="s">
        <v>13633</v>
      </c>
      <c r="C90" s="851">
        <v>0</v>
      </c>
      <c r="D90" s="852">
        <v>0</v>
      </c>
      <c r="E90" s="853">
        <v>0</v>
      </c>
      <c r="F90" s="300">
        <v>0</v>
      </c>
      <c r="G90" s="854">
        <v>0</v>
      </c>
      <c r="H90" s="851">
        <v>0</v>
      </c>
      <c r="I90" s="859">
        <v>0</v>
      </c>
    </row>
    <row r="91" spans="1:9" s="855" customFormat="1" ht="24">
      <c r="A91" s="857">
        <v>4000740</v>
      </c>
      <c r="B91" s="858" t="s">
        <v>13634</v>
      </c>
      <c r="C91" s="851">
        <v>0</v>
      </c>
      <c r="D91" s="852">
        <v>0</v>
      </c>
      <c r="E91" s="853">
        <v>0</v>
      </c>
      <c r="F91" s="300">
        <v>0</v>
      </c>
      <c r="G91" s="854">
        <v>0</v>
      </c>
      <c r="H91" s="851">
        <v>0</v>
      </c>
      <c r="I91" s="859">
        <v>0</v>
      </c>
    </row>
    <row r="92" spans="1:9" s="855" customFormat="1" ht="24">
      <c r="A92" s="857">
        <v>4000750</v>
      </c>
      <c r="B92" s="858" t="s">
        <v>13635</v>
      </c>
      <c r="C92" s="851">
        <v>0</v>
      </c>
      <c r="D92" s="852">
        <v>0</v>
      </c>
      <c r="E92" s="853">
        <v>0</v>
      </c>
      <c r="F92" s="300">
        <v>0</v>
      </c>
      <c r="G92" s="854">
        <v>0</v>
      </c>
      <c r="H92" s="851">
        <v>0</v>
      </c>
      <c r="I92" s="859">
        <v>0</v>
      </c>
    </row>
    <row r="93" spans="1:9" s="855" customFormat="1" ht="24">
      <c r="A93" s="857">
        <v>4000760</v>
      </c>
      <c r="B93" s="858" t="s">
        <v>7639</v>
      </c>
      <c r="C93" s="851">
        <v>4</v>
      </c>
      <c r="D93" s="852">
        <v>0</v>
      </c>
      <c r="E93" s="853">
        <v>2</v>
      </c>
      <c r="F93" s="300">
        <v>5</v>
      </c>
      <c r="G93" s="854">
        <v>0</v>
      </c>
      <c r="H93" s="851">
        <v>0</v>
      </c>
      <c r="I93" s="859">
        <v>0</v>
      </c>
    </row>
    <row r="94" spans="1:9" s="855" customFormat="1" ht="24">
      <c r="A94" s="857">
        <v>4000770</v>
      </c>
      <c r="B94" s="858" t="s">
        <v>7640</v>
      </c>
      <c r="C94" s="851">
        <v>0</v>
      </c>
      <c r="D94" s="852">
        <v>0</v>
      </c>
      <c r="E94" s="853">
        <v>0</v>
      </c>
      <c r="F94" s="300">
        <v>0</v>
      </c>
      <c r="G94" s="854">
        <v>0</v>
      </c>
      <c r="H94" s="851">
        <v>0</v>
      </c>
      <c r="I94" s="859">
        <v>0</v>
      </c>
    </row>
    <row r="95" spans="1:9" s="855" customFormat="1" ht="24">
      <c r="A95" s="857">
        <v>4000780</v>
      </c>
      <c r="B95" s="858" t="s">
        <v>7641</v>
      </c>
      <c r="C95" s="851">
        <v>16</v>
      </c>
      <c r="D95" s="852">
        <v>15</v>
      </c>
      <c r="E95" s="853">
        <v>22</v>
      </c>
      <c r="F95" s="300">
        <v>32</v>
      </c>
      <c r="G95" s="854">
        <v>121.87</v>
      </c>
      <c r="H95" s="851">
        <v>121</v>
      </c>
      <c r="I95" s="859">
        <v>85</v>
      </c>
    </row>
    <row r="96" spans="1:9" s="855" customFormat="1" ht="24">
      <c r="A96" s="857">
        <v>4000790</v>
      </c>
      <c r="B96" s="858" t="s">
        <v>7642</v>
      </c>
      <c r="C96" s="851">
        <v>2</v>
      </c>
      <c r="D96" s="852">
        <v>0</v>
      </c>
      <c r="E96" s="853">
        <v>0</v>
      </c>
      <c r="F96" s="300">
        <v>2</v>
      </c>
      <c r="G96" s="854">
        <v>0</v>
      </c>
      <c r="H96" s="851">
        <v>121</v>
      </c>
      <c r="I96" s="859">
        <v>85</v>
      </c>
    </row>
    <row r="97" spans="1:9" s="855" customFormat="1" ht="18" customHeight="1">
      <c r="A97" s="857">
        <v>4000800</v>
      </c>
      <c r="B97" s="858" t="s">
        <v>7643</v>
      </c>
      <c r="C97" s="851">
        <v>121</v>
      </c>
      <c r="D97" s="852">
        <v>27</v>
      </c>
      <c r="E97" s="853">
        <v>68</v>
      </c>
      <c r="F97" s="300">
        <v>183</v>
      </c>
      <c r="G97" s="854">
        <v>212.37</v>
      </c>
      <c r="H97" s="851">
        <v>890</v>
      </c>
      <c r="I97" s="859">
        <v>400</v>
      </c>
    </row>
    <row r="98" spans="1:9" s="855" customFormat="1">
      <c r="A98" s="857">
        <v>4000810</v>
      </c>
      <c r="B98" s="858" t="s">
        <v>7644</v>
      </c>
      <c r="C98" s="851">
        <v>0</v>
      </c>
      <c r="D98" s="852">
        <v>0</v>
      </c>
      <c r="E98" s="853">
        <v>0</v>
      </c>
      <c r="F98" s="300">
        <v>0</v>
      </c>
      <c r="G98" s="854">
        <v>0</v>
      </c>
      <c r="H98" s="851">
        <v>890</v>
      </c>
      <c r="I98" s="859">
        <v>400</v>
      </c>
    </row>
    <row r="99" spans="1:9" s="855" customFormat="1" ht="16.5" customHeight="1">
      <c r="A99" s="857">
        <v>4000820</v>
      </c>
      <c r="B99" s="858" t="s">
        <v>7645</v>
      </c>
      <c r="C99" s="851">
        <v>58</v>
      </c>
      <c r="D99" s="852">
        <v>81</v>
      </c>
      <c r="E99" s="853">
        <v>131</v>
      </c>
      <c r="F99" s="300">
        <v>156</v>
      </c>
      <c r="G99" s="854">
        <v>206.53</v>
      </c>
      <c r="H99" s="851">
        <v>873</v>
      </c>
      <c r="I99" s="859">
        <v>400</v>
      </c>
    </row>
    <row r="100" spans="1:9" s="855" customFormat="1">
      <c r="A100" s="857">
        <v>4000830</v>
      </c>
      <c r="B100" s="858" t="s">
        <v>7646</v>
      </c>
      <c r="C100" s="851">
        <v>0</v>
      </c>
      <c r="D100" s="852">
        <v>0</v>
      </c>
      <c r="E100" s="853">
        <v>0</v>
      </c>
      <c r="F100" s="300">
        <v>0</v>
      </c>
      <c r="G100" s="854">
        <v>0</v>
      </c>
      <c r="H100" s="851">
        <v>873</v>
      </c>
      <c r="I100" s="859">
        <v>400</v>
      </c>
    </row>
    <row r="101" spans="1:9" s="855" customFormat="1" ht="24">
      <c r="A101" s="857">
        <v>4000840</v>
      </c>
      <c r="B101" s="858" t="s">
        <v>7647</v>
      </c>
      <c r="C101" s="851">
        <v>10</v>
      </c>
      <c r="D101" s="852">
        <v>5</v>
      </c>
      <c r="E101" s="853">
        <v>22</v>
      </c>
      <c r="F101" s="300">
        <v>16</v>
      </c>
      <c r="G101" s="860">
        <v>216.4</v>
      </c>
      <c r="H101" s="851">
        <v>299</v>
      </c>
      <c r="I101" s="859">
        <v>140</v>
      </c>
    </row>
    <row r="102" spans="1:9" s="855" customFormat="1" ht="24">
      <c r="A102" s="857">
        <v>4000850</v>
      </c>
      <c r="B102" s="858" t="s">
        <v>7648</v>
      </c>
      <c r="C102" s="851">
        <v>0</v>
      </c>
      <c r="D102" s="852">
        <v>0</v>
      </c>
      <c r="E102" s="853">
        <v>0</v>
      </c>
      <c r="F102" s="300">
        <v>0</v>
      </c>
      <c r="G102" s="854">
        <v>0</v>
      </c>
      <c r="H102" s="851">
        <v>299</v>
      </c>
      <c r="I102" s="859">
        <v>140</v>
      </c>
    </row>
    <row r="103" spans="1:9" s="855" customFormat="1" ht="24">
      <c r="A103" s="857">
        <v>400851</v>
      </c>
      <c r="B103" s="858" t="s">
        <v>13636</v>
      </c>
      <c r="C103" s="851">
        <v>0</v>
      </c>
      <c r="D103" s="852">
        <v>0</v>
      </c>
      <c r="E103" s="853">
        <v>0</v>
      </c>
      <c r="F103" s="300">
        <v>0</v>
      </c>
      <c r="G103" s="854">
        <v>0</v>
      </c>
      <c r="H103" s="851">
        <v>0</v>
      </c>
      <c r="I103" s="859">
        <v>0</v>
      </c>
    </row>
    <row r="104" spans="1:9" s="855" customFormat="1" ht="24">
      <c r="A104" s="857">
        <v>400852</v>
      </c>
      <c r="B104" s="858" t="s">
        <v>13637</v>
      </c>
      <c r="C104" s="851">
        <v>0</v>
      </c>
      <c r="D104" s="852">
        <v>0</v>
      </c>
      <c r="E104" s="853">
        <v>0</v>
      </c>
      <c r="F104" s="300">
        <v>0</v>
      </c>
      <c r="G104" s="854">
        <v>0</v>
      </c>
      <c r="H104" s="851">
        <v>0</v>
      </c>
      <c r="I104" s="859">
        <v>0</v>
      </c>
    </row>
    <row r="105" spans="1:9" s="855" customFormat="1" ht="24">
      <c r="A105" s="857">
        <v>4000860</v>
      </c>
      <c r="B105" s="858" t="s">
        <v>7649</v>
      </c>
      <c r="C105" s="851">
        <v>1</v>
      </c>
      <c r="D105" s="852">
        <v>0</v>
      </c>
      <c r="E105" s="853">
        <v>33</v>
      </c>
      <c r="F105" s="300">
        <v>2</v>
      </c>
      <c r="G105" s="854">
        <v>0</v>
      </c>
      <c r="H105" s="851">
        <v>183</v>
      </c>
      <c r="I105" s="859">
        <v>85</v>
      </c>
    </row>
    <row r="106" spans="1:9" s="855" customFormat="1" ht="24">
      <c r="A106" s="857">
        <v>4000870</v>
      </c>
      <c r="B106" s="858" t="s">
        <v>7650</v>
      </c>
      <c r="C106" s="851">
        <v>0</v>
      </c>
      <c r="D106" s="852">
        <v>0</v>
      </c>
      <c r="E106" s="853">
        <v>0</v>
      </c>
      <c r="F106" s="300">
        <v>0</v>
      </c>
      <c r="G106" s="854">
        <v>0</v>
      </c>
      <c r="H106" s="851">
        <v>183</v>
      </c>
      <c r="I106" s="859">
        <v>85</v>
      </c>
    </row>
    <row r="107" spans="1:9" s="855" customFormat="1" ht="24">
      <c r="A107" s="857">
        <v>4000880</v>
      </c>
      <c r="B107" s="858" t="s">
        <v>7651</v>
      </c>
      <c r="C107" s="851">
        <v>0</v>
      </c>
      <c r="D107" s="852">
        <v>0</v>
      </c>
      <c r="E107" s="853">
        <v>0</v>
      </c>
      <c r="F107" s="300">
        <v>0</v>
      </c>
      <c r="G107" s="854">
        <v>0</v>
      </c>
      <c r="H107" s="851">
        <v>0</v>
      </c>
      <c r="I107" s="859">
        <v>0</v>
      </c>
    </row>
    <row r="108" spans="1:9" s="855" customFormat="1" ht="24">
      <c r="A108" s="857">
        <v>4000890</v>
      </c>
      <c r="B108" s="858" t="s">
        <v>7652</v>
      </c>
      <c r="C108" s="851">
        <v>0</v>
      </c>
      <c r="D108" s="852">
        <v>0</v>
      </c>
      <c r="E108" s="853">
        <v>0</v>
      </c>
      <c r="F108" s="300">
        <v>0</v>
      </c>
      <c r="G108" s="854">
        <v>0</v>
      </c>
      <c r="H108" s="851">
        <v>0</v>
      </c>
      <c r="I108" s="859">
        <v>0</v>
      </c>
    </row>
    <row r="109" spans="1:9" s="855" customFormat="1">
      <c r="A109" s="857">
        <v>4000900</v>
      </c>
      <c r="B109" s="858" t="s">
        <v>7653</v>
      </c>
      <c r="C109" s="851">
        <v>59</v>
      </c>
      <c r="D109" s="852">
        <v>13</v>
      </c>
      <c r="E109" s="853">
        <v>22</v>
      </c>
      <c r="F109" s="300">
        <v>99</v>
      </c>
      <c r="G109" s="860">
        <v>179</v>
      </c>
      <c r="H109" s="851">
        <v>751</v>
      </c>
      <c r="I109" s="859">
        <v>730</v>
      </c>
    </row>
    <row r="110" spans="1:9" s="855" customFormat="1">
      <c r="A110" s="857">
        <v>4000910</v>
      </c>
      <c r="B110" s="858" t="s">
        <v>7654</v>
      </c>
      <c r="C110" s="851">
        <v>0</v>
      </c>
      <c r="D110" s="852">
        <v>0</v>
      </c>
      <c r="E110" s="853">
        <v>0</v>
      </c>
      <c r="F110" s="300">
        <v>0</v>
      </c>
      <c r="G110" s="854">
        <v>0</v>
      </c>
      <c r="H110" s="851">
        <v>752</v>
      </c>
      <c r="I110" s="859">
        <v>730</v>
      </c>
    </row>
    <row r="111" spans="1:9" s="855" customFormat="1">
      <c r="A111" s="857">
        <v>4000920</v>
      </c>
      <c r="B111" s="858" t="s">
        <v>7655</v>
      </c>
      <c r="C111" s="851">
        <v>14</v>
      </c>
      <c r="D111" s="852">
        <v>34</v>
      </c>
      <c r="E111" s="853">
        <v>50</v>
      </c>
      <c r="F111" s="300">
        <v>57</v>
      </c>
      <c r="G111" s="854">
        <v>158.76</v>
      </c>
      <c r="H111" s="851">
        <v>500</v>
      </c>
      <c r="I111" s="859">
        <v>485</v>
      </c>
    </row>
    <row r="112" spans="1:9" s="855" customFormat="1">
      <c r="A112" s="857">
        <v>4000930</v>
      </c>
      <c r="B112" s="858" t="s">
        <v>7656</v>
      </c>
      <c r="C112" s="851">
        <v>0</v>
      </c>
      <c r="D112" s="852">
        <v>0</v>
      </c>
      <c r="E112" s="853">
        <v>0</v>
      </c>
      <c r="F112" s="300">
        <v>0</v>
      </c>
      <c r="G112" s="854">
        <v>0</v>
      </c>
      <c r="H112" s="851">
        <v>500</v>
      </c>
      <c r="I112" s="859">
        <v>485</v>
      </c>
    </row>
    <row r="113" spans="1:9" s="855" customFormat="1" ht="24">
      <c r="A113" s="857">
        <v>4000940</v>
      </c>
      <c r="B113" s="858" t="s">
        <v>7657</v>
      </c>
      <c r="C113" s="851">
        <v>3</v>
      </c>
      <c r="D113" s="852">
        <v>2</v>
      </c>
      <c r="E113" s="853">
        <v>2</v>
      </c>
      <c r="F113" s="300">
        <v>5</v>
      </c>
      <c r="G113" s="860">
        <v>190</v>
      </c>
      <c r="H113" s="851">
        <v>1</v>
      </c>
      <c r="I113" s="859">
        <v>1</v>
      </c>
    </row>
    <row r="114" spans="1:9" s="855" customFormat="1" ht="24">
      <c r="A114" s="857">
        <v>4000950</v>
      </c>
      <c r="B114" s="858" t="s">
        <v>7658</v>
      </c>
      <c r="C114" s="851">
        <v>0</v>
      </c>
      <c r="D114" s="852">
        <v>0</v>
      </c>
      <c r="E114" s="853">
        <v>0</v>
      </c>
      <c r="F114" s="300">
        <v>0</v>
      </c>
      <c r="G114" s="854">
        <v>0</v>
      </c>
      <c r="H114" s="851">
        <v>1</v>
      </c>
      <c r="I114" s="859">
        <v>1</v>
      </c>
    </row>
    <row r="115" spans="1:9" s="855" customFormat="1" ht="24">
      <c r="A115" s="857">
        <v>4000960</v>
      </c>
      <c r="B115" s="858" t="s">
        <v>7659</v>
      </c>
      <c r="C115" s="851">
        <v>42</v>
      </c>
      <c r="D115" s="852">
        <v>39</v>
      </c>
      <c r="E115" s="853">
        <v>58</v>
      </c>
      <c r="F115" s="300">
        <v>89</v>
      </c>
      <c r="G115" s="854">
        <v>166.62</v>
      </c>
      <c r="H115" s="851">
        <v>214</v>
      </c>
      <c r="I115" s="859">
        <v>200</v>
      </c>
    </row>
    <row r="116" spans="1:9" s="855" customFormat="1" ht="24">
      <c r="A116" s="857">
        <v>4000970</v>
      </c>
      <c r="B116" s="858" t="s">
        <v>7660</v>
      </c>
      <c r="C116" s="851">
        <v>0</v>
      </c>
      <c r="D116" s="852">
        <v>0</v>
      </c>
      <c r="E116" s="853">
        <v>1</v>
      </c>
      <c r="F116" s="300">
        <v>0</v>
      </c>
      <c r="G116" s="854">
        <v>0</v>
      </c>
      <c r="H116" s="851">
        <v>214</v>
      </c>
      <c r="I116" s="859">
        <v>200</v>
      </c>
    </row>
    <row r="117" spans="1:9" s="855" customFormat="1" ht="24">
      <c r="A117" s="857">
        <v>4000980</v>
      </c>
      <c r="B117" s="858" t="s">
        <v>7661</v>
      </c>
      <c r="C117" s="851">
        <v>0</v>
      </c>
      <c r="D117" s="852">
        <v>0</v>
      </c>
      <c r="E117" s="853">
        <v>0</v>
      </c>
      <c r="F117" s="300">
        <v>0</v>
      </c>
      <c r="G117" s="854">
        <v>0</v>
      </c>
      <c r="H117" s="851">
        <v>2</v>
      </c>
      <c r="I117" s="859">
        <v>2</v>
      </c>
    </row>
    <row r="118" spans="1:9" s="855" customFormat="1" ht="24">
      <c r="A118" s="857">
        <v>4000990</v>
      </c>
      <c r="B118" s="858" t="s">
        <v>7662</v>
      </c>
      <c r="C118" s="851">
        <v>0</v>
      </c>
      <c r="D118" s="852">
        <v>0</v>
      </c>
      <c r="E118" s="853">
        <v>0</v>
      </c>
      <c r="F118" s="300">
        <v>0</v>
      </c>
      <c r="G118" s="854">
        <v>0</v>
      </c>
      <c r="H118" s="851">
        <v>2</v>
      </c>
      <c r="I118" s="859">
        <v>2</v>
      </c>
    </row>
    <row r="119" spans="1:9" s="855" customFormat="1">
      <c r="A119" s="857">
        <v>4001000</v>
      </c>
      <c r="B119" s="858" t="s">
        <v>7663</v>
      </c>
      <c r="C119" s="851">
        <v>2</v>
      </c>
      <c r="D119" s="852">
        <v>2</v>
      </c>
      <c r="E119" s="853">
        <v>2</v>
      </c>
      <c r="F119" s="300">
        <v>4</v>
      </c>
      <c r="G119" s="860">
        <v>92</v>
      </c>
      <c r="H119" s="851">
        <v>11</v>
      </c>
      <c r="I119" s="859">
        <v>11</v>
      </c>
    </row>
    <row r="120" spans="1:9" s="855" customFormat="1">
      <c r="A120" s="857">
        <v>4001010</v>
      </c>
      <c r="B120" s="858" t="s">
        <v>7664</v>
      </c>
      <c r="C120" s="851">
        <v>0</v>
      </c>
      <c r="D120" s="852">
        <v>0</v>
      </c>
      <c r="E120" s="853">
        <v>0</v>
      </c>
      <c r="F120" s="300">
        <v>0</v>
      </c>
      <c r="G120" s="854">
        <v>0</v>
      </c>
      <c r="H120" s="851">
        <v>11</v>
      </c>
      <c r="I120" s="859">
        <v>11</v>
      </c>
    </row>
    <row r="121" spans="1:9" s="855" customFormat="1" ht="15" customHeight="1">
      <c r="A121" s="857">
        <v>4001020</v>
      </c>
      <c r="B121" s="858" t="s">
        <v>7665</v>
      </c>
      <c r="C121" s="851">
        <v>0</v>
      </c>
      <c r="D121" s="852">
        <v>0</v>
      </c>
      <c r="E121" s="853">
        <v>0</v>
      </c>
      <c r="F121" s="300">
        <v>0</v>
      </c>
      <c r="G121" s="854">
        <v>0</v>
      </c>
      <c r="H121" s="851">
        <v>3</v>
      </c>
      <c r="I121" s="859">
        <v>3</v>
      </c>
    </row>
    <row r="122" spans="1:9" s="855" customFormat="1">
      <c r="A122" s="857">
        <v>4001030</v>
      </c>
      <c r="B122" s="858" t="s">
        <v>7666</v>
      </c>
      <c r="C122" s="851">
        <v>0</v>
      </c>
      <c r="D122" s="852">
        <v>0</v>
      </c>
      <c r="E122" s="853">
        <v>0</v>
      </c>
      <c r="F122" s="300">
        <v>0</v>
      </c>
      <c r="G122" s="854">
        <v>0</v>
      </c>
      <c r="H122" s="851">
        <v>3</v>
      </c>
      <c r="I122" s="859">
        <v>3</v>
      </c>
    </row>
    <row r="123" spans="1:9" s="855" customFormat="1">
      <c r="A123" s="857">
        <v>4001040</v>
      </c>
      <c r="B123" s="858" t="s">
        <v>7667</v>
      </c>
      <c r="C123" s="851">
        <v>1</v>
      </c>
      <c r="D123" s="852">
        <v>1</v>
      </c>
      <c r="E123" s="853">
        <v>2</v>
      </c>
      <c r="F123" s="300">
        <v>5</v>
      </c>
      <c r="G123" s="854">
        <v>91</v>
      </c>
      <c r="H123" s="851">
        <v>14</v>
      </c>
      <c r="I123" s="859">
        <v>14</v>
      </c>
    </row>
    <row r="124" spans="1:9" s="855" customFormat="1">
      <c r="A124" s="857">
        <v>4001050</v>
      </c>
      <c r="B124" s="858" t="s">
        <v>7668</v>
      </c>
      <c r="C124" s="851">
        <v>0</v>
      </c>
      <c r="D124" s="852">
        <v>0</v>
      </c>
      <c r="E124" s="853">
        <v>0</v>
      </c>
      <c r="F124" s="300">
        <v>0</v>
      </c>
      <c r="G124" s="854">
        <v>0</v>
      </c>
      <c r="H124" s="851">
        <v>14</v>
      </c>
      <c r="I124" s="859">
        <v>14</v>
      </c>
    </row>
    <row r="125" spans="1:9" s="855" customFormat="1" ht="15" customHeight="1">
      <c r="A125" s="857">
        <v>4001060</v>
      </c>
      <c r="B125" s="858" t="s">
        <v>7669</v>
      </c>
      <c r="C125" s="851">
        <v>0</v>
      </c>
      <c r="D125" s="852">
        <v>0</v>
      </c>
      <c r="E125" s="853">
        <v>0</v>
      </c>
      <c r="F125" s="300">
        <v>0</v>
      </c>
      <c r="G125" s="854">
        <v>0</v>
      </c>
      <c r="H125" s="851">
        <v>4</v>
      </c>
      <c r="I125" s="859">
        <v>4</v>
      </c>
    </row>
    <row r="126" spans="1:9" s="855" customFormat="1">
      <c r="A126" s="857">
        <v>4001070</v>
      </c>
      <c r="B126" s="858" t="s">
        <v>7670</v>
      </c>
      <c r="C126" s="851">
        <v>0</v>
      </c>
      <c r="D126" s="852">
        <v>0</v>
      </c>
      <c r="E126" s="853">
        <v>0</v>
      </c>
      <c r="F126" s="300">
        <v>0</v>
      </c>
      <c r="G126" s="854">
        <v>0</v>
      </c>
      <c r="H126" s="851">
        <v>4</v>
      </c>
      <c r="I126" s="859">
        <v>4</v>
      </c>
    </row>
    <row r="127" spans="1:9" s="855" customFormat="1">
      <c r="A127" s="857">
        <v>4001080</v>
      </c>
      <c r="B127" s="858" t="s">
        <v>7671</v>
      </c>
      <c r="C127" s="851">
        <v>10</v>
      </c>
      <c r="D127" s="852">
        <v>7</v>
      </c>
      <c r="E127" s="853">
        <v>8</v>
      </c>
      <c r="F127" s="300">
        <v>19</v>
      </c>
      <c r="G127" s="854">
        <v>91.86</v>
      </c>
      <c r="H127" s="851">
        <v>37</v>
      </c>
      <c r="I127" s="859">
        <v>35</v>
      </c>
    </row>
    <row r="128" spans="1:9" s="855" customFormat="1">
      <c r="A128" s="857">
        <v>4001090</v>
      </c>
      <c r="B128" s="858" t="s">
        <v>7672</v>
      </c>
      <c r="C128" s="851">
        <v>0</v>
      </c>
      <c r="D128" s="852">
        <v>0</v>
      </c>
      <c r="E128" s="853">
        <v>0</v>
      </c>
      <c r="F128" s="300">
        <v>0</v>
      </c>
      <c r="G128" s="854">
        <v>0</v>
      </c>
      <c r="H128" s="851">
        <v>38</v>
      </c>
      <c r="I128" s="859">
        <v>35</v>
      </c>
    </row>
    <row r="129" spans="1:9" s="855" customFormat="1">
      <c r="A129" s="857">
        <v>4001100</v>
      </c>
      <c r="B129" s="858" t="s">
        <v>7673</v>
      </c>
      <c r="C129" s="851">
        <v>0</v>
      </c>
      <c r="D129" s="852">
        <v>0</v>
      </c>
      <c r="E129" s="853">
        <v>0</v>
      </c>
      <c r="F129" s="300">
        <v>0</v>
      </c>
      <c r="G129" s="854">
        <v>0</v>
      </c>
      <c r="H129" s="851">
        <v>7</v>
      </c>
      <c r="I129" s="859">
        <v>7</v>
      </c>
    </row>
    <row r="130" spans="1:9" s="855" customFormat="1">
      <c r="A130" s="857">
        <v>4001110</v>
      </c>
      <c r="B130" s="858" t="s">
        <v>7674</v>
      </c>
      <c r="C130" s="851">
        <v>0</v>
      </c>
      <c r="D130" s="852">
        <v>0</v>
      </c>
      <c r="E130" s="853">
        <v>0</v>
      </c>
      <c r="F130" s="300">
        <v>0</v>
      </c>
      <c r="G130" s="854">
        <v>0</v>
      </c>
      <c r="H130" s="851">
        <v>7</v>
      </c>
      <c r="I130" s="859">
        <v>7</v>
      </c>
    </row>
    <row r="131" spans="1:9" s="855" customFormat="1" ht="15.75" customHeight="1">
      <c r="A131" s="857">
        <v>4001120</v>
      </c>
      <c r="B131" s="858" t="s">
        <v>7675</v>
      </c>
      <c r="C131" s="851">
        <v>7</v>
      </c>
      <c r="D131" s="852">
        <v>10</v>
      </c>
      <c r="E131" s="853">
        <v>13</v>
      </c>
      <c r="F131" s="300">
        <v>17</v>
      </c>
      <c r="G131" s="860">
        <v>88.6</v>
      </c>
      <c r="H131" s="851">
        <v>37</v>
      </c>
      <c r="I131" s="859">
        <v>37</v>
      </c>
    </row>
    <row r="132" spans="1:9" s="855" customFormat="1">
      <c r="A132" s="857">
        <v>4001130</v>
      </c>
      <c r="B132" s="858" t="s">
        <v>7676</v>
      </c>
      <c r="C132" s="851">
        <v>0</v>
      </c>
      <c r="D132" s="852">
        <v>0</v>
      </c>
      <c r="E132" s="853">
        <v>0</v>
      </c>
      <c r="F132" s="300">
        <v>0</v>
      </c>
      <c r="G132" s="854">
        <v>0</v>
      </c>
      <c r="H132" s="851">
        <v>37</v>
      </c>
      <c r="I132" s="859">
        <v>37</v>
      </c>
    </row>
    <row r="133" spans="1:9" s="855" customFormat="1" ht="24">
      <c r="A133" s="857">
        <v>4001140</v>
      </c>
      <c r="B133" s="858" t="s">
        <v>7677</v>
      </c>
      <c r="C133" s="851">
        <v>1</v>
      </c>
      <c r="D133" s="852">
        <v>2</v>
      </c>
      <c r="E133" s="853">
        <v>2</v>
      </c>
      <c r="F133" s="300">
        <v>3</v>
      </c>
      <c r="G133" s="860">
        <v>105.5</v>
      </c>
      <c r="H133" s="851">
        <v>26</v>
      </c>
      <c r="I133" s="859">
        <v>25</v>
      </c>
    </row>
    <row r="134" spans="1:9" s="855" customFormat="1">
      <c r="A134" s="857">
        <v>4001150</v>
      </c>
      <c r="B134" s="858" t="s">
        <v>7678</v>
      </c>
      <c r="C134" s="851">
        <v>0</v>
      </c>
      <c r="D134" s="852">
        <v>0</v>
      </c>
      <c r="E134" s="853">
        <v>0</v>
      </c>
      <c r="F134" s="300">
        <v>0</v>
      </c>
      <c r="G134" s="854">
        <v>0</v>
      </c>
      <c r="H134" s="851">
        <v>26</v>
      </c>
      <c r="I134" s="859">
        <v>25</v>
      </c>
    </row>
    <row r="135" spans="1:9" s="855" customFormat="1" ht="15.75" customHeight="1">
      <c r="A135" s="857">
        <v>4001160</v>
      </c>
      <c r="B135" s="858" t="s">
        <v>7679</v>
      </c>
      <c r="C135" s="851">
        <v>1</v>
      </c>
      <c r="D135" s="852">
        <v>1</v>
      </c>
      <c r="E135" s="853">
        <v>1</v>
      </c>
      <c r="F135" s="300">
        <v>2</v>
      </c>
      <c r="G135" s="860">
        <v>83</v>
      </c>
      <c r="H135" s="851">
        <v>26</v>
      </c>
      <c r="I135" s="859">
        <v>25</v>
      </c>
    </row>
    <row r="136" spans="1:9" s="855" customFormat="1">
      <c r="A136" s="857">
        <v>4001170</v>
      </c>
      <c r="B136" s="858" t="s">
        <v>7680</v>
      </c>
      <c r="C136" s="851">
        <v>0</v>
      </c>
      <c r="D136" s="852">
        <v>0</v>
      </c>
      <c r="E136" s="853">
        <v>0</v>
      </c>
      <c r="F136" s="300">
        <v>0</v>
      </c>
      <c r="G136" s="854">
        <v>0</v>
      </c>
      <c r="H136" s="851">
        <v>26</v>
      </c>
      <c r="I136" s="859">
        <v>25</v>
      </c>
    </row>
    <row r="137" spans="1:9" s="855" customFormat="1" ht="24">
      <c r="A137" s="857">
        <v>4001180</v>
      </c>
      <c r="B137" s="858" t="s">
        <v>7681</v>
      </c>
      <c r="C137" s="851">
        <v>0</v>
      </c>
      <c r="D137" s="852">
        <v>1</v>
      </c>
      <c r="E137" s="853">
        <v>1</v>
      </c>
      <c r="F137" s="300">
        <v>1</v>
      </c>
      <c r="G137" s="854">
        <v>56</v>
      </c>
      <c r="H137" s="851">
        <v>14</v>
      </c>
      <c r="I137" s="859">
        <v>14</v>
      </c>
    </row>
    <row r="138" spans="1:9" s="855" customFormat="1">
      <c r="A138" s="857">
        <v>4001190</v>
      </c>
      <c r="B138" s="858" t="s">
        <v>7682</v>
      </c>
      <c r="C138" s="851">
        <v>0</v>
      </c>
      <c r="D138" s="852">
        <v>0</v>
      </c>
      <c r="E138" s="853">
        <v>0</v>
      </c>
      <c r="F138" s="300">
        <v>0</v>
      </c>
      <c r="G138" s="854">
        <v>0</v>
      </c>
      <c r="H138" s="851">
        <v>14</v>
      </c>
      <c r="I138" s="859">
        <v>14</v>
      </c>
    </row>
    <row r="139" spans="1:9" s="855" customFormat="1">
      <c r="A139" s="857">
        <v>4001200</v>
      </c>
      <c r="B139" s="858" t="s">
        <v>7683</v>
      </c>
      <c r="C139" s="851">
        <v>9</v>
      </c>
      <c r="D139" s="852">
        <v>16</v>
      </c>
      <c r="E139" s="853">
        <v>19</v>
      </c>
      <c r="F139" s="300">
        <v>28</v>
      </c>
      <c r="G139" s="860">
        <v>76.06</v>
      </c>
      <c r="H139" s="851">
        <v>59</v>
      </c>
      <c r="I139" s="859">
        <v>57</v>
      </c>
    </row>
    <row r="140" spans="1:9" s="855" customFormat="1">
      <c r="A140" s="857">
        <v>4001210</v>
      </c>
      <c r="B140" s="858" t="s">
        <v>7684</v>
      </c>
      <c r="C140" s="851">
        <v>0</v>
      </c>
      <c r="D140" s="852">
        <v>0</v>
      </c>
      <c r="E140" s="853">
        <v>0</v>
      </c>
      <c r="F140" s="300">
        <v>0</v>
      </c>
      <c r="G140" s="854">
        <v>0</v>
      </c>
      <c r="H140" s="851">
        <v>59</v>
      </c>
      <c r="I140" s="859">
        <v>57</v>
      </c>
    </row>
    <row r="141" spans="1:9" s="855" customFormat="1">
      <c r="A141" s="857">
        <v>4001220</v>
      </c>
      <c r="B141" s="858" t="s">
        <v>7685</v>
      </c>
      <c r="C141" s="851">
        <v>2</v>
      </c>
      <c r="D141" s="852">
        <v>1</v>
      </c>
      <c r="E141" s="853">
        <v>1</v>
      </c>
      <c r="F141" s="300">
        <v>3</v>
      </c>
      <c r="G141" s="854">
        <v>98</v>
      </c>
      <c r="H141" s="851">
        <v>12</v>
      </c>
      <c r="I141" s="859">
        <v>12</v>
      </c>
    </row>
    <row r="142" spans="1:9" s="855" customFormat="1">
      <c r="A142" s="857">
        <v>4001230</v>
      </c>
      <c r="B142" s="858" t="s">
        <v>7686</v>
      </c>
      <c r="C142" s="851">
        <v>0</v>
      </c>
      <c r="D142" s="852">
        <v>0</v>
      </c>
      <c r="E142" s="853">
        <v>0</v>
      </c>
      <c r="F142" s="300">
        <v>0</v>
      </c>
      <c r="G142" s="854">
        <v>0</v>
      </c>
      <c r="H142" s="851">
        <v>12</v>
      </c>
      <c r="I142" s="859">
        <v>12</v>
      </c>
    </row>
    <row r="143" spans="1:9" s="855" customFormat="1" ht="24">
      <c r="A143" s="857">
        <v>4001240</v>
      </c>
      <c r="B143" s="858" t="s">
        <v>7687</v>
      </c>
      <c r="C143" s="851">
        <v>39</v>
      </c>
      <c r="D143" s="852">
        <v>33</v>
      </c>
      <c r="E143" s="853">
        <v>45</v>
      </c>
      <c r="F143" s="300">
        <v>79</v>
      </c>
      <c r="G143" s="854">
        <v>90.15</v>
      </c>
      <c r="H143" s="851">
        <v>280</v>
      </c>
      <c r="I143" s="859">
        <v>270</v>
      </c>
    </row>
    <row r="144" spans="1:9" s="855" customFormat="1" ht="24">
      <c r="A144" s="857">
        <v>4001250</v>
      </c>
      <c r="B144" s="858" t="s">
        <v>7688</v>
      </c>
      <c r="C144" s="851">
        <v>1</v>
      </c>
      <c r="D144" s="852">
        <v>0</v>
      </c>
      <c r="E144" s="853">
        <v>0</v>
      </c>
      <c r="F144" s="300">
        <v>1</v>
      </c>
      <c r="G144" s="854">
        <v>0</v>
      </c>
      <c r="H144" s="851">
        <v>280</v>
      </c>
      <c r="I144" s="859">
        <v>270</v>
      </c>
    </row>
    <row r="145" spans="1:9" s="855" customFormat="1" ht="24">
      <c r="A145" s="857">
        <v>4001260</v>
      </c>
      <c r="B145" s="858" t="s">
        <v>7689</v>
      </c>
      <c r="C145" s="851">
        <v>0</v>
      </c>
      <c r="D145" s="852">
        <v>0</v>
      </c>
      <c r="E145" s="853">
        <v>1</v>
      </c>
      <c r="F145" s="300">
        <v>0</v>
      </c>
      <c r="G145" s="854">
        <v>0</v>
      </c>
      <c r="H145" s="851">
        <v>20</v>
      </c>
      <c r="I145" s="859">
        <v>20</v>
      </c>
    </row>
    <row r="146" spans="1:9" s="855" customFormat="1" ht="24">
      <c r="A146" s="857">
        <v>4001270</v>
      </c>
      <c r="B146" s="858" t="s">
        <v>7690</v>
      </c>
      <c r="C146" s="851">
        <v>0</v>
      </c>
      <c r="D146" s="852">
        <v>0</v>
      </c>
      <c r="E146" s="853">
        <v>0</v>
      </c>
      <c r="F146" s="300">
        <v>0</v>
      </c>
      <c r="G146" s="854">
        <v>0</v>
      </c>
      <c r="H146" s="851">
        <v>20</v>
      </c>
      <c r="I146" s="859">
        <v>20</v>
      </c>
    </row>
    <row r="147" spans="1:9" s="855" customFormat="1" ht="24">
      <c r="A147" s="857">
        <v>4001280</v>
      </c>
      <c r="B147" s="858" t="s">
        <v>7691</v>
      </c>
      <c r="C147" s="851">
        <v>3</v>
      </c>
      <c r="D147" s="852">
        <v>2</v>
      </c>
      <c r="E147" s="853">
        <v>2</v>
      </c>
      <c r="F147" s="300">
        <v>7</v>
      </c>
      <c r="G147" s="854">
        <v>78</v>
      </c>
      <c r="H147" s="851">
        <v>21</v>
      </c>
      <c r="I147" s="859">
        <v>20</v>
      </c>
    </row>
    <row r="148" spans="1:9" s="855" customFormat="1" ht="24">
      <c r="A148" s="857">
        <v>4001290</v>
      </c>
      <c r="B148" s="858" t="s">
        <v>7692</v>
      </c>
      <c r="C148" s="851">
        <v>0</v>
      </c>
      <c r="D148" s="852">
        <v>0</v>
      </c>
      <c r="E148" s="853">
        <v>0</v>
      </c>
      <c r="F148" s="300">
        <v>0</v>
      </c>
      <c r="G148" s="854">
        <v>0</v>
      </c>
      <c r="H148" s="851">
        <v>21</v>
      </c>
      <c r="I148" s="859">
        <v>20</v>
      </c>
    </row>
    <row r="149" spans="1:9" s="855" customFormat="1" ht="24">
      <c r="A149" s="857">
        <v>4001300</v>
      </c>
      <c r="B149" s="858" t="s">
        <v>7693</v>
      </c>
      <c r="C149" s="851">
        <v>0</v>
      </c>
      <c r="D149" s="852">
        <v>0</v>
      </c>
      <c r="E149" s="853">
        <v>0</v>
      </c>
      <c r="F149" s="300">
        <v>0</v>
      </c>
      <c r="G149" s="854">
        <v>0</v>
      </c>
      <c r="H149" s="851">
        <v>2</v>
      </c>
      <c r="I149" s="859">
        <v>2</v>
      </c>
    </row>
    <row r="150" spans="1:9" s="855" customFormat="1" ht="24">
      <c r="A150" s="857">
        <v>4001310</v>
      </c>
      <c r="B150" s="858" t="s">
        <v>7694</v>
      </c>
      <c r="C150" s="851">
        <v>0</v>
      </c>
      <c r="D150" s="852">
        <v>0</v>
      </c>
      <c r="E150" s="853">
        <v>0</v>
      </c>
      <c r="F150" s="300">
        <v>0</v>
      </c>
      <c r="G150" s="854">
        <v>0</v>
      </c>
      <c r="H150" s="851">
        <v>2</v>
      </c>
      <c r="I150" s="859">
        <v>2</v>
      </c>
    </row>
    <row r="151" spans="1:9" s="855" customFormat="1" ht="24">
      <c r="A151" s="857">
        <v>4001320</v>
      </c>
      <c r="B151" s="858" t="s">
        <v>7695</v>
      </c>
      <c r="C151" s="851">
        <v>4</v>
      </c>
      <c r="D151" s="852">
        <v>4</v>
      </c>
      <c r="E151" s="853">
        <v>4</v>
      </c>
      <c r="F151" s="300">
        <v>10</v>
      </c>
      <c r="G151" s="854">
        <v>73.25</v>
      </c>
      <c r="H151" s="851">
        <v>33</v>
      </c>
      <c r="I151" s="859">
        <v>30</v>
      </c>
    </row>
    <row r="152" spans="1:9" s="855" customFormat="1" ht="16.5" customHeight="1">
      <c r="A152" s="857">
        <v>4001330</v>
      </c>
      <c r="B152" s="858" t="s">
        <v>7696</v>
      </c>
      <c r="C152" s="851">
        <v>0</v>
      </c>
      <c r="D152" s="852">
        <v>0</v>
      </c>
      <c r="E152" s="853">
        <v>0</v>
      </c>
      <c r="F152" s="300">
        <v>0</v>
      </c>
      <c r="G152" s="854">
        <v>0</v>
      </c>
      <c r="H152" s="851">
        <v>33</v>
      </c>
      <c r="I152" s="859">
        <v>30</v>
      </c>
    </row>
    <row r="153" spans="1:9" s="855" customFormat="1" ht="24">
      <c r="A153" s="857">
        <v>4001340</v>
      </c>
      <c r="B153" s="858" t="s">
        <v>7697</v>
      </c>
      <c r="C153" s="851">
        <v>1</v>
      </c>
      <c r="D153" s="852">
        <v>0</v>
      </c>
      <c r="E153" s="853">
        <v>0</v>
      </c>
      <c r="F153" s="300">
        <v>1</v>
      </c>
      <c r="G153" s="854">
        <v>0</v>
      </c>
      <c r="H153" s="851">
        <v>3</v>
      </c>
      <c r="I153" s="859">
        <v>3</v>
      </c>
    </row>
    <row r="154" spans="1:9" s="855" customFormat="1" ht="13.5" customHeight="1">
      <c r="A154" s="857">
        <v>4001350</v>
      </c>
      <c r="B154" s="858" t="s">
        <v>7698</v>
      </c>
      <c r="C154" s="851">
        <v>0</v>
      </c>
      <c r="D154" s="852">
        <v>0</v>
      </c>
      <c r="E154" s="853">
        <v>0</v>
      </c>
      <c r="F154" s="300">
        <v>0</v>
      </c>
      <c r="G154" s="854">
        <v>0</v>
      </c>
      <c r="H154" s="851">
        <v>3</v>
      </c>
      <c r="I154" s="859">
        <v>3</v>
      </c>
    </row>
    <row r="155" spans="1:9" s="855" customFormat="1" ht="17.25" customHeight="1">
      <c r="A155" s="857">
        <v>4001360</v>
      </c>
      <c r="B155" s="858" t="s">
        <v>7699</v>
      </c>
      <c r="C155" s="851">
        <v>42</v>
      </c>
      <c r="D155" s="852">
        <v>43</v>
      </c>
      <c r="E155" s="853">
        <v>47</v>
      </c>
      <c r="F155" s="300">
        <v>90</v>
      </c>
      <c r="G155" s="854">
        <v>90.63</v>
      </c>
      <c r="H155" s="851">
        <v>65</v>
      </c>
      <c r="I155" s="859">
        <v>65</v>
      </c>
    </row>
    <row r="156" spans="1:9" s="855" customFormat="1">
      <c r="A156" s="857">
        <v>4001370</v>
      </c>
      <c r="B156" s="858" t="s">
        <v>7700</v>
      </c>
      <c r="C156" s="851">
        <v>2</v>
      </c>
      <c r="D156" s="852">
        <v>0</v>
      </c>
      <c r="E156" s="853">
        <v>0</v>
      </c>
      <c r="F156" s="300">
        <v>2</v>
      </c>
      <c r="G156" s="854">
        <v>0</v>
      </c>
      <c r="H156" s="851">
        <v>67</v>
      </c>
      <c r="I156" s="859">
        <v>65</v>
      </c>
    </row>
    <row r="157" spans="1:9" s="855" customFormat="1" ht="24">
      <c r="A157" s="857">
        <v>4001380</v>
      </c>
      <c r="B157" s="858" t="s">
        <v>7701</v>
      </c>
      <c r="C157" s="851">
        <v>1</v>
      </c>
      <c r="D157" s="852">
        <v>0</v>
      </c>
      <c r="E157" s="853">
        <v>0</v>
      </c>
      <c r="F157" s="300">
        <v>1</v>
      </c>
      <c r="G157" s="854">
        <v>0</v>
      </c>
      <c r="H157" s="851">
        <v>2</v>
      </c>
      <c r="I157" s="859">
        <v>2</v>
      </c>
    </row>
    <row r="158" spans="1:9" s="855" customFormat="1">
      <c r="A158" s="857">
        <v>4001390</v>
      </c>
      <c r="B158" s="858" t="s">
        <v>7702</v>
      </c>
      <c r="C158" s="851">
        <v>0</v>
      </c>
      <c r="D158" s="852">
        <v>0</v>
      </c>
      <c r="E158" s="853">
        <v>0</v>
      </c>
      <c r="F158" s="300">
        <v>0</v>
      </c>
      <c r="G158" s="854">
        <v>0</v>
      </c>
      <c r="H158" s="851">
        <v>2</v>
      </c>
      <c r="I158" s="859">
        <v>2</v>
      </c>
    </row>
    <row r="159" spans="1:9" s="855" customFormat="1" ht="24">
      <c r="A159" s="857">
        <v>4001400</v>
      </c>
      <c r="B159" s="858" t="s">
        <v>7703</v>
      </c>
      <c r="C159" s="851">
        <v>112</v>
      </c>
      <c r="D159" s="852">
        <v>78</v>
      </c>
      <c r="E159" s="853">
        <v>106</v>
      </c>
      <c r="F159" s="300">
        <v>220</v>
      </c>
      <c r="G159" s="854">
        <v>89.18</v>
      </c>
      <c r="H159" s="851">
        <v>765</v>
      </c>
      <c r="I159" s="859">
        <v>745</v>
      </c>
    </row>
    <row r="160" spans="1:9" s="855" customFormat="1" ht="18" customHeight="1">
      <c r="A160" s="857">
        <v>4001410</v>
      </c>
      <c r="B160" s="858" t="s">
        <v>7704</v>
      </c>
      <c r="C160" s="851">
        <v>0</v>
      </c>
      <c r="D160" s="852">
        <v>2</v>
      </c>
      <c r="E160" s="853">
        <v>2</v>
      </c>
      <c r="F160" s="300">
        <v>2</v>
      </c>
      <c r="G160" s="854">
        <v>58</v>
      </c>
      <c r="H160" s="851">
        <v>770</v>
      </c>
      <c r="I160" s="859">
        <v>745</v>
      </c>
    </row>
    <row r="161" spans="1:9" s="855" customFormat="1" ht="24">
      <c r="A161" s="857">
        <v>4001420</v>
      </c>
      <c r="B161" s="858" t="s">
        <v>7705</v>
      </c>
      <c r="C161" s="851">
        <v>1</v>
      </c>
      <c r="D161" s="852">
        <v>1</v>
      </c>
      <c r="E161" s="853">
        <v>1</v>
      </c>
      <c r="F161" s="300">
        <v>2</v>
      </c>
      <c r="G161" s="854">
        <v>98</v>
      </c>
      <c r="H161" s="851">
        <v>16</v>
      </c>
      <c r="I161" s="859">
        <v>15</v>
      </c>
    </row>
    <row r="162" spans="1:9" s="855" customFormat="1" ht="18.75" customHeight="1">
      <c r="A162" s="857">
        <v>4001430</v>
      </c>
      <c r="B162" s="858" t="s">
        <v>7706</v>
      </c>
      <c r="C162" s="851">
        <v>0</v>
      </c>
      <c r="D162" s="852">
        <v>0</v>
      </c>
      <c r="E162" s="853">
        <v>0</v>
      </c>
      <c r="F162" s="300">
        <v>0</v>
      </c>
      <c r="G162" s="854">
        <v>0</v>
      </c>
      <c r="H162" s="851">
        <v>16</v>
      </c>
      <c r="I162" s="859">
        <v>15</v>
      </c>
    </row>
    <row r="163" spans="1:9" s="855" customFormat="1" ht="24">
      <c r="A163" s="857">
        <v>4001440</v>
      </c>
      <c r="B163" s="858" t="s">
        <v>7707</v>
      </c>
      <c r="C163" s="851">
        <v>11</v>
      </c>
      <c r="D163" s="852">
        <v>17</v>
      </c>
      <c r="E163" s="853">
        <v>19</v>
      </c>
      <c r="F163" s="300">
        <v>31</v>
      </c>
      <c r="G163" s="854">
        <v>87.82</v>
      </c>
      <c r="H163" s="851">
        <v>80</v>
      </c>
      <c r="I163" s="859">
        <v>78</v>
      </c>
    </row>
    <row r="164" spans="1:9" s="855" customFormat="1" ht="18" customHeight="1">
      <c r="A164" s="857">
        <v>4001450</v>
      </c>
      <c r="B164" s="858" t="s">
        <v>7708</v>
      </c>
      <c r="C164" s="851">
        <v>0</v>
      </c>
      <c r="D164" s="852">
        <v>0</v>
      </c>
      <c r="E164" s="853">
        <v>0</v>
      </c>
      <c r="F164" s="300">
        <v>0</v>
      </c>
      <c r="G164" s="854">
        <v>0</v>
      </c>
      <c r="H164" s="851">
        <v>80</v>
      </c>
      <c r="I164" s="859">
        <v>78</v>
      </c>
    </row>
    <row r="165" spans="1:9" s="855" customFormat="1" ht="24">
      <c r="A165" s="857">
        <v>4001460</v>
      </c>
      <c r="B165" s="858" t="s">
        <v>7709</v>
      </c>
      <c r="C165" s="851">
        <v>0</v>
      </c>
      <c r="D165" s="852">
        <v>0</v>
      </c>
      <c r="E165" s="853">
        <v>0</v>
      </c>
      <c r="F165" s="300">
        <v>0</v>
      </c>
      <c r="G165" s="854">
        <v>0</v>
      </c>
      <c r="H165" s="851">
        <v>2</v>
      </c>
      <c r="I165" s="859">
        <v>2</v>
      </c>
    </row>
    <row r="166" spans="1:9" s="855" customFormat="1" ht="24">
      <c r="A166" s="857">
        <v>4001470</v>
      </c>
      <c r="B166" s="858" t="s">
        <v>7710</v>
      </c>
      <c r="C166" s="851">
        <v>0</v>
      </c>
      <c r="D166" s="852">
        <v>0</v>
      </c>
      <c r="E166" s="853">
        <v>0</v>
      </c>
      <c r="F166" s="300">
        <v>0</v>
      </c>
      <c r="G166" s="854">
        <v>0</v>
      </c>
      <c r="H166" s="851">
        <v>10</v>
      </c>
      <c r="I166" s="859">
        <v>10</v>
      </c>
    </row>
    <row r="167" spans="1:9" s="855" customFormat="1" ht="24">
      <c r="A167" s="857">
        <v>4001480</v>
      </c>
      <c r="B167" s="858" t="s">
        <v>7711</v>
      </c>
      <c r="C167" s="851">
        <v>0</v>
      </c>
      <c r="D167" s="852">
        <v>0</v>
      </c>
      <c r="E167" s="853">
        <v>0</v>
      </c>
      <c r="F167" s="300">
        <v>0</v>
      </c>
      <c r="G167" s="854">
        <v>0</v>
      </c>
      <c r="H167" s="851">
        <v>0</v>
      </c>
      <c r="I167" s="859">
        <v>0</v>
      </c>
    </row>
    <row r="168" spans="1:9" s="855" customFormat="1" ht="24">
      <c r="A168" s="857">
        <v>4001490</v>
      </c>
      <c r="B168" s="858" t="s">
        <v>7712</v>
      </c>
      <c r="C168" s="851">
        <v>0</v>
      </c>
      <c r="D168" s="852">
        <v>0</v>
      </c>
      <c r="E168" s="853">
        <v>0</v>
      </c>
      <c r="F168" s="300">
        <v>0</v>
      </c>
      <c r="G168" s="854">
        <v>0</v>
      </c>
      <c r="H168" s="851">
        <v>0</v>
      </c>
      <c r="I168" s="859">
        <v>0</v>
      </c>
    </row>
    <row r="169" spans="1:9" s="855" customFormat="1" ht="24">
      <c r="A169" s="857">
        <v>4001500</v>
      </c>
      <c r="B169" s="858" t="s">
        <v>7713</v>
      </c>
      <c r="C169" s="851">
        <v>0</v>
      </c>
      <c r="D169" s="852">
        <v>0</v>
      </c>
      <c r="E169" s="853">
        <v>0</v>
      </c>
      <c r="F169" s="300">
        <v>0</v>
      </c>
      <c r="G169" s="854">
        <v>0</v>
      </c>
      <c r="H169" s="851">
        <v>0</v>
      </c>
      <c r="I169" s="859">
        <v>0</v>
      </c>
    </row>
    <row r="170" spans="1:9" s="855" customFormat="1" ht="24">
      <c r="A170" s="857">
        <v>4001510</v>
      </c>
      <c r="B170" s="858" t="s">
        <v>7714</v>
      </c>
      <c r="C170" s="851">
        <v>0</v>
      </c>
      <c r="D170" s="852">
        <v>0</v>
      </c>
      <c r="E170" s="853">
        <v>0</v>
      </c>
      <c r="F170" s="300">
        <v>0</v>
      </c>
      <c r="G170" s="854">
        <v>0</v>
      </c>
      <c r="H170" s="851">
        <v>0</v>
      </c>
      <c r="I170" s="859">
        <v>0</v>
      </c>
    </row>
    <row r="171" spans="1:9" s="855" customFormat="1" ht="24">
      <c r="A171" s="857">
        <v>4001520</v>
      </c>
      <c r="B171" s="858" t="s">
        <v>7715</v>
      </c>
      <c r="C171" s="851">
        <v>0</v>
      </c>
      <c r="D171" s="852">
        <v>0</v>
      </c>
      <c r="E171" s="853">
        <v>0</v>
      </c>
      <c r="F171" s="300">
        <v>0</v>
      </c>
      <c r="G171" s="854">
        <v>0</v>
      </c>
      <c r="H171" s="851">
        <v>0</v>
      </c>
      <c r="I171" s="859">
        <v>0</v>
      </c>
    </row>
    <row r="172" spans="1:9" s="855" customFormat="1" ht="24">
      <c r="A172" s="857">
        <v>4001530</v>
      </c>
      <c r="B172" s="858" t="s">
        <v>7716</v>
      </c>
      <c r="C172" s="851">
        <v>0</v>
      </c>
      <c r="D172" s="852">
        <v>0</v>
      </c>
      <c r="E172" s="853">
        <v>0</v>
      </c>
      <c r="F172" s="300">
        <v>0</v>
      </c>
      <c r="G172" s="854">
        <v>0</v>
      </c>
      <c r="H172" s="851">
        <v>0</v>
      </c>
      <c r="I172" s="859">
        <v>0</v>
      </c>
    </row>
    <row r="173" spans="1:9" s="855" customFormat="1">
      <c r="A173" s="857">
        <v>4001540</v>
      </c>
      <c r="B173" s="858" t="s">
        <v>13638</v>
      </c>
      <c r="C173" s="851">
        <v>0</v>
      </c>
      <c r="D173" s="852">
        <v>0</v>
      </c>
      <c r="E173" s="853">
        <v>0</v>
      </c>
      <c r="F173" s="300">
        <v>0</v>
      </c>
      <c r="G173" s="854">
        <v>0</v>
      </c>
      <c r="H173" s="851">
        <v>0</v>
      </c>
      <c r="I173" s="859">
        <v>0</v>
      </c>
    </row>
    <row r="174" spans="1:9" s="855" customFormat="1">
      <c r="A174" s="857">
        <v>4001550</v>
      </c>
      <c r="B174" s="858" t="s">
        <v>13639</v>
      </c>
      <c r="C174" s="851">
        <v>0</v>
      </c>
      <c r="D174" s="852">
        <v>0</v>
      </c>
      <c r="E174" s="853">
        <v>0</v>
      </c>
      <c r="F174" s="300">
        <v>0</v>
      </c>
      <c r="G174" s="854">
        <v>0</v>
      </c>
      <c r="H174" s="851">
        <v>0</v>
      </c>
      <c r="I174" s="859">
        <v>0</v>
      </c>
    </row>
    <row r="175" spans="1:9" s="855" customFormat="1">
      <c r="A175" s="857">
        <v>4001560</v>
      </c>
      <c r="B175" s="858" t="s">
        <v>13640</v>
      </c>
      <c r="C175" s="851">
        <v>0</v>
      </c>
      <c r="D175" s="852">
        <v>0</v>
      </c>
      <c r="E175" s="853">
        <v>0</v>
      </c>
      <c r="F175" s="300">
        <v>0</v>
      </c>
      <c r="G175" s="854">
        <v>0</v>
      </c>
      <c r="H175" s="851">
        <v>0</v>
      </c>
      <c r="I175" s="859">
        <v>0</v>
      </c>
    </row>
    <row r="176" spans="1:9" s="855" customFormat="1">
      <c r="A176" s="857">
        <v>4001570</v>
      </c>
      <c r="B176" s="858" t="s">
        <v>13641</v>
      </c>
      <c r="C176" s="851">
        <v>0</v>
      </c>
      <c r="D176" s="852">
        <v>0</v>
      </c>
      <c r="E176" s="853">
        <v>0</v>
      </c>
      <c r="F176" s="300">
        <v>0</v>
      </c>
      <c r="G176" s="854">
        <v>0</v>
      </c>
      <c r="H176" s="851">
        <v>0</v>
      </c>
      <c r="I176" s="859">
        <v>0</v>
      </c>
    </row>
    <row r="177" spans="1:9" s="855" customFormat="1">
      <c r="A177" s="857">
        <v>4001580</v>
      </c>
      <c r="B177" s="858" t="s">
        <v>7717</v>
      </c>
      <c r="C177" s="851">
        <v>0</v>
      </c>
      <c r="D177" s="852">
        <v>0</v>
      </c>
      <c r="E177" s="853">
        <v>0</v>
      </c>
      <c r="F177" s="300">
        <v>0</v>
      </c>
      <c r="G177" s="854">
        <v>0</v>
      </c>
      <c r="H177" s="851">
        <v>24</v>
      </c>
      <c r="I177" s="859">
        <v>15</v>
      </c>
    </row>
    <row r="178" spans="1:9" s="855" customFormat="1">
      <c r="A178" s="857">
        <v>4001590</v>
      </c>
      <c r="B178" s="858" t="s">
        <v>7718</v>
      </c>
      <c r="C178" s="851">
        <v>0</v>
      </c>
      <c r="D178" s="852">
        <v>0</v>
      </c>
      <c r="E178" s="853">
        <v>0</v>
      </c>
      <c r="F178" s="300">
        <v>0</v>
      </c>
      <c r="G178" s="854">
        <v>0</v>
      </c>
      <c r="H178" s="851">
        <v>24</v>
      </c>
      <c r="I178" s="859">
        <v>15</v>
      </c>
    </row>
    <row r="179" spans="1:9" s="855" customFormat="1" ht="24">
      <c r="A179" s="857">
        <v>4001600</v>
      </c>
      <c r="B179" s="858" t="s">
        <v>7719</v>
      </c>
      <c r="C179" s="851">
        <v>0</v>
      </c>
      <c r="D179" s="852">
        <v>0</v>
      </c>
      <c r="E179" s="853">
        <v>0</v>
      </c>
      <c r="F179" s="300">
        <v>0</v>
      </c>
      <c r="G179" s="854">
        <v>0</v>
      </c>
      <c r="H179" s="851">
        <v>0</v>
      </c>
      <c r="I179" s="859">
        <v>0</v>
      </c>
    </row>
    <row r="180" spans="1:9" s="855" customFormat="1" ht="14.25" customHeight="1">
      <c r="A180" s="857">
        <v>4001610</v>
      </c>
      <c r="B180" s="858" t="s">
        <v>7720</v>
      </c>
      <c r="C180" s="851">
        <v>0</v>
      </c>
      <c r="D180" s="852">
        <v>0</v>
      </c>
      <c r="E180" s="853">
        <v>0</v>
      </c>
      <c r="F180" s="300">
        <v>0</v>
      </c>
      <c r="G180" s="854">
        <v>0</v>
      </c>
      <c r="H180" s="851">
        <v>0</v>
      </c>
      <c r="I180" s="859">
        <v>0</v>
      </c>
    </row>
    <row r="181" spans="1:9" s="855" customFormat="1" ht="24">
      <c r="A181" s="857">
        <v>4001620</v>
      </c>
      <c r="B181" s="858" t="s">
        <v>7721</v>
      </c>
      <c r="C181" s="851">
        <v>0</v>
      </c>
      <c r="D181" s="852">
        <v>0</v>
      </c>
      <c r="E181" s="853">
        <v>0</v>
      </c>
      <c r="F181" s="300">
        <v>0</v>
      </c>
      <c r="G181" s="854">
        <v>0</v>
      </c>
      <c r="H181" s="851">
        <v>0</v>
      </c>
      <c r="I181" s="859">
        <v>0</v>
      </c>
    </row>
    <row r="182" spans="1:9" s="855" customFormat="1" ht="15.75" customHeight="1">
      <c r="A182" s="857">
        <v>4001630</v>
      </c>
      <c r="B182" s="858" t="s">
        <v>7722</v>
      </c>
      <c r="C182" s="851">
        <v>0</v>
      </c>
      <c r="D182" s="852">
        <v>0</v>
      </c>
      <c r="E182" s="853">
        <v>0</v>
      </c>
      <c r="F182" s="300">
        <v>0</v>
      </c>
      <c r="G182" s="854">
        <v>0</v>
      </c>
      <c r="H182" s="851">
        <v>0</v>
      </c>
      <c r="I182" s="859">
        <v>0</v>
      </c>
    </row>
    <row r="183" spans="1:9" s="855" customFormat="1">
      <c r="A183" s="1047" t="s">
        <v>4</v>
      </c>
      <c r="B183" s="1047"/>
      <c r="C183" s="862">
        <f>SUM(C8:C182)</f>
        <v>7030</v>
      </c>
      <c r="D183" s="862">
        <f t="shared" ref="D183:I183" si="0">SUM(D8:D182)</f>
        <v>10069</v>
      </c>
      <c r="E183" s="862">
        <f t="shared" si="0"/>
        <v>14950</v>
      </c>
      <c r="F183" s="862">
        <f t="shared" si="0"/>
        <v>14105</v>
      </c>
      <c r="G183" s="863">
        <v>181.82</v>
      </c>
      <c r="H183" s="862">
        <f t="shared" si="0"/>
        <v>34737</v>
      </c>
      <c r="I183" s="862">
        <f t="shared" si="0"/>
        <v>24589</v>
      </c>
    </row>
    <row r="184" spans="1:9" s="855" customFormat="1">
      <c r="A184" s="1061" t="s">
        <v>13642</v>
      </c>
      <c r="B184" s="1061"/>
      <c r="C184" s="1061"/>
      <c r="D184" s="1061"/>
      <c r="E184" s="1061"/>
      <c r="F184" s="1061"/>
      <c r="G184" s="1061"/>
      <c r="H184" s="1061"/>
      <c r="I184" s="864"/>
    </row>
    <row r="185" spans="1:9" s="855" customFormat="1">
      <c r="A185" s="1062"/>
      <c r="B185" s="1062"/>
      <c r="C185" s="1062"/>
      <c r="D185" s="1062"/>
      <c r="E185" s="1062"/>
      <c r="F185" s="1062"/>
      <c r="G185" s="1062"/>
      <c r="H185" s="1062"/>
      <c r="I185" s="864"/>
    </row>
    <row r="186" spans="1:9" s="855" customFormat="1" ht="6" customHeight="1">
      <c r="A186" s="865"/>
      <c r="B186" s="866"/>
      <c r="C186" s="867"/>
      <c r="D186" s="868"/>
      <c r="E186" s="867"/>
      <c r="F186" s="869"/>
      <c r="G186" s="870"/>
      <c r="H186" s="869"/>
      <c r="I186" s="864"/>
    </row>
    <row r="187" spans="1:9" s="855" customFormat="1">
      <c r="A187" s="1054" t="s">
        <v>13643</v>
      </c>
      <c r="B187" s="1054"/>
      <c r="C187" s="1054"/>
      <c r="D187" s="1054"/>
      <c r="E187" s="1054"/>
      <c r="F187" s="1054"/>
      <c r="G187" s="1054"/>
      <c r="H187" s="1054"/>
      <c r="I187" s="1054"/>
    </row>
    <row r="188" spans="1:9" s="855" customFormat="1" ht="24">
      <c r="A188" s="871" t="s">
        <v>3548</v>
      </c>
      <c r="B188" s="872" t="s">
        <v>13644</v>
      </c>
      <c r="C188" s="851">
        <v>0</v>
      </c>
      <c r="D188" s="873">
        <v>0</v>
      </c>
      <c r="E188" s="874">
        <v>62</v>
      </c>
      <c r="F188" s="875">
        <v>0</v>
      </c>
      <c r="G188" s="876">
        <v>0</v>
      </c>
      <c r="H188" s="874">
        <v>60</v>
      </c>
      <c r="I188" s="877">
        <v>1</v>
      </c>
    </row>
    <row r="189" spans="1:9" s="855" customFormat="1">
      <c r="A189" s="871" t="s">
        <v>3506</v>
      </c>
      <c r="B189" s="872" t="s">
        <v>3507</v>
      </c>
      <c r="C189" s="851">
        <v>0</v>
      </c>
      <c r="D189" s="873">
        <v>0</v>
      </c>
      <c r="E189" s="874">
        <v>28</v>
      </c>
      <c r="F189" s="875">
        <v>0</v>
      </c>
      <c r="G189" s="876">
        <v>0</v>
      </c>
      <c r="H189" s="874">
        <v>40</v>
      </c>
      <c r="I189" s="877">
        <v>1</v>
      </c>
    </row>
    <row r="190" spans="1:9" s="855" customFormat="1" ht="24">
      <c r="A190" s="871" t="s">
        <v>3518</v>
      </c>
      <c r="B190" s="872" t="s">
        <v>13645</v>
      </c>
      <c r="C190" s="851">
        <v>0</v>
      </c>
      <c r="D190" s="873">
        <v>0</v>
      </c>
      <c r="E190" s="874">
        <v>8</v>
      </c>
      <c r="F190" s="875">
        <v>0</v>
      </c>
      <c r="G190" s="876">
        <v>0</v>
      </c>
      <c r="H190" s="874">
        <v>20</v>
      </c>
      <c r="I190" s="877">
        <v>1</v>
      </c>
    </row>
    <row r="191" spans="1:9" s="855" customFormat="1">
      <c r="A191" s="871" t="s">
        <v>3510</v>
      </c>
      <c r="B191" s="872" t="s">
        <v>3511</v>
      </c>
      <c r="C191" s="851">
        <v>0</v>
      </c>
      <c r="D191" s="873">
        <v>0</v>
      </c>
      <c r="E191" s="874">
        <v>9</v>
      </c>
      <c r="F191" s="875">
        <v>0</v>
      </c>
      <c r="G191" s="876">
        <v>0</v>
      </c>
      <c r="H191" s="874">
        <v>10</v>
      </c>
      <c r="I191" s="877">
        <v>1</v>
      </c>
    </row>
    <row r="192" spans="1:9" s="855" customFormat="1">
      <c r="A192" s="1047" t="s">
        <v>4</v>
      </c>
      <c r="B192" s="1047"/>
      <c r="C192" s="862">
        <f>SUM(C188:C191)</f>
        <v>0</v>
      </c>
      <c r="D192" s="862">
        <v>0</v>
      </c>
      <c r="E192" s="862">
        <f t="shared" ref="E192:I192" si="1">SUM(E188:E191)</f>
        <v>107</v>
      </c>
      <c r="F192" s="862">
        <f t="shared" si="1"/>
        <v>0</v>
      </c>
      <c r="G192" s="862">
        <f t="shared" si="1"/>
        <v>0</v>
      </c>
      <c r="H192" s="862">
        <f t="shared" si="1"/>
        <v>130</v>
      </c>
      <c r="I192" s="862">
        <f t="shared" si="1"/>
        <v>4</v>
      </c>
    </row>
    <row r="193" spans="1:9" s="855" customFormat="1">
      <c r="A193" s="878"/>
      <c r="B193" s="879"/>
      <c r="C193" s="867"/>
      <c r="D193" s="868"/>
      <c r="E193" s="867"/>
      <c r="F193" s="869"/>
      <c r="G193" s="870"/>
      <c r="H193" s="869"/>
      <c r="I193" s="864"/>
    </row>
    <row r="194" spans="1:9" s="855" customFormat="1">
      <c r="A194" s="1054" t="s">
        <v>13646</v>
      </c>
      <c r="B194" s="1054"/>
      <c r="C194" s="1054"/>
      <c r="D194" s="1054"/>
      <c r="E194" s="1054"/>
      <c r="F194" s="1054"/>
      <c r="G194" s="1054"/>
      <c r="H194" s="1054"/>
      <c r="I194" s="1054"/>
    </row>
    <row r="195" spans="1:9" s="855" customFormat="1" ht="24">
      <c r="A195" s="871" t="s">
        <v>4416</v>
      </c>
      <c r="B195" s="880" t="s">
        <v>4417</v>
      </c>
      <c r="C195" s="851">
        <v>837</v>
      </c>
      <c r="D195" s="875">
        <v>1542</v>
      </c>
      <c r="E195" s="304">
        <v>1845</v>
      </c>
      <c r="F195" s="875">
        <v>3944</v>
      </c>
      <c r="G195" s="881">
        <v>125.68</v>
      </c>
      <c r="H195" s="304">
        <v>1340</v>
      </c>
      <c r="I195" s="856">
        <v>1200</v>
      </c>
    </row>
    <row r="196" spans="1:9" s="855" customFormat="1">
      <c r="A196" s="1047" t="s">
        <v>4</v>
      </c>
      <c r="B196" s="1047"/>
      <c r="C196" s="862">
        <f>SUM(C195)</f>
        <v>837</v>
      </c>
      <c r="D196" s="862">
        <v>1542</v>
      </c>
      <c r="E196" s="862">
        <f t="shared" ref="E196:I196" si="2">SUM(E195)</f>
        <v>1845</v>
      </c>
      <c r="F196" s="862">
        <f t="shared" si="2"/>
        <v>3944</v>
      </c>
      <c r="G196" s="863">
        <f t="shared" si="2"/>
        <v>125.68</v>
      </c>
      <c r="H196" s="862">
        <f t="shared" si="2"/>
        <v>1340</v>
      </c>
      <c r="I196" s="862">
        <f t="shared" si="2"/>
        <v>1200</v>
      </c>
    </row>
    <row r="197" spans="1:9" s="855" customFormat="1">
      <c r="A197" s="878"/>
      <c r="B197" s="879"/>
      <c r="C197" s="867"/>
      <c r="D197" s="868"/>
      <c r="E197" s="867"/>
      <c r="F197" s="869"/>
      <c r="G197" s="870"/>
      <c r="H197" s="869"/>
      <c r="I197" s="864"/>
    </row>
    <row r="198" spans="1:9" s="855" customFormat="1">
      <c r="A198" s="1054" t="s">
        <v>13647</v>
      </c>
      <c r="B198" s="1054"/>
      <c r="C198" s="1054"/>
      <c r="D198" s="1054"/>
      <c r="E198" s="1054"/>
      <c r="F198" s="1054"/>
      <c r="G198" s="1054"/>
      <c r="H198" s="1054"/>
      <c r="I198" s="1054"/>
    </row>
    <row r="199" spans="1:9" s="855" customFormat="1">
      <c r="A199" s="882" t="s">
        <v>1685</v>
      </c>
      <c r="B199" s="883" t="s">
        <v>1686</v>
      </c>
      <c r="C199" s="1048">
        <v>1851</v>
      </c>
      <c r="D199" s="1045">
        <v>584</v>
      </c>
      <c r="E199" s="1045">
        <v>629</v>
      </c>
      <c r="F199" s="1050">
        <v>944</v>
      </c>
      <c r="G199" s="1052">
        <v>377.41</v>
      </c>
      <c r="H199" s="1045">
        <v>780</v>
      </c>
      <c r="I199" s="1045">
        <v>720</v>
      </c>
    </row>
    <row r="200" spans="1:9" s="855" customFormat="1">
      <c r="A200" s="882" t="s">
        <v>13648</v>
      </c>
      <c r="B200" s="883" t="s">
        <v>13649</v>
      </c>
      <c r="C200" s="1049"/>
      <c r="D200" s="1046"/>
      <c r="E200" s="1046"/>
      <c r="F200" s="1051"/>
      <c r="G200" s="1053"/>
      <c r="H200" s="1046"/>
      <c r="I200" s="1046"/>
    </row>
    <row r="201" spans="1:9" s="855" customFormat="1">
      <c r="A201" s="882" t="s">
        <v>1707</v>
      </c>
      <c r="B201" s="883" t="s">
        <v>1708</v>
      </c>
      <c r="C201" s="1048">
        <v>3275</v>
      </c>
      <c r="D201" s="1045">
        <v>498</v>
      </c>
      <c r="E201" s="1045">
        <v>507</v>
      </c>
      <c r="F201" s="1050">
        <v>1108</v>
      </c>
      <c r="G201" s="1052">
        <v>514.25</v>
      </c>
      <c r="H201" s="1045">
        <v>701</v>
      </c>
      <c r="I201" s="1045">
        <v>680</v>
      </c>
    </row>
    <row r="202" spans="1:9" s="855" customFormat="1">
      <c r="A202" s="882" t="s">
        <v>13650</v>
      </c>
      <c r="B202" s="883" t="s">
        <v>13651</v>
      </c>
      <c r="C202" s="1049"/>
      <c r="D202" s="1046"/>
      <c r="E202" s="1046"/>
      <c r="F202" s="1051"/>
      <c r="G202" s="1053"/>
      <c r="H202" s="1046"/>
      <c r="I202" s="1046"/>
    </row>
    <row r="203" spans="1:9">
      <c r="A203" s="1047" t="s">
        <v>4</v>
      </c>
      <c r="B203" s="1047"/>
      <c r="C203" s="862">
        <f>SUM(C199:C202)</f>
        <v>5126</v>
      </c>
      <c r="D203" s="862">
        <v>1082</v>
      </c>
      <c r="E203" s="862">
        <f t="shared" ref="E203:I203" si="3">SUM(E199:E202)</f>
        <v>1136</v>
      </c>
      <c r="F203" s="862">
        <f t="shared" si="3"/>
        <v>2052</v>
      </c>
      <c r="G203" s="863">
        <v>442.71</v>
      </c>
      <c r="H203" s="862">
        <f t="shared" si="3"/>
        <v>1481</v>
      </c>
      <c r="I203" s="862">
        <f t="shared" si="3"/>
        <v>1400</v>
      </c>
    </row>
  </sheetData>
  <mergeCells count="31">
    <mergeCell ref="A196:B196"/>
    <mergeCell ref="C2:D2"/>
    <mergeCell ref="A7:I7"/>
    <mergeCell ref="C8:C9"/>
    <mergeCell ref="D8:D9"/>
    <mergeCell ref="E8:E9"/>
    <mergeCell ref="F8:F9"/>
    <mergeCell ref="G8:G9"/>
    <mergeCell ref="H8:H9"/>
    <mergeCell ref="I8:I9"/>
    <mergeCell ref="A183:B183"/>
    <mergeCell ref="A184:H185"/>
    <mergeCell ref="A187:I187"/>
    <mergeCell ref="A192:B192"/>
    <mergeCell ref="A194:I194"/>
    <mergeCell ref="A198:I198"/>
    <mergeCell ref="C199:C200"/>
    <mergeCell ref="D199:D200"/>
    <mergeCell ref="E199:E200"/>
    <mergeCell ref="F199:F200"/>
    <mergeCell ref="G199:G200"/>
    <mergeCell ref="H199:H200"/>
    <mergeCell ref="I199:I200"/>
    <mergeCell ref="I201:I202"/>
    <mergeCell ref="A203:B203"/>
    <mergeCell ref="C201:C202"/>
    <mergeCell ref="D201:D202"/>
    <mergeCell ref="E201:E202"/>
    <mergeCell ref="F201:F202"/>
    <mergeCell ref="G201:G202"/>
    <mergeCell ref="H201:H202"/>
  </mergeCells>
  <printOptions horizontalCentered="1"/>
  <pageMargins left="0.23622047244094491" right="0.23622047244094491" top="0.35433070866141736" bottom="0.47244094488188981" header="0.31496062992125984" footer="0.31496062992125984"/>
  <pageSetup paperSize="9" orientation="landscape" r:id="rId1"/>
  <headerFooter alignWithMargins="0">
    <oddFooter>&amp;R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113"/>
  <sheetViews>
    <sheetView workbookViewId="0">
      <selection activeCell="G18" sqref="G18"/>
    </sheetView>
  </sheetViews>
  <sheetFormatPr defaultRowHeight="15"/>
  <cols>
    <col min="1" max="1" width="9.5703125" style="919" customWidth="1"/>
    <col min="2" max="2" width="10.7109375" style="919" customWidth="1"/>
    <col min="3" max="3" width="63.28515625" style="919" customWidth="1"/>
    <col min="4" max="5" width="10.7109375" style="919" customWidth="1"/>
    <col min="6" max="6" width="13.85546875" style="919" customWidth="1"/>
    <col min="7" max="7" width="10.28515625" style="919" customWidth="1"/>
    <col min="8" max="8" width="12.140625" style="919" customWidth="1"/>
    <col min="9" max="16384" width="9.140625" style="919"/>
  </cols>
  <sheetData>
    <row r="1" spans="1:8" s="890" customFormat="1">
      <c r="A1" s="885" t="s">
        <v>13652</v>
      </c>
      <c r="B1" s="886"/>
      <c r="C1" s="887"/>
      <c r="D1" s="888" t="s">
        <v>7741</v>
      </c>
      <c r="E1" s="889"/>
      <c r="F1" s="889"/>
    </row>
    <row r="2" spans="1:8" s="890" customFormat="1" ht="10.5" customHeight="1">
      <c r="A2" s="891"/>
      <c r="B2" s="885"/>
      <c r="C2" s="892"/>
      <c r="D2" s="893"/>
      <c r="E2" s="889"/>
      <c r="F2" s="889"/>
    </row>
    <row r="3" spans="1:8" s="890" customFormat="1" ht="30.75" customHeight="1">
      <c r="A3" s="1063" t="s">
        <v>13653</v>
      </c>
      <c r="B3" s="1063"/>
      <c r="C3" s="1063"/>
      <c r="D3" s="1063"/>
    </row>
    <row r="4" spans="1:8" s="890" customFormat="1" ht="40.5" customHeight="1">
      <c r="A4" s="1064" t="s">
        <v>13654</v>
      </c>
      <c r="B4" s="1065"/>
      <c r="C4" s="1065"/>
      <c r="D4" s="1066"/>
      <c r="E4" s="1067" t="s">
        <v>13655</v>
      </c>
      <c r="F4" s="1068"/>
      <c r="G4" s="1069" t="s">
        <v>13656</v>
      </c>
      <c r="H4" s="1070"/>
    </row>
    <row r="5" spans="1:8" s="890" customFormat="1">
      <c r="A5" s="894" t="s">
        <v>13657</v>
      </c>
      <c r="B5" s="894" t="s">
        <v>2</v>
      </c>
      <c r="C5" s="894" t="s">
        <v>13658</v>
      </c>
      <c r="D5" s="894" t="s">
        <v>13659</v>
      </c>
      <c r="E5" s="894" t="s">
        <v>13660</v>
      </c>
      <c r="F5" s="895" t="s">
        <v>13661</v>
      </c>
      <c r="G5" s="894" t="s">
        <v>13660</v>
      </c>
      <c r="H5" s="895" t="s">
        <v>13661</v>
      </c>
    </row>
    <row r="6" spans="1:8" s="890" customFormat="1" ht="24.75">
      <c r="A6" s="896" t="s">
        <v>13662</v>
      </c>
      <c r="B6" s="897" t="s">
        <v>6975</v>
      </c>
      <c r="C6" s="898" t="s">
        <v>13663</v>
      </c>
      <c r="D6" s="899">
        <v>6972.44</v>
      </c>
      <c r="E6" s="900">
        <v>2504</v>
      </c>
      <c r="F6" s="901">
        <f t="shared" ref="F6:F69" si="0">D6*E6</f>
        <v>17458989.759999998</v>
      </c>
      <c r="G6" s="900">
        <v>2175</v>
      </c>
      <c r="H6" s="901">
        <f t="shared" ref="H6:H69" si="1">D6*G6</f>
        <v>15165057</v>
      </c>
    </row>
    <row r="7" spans="1:8" s="890" customFormat="1">
      <c r="A7" s="896" t="s">
        <v>13664</v>
      </c>
      <c r="B7" s="897" t="s">
        <v>6363</v>
      </c>
      <c r="C7" s="902" t="s">
        <v>13665</v>
      </c>
      <c r="D7" s="899">
        <v>60.93</v>
      </c>
      <c r="E7" s="900">
        <v>485</v>
      </c>
      <c r="F7" s="901">
        <f t="shared" si="0"/>
        <v>29551.05</v>
      </c>
      <c r="G7" s="900">
        <v>663</v>
      </c>
      <c r="H7" s="901">
        <f t="shared" si="1"/>
        <v>40396.589999999997</v>
      </c>
    </row>
    <row r="8" spans="1:8" s="890" customFormat="1">
      <c r="A8" s="896" t="s">
        <v>13666</v>
      </c>
      <c r="B8" s="903" t="s">
        <v>13667</v>
      </c>
      <c r="C8" s="902" t="s">
        <v>13668</v>
      </c>
      <c r="D8" s="904">
        <v>18977.599999999999</v>
      </c>
      <c r="E8" s="900">
        <v>240</v>
      </c>
      <c r="F8" s="901">
        <f t="shared" si="0"/>
        <v>4554624</v>
      </c>
      <c r="G8" s="900">
        <v>225</v>
      </c>
      <c r="H8" s="901">
        <f t="shared" si="1"/>
        <v>4269960</v>
      </c>
    </row>
    <row r="9" spans="1:8" s="890" customFormat="1">
      <c r="A9" s="896" t="s">
        <v>13669</v>
      </c>
      <c r="B9" s="903" t="s">
        <v>13670</v>
      </c>
      <c r="C9" s="902" t="s">
        <v>13671</v>
      </c>
      <c r="D9" s="904">
        <v>2014.87</v>
      </c>
      <c r="E9" s="900">
        <v>0</v>
      </c>
      <c r="F9" s="901">
        <f t="shared" si="0"/>
        <v>0</v>
      </c>
      <c r="G9" s="900">
        <v>2</v>
      </c>
      <c r="H9" s="901">
        <f t="shared" si="1"/>
        <v>4029.74</v>
      </c>
    </row>
    <row r="10" spans="1:8" s="890" customFormat="1">
      <c r="A10" s="896" t="s">
        <v>13672</v>
      </c>
      <c r="B10" s="903" t="s">
        <v>13673</v>
      </c>
      <c r="C10" s="902" t="s">
        <v>13674</v>
      </c>
      <c r="D10" s="904">
        <v>3906.57</v>
      </c>
      <c r="E10" s="900">
        <v>0</v>
      </c>
      <c r="F10" s="901">
        <f t="shared" si="0"/>
        <v>0</v>
      </c>
      <c r="G10" s="900">
        <v>2</v>
      </c>
      <c r="H10" s="901">
        <f t="shared" si="1"/>
        <v>7813.14</v>
      </c>
    </row>
    <row r="11" spans="1:8" s="890" customFormat="1">
      <c r="A11" s="896" t="s">
        <v>13675</v>
      </c>
      <c r="B11" s="903" t="s">
        <v>13676</v>
      </c>
      <c r="C11" s="902" t="s">
        <v>13677</v>
      </c>
      <c r="D11" s="904">
        <v>2932.1</v>
      </c>
      <c r="E11" s="900">
        <v>862</v>
      </c>
      <c r="F11" s="901">
        <f t="shared" si="0"/>
        <v>2527470.1999999997</v>
      </c>
      <c r="G11" s="900">
        <v>800</v>
      </c>
      <c r="H11" s="901">
        <f t="shared" si="1"/>
        <v>2345680</v>
      </c>
    </row>
    <row r="12" spans="1:8" s="890" customFormat="1">
      <c r="A12" s="896" t="s">
        <v>13678</v>
      </c>
      <c r="B12" s="903" t="s">
        <v>13679</v>
      </c>
      <c r="C12" s="902" t="s">
        <v>13680</v>
      </c>
      <c r="D12" s="904">
        <v>2592.75</v>
      </c>
      <c r="E12" s="900">
        <v>862</v>
      </c>
      <c r="F12" s="901">
        <f t="shared" si="0"/>
        <v>2234950.5</v>
      </c>
      <c r="G12" s="900">
        <v>800</v>
      </c>
      <c r="H12" s="901">
        <f t="shared" si="1"/>
        <v>2074200</v>
      </c>
    </row>
    <row r="13" spans="1:8" s="890" customFormat="1">
      <c r="A13" s="896" t="s">
        <v>13681</v>
      </c>
      <c r="B13" s="903" t="s">
        <v>13682</v>
      </c>
      <c r="C13" s="902" t="s">
        <v>13683</v>
      </c>
      <c r="D13" s="904">
        <v>3631.32</v>
      </c>
      <c r="E13" s="900">
        <v>862</v>
      </c>
      <c r="F13" s="901">
        <f t="shared" si="0"/>
        <v>3130197.8400000003</v>
      </c>
      <c r="G13" s="900">
        <v>800</v>
      </c>
      <c r="H13" s="901">
        <f t="shared" si="1"/>
        <v>2905056</v>
      </c>
    </row>
    <row r="14" spans="1:8" s="890" customFormat="1">
      <c r="A14" s="896" t="s">
        <v>13684</v>
      </c>
      <c r="B14" s="903" t="s">
        <v>13685</v>
      </c>
      <c r="C14" s="902" t="s">
        <v>13686</v>
      </c>
      <c r="D14" s="904">
        <v>2828.13</v>
      </c>
      <c r="E14" s="900">
        <v>862</v>
      </c>
      <c r="F14" s="901">
        <f t="shared" si="0"/>
        <v>2437848.06</v>
      </c>
      <c r="G14" s="900">
        <v>800</v>
      </c>
      <c r="H14" s="901">
        <f t="shared" si="1"/>
        <v>2262504</v>
      </c>
    </row>
    <row r="15" spans="1:8" s="890" customFormat="1">
      <c r="A15" s="896" t="s">
        <v>13687</v>
      </c>
      <c r="B15" s="903" t="s">
        <v>13688</v>
      </c>
      <c r="C15" s="902" t="s">
        <v>13689</v>
      </c>
      <c r="D15" s="904">
        <v>3548.19</v>
      </c>
      <c r="E15" s="900">
        <v>862</v>
      </c>
      <c r="F15" s="901">
        <f t="shared" si="0"/>
        <v>3058539.7800000003</v>
      </c>
      <c r="G15" s="900">
        <v>800</v>
      </c>
      <c r="H15" s="901">
        <f t="shared" si="1"/>
        <v>2838552</v>
      </c>
    </row>
    <row r="16" spans="1:8" s="890" customFormat="1">
      <c r="A16" s="896" t="s">
        <v>13690</v>
      </c>
      <c r="B16" s="903" t="s">
        <v>13691</v>
      </c>
      <c r="C16" s="902" t="s">
        <v>13692</v>
      </c>
      <c r="D16" s="904">
        <v>2849.25</v>
      </c>
      <c r="E16" s="900">
        <v>0</v>
      </c>
      <c r="F16" s="901">
        <f t="shared" si="0"/>
        <v>0</v>
      </c>
      <c r="G16" s="900">
        <v>1</v>
      </c>
      <c r="H16" s="901">
        <f t="shared" si="1"/>
        <v>2849.25</v>
      </c>
    </row>
    <row r="17" spans="1:8" s="890" customFormat="1">
      <c r="A17" s="896" t="s">
        <v>13693</v>
      </c>
      <c r="B17" s="903" t="s">
        <v>13694</v>
      </c>
      <c r="C17" s="902" t="s">
        <v>13695</v>
      </c>
      <c r="D17" s="904">
        <v>2618.13</v>
      </c>
      <c r="E17" s="900">
        <v>0</v>
      </c>
      <c r="F17" s="901">
        <f t="shared" si="0"/>
        <v>0</v>
      </c>
      <c r="G17" s="900">
        <v>1</v>
      </c>
      <c r="H17" s="901">
        <f t="shared" si="1"/>
        <v>2618.13</v>
      </c>
    </row>
    <row r="18" spans="1:8" s="890" customFormat="1">
      <c r="A18" s="896" t="s">
        <v>13696</v>
      </c>
      <c r="B18" s="903" t="s">
        <v>13697</v>
      </c>
      <c r="C18" s="902" t="s">
        <v>13698</v>
      </c>
      <c r="D18" s="904">
        <v>2946.45</v>
      </c>
      <c r="E18" s="900">
        <v>862</v>
      </c>
      <c r="F18" s="901">
        <f t="shared" si="0"/>
        <v>2539839.9</v>
      </c>
      <c r="G18" s="900">
        <v>800</v>
      </c>
      <c r="H18" s="901">
        <f t="shared" si="1"/>
        <v>2357160</v>
      </c>
    </row>
    <row r="19" spans="1:8" s="890" customFormat="1">
      <c r="A19" s="896" t="s">
        <v>13699</v>
      </c>
      <c r="B19" s="903" t="s">
        <v>13700</v>
      </c>
      <c r="C19" s="902" t="s">
        <v>13701</v>
      </c>
      <c r="D19" s="904">
        <v>2738.13</v>
      </c>
      <c r="E19" s="900">
        <v>6</v>
      </c>
      <c r="F19" s="901">
        <f t="shared" si="0"/>
        <v>16428.78</v>
      </c>
      <c r="G19" s="900">
        <v>8</v>
      </c>
      <c r="H19" s="901">
        <f t="shared" si="1"/>
        <v>21905.040000000001</v>
      </c>
    </row>
    <row r="20" spans="1:8" s="890" customFormat="1">
      <c r="A20" s="896" t="s">
        <v>13702</v>
      </c>
      <c r="B20" s="903" t="s">
        <v>13703</v>
      </c>
      <c r="C20" s="902" t="s">
        <v>13704</v>
      </c>
      <c r="D20" s="904">
        <v>2744.25</v>
      </c>
      <c r="E20" s="900">
        <v>0</v>
      </c>
      <c r="F20" s="901">
        <f t="shared" si="0"/>
        <v>0</v>
      </c>
      <c r="G20" s="900">
        <v>1</v>
      </c>
      <c r="H20" s="901">
        <f t="shared" si="1"/>
        <v>2744.25</v>
      </c>
    </row>
    <row r="21" spans="1:8" s="890" customFormat="1">
      <c r="A21" s="896" t="s">
        <v>13705</v>
      </c>
      <c r="B21" s="903" t="s">
        <v>13706</v>
      </c>
      <c r="C21" s="902" t="s">
        <v>13707</v>
      </c>
      <c r="D21" s="904">
        <v>2740.05</v>
      </c>
      <c r="E21" s="900">
        <v>862</v>
      </c>
      <c r="F21" s="901">
        <f t="shared" si="0"/>
        <v>2361923.1</v>
      </c>
      <c r="G21" s="900">
        <v>800</v>
      </c>
      <c r="H21" s="901">
        <f t="shared" si="1"/>
        <v>2192040</v>
      </c>
    </row>
    <row r="22" spans="1:8" s="890" customFormat="1">
      <c r="A22" s="896" t="s">
        <v>13708</v>
      </c>
      <c r="B22" s="903" t="s">
        <v>13709</v>
      </c>
      <c r="C22" s="902" t="s">
        <v>13710</v>
      </c>
      <c r="D22" s="904">
        <v>2792.13</v>
      </c>
      <c r="E22" s="900">
        <v>0</v>
      </c>
      <c r="F22" s="901">
        <f t="shared" si="0"/>
        <v>0</v>
      </c>
      <c r="G22" s="900">
        <v>1</v>
      </c>
      <c r="H22" s="901">
        <f t="shared" si="1"/>
        <v>2792.13</v>
      </c>
    </row>
    <row r="23" spans="1:8" s="890" customFormat="1">
      <c r="A23" s="896" t="s">
        <v>13711</v>
      </c>
      <c r="B23" s="903" t="s">
        <v>13712</v>
      </c>
      <c r="C23" s="902" t="s">
        <v>13713</v>
      </c>
      <c r="D23" s="904">
        <v>3023.13</v>
      </c>
      <c r="E23" s="900">
        <v>862</v>
      </c>
      <c r="F23" s="901">
        <f t="shared" si="0"/>
        <v>2605938.06</v>
      </c>
      <c r="G23" s="900">
        <v>800</v>
      </c>
      <c r="H23" s="901">
        <f t="shared" si="1"/>
        <v>2418504</v>
      </c>
    </row>
    <row r="24" spans="1:8" s="890" customFormat="1">
      <c r="A24" s="896" t="s">
        <v>13714</v>
      </c>
      <c r="B24" s="903" t="s">
        <v>13715</v>
      </c>
      <c r="C24" s="902" t="s">
        <v>13716</v>
      </c>
      <c r="D24" s="904">
        <v>2948.13</v>
      </c>
      <c r="E24" s="900">
        <v>0</v>
      </c>
      <c r="F24" s="901">
        <f t="shared" si="0"/>
        <v>0</v>
      </c>
      <c r="G24" s="900">
        <v>1</v>
      </c>
      <c r="H24" s="901">
        <f t="shared" si="1"/>
        <v>2948.13</v>
      </c>
    </row>
    <row r="25" spans="1:8" s="890" customFormat="1">
      <c r="A25" s="896" t="s">
        <v>13717</v>
      </c>
      <c r="B25" s="903" t="s">
        <v>13718</v>
      </c>
      <c r="C25" s="902" t="s">
        <v>13719</v>
      </c>
      <c r="D25" s="904">
        <v>2849.13</v>
      </c>
      <c r="E25" s="900">
        <v>862</v>
      </c>
      <c r="F25" s="901">
        <f t="shared" si="0"/>
        <v>2455950.06</v>
      </c>
      <c r="G25" s="900">
        <v>800</v>
      </c>
      <c r="H25" s="901">
        <f t="shared" si="1"/>
        <v>2279304</v>
      </c>
    </row>
    <row r="26" spans="1:8" s="890" customFormat="1">
      <c r="A26" s="896" t="s">
        <v>13720</v>
      </c>
      <c r="B26" s="903" t="s">
        <v>13721</v>
      </c>
      <c r="C26" s="902" t="s">
        <v>13722</v>
      </c>
      <c r="D26" s="904">
        <v>3536.13</v>
      </c>
      <c r="E26" s="900">
        <v>862</v>
      </c>
      <c r="F26" s="901">
        <f t="shared" si="0"/>
        <v>3048144.06</v>
      </c>
      <c r="G26" s="900">
        <v>800</v>
      </c>
      <c r="H26" s="901">
        <f t="shared" si="1"/>
        <v>2828904</v>
      </c>
    </row>
    <row r="27" spans="1:8" s="890" customFormat="1">
      <c r="A27" s="896" t="s">
        <v>13723</v>
      </c>
      <c r="B27" s="903" t="s">
        <v>13724</v>
      </c>
      <c r="C27" s="902" t="s">
        <v>13725</v>
      </c>
      <c r="D27" s="904">
        <v>1692.94</v>
      </c>
      <c r="E27" s="900">
        <v>579</v>
      </c>
      <c r="F27" s="901">
        <f t="shared" si="0"/>
        <v>980212.26</v>
      </c>
      <c r="G27" s="900">
        <v>612</v>
      </c>
      <c r="H27" s="901">
        <f t="shared" si="1"/>
        <v>1036079.28</v>
      </c>
    </row>
    <row r="28" spans="1:8" s="890" customFormat="1">
      <c r="A28" s="896" t="s">
        <v>13726</v>
      </c>
      <c r="B28" s="903" t="s">
        <v>13727</v>
      </c>
      <c r="C28" s="902" t="s">
        <v>13728</v>
      </c>
      <c r="D28" s="904">
        <v>1452.53</v>
      </c>
      <c r="E28" s="900">
        <v>212</v>
      </c>
      <c r="F28" s="901">
        <f t="shared" si="0"/>
        <v>307936.36</v>
      </c>
      <c r="G28" s="900">
        <v>245</v>
      </c>
      <c r="H28" s="901">
        <f t="shared" si="1"/>
        <v>355869.85</v>
      </c>
    </row>
    <row r="29" spans="1:8" s="890" customFormat="1">
      <c r="A29" s="896" t="s">
        <v>13729</v>
      </c>
      <c r="B29" s="903" t="s">
        <v>13730</v>
      </c>
      <c r="C29" s="902" t="s">
        <v>13731</v>
      </c>
      <c r="D29" s="904">
        <v>1454.53</v>
      </c>
      <c r="E29" s="900">
        <v>212</v>
      </c>
      <c r="F29" s="901">
        <f t="shared" si="0"/>
        <v>308360.36</v>
      </c>
      <c r="G29" s="900">
        <v>245</v>
      </c>
      <c r="H29" s="901">
        <f t="shared" si="1"/>
        <v>356359.85</v>
      </c>
    </row>
    <row r="30" spans="1:8" s="890" customFormat="1">
      <c r="A30" s="896" t="s">
        <v>13732</v>
      </c>
      <c r="B30" s="903" t="s">
        <v>13733</v>
      </c>
      <c r="C30" s="902" t="s">
        <v>13734</v>
      </c>
      <c r="D30" s="904">
        <v>996.09</v>
      </c>
      <c r="E30" s="900">
        <v>212</v>
      </c>
      <c r="F30" s="901">
        <f t="shared" si="0"/>
        <v>211171.08000000002</v>
      </c>
      <c r="G30" s="900">
        <v>245</v>
      </c>
      <c r="H30" s="901">
        <f t="shared" si="1"/>
        <v>244042.05000000002</v>
      </c>
    </row>
    <row r="31" spans="1:8" s="890" customFormat="1">
      <c r="A31" s="896" t="s">
        <v>13735</v>
      </c>
      <c r="B31" s="905" t="s">
        <v>13736</v>
      </c>
      <c r="C31" s="902" t="s">
        <v>13737</v>
      </c>
      <c r="D31" s="904">
        <v>961.29</v>
      </c>
      <c r="E31" s="900">
        <v>212</v>
      </c>
      <c r="F31" s="901">
        <f t="shared" si="0"/>
        <v>203793.47999999998</v>
      </c>
      <c r="G31" s="900">
        <v>245</v>
      </c>
      <c r="H31" s="901">
        <f t="shared" si="1"/>
        <v>235516.05</v>
      </c>
    </row>
    <row r="32" spans="1:8" s="890" customFormat="1">
      <c r="A32" s="896" t="s">
        <v>13738</v>
      </c>
      <c r="B32" s="903" t="s">
        <v>13739</v>
      </c>
      <c r="C32" s="902" t="s">
        <v>13740</v>
      </c>
      <c r="D32" s="904">
        <v>4454.13</v>
      </c>
      <c r="E32" s="900">
        <v>0</v>
      </c>
      <c r="F32" s="901">
        <f t="shared" si="0"/>
        <v>0</v>
      </c>
      <c r="G32" s="900">
        <v>1</v>
      </c>
      <c r="H32" s="901">
        <f t="shared" si="1"/>
        <v>4454.13</v>
      </c>
    </row>
    <row r="33" spans="1:8" s="890" customFormat="1">
      <c r="A33" s="896" t="s">
        <v>13741</v>
      </c>
      <c r="B33" s="903" t="s">
        <v>13742</v>
      </c>
      <c r="C33" s="902" t="s">
        <v>13743</v>
      </c>
      <c r="D33" s="904">
        <v>3337.28</v>
      </c>
      <c r="E33" s="900">
        <v>1</v>
      </c>
      <c r="F33" s="901">
        <f t="shared" si="0"/>
        <v>3337.28</v>
      </c>
      <c r="G33" s="900">
        <v>1</v>
      </c>
      <c r="H33" s="901">
        <f t="shared" si="1"/>
        <v>3337.28</v>
      </c>
    </row>
    <row r="34" spans="1:8" s="890" customFormat="1">
      <c r="A34" s="896" t="s">
        <v>13744</v>
      </c>
      <c r="B34" s="903" t="s">
        <v>13745</v>
      </c>
      <c r="C34" s="902" t="s">
        <v>13746</v>
      </c>
      <c r="D34" s="904">
        <v>1735.94</v>
      </c>
      <c r="E34" s="900">
        <v>0</v>
      </c>
      <c r="F34" s="901">
        <f t="shared" si="0"/>
        <v>0</v>
      </c>
      <c r="G34" s="900">
        <v>2</v>
      </c>
      <c r="H34" s="901">
        <f t="shared" si="1"/>
        <v>3471.88</v>
      </c>
    </row>
    <row r="35" spans="1:8" s="890" customFormat="1">
      <c r="A35" s="896" t="s">
        <v>13747</v>
      </c>
      <c r="B35" s="903" t="s">
        <v>13748</v>
      </c>
      <c r="C35" s="902" t="s">
        <v>13749</v>
      </c>
      <c r="D35" s="904">
        <v>1496.94</v>
      </c>
      <c r="E35" s="900">
        <v>1</v>
      </c>
      <c r="F35" s="901">
        <f t="shared" si="0"/>
        <v>1496.94</v>
      </c>
      <c r="G35" s="900">
        <v>1</v>
      </c>
      <c r="H35" s="901">
        <f t="shared" si="1"/>
        <v>1496.94</v>
      </c>
    </row>
    <row r="36" spans="1:8" s="890" customFormat="1">
      <c r="A36" s="896" t="s">
        <v>13750</v>
      </c>
      <c r="B36" s="903" t="s">
        <v>13751</v>
      </c>
      <c r="C36" s="902" t="s">
        <v>13752</v>
      </c>
      <c r="D36" s="904">
        <v>585.07000000000005</v>
      </c>
      <c r="E36" s="900">
        <v>0</v>
      </c>
      <c r="F36" s="901">
        <f t="shared" si="0"/>
        <v>0</v>
      </c>
      <c r="G36" s="900">
        <v>1</v>
      </c>
      <c r="H36" s="901">
        <f t="shared" si="1"/>
        <v>585.07000000000005</v>
      </c>
    </row>
    <row r="37" spans="1:8" s="890" customFormat="1">
      <c r="A37" s="896" t="s">
        <v>13753</v>
      </c>
      <c r="B37" s="903" t="s">
        <v>13754</v>
      </c>
      <c r="C37" s="902" t="s">
        <v>13755</v>
      </c>
      <c r="D37" s="904">
        <v>2403.9699999999998</v>
      </c>
      <c r="E37" s="900">
        <v>862</v>
      </c>
      <c r="F37" s="901">
        <f t="shared" si="0"/>
        <v>2072222.14</v>
      </c>
      <c r="G37" s="900">
        <v>800</v>
      </c>
      <c r="H37" s="901">
        <f t="shared" si="1"/>
        <v>1923175.9999999998</v>
      </c>
    </row>
    <row r="38" spans="1:8" s="890" customFormat="1">
      <c r="A38" s="896" t="s">
        <v>13756</v>
      </c>
      <c r="B38" s="903" t="s">
        <v>13757</v>
      </c>
      <c r="C38" s="902" t="s">
        <v>13758</v>
      </c>
      <c r="D38" s="904">
        <v>2416.79</v>
      </c>
      <c r="E38" s="900">
        <v>862</v>
      </c>
      <c r="F38" s="901">
        <f t="shared" si="0"/>
        <v>2083272.98</v>
      </c>
      <c r="G38" s="900">
        <v>800</v>
      </c>
      <c r="H38" s="901">
        <f t="shared" si="1"/>
        <v>1933432</v>
      </c>
    </row>
    <row r="39" spans="1:8" s="890" customFormat="1">
      <c r="A39" s="896" t="s">
        <v>13759</v>
      </c>
      <c r="B39" s="903" t="s">
        <v>13760</v>
      </c>
      <c r="C39" s="902" t="s">
        <v>13761</v>
      </c>
      <c r="D39" s="904">
        <v>2356.4</v>
      </c>
      <c r="E39" s="900">
        <v>0</v>
      </c>
      <c r="F39" s="901">
        <f t="shared" si="0"/>
        <v>0</v>
      </c>
      <c r="G39" s="900">
        <v>1</v>
      </c>
      <c r="H39" s="901">
        <f t="shared" si="1"/>
        <v>2356.4</v>
      </c>
    </row>
    <row r="40" spans="1:8" s="890" customFormat="1">
      <c r="A40" s="896" t="s">
        <v>13762</v>
      </c>
      <c r="B40" s="903" t="s">
        <v>13763</v>
      </c>
      <c r="C40" s="902" t="s">
        <v>13764</v>
      </c>
      <c r="D40" s="904">
        <v>3040.95</v>
      </c>
      <c r="E40" s="900">
        <v>862</v>
      </c>
      <c r="F40" s="901">
        <f t="shared" si="0"/>
        <v>2621298.9</v>
      </c>
      <c r="G40" s="900">
        <v>800</v>
      </c>
      <c r="H40" s="901">
        <f t="shared" si="1"/>
        <v>2432760</v>
      </c>
    </row>
    <row r="41" spans="1:8" s="890" customFormat="1">
      <c r="A41" s="896" t="s">
        <v>13765</v>
      </c>
      <c r="B41" s="903" t="s">
        <v>13766</v>
      </c>
      <c r="C41" s="902" t="s">
        <v>13767</v>
      </c>
      <c r="D41" s="904">
        <v>3846.8</v>
      </c>
      <c r="E41" s="900">
        <v>862</v>
      </c>
      <c r="F41" s="901">
        <f t="shared" si="0"/>
        <v>3315941.6</v>
      </c>
      <c r="G41" s="900">
        <v>800</v>
      </c>
      <c r="H41" s="901">
        <f t="shared" si="1"/>
        <v>3077440</v>
      </c>
    </row>
    <row r="42" spans="1:8" s="890" customFormat="1">
      <c r="A42" s="896" t="s">
        <v>13768</v>
      </c>
      <c r="B42" s="903" t="s">
        <v>13769</v>
      </c>
      <c r="C42" s="902" t="s">
        <v>13770</v>
      </c>
      <c r="D42" s="904">
        <v>3843.8</v>
      </c>
      <c r="E42" s="900">
        <v>0</v>
      </c>
      <c r="F42" s="901">
        <f t="shared" si="0"/>
        <v>0</v>
      </c>
      <c r="G42" s="900">
        <v>1</v>
      </c>
      <c r="H42" s="901">
        <f t="shared" si="1"/>
        <v>3843.8</v>
      </c>
    </row>
    <row r="43" spans="1:8" s="890" customFormat="1">
      <c r="A43" s="896" t="s">
        <v>13771</v>
      </c>
      <c r="B43" s="903" t="s">
        <v>13772</v>
      </c>
      <c r="C43" s="902" t="s">
        <v>13773</v>
      </c>
      <c r="D43" s="904">
        <v>708.96</v>
      </c>
      <c r="E43" s="900">
        <v>0</v>
      </c>
      <c r="F43" s="901">
        <f t="shared" si="0"/>
        <v>0</v>
      </c>
      <c r="G43" s="900">
        <v>1</v>
      </c>
      <c r="H43" s="901">
        <f t="shared" si="1"/>
        <v>708.96</v>
      </c>
    </row>
    <row r="44" spans="1:8" s="890" customFormat="1">
      <c r="A44" s="896" t="s">
        <v>13774</v>
      </c>
      <c r="B44" s="903" t="s">
        <v>13775</v>
      </c>
      <c r="C44" s="902" t="s">
        <v>13776</v>
      </c>
      <c r="D44" s="904">
        <v>2014.87</v>
      </c>
      <c r="E44" s="900">
        <v>0</v>
      </c>
      <c r="F44" s="901">
        <f t="shared" si="0"/>
        <v>0</v>
      </c>
      <c r="G44" s="900">
        <v>1</v>
      </c>
      <c r="H44" s="901">
        <f t="shared" si="1"/>
        <v>2014.87</v>
      </c>
    </row>
    <row r="45" spans="1:8" s="890" customFormat="1">
      <c r="A45" s="896" t="s">
        <v>13777</v>
      </c>
      <c r="B45" s="903" t="s">
        <v>13778</v>
      </c>
      <c r="C45" s="902" t="s">
        <v>13779</v>
      </c>
      <c r="D45" s="904">
        <v>2416.79</v>
      </c>
      <c r="E45" s="900">
        <v>0</v>
      </c>
      <c r="F45" s="901">
        <f t="shared" si="0"/>
        <v>0</v>
      </c>
      <c r="G45" s="900">
        <v>1</v>
      </c>
      <c r="H45" s="901">
        <f t="shared" si="1"/>
        <v>2416.79</v>
      </c>
    </row>
    <row r="46" spans="1:8" s="890" customFormat="1">
      <c r="A46" s="896" t="s">
        <v>13780</v>
      </c>
      <c r="B46" s="903" t="s">
        <v>13781</v>
      </c>
      <c r="C46" s="902" t="s">
        <v>13782</v>
      </c>
      <c r="D46" s="904">
        <v>3906.57</v>
      </c>
      <c r="E46" s="900">
        <v>0</v>
      </c>
      <c r="F46" s="901">
        <f t="shared" si="0"/>
        <v>0</v>
      </c>
      <c r="G46" s="900">
        <v>1</v>
      </c>
      <c r="H46" s="901">
        <f t="shared" si="1"/>
        <v>3906.57</v>
      </c>
    </row>
    <row r="47" spans="1:8" s="890" customFormat="1">
      <c r="A47" s="896" t="s">
        <v>13783</v>
      </c>
      <c r="B47" s="903" t="s">
        <v>13784</v>
      </c>
      <c r="C47" s="902" t="s">
        <v>13785</v>
      </c>
      <c r="D47" s="904">
        <v>2932.1</v>
      </c>
      <c r="E47" s="900">
        <v>212</v>
      </c>
      <c r="F47" s="901">
        <f t="shared" si="0"/>
        <v>621605.19999999995</v>
      </c>
      <c r="G47" s="900">
        <v>245</v>
      </c>
      <c r="H47" s="901">
        <f t="shared" si="1"/>
        <v>718364.5</v>
      </c>
    </row>
    <row r="48" spans="1:8" s="890" customFormat="1">
      <c r="A48" s="896" t="s">
        <v>13786</v>
      </c>
      <c r="B48" s="903" t="s">
        <v>13787</v>
      </c>
      <c r="C48" s="902" t="s">
        <v>13788</v>
      </c>
      <c r="D48" s="904">
        <v>2592.75</v>
      </c>
      <c r="E48" s="900">
        <v>212</v>
      </c>
      <c r="F48" s="901">
        <f t="shared" si="0"/>
        <v>549663</v>
      </c>
      <c r="G48" s="900">
        <v>245</v>
      </c>
      <c r="H48" s="901">
        <f t="shared" si="1"/>
        <v>635223.75</v>
      </c>
    </row>
    <row r="49" spans="1:8" s="890" customFormat="1">
      <c r="A49" s="896" t="s">
        <v>13789</v>
      </c>
      <c r="B49" s="903" t="s">
        <v>13790</v>
      </c>
      <c r="C49" s="902" t="s">
        <v>13791</v>
      </c>
      <c r="D49" s="904">
        <v>2828.13</v>
      </c>
      <c r="E49" s="900">
        <v>212</v>
      </c>
      <c r="F49" s="901">
        <f t="shared" si="0"/>
        <v>599563.56000000006</v>
      </c>
      <c r="G49" s="900">
        <v>245</v>
      </c>
      <c r="H49" s="901">
        <f t="shared" si="1"/>
        <v>692891.85</v>
      </c>
    </row>
    <row r="50" spans="1:8" s="890" customFormat="1">
      <c r="A50" s="896" t="s">
        <v>13792</v>
      </c>
      <c r="B50" s="903" t="s">
        <v>13793</v>
      </c>
      <c r="C50" s="902" t="s">
        <v>13794</v>
      </c>
      <c r="D50" s="904">
        <v>2849.25</v>
      </c>
      <c r="E50" s="900">
        <v>0</v>
      </c>
      <c r="F50" s="901">
        <f t="shared" si="0"/>
        <v>0</v>
      </c>
      <c r="G50" s="900">
        <v>1</v>
      </c>
      <c r="H50" s="901">
        <f t="shared" si="1"/>
        <v>2849.25</v>
      </c>
    </row>
    <row r="51" spans="1:8" s="890" customFormat="1">
      <c r="A51" s="896" t="s">
        <v>13795</v>
      </c>
      <c r="B51" s="903" t="s">
        <v>13796</v>
      </c>
      <c r="C51" s="902" t="s">
        <v>13797</v>
      </c>
      <c r="D51" s="904">
        <v>2618.13</v>
      </c>
      <c r="E51" s="900">
        <v>0</v>
      </c>
      <c r="F51" s="901">
        <f t="shared" si="0"/>
        <v>0</v>
      </c>
      <c r="G51" s="900">
        <v>1</v>
      </c>
      <c r="H51" s="901">
        <f t="shared" si="1"/>
        <v>2618.13</v>
      </c>
    </row>
    <row r="52" spans="1:8" s="890" customFormat="1">
      <c r="A52" s="896" t="s">
        <v>13798</v>
      </c>
      <c r="B52" s="903" t="s">
        <v>13799</v>
      </c>
      <c r="C52" s="902" t="s">
        <v>13800</v>
      </c>
      <c r="D52" s="904">
        <v>2946.45</v>
      </c>
      <c r="E52" s="900">
        <v>212</v>
      </c>
      <c r="F52" s="901">
        <f t="shared" si="0"/>
        <v>624647.39999999991</v>
      </c>
      <c r="G52" s="900">
        <v>245</v>
      </c>
      <c r="H52" s="901">
        <f t="shared" si="1"/>
        <v>721880.25</v>
      </c>
    </row>
    <row r="53" spans="1:8" s="890" customFormat="1">
      <c r="A53" s="896" t="s">
        <v>13801</v>
      </c>
      <c r="B53" s="903" t="s">
        <v>13802</v>
      </c>
      <c r="C53" s="902" t="s">
        <v>13803</v>
      </c>
      <c r="D53" s="904">
        <v>2738.13</v>
      </c>
      <c r="E53" s="900">
        <v>0</v>
      </c>
      <c r="F53" s="901">
        <f t="shared" si="0"/>
        <v>0</v>
      </c>
      <c r="G53" s="900">
        <v>1</v>
      </c>
      <c r="H53" s="901">
        <f t="shared" si="1"/>
        <v>2738.13</v>
      </c>
    </row>
    <row r="54" spans="1:8" s="890" customFormat="1">
      <c r="A54" s="896" t="s">
        <v>13804</v>
      </c>
      <c r="B54" s="903" t="s">
        <v>13805</v>
      </c>
      <c r="C54" s="902" t="s">
        <v>13806</v>
      </c>
      <c r="D54" s="904">
        <v>2744.25</v>
      </c>
      <c r="E54" s="900">
        <v>0</v>
      </c>
      <c r="F54" s="901">
        <f t="shared" si="0"/>
        <v>0</v>
      </c>
      <c r="G54" s="900">
        <v>1</v>
      </c>
      <c r="H54" s="901">
        <f t="shared" si="1"/>
        <v>2744.25</v>
      </c>
    </row>
    <row r="55" spans="1:8" s="890" customFormat="1">
      <c r="A55" s="896" t="s">
        <v>13807</v>
      </c>
      <c r="B55" s="903" t="s">
        <v>13808</v>
      </c>
      <c r="C55" s="902" t="s">
        <v>13809</v>
      </c>
      <c r="D55" s="904">
        <v>2740.05</v>
      </c>
      <c r="E55" s="900">
        <v>212</v>
      </c>
      <c r="F55" s="901">
        <f t="shared" si="0"/>
        <v>580890.60000000009</v>
      </c>
      <c r="G55" s="900">
        <v>245</v>
      </c>
      <c r="H55" s="901">
        <f t="shared" si="1"/>
        <v>671312.25</v>
      </c>
    </row>
    <row r="56" spans="1:8" s="890" customFormat="1">
      <c r="A56" s="896" t="s">
        <v>8003</v>
      </c>
      <c r="B56" s="903" t="s">
        <v>13810</v>
      </c>
      <c r="C56" s="902" t="s">
        <v>13811</v>
      </c>
      <c r="D56" s="904">
        <v>2792.13</v>
      </c>
      <c r="E56" s="900">
        <v>0</v>
      </c>
      <c r="F56" s="901">
        <f t="shared" si="0"/>
        <v>0</v>
      </c>
      <c r="G56" s="900">
        <v>1</v>
      </c>
      <c r="H56" s="901">
        <f t="shared" si="1"/>
        <v>2792.13</v>
      </c>
    </row>
    <row r="57" spans="1:8" s="890" customFormat="1">
      <c r="A57" s="896" t="s">
        <v>8007</v>
      </c>
      <c r="B57" s="903" t="s">
        <v>13812</v>
      </c>
      <c r="C57" s="902" t="s">
        <v>13813</v>
      </c>
      <c r="D57" s="904">
        <v>3023.13</v>
      </c>
      <c r="E57" s="900">
        <v>212</v>
      </c>
      <c r="F57" s="901">
        <f t="shared" si="0"/>
        <v>640903.56000000006</v>
      </c>
      <c r="G57" s="900">
        <v>245</v>
      </c>
      <c r="H57" s="901">
        <f t="shared" si="1"/>
        <v>740666.85</v>
      </c>
    </row>
    <row r="58" spans="1:8" s="890" customFormat="1">
      <c r="A58" s="896" t="s">
        <v>8009</v>
      </c>
      <c r="B58" s="903" t="s">
        <v>13814</v>
      </c>
      <c r="C58" s="902" t="s">
        <v>13815</v>
      </c>
      <c r="D58" s="904">
        <v>2948.13</v>
      </c>
      <c r="E58" s="900">
        <v>0</v>
      </c>
      <c r="F58" s="901">
        <f t="shared" si="0"/>
        <v>0</v>
      </c>
      <c r="G58" s="900">
        <v>1</v>
      </c>
      <c r="H58" s="901">
        <f t="shared" si="1"/>
        <v>2948.13</v>
      </c>
    </row>
    <row r="59" spans="1:8" s="890" customFormat="1">
      <c r="A59" s="896" t="s">
        <v>8010</v>
      </c>
      <c r="B59" s="903" t="s">
        <v>13816</v>
      </c>
      <c r="C59" s="902" t="s">
        <v>13817</v>
      </c>
      <c r="D59" s="904">
        <v>2849.13</v>
      </c>
      <c r="E59" s="900">
        <v>212</v>
      </c>
      <c r="F59" s="901">
        <f t="shared" si="0"/>
        <v>604015.56000000006</v>
      </c>
      <c r="G59" s="900">
        <v>245</v>
      </c>
      <c r="H59" s="901">
        <f t="shared" si="1"/>
        <v>698036.85</v>
      </c>
    </row>
    <row r="60" spans="1:8" s="890" customFormat="1">
      <c r="A60" s="896" t="s">
        <v>8011</v>
      </c>
      <c r="B60" s="903" t="s">
        <v>13818</v>
      </c>
      <c r="C60" s="902" t="s">
        <v>13819</v>
      </c>
      <c r="D60" s="904">
        <v>3536.13</v>
      </c>
      <c r="E60" s="900">
        <v>212</v>
      </c>
      <c r="F60" s="901">
        <f t="shared" si="0"/>
        <v>749659.56</v>
      </c>
      <c r="G60" s="900">
        <v>245</v>
      </c>
      <c r="H60" s="901">
        <f t="shared" si="1"/>
        <v>866351.85</v>
      </c>
    </row>
    <row r="61" spans="1:8" s="890" customFormat="1">
      <c r="A61" s="896" t="s">
        <v>8012</v>
      </c>
      <c r="B61" s="903" t="s">
        <v>13820</v>
      </c>
      <c r="C61" s="902" t="s">
        <v>13821</v>
      </c>
      <c r="D61" s="904">
        <v>2014.87</v>
      </c>
      <c r="E61" s="900">
        <v>1</v>
      </c>
      <c r="F61" s="901">
        <f t="shared" si="0"/>
        <v>2014.87</v>
      </c>
      <c r="G61" s="900">
        <v>3</v>
      </c>
      <c r="H61" s="901">
        <f t="shared" si="1"/>
        <v>6044.61</v>
      </c>
    </row>
    <row r="62" spans="1:8" s="890" customFormat="1">
      <c r="A62" s="896" t="s">
        <v>13822</v>
      </c>
      <c r="B62" s="903" t="s">
        <v>13823</v>
      </c>
      <c r="C62" s="902" t="s">
        <v>13824</v>
      </c>
      <c r="D62" s="904">
        <v>4454.13</v>
      </c>
      <c r="E62" s="900">
        <v>0</v>
      </c>
      <c r="F62" s="901">
        <f t="shared" si="0"/>
        <v>0</v>
      </c>
      <c r="G62" s="900">
        <v>1</v>
      </c>
      <c r="H62" s="901">
        <f t="shared" si="1"/>
        <v>4454.13</v>
      </c>
    </row>
    <row r="63" spans="1:8" s="890" customFormat="1">
      <c r="A63" s="896" t="s">
        <v>8013</v>
      </c>
      <c r="B63" s="903" t="s">
        <v>13825</v>
      </c>
      <c r="C63" s="902" t="s">
        <v>13826</v>
      </c>
      <c r="D63" s="904">
        <v>2548.4</v>
      </c>
      <c r="E63" s="900">
        <v>0</v>
      </c>
      <c r="F63" s="901">
        <f t="shared" si="0"/>
        <v>0</v>
      </c>
      <c r="G63" s="900">
        <v>1</v>
      </c>
      <c r="H63" s="901">
        <f t="shared" si="1"/>
        <v>2548.4</v>
      </c>
    </row>
    <row r="64" spans="1:8" s="890" customFormat="1">
      <c r="A64" s="896" t="s">
        <v>8014</v>
      </c>
      <c r="B64" s="903" t="s">
        <v>13827</v>
      </c>
      <c r="C64" s="902" t="s">
        <v>13828</v>
      </c>
      <c r="D64" s="904">
        <v>2014.87</v>
      </c>
      <c r="E64" s="900">
        <v>0</v>
      </c>
      <c r="F64" s="901">
        <f t="shared" si="0"/>
        <v>0</v>
      </c>
      <c r="G64" s="900">
        <v>1</v>
      </c>
      <c r="H64" s="901">
        <f t="shared" si="1"/>
        <v>2014.87</v>
      </c>
    </row>
    <row r="65" spans="1:8" s="890" customFormat="1">
      <c r="A65" s="896" t="s">
        <v>8015</v>
      </c>
      <c r="B65" s="903" t="s">
        <v>13829</v>
      </c>
      <c r="C65" s="902" t="s">
        <v>13830</v>
      </c>
      <c r="D65" s="904">
        <v>3555.69</v>
      </c>
      <c r="E65" s="900">
        <v>212</v>
      </c>
      <c r="F65" s="901">
        <f t="shared" si="0"/>
        <v>753806.28</v>
      </c>
      <c r="G65" s="900">
        <v>245</v>
      </c>
      <c r="H65" s="901">
        <f t="shared" si="1"/>
        <v>871144.05</v>
      </c>
    </row>
    <row r="66" spans="1:8" s="890" customFormat="1">
      <c r="A66" s="896" t="s">
        <v>13831</v>
      </c>
      <c r="B66" s="903" t="s">
        <v>13832</v>
      </c>
      <c r="C66" s="902" t="s">
        <v>13833</v>
      </c>
      <c r="D66" s="904">
        <v>3040.95</v>
      </c>
      <c r="E66" s="900">
        <v>212</v>
      </c>
      <c r="F66" s="901">
        <f t="shared" si="0"/>
        <v>644681.39999999991</v>
      </c>
      <c r="G66" s="900">
        <v>245</v>
      </c>
      <c r="H66" s="901">
        <f t="shared" si="1"/>
        <v>745032.75</v>
      </c>
    </row>
    <row r="67" spans="1:8" s="890" customFormat="1">
      <c r="A67" s="896" t="s">
        <v>13834</v>
      </c>
      <c r="B67" s="903" t="s">
        <v>13835</v>
      </c>
      <c r="C67" s="902" t="s">
        <v>13836</v>
      </c>
      <c r="D67" s="904">
        <v>3906.57</v>
      </c>
      <c r="E67" s="900">
        <v>0</v>
      </c>
      <c r="F67" s="901">
        <f t="shared" si="0"/>
        <v>0</v>
      </c>
      <c r="G67" s="900">
        <v>1</v>
      </c>
      <c r="H67" s="901">
        <f t="shared" si="1"/>
        <v>3906.57</v>
      </c>
    </row>
    <row r="68" spans="1:8" s="890" customFormat="1">
      <c r="A68" s="896" t="s">
        <v>13837</v>
      </c>
      <c r="B68" s="903" t="s">
        <v>13838</v>
      </c>
      <c r="C68" s="902" t="s">
        <v>13839</v>
      </c>
      <c r="D68" s="904">
        <v>2932.1</v>
      </c>
      <c r="E68" s="900">
        <v>22</v>
      </c>
      <c r="F68" s="901">
        <f t="shared" si="0"/>
        <v>64506.2</v>
      </c>
      <c r="G68" s="900">
        <v>50</v>
      </c>
      <c r="H68" s="901">
        <f t="shared" si="1"/>
        <v>146605</v>
      </c>
    </row>
    <row r="69" spans="1:8" s="890" customFormat="1">
      <c r="A69" s="896" t="s">
        <v>13840</v>
      </c>
      <c r="B69" s="903" t="s">
        <v>13841</v>
      </c>
      <c r="C69" s="902" t="s">
        <v>13842</v>
      </c>
      <c r="D69" s="904">
        <v>2592.75</v>
      </c>
      <c r="E69" s="900">
        <v>22</v>
      </c>
      <c r="F69" s="901">
        <f t="shared" si="0"/>
        <v>57040.5</v>
      </c>
      <c r="G69" s="900">
        <v>50</v>
      </c>
      <c r="H69" s="901">
        <f t="shared" si="1"/>
        <v>129637.5</v>
      </c>
    </row>
    <row r="70" spans="1:8" s="890" customFormat="1">
      <c r="A70" s="896" t="s">
        <v>13843</v>
      </c>
      <c r="B70" s="903" t="s">
        <v>13844</v>
      </c>
      <c r="C70" s="902" t="s">
        <v>13845</v>
      </c>
      <c r="D70" s="904">
        <v>3631.32</v>
      </c>
      <c r="E70" s="900">
        <v>22</v>
      </c>
      <c r="F70" s="901">
        <f t="shared" ref="F70:F112" si="2">D70*E70</f>
        <v>79889.040000000008</v>
      </c>
      <c r="G70" s="900">
        <v>50</v>
      </c>
      <c r="H70" s="901">
        <f t="shared" ref="H70:H112" si="3">D70*G70</f>
        <v>181566</v>
      </c>
    </row>
    <row r="71" spans="1:8" s="890" customFormat="1">
      <c r="A71" s="896" t="s">
        <v>13846</v>
      </c>
      <c r="B71" s="903" t="s">
        <v>13847</v>
      </c>
      <c r="C71" s="902" t="s">
        <v>13848</v>
      </c>
      <c r="D71" s="904">
        <v>2662.14</v>
      </c>
      <c r="E71" s="900">
        <v>22</v>
      </c>
      <c r="F71" s="901">
        <f t="shared" si="2"/>
        <v>58567.079999999994</v>
      </c>
      <c r="G71" s="900">
        <v>50</v>
      </c>
      <c r="H71" s="901">
        <f t="shared" si="3"/>
        <v>133107</v>
      </c>
    </row>
    <row r="72" spans="1:8" s="890" customFormat="1">
      <c r="A72" s="896" t="s">
        <v>13849</v>
      </c>
      <c r="B72" s="903" t="s">
        <v>13850</v>
      </c>
      <c r="C72" s="902" t="s">
        <v>13851</v>
      </c>
      <c r="D72" s="904">
        <v>3548.19</v>
      </c>
      <c r="E72" s="900">
        <v>22</v>
      </c>
      <c r="F72" s="901">
        <f t="shared" si="2"/>
        <v>78060.180000000008</v>
      </c>
      <c r="G72" s="900">
        <v>50</v>
      </c>
      <c r="H72" s="901">
        <f t="shared" si="3"/>
        <v>177409.5</v>
      </c>
    </row>
    <row r="73" spans="1:8" s="890" customFormat="1">
      <c r="A73" s="896" t="s">
        <v>13852</v>
      </c>
      <c r="B73" s="903" t="s">
        <v>13853</v>
      </c>
      <c r="C73" s="902" t="s">
        <v>13854</v>
      </c>
      <c r="D73" s="904">
        <v>2849.25</v>
      </c>
      <c r="E73" s="900">
        <v>0</v>
      </c>
      <c r="F73" s="901">
        <f t="shared" si="2"/>
        <v>0</v>
      </c>
      <c r="G73" s="900">
        <v>1</v>
      </c>
      <c r="H73" s="901">
        <f t="shared" si="3"/>
        <v>2849.25</v>
      </c>
    </row>
    <row r="74" spans="1:8" s="890" customFormat="1">
      <c r="A74" s="896" t="s">
        <v>13855</v>
      </c>
      <c r="B74" s="903" t="s">
        <v>13856</v>
      </c>
      <c r="C74" s="902" t="s">
        <v>13857</v>
      </c>
      <c r="D74" s="904">
        <v>2618.13</v>
      </c>
      <c r="E74" s="900">
        <v>0</v>
      </c>
      <c r="F74" s="901">
        <f t="shared" si="2"/>
        <v>0</v>
      </c>
      <c r="G74" s="900">
        <v>1</v>
      </c>
      <c r="H74" s="901">
        <f t="shared" si="3"/>
        <v>2618.13</v>
      </c>
    </row>
    <row r="75" spans="1:8" s="890" customFormat="1">
      <c r="A75" s="896" t="s">
        <v>13858</v>
      </c>
      <c r="B75" s="903" t="s">
        <v>13859</v>
      </c>
      <c r="C75" s="902" t="s">
        <v>13860</v>
      </c>
      <c r="D75" s="904">
        <v>2946.45</v>
      </c>
      <c r="E75" s="900">
        <v>22</v>
      </c>
      <c r="F75" s="901">
        <f t="shared" si="2"/>
        <v>64821.899999999994</v>
      </c>
      <c r="G75" s="900">
        <v>50</v>
      </c>
      <c r="H75" s="901">
        <f t="shared" si="3"/>
        <v>147322.5</v>
      </c>
    </row>
    <row r="76" spans="1:8" s="890" customFormat="1">
      <c r="A76" s="896" t="s">
        <v>8017</v>
      </c>
      <c r="B76" s="903" t="s">
        <v>13861</v>
      </c>
      <c r="C76" s="902" t="s">
        <v>13862</v>
      </c>
      <c r="D76" s="904">
        <v>2738.13</v>
      </c>
      <c r="E76" s="900">
        <v>0</v>
      </c>
      <c r="F76" s="901">
        <f t="shared" si="2"/>
        <v>0</v>
      </c>
      <c r="G76" s="900">
        <v>1</v>
      </c>
      <c r="H76" s="901">
        <f t="shared" si="3"/>
        <v>2738.13</v>
      </c>
    </row>
    <row r="77" spans="1:8" s="890" customFormat="1">
      <c r="A77" s="896" t="s">
        <v>8018</v>
      </c>
      <c r="B77" s="903" t="s">
        <v>13863</v>
      </c>
      <c r="C77" s="902" t="s">
        <v>13864</v>
      </c>
      <c r="D77" s="904">
        <v>2744.25</v>
      </c>
      <c r="E77" s="900">
        <v>0</v>
      </c>
      <c r="F77" s="901">
        <f t="shared" si="2"/>
        <v>0</v>
      </c>
      <c r="G77" s="900">
        <v>1</v>
      </c>
      <c r="H77" s="901">
        <f t="shared" si="3"/>
        <v>2744.25</v>
      </c>
    </row>
    <row r="78" spans="1:8" s="890" customFormat="1">
      <c r="A78" s="896" t="s">
        <v>8019</v>
      </c>
      <c r="B78" s="903" t="s">
        <v>13865</v>
      </c>
      <c r="C78" s="902" t="s">
        <v>13866</v>
      </c>
      <c r="D78" s="904">
        <v>2740.05</v>
      </c>
      <c r="E78" s="900">
        <v>22</v>
      </c>
      <c r="F78" s="901">
        <f t="shared" si="2"/>
        <v>60281.100000000006</v>
      </c>
      <c r="G78" s="900">
        <v>50</v>
      </c>
      <c r="H78" s="901">
        <f t="shared" si="3"/>
        <v>137002.5</v>
      </c>
    </row>
    <row r="79" spans="1:8" s="890" customFormat="1">
      <c r="A79" s="896" t="s">
        <v>8021</v>
      </c>
      <c r="B79" s="903" t="s">
        <v>13867</v>
      </c>
      <c r="C79" s="902" t="s">
        <v>13868</v>
      </c>
      <c r="D79" s="904">
        <v>2792.13</v>
      </c>
      <c r="E79" s="900">
        <v>0</v>
      </c>
      <c r="F79" s="901">
        <f t="shared" si="2"/>
        <v>0</v>
      </c>
      <c r="G79" s="900">
        <v>1</v>
      </c>
      <c r="H79" s="901">
        <f t="shared" si="3"/>
        <v>2792.13</v>
      </c>
    </row>
    <row r="80" spans="1:8" s="890" customFormat="1">
      <c r="A80" s="896" t="s">
        <v>8022</v>
      </c>
      <c r="B80" s="903" t="s">
        <v>13869</v>
      </c>
      <c r="C80" s="902" t="s">
        <v>13870</v>
      </c>
      <c r="D80" s="904">
        <v>3023.13</v>
      </c>
      <c r="E80" s="900">
        <v>22</v>
      </c>
      <c r="F80" s="901">
        <f t="shared" si="2"/>
        <v>66508.86</v>
      </c>
      <c r="G80" s="900">
        <v>50</v>
      </c>
      <c r="H80" s="901">
        <f t="shared" si="3"/>
        <v>151156.5</v>
      </c>
    </row>
    <row r="81" spans="1:8" s="890" customFormat="1">
      <c r="A81" s="896" t="s">
        <v>8024</v>
      </c>
      <c r="B81" s="903" t="s">
        <v>13871</v>
      </c>
      <c r="C81" s="902" t="s">
        <v>13872</v>
      </c>
      <c r="D81" s="904">
        <v>2948.13</v>
      </c>
      <c r="E81" s="900">
        <v>0</v>
      </c>
      <c r="F81" s="901">
        <f t="shared" si="2"/>
        <v>0</v>
      </c>
      <c r="G81" s="900">
        <v>1</v>
      </c>
      <c r="H81" s="901">
        <f t="shared" si="3"/>
        <v>2948.13</v>
      </c>
    </row>
    <row r="82" spans="1:8" s="890" customFormat="1">
      <c r="A82" s="896" t="s">
        <v>8025</v>
      </c>
      <c r="B82" s="903" t="s">
        <v>13873</v>
      </c>
      <c r="C82" s="902" t="s">
        <v>13874</v>
      </c>
      <c r="D82" s="904">
        <v>2849.13</v>
      </c>
      <c r="E82" s="900">
        <v>22</v>
      </c>
      <c r="F82" s="901">
        <f t="shared" si="2"/>
        <v>62680.86</v>
      </c>
      <c r="G82" s="900">
        <v>50</v>
      </c>
      <c r="H82" s="901">
        <f t="shared" si="3"/>
        <v>142456.5</v>
      </c>
    </row>
    <row r="83" spans="1:8" s="890" customFormat="1">
      <c r="A83" s="896" t="s">
        <v>8026</v>
      </c>
      <c r="B83" s="903" t="s">
        <v>13875</v>
      </c>
      <c r="C83" s="902" t="s">
        <v>13876</v>
      </c>
      <c r="D83" s="904">
        <v>3536.13</v>
      </c>
      <c r="E83" s="900">
        <v>22</v>
      </c>
      <c r="F83" s="901">
        <f t="shared" si="2"/>
        <v>77794.86</v>
      </c>
      <c r="G83" s="900">
        <v>50</v>
      </c>
      <c r="H83" s="901">
        <f t="shared" si="3"/>
        <v>176806.5</v>
      </c>
    </row>
    <row r="84" spans="1:8" s="890" customFormat="1">
      <c r="A84" s="896" t="s">
        <v>8027</v>
      </c>
      <c r="B84" s="903" t="s">
        <v>13877</v>
      </c>
      <c r="C84" s="906" t="s">
        <v>13878</v>
      </c>
      <c r="D84" s="904">
        <v>3337.28</v>
      </c>
      <c r="E84" s="900">
        <v>0</v>
      </c>
      <c r="F84" s="901">
        <f t="shared" si="2"/>
        <v>0</v>
      </c>
      <c r="G84" s="900">
        <v>1</v>
      </c>
      <c r="H84" s="901">
        <f t="shared" si="3"/>
        <v>3337.28</v>
      </c>
    </row>
    <row r="85" spans="1:8" s="890" customFormat="1">
      <c r="A85" s="896" t="s">
        <v>8028</v>
      </c>
      <c r="B85" s="903" t="s">
        <v>13879</v>
      </c>
      <c r="C85" s="902" t="s">
        <v>13880</v>
      </c>
      <c r="D85" s="904">
        <v>3555.69</v>
      </c>
      <c r="E85" s="900">
        <v>22</v>
      </c>
      <c r="F85" s="901">
        <f t="shared" si="2"/>
        <v>78225.180000000008</v>
      </c>
      <c r="G85" s="900">
        <v>50</v>
      </c>
      <c r="H85" s="901">
        <f t="shared" si="3"/>
        <v>177784.5</v>
      </c>
    </row>
    <row r="86" spans="1:8" s="890" customFormat="1">
      <c r="A86" s="896" t="s">
        <v>8029</v>
      </c>
      <c r="B86" s="903" t="s">
        <v>13881</v>
      </c>
      <c r="C86" s="902" t="s">
        <v>13882</v>
      </c>
      <c r="D86" s="904">
        <v>2662.14</v>
      </c>
      <c r="E86" s="900">
        <v>22</v>
      </c>
      <c r="F86" s="901">
        <f t="shared" si="2"/>
        <v>58567.079999999994</v>
      </c>
      <c r="G86" s="900">
        <v>50</v>
      </c>
      <c r="H86" s="901">
        <f t="shared" si="3"/>
        <v>133107</v>
      </c>
    </row>
    <row r="87" spans="1:8" s="890" customFormat="1">
      <c r="A87" s="896" t="s">
        <v>8030</v>
      </c>
      <c r="B87" s="903" t="s">
        <v>13883</v>
      </c>
      <c r="C87" s="902" t="s">
        <v>13884</v>
      </c>
      <c r="D87" s="904">
        <v>2828.13</v>
      </c>
      <c r="E87" s="900">
        <v>22</v>
      </c>
      <c r="F87" s="901">
        <f t="shared" si="2"/>
        <v>62218.86</v>
      </c>
      <c r="G87" s="900">
        <v>50</v>
      </c>
      <c r="H87" s="901">
        <f t="shared" si="3"/>
        <v>141406.5</v>
      </c>
    </row>
    <row r="88" spans="1:8" s="890" customFormat="1">
      <c r="A88" s="896" t="s">
        <v>13885</v>
      </c>
      <c r="B88" s="903" t="s">
        <v>13886</v>
      </c>
      <c r="C88" s="902" t="s">
        <v>13887</v>
      </c>
      <c r="D88" s="904">
        <v>2662.14</v>
      </c>
      <c r="E88" s="900">
        <v>22</v>
      </c>
      <c r="F88" s="901">
        <f t="shared" si="2"/>
        <v>58567.079999999994</v>
      </c>
      <c r="G88" s="900">
        <v>50</v>
      </c>
      <c r="H88" s="901">
        <f t="shared" si="3"/>
        <v>133107</v>
      </c>
    </row>
    <row r="89" spans="1:8" s="890" customFormat="1">
      <c r="A89" s="896" t="s">
        <v>13888</v>
      </c>
      <c r="B89" s="903" t="s">
        <v>13889</v>
      </c>
      <c r="C89" s="902" t="s">
        <v>13890</v>
      </c>
      <c r="D89" s="904">
        <v>2662.14</v>
      </c>
      <c r="E89" s="900">
        <v>0</v>
      </c>
      <c r="F89" s="901">
        <f t="shared" si="2"/>
        <v>0</v>
      </c>
      <c r="G89" s="900">
        <v>1</v>
      </c>
      <c r="H89" s="901">
        <f t="shared" si="3"/>
        <v>2662.14</v>
      </c>
    </row>
    <row r="90" spans="1:8" s="890" customFormat="1">
      <c r="A90" s="896" t="s">
        <v>13891</v>
      </c>
      <c r="B90" s="903" t="s">
        <v>13892</v>
      </c>
      <c r="C90" s="902" t="s">
        <v>13893</v>
      </c>
      <c r="D90" s="904">
        <v>3631.32</v>
      </c>
      <c r="E90" s="900">
        <v>0</v>
      </c>
      <c r="F90" s="901">
        <f t="shared" si="2"/>
        <v>0</v>
      </c>
      <c r="G90" s="900">
        <v>1</v>
      </c>
      <c r="H90" s="901">
        <f t="shared" si="3"/>
        <v>3631.32</v>
      </c>
    </row>
    <row r="91" spans="1:8" s="890" customFormat="1">
      <c r="A91" s="896" t="s">
        <v>13894</v>
      </c>
      <c r="B91" s="903" t="s">
        <v>13895</v>
      </c>
      <c r="C91" s="902" t="s">
        <v>13896</v>
      </c>
      <c r="D91" s="904">
        <v>2946.45</v>
      </c>
      <c r="E91" s="900">
        <v>0</v>
      </c>
      <c r="F91" s="901">
        <f t="shared" si="2"/>
        <v>0</v>
      </c>
      <c r="G91" s="900">
        <v>1</v>
      </c>
      <c r="H91" s="901">
        <f t="shared" si="3"/>
        <v>2946.45</v>
      </c>
    </row>
    <row r="92" spans="1:8" s="890" customFormat="1">
      <c r="A92" s="896" t="s">
        <v>8031</v>
      </c>
      <c r="B92" s="903" t="s">
        <v>13897</v>
      </c>
      <c r="C92" s="902" t="s">
        <v>13898</v>
      </c>
      <c r="D92" s="904">
        <v>2744.25</v>
      </c>
      <c r="E92" s="900">
        <v>0</v>
      </c>
      <c r="F92" s="901">
        <f t="shared" si="2"/>
        <v>0</v>
      </c>
      <c r="G92" s="900">
        <v>1</v>
      </c>
      <c r="H92" s="901">
        <f t="shared" si="3"/>
        <v>2744.25</v>
      </c>
    </row>
    <row r="93" spans="1:8" s="890" customFormat="1">
      <c r="A93" s="896" t="s">
        <v>13899</v>
      </c>
      <c r="B93" s="903" t="s">
        <v>13900</v>
      </c>
      <c r="C93" s="902" t="s">
        <v>13901</v>
      </c>
      <c r="D93" s="904">
        <v>2948.13</v>
      </c>
      <c r="E93" s="900">
        <v>0</v>
      </c>
      <c r="F93" s="901">
        <f t="shared" si="2"/>
        <v>0</v>
      </c>
      <c r="G93" s="900">
        <v>1</v>
      </c>
      <c r="H93" s="901">
        <f t="shared" si="3"/>
        <v>2948.13</v>
      </c>
    </row>
    <row r="94" spans="1:8" s="890" customFormat="1">
      <c r="A94" s="896" t="s">
        <v>8033</v>
      </c>
      <c r="B94" s="903" t="s">
        <v>13902</v>
      </c>
      <c r="C94" s="902" t="s">
        <v>13903</v>
      </c>
      <c r="D94" s="904">
        <v>2849.13</v>
      </c>
      <c r="E94" s="900">
        <v>0</v>
      </c>
      <c r="F94" s="901">
        <f t="shared" si="2"/>
        <v>0</v>
      </c>
      <c r="G94" s="900">
        <v>1</v>
      </c>
      <c r="H94" s="901">
        <f t="shared" si="3"/>
        <v>2849.13</v>
      </c>
    </row>
    <row r="95" spans="1:8" s="890" customFormat="1">
      <c r="A95" s="896" t="s">
        <v>13904</v>
      </c>
      <c r="B95" s="903" t="s">
        <v>13905</v>
      </c>
      <c r="C95" s="902" t="s">
        <v>13906</v>
      </c>
      <c r="D95" s="904">
        <v>3536.13</v>
      </c>
      <c r="E95" s="900">
        <v>0</v>
      </c>
      <c r="F95" s="901">
        <f t="shared" si="2"/>
        <v>0</v>
      </c>
      <c r="G95" s="900">
        <v>1</v>
      </c>
      <c r="H95" s="901">
        <f t="shared" si="3"/>
        <v>3536.13</v>
      </c>
    </row>
    <row r="96" spans="1:8" s="890" customFormat="1">
      <c r="A96" s="896" t="s">
        <v>13907</v>
      </c>
      <c r="B96" s="903" t="s">
        <v>13908</v>
      </c>
      <c r="C96" s="902" t="s">
        <v>13909</v>
      </c>
      <c r="D96" s="904">
        <v>3337.28</v>
      </c>
      <c r="E96" s="900">
        <v>0</v>
      </c>
      <c r="F96" s="901">
        <f t="shared" si="2"/>
        <v>0</v>
      </c>
      <c r="G96" s="900">
        <v>1</v>
      </c>
      <c r="H96" s="901">
        <f t="shared" si="3"/>
        <v>3337.28</v>
      </c>
    </row>
    <row r="97" spans="1:8" s="890" customFormat="1">
      <c r="A97" s="896" t="s">
        <v>13910</v>
      </c>
      <c r="B97" s="903" t="s">
        <v>13911</v>
      </c>
      <c r="C97" s="902" t="s">
        <v>13912</v>
      </c>
      <c r="D97" s="904">
        <v>3295.72</v>
      </c>
      <c r="E97" s="900">
        <v>0</v>
      </c>
      <c r="F97" s="901">
        <f t="shared" si="2"/>
        <v>0</v>
      </c>
      <c r="G97" s="900">
        <v>1</v>
      </c>
      <c r="H97" s="901">
        <f t="shared" si="3"/>
        <v>3295.72</v>
      </c>
    </row>
    <row r="98" spans="1:8" s="890" customFormat="1">
      <c r="A98" s="896" t="s">
        <v>13913</v>
      </c>
      <c r="B98" s="903" t="s">
        <v>13914</v>
      </c>
      <c r="C98" s="902" t="s">
        <v>13915</v>
      </c>
      <c r="D98" s="904">
        <v>2014.87</v>
      </c>
      <c r="E98" s="900">
        <v>0</v>
      </c>
      <c r="F98" s="901">
        <f t="shared" si="2"/>
        <v>0</v>
      </c>
      <c r="G98" s="900">
        <v>1</v>
      </c>
      <c r="H98" s="901">
        <f t="shared" si="3"/>
        <v>2014.87</v>
      </c>
    </row>
    <row r="99" spans="1:8" s="890" customFormat="1">
      <c r="A99" s="896" t="s">
        <v>13916</v>
      </c>
      <c r="B99" s="903" t="s">
        <v>13917</v>
      </c>
      <c r="C99" s="902" t="s">
        <v>13918</v>
      </c>
      <c r="D99" s="904">
        <v>3906.57</v>
      </c>
      <c r="E99" s="900">
        <v>0</v>
      </c>
      <c r="F99" s="901">
        <f t="shared" si="2"/>
        <v>0</v>
      </c>
      <c r="G99" s="900">
        <v>1</v>
      </c>
      <c r="H99" s="901">
        <f t="shared" si="3"/>
        <v>3906.57</v>
      </c>
    </row>
    <row r="100" spans="1:8" s="890" customFormat="1">
      <c r="A100" s="896" t="s">
        <v>13919</v>
      </c>
      <c r="B100" s="903" t="s">
        <v>13920</v>
      </c>
      <c r="C100" s="902" t="s">
        <v>13921</v>
      </c>
      <c r="D100" s="904">
        <v>3040.95</v>
      </c>
      <c r="E100" s="900">
        <v>0</v>
      </c>
      <c r="F100" s="901">
        <f t="shared" si="2"/>
        <v>0</v>
      </c>
      <c r="G100" s="900">
        <v>1</v>
      </c>
      <c r="H100" s="901">
        <f t="shared" si="3"/>
        <v>3040.95</v>
      </c>
    </row>
    <row r="101" spans="1:8" s="890" customFormat="1">
      <c r="A101" s="896" t="s">
        <v>13922</v>
      </c>
      <c r="B101" s="903" t="s">
        <v>13923</v>
      </c>
      <c r="C101" s="902" t="s">
        <v>13924</v>
      </c>
      <c r="D101" s="904">
        <v>3562.14</v>
      </c>
      <c r="E101" s="900">
        <v>0</v>
      </c>
      <c r="F101" s="901">
        <f t="shared" si="2"/>
        <v>0</v>
      </c>
      <c r="G101" s="900">
        <v>1</v>
      </c>
      <c r="H101" s="901">
        <f t="shared" si="3"/>
        <v>3562.14</v>
      </c>
    </row>
    <row r="102" spans="1:8" s="890" customFormat="1">
      <c r="A102" s="896" t="s">
        <v>13925</v>
      </c>
      <c r="B102" s="903" t="s">
        <v>13926</v>
      </c>
      <c r="C102" s="902" t="s">
        <v>13927</v>
      </c>
      <c r="D102" s="904">
        <v>3562.14</v>
      </c>
      <c r="E102" s="900">
        <v>0</v>
      </c>
      <c r="F102" s="901">
        <f t="shared" si="2"/>
        <v>0</v>
      </c>
      <c r="G102" s="900">
        <v>1</v>
      </c>
      <c r="H102" s="901">
        <f t="shared" si="3"/>
        <v>3562.14</v>
      </c>
    </row>
    <row r="103" spans="1:8" s="890" customFormat="1">
      <c r="A103" s="896" t="s">
        <v>13928</v>
      </c>
      <c r="B103" s="903" t="s">
        <v>13929</v>
      </c>
      <c r="C103" s="902" t="s">
        <v>13930</v>
      </c>
      <c r="D103" s="904">
        <v>3562.14</v>
      </c>
      <c r="E103" s="900">
        <v>0</v>
      </c>
      <c r="F103" s="901">
        <f t="shared" si="2"/>
        <v>0</v>
      </c>
      <c r="G103" s="900">
        <v>1</v>
      </c>
      <c r="H103" s="901">
        <f t="shared" si="3"/>
        <v>3562.14</v>
      </c>
    </row>
    <row r="104" spans="1:8" s="890" customFormat="1">
      <c r="A104" s="896" t="s">
        <v>13931</v>
      </c>
      <c r="B104" s="903" t="s">
        <v>13932</v>
      </c>
      <c r="C104" s="902" t="s">
        <v>13933</v>
      </c>
      <c r="D104" s="904">
        <v>3459.14</v>
      </c>
      <c r="E104" s="900">
        <v>0</v>
      </c>
      <c r="F104" s="901">
        <f t="shared" si="2"/>
        <v>0</v>
      </c>
      <c r="G104" s="900">
        <v>1</v>
      </c>
      <c r="H104" s="901">
        <f t="shared" si="3"/>
        <v>3459.14</v>
      </c>
    </row>
    <row r="105" spans="1:8" s="890" customFormat="1">
      <c r="A105" s="896" t="s">
        <v>13934</v>
      </c>
      <c r="B105" s="903" t="s">
        <v>13935</v>
      </c>
      <c r="C105" s="902" t="s">
        <v>13936</v>
      </c>
      <c r="D105" s="904">
        <v>3708.46</v>
      </c>
      <c r="E105" s="900">
        <v>0</v>
      </c>
      <c r="F105" s="901">
        <f t="shared" si="2"/>
        <v>0</v>
      </c>
      <c r="G105" s="900">
        <v>1</v>
      </c>
      <c r="H105" s="901">
        <f t="shared" si="3"/>
        <v>3708.46</v>
      </c>
    </row>
    <row r="106" spans="1:8" s="890" customFormat="1">
      <c r="A106" s="896" t="s">
        <v>13937</v>
      </c>
      <c r="B106" s="903" t="s">
        <v>13938</v>
      </c>
      <c r="C106" s="902" t="s">
        <v>13939</v>
      </c>
      <c r="D106" s="907">
        <v>3708.46</v>
      </c>
      <c r="E106" s="900">
        <v>0</v>
      </c>
      <c r="F106" s="901">
        <f t="shared" si="2"/>
        <v>0</v>
      </c>
      <c r="G106" s="900">
        <v>1</v>
      </c>
      <c r="H106" s="901">
        <f t="shared" si="3"/>
        <v>3708.46</v>
      </c>
    </row>
    <row r="107" spans="1:8" s="890" customFormat="1">
      <c r="A107" s="896" t="s">
        <v>13940</v>
      </c>
      <c r="B107" s="903" t="s">
        <v>13941</v>
      </c>
      <c r="C107" s="902" t="s">
        <v>13942</v>
      </c>
      <c r="D107" s="907">
        <v>3386.6</v>
      </c>
      <c r="E107" s="900">
        <v>0</v>
      </c>
      <c r="F107" s="901">
        <f t="shared" si="2"/>
        <v>0</v>
      </c>
      <c r="G107" s="900">
        <v>1</v>
      </c>
      <c r="H107" s="901">
        <f t="shared" si="3"/>
        <v>3386.6</v>
      </c>
    </row>
    <row r="108" spans="1:8" s="890" customFormat="1" ht="16.5" customHeight="1">
      <c r="A108" s="896" t="s">
        <v>13943</v>
      </c>
      <c r="B108" s="903" t="s">
        <v>13944</v>
      </c>
      <c r="C108" s="908" t="s">
        <v>13945</v>
      </c>
      <c r="D108" s="907">
        <v>1733.46</v>
      </c>
      <c r="E108" s="900">
        <v>0</v>
      </c>
      <c r="F108" s="901">
        <f t="shared" si="2"/>
        <v>0</v>
      </c>
      <c r="G108" s="900">
        <v>4</v>
      </c>
      <c r="H108" s="901">
        <f t="shared" si="3"/>
        <v>6933.84</v>
      </c>
    </row>
    <row r="109" spans="1:8" s="890" customFormat="1">
      <c r="A109" s="896" t="s">
        <v>13946</v>
      </c>
      <c r="B109" s="903" t="s">
        <v>13947</v>
      </c>
      <c r="C109" s="902" t="s">
        <v>13948</v>
      </c>
      <c r="D109" s="907">
        <v>2657.6</v>
      </c>
      <c r="E109" s="900">
        <v>0</v>
      </c>
      <c r="F109" s="901">
        <f t="shared" si="2"/>
        <v>0</v>
      </c>
      <c r="G109" s="909">
        <v>2</v>
      </c>
      <c r="H109" s="901">
        <f t="shared" si="3"/>
        <v>5315.2</v>
      </c>
    </row>
    <row r="110" spans="1:8" s="890" customFormat="1">
      <c r="A110" s="896" t="s">
        <v>13949</v>
      </c>
      <c r="B110" s="910" t="s">
        <v>13950</v>
      </c>
      <c r="C110" s="902" t="s">
        <v>13951</v>
      </c>
      <c r="D110" s="907">
        <v>1166.1300000000001</v>
      </c>
      <c r="E110" s="900">
        <v>0</v>
      </c>
      <c r="F110" s="901">
        <f t="shared" si="2"/>
        <v>0</v>
      </c>
      <c r="G110" s="909">
        <v>3</v>
      </c>
      <c r="H110" s="901">
        <f t="shared" si="3"/>
        <v>3498.3900000000003</v>
      </c>
    </row>
    <row r="111" spans="1:8" s="890" customFormat="1" ht="24">
      <c r="A111" s="896" t="s">
        <v>13952</v>
      </c>
      <c r="B111" s="910" t="s">
        <v>13953</v>
      </c>
      <c r="C111" s="908" t="s">
        <v>13954</v>
      </c>
      <c r="D111" s="907">
        <v>6293.46</v>
      </c>
      <c r="E111" s="900">
        <v>0</v>
      </c>
      <c r="F111" s="901">
        <f t="shared" si="2"/>
        <v>0</v>
      </c>
      <c r="G111" s="909">
        <v>3</v>
      </c>
      <c r="H111" s="901">
        <f t="shared" si="3"/>
        <v>18880.38</v>
      </c>
    </row>
    <row r="112" spans="1:8" s="890" customFormat="1" ht="24.75">
      <c r="A112" s="896" t="s">
        <v>13955</v>
      </c>
      <c r="B112" s="910" t="s">
        <v>13956</v>
      </c>
      <c r="C112" s="911" t="s">
        <v>13957</v>
      </c>
      <c r="D112" s="907">
        <v>2159.88</v>
      </c>
      <c r="E112" s="900">
        <v>0</v>
      </c>
      <c r="F112" s="901">
        <f t="shared" si="2"/>
        <v>0</v>
      </c>
      <c r="G112" s="909">
        <v>1</v>
      </c>
      <c r="H112" s="901">
        <f t="shared" si="3"/>
        <v>2159.88</v>
      </c>
    </row>
    <row r="113" spans="1:11" s="918" customFormat="1" ht="27" customHeight="1">
      <c r="A113" s="912"/>
      <c r="B113" s="913"/>
      <c r="C113" s="914" t="s">
        <v>13958</v>
      </c>
      <c r="D113" s="915"/>
      <c r="E113" s="916">
        <f>SUM(E6:E112)</f>
        <v>19161</v>
      </c>
      <c r="F113" s="917">
        <f>SUM(F6:F112)</f>
        <v>67868618.300000012</v>
      </c>
      <c r="G113" s="917">
        <f>SUM(G6:G112)</f>
        <v>19086</v>
      </c>
      <c r="H113" s="917">
        <f>SUM(H6:H112)</f>
        <v>65272000.230000049</v>
      </c>
      <c r="K113" s="890"/>
    </row>
  </sheetData>
  <mergeCells count="4">
    <mergeCell ref="A3:D3"/>
    <mergeCell ref="A4:D4"/>
    <mergeCell ref="E4:F4"/>
    <mergeCell ref="G4:H4"/>
  </mergeCells>
  <conditionalFormatting sqref="B1:B2 B32:B113 B4:B30">
    <cfRule type="duplicateValues" dxfId="3" priority="3" stopIfTrue="1"/>
    <cfRule type="duplicateValues" dxfId="2" priority="4" stopIfTrue="1"/>
  </conditionalFormatting>
  <conditionalFormatting sqref="B31">
    <cfRule type="duplicateValues" dxfId="1" priority="1" stopIfTrue="1"/>
    <cfRule type="duplicateValues" dxfId="0" priority="2" stopIfTrue="1"/>
  </conditionalFormatting>
  <printOptions horizontalCentered="1"/>
  <pageMargins left="0.11811023622047245" right="0.11811023622047245" top="0.74803149606299213" bottom="0.74803149606299213" header="0.31496062992125984" footer="0.31496062992125984"/>
  <pageSetup paperSize="9" orientation="landscape" horizontalDpi="4294967294" verticalDpi="4294967294" r:id="rId1"/>
  <headerFoot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32"/>
  <sheetViews>
    <sheetView zoomScaleNormal="100" zoomScaleSheetLayoutView="100" workbookViewId="0">
      <pane ySplit="7" topLeftCell="A8" activePane="bottomLeft" state="frozen"/>
      <selection activeCell="H28" sqref="H28"/>
      <selection pane="bottomLeft" activeCell="H28" sqref="H28"/>
    </sheetView>
  </sheetViews>
  <sheetFormatPr defaultRowHeight="12.75"/>
  <cols>
    <col min="1" max="1" width="34.140625" style="212" customWidth="1"/>
    <col min="2" max="2" width="9.140625" style="212"/>
    <col min="3" max="3" width="6.42578125" style="212" customWidth="1"/>
    <col min="4" max="4" width="8" style="212" customWidth="1"/>
    <col min="5" max="5" width="5.85546875" style="213" customWidth="1"/>
    <col min="6" max="7" width="6.28515625" style="213" customWidth="1"/>
    <col min="8" max="8" width="6" style="213" customWidth="1"/>
    <col min="9" max="9" width="5.85546875" style="213" customWidth="1"/>
    <col min="10" max="10" width="6" style="213" customWidth="1"/>
    <col min="11" max="11" width="6.7109375" style="213" customWidth="1"/>
    <col min="12" max="12" width="6.42578125" style="213" customWidth="1"/>
    <col min="13" max="13" width="5.85546875" style="212" customWidth="1"/>
    <col min="14" max="14" width="6.28515625" style="212" customWidth="1"/>
    <col min="15" max="15" width="6.7109375" style="212" customWidth="1"/>
    <col min="16" max="16" width="5.7109375" style="192" customWidth="1"/>
    <col min="17" max="18" width="6.7109375" style="192" customWidth="1"/>
    <col min="19" max="16384" width="9.140625" style="192"/>
  </cols>
  <sheetData>
    <row r="1" spans="1:23" s="152" customFormat="1" ht="15.75">
      <c r="A1" s="27"/>
      <c r="B1" s="28" t="s">
        <v>30</v>
      </c>
      <c r="C1" s="26" t="s">
        <v>7740</v>
      </c>
      <c r="D1" s="26"/>
      <c r="E1" s="5"/>
      <c r="F1" s="5"/>
      <c r="G1" s="5"/>
      <c r="H1" s="5"/>
      <c r="I1" s="5"/>
      <c r="J1" s="5"/>
      <c r="K1" s="5"/>
      <c r="L1" s="5"/>
      <c r="M1" s="5"/>
      <c r="N1" s="5"/>
      <c r="O1" s="150"/>
      <c r="P1" s="150"/>
      <c r="Q1" s="150"/>
      <c r="R1" s="151"/>
      <c r="S1" s="150"/>
      <c r="T1" s="151"/>
      <c r="W1" s="153"/>
    </row>
    <row r="2" spans="1:23" s="152" customFormat="1" ht="15.75">
      <c r="A2" s="27"/>
      <c r="B2" s="28" t="s">
        <v>31</v>
      </c>
      <c r="C2" s="935" t="s">
        <v>7748</v>
      </c>
      <c r="D2" s="935"/>
      <c r="E2" s="5"/>
      <c r="F2" s="5"/>
      <c r="G2" s="5"/>
      <c r="H2" s="5"/>
      <c r="I2" s="5"/>
      <c r="J2" s="5"/>
      <c r="K2" s="5"/>
      <c r="L2" s="5"/>
      <c r="M2" s="5"/>
      <c r="N2" s="5"/>
      <c r="O2" s="150"/>
      <c r="P2" s="150"/>
      <c r="Q2" s="150"/>
      <c r="R2" s="151"/>
      <c r="S2" s="150"/>
      <c r="T2" s="151"/>
      <c r="W2" s="153"/>
    </row>
    <row r="3" spans="1:23" s="152" customFormat="1" ht="15.75">
      <c r="A3" s="27"/>
      <c r="B3" s="28" t="s">
        <v>32</v>
      </c>
      <c r="C3" s="26" t="s">
        <v>91</v>
      </c>
      <c r="D3" s="26"/>
      <c r="E3" s="5"/>
      <c r="F3" s="5"/>
      <c r="G3" s="5"/>
      <c r="H3" s="5"/>
      <c r="I3" s="5"/>
      <c r="J3" s="5"/>
      <c r="K3" s="5"/>
      <c r="L3" s="5"/>
      <c r="M3" s="5"/>
      <c r="N3" s="5"/>
      <c r="O3" s="150"/>
      <c r="P3" s="150"/>
      <c r="Q3" s="150"/>
      <c r="R3" s="151"/>
      <c r="S3" s="150"/>
      <c r="T3" s="151"/>
      <c r="W3" s="153"/>
    </row>
    <row r="4" spans="1:23" s="152" customFormat="1" ht="15.75">
      <c r="A4" s="27"/>
      <c r="B4" s="28" t="s">
        <v>7896</v>
      </c>
      <c r="C4" s="19" t="s">
        <v>7808</v>
      </c>
      <c r="D4" s="19"/>
      <c r="E4" s="19"/>
      <c r="F4" s="19"/>
      <c r="G4" s="19"/>
      <c r="H4" s="19"/>
      <c r="I4" s="19"/>
      <c r="J4" s="19"/>
      <c r="K4" s="19"/>
      <c r="L4" s="19"/>
      <c r="M4" s="19"/>
      <c r="N4" s="19"/>
      <c r="O4" s="150"/>
      <c r="P4" s="150"/>
      <c r="Q4" s="150"/>
      <c r="R4" s="151"/>
      <c r="S4" s="150"/>
      <c r="T4" s="151"/>
      <c r="W4" s="153"/>
    </row>
    <row r="5" spans="1:23" s="152" customFormat="1" ht="10.5" customHeight="1">
      <c r="A5" s="155"/>
      <c r="C5" s="191"/>
      <c r="O5" s="150"/>
      <c r="P5" s="150"/>
      <c r="Q5" s="150"/>
      <c r="R5" s="151"/>
      <c r="S5" s="150"/>
      <c r="T5" s="151"/>
      <c r="W5" s="153"/>
    </row>
    <row r="6" spans="1:23" ht="55.5" customHeight="1">
      <c r="A6" s="937" t="s">
        <v>7897</v>
      </c>
      <c r="B6" s="936" t="s">
        <v>7898</v>
      </c>
      <c r="C6" s="936" t="s">
        <v>7899</v>
      </c>
      <c r="D6" s="936" t="s">
        <v>7900</v>
      </c>
      <c r="E6" s="936" t="s">
        <v>7845</v>
      </c>
      <c r="F6" s="936"/>
      <c r="G6" s="936"/>
      <c r="H6" s="936"/>
      <c r="I6" s="936"/>
      <c r="J6" s="936"/>
      <c r="K6" s="936"/>
      <c r="L6" s="936"/>
      <c r="M6" s="936"/>
      <c r="N6" s="936"/>
      <c r="O6" s="936"/>
      <c r="P6" s="936" t="s">
        <v>7846</v>
      </c>
      <c r="Q6" s="936"/>
      <c r="R6" s="936"/>
    </row>
    <row r="7" spans="1:23" s="195" customFormat="1" ht="88.5" customHeight="1">
      <c r="A7" s="937"/>
      <c r="B7" s="936"/>
      <c r="C7" s="936"/>
      <c r="D7" s="936"/>
      <c r="E7" s="193" t="s">
        <v>7901</v>
      </c>
      <c r="F7" s="194" t="s">
        <v>7852</v>
      </c>
      <c r="G7" s="194" t="s">
        <v>7853</v>
      </c>
      <c r="H7" s="193" t="s">
        <v>7902</v>
      </c>
      <c r="I7" s="193" t="s">
        <v>7903</v>
      </c>
      <c r="J7" s="193" t="s">
        <v>7904</v>
      </c>
      <c r="K7" s="193" t="s">
        <v>7905</v>
      </c>
      <c r="L7" s="193" t="s">
        <v>7906</v>
      </c>
      <c r="M7" s="193" t="s">
        <v>7859</v>
      </c>
      <c r="N7" s="193" t="s">
        <v>7907</v>
      </c>
      <c r="O7" s="193" t="s">
        <v>7908</v>
      </c>
      <c r="P7" s="193" t="s">
        <v>7909</v>
      </c>
      <c r="Q7" s="193" t="s">
        <v>7910</v>
      </c>
      <c r="R7" s="193" t="s">
        <v>7911</v>
      </c>
    </row>
    <row r="8" spans="1:23" ht="12" customHeight="1">
      <c r="A8" s="196" t="s">
        <v>8</v>
      </c>
      <c r="B8" s="197">
        <v>25</v>
      </c>
      <c r="C8" s="197">
        <v>3</v>
      </c>
      <c r="D8" s="198">
        <v>17405</v>
      </c>
      <c r="E8" s="199"/>
      <c r="F8" s="199"/>
      <c r="G8" s="199"/>
      <c r="H8" s="164"/>
      <c r="I8" s="200"/>
      <c r="J8" s="199"/>
      <c r="K8" s="164"/>
      <c r="L8" s="200"/>
      <c r="M8" s="199"/>
      <c r="N8" s="164"/>
      <c r="O8" s="200"/>
      <c r="P8" s="201"/>
      <c r="Q8" s="201"/>
      <c r="R8" s="201"/>
    </row>
    <row r="9" spans="1:23" ht="22.5">
      <c r="A9" s="202" t="s">
        <v>7912</v>
      </c>
      <c r="B9" s="203">
        <v>5</v>
      </c>
      <c r="C9" s="197"/>
      <c r="D9" s="198"/>
      <c r="E9" s="204">
        <v>1</v>
      </c>
      <c r="F9" s="204"/>
      <c r="G9" s="204">
        <v>1</v>
      </c>
      <c r="H9" s="205"/>
      <c r="I9" s="167"/>
      <c r="J9" s="204">
        <v>1</v>
      </c>
      <c r="K9" s="205"/>
      <c r="L9" s="167"/>
      <c r="M9" s="204"/>
      <c r="N9" s="205"/>
      <c r="O9" s="167"/>
      <c r="P9" s="206"/>
      <c r="Q9" s="206"/>
      <c r="R9" s="206"/>
    </row>
    <row r="10" spans="1:23" ht="22.5">
      <c r="A10" s="202" t="s">
        <v>7913</v>
      </c>
      <c r="B10" s="203">
        <v>2</v>
      </c>
      <c r="C10" s="197"/>
      <c r="D10" s="198"/>
      <c r="E10" s="204">
        <v>1</v>
      </c>
      <c r="F10" s="204"/>
      <c r="G10" s="204">
        <v>1</v>
      </c>
      <c r="H10" s="205"/>
      <c r="I10" s="167"/>
      <c r="J10" s="204">
        <v>1</v>
      </c>
      <c r="K10" s="205"/>
      <c r="L10" s="167"/>
      <c r="M10" s="204"/>
      <c r="N10" s="205"/>
      <c r="O10" s="167"/>
      <c r="P10" s="206"/>
      <c r="Q10" s="206"/>
      <c r="R10" s="206"/>
    </row>
    <row r="11" spans="1:23" ht="22.5">
      <c r="A11" s="202" t="s">
        <v>7914</v>
      </c>
      <c r="B11" s="203">
        <v>2</v>
      </c>
      <c r="C11" s="197"/>
      <c r="D11" s="198"/>
      <c r="E11" s="204">
        <v>2</v>
      </c>
      <c r="F11" s="204"/>
      <c r="G11" s="204">
        <v>2</v>
      </c>
      <c r="H11" s="205"/>
      <c r="I11" s="167"/>
      <c r="J11" s="204">
        <v>13</v>
      </c>
      <c r="K11" s="205"/>
      <c r="L11" s="167"/>
      <c r="M11" s="204"/>
      <c r="N11" s="205"/>
      <c r="O11" s="167"/>
      <c r="P11" s="206"/>
      <c r="Q11" s="206"/>
      <c r="R11" s="206"/>
    </row>
    <row r="12" spans="1:23">
      <c r="A12" s="202" t="s">
        <v>7915</v>
      </c>
      <c r="B12" s="203">
        <v>10</v>
      </c>
      <c r="C12" s="197"/>
      <c r="D12" s="198"/>
      <c r="E12" s="197">
        <v>1</v>
      </c>
      <c r="F12" s="197"/>
      <c r="G12" s="197">
        <v>1</v>
      </c>
      <c r="H12" s="205"/>
      <c r="I12" s="167"/>
      <c r="J12" s="197">
        <v>5</v>
      </c>
      <c r="K12" s="205"/>
      <c r="L12" s="167"/>
      <c r="M12" s="204"/>
      <c r="N12" s="205"/>
      <c r="O12" s="167"/>
      <c r="P12" s="206"/>
      <c r="Q12" s="206"/>
      <c r="R12" s="206"/>
    </row>
    <row r="13" spans="1:23" ht="22.5">
      <c r="A13" s="202" t="s">
        <v>7916</v>
      </c>
      <c r="B13" s="203">
        <v>2</v>
      </c>
      <c r="C13" s="197"/>
      <c r="D13" s="198"/>
      <c r="E13" s="204">
        <v>1</v>
      </c>
      <c r="F13" s="204"/>
      <c r="G13" s="204">
        <v>1</v>
      </c>
      <c r="H13" s="205"/>
      <c r="I13" s="167"/>
      <c r="J13" s="204">
        <v>2</v>
      </c>
      <c r="K13" s="205"/>
      <c r="L13" s="167"/>
      <c r="M13" s="204"/>
      <c r="N13" s="205"/>
      <c r="O13" s="167"/>
      <c r="P13" s="206"/>
      <c r="Q13" s="206"/>
      <c r="R13" s="206"/>
    </row>
    <row r="14" spans="1:23">
      <c r="A14" s="202" t="s">
        <v>7917</v>
      </c>
      <c r="B14" s="203">
        <v>3</v>
      </c>
      <c r="C14" s="197"/>
      <c r="D14" s="198"/>
      <c r="E14" s="204"/>
      <c r="F14" s="204"/>
      <c r="G14" s="204"/>
      <c r="H14" s="205"/>
      <c r="I14" s="167"/>
      <c r="J14" s="204">
        <v>3</v>
      </c>
      <c r="K14" s="205"/>
      <c r="L14" s="167"/>
      <c r="M14" s="204"/>
      <c r="N14" s="205"/>
      <c r="O14" s="167"/>
      <c r="P14" s="206"/>
      <c r="Q14" s="206"/>
      <c r="R14" s="206"/>
    </row>
    <row r="15" spans="1:23" ht="22.5">
      <c r="A15" s="202" t="s">
        <v>7918</v>
      </c>
      <c r="B15" s="203">
        <v>5</v>
      </c>
      <c r="C15" s="197"/>
      <c r="D15" s="198"/>
      <c r="E15" s="204">
        <v>1</v>
      </c>
      <c r="F15" s="204"/>
      <c r="G15" s="204">
        <v>1</v>
      </c>
      <c r="H15" s="205"/>
      <c r="I15" s="167"/>
      <c r="J15" s="204">
        <v>2</v>
      </c>
      <c r="K15" s="205"/>
      <c r="L15" s="167"/>
      <c r="M15" s="204"/>
      <c r="N15" s="205"/>
      <c r="O15" s="167"/>
      <c r="P15" s="206"/>
      <c r="Q15" s="206"/>
      <c r="R15" s="206"/>
    </row>
    <row r="16" spans="1:23" ht="33.75">
      <c r="A16" s="207" t="s">
        <v>7919</v>
      </c>
      <c r="B16" s="208">
        <v>25</v>
      </c>
      <c r="C16" s="197"/>
      <c r="D16" s="198"/>
      <c r="E16" s="204">
        <v>7</v>
      </c>
      <c r="F16" s="204"/>
      <c r="G16" s="204">
        <v>7</v>
      </c>
      <c r="H16" s="205">
        <v>6</v>
      </c>
      <c r="I16" s="167"/>
      <c r="J16" s="204">
        <v>50</v>
      </c>
      <c r="K16" s="205">
        <v>23</v>
      </c>
      <c r="L16" s="167"/>
      <c r="M16" s="204"/>
      <c r="N16" s="205"/>
      <c r="O16" s="167"/>
      <c r="P16" s="206"/>
      <c r="Q16" s="206"/>
      <c r="R16" s="206"/>
    </row>
    <row r="17" spans="1:18" ht="33.75">
      <c r="A17" s="207" t="s">
        <v>7920</v>
      </c>
      <c r="B17" s="208">
        <v>2</v>
      </c>
      <c r="C17" s="197"/>
      <c r="D17" s="198"/>
      <c r="E17" s="204">
        <v>2</v>
      </c>
      <c r="F17" s="204"/>
      <c r="G17" s="204">
        <v>2</v>
      </c>
      <c r="H17" s="205"/>
      <c r="I17" s="167"/>
      <c r="J17" s="204">
        <v>5</v>
      </c>
      <c r="K17" s="205"/>
      <c r="L17" s="167"/>
      <c r="M17" s="204"/>
      <c r="N17" s="205"/>
      <c r="O17" s="167"/>
      <c r="P17" s="206"/>
      <c r="Q17" s="206"/>
      <c r="R17" s="206"/>
    </row>
    <row r="18" spans="1:18" ht="22.5">
      <c r="A18" s="207" t="s">
        <v>7921</v>
      </c>
      <c r="B18" s="208">
        <v>6</v>
      </c>
      <c r="C18" s="197"/>
      <c r="D18" s="198"/>
      <c r="E18" s="204">
        <v>3</v>
      </c>
      <c r="F18" s="204"/>
      <c r="G18" s="204">
        <v>3</v>
      </c>
      <c r="H18" s="205">
        <v>1</v>
      </c>
      <c r="I18" s="167"/>
      <c r="J18" s="204">
        <v>8</v>
      </c>
      <c r="K18" s="205">
        <v>2</v>
      </c>
      <c r="L18" s="167"/>
      <c r="M18" s="204"/>
      <c r="N18" s="205"/>
      <c r="O18" s="167"/>
      <c r="P18" s="206"/>
      <c r="Q18" s="206"/>
      <c r="R18" s="206"/>
    </row>
    <row r="19" spans="1:18" ht="22.5">
      <c r="A19" s="202" t="s">
        <v>7922</v>
      </c>
      <c r="B19" s="203">
        <v>3</v>
      </c>
      <c r="C19" s="197"/>
      <c r="D19" s="198"/>
      <c r="E19" s="204">
        <v>2</v>
      </c>
      <c r="F19" s="204"/>
      <c r="G19" s="204">
        <v>2</v>
      </c>
      <c r="H19" s="205"/>
      <c r="I19" s="167"/>
      <c r="J19" s="204">
        <v>6</v>
      </c>
      <c r="K19" s="205"/>
      <c r="L19" s="167"/>
      <c r="M19" s="204"/>
      <c r="N19" s="205"/>
      <c r="O19" s="167"/>
      <c r="P19" s="206"/>
      <c r="Q19" s="206"/>
      <c r="R19" s="206"/>
    </row>
    <row r="20" spans="1:18">
      <c r="A20" s="207" t="s">
        <v>7923</v>
      </c>
      <c r="B20" s="208">
        <v>6</v>
      </c>
      <c r="C20" s="197"/>
      <c r="D20" s="198"/>
      <c r="E20" s="197">
        <v>4</v>
      </c>
      <c r="F20" s="197"/>
      <c r="G20" s="197">
        <v>4</v>
      </c>
      <c r="H20" s="205">
        <v>2</v>
      </c>
      <c r="I20" s="167"/>
      <c r="J20" s="197">
        <v>6</v>
      </c>
      <c r="K20" s="205">
        <v>4</v>
      </c>
      <c r="L20" s="167"/>
      <c r="M20" s="197"/>
      <c r="N20" s="205"/>
      <c r="O20" s="167"/>
      <c r="P20" s="206"/>
      <c r="Q20" s="206"/>
      <c r="R20" s="206"/>
    </row>
    <row r="21" spans="1:18">
      <c r="A21" s="202" t="s">
        <v>7924</v>
      </c>
      <c r="B21" s="203">
        <v>5</v>
      </c>
      <c r="C21" s="197"/>
      <c r="D21" s="198"/>
      <c r="E21" s="197">
        <v>1</v>
      </c>
      <c r="F21" s="197"/>
      <c r="G21" s="197">
        <v>1</v>
      </c>
      <c r="H21" s="205"/>
      <c r="I21" s="167"/>
      <c r="J21" s="197">
        <v>4</v>
      </c>
      <c r="K21" s="205"/>
      <c r="L21" s="167"/>
      <c r="M21" s="197"/>
      <c r="N21" s="205"/>
      <c r="O21" s="167"/>
      <c r="P21" s="206"/>
      <c r="Q21" s="206"/>
      <c r="R21" s="206"/>
    </row>
    <row r="22" spans="1:18">
      <c r="A22" s="207" t="s">
        <v>7925</v>
      </c>
      <c r="B22" s="208">
        <v>30</v>
      </c>
      <c r="C22" s="197"/>
      <c r="D22" s="198"/>
      <c r="E22" s="204">
        <v>5</v>
      </c>
      <c r="F22" s="204"/>
      <c r="G22" s="204">
        <v>5</v>
      </c>
      <c r="H22" s="205">
        <v>3</v>
      </c>
      <c r="I22" s="167"/>
      <c r="J22" s="204">
        <v>13</v>
      </c>
      <c r="K22" s="205">
        <v>12</v>
      </c>
      <c r="L22" s="167"/>
      <c r="M22" s="204">
        <v>1</v>
      </c>
      <c r="N22" s="205">
        <v>4</v>
      </c>
      <c r="O22" s="167"/>
      <c r="P22" s="206"/>
      <c r="Q22" s="206"/>
      <c r="R22" s="206"/>
    </row>
    <row r="23" spans="1:18" ht="22.5">
      <c r="A23" s="202" t="s">
        <v>7926</v>
      </c>
      <c r="B23" s="203">
        <v>5</v>
      </c>
      <c r="C23" s="197"/>
      <c r="D23" s="198"/>
      <c r="E23" s="204">
        <v>9</v>
      </c>
      <c r="F23" s="204"/>
      <c r="G23" s="204">
        <v>9</v>
      </c>
      <c r="H23" s="205"/>
      <c r="I23" s="167"/>
      <c r="J23" s="204">
        <v>14</v>
      </c>
      <c r="K23" s="205"/>
      <c r="L23" s="167"/>
      <c r="M23" s="204"/>
      <c r="N23" s="205"/>
      <c r="O23" s="167"/>
      <c r="P23" s="206"/>
      <c r="Q23" s="206"/>
      <c r="R23" s="206"/>
    </row>
    <row r="24" spans="1:18" ht="22.5">
      <c r="A24" s="202" t="s">
        <v>7927</v>
      </c>
      <c r="B24" s="203">
        <v>6</v>
      </c>
      <c r="C24" s="197"/>
      <c r="D24" s="198"/>
      <c r="E24" s="204">
        <v>2</v>
      </c>
      <c r="F24" s="204"/>
      <c r="G24" s="204">
        <v>2</v>
      </c>
      <c r="H24" s="205"/>
      <c r="I24" s="167"/>
      <c r="J24" s="204">
        <v>8</v>
      </c>
      <c r="K24" s="205"/>
      <c r="L24" s="167"/>
      <c r="M24" s="204"/>
      <c r="N24" s="205"/>
      <c r="O24" s="167"/>
      <c r="P24" s="206"/>
      <c r="Q24" s="206"/>
      <c r="R24" s="206"/>
    </row>
    <row r="25" spans="1:18">
      <c r="A25" s="202" t="s">
        <v>7928</v>
      </c>
      <c r="B25" s="203">
        <v>20</v>
      </c>
      <c r="C25" s="197"/>
      <c r="D25" s="198"/>
      <c r="E25" s="204">
        <v>4</v>
      </c>
      <c r="F25" s="204"/>
      <c r="G25" s="204">
        <v>4</v>
      </c>
      <c r="H25" s="205"/>
      <c r="I25" s="167"/>
      <c r="J25" s="204">
        <v>8</v>
      </c>
      <c r="K25" s="205"/>
      <c r="L25" s="167"/>
      <c r="M25" s="204"/>
      <c r="N25" s="205"/>
      <c r="O25" s="167"/>
      <c r="P25" s="206"/>
      <c r="Q25" s="206"/>
      <c r="R25" s="206"/>
    </row>
    <row r="26" spans="1:18" ht="22.5">
      <c r="A26" s="202" t="s">
        <v>7929</v>
      </c>
      <c r="B26" s="203">
        <v>12</v>
      </c>
      <c r="C26" s="197"/>
      <c r="D26" s="198"/>
      <c r="E26" s="204">
        <v>2</v>
      </c>
      <c r="F26" s="204"/>
      <c r="G26" s="204">
        <v>2</v>
      </c>
      <c r="H26" s="205"/>
      <c r="I26" s="167"/>
      <c r="J26" s="204">
        <v>6</v>
      </c>
      <c r="K26" s="205"/>
      <c r="L26" s="167"/>
      <c r="M26" s="204"/>
      <c r="N26" s="205"/>
      <c r="O26" s="167"/>
      <c r="P26" s="206"/>
      <c r="Q26" s="206"/>
      <c r="R26" s="206"/>
    </row>
    <row r="27" spans="1:18" ht="22.5">
      <c r="A27" s="207" t="s">
        <v>7930</v>
      </c>
      <c r="B27" s="208">
        <v>9</v>
      </c>
      <c r="C27" s="197"/>
      <c r="D27" s="198"/>
      <c r="E27" s="204">
        <v>1</v>
      </c>
      <c r="F27" s="204"/>
      <c r="G27" s="204">
        <v>1</v>
      </c>
      <c r="H27" s="205"/>
      <c r="I27" s="167"/>
      <c r="J27" s="204">
        <v>1</v>
      </c>
      <c r="K27" s="205"/>
      <c r="L27" s="167"/>
      <c r="M27" s="204"/>
      <c r="N27" s="205"/>
      <c r="O27" s="167"/>
      <c r="P27" s="206"/>
      <c r="Q27" s="206"/>
      <c r="R27" s="206"/>
    </row>
    <row r="28" spans="1:18" s="210" customFormat="1" ht="12" customHeight="1">
      <c r="A28" s="209" t="s">
        <v>7850</v>
      </c>
      <c r="B28" s="209">
        <f>SUM(B8:B27)</f>
        <v>183</v>
      </c>
      <c r="C28" s="209"/>
      <c r="D28" s="209"/>
      <c r="E28" s="209">
        <f>SUM(E8:E27)</f>
        <v>49</v>
      </c>
      <c r="F28" s="209">
        <f t="shared" ref="F28:R28" si="0">SUM(F8:F27)</f>
        <v>0</v>
      </c>
      <c r="G28" s="209">
        <f t="shared" si="0"/>
        <v>49</v>
      </c>
      <c r="H28" s="209">
        <f t="shared" si="0"/>
        <v>12</v>
      </c>
      <c r="I28" s="209">
        <f t="shared" si="0"/>
        <v>0</v>
      </c>
      <c r="J28" s="209">
        <f t="shared" si="0"/>
        <v>156</v>
      </c>
      <c r="K28" s="209">
        <f t="shared" si="0"/>
        <v>41</v>
      </c>
      <c r="L28" s="209">
        <f t="shared" si="0"/>
        <v>0</v>
      </c>
      <c r="M28" s="209">
        <f t="shared" si="0"/>
        <v>1</v>
      </c>
      <c r="N28" s="209">
        <f t="shared" si="0"/>
        <v>4</v>
      </c>
      <c r="O28" s="209">
        <f t="shared" si="0"/>
        <v>0</v>
      </c>
      <c r="P28" s="209">
        <f t="shared" si="0"/>
        <v>0</v>
      </c>
      <c r="Q28" s="209">
        <f t="shared" si="0"/>
        <v>0</v>
      </c>
      <c r="R28" s="209">
        <f t="shared" si="0"/>
        <v>0</v>
      </c>
    </row>
    <row r="29" spans="1:18">
      <c r="A29" s="211" t="s">
        <v>7931</v>
      </c>
    </row>
    <row r="30" spans="1:18" ht="27" customHeight="1">
      <c r="A30" s="214"/>
      <c r="B30" s="214"/>
      <c r="C30" s="214"/>
      <c r="D30" s="214"/>
      <c r="E30" s="214"/>
      <c r="F30" s="214"/>
      <c r="G30" s="214"/>
      <c r="H30" s="214"/>
      <c r="I30" s="214"/>
      <c r="J30" s="214"/>
      <c r="K30" s="214"/>
      <c r="L30" s="214"/>
      <c r="M30" s="214"/>
      <c r="N30" s="214"/>
      <c r="O30" s="214"/>
    </row>
    <row r="31" spans="1:18" ht="17.25" customHeight="1">
      <c r="A31" s="192"/>
      <c r="B31" s="215"/>
      <c r="C31" s="215"/>
      <c r="D31" s="215"/>
      <c r="E31" s="215"/>
      <c r="F31" s="215"/>
      <c r="G31" s="215"/>
      <c r="H31" s="215"/>
      <c r="I31" s="215"/>
      <c r="J31" s="215"/>
      <c r="K31" s="215"/>
      <c r="L31" s="215"/>
      <c r="M31" s="215"/>
      <c r="N31" s="215"/>
      <c r="O31" s="215"/>
    </row>
    <row r="32" spans="1:18">
      <c r="R32" s="216"/>
    </row>
  </sheetData>
  <mergeCells count="7">
    <mergeCell ref="P6:R6"/>
    <mergeCell ref="C2:D2"/>
    <mergeCell ref="A6:A7"/>
    <mergeCell ref="B6:B7"/>
    <mergeCell ref="C6:C7"/>
    <mergeCell ref="D6:D7"/>
    <mergeCell ref="E6:O6"/>
  </mergeCells>
  <pageMargins left="0.23622047244094491" right="0.23622047244094491" top="0.35433070866141736" bottom="0.35433070866141736" header="0.31496062992125984" footer="0.31496062992125984"/>
  <pageSetup paperSize="9" orientation="landscape" horizontalDpi="4294967294" verticalDpi="4294967294"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4"/>
  <sheetViews>
    <sheetView zoomScaleNormal="100" zoomScaleSheetLayoutView="100" workbookViewId="0">
      <selection activeCell="H28" sqref="H28"/>
    </sheetView>
  </sheetViews>
  <sheetFormatPr defaultRowHeight="15.75"/>
  <cols>
    <col min="1" max="1" width="30.42578125" style="152" customWidth="1"/>
    <col min="2" max="2" width="6.7109375" style="153" customWidth="1"/>
    <col min="3" max="3" width="5" style="153" customWidth="1"/>
    <col min="4" max="4" width="6.7109375" style="153" customWidth="1"/>
    <col min="5" max="5" width="6.28515625" style="153" customWidth="1"/>
    <col min="6" max="6" width="6" style="153" customWidth="1"/>
    <col min="7" max="7" width="5.42578125" style="153" customWidth="1"/>
    <col min="8" max="8" width="5.28515625" style="153" customWidth="1"/>
    <col min="9" max="9" width="5.28515625" style="184" customWidth="1"/>
    <col min="10" max="10" width="4.5703125" style="184" customWidth="1"/>
    <col min="11" max="11" width="4.85546875" style="152" customWidth="1"/>
    <col min="12" max="12" width="5.28515625" style="153" customWidth="1"/>
    <col min="13" max="14" width="5.28515625" style="152" customWidth="1"/>
    <col min="15" max="15" width="4.7109375" style="152" customWidth="1"/>
    <col min="16" max="16" width="4.85546875" style="152" customWidth="1"/>
    <col min="17" max="23" width="5.28515625" style="152" customWidth="1"/>
    <col min="24" max="16384" width="9.140625" style="152"/>
  </cols>
  <sheetData>
    <row r="1" spans="1:23">
      <c r="A1" s="27"/>
      <c r="B1" s="28" t="s">
        <v>30</v>
      </c>
      <c r="C1" s="26" t="s">
        <v>7740</v>
      </c>
      <c r="D1" s="26"/>
      <c r="E1" s="5"/>
      <c r="F1" s="5"/>
      <c r="G1" s="5"/>
      <c r="H1" s="5"/>
      <c r="I1" s="5"/>
      <c r="J1" s="5"/>
      <c r="K1" s="5"/>
      <c r="L1" s="5"/>
      <c r="M1" s="5"/>
      <c r="N1" s="5"/>
      <c r="O1" s="5"/>
      <c r="P1" s="5"/>
    </row>
    <row r="2" spans="1:23">
      <c r="A2" s="27"/>
      <c r="B2" s="28" t="s">
        <v>31</v>
      </c>
      <c r="C2" s="935" t="s">
        <v>7748</v>
      </c>
      <c r="D2" s="935"/>
      <c r="E2" s="5"/>
      <c r="F2" s="5"/>
      <c r="G2" s="5"/>
      <c r="H2" s="5"/>
      <c r="I2" s="5"/>
      <c r="J2" s="5"/>
      <c r="K2" s="5"/>
      <c r="L2" s="5"/>
      <c r="M2" s="5"/>
      <c r="N2" s="5"/>
      <c r="O2" s="5"/>
      <c r="P2" s="5"/>
    </row>
    <row r="3" spans="1:23">
      <c r="A3" s="27"/>
      <c r="B3" s="28" t="s">
        <v>32</v>
      </c>
      <c r="C3" s="26" t="s">
        <v>91</v>
      </c>
      <c r="D3" s="26"/>
      <c r="E3" s="5"/>
      <c r="F3" s="5"/>
      <c r="G3" s="5"/>
      <c r="H3" s="5"/>
      <c r="I3" s="5"/>
      <c r="J3" s="5"/>
      <c r="K3" s="5"/>
      <c r="L3" s="5"/>
      <c r="M3" s="5"/>
      <c r="N3" s="5"/>
      <c r="O3" s="5"/>
      <c r="P3" s="5"/>
    </row>
    <row r="4" spans="1:23">
      <c r="A4" s="27"/>
      <c r="B4" s="28" t="s">
        <v>7932</v>
      </c>
      <c r="C4" s="19" t="s">
        <v>7810</v>
      </c>
      <c r="D4" s="19"/>
      <c r="E4" s="19"/>
      <c r="F4" s="19"/>
      <c r="G4" s="19"/>
      <c r="H4" s="19"/>
      <c r="I4" s="19"/>
      <c r="J4" s="19"/>
      <c r="K4" s="19"/>
      <c r="L4" s="19"/>
      <c r="M4" s="19"/>
      <c r="N4" s="19"/>
      <c r="O4" s="19"/>
      <c r="P4" s="19"/>
    </row>
    <row r="5" spans="1:23" ht="9" customHeight="1">
      <c r="A5" s="155"/>
      <c r="B5" s="152"/>
      <c r="C5" s="156"/>
      <c r="D5" s="174"/>
      <c r="E5" s="174"/>
      <c r="F5" s="174"/>
      <c r="G5" s="174"/>
      <c r="H5" s="174"/>
      <c r="I5" s="174"/>
      <c r="J5" s="174"/>
      <c r="K5" s="174"/>
      <c r="L5" s="174"/>
      <c r="M5" s="174"/>
    </row>
    <row r="6" spans="1:23" ht="45.75" customHeight="1">
      <c r="A6" s="939" t="s">
        <v>7933</v>
      </c>
      <c r="B6" s="940" t="s">
        <v>7934</v>
      </c>
      <c r="C6" s="940" t="s">
        <v>7935</v>
      </c>
      <c r="D6" s="938" t="s">
        <v>7845</v>
      </c>
      <c r="E6" s="938"/>
      <c r="F6" s="938"/>
      <c r="G6" s="938"/>
      <c r="H6" s="938"/>
      <c r="I6" s="938"/>
      <c r="J6" s="938"/>
      <c r="K6" s="938"/>
      <c r="L6" s="938"/>
      <c r="M6" s="938"/>
      <c r="N6" s="938"/>
      <c r="O6" s="938"/>
      <c r="P6" s="938"/>
      <c r="Q6" s="938"/>
      <c r="R6" s="938"/>
      <c r="S6" s="938"/>
      <c r="T6" s="938" t="s">
        <v>7846</v>
      </c>
      <c r="U6" s="938"/>
      <c r="V6" s="938"/>
      <c r="W6" s="938"/>
    </row>
    <row r="7" spans="1:23" ht="66" customHeight="1">
      <c r="A7" s="939"/>
      <c r="B7" s="940"/>
      <c r="C7" s="940"/>
      <c r="D7" s="217" t="s">
        <v>7901</v>
      </c>
      <c r="E7" s="217" t="s">
        <v>7936</v>
      </c>
      <c r="F7" s="217" t="s">
        <v>7852</v>
      </c>
      <c r="G7" s="217" t="s">
        <v>7853</v>
      </c>
      <c r="H7" s="217" t="s">
        <v>7937</v>
      </c>
      <c r="I7" s="217" t="s">
        <v>7861</v>
      </c>
      <c r="J7" s="217" t="s">
        <v>7938</v>
      </c>
      <c r="K7" s="219" t="s">
        <v>7939</v>
      </c>
      <c r="L7" s="219" t="s">
        <v>7940</v>
      </c>
      <c r="M7" s="219" t="s">
        <v>7937</v>
      </c>
      <c r="N7" s="217" t="s">
        <v>7861</v>
      </c>
      <c r="O7" s="217" t="s">
        <v>7938</v>
      </c>
      <c r="P7" s="217" t="s">
        <v>7939</v>
      </c>
      <c r="Q7" s="220" t="s">
        <v>7941</v>
      </c>
      <c r="R7" s="220" t="s">
        <v>7942</v>
      </c>
      <c r="S7" s="220" t="s">
        <v>7943</v>
      </c>
      <c r="T7" s="217" t="s">
        <v>7909</v>
      </c>
      <c r="U7" s="217" t="s">
        <v>7944</v>
      </c>
      <c r="V7" s="217" t="s">
        <v>7945</v>
      </c>
      <c r="W7" s="217" t="s">
        <v>7911</v>
      </c>
    </row>
    <row r="8" spans="1:23" s="224" customFormat="1">
      <c r="A8" s="221" t="s">
        <v>7946</v>
      </c>
      <c r="B8" s="163">
        <f>1425+616</f>
        <v>2041</v>
      </c>
      <c r="C8" s="204"/>
      <c r="D8" s="204">
        <v>89</v>
      </c>
      <c r="E8" s="204"/>
      <c r="F8" s="204">
        <v>16</v>
      </c>
      <c r="G8" s="204">
        <v>52</v>
      </c>
      <c r="H8" s="204"/>
      <c r="I8" s="204"/>
      <c r="J8" s="205">
        <v>28</v>
      </c>
      <c r="K8" s="205"/>
      <c r="L8" s="204">
        <v>114</v>
      </c>
      <c r="M8" s="204"/>
      <c r="N8" s="204"/>
      <c r="O8" s="205">
        <v>58</v>
      </c>
      <c r="P8" s="166"/>
      <c r="Q8" s="222">
        <v>1</v>
      </c>
      <c r="R8" s="222"/>
      <c r="S8" s="166"/>
      <c r="T8" s="223"/>
      <c r="U8" s="223"/>
      <c r="V8" s="223"/>
      <c r="W8" s="223"/>
    </row>
    <row r="9" spans="1:23" s="224" customFormat="1">
      <c r="A9" s="221" t="s">
        <v>7947</v>
      </c>
      <c r="B9" s="163"/>
      <c r="C9" s="204" t="s">
        <v>7948</v>
      </c>
      <c r="D9" s="204"/>
      <c r="E9" s="204"/>
      <c r="F9" s="204"/>
      <c r="G9" s="204"/>
      <c r="H9" s="204"/>
      <c r="I9" s="204"/>
      <c r="J9" s="205">
        <v>6</v>
      </c>
      <c r="K9" s="205"/>
      <c r="L9" s="204">
        <v>12</v>
      </c>
      <c r="M9" s="204"/>
      <c r="N9" s="204"/>
      <c r="O9" s="205">
        <v>12</v>
      </c>
      <c r="P9" s="166"/>
      <c r="Q9" s="222"/>
      <c r="R9" s="222"/>
      <c r="S9" s="166"/>
      <c r="T9" s="223"/>
      <c r="U9" s="223"/>
      <c r="V9" s="223"/>
      <c r="W9" s="223"/>
    </row>
    <row r="10" spans="1:23" s="224" customFormat="1">
      <c r="A10" s="221" t="s">
        <v>7949</v>
      </c>
      <c r="B10" s="163"/>
      <c r="C10" s="204" t="s">
        <v>7950</v>
      </c>
      <c r="D10" s="204"/>
      <c r="E10" s="204"/>
      <c r="F10" s="204"/>
      <c r="G10" s="204"/>
      <c r="H10" s="204"/>
      <c r="I10" s="204"/>
      <c r="J10" s="205">
        <v>2</v>
      </c>
      <c r="K10" s="205"/>
      <c r="L10" s="204">
        <v>4</v>
      </c>
      <c r="M10" s="204"/>
      <c r="N10" s="204"/>
      <c r="O10" s="205">
        <v>4</v>
      </c>
      <c r="P10" s="166"/>
      <c r="Q10" s="222"/>
      <c r="R10" s="222"/>
      <c r="S10" s="166"/>
      <c r="T10" s="223"/>
      <c r="U10" s="223"/>
      <c r="V10" s="223"/>
      <c r="W10" s="223"/>
    </row>
    <row r="11" spans="1:23" s="224" customFormat="1" ht="24">
      <c r="A11" s="221" t="s">
        <v>7951</v>
      </c>
      <c r="B11" s="163"/>
      <c r="C11" s="204"/>
      <c r="D11" s="204">
        <v>20</v>
      </c>
      <c r="E11" s="204">
        <v>10</v>
      </c>
      <c r="F11" s="204">
        <v>7</v>
      </c>
      <c r="G11" s="204">
        <v>13</v>
      </c>
      <c r="H11" s="204"/>
      <c r="I11" s="204"/>
      <c r="J11" s="205">
        <v>18</v>
      </c>
      <c r="K11" s="205"/>
      <c r="L11" s="204">
        <v>180</v>
      </c>
      <c r="M11" s="204"/>
      <c r="N11" s="204"/>
      <c r="O11" s="205">
        <v>110</v>
      </c>
      <c r="P11" s="166"/>
      <c r="Q11" s="222">
        <v>10</v>
      </c>
      <c r="R11" s="222"/>
      <c r="S11" s="166"/>
      <c r="T11" s="223"/>
      <c r="U11" s="223"/>
      <c r="V11" s="223"/>
      <c r="W11" s="223"/>
    </row>
    <row r="12" spans="1:23" s="224" customFormat="1">
      <c r="A12" s="221" t="s">
        <v>7952</v>
      </c>
      <c r="B12" s="163"/>
      <c r="C12" s="204"/>
      <c r="D12" s="204">
        <v>6</v>
      </c>
      <c r="E12" s="204"/>
      <c r="F12" s="204">
        <v>2</v>
      </c>
      <c r="G12" s="204">
        <v>2</v>
      </c>
      <c r="H12" s="204"/>
      <c r="I12" s="204"/>
      <c r="J12" s="205">
        <v>5</v>
      </c>
      <c r="K12" s="205"/>
      <c r="L12" s="204">
        <v>7</v>
      </c>
      <c r="M12" s="204"/>
      <c r="N12" s="204"/>
      <c r="O12" s="205">
        <v>10</v>
      </c>
      <c r="P12" s="166"/>
      <c r="Q12" s="222"/>
      <c r="R12" s="222"/>
      <c r="S12" s="166"/>
      <c r="T12" s="223"/>
      <c r="U12" s="223"/>
      <c r="V12" s="223"/>
      <c r="W12" s="223"/>
    </row>
    <row r="13" spans="1:23" s="224" customFormat="1" ht="24">
      <c r="A13" s="221" t="s">
        <v>7953</v>
      </c>
      <c r="B13" s="163">
        <f>1425+616</f>
        <v>2041</v>
      </c>
      <c r="C13" s="204"/>
      <c r="D13" s="204">
        <v>16</v>
      </c>
      <c r="E13" s="204"/>
      <c r="F13" s="204">
        <v>6</v>
      </c>
      <c r="G13" s="204">
        <v>10</v>
      </c>
      <c r="H13" s="204"/>
      <c r="I13" s="204"/>
      <c r="J13" s="205">
        <v>11</v>
      </c>
      <c r="K13" s="205"/>
      <c r="L13" s="204">
        <v>24</v>
      </c>
      <c r="M13" s="204"/>
      <c r="N13" s="204"/>
      <c r="O13" s="205">
        <v>22</v>
      </c>
      <c r="P13" s="166"/>
      <c r="Q13" s="222"/>
      <c r="R13" s="222"/>
      <c r="S13" s="166"/>
      <c r="T13" s="223"/>
      <c r="U13" s="223"/>
      <c r="V13" s="223"/>
      <c r="W13" s="223"/>
    </row>
    <row r="14" spans="1:23" s="224" customFormat="1">
      <c r="A14" s="221" t="s">
        <v>7954</v>
      </c>
      <c r="B14" s="163"/>
      <c r="C14" s="204"/>
      <c r="D14" s="204"/>
      <c r="E14" s="204"/>
      <c r="F14" s="204"/>
      <c r="G14" s="204"/>
      <c r="H14" s="204"/>
      <c r="I14" s="204"/>
      <c r="J14" s="205"/>
      <c r="K14" s="205"/>
      <c r="L14" s="204"/>
      <c r="M14" s="204"/>
      <c r="N14" s="204"/>
      <c r="O14" s="205"/>
      <c r="P14" s="166"/>
      <c r="Q14" s="222"/>
      <c r="R14" s="222"/>
      <c r="S14" s="166"/>
      <c r="T14" s="223"/>
      <c r="U14" s="223"/>
      <c r="V14" s="223"/>
      <c r="W14" s="223"/>
    </row>
    <row r="15" spans="1:23" s="224" customFormat="1">
      <c r="A15" s="221" t="s">
        <v>7955</v>
      </c>
      <c r="B15" s="163">
        <f>1425+616</f>
        <v>2041</v>
      </c>
      <c r="C15" s="204"/>
      <c r="D15" s="204">
        <v>9</v>
      </c>
      <c r="E15" s="204"/>
      <c r="F15" s="204">
        <v>8</v>
      </c>
      <c r="G15" s="204">
        <v>1</v>
      </c>
      <c r="H15" s="204"/>
      <c r="I15" s="204"/>
      <c r="J15" s="205">
        <v>7</v>
      </c>
      <c r="K15" s="205"/>
      <c r="L15" s="204"/>
      <c r="M15" s="204"/>
      <c r="N15" s="204"/>
      <c r="O15" s="205">
        <v>21</v>
      </c>
      <c r="P15" s="166"/>
      <c r="Q15" s="222"/>
      <c r="R15" s="222"/>
      <c r="S15" s="166"/>
      <c r="T15" s="223"/>
      <c r="U15" s="223"/>
      <c r="V15" s="223"/>
      <c r="W15" s="223"/>
    </row>
    <row r="16" spans="1:23" s="224" customFormat="1">
      <c r="A16" s="221" t="s">
        <v>7956</v>
      </c>
      <c r="B16" s="163">
        <f t="shared" ref="B16:B21" si="0">1425+616</f>
        <v>2041</v>
      </c>
      <c r="C16" s="204"/>
      <c r="D16" s="204">
        <v>8</v>
      </c>
      <c r="E16" s="204"/>
      <c r="F16" s="204">
        <v>4</v>
      </c>
      <c r="G16" s="204">
        <v>4</v>
      </c>
      <c r="H16" s="204"/>
      <c r="I16" s="204"/>
      <c r="J16" s="205">
        <v>5</v>
      </c>
      <c r="K16" s="205"/>
      <c r="L16" s="204">
        <v>6</v>
      </c>
      <c r="M16" s="204"/>
      <c r="N16" s="204"/>
      <c r="O16" s="205">
        <v>10</v>
      </c>
      <c r="P16" s="166"/>
      <c r="Q16" s="222"/>
      <c r="R16" s="222"/>
      <c r="S16" s="166"/>
      <c r="T16" s="223"/>
      <c r="U16" s="223"/>
      <c r="V16" s="223"/>
      <c r="W16" s="223"/>
    </row>
    <row r="17" spans="1:23" s="224" customFormat="1" ht="24">
      <c r="A17" s="221" t="s">
        <v>7957</v>
      </c>
      <c r="B17" s="163">
        <f t="shared" si="0"/>
        <v>2041</v>
      </c>
      <c r="C17" s="204"/>
      <c r="D17" s="204"/>
      <c r="E17" s="204"/>
      <c r="F17" s="204"/>
      <c r="G17" s="204"/>
      <c r="H17" s="204"/>
      <c r="I17" s="204"/>
      <c r="J17" s="205">
        <v>9</v>
      </c>
      <c r="K17" s="205"/>
      <c r="L17" s="204"/>
      <c r="M17" s="204"/>
      <c r="N17" s="204"/>
      <c r="O17" s="205">
        <v>44</v>
      </c>
      <c r="P17" s="166"/>
      <c r="Q17" s="222"/>
      <c r="R17" s="222"/>
      <c r="S17" s="166"/>
      <c r="T17" s="223"/>
      <c r="U17" s="223"/>
      <c r="V17" s="223"/>
      <c r="W17" s="223"/>
    </row>
    <row r="18" spans="1:23" s="224" customFormat="1" ht="24">
      <c r="A18" s="221" t="s">
        <v>7958</v>
      </c>
      <c r="B18" s="163">
        <f t="shared" si="0"/>
        <v>2041</v>
      </c>
      <c r="C18" s="204"/>
      <c r="D18" s="204"/>
      <c r="E18" s="204">
        <v>8</v>
      </c>
      <c r="F18" s="204"/>
      <c r="G18" s="204">
        <v>5</v>
      </c>
      <c r="H18" s="204"/>
      <c r="I18" s="204"/>
      <c r="J18" s="205">
        <v>16</v>
      </c>
      <c r="K18" s="205"/>
      <c r="L18" s="204">
        <v>34</v>
      </c>
      <c r="M18" s="204"/>
      <c r="N18" s="204"/>
      <c r="O18" s="205">
        <v>7</v>
      </c>
      <c r="P18" s="166"/>
      <c r="Q18" s="222"/>
      <c r="R18" s="222"/>
      <c r="S18" s="166"/>
      <c r="T18" s="223"/>
      <c r="U18" s="223"/>
      <c r="V18" s="223"/>
      <c r="W18" s="223"/>
    </row>
    <row r="19" spans="1:23" s="224" customFormat="1">
      <c r="A19" s="221" t="s">
        <v>7959</v>
      </c>
      <c r="B19" s="163">
        <f t="shared" si="0"/>
        <v>2041</v>
      </c>
      <c r="C19" s="204"/>
      <c r="D19" s="204"/>
      <c r="E19" s="204"/>
      <c r="F19" s="204"/>
      <c r="G19" s="204"/>
      <c r="H19" s="204"/>
      <c r="I19" s="204"/>
      <c r="J19" s="205">
        <v>4</v>
      </c>
      <c r="K19" s="205"/>
      <c r="L19" s="204"/>
      <c r="M19" s="204"/>
      <c r="N19" s="204"/>
      <c r="O19" s="205"/>
      <c r="P19" s="166"/>
      <c r="Q19" s="222"/>
      <c r="R19" s="222"/>
      <c r="S19" s="166"/>
      <c r="T19" s="223"/>
      <c r="U19" s="223"/>
      <c r="V19" s="223"/>
      <c r="W19" s="223"/>
    </row>
    <row r="20" spans="1:23" s="224" customFormat="1" ht="24.75">
      <c r="A20" s="225" t="s">
        <v>7960</v>
      </c>
      <c r="B20" s="163">
        <f t="shared" si="0"/>
        <v>2041</v>
      </c>
      <c r="C20" s="204"/>
      <c r="D20" s="204">
        <v>1</v>
      </c>
      <c r="E20" s="204"/>
      <c r="F20" s="204">
        <v>1</v>
      </c>
      <c r="G20" s="204">
        <v>0</v>
      </c>
      <c r="H20" s="204"/>
      <c r="I20" s="204"/>
      <c r="J20" s="205">
        <v>3</v>
      </c>
      <c r="K20" s="205"/>
      <c r="L20" s="204"/>
      <c r="M20" s="204"/>
      <c r="N20" s="204"/>
      <c r="O20" s="205">
        <v>9</v>
      </c>
      <c r="P20" s="166"/>
      <c r="Q20" s="222"/>
      <c r="R20" s="222">
        <v>1</v>
      </c>
      <c r="S20" s="166"/>
      <c r="T20" s="223"/>
      <c r="U20" s="223"/>
      <c r="V20" s="223"/>
      <c r="W20" s="223"/>
    </row>
    <row r="21" spans="1:23" s="224" customFormat="1" ht="24.75">
      <c r="A21" s="225" t="s">
        <v>7961</v>
      </c>
      <c r="B21" s="163">
        <f t="shared" si="0"/>
        <v>2041</v>
      </c>
      <c r="C21" s="204"/>
      <c r="D21" s="204"/>
      <c r="E21" s="204"/>
      <c r="F21" s="204"/>
      <c r="G21" s="204"/>
      <c r="H21" s="204"/>
      <c r="I21" s="204"/>
      <c r="J21" s="205"/>
      <c r="K21" s="205"/>
      <c r="L21" s="204">
        <v>1</v>
      </c>
      <c r="M21" s="204"/>
      <c r="N21" s="204"/>
      <c r="O21" s="205">
        <v>5</v>
      </c>
      <c r="P21" s="166"/>
      <c r="Q21" s="222"/>
      <c r="R21" s="222"/>
      <c r="S21" s="166"/>
      <c r="T21" s="223"/>
      <c r="U21" s="223"/>
      <c r="V21" s="223"/>
      <c r="W21" s="223"/>
    </row>
    <row r="22" spans="1:23" ht="20.25" customHeight="1">
      <c r="A22" s="226" t="s">
        <v>4</v>
      </c>
      <c r="B22" s="227"/>
      <c r="C22" s="227"/>
      <c r="D22" s="227">
        <f>SUM(D8:D21)</f>
        <v>149</v>
      </c>
      <c r="E22" s="227">
        <f t="shared" ref="E22:W22" si="1">SUM(E8:E21)</f>
        <v>18</v>
      </c>
      <c r="F22" s="227">
        <f t="shared" si="1"/>
        <v>44</v>
      </c>
      <c r="G22" s="227">
        <f t="shared" si="1"/>
        <v>87</v>
      </c>
      <c r="H22" s="227">
        <f t="shared" si="1"/>
        <v>0</v>
      </c>
      <c r="I22" s="227">
        <f t="shared" si="1"/>
        <v>0</v>
      </c>
      <c r="J22" s="227">
        <f>SUM(J8:J21)-16</f>
        <v>98</v>
      </c>
      <c r="K22" s="227">
        <f t="shared" si="1"/>
        <v>0</v>
      </c>
      <c r="L22" s="227">
        <f t="shared" si="1"/>
        <v>382</v>
      </c>
      <c r="M22" s="227">
        <f t="shared" si="1"/>
        <v>0</v>
      </c>
      <c r="N22" s="227">
        <f t="shared" si="1"/>
        <v>0</v>
      </c>
      <c r="O22" s="227">
        <f t="shared" si="1"/>
        <v>312</v>
      </c>
      <c r="P22" s="227">
        <f t="shared" si="1"/>
        <v>0</v>
      </c>
      <c r="Q22" s="227">
        <f t="shared" si="1"/>
        <v>11</v>
      </c>
      <c r="R22" s="227">
        <f t="shared" si="1"/>
        <v>1</v>
      </c>
      <c r="S22" s="227">
        <f t="shared" si="1"/>
        <v>0</v>
      </c>
      <c r="T22" s="227">
        <v>0</v>
      </c>
      <c r="U22" s="227">
        <f t="shared" si="1"/>
        <v>0</v>
      </c>
      <c r="V22" s="227">
        <f t="shared" si="1"/>
        <v>0</v>
      </c>
      <c r="W22" s="227">
        <f t="shared" si="1"/>
        <v>0</v>
      </c>
    </row>
    <row r="23" spans="1:23" ht="15.75" customHeight="1">
      <c r="A23" s="228" t="s">
        <v>7962</v>
      </c>
      <c r="B23" s="229"/>
      <c r="C23" s="229"/>
      <c r="D23" s="229"/>
      <c r="E23" s="229"/>
      <c r="F23" s="229"/>
      <c r="G23" s="229"/>
      <c r="H23" s="229"/>
      <c r="I23" s="229"/>
      <c r="J23" s="229"/>
      <c r="K23" s="229"/>
      <c r="L23" s="229"/>
      <c r="M23" s="229"/>
      <c r="N23" s="229"/>
      <c r="O23" s="229"/>
      <c r="P23" s="229"/>
      <c r="Q23" s="230"/>
      <c r="R23" s="230"/>
      <c r="S23" s="230"/>
      <c r="T23" s="230"/>
      <c r="U23" s="230"/>
      <c r="V23" s="230"/>
      <c r="W23" s="230"/>
    </row>
    <row r="24" spans="1:23">
      <c r="A24" s="190"/>
    </row>
  </sheetData>
  <mergeCells count="6">
    <mergeCell ref="T6:W6"/>
    <mergeCell ref="C2:D2"/>
    <mergeCell ref="A6:A7"/>
    <mergeCell ref="B6:B7"/>
    <mergeCell ref="C6:C7"/>
    <mergeCell ref="D6:S6"/>
  </mergeCells>
  <printOptions horizontalCentered="1"/>
  <pageMargins left="0.23622047244094491" right="0.23622047244094491" top="0.35433070866141736" bottom="0.35433070866141736" header="0.31496062992125984" footer="0.31496062992125984"/>
  <pageSetup paperSize="9" scale="95" orientation="landscape" r:id="rId1"/>
  <headerFooter alignWithMargins="0">
    <oddFooter>&amp;R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0"/>
  <sheetViews>
    <sheetView zoomScaleNormal="100" zoomScaleSheetLayoutView="100" workbookViewId="0">
      <selection activeCell="H28" sqref="H28"/>
    </sheetView>
  </sheetViews>
  <sheetFormatPr defaultRowHeight="12.75"/>
  <cols>
    <col min="1" max="1" width="28" style="235" customWidth="1"/>
    <col min="2" max="2" width="15" style="235" customWidth="1"/>
    <col min="3" max="3" width="11.7109375" style="235" customWidth="1"/>
    <col min="4" max="4" width="8.140625" style="235" customWidth="1"/>
    <col min="5" max="5" width="13.140625" style="235" customWidth="1"/>
    <col min="6" max="6" width="10" style="235" customWidth="1"/>
    <col min="7" max="7" width="8" style="235" customWidth="1"/>
    <col min="8" max="8" width="14.28515625" style="235" customWidth="1"/>
    <col min="9" max="9" width="11.42578125" style="235" customWidth="1"/>
    <col min="10" max="16384" width="9.140625" style="235"/>
  </cols>
  <sheetData>
    <row r="1" spans="1:9" s="192" customFormat="1">
      <c r="A1" s="27"/>
      <c r="B1" s="28" t="s">
        <v>30</v>
      </c>
      <c r="C1" s="26" t="s">
        <v>7740</v>
      </c>
      <c r="D1" s="26"/>
      <c r="E1" s="5"/>
      <c r="F1" s="5"/>
      <c r="G1" s="5"/>
    </row>
    <row r="2" spans="1:9" s="192" customFormat="1">
      <c r="A2" s="27"/>
      <c r="B2" s="28" t="s">
        <v>31</v>
      </c>
      <c r="C2" s="935" t="s">
        <v>7748</v>
      </c>
      <c r="D2" s="935"/>
      <c r="E2" s="5"/>
      <c r="F2" s="5"/>
      <c r="G2" s="5"/>
    </row>
    <row r="3" spans="1:9" s="192" customFormat="1">
      <c r="A3" s="27"/>
      <c r="B3" s="28" t="s">
        <v>32</v>
      </c>
      <c r="C3" s="26" t="s">
        <v>91</v>
      </c>
      <c r="D3" s="26"/>
      <c r="E3" s="5"/>
      <c r="F3" s="5"/>
      <c r="G3" s="5"/>
    </row>
    <row r="4" spans="1:9" s="192" customFormat="1" ht="14.25">
      <c r="A4" s="27"/>
      <c r="B4" s="28" t="s">
        <v>7963</v>
      </c>
      <c r="C4" s="19" t="s">
        <v>7812</v>
      </c>
      <c r="D4" s="19"/>
      <c r="E4" s="19"/>
      <c r="F4" s="19"/>
      <c r="G4" s="19"/>
    </row>
    <row r="5" spans="1:9" ht="12" customHeight="1">
      <c r="A5" s="231"/>
      <c r="B5" s="232"/>
      <c r="C5" s="233"/>
      <c r="D5" s="234"/>
    </row>
    <row r="6" spans="1:9" ht="21.75" customHeight="1">
      <c r="A6" s="941" t="s">
        <v>7934</v>
      </c>
      <c r="B6" s="941"/>
      <c r="C6" s="236"/>
      <c r="D6" s="236"/>
      <c r="E6" s="236"/>
      <c r="F6" s="236"/>
    </row>
    <row r="7" spans="1:9">
      <c r="A7" s="237" t="s">
        <v>7964</v>
      </c>
      <c r="B7" s="238">
        <v>2041</v>
      </c>
      <c r="C7" s="236"/>
      <c r="D7" s="236"/>
      <c r="E7" s="236"/>
      <c r="F7" s="236"/>
    </row>
    <row r="8" spans="1:9">
      <c r="A8" s="237" t="s">
        <v>7965</v>
      </c>
      <c r="B8" s="238"/>
      <c r="C8" s="236"/>
      <c r="D8" s="236"/>
      <c r="E8" s="236"/>
      <c r="F8" s="236"/>
    </row>
    <row r="9" spans="1:9">
      <c r="A9" s="237" t="s">
        <v>4</v>
      </c>
      <c r="B9" s="238">
        <v>2041</v>
      </c>
      <c r="C9" s="236"/>
      <c r="D9" s="236"/>
      <c r="E9" s="236"/>
      <c r="F9" s="236"/>
    </row>
    <row r="10" spans="1:9">
      <c r="A10" s="236"/>
      <c r="B10" s="236"/>
      <c r="C10" s="236"/>
      <c r="D10" s="236"/>
      <c r="E10" s="236"/>
      <c r="F10" s="236"/>
      <c r="G10" s="236"/>
      <c r="H10" s="236"/>
      <c r="I10" s="239"/>
    </row>
    <row r="11" spans="1:9" ht="57.75" customHeight="1">
      <c r="A11" s="941" t="s">
        <v>7966</v>
      </c>
      <c r="B11" s="942" t="s">
        <v>7845</v>
      </c>
      <c r="C11" s="942"/>
      <c r="D11" s="942"/>
      <c r="E11" s="942"/>
      <c r="F11" s="942"/>
      <c r="G11" s="942"/>
      <c r="H11" s="942" t="s">
        <v>7846</v>
      </c>
      <c r="I11" s="942"/>
    </row>
    <row r="12" spans="1:9" ht="54.75" customHeight="1">
      <c r="A12" s="941"/>
      <c r="B12" s="240" t="s">
        <v>7967</v>
      </c>
      <c r="C12" s="240" t="s">
        <v>7968</v>
      </c>
      <c r="D12" s="240" t="s">
        <v>7943</v>
      </c>
      <c r="E12" s="240" t="s">
        <v>7969</v>
      </c>
      <c r="F12" s="240" t="s">
        <v>7968</v>
      </c>
      <c r="G12" s="240" t="s">
        <v>7943</v>
      </c>
      <c r="H12" s="240" t="s">
        <v>7970</v>
      </c>
      <c r="I12" s="240" t="s">
        <v>7971</v>
      </c>
    </row>
    <row r="13" spans="1:9">
      <c r="A13" s="241" t="s">
        <v>7972</v>
      </c>
      <c r="B13" s="242"/>
      <c r="C13" s="242"/>
      <c r="D13" s="243"/>
      <c r="E13" s="244"/>
      <c r="F13" s="245">
        <v>5</v>
      </c>
      <c r="G13" s="243"/>
      <c r="H13" s="244"/>
      <c r="I13" s="245"/>
    </row>
    <row r="14" spans="1:9">
      <c r="A14" s="241" t="s">
        <v>7973</v>
      </c>
      <c r="B14" s="242"/>
      <c r="C14" s="242"/>
      <c r="D14" s="243"/>
      <c r="E14" s="244"/>
      <c r="F14" s="245"/>
      <c r="G14" s="243"/>
      <c r="H14" s="244"/>
      <c r="I14" s="245"/>
    </row>
    <row r="15" spans="1:9">
      <c r="A15" s="246" t="s">
        <v>7974</v>
      </c>
      <c r="B15" s="242">
        <v>171</v>
      </c>
      <c r="C15" s="242">
        <v>143</v>
      </c>
      <c r="D15" s="243"/>
      <c r="E15" s="244">
        <v>504</v>
      </c>
      <c r="F15" s="245">
        <v>654</v>
      </c>
      <c r="G15" s="243"/>
      <c r="H15" s="244"/>
      <c r="I15" s="245"/>
    </row>
    <row r="16" spans="1:9">
      <c r="A16" s="246" t="s">
        <v>7975</v>
      </c>
      <c r="B16" s="242"/>
      <c r="C16" s="242"/>
      <c r="D16" s="243"/>
      <c r="E16" s="244"/>
      <c r="F16" s="245">
        <v>2</v>
      </c>
      <c r="G16" s="247"/>
      <c r="H16" s="244"/>
      <c r="I16" s="245"/>
    </row>
    <row r="17" spans="1:9" ht="24">
      <c r="A17" s="246" t="s">
        <v>7976</v>
      </c>
      <c r="B17" s="242"/>
      <c r="C17" s="242"/>
      <c r="D17" s="243"/>
      <c r="E17" s="244"/>
      <c r="F17" s="245">
        <v>3</v>
      </c>
      <c r="G17" s="247"/>
      <c r="H17" s="244"/>
      <c r="I17" s="245"/>
    </row>
    <row r="18" spans="1:9" ht="24">
      <c r="A18" s="246" t="s">
        <v>7977</v>
      </c>
      <c r="B18" s="242"/>
      <c r="C18" s="242"/>
      <c r="D18" s="243"/>
      <c r="E18" s="244"/>
      <c r="F18" s="245">
        <v>18</v>
      </c>
      <c r="G18" s="247"/>
      <c r="H18" s="244"/>
      <c r="I18" s="245"/>
    </row>
    <row r="19" spans="1:9" ht="24">
      <c r="A19" s="246" t="s">
        <v>7978</v>
      </c>
      <c r="B19" s="242"/>
      <c r="C19" s="242"/>
      <c r="D19" s="243"/>
      <c r="E19" s="244"/>
      <c r="F19" s="245">
        <v>4</v>
      </c>
      <c r="G19" s="247"/>
      <c r="H19" s="244"/>
      <c r="I19" s="245"/>
    </row>
    <row r="20" spans="1:9" s="250" customFormat="1">
      <c r="A20" s="248" t="s">
        <v>7850</v>
      </c>
      <c r="B20" s="249">
        <f>SUM(B13:B19)</f>
        <v>171</v>
      </c>
      <c r="C20" s="249">
        <f>SUM(C13:C19)</f>
        <v>143</v>
      </c>
      <c r="D20" s="249">
        <f t="shared" ref="D20" si="0">B20-C20</f>
        <v>28</v>
      </c>
      <c r="E20" s="249">
        <f>SUM(E13:E19)</f>
        <v>504</v>
      </c>
      <c r="F20" s="249">
        <f>SUM(F13:F19)</f>
        <v>686</v>
      </c>
      <c r="G20" s="249">
        <f t="shared" ref="G20" si="1">E20-F20</f>
        <v>-182</v>
      </c>
      <c r="H20" s="249">
        <f>SUM(H13:H19)</f>
        <v>0</v>
      </c>
      <c r="I20" s="249">
        <f>SUM(I13:I19)</f>
        <v>0</v>
      </c>
    </row>
  </sheetData>
  <mergeCells count="5">
    <mergeCell ref="C2:D2"/>
    <mergeCell ref="A6:B6"/>
    <mergeCell ref="A11:A12"/>
    <mergeCell ref="B11:G11"/>
    <mergeCell ref="H11:I11"/>
  </mergeCells>
  <pageMargins left="1.0236220472440944" right="0.23622047244094491" top="0.35433070866141736" bottom="0.35433070866141736" header="0.31496062992125984" footer="0.31496062992125984"/>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4"/>
  <sheetViews>
    <sheetView zoomScaleNormal="100" zoomScaleSheetLayoutView="100" workbookViewId="0">
      <selection activeCell="H28" sqref="H28"/>
    </sheetView>
  </sheetViews>
  <sheetFormatPr defaultRowHeight="12.75"/>
  <cols>
    <col min="1" max="1" width="47.5703125" customWidth="1"/>
    <col min="2" max="2" width="0.5703125" customWidth="1"/>
    <col min="3" max="3" width="16.28515625" customWidth="1"/>
    <col min="4" max="4" width="10.28515625" customWidth="1"/>
    <col min="5" max="5" width="9.42578125" customWidth="1"/>
    <col min="6" max="6" width="14.140625" customWidth="1"/>
    <col min="7" max="7" width="12.42578125" customWidth="1"/>
    <col min="8" max="8" width="14.5703125" customWidth="1"/>
    <col min="9" max="9" width="14.7109375" customWidth="1"/>
    <col min="10" max="10" width="16.7109375" customWidth="1"/>
    <col min="11" max="11" width="20.140625" customWidth="1"/>
  </cols>
  <sheetData>
    <row r="1" spans="1:17" s="29" customFormat="1">
      <c r="A1" s="27"/>
      <c r="B1" s="28" t="s">
        <v>30</v>
      </c>
      <c r="C1" s="24" t="s">
        <v>7740</v>
      </c>
      <c r="D1" s="25"/>
      <c r="E1" s="5"/>
      <c r="F1" s="5"/>
      <c r="G1" s="5"/>
      <c r="H1" s="5"/>
      <c r="I1" s="251"/>
      <c r="J1" s="252"/>
      <c r="K1" s="252"/>
      <c r="L1" s="252"/>
      <c r="M1" s="252"/>
      <c r="N1" s="252"/>
      <c r="O1" s="252"/>
      <c r="P1" s="252"/>
      <c r="Q1" s="252"/>
    </row>
    <row r="2" spans="1:17" s="29" customFormat="1">
      <c r="A2" s="27"/>
      <c r="B2" s="28" t="s">
        <v>31</v>
      </c>
      <c r="C2" s="935" t="s">
        <v>7748</v>
      </c>
      <c r="D2" s="935"/>
      <c r="E2" s="5"/>
      <c r="F2" s="5"/>
      <c r="G2" s="5"/>
      <c r="H2" s="5"/>
      <c r="I2" s="252"/>
      <c r="J2" s="252"/>
      <c r="K2" s="252"/>
      <c r="L2" s="252"/>
      <c r="M2" s="252"/>
    </row>
    <row r="3" spans="1:17" s="29" customFormat="1">
      <c r="A3" s="27"/>
      <c r="B3" s="28" t="s">
        <v>32</v>
      </c>
      <c r="C3" s="26" t="s">
        <v>91</v>
      </c>
      <c r="D3" s="25"/>
      <c r="E3" s="5"/>
      <c r="F3" s="5"/>
      <c r="G3" s="5"/>
      <c r="H3" s="5"/>
      <c r="I3" s="252"/>
      <c r="J3" s="252"/>
      <c r="K3" s="252"/>
      <c r="L3" s="252"/>
      <c r="M3" s="252"/>
      <c r="N3" s="252"/>
      <c r="O3" s="252"/>
      <c r="P3" s="252"/>
      <c r="Q3" s="252"/>
    </row>
    <row r="4" spans="1:17" s="29" customFormat="1" ht="14.25">
      <c r="A4" s="27"/>
      <c r="B4" s="28" t="s">
        <v>7979</v>
      </c>
      <c r="C4" s="19" t="s">
        <v>7814</v>
      </c>
      <c r="D4" s="19"/>
      <c r="E4" s="19"/>
      <c r="F4" s="19"/>
      <c r="G4" s="19"/>
      <c r="H4" s="19"/>
      <c r="I4" s="252"/>
      <c r="J4" s="252"/>
      <c r="K4" s="252"/>
      <c r="L4" s="252"/>
      <c r="M4" s="252"/>
      <c r="N4" s="252"/>
      <c r="O4" s="252"/>
      <c r="P4" s="252"/>
      <c r="Q4" s="252"/>
    </row>
    <row r="5" spans="1:17">
      <c r="G5" s="253"/>
      <c r="H5" s="254"/>
      <c r="I5" s="255"/>
      <c r="J5" s="256"/>
      <c r="K5" s="256"/>
    </row>
    <row r="6" spans="1:17" ht="125.25" customHeight="1" thickBot="1">
      <c r="A6" s="257"/>
      <c r="B6" s="258"/>
      <c r="C6" s="259" t="s">
        <v>7980</v>
      </c>
      <c r="D6" s="259" t="s">
        <v>7968</v>
      </c>
      <c r="E6" s="259" t="s">
        <v>7939</v>
      </c>
      <c r="F6" s="259" t="s">
        <v>7846</v>
      </c>
      <c r="G6" s="259" t="s">
        <v>7981</v>
      </c>
      <c r="H6" s="260" t="s">
        <v>7982</v>
      </c>
      <c r="I6" s="260" t="s">
        <v>7983</v>
      </c>
      <c r="J6" s="261" t="s">
        <v>7984</v>
      </c>
      <c r="K6" s="262" t="s">
        <v>7985</v>
      </c>
    </row>
    <row r="7" spans="1:17" ht="6" customHeight="1" thickTop="1" thickBot="1">
      <c r="A7" s="263"/>
      <c r="B7" s="264"/>
      <c r="C7" s="264"/>
      <c r="D7" s="264"/>
      <c r="E7" s="264"/>
      <c r="F7" s="264"/>
      <c r="G7" s="264"/>
      <c r="H7" s="264"/>
      <c r="I7" s="265"/>
      <c r="J7" s="266"/>
      <c r="K7" s="267"/>
    </row>
    <row r="8" spans="1:17" ht="21.75" customHeight="1" thickTop="1" thickBot="1">
      <c r="A8" s="268" t="s">
        <v>7986</v>
      </c>
      <c r="B8" s="264"/>
      <c r="C8" s="269">
        <f>SUM([4]Kadar.ode.!I47,[4]Kadar.dne.bol.dij.!E28,[4]Kadar.zaj.med.del.!D22)</f>
        <v>854</v>
      </c>
      <c r="D8" s="269">
        <v>809</v>
      </c>
      <c r="E8" s="269">
        <f t="shared" ref="E8:E13" si="0">C8-D8</f>
        <v>45</v>
      </c>
      <c r="F8" s="269">
        <v>0</v>
      </c>
      <c r="G8" s="269">
        <f t="shared" ref="G8:G13" si="1">SUM(C8,F8)</f>
        <v>854</v>
      </c>
      <c r="H8" s="269">
        <v>13</v>
      </c>
      <c r="I8" s="270">
        <v>5</v>
      </c>
      <c r="J8" s="270">
        <v>5</v>
      </c>
      <c r="K8" s="271">
        <f>C8+J8</f>
        <v>859</v>
      </c>
    </row>
    <row r="9" spans="1:17" ht="21.75" customHeight="1" thickTop="1" thickBot="1">
      <c r="A9" s="268" t="s">
        <v>7987</v>
      </c>
      <c r="B9" s="264"/>
      <c r="C9" s="269">
        <f>SUM([4]Kadar.zaj.med.del.!E22)</f>
        <v>18</v>
      </c>
      <c r="D9" s="269">
        <v>16</v>
      </c>
      <c r="E9" s="269">
        <f t="shared" si="0"/>
        <v>2</v>
      </c>
      <c r="F9" s="269">
        <f>SUM([4]Kadar.zaj.med.del.!U22)</f>
        <v>0</v>
      </c>
      <c r="G9" s="269">
        <f t="shared" si="1"/>
        <v>18</v>
      </c>
      <c r="H9" s="269">
        <v>1</v>
      </c>
      <c r="I9" s="269">
        <v>1</v>
      </c>
      <c r="J9" s="270">
        <v>0</v>
      </c>
      <c r="K9" s="272">
        <f t="shared" ref="K9:K13" si="2">C9+J9</f>
        <v>18</v>
      </c>
    </row>
    <row r="10" spans="1:17" ht="21.75" customHeight="1" thickTop="1" thickBot="1">
      <c r="A10" s="268" t="s">
        <v>7988</v>
      </c>
      <c r="B10" s="264"/>
      <c r="C10" s="269">
        <f>SUM([4]Kadar.ode.!R47,[4]Kadar.dne.bol.dij.!J28,[4]Kadar.zaj.med.del.!L22)</f>
        <v>2397</v>
      </c>
      <c r="D10" s="269">
        <v>3166</v>
      </c>
      <c r="E10" s="269">
        <f t="shared" si="0"/>
        <v>-769</v>
      </c>
      <c r="F10" s="269">
        <f>SUM([4]Kadar.ode.!AE47,[4]Kadar.dne.bol.dij.!Q28,[4]Kadar.zaj.med.del.!V22)</f>
        <v>0</v>
      </c>
      <c r="G10" s="269">
        <f t="shared" si="1"/>
        <v>2397</v>
      </c>
      <c r="H10" s="269">
        <v>51</v>
      </c>
      <c r="I10" s="269">
        <v>113</v>
      </c>
      <c r="J10" s="270">
        <v>113</v>
      </c>
      <c r="K10" s="272">
        <f t="shared" si="2"/>
        <v>2510</v>
      </c>
    </row>
    <row r="11" spans="1:17" ht="21.75" customHeight="1" thickTop="1" thickBot="1">
      <c r="A11" s="268" t="s">
        <v>7989</v>
      </c>
      <c r="B11" s="264"/>
      <c r="C11" s="269">
        <f>SUM([4]Kadar.ode.!Z47,[4]Kadar.dne.bol.dij.!M28,[4]Kadar.zaj.med.del.!Q22)</f>
        <v>35</v>
      </c>
      <c r="D11" s="269">
        <v>21</v>
      </c>
      <c r="E11" s="269">
        <f t="shared" si="0"/>
        <v>14</v>
      </c>
      <c r="F11" s="269">
        <f>SUM([4]Kadar.ode.!AF47,[4]Kadar.dne.bol.dij.!R28,[4]Kadar.zaj.med.del.!W22)</f>
        <v>4</v>
      </c>
      <c r="G11" s="269">
        <f t="shared" si="1"/>
        <v>39</v>
      </c>
      <c r="H11" s="269">
        <v>0</v>
      </c>
      <c r="I11" s="269">
        <v>6</v>
      </c>
      <c r="J11" s="270">
        <v>0</v>
      </c>
      <c r="K11" s="272">
        <f t="shared" si="2"/>
        <v>35</v>
      </c>
    </row>
    <row r="12" spans="1:17" ht="21.75" customHeight="1" thickTop="1" thickBot="1">
      <c r="A12" s="268" t="s">
        <v>7990</v>
      </c>
      <c r="B12" s="264"/>
      <c r="C12" s="269">
        <f>SUM([4]Kadar.nem.!B20)</f>
        <v>171</v>
      </c>
      <c r="D12" s="269">
        <f>SUM([4]Kadar.nem.!C20)</f>
        <v>143</v>
      </c>
      <c r="E12" s="269">
        <f t="shared" si="0"/>
        <v>28</v>
      </c>
      <c r="F12" s="269">
        <f>SUM([4]Kadar.nem.!H20)</f>
        <v>0</v>
      </c>
      <c r="G12" s="269">
        <f t="shared" si="1"/>
        <v>171</v>
      </c>
      <c r="H12" s="269">
        <v>2</v>
      </c>
      <c r="I12" s="269">
        <v>10</v>
      </c>
      <c r="J12" s="270">
        <v>6</v>
      </c>
      <c r="K12" s="272">
        <f t="shared" si="2"/>
        <v>177</v>
      </c>
    </row>
    <row r="13" spans="1:17" ht="21.75" customHeight="1" thickTop="1" thickBot="1">
      <c r="A13" s="268" t="s">
        <v>7991</v>
      </c>
      <c r="B13" s="264"/>
      <c r="C13" s="269">
        <f>SUM([4]Kadar.nem.!E20)</f>
        <v>504</v>
      </c>
      <c r="D13" s="269">
        <f>SUM([4]Kadar.nem.!F20)</f>
        <v>686</v>
      </c>
      <c r="E13" s="269">
        <f t="shared" si="0"/>
        <v>-182</v>
      </c>
      <c r="F13" s="269">
        <f>SUM([4]Kadar.nem.!I20)</f>
        <v>0</v>
      </c>
      <c r="G13" s="269">
        <f t="shared" si="1"/>
        <v>504</v>
      </c>
      <c r="H13" s="269">
        <v>3</v>
      </c>
      <c r="I13" s="269">
        <v>60</v>
      </c>
      <c r="J13" s="270">
        <v>52</v>
      </c>
      <c r="K13" s="272">
        <f t="shared" si="2"/>
        <v>556</v>
      </c>
    </row>
    <row r="14" spans="1:17" ht="21.75" customHeight="1" thickTop="1">
      <c r="A14" s="273" t="s">
        <v>7850</v>
      </c>
      <c r="B14" s="274"/>
      <c r="C14" s="275">
        <f t="shared" ref="C14:H14" si="3">SUM(C8:C13)</f>
        <v>3979</v>
      </c>
      <c r="D14" s="275">
        <f t="shared" si="3"/>
        <v>4841</v>
      </c>
      <c r="E14" s="275">
        <f t="shared" si="3"/>
        <v>-862</v>
      </c>
      <c r="F14" s="275">
        <f t="shared" si="3"/>
        <v>4</v>
      </c>
      <c r="G14" s="275">
        <f t="shared" si="3"/>
        <v>3983</v>
      </c>
      <c r="H14" s="275">
        <f t="shared" si="3"/>
        <v>70</v>
      </c>
      <c r="I14" s="275">
        <f t="shared" ref="I14:K14" si="4">SUM(I8:I13)</f>
        <v>195</v>
      </c>
      <c r="J14" s="275">
        <f t="shared" si="4"/>
        <v>176</v>
      </c>
      <c r="K14" s="276">
        <f t="shared" si="4"/>
        <v>4155</v>
      </c>
    </row>
  </sheetData>
  <mergeCells count="1">
    <mergeCell ref="C2:D2"/>
  </mergeCells>
  <pageMargins left="0.25" right="0.25"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07"/>
  <sheetViews>
    <sheetView zoomScaleNormal="100" workbookViewId="0">
      <selection activeCell="H28" sqref="H28"/>
    </sheetView>
  </sheetViews>
  <sheetFormatPr defaultRowHeight="15"/>
  <cols>
    <col min="1" max="1" width="7.85546875" style="277" customWidth="1"/>
    <col min="2" max="2" width="35.7109375" style="277" customWidth="1"/>
    <col min="3" max="3" width="10.28515625" style="277" customWidth="1"/>
    <col min="4" max="4" width="6" style="277" bestFit="1" customWidth="1"/>
    <col min="5" max="5" width="9" style="277" customWidth="1"/>
    <col min="6" max="6" width="9.5703125" style="277" customWidth="1"/>
    <col min="7" max="7" width="9.42578125" style="277" customWidth="1"/>
    <col min="8" max="9" width="9" style="277" customWidth="1"/>
    <col min="10" max="10" width="9.42578125" style="277" customWidth="1"/>
    <col min="11" max="11" width="9.140625" style="277" customWidth="1"/>
    <col min="12" max="12" width="8.42578125" style="277" customWidth="1"/>
    <col min="13" max="16384" width="9.140625" style="277"/>
  </cols>
  <sheetData>
    <row r="1" spans="1:12">
      <c r="A1" s="27"/>
      <c r="B1" s="28" t="s">
        <v>30</v>
      </c>
      <c r="C1" s="24" t="s">
        <v>7740</v>
      </c>
      <c r="D1" s="25"/>
      <c r="E1" s="5"/>
      <c r="F1" s="5"/>
      <c r="G1" s="5"/>
    </row>
    <row r="2" spans="1:12">
      <c r="A2" s="27"/>
      <c r="B2" s="28" t="s">
        <v>31</v>
      </c>
      <c r="C2" s="935" t="s">
        <v>7748</v>
      </c>
      <c r="D2" s="935"/>
      <c r="E2" s="5"/>
      <c r="F2" s="5"/>
      <c r="G2" s="5"/>
      <c r="H2" s="278"/>
      <c r="I2" s="279"/>
      <c r="J2" s="280"/>
      <c r="K2" s="281"/>
      <c r="L2" s="280"/>
    </row>
    <row r="3" spans="1:12">
      <c r="A3" s="27"/>
      <c r="B3" s="28" t="s">
        <v>32</v>
      </c>
      <c r="C3" s="26" t="s">
        <v>91</v>
      </c>
      <c r="D3" s="25"/>
      <c r="E3" s="5"/>
      <c r="F3" s="5"/>
      <c r="G3" s="5"/>
      <c r="H3" s="278"/>
      <c r="I3" s="279"/>
      <c r="J3" s="280"/>
      <c r="K3" s="281"/>
      <c r="L3" s="280"/>
    </row>
    <row r="4" spans="1:12" ht="12.75" customHeight="1">
      <c r="A4" s="27"/>
      <c r="B4" s="28" t="s">
        <v>7992</v>
      </c>
      <c r="C4" s="19" t="s">
        <v>7816</v>
      </c>
      <c r="D4" s="19"/>
      <c r="E4" s="19"/>
      <c r="F4" s="19"/>
      <c r="G4" s="19"/>
      <c r="H4" s="278"/>
      <c r="I4" s="279"/>
      <c r="J4" s="280"/>
      <c r="K4" s="281"/>
      <c r="L4" s="280"/>
    </row>
    <row r="5" spans="1:12">
      <c r="A5" s="282"/>
      <c r="B5" s="283"/>
      <c r="C5" s="283"/>
      <c r="D5" s="283"/>
      <c r="E5" s="284"/>
      <c r="F5" s="284"/>
      <c r="G5" s="285"/>
      <c r="H5" s="286"/>
      <c r="I5" s="284"/>
      <c r="J5" s="284"/>
      <c r="K5" s="287"/>
      <c r="L5" s="284"/>
    </row>
    <row r="6" spans="1:12" ht="33.75" customHeight="1">
      <c r="A6" s="952" t="s">
        <v>7993</v>
      </c>
      <c r="B6" s="952" t="s">
        <v>7897</v>
      </c>
      <c r="C6" s="953" t="s">
        <v>7994</v>
      </c>
      <c r="D6" s="953"/>
      <c r="E6" s="952" t="s">
        <v>7995</v>
      </c>
      <c r="F6" s="952"/>
      <c r="G6" s="951" t="s">
        <v>7996</v>
      </c>
      <c r="H6" s="951"/>
      <c r="I6" s="951" t="s">
        <v>7997</v>
      </c>
      <c r="J6" s="951"/>
      <c r="K6" s="951" t="s">
        <v>7998</v>
      </c>
      <c r="L6" s="951"/>
    </row>
    <row r="7" spans="1:12" ht="22.5">
      <c r="A7" s="952"/>
      <c r="B7" s="952"/>
      <c r="C7" s="288" t="s">
        <v>7999</v>
      </c>
      <c r="D7" s="288" t="s">
        <v>8000</v>
      </c>
      <c r="E7" s="289" t="s">
        <v>8001</v>
      </c>
      <c r="F7" s="290" t="s">
        <v>8002</v>
      </c>
      <c r="G7" s="289" t="s">
        <v>8001</v>
      </c>
      <c r="H7" s="290" t="s">
        <v>8002</v>
      </c>
      <c r="I7" s="289" t="s">
        <v>8001</v>
      </c>
      <c r="J7" s="290" t="s">
        <v>8002</v>
      </c>
      <c r="K7" s="289" t="s">
        <v>8001</v>
      </c>
      <c r="L7" s="290" t="s">
        <v>8002</v>
      </c>
    </row>
    <row r="8" spans="1:12" ht="13.5" customHeight="1">
      <c r="A8" s="945" t="s">
        <v>8003</v>
      </c>
      <c r="B8" s="946" t="s">
        <v>7912</v>
      </c>
      <c r="C8" s="291" t="s">
        <v>7850</v>
      </c>
      <c r="D8" s="292">
        <v>60</v>
      </c>
      <c r="E8" s="293">
        <v>3474</v>
      </c>
      <c r="F8" s="294">
        <v>3500</v>
      </c>
      <c r="G8" s="295">
        <f>G9+G10+G11</f>
        <v>13734</v>
      </c>
      <c r="H8" s="295">
        <f>H9+H10+H11</f>
        <v>13500</v>
      </c>
      <c r="I8" s="296">
        <f>G8/E8</f>
        <v>3.9533678756476682</v>
      </c>
      <c r="J8" s="296">
        <f>H8/F8</f>
        <v>3.8571428571428572</v>
      </c>
      <c r="K8" s="297">
        <f>G8/(D8*365)</f>
        <v>0.62712328767123293</v>
      </c>
      <c r="L8" s="297">
        <f>H8/(D8*365)</f>
        <v>0.61643835616438358</v>
      </c>
    </row>
    <row r="9" spans="1:12" ht="13.5" customHeight="1">
      <c r="A9" s="945"/>
      <c r="B9" s="946"/>
      <c r="C9" s="298" t="s">
        <v>8004</v>
      </c>
      <c r="D9" s="299">
        <v>3</v>
      </c>
      <c r="E9" s="300"/>
      <c r="F9" s="301"/>
      <c r="G9" s="302">
        <v>217</v>
      </c>
      <c r="H9" s="302">
        <v>250</v>
      </c>
      <c r="I9" s="296"/>
      <c r="J9" s="296"/>
      <c r="K9" s="303"/>
      <c r="L9" s="303"/>
    </row>
    <row r="10" spans="1:12" ht="13.5" customHeight="1">
      <c r="A10" s="945"/>
      <c r="B10" s="946"/>
      <c r="C10" s="298" t="s">
        <v>8005</v>
      </c>
      <c r="D10" s="299">
        <v>21</v>
      </c>
      <c r="E10" s="300"/>
      <c r="F10" s="301"/>
      <c r="G10" s="304">
        <v>138</v>
      </c>
      <c r="H10" s="304">
        <v>150</v>
      </c>
      <c r="I10" s="296"/>
      <c r="J10" s="296"/>
      <c r="K10" s="303"/>
      <c r="L10" s="303"/>
    </row>
    <row r="11" spans="1:12" ht="13.5" customHeight="1">
      <c r="A11" s="945"/>
      <c r="B11" s="946"/>
      <c r="C11" s="305" t="s">
        <v>8006</v>
      </c>
      <c r="D11" s="299">
        <v>36</v>
      </c>
      <c r="E11" s="300"/>
      <c r="F11" s="301"/>
      <c r="G11" s="302">
        <v>13379</v>
      </c>
      <c r="H11" s="302">
        <v>13100</v>
      </c>
      <c r="I11" s="296"/>
      <c r="J11" s="296"/>
      <c r="K11" s="303"/>
      <c r="L11" s="303"/>
    </row>
    <row r="12" spans="1:12" ht="13.5" customHeight="1">
      <c r="A12" s="949" t="s">
        <v>8007</v>
      </c>
      <c r="B12" s="950" t="s">
        <v>8008</v>
      </c>
      <c r="C12" s="291" t="s">
        <v>7850</v>
      </c>
      <c r="D12" s="292">
        <v>34</v>
      </c>
      <c r="E12" s="293">
        <v>290</v>
      </c>
      <c r="F12" s="306">
        <v>450</v>
      </c>
      <c r="G12" s="307">
        <f>G13+G14+G15</f>
        <v>2447</v>
      </c>
      <c r="H12" s="307">
        <f>H13+H14+H15</f>
        <v>3000</v>
      </c>
      <c r="I12" s="296">
        <f>G12/E12</f>
        <v>8.4379310344827587</v>
      </c>
      <c r="J12" s="296">
        <f>H12/F12</f>
        <v>6.666666666666667</v>
      </c>
      <c r="K12" s="297">
        <f>G12/(D12*365)</f>
        <v>0.19717969379532635</v>
      </c>
      <c r="L12" s="297">
        <f>H12/(D12*365)</f>
        <v>0.24174053182917002</v>
      </c>
    </row>
    <row r="13" spans="1:12" ht="13.5" customHeight="1">
      <c r="A13" s="949"/>
      <c r="B13" s="950"/>
      <c r="C13" s="298" t="s">
        <v>8004</v>
      </c>
      <c r="D13" s="299">
        <v>12</v>
      </c>
      <c r="E13" s="300"/>
      <c r="F13" s="301"/>
      <c r="G13" s="302">
        <v>2362</v>
      </c>
      <c r="H13" s="293">
        <v>2490</v>
      </c>
      <c r="I13" s="296"/>
      <c r="J13" s="296"/>
      <c r="K13" s="303"/>
      <c r="L13" s="303"/>
    </row>
    <row r="14" spans="1:12" ht="13.5" customHeight="1">
      <c r="A14" s="949"/>
      <c r="B14" s="950"/>
      <c r="C14" s="298" t="s">
        <v>8005</v>
      </c>
      <c r="D14" s="299">
        <v>18</v>
      </c>
      <c r="E14" s="300"/>
      <c r="F14" s="301"/>
      <c r="G14" s="304">
        <v>12</v>
      </c>
      <c r="H14" s="293">
        <v>10</v>
      </c>
      <c r="I14" s="296"/>
      <c r="J14" s="296"/>
      <c r="K14" s="303"/>
      <c r="L14" s="303"/>
    </row>
    <row r="15" spans="1:12" ht="13.5" customHeight="1">
      <c r="A15" s="949"/>
      <c r="B15" s="950"/>
      <c r="C15" s="305" t="s">
        <v>8006</v>
      </c>
      <c r="D15" s="299">
        <v>4</v>
      </c>
      <c r="E15" s="300"/>
      <c r="F15" s="301"/>
      <c r="G15" s="302">
        <v>73</v>
      </c>
      <c r="H15" s="293">
        <v>500</v>
      </c>
      <c r="I15" s="296"/>
      <c r="J15" s="296"/>
      <c r="K15" s="303"/>
      <c r="L15" s="303"/>
    </row>
    <row r="16" spans="1:12" ht="13.5" customHeight="1">
      <c r="A16" s="949" t="s">
        <v>8009</v>
      </c>
      <c r="B16" s="950" t="s">
        <v>7918</v>
      </c>
      <c r="C16" s="291" t="s">
        <v>7850</v>
      </c>
      <c r="D16" s="292">
        <v>21</v>
      </c>
      <c r="E16" s="293">
        <v>794</v>
      </c>
      <c r="F16" s="293">
        <v>890</v>
      </c>
      <c r="G16" s="307">
        <f>G17+G18+G19</f>
        <v>2579</v>
      </c>
      <c r="H16" s="307">
        <f>H17+H18+H19</f>
        <v>3500</v>
      </c>
      <c r="I16" s="296">
        <f>G16/E16</f>
        <v>3.248110831234257</v>
      </c>
      <c r="J16" s="296">
        <f>H16/F16</f>
        <v>3.9325842696629212</v>
      </c>
      <c r="K16" s="297">
        <f>G16/(D16*365)</f>
        <v>0.33646444879321591</v>
      </c>
      <c r="L16" s="297">
        <f>H16/(D16*365)</f>
        <v>0.45662100456621002</v>
      </c>
    </row>
    <row r="17" spans="1:12" ht="13.5" customHeight="1">
      <c r="A17" s="949"/>
      <c r="B17" s="950"/>
      <c r="C17" s="298" t="s">
        <v>8004</v>
      </c>
      <c r="D17" s="299">
        <v>4</v>
      </c>
      <c r="E17" s="300"/>
      <c r="F17" s="301"/>
      <c r="G17" s="302">
        <v>567</v>
      </c>
      <c r="H17" s="293">
        <v>500</v>
      </c>
      <c r="I17" s="296"/>
      <c r="J17" s="296"/>
      <c r="K17" s="303"/>
      <c r="L17" s="303"/>
    </row>
    <row r="18" spans="1:12" ht="13.5" customHeight="1">
      <c r="A18" s="949"/>
      <c r="B18" s="950"/>
      <c r="C18" s="298" t="s">
        <v>8005</v>
      </c>
      <c r="D18" s="299">
        <v>8</v>
      </c>
      <c r="E18" s="300"/>
      <c r="F18" s="301"/>
      <c r="G18" s="304">
        <v>479</v>
      </c>
      <c r="H18" s="293">
        <v>500</v>
      </c>
      <c r="I18" s="296"/>
      <c r="J18" s="296"/>
      <c r="K18" s="303"/>
      <c r="L18" s="303"/>
    </row>
    <row r="19" spans="1:12" ht="13.5" customHeight="1">
      <c r="A19" s="949"/>
      <c r="B19" s="950"/>
      <c r="C19" s="305" t="s">
        <v>8006</v>
      </c>
      <c r="D19" s="299">
        <v>9</v>
      </c>
      <c r="E19" s="300"/>
      <c r="F19" s="301"/>
      <c r="G19" s="302">
        <v>1533</v>
      </c>
      <c r="H19" s="293">
        <v>2500</v>
      </c>
      <c r="I19" s="296"/>
      <c r="J19" s="296"/>
      <c r="K19" s="303"/>
      <c r="L19" s="303"/>
    </row>
    <row r="20" spans="1:12" ht="13.5" customHeight="1">
      <c r="A20" s="949" t="s">
        <v>8010</v>
      </c>
      <c r="B20" s="950" t="s">
        <v>7917</v>
      </c>
      <c r="C20" s="291" t="s">
        <v>7850</v>
      </c>
      <c r="D20" s="292">
        <v>33</v>
      </c>
      <c r="E20" s="293">
        <v>1393</v>
      </c>
      <c r="F20" s="294">
        <v>1400</v>
      </c>
      <c r="G20" s="307">
        <f>G21+G22+G23</f>
        <v>7584</v>
      </c>
      <c r="H20" s="307">
        <f>H21+H22+H23</f>
        <v>7400</v>
      </c>
      <c r="I20" s="296">
        <f>G20/E20</f>
        <v>5.4443646805455854</v>
      </c>
      <c r="J20" s="296">
        <f>H20/F20</f>
        <v>5.2857142857142856</v>
      </c>
      <c r="K20" s="297">
        <f>G20/(D20*365)</f>
        <v>0.62963885429638855</v>
      </c>
      <c r="L20" s="297">
        <f>H20/(D20*365)</f>
        <v>0.61436280614362804</v>
      </c>
    </row>
    <row r="21" spans="1:12" ht="13.5" customHeight="1">
      <c r="A21" s="949"/>
      <c r="B21" s="950"/>
      <c r="C21" s="298" t="s">
        <v>8004</v>
      </c>
      <c r="D21" s="299">
        <v>5</v>
      </c>
      <c r="E21" s="300"/>
      <c r="F21" s="301"/>
      <c r="G21" s="302">
        <v>1547</v>
      </c>
      <c r="H21" s="306">
        <v>2000</v>
      </c>
      <c r="I21" s="296"/>
      <c r="J21" s="296"/>
      <c r="K21" s="303"/>
      <c r="L21" s="303"/>
    </row>
    <row r="22" spans="1:12" ht="13.5" customHeight="1">
      <c r="A22" s="949"/>
      <c r="B22" s="950"/>
      <c r="C22" s="298" t="s">
        <v>8005</v>
      </c>
      <c r="D22" s="299">
        <v>28</v>
      </c>
      <c r="E22" s="300"/>
      <c r="F22" s="301"/>
      <c r="G22" s="304">
        <v>6019</v>
      </c>
      <c r="H22" s="306">
        <v>5400</v>
      </c>
      <c r="I22" s="296"/>
      <c r="J22" s="296"/>
      <c r="K22" s="303"/>
      <c r="L22" s="303"/>
    </row>
    <row r="23" spans="1:12" ht="13.5" customHeight="1">
      <c r="A23" s="949"/>
      <c r="B23" s="950"/>
      <c r="C23" s="305" t="s">
        <v>8006</v>
      </c>
      <c r="D23" s="299">
        <v>0</v>
      </c>
      <c r="E23" s="300"/>
      <c r="F23" s="301"/>
      <c r="G23" s="302">
        <v>18</v>
      </c>
      <c r="H23" s="306">
        <v>0</v>
      </c>
      <c r="I23" s="296"/>
      <c r="J23" s="296"/>
      <c r="K23" s="303"/>
      <c r="L23" s="303"/>
    </row>
    <row r="24" spans="1:12" ht="13.5" customHeight="1">
      <c r="A24" s="945" t="s">
        <v>8011</v>
      </c>
      <c r="B24" s="946" t="s">
        <v>7914</v>
      </c>
      <c r="C24" s="291" t="s">
        <v>7850</v>
      </c>
      <c r="D24" s="292">
        <v>71</v>
      </c>
      <c r="E24" s="293">
        <v>2987</v>
      </c>
      <c r="F24" s="293">
        <v>3250</v>
      </c>
      <c r="G24" s="307">
        <f>G25+G26+G27</f>
        <v>14567</v>
      </c>
      <c r="H24" s="307">
        <f>H25+H26+H27</f>
        <v>17600</v>
      </c>
      <c r="I24" s="296">
        <f>G24/E24</f>
        <v>4.8767994643454973</v>
      </c>
      <c r="J24" s="296">
        <f>H24/F24</f>
        <v>5.4153846153846157</v>
      </c>
      <c r="K24" s="297">
        <f>G24/(D24*365)</f>
        <v>0.56210688790275898</v>
      </c>
      <c r="L24" s="297">
        <f>H24/(D24*365)</f>
        <v>0.67914335327030673</v>
      </c>
    </row>
    <row r="25" spans="1:12" ht="13.5" customHeight="1">
      <c r="A25" s="945"/>
      <c r="B25" s="946"/>
      <c r="C25" s="298" t="s">
        <v>8004</v>
      </c>
      <c r="D25" s="299">
        <v>8</v>
      </c>
      <c r="E25" s="300"/>
      <c r="F25" s="301"/>
      <c r="G25" s="302">
        <v>4362</v>
      </c>
      <c r="H25" s="308">
        <v>6000</v>
      </c>
      <c r="I25" s="296"/>
      <c r="J25" s="296"/>
      <c r="K25" s="303"/>
      <c r="L25" s="303"/>
    </row>
    <row r="26" spans="1:12" ht="13.5" customHeight="1">
      <c r="A26" s="945"/>
      <c r="B26" s="946"/>
      <c r="C26" s="298" t="s">
        <v>8005</v>
      </c>
      <c r="D26" s="299">
        <v>62</v>
      </c>
      <c r="E26" s="300"/>
      <c r="F26" s="301"/>
      <c r="G26" s="304">
        <v>6788</v>
      </c>
      <c r="H26" s="308">
        <v>8000</v>
      </c>
      <c r="I26" s="296"/>
      <c r="J26" s="296"/>
      <c r="K26" s="303"/>
      <c r="L26" s="303"/>
    </row>
    <row r="27" spans="1:12" ht="13.5" customHeight="1">
      <c r="A27" s="945"/>
      <c r="B27" s="946"/>
      <c r="C27" s="305" t="s">
        <v>8006</v>
      </c>
      <c r="D27" s="299">
        <v>1</v>
      </c>
      <c r="E27" s="300"/>
      <c r="F27" s="301"/>
      <c r="G27" s="302">
        <v>3417</v>
      </c>
      <c r="H27" s="308">
        <v>3600</v>
      </c>
      <c r="I27" s="296"/>
      <c r="J27" s="296"/>
      <c r="K27" s="303"/>
      <c r="L27" s="303"/>
    </row>
    <row r="28" spans="1:12" ht="13.5" customHeight="1">
      <c r="A28" s="945" t="s">
        <v>8012</v>
      </c>
      <c r="B28" s="946" t="s">
        <v>7916</v>
      </c>
      <c r="C28" s="291" t="s">
        <v>7850</v>
      </c>
      <c r="D28" s="292">
        <v>19</v>
      </c>
      <c r="E28" s="293">
        <v>825</v>
      </c>
      <c r="F28" s="293">
        <v>800</v>
      </c>
      <c r="G28" s="307">
        <f>G29+G30+G31</f>
        <v>3327</v>
      </c>
      <c r="H28" s="307">
        <f>H29+H30+H31</f>
        <v>3200</v>
      </c>
      <c r="I28" s="296">
        <f>G28/E28</f>
        <v>4.0327272727272732</v>
      </c>
      <c r="J28" s="296">
        <f>H28/F28</f>
        <v>4</v>
      </c>
      <c r="K28" s="297">
        <f>G28/(D28*365)</f>
        <v>0.47974044700793078</v>
      </c>
      <c r="L28" s="297">
        <f>H28/(D28*365)</f>
        <v>0.46142754145638065</v>
      </c>
    </row>
    <row r="29" spans="1:12" ht="13.5" customHeight="1">
      <c r="A29" s="945"/>
      <c r="B29" s="946"/>
      <c r="C29" s="298" t="s">
        <v>8004</v>
      </c>
      <c r="D29" s="299">
        <v>5</v>
      </c>
      <c r="E29" s="300"/>
      <c r="F29" s="301"/>
      <c r="G29" s="302">
        <v>553</v>
      </c>
      <c r="H29" s="293">
        <v>500</v>
      </c>
      <c r="I29" s="296"/>
      <c r="J29" s="296"/>
      <c r="K29" s="303"/>
      <c r="L29" s="303"/>
    </row>
    <row r="30" spans="1:12" ht="13.5" customHeight="1">
      <c r="A30" s="945"/>
      <c r="B30" s="946"/>
      <c r="C30" s="298" t="s">
        <v>8005</v>
      </c>
      <c r="D30" s="299">
        <v>3</v>
      </c>
      <c r="E30" s="300"/>
      <c r="F30" s="301"/>
      <c r="G30" s="304">
        <v>357</v>
      </c>
      <c r="H30" s="293">
        <v>400</v>
      </c>
      <c r="I30" s="296"/>
      <c r="J30" s="296"/>
      <c r="K30" s="303"/>
      <c r="L30" s="303"/>
    </row>
    <row r="31" spans="1:12" ht="13.5" customHeight="1">
      <c r="A31" s="945"/>
      <c r="B31" s="946"/>
      <c r="C31" s="305" t="s">
        <v>8006</v>
      </c>
      <c r="D31" s="299">
        <v>11</v>
      </c>
      <c r="E31" s="300"/>
      <c r="F31" s="301"/>
      <c r="G31" s="302">
        <v>2417</v>
      </c>
      <c r="H31" s="293">
        <v>2300</v>
      </c>
      <c r="I31" s="296"/>
      <c r="J31" s="296"/>
      <c r="K31" s="303"/>
      <c r="L31" s="303"/>
    </row>
    <row r="32" spans="1:12" ht="13.5" customHeight="1">
      <c r="A32" s="945" t="s">
        <v>8013</v>
      </c>
      <c r="B32" s="946" t="s">
        <v>7915</v>
      </c>
      <c r="C32" s="291" t="s">
        <v>7850</v>
      </c>
      <c r="D32" s="292">
        <v>47</v>
      </c>
      <c r="E32" s="293">
        <v>1997</v>
      </c>
      <c r="F32" s="293">
        <v>2000</v>
      </c>
      <c r="G32" s="307">
        <f>G33+G34+G35</f>
        <v>9586</v>
      </c>
      <c r="H32" s="307">
        <f>H33+H34+H35</f>
        <v>10000</v>
      </c>
      <c r="I32" s="296">
        <f>G32/E32</f>
        <v>4.8002003004506761</v>
      </c>
      <c r="J32" s="296">
        <f>H32/F32</f>
        <v>5</v>
      </c>
      <c r="K32" s="297">
        <f>G32/(D32*365)</f>
        <v>0.55878752550276889</v>
      </c>
      <c r="L32" s="297">
        <f>H32/(D32*365)</f>
        <v>0.58292043136111926</v>
      </c>
    </row>
    <row r="33" spans="1:16" ht="13.5" customHeight="1">
      <c r="A33" s="945"/>
      <c r="B33" s="946"/>
      <c r="C33" s="298" t="s">
        <v>8004</v>
      </c>
      <c r="D33" s="299">
        <v>10</v>
      </c>
      <c r="E33" s="300"/>
      <c r="F33" s="301"/>
      <c r="G33" s="302">
        <v>1352</v>
      </c>
      <c r="H33" s="293">
        <v>1500</v>
      </c>
      <c r="I33" s="296"/>
      <c r="J33" s="296"/>
      <c r="K33" s="303"/>
      <c r="L33" s="303"/>
    </row>
    <row r="34" spans="1:16" ht="13.5" customHeight="1">
      <c r="A34" s="945"/>
      <c r="B34" s="946"/>
      <c r="C34" s="298" t="s">
        <v>8005</v>
      </c>
      <c r="D34" s="299">
        <v>35</v>
      </c>
      <c r="E34" s="300"/>
      <c r="F34" s="301"/>
      <c r="G34" s="304">
        <v>5880</v>
      </c>
      <c r="H34" s="293">
        <v>6000</v>
      </c>
      <c r="I34" s="296"/>
      <c r="J34" s="296"/>
      <c r="K34" s="303"/>
      <c r="L34" s="303"/>
    </row>
    <row r="35" spans="1:16" ht="13.5" customHeight="1">
      <c r="A35" s="945"/>
      <c r="B35" s="946"/>
      <c r="C35" s="305" t="s">
        <v>8006</v>
      </c>
      <c r="D35" s="299">
        <v>2</v>
      </c>
      <c r="E35" s="300"/>
      <c r="F35" s="301"/>
      <c r="G35" s="302">
        <v>2354</v>
      </c>
      <c r="H35" s="293">
        <v>2500</v>
      </c>
      <c r="I35" s="296"/>
      <c r="J35" s="296"/>
      <c r="K35" s="303"/>
      <c r="L35" s="303"/>
      <c r="P35" s="309"/>
    </row>
    <row r="36" spans="1:16" ht="13.5" customHeight="1">
      <c r="A36" s="949" t="s">
        <v>8014</v>
      </c>
      <c r="B36" s="950" t="s">
        <v>7913</v>
      </c>
      <c r="C36" s="310" t="s">
        <v>7850</v>
      </c>
      <c r="D36" s="311">
        <v>29</v>
      </c>
      <c r="E36" s="293">
        <v>1190</v>
      </c>
      <c r="F36" s="293">
        <v>1200</v>
      </c>
      <c r="G36" s="307">
        <f>G37+G38+G39</f>
        <v>5202</v>
      </c>
      <c r="H36" s="307">
        <f>H37+H38+H39</f>
        <v>5200</v>
      </c>
      <c r="I36" s="312">
        <f>G36/E36</f>
        <v>4.371428571428571</v>
      </c>
      <c r="J36" s="312">
        <f>H36/F36</f>
        <v>4.333333333333333</v>
      </c>
      <c r="K36" s="297">
        <f>G36/(D36*365)</f>
        <v>0.49145016532829477</v>
      </c>
      <c r="L36" s="297">
        <f>H36/(D36*365)</f>
        <v>0.49126121870571565</v>
      </c>
    </row>
    <row r="37" spans="1:16" ht="13.5" customHeight="1">
      <c r="A37" s="949"/>
      <c r="B37" s="950"/>
      <c r="C37" s="313" t="s">
        <v>8004</v>
      </c>
      <c r="D37" s="314">
        <v>8</v>
      </c>
      <c r="E37" s="300"/>
      <c r="F37" s="301"/>
      <c r="G37" s="302">
        <v>1083</v>
      </c>
      <c r="H37" s="293">
        <v>1200</v>
      </c>
      <c r="I37" s="312"/>
      <c r="J37" s="312"/>
      <c r="K37" s="315"/>
      <c r="L37" s="315"/>
      <c r="N37" s="316"/>
      <c r="P37" s="316"/>
    </row>
    <row r="38" spans="1:16" ht="13.5" customHeight="1">
      <c r="A38" s="949"/>
      <c r="B38" s="950"/>
      <c r="C38" s="313" t="s">
        <v>8005</v>
      </c>
      <c r="D38" s="314">
        <v>20</v>
      </c>
      <c r="E38" s="300"/>
      <c r="F38" s="301"/>
      <c r="G38" s="304">
        <v>3302</v>
      </c>
      <c r="H38" s="293">
        <v>3200</v>
      </c>
      <c r="I38" s="312"/>
      <c r="J38" s="312"/>
      <c r="K38" s="315"/>
      <c r="L38" s="315"/>
    </row>
    <row r="39" spans="1:16" ht="13.5" customHeight="1">
      <c r="A39" s="949"/>
      <c r="B39" s="950"/>
      <c r="C39" s="317" t="s">
        <v>8006</v>
      </c>
      <c r="D39" s="314">
        <v>1</v>
      </c>
      <c r="E39" s="300"/>
      <c r="F39" s="301"/>
      <c r="G39" s="302">
        <v>817</v>
      </c>
      <c r="H39" s="293">
        <v>800</v>
      </c>
      <c r="I39" s="312"/>
      <c r="J39" s="312"/>
      <c r="K39" s="315"/>
      <c r="L39" s="315"/>
    </row>
    <row r="40" spans="1:16" ht="13.5" customHeight="1">
      <c r="A40" s="949" t="s">
        <v>8015</v>
      </c>
      <c r="B40" s="950" t="s">
        <v>8016</v>
      </c>
      <c r="C40" s="310" t="s">
        <v>7850</v>
      </c>
      <c r="D40" s="292">
        <f>D41+D42</f>
        <v>592</v>
      </c>
      <c r="E40" s="293">
        <v>0</v>
      </c>
      <c r="F40" s="293">
        <v>0</v>
      </c>
      <c r="G40" s="318">
        <v>0</v>
      </c>
      <c r="H40" s="307">
        <f>H41+H42+H43</f>
        <v>0</v>
      </c>
      <c r="I40" s="312" t="e">
        <f>G40/E40</f>
        <v>#DIV/0!</v>
      </c>
      <c r="J40" s="312" t="e">
        <f>H40/F40</f>
        <v>#DIV/0!</v>
      </c>
      <c r="K40" s="297">
        <f>G40/(D40*365)</f>
        <v>0</v>
      </c>
      <c r="L40" s="297">
        <f>H40/(D40*365)</f>
        <v>0</v>
      </c>
    </row>
    <row r="41" spans="1:16" ht="13.5" customHeight="1">
      <c r="A41" s="949"/>
      <c r="B41" s="950"/>
      <c r="C41" s="313" t="s">
        <v>8004</v>
      </c>
      <c r="D41" s="299">
        <v>202</v>
      </c>
      <c r="E41" s="300"/>
      <c r="F41" s="301"/>
      <c r="G41" s="302"/>
      <c r="H41" s="319"/>
      <c r="I41" s="312"/>
      <c r="J41" s="312"/>
      <c r="K41" s="315"/>
      <c r="L41" s="315"/>
    </row>
    <row r="42" spans="1:16" ht="13.5" customHeight="1">
      <c r="A42" s="949"/>
      <c r="B42" s="950"/>
      <c r="C42" s="313" t="s">
        <v>8005</v>
      </c>
      <c r="D42" s="299">
        <v>390</v>
      </c>
      <c r="E42" s="300"/>
      <c r="F42" s="301"/>
      <c r="G42" s="304"/>
      <c r="H42" s="320"/>
      <c r="I42" s="312"/>
      <c r="J42" s="312"/>
      <c r="K42" s="315"/>
      <c r="L42" s="315"/>
    </row>
    <row r="43" spans="1:16" ht="13.5" customHeight="1">
      <c r="A43" s="949"/>
      <c r="B43" s="950"/>
      <c r="C43" s="317" t="s">
        <v>8006</v>
      </c>
      <c r="D43" s="314"/>
      <c r="E43" s="300"/>
      <c r="F43" s="301"/>
      <c r="G43" s="302"/>
      <c r="H43" s="319"/>
      <c r="I43" s="312"/>
      <c r="J43" s="312"/>
      <c r="K43" s="315"/>
      <c r="L43" s="315"/>
    </row>
    <row r="44" spans="1:16" ht="13.5" customHeight="1">
      <c r="A44" s="949" t="s">
        <v>8017</v>
      </c>
      <c r="B44" s="950" t="s">
        <v>7921</v>
      </c>
      <c r="C44" s="310" t="s">
        <v>7850</v>
      </c>
      <c r="D44" s="311">
        <v>46</v>
      </c>
      <c r="E44" s="293">
        <v>550</v>
      </c>
      <c r="F44" s="293">
        <v>550</v>
      </c>
      <c r="G44" s="307">
        <f>G45+G46+G47</f>
        <v>4363</v>
      </c>
      <c r="H44" s="307">
        <f>H45+H46+H47</f>
        <v>5000</v>
      </c>
      <c r="I44" s="312">
        <f>G44/E44</f>
        <v>7.9327272727272726</v>
      </c>
      <c r="J44" s="312">
        <f>H44/F44</f>
        <v>9.0909090909090917</v>
      </c>
      <c r="K44" s="297">
        <f>G44/(D44*365)</f>
        <v>0.25985705777248364</v>
      </c>
      <c r="L44" s="297">
        <f>H44/(D44*365)</f>
        <v>0.29779630732578916</v>
      </c>
    </row>
    <row r="45" spans="1:16" ht="13.5" customHeight="1">
      <c r="A45" s="949"/>
      <c r="B45" s="950"/>
      <c r="C45" s="313" t="s">
        <v>8004</v>
      </c>
      <c r="D45" s="314">
        <v>0</v>
      </c>
      <c r="E45" s="300"/>
      <c r="F45" s="301"/>
      <c r="G45" s="302">
        <v>3</v>
      </c>
      <c r="H45" s="293">
        <v>0</v>
      </c>
      <c r="I45" s="312"/>
      <c r="J45" s="312"/>
      <c r="K45" s="315"/>
      <c r="L45" s="315"/>
    </row>
    <row r="46" spans="1:16" ht="13.5" customHeight="1">
      <c r="A46" s="949"/>
      <c r="B46" s="950"/>
      <c r="C46" s="313" t="s">
        <v>8005</v>
      </c>
      <c r="D46" s="314">
        <v>11</v>
      </c>
      <c r="E46" s="300"/>
      <c r="F46" s="301"/>
      <c r="G46" s="302">
        <v>1283</v>
      </c>
      <c r="H46" s="293">
        <v>1500</v>
      </c>
      <c r="I46" s="312"/>
      <c r="J46" s="312"/>
      <c r="K46" s="315"/>
      <c r="L46" s="315"/>
    </row>
    <row r="47" spans="1:16" ht="13.5" customHeight="1">
      <c r="A47" s="949"/>
      <c r="B47" s="950"/>
      <c r="C47" s="317" t="s">
        <v>8006</v>
      </c>
      <c r="D47" s="314">
        <v>35</v>
      </c>
      <c r="E47" s="300"/>
      <c r="F47" s="301"/>
      <c r="G47" s="304">
        <v>3077</v>
      </c>
      <c r="H47" s="293">
        <v>3500</v>
      </c>
      <c r="I47" s="312"/>
      <c r="J47" s="312"/>
      <c r="K47" s="315"/>
      <c r="L47" s="315"/>
    </row>
    <row r="48" spans="1:16" ht="13.5" customHeight="1">
      <c r="A48" s="949" t="s">
        <v>8018</v>
      </c>
      <c r="B48" s="950" t="s">
        <v>7922</v>
      </c>
      <c r="C48" s="310" t="s">
        <v>7850</v>
      </c>
      <c r="D48" s="311">
        <v>56</v>
      </c>
      <c r="E48" s="293">
        <v>1461</v>
      </c>
      <c r="F48" s="293">
        <v>1480</v>
      </c>
      <c r="G48" s="307">
        <f>G49+G50+G51</f>
        <v>11277</v>
      </c>
      <c r="H48" s="307">
        <f>H49+H50+H51</f>
        <v>12000</v>
      </c>
      <c r="I48" s="312">
        <f>G48/E48</f>
        <v>7.7186858316221763</v>
      </c>
      <c r="J48" s="312">
        <f>H48/F48</f>
        <v>8.1081081081081088</v>
      </c>
      <c r="K48" s="297">
        <f>G48/(D48*365)</f>
        <v>0.55171232876712328</v>
      </c>
      <c r="L48" s="297">
        <f>H48/(D48*365)</f>
        <v>0.58708414872798431</v>
      </c>
    </row>
    <row r="49" spans="1:12" ht="13.5" customHeight="1">
      <c r="A49" s="949"/>
      <c r="B49" s="950"/>
      <c r="C49" s="313" t="s">
        <v>8004</v>
      </c>
      <c r="D49" s="314">
        <v>6</v>
      </c>
      <c r="E49" s="300"/>
      <c r="F49" s="301"/>
      <c r="G49" s="302">
        <v>46</v>
      </c>
      <c r="H49" s="293">
        <v>60</v>
      </c>
      <c r="I49" s="312"/>
      <c r="J49" s="312"/>
      <c r="K49" s="315"/>
      <c r="L49" s="315"/>
    </row>
    <row r="50" spans="1:12" ht="13.5" customHeight="1">
      <c r="A50" s="949"/>
      <c r="B50" s="950"/>
      <c r="C50" s="313" t="s">
        <v>8005</v>
      </c>
      <c r="D50" s="314">
        <v>27</v>
      </c>
      <c r="E50" s="300"/>
      <c r="F50" s="301"/>
      <c r="G50" s="304">
        <v>834</v>
      </c>
      <c r="H50" s="293">
        <v>1740</v>
      </c>
      <c r="I50" s="312"/>
      <c r="J50" s="312"/>
      <c r="K50" s="315"/>
      <c r="L50" s="315"/>
    </row>
    <row r="51" spans="1:12" ht="13.5" customHeight="1">
      <c r="A51" s="949"/>
      <c r="B51" s="950"/>
      <c r="C51" s="317" t="s">
        <v>8006</v>
      </c>
      <c r="D51" s="314">
        <v>23</v>
      </c>
      <c r="E51" s="300"/>
      <c r="F51" s="301"/>
      <c r="G51" s="302">
        <v>10397</v>
      </c>
      <c r="H51" s="293">
        <v>10200</v>
      </c>
      <c r="I51" s="312"/>
      <c r="J51" s="312"/>
      <c r="K51" s="315"/>
      <c r="L51" s="315"/>
    </row>
    <row r="52" spans="1:12" ht="13.5" customHeight="1">
      <c r="A52" s="949" t="s">
        <v>8019</v>
      </c>
      <c r="B52" s="950" t="s">
        <v>8020</v>
      </c>
      <c r="C52" s="310" t="s">
        <v>7850</v>
      </c>
      <c r="D52" s="311">
        <v>44</v>
      </c>
      <c r="E52" s="293">
        <v>948</v>
      </c>
      <c r="F52" s="293">
        <v>950</v>
      </c>
      <c r="G52" s="307">
        <f>G53+G54+G55</f>
        <v>7676</v>
      </c>
      <c r="H52" s="307">
        <f>H53+H54+H55</f>
        <v>8000</v>
      </c>
      <c r="I52" s="312">
        <f>G52/E52</f>
        <v>8.0970464135021096</v>
      </c>
      <c r="J52" s="312">
        <f>H52/F52</f>
        <v>8.4210526315789469</v>
      </c>
      <c r="K52" s="297">
        <f>G52/(D52*365)</f>
        <v>0.47795765877957658</v>
      </c>
      <c r="L52" s="297">
        <f>H52/(D52*365)</f>
        <v>0.49813200498132004</v>
      </c>
    </row>
    <row r="53" spans="1:12" ht="13.5" customHeight="1">
      <c r="A53" s="949"/>
      <c r="B53" s="950"/>
      <c r="C53" s="313" t="s">
        <v>8004</v>
      </c>
      <c r="D53" s="314">
        <v>6</v>
      </c>
      <c r="E53" s="300"/>
      <c r="F53" s="301"/>
      <c r="G53" s="302">
        <v>862</v>
      </c>
      <c r="H53" s="293">
        <v>1000</v>
      </c>
      <c r="I53" s="312"/>
      <c r="J53" s="312"/>
      <c r="K53" s="315"/>
      <c r="L53" s="315"/>
    </row>
    <row r="54" spans="1:12" ht="13.5" customHeight="1">
      <c r="A54" s="949"/>
      <c r="B54" s="950"/>
      <c r="C54" s="313" t="s">
        <v>8005</v>
      </c>
      <c r="D54" s="314">
        <v>18</v>
      </c>
      <c r="E54" s="300"/>
      <c r="F54" s="301"/>
      <c r="G54" s="304">
        <v>86</v>
      </c>
      <c r="H54" s="293">
        <v>200</v>
      </c>
      <c r="I54" s="312"/>
      <c r="J54" s="312"/>
      <c r="K54" s="315"/>
      <c r="L54" s="315"/>
    </row>
    <row r="55" spans="1:12" ht="13.5" customHeight="1">
      <c r="A55" s="949"/>
      <c r="B55" s="950"/>
      <c r="C55" s="317" t="s">
        <v>8006</v>
      </c>
      <c r="D55" s="314">
        <v>20</v>
      </c>
      <c r="E55" s="300"/>
      <c r="F55" s="301"/>
      <c r="G55" s="302">
        <v>6728</v>
      </c>
      <c r="H55" s="293">
        <v>6800</v>
      </c>
      <c r="I55" s="312"/>
      <c r="J55" s="312"/>
      <c r="K55" s="315"/>
      <c r="L55" s="315"/>
    </row>
    <row r="56" spans="1:12" ht="13.5" customHeight="1">
      <c r="A56" s="949" t="s">
        <v>8021</v>
      </c>
      <c r="B56" s="950" t="s">
        <v>7923</v>
      </c>
      <c r="C56" s="310" t="s">
        <v>7850</v>
      </c>
      <c r="D56" s="311">
        <v>42</v>
      </c>
      <c r="E56" s="293">
        <v>673</v>
      </c>
      <c r="F56" s="293">
        <v>700</v>
      </c>
      <c r="G56" s="307">
        <f>G57+G58+G59</f>
        <v>11065</v>
      </c>
      <c r="H56" s="307">
        <f>H57+H58+H59</f>
        <v>12000</v>
      </c>
      <c r="I56" s="312">
        <f>G56/E56</f>
        <v>16.441307578008914</v>
      </c>
      <c r="J56" s="312">
        <f>H56/F56</f>
        <v>17.142857142857142</v>
      </c>
      <c r="K56" s="297">
        <f>G56/(D56*365)</f>
        <v>0.7217873450750163</v>
      </c>
      <c r="L56" s="297">
        <f>H56/(D56*365)</f>
        <v>0.78277886497064575</v>
      </c>
    </row>
    <row r="57" spans="1:12" ht="13.5" customHeight="1">
      <c r="A57" s="949"/>
      <c r="B57" s="950"/>
      <c r="C57" s="313" t="s">
        <v>8004</v>
      </c>
      <c r="D57" s="314">
        <v>7</v>
      </c>
      <c r="E57" s="300"/>
      <c r="F57" s="301"/>
      <c r="G57" s="302">
        <v>3855</v>
      </c>
      <c r="H57" s="321">
        <v>4000</v>
      </c>
      <c r="I57" s="312"/>
      <c r="J57" s="312"/>
      <c r="K57" s="315"/>
      <c r="L57" s="315"/>
    </row>
    <row r="58" spans="1:12" ht="13.5" customHeight="1">
      <c r="A58" s="949"/>
      <c r="B58" s="950"/>
      <c r="C58" s="313" t="s">
        <v>8005</v>
      </c>
      <c r="D58" s="314">
        <v>23</v>
      </c>
      <c r="E58" s="300"/>
      <c r="F58" s="301"/>
      <c r="G58" s="304">
        <v>3686</v>
      </c>
      <c r="H58" s="321">
        <v>5000</v>
      </c>
      <c r="I58" s="312"/>
      <c r="J58" s="312"/>
      <c r="K58" s="315"/>
      <c r="L58" s="315"/>
    </row>
    <row r="59" spans="1:12" ht="13.5" customHeight="1">
      <c r="A59" s="949"/>
      <c r="B59" s="950"/>
      <c r="C59" s="317" t="s">
        <v>8006</v>
      </c>
      <c r="D59" s="314">
        <v>12</v>
      </c>
      <c r="E59" s="300"/>
      <c r="F59" s="301"/>
      <c r="G59" s="302">
        <v>3524</v>
      </c>
      <c r="H59" s="321">
        <v>3000</v>
      </c>
      <c r="I59" s="312"/>
      <c r="J59" s="312"/>
      <c r="K59" s="315"/>
      <c r="L59" s="315"/>
    </row>
    <row r="60" spans="1:12" ht="13.5" customHeight="1">
      <c r="A60" s="949" t="s">
        <v>8022</v>
      </c>
      <c r="B60" s="950" t="s">
        <v>8023</v>
      </c>
      <c r="C60" s="310" t="s">
        <v>7850</v>
      </c>
      <c r="D60" s="292">
        <f>D61+D62+D63</f>
        <v>124</v>
      </c>
      <c r="E60" s="293">
        <v>1298</v>
      </c>
      <c r="F60" s="293">
        <v>1350</v>
      </c>
      <c r="G60" s="307">
        <f>G61+G62+G63</f>
        <v>15135</v>
      </c>
      <c r="H60" s="307">
        <f>H61+H62+H63</f>
        <v>15800</v>
      </c>
      <c r="I60" s="312">
        <f>G60/E60</f>
        <v>11.660246533127889</v>
      </c>
      <c r="J60" s="312">
        <f>H60/F60</f>
        <v>11.703703703703704</v>
      </c>
      <c r="K60" s="297">
        <f>G60/(D60*365)</f>
        <v>0.33440123729562526</v>
      </c>
      <c r="L60" s="297">
        <f>H60/(D60*365)</f>
        <v>0.34909412284577995</v>
      </c>
    </row>
    <row r="61" spans="1:12" ht="13.5" customHeight="1">
      <c r="A61" s="949"/>
      <c r="B61" s="950"/>
      <c r="C61" s="313" t="s">
        <v>8004</v>
      </c>
      <c r="D61" s="299">
        <v>13</v>
      </c>
      <c r="E61" s="300"/>
      <c r="F61" s="301"/>
      <c r="G61" s="302">
        <v>2374</v>
      </c>
      <c r="H61" s="322">
        <v>2400</v>
      </c>
      <c r="I61" s="312"/>
      <c r="J61" s="312"/>
      <c r="K61" s="315"/>
      <c r="L61" s="315"/>
    </row>
    <row r="62" spans="1:12" ht="13.5" customHeight="1">
      <c r="A62" s="949"/>
      <c r="B62" s="950"/>
      <c r="C62" s="313" t="s">
        <v>8005</v>
      </c>
      <c r="D62" s="299">
        <v>74</v>
      </c>
      <c r="E62" s="300"/>
      <c r="F62" s="301"/>
      <c r="G62" s="304">
        <v>12371</v>
      </c>
      <c r="H62" s="322">
        <v>13000</v>
      </c>
      <c r="I62" s="312"/>
      <c r="J62" s="312"/>
      <c r="K62" s="315"/>
      <c r="L62" s="315"/>
    </row>
    <row r="63" spans="1:12" ht="13.5" customHeight="1">
      <c r="A63" s="949"/>
      <c r="B63" s="950"/>
      <c r="C63" s="317" t="s">
        <v>8006</v>
      </c>
      <c r="D63" s="299">
        <v>37</v>
      </c>
      <c r="E63" s="300"/>
      <c r="F63" s="301"/>
      <c r="G63" s="302">
        <v>390</v>
      </c>
      <c r="H63" s="322">
        <v>400</v>
      </c>
      <c r="I63" s="312"/>
      <c r="J63" s="312"/>
      <c r="K63" s="315"/>
      <c r="L63" s="315"/>
    </row>
    <row r="64" spans="1:12" ht="13.5" customHeight="1">
      <c r="A64" s="949" t="s">
        <v>8024</v>
      </c>
      <c r="B64" s="950" t="s">
        <v>7926</v>
      </c>
      <c r="C64" s="310" t="s">
        <v>7850</v>
      </c>
      <c r="D64" s="311">
        <v>47</v>
      </c>
      <c r="E64" s="293">
        <v>214</v>
      </c>
      <c r="F64" s="294">
        <v>220</v>
      </c>
      <c r="G64" s="307">
        <f>G65+G66+G67</f>
        <v>1210</v>
      </c>
      <c r="H64" s="307">
        <f>H65+H66+H67</f>
        <v>1270</v>
      </c>
      <c r="I64" s="312">
        <f>G64/E64</f>
        <v>5.6542056074766354</v>
      </c>
      <c r="J64" s="312">
        <f>H64/F64</f>
        <v>5.7727272727272725</v>
      </c>
      <c r="K64" s="297">
        <f>G64/(D64*365)</f>
        <v>7.0533372194695423E-2</v>
      </c>
      <c r="L64" s="297">
        <f>H64/(D64*365)</f>
        <v>7.4030894782862136E-2</v>
      </c>
    </row>
    <row r="65" spans="1:12" ht="13.5" customHeight="1">
      <c r="A65" s="949"/>
      <c r="B65" s="950"/>
      <c r="C65" s="313" t="s">
        <v>8004</v>
      </c>
      <c r="D65" s="314">
        <v>0</v>
      </c>
      <c r="E65" s="300"/>
      <c r="F65" s="301"/>
      <c r="G65" s="302">
        <v>0</v>
      </c>
      <c r="H65" s="306">
        <v>0</v>
      </c>
      <c r="I65" s="312"/>
      <c r="J65" s="312"/>
      <c r="K65" s="315"/>
      <c r="L65" s="315"/>
    </row>
    <row r="66" spans="1:12" ht="13.5" customHeight="1">
      <c r="A66" s="949"/>
      <c r="B66" s="950"/>
      <c r="C66" s="313" t="s">
        <v>8005</v>
      </c>
      <c r="D66" s="314">
        <v>3</v>
      </c>
      <c r="E66" s="300"/>
      <c r="F66" s="301"/>
      <c r="G66" s="304">
        <v>266</v>
      </c>
      <c r="H66" s="306">
        <v>270</v>
      </c>
      <c r="I66" s="312"/>
      <c r="J66" s="312"/>
      <c r="K66" s="315"/>
      <c r="L66" s="315"/>
    </row>
    <row r="67" spans="1:12" ht="13.5" customHeight="1">
      <c r="A67" s="949"/>
      <c r="B67" s="950"/>
      <c r="C67" s="317" t="s">
        <v>8006</v>
      </c>
      <c r="D67" s="314">
        <v>44</v>
      </c>
      <c r="E67" s="300"/>
      <c r="F67" s="301"/>
      <c r="G67" s="302">
        <v>944</v>
      </c>
      <c r="H67" s="306">
        <v>1000</v>
      </c>
      <c r="I67" s="312"/>
      <c r="J67" s="312"/>
      <c r="K67" s="315"/>
      <c r="L67" s="315"/>
    </row>
    <row r="68" spans="1:12" ht="13.5" customHeight="1">
      <c r="A68" s="949" t="s">
        <v>8025</v>
      </c>
      <c r="B68" s="950" t="s">
        <v>7927</v>
      </c>
      <c r="C68" s="310" t="s">
        <v>7850</v>
      </c>
      <c r="D68" s="311">
        <v>70</v>
      </c>
      <c r="E68" s="293">
        <v>1925</v>
      </c>
      <c r="F68" s="293">
        <v>1800</v>
      </c>
      <c r="G68" s="307">
        <f>G69+G70+G71</f>
        <v>5677</v>
      </c>
      <c r="H68" s="307">
        <f>H69+H70+H71</f>
        <v>5400</v>
      </c>
      <c r="I68" s="312">
        <f>G68/E68</f>
        <v>2.9490909090909092</v>
      </c>
      <c r="J68" s="312">
        <f>H68/F68</f>
        <v>3</v>
      </c>
      <c r="K68" s="297">
        <f>G68/(D68*365)</f>
        <v>0.22219178082191782</v>
      </c>
      <c r="L68" s="297">
        <f>H68/(D68*365)</f>
        <v>0.21135029354207435</v>
      </c>
    </row>
    <row r="69" spans="1:12" ht="13.5" customHeight="1">
      <c r="A69" s="949"/>
      <c r="B69" s="950"/>
      <c r="C69" s="313" t="s">
        <v>8004</v>
      </c>
      <c r="D69" s="314">
        <v>3</v>
      </c>
      <c r="E69" s="300"/>
      <c r="F69" s="301"/>
      <c r="G69" s="302">
        <v>935</v>
      </c>
      <c r="H69" s="308">
        <v>1000</v>
      </c>
      <c r="I69" s="312"/>
      <c r="J69" s="312"/>
      <c r="K69" s="315"/>
      <c r="L69" s="315"/>
    </row>
    <row r="70" spans="1:12" ht="13.5" customHeight="1">
      <c r="A70" s="949"/>
      <c r="B70" s="950"/>
      <c r="C70" s="313" t="s">
        <v>8005</v>
      </c>
      <c r="D70" s="314">
        <v>30</v>
      </c>
      <c r="E70" s="300"/>
      <c r="F70" s="301"/>
      <c r="G70" s="304">
        <v>1553</v>
      </c>
      <c r="H70" s="308">
        <v>1900</v>
      </c>
      <c r="I70" s="312"/>
      <c r="J70" s="312"/>
      <c r="K70" s="315"/>
      <c r="L70" s="315"/>
    </row>
    <row r="71" spans="1:12" ht="13.5" customHeight="1">
      <c r="A71" s="949"/>
      <c r="B71" s="950"/>
      <c r="C71" s="317" t="s">
        <v>8006</v>
      </c>
      <c r="D71" s="314">
        <v>37</v>
      </c>
      <c r="E71" s="300"/>
      <c r="F71" s="301"/>
      <c r="G71" s="302">
        <v>3189</v>
      </c>
      <c r="H71" s="308">
        <v>2500</v>
      </c>
      <c r="I71" s="312"/>
      <c r="J71" s="312"/>
      <c r="K71" s="315"/>
      <c r="L71" s="315"/>
    </row>
    <row r="72" spans="1:12" ht="13.5" customHeight="1">
      <c r="A72" s="949" t="s">
        <v>8026</v>
      </c>
      <c r="B72" s="950" t="s">
        <v>7928</v>
      </c>
      <c r="C72" s="310" t="s">
        <v>7850</v>
      </c>
      <c r="D72" s="311">
        <v>70</v>
      </c>
      <c r="E72" s="293">
        <v>370</v>
      </c>
      <c r="F72" s="293">
        <v>380</v>
      </c>
      <c r="G72" s="307">
        <f>G73+G74+G75</f>
        <v>1459</v>
      </c>
      <c r="H72" s="307">
        <f>H73+H74+H75</f>
        <v>1420</v>
      </c>
      <c r="I72" s="312">
        <f>G72/E72</f>
        <v>3.9432432432432432</v>
      </c>
      <c r="J72" s="312">
        <f>H72/F72</f>
        <v>3.736842105263158</v>
      </c>
      <c r="K72" s="297">
        <f>G72/(D72*365)</f>
        <v>5.7103718199608612E-2</v>
      </c>
      <c r="L72" s="297">
        <f>H72/(D72*365)</f>
        <v>5.5577299412915851E-2</v>
      </c>
    </row>
    <row r="73" spans="1:12" ht="13.5" customHeight="1">
      <c r="A73" s="949"/>
      <c r="B73" s="950"/>
      <c r="C73" s="313" t="s">
        <v>8004</v>
      </c>
      <c r="D73" s="314">
        <v>0</v>
      </c>
      <c r="E73" s="300"/>
      <c r="F73" s="301"/>
      <c r="G73" s="302"/>
      <c r="H73" s="323"/>
      <c r="I73" s="312"/>
      <c r="J73" s="312"/>
      <c r="K73" s="315"/>
      <c r="L73" s="303"/>
    </row>
    <row r="74" spans="1:12" ht="13.5" customHeight="1">
      <c r="A74" s="949"/>
      <c r="B74" s="950"/>
      <c r="C74" s="313" t="s">
        <v>8005</v>
      </c>
      <c r="D74" s="314">
        <v>14</v>
      </c>
      <c r="E74" s="300"/>
      <c r="F74" s="301"/>
      <c r="G74" s="304"/>
      <c r="H74" s="320"/>
      <c r="I74" s="312"/>
      <c r="J74" s="312"/>
      <c r="K74" s="315"/>
      <c r="L74" s="303"/>
    </row>
    <row r="75" spans="1:12" ht="13.5" customHeight="1">
      <c r="A75" s="949"/>
      <c r="B75" s="950"/>
      <c r="C75" s="317" t="s">
        <v>8006</v>
      </c>
      <c r="D75" s="314">
        <v>56</v>
      </c>
      <c r="E75" s="300"/>
      <c r="F75" s="301"/>
      <c r="G75" s="302">
        <v>1459</v>
      </c>
      <c r="H75" s="324">
        <v>1420</v>
      </c>
      <c r="I75" s="312"/>
      <c r="J75" s="312"/>
      <c r="K75" s="315"/>
      <c r="L75" s="303"/>
    </row>
    <row r="76" spans="1:12" ht="13.5" customHeight="1">
      <c r="A76" s="949" t="s">
        <v>8027</v>
      </c>
      <c r="B76" s="950" t="s">
        <v>7929</v>
      </c>
      <c r="C76" s="310" t="s">
        <v>7850</v>
      </c>
      <c r="D76" s="311">
        <v>226</v>
      </c>
      <c r="E76" s="293">
        <v>9491</v>
      </c>
      <c r="F76" s="293">
        <v>10000</v>
      </c>
      <c r="G76" s="307">
        <f>G77+G78+G79</f>
        <v>39734</v>
      </c>
      <c r="H76" s="307">
        <f>H77+H78+H79</f>
        <v>42000</v>
      </c>
      <c r="I76" s="312">
        <f>G76/E76</f>
        <v>4.1864924665472554</v>
      </c>
      <c r="J76" s="312">
        <f>H76/F76</f>
        <v>4.2</v>
      </c>
      <c r="K76" s="297">
        <f>G76/(D76*365)</f>
        <v>0.48168262819735724</v>
      </c>
      <c r="L76" s="297">
        <f>H76/(D76*365)</f>
        <v>0.50915262456055277</v>
      </c>
    </row>
    <row r="77" spans="1:12" ht="13.5" customHeight="1">
      <c r="A77" s="949"/>
      <c r="B77" s="950"/>
      <c r="C77" s="313" t="s">
        <v>8004</v>
      </c>
      <c r="D77" s="314">
        <v>18</v>
      </c>
      <c r="E77" s="300"/>
      <c r="F77" s="301"/>
      <c r="G77" s="302">
        <v>12798</v>
      </c>
      <c r="H77" s="293">
        <v>13000</v>
      </c>
      <c r="I77" s="312"/>
      <c r="J77" s="312"/>
      <c r="K77" s="315"/>
      <c r="L77" s="303"/>
    </row>
    <row r="78" spans="1:12" ht="13.5" customHeight="1">
      <c r="A78" s="949"/>
      <c r="B78" s="950"/>
      <c r="C78" s="313" t="s">
        <v>8005</v>
      </c>
      <c r="D78" s="314">
        <v>139</v>
      </c>
      <c r="E78" s="300"/>
      <c r="F78" s="301"/>
      <c r="G78" s="304">
        <v>23973</v>
      </c>
      <c r="H78" s="293">
        <v>25000</v>
      </c>
      <c r="I78" s="312"/>
      <c r="J78" s="312"/>
      <c r="K78" s="315"/>
      <c r="L78" s="303"/>
    </row>
    <row r="79" spans="1:12" ht="13.5" customHeight="1">
      <c r="A79" s="949"/>
      <c r="B79" s="950"/>
      <c r="C79" s="317" t="s">
        <v>8006</v>
      </c>
      <c r="D79" s="314">
        <v>69</v>
      </c>
      <c r="E79" s="300"/>
      <c r="F79" s="301"/>
      <c r="G79" s="302">
        <v>2963</v>
      </c>
      <c r="H79" s="293">
        <v>4000</v>
      </c>
      <c r="I79" s="312"/>
      <c r="J79" s="312"/>
      <c r="K79" s="315"/>
      <c r="L79" s="303"/>
    </row>
    <row r="80" spans="1:12" ht="13.5" customHeight="1">
      <c r="A80" s="949" t="s">
        <v>8028</v>
      </c>
      <c r="B80" s="950" t="s">
        <v>7930</v>
      </c>
      <c r="C80" s="310" t="s">
        <v>7850</v>
      </c>
      <c r="D80" s="311">
        <v>120</v>
      </c>
      <c r="E80" s="293">
        <v>839</v>
      </c>
      <c r="F80" s="293">
        <v>840</v>
      </c>
      <c r="G80" s="307">
        <f>G81+G82+G83</f>
        <v>11364</v>
      </c>
      <c r="H80" s="307">
        <f>H81+H82+H83</f>
        <v>11000</v>
      </c>
      <c r="I80" s="312">
        <f>G80/E80</f>
        <v>13.544696066746127</v>
      </c>
      <c r="J80" s="312">
        <f>H80/F80</f>
        <v>13.095238095238095</v>
      </c>
      <c r="K80" s="297">
        <f>G80/(D80*365)</f>
        <v>0.25945205479452055</v>
      </c>
      <c r="L80" s="297">
        <f>H80/(D80*365)</f>
        <v>0.25114155251141551</v>
      </c>
    </row>
    <row r="81" spans="1:12" ht="13.5" customHeight="1">
      <c r="A81" s="949"/>
      <c r="B81" s="950"/>
      <c r="C81" s="313" t="s">
        <v>8004</v>
      </c>
      <c r="D81" s="314">
        <v>8</v>
      </c>
      <c r="E81" s="300"/>
      <c r="F81" s="301"/>
      <c r="G81" s="302"/>
      <c r="H81" s="302">
        <v>10</v>
      </c>
      <c r="I81" s="312"/>
      <c r="J81" s="312"/>
      <c r="K81" s="315"/>
      <c r="L81" s="303"/>
    </row>
    <row r="82" spans="1:12" ht="13.5" customHeight="1">
      <c r="A82" s="949"/>
      <c r="B82" s="950"/>
      <c r="C82" s="313" t="s">
        <v>8005</v>
      </c>
      <c r="D82" s="314">
        <v>40</v>
      </c>
      <c r="E82" s="300"/>
      <c r="F82" s="301"/>
      <c r="G82" s="304">
        <v>5845</v>
      </c>
      <c r="H82" s="304">
        <v>5500</v>
      </c>
      <c r="I82" s="312"/>
      <c r="J82" s="312"/>
      <c r="K82" s="315"/>
      <c r="L82" s="303"/>
    </row>
    <row r="83" spans="1:12" ht="13.5" customHeight="1">
      <c r="A83" s="949"/>
      <c r="B83" s="950"/>
      <c r="C83" s="317" t="s">
        <v>8006</v>
      </c>
      <c r="D83" s="314">
        <v>72</v>
      </c>
      <c r="E83" s="300"/>
      <c r="F83" s="301"/>
      <c r="G83" s="302">
        <v>5519</v>
      </c>
      <c r="H83" s="302">
        <v>5490</v>
      </c>
      <c r="I83" s="312"/>
      <c r="J83" s="312"/>
      <c r="K83" s="315"/>
      <c r="L83" s="303"/>
    </row>
    <row r="84" spans="1:12" ht="13.5" customHeight="1">
      <c r="A84" s="945" t="s">
        <v>8029</v>
      </c>
      <c r="B84" s="946" t="s">
        <v>7924</v>
      </c>
      <c r="C84" s="291" t="s">
        <v>7850</v>
      </c>
      <c r="D84" s="292">
        <v>90</v>
      </c>
      <c r="E84" s="293">
        <v>1518</v>
      </c>
      <c r="F84" s="293">
        <v>1590</v>
      </c>
      <c r="G84" s="307">
        <f>G85+G86+G87</f>
        <v>16998</v>
      </c>
      <c r="H84" s="307">
        <f>H85+H86+H87</f>
        <v>17000</v>
      </c>
      <c r="I84" s="296">
        <f>G84/E84</f>
        <v>11.197628458498023</v>
      </c>
      <c r="J84" s="296">
        <f>H84/F84</f>
        <v>10.691823899371069</v>
      </c>
      <c r="K84" s="297">
        <f>G84/(D84*365)</f>
        <v>0.51744292237442924</v>
      </c>
      <c r="L84" s="297">
        <f>H84/(D84*365)</f>
        <v>0.51750380517503802</v>
      </c>
    </row>
    <row r="85" spans="1:12" ht="13.5" customHeight="1">
      <c r="A85" s="945"/>
      <c r="B85" s="946"/>
      <c r="C85" s="298" t="s">
        <v>8004</v>
      </c>
      <c r="D85" s="299">
        <v>9</v>
      </c>
      <c r="E85" s="300"/>
      <c r="F85" s="301"/>
      <c r="G85" s="302">
        <v>2349</v>
      </c>
      <c r="H85" s="325">
        <v>3000</v>
      </c>
      <c r="I85" s="296"/>
      <c r="J85" s="296"/>
      <c r="K85" s="303"/>
      <c r="L85" s="303"/>
    </row>
    <row r="86" spans="1:12" ht="13.5" customHeight="1">
      <c r="A86" s="945"/>
      <c r="B86" s="946"/>
      <c r="C86" s="298" t="s">
        <v>8005</v>
      </c>
      <c r="D86" s="299">
        <v>81</v>
      </c>
      <c r="E86" s="300"/>
      <c r="F86" s="301"/>
      <c r="G86" s="304">
        <v>11520</v>
      </c>
      <c r="H86" s="325">
        <v>11000</v>
      </c>
      <c r="I86" s="296"/>
      <c r="J86" s="296"/>
      <c r="K86" s="303"/>
      <c r="L86" s="303"/>
    </row>
    <row r="87" spans="1:12" ht="13.5" customHeight="1">
      <c r="A87" s="945"/>
      <c r="B87" s="946"/>
      <c r="C87" s="305" t="s">
        <v>8006</v>
      </c>
      <c r="D87" s="299">
        <v>0</v>
      </c>
      <c r="E87" s="300"/>
      <c r="F87" s="301"/>
      <c r="G87" s="302">
        <v>3129</v>
      </c>
      <c r="H87" s="325">
        <v>3000</v>
      </c>
      <c r="I87" s="296"/>
      <c r="J87" s="296"/>
      <c r="K87" s="303"/>
      <c r="L87" s="303"/>
    </row>
    <row r="88" spans="1:12" ht="13.5" customHeight="1">
      <c r="A88" s="945" t="s">
        <v>8030</v>
      </c>
      <c r="B88" s="946" t="s">
        <v>7925</v>
      </c>
      <c r="C88" s="291" t="s">
        <v>7850</v>
      </c>
      <c r="D88" s="292">
        <v>150</v>
      </c>
      <c r="E88" s="293">
        <v>2120</v>
      </c>
      <c r="F88" s="293">
        <v>2500</v>
      </c>
      <c r="G88" s="307">
        <f>G89+G90+G91</f>
        <v>25008</v>
      </c>
      <c r="H88" s="307">
        <f>H89+H90+H91</f>
        <v>27020</v>
      </c>
      <c r="I88" s="296">
        <f>G88/E88</f>
        <v>11.79622641509434</v>
      </c>
      <c r="J88" s="296">
        <f>H88/F88</f>
        <v>10.808</v>
      </c>
      <c r="K88" s="297">
        <f>G88/(D88*365)</f>
        <v>0.45676712328767122</v>
      </c>
      <c r="L88" s="297">
        <f>H88/(D88*365)</f>
        <v>0.49351598173515981</v>
      </c>
    </row>
    <row r="89" spans="1:12" ht="13.5" customHeight="1">
      <c r="A89" s="945"/>
      <c r="B89" s="946"/>
      <c r="C89" s="298" t="s">
        <v>8004</v>
      </c>
      <c r="D89" s="299">
        <v>12</v>
      </c>
      <c r="E89" s="300"/>
      <c r="F89" s="301"/>
      <c r="G89" s="302"/>
      <c r="H89" s="326">
        <v>20</v>
      </c>
      <c r="I89" s="296"/>
      <c r="J89" s="296"/>
      <c r="K89" s="303"/>
      <c r="L89" s="303"/>
    </row>
    <row r="90" spans="1:12" ht="13.5" customHeight="1">
      <c r="A90" s="945"/>
      <c r="B90" s="946"/>
      <c r="C90" s="298" t="s">
        <v>8005</v>
      </c>
      <c r="D90" s="299">
        <v>100</v>
      </c>
      <c r="E90" s="300"/>
      <c r="F90" s="301"/>
      <c r="G90" s="304"/>
      <c r="H90" s="293">
        <v>2000</v>
      </c>
      <c r="I90" s="296"/>
      <c r="J90" s="296"/>
      <c r="K90" s="303"/>
      <c r="L90" s="303"/>
    </row>
    <row r="91" spans="1:12" ht="13.5" customHeight="1">
      <c r="A91" s="945"/>
      <c r="B91" s="946"/>
      <c r="C91" s="305" t="s">
        <v>8006</v>
      </c>
      <c r="D91" s="299">
        <v>38</v>
      </c>
      <c r="E91" s="300"/>
      <c r="F91" s="301"/>
      <c r="G91" s="302">
        <v>25008</v>
      </c>
      <c r="H91" s="293">
        <v>25000</v>
      </c>
      <c r="I91" s="296"/>
      <c r="J91" s="296"/>
      <c r="K91" s="303"/>
      <c r="L91" s="303"/>
    </row>
    <row r="92" spans="1:12" ht="13.5" customHeight="1">
      <c r="A92" s="945" t="s">
        <v>8031</v>
      </c>
      <c r="B92" s="946" t="s">
        <v>8032</v>
      </c>
      <c r="C92" s="291" t="s">
        <v>7850</v>
      </c>
      <c r="D92" s="292">
        <v>37</v>
      </c>
      <c r="E92" s="293">
        <v>620</v>
      </c>
      <c r="F92" s="293">
        <v>625</v>
      </c>
      <c r="G92" s="307">
        <f>G93+G94+G95</f>
        <v>12146</v>
      </c>
      <c r="H92" s="307">
        <f>H93+H94+H95</f>
        <v>12340</v>
      </c>
      <c r="I92" s="296">
        <f>G92/E92</f>
        <v>19.590322580645161</v>
      </c>
      <c r="J92" s="296">
        <f>H92/F92</f>
        <v>19.744</v>
      </c>
      <c r="K92" s="297">
        <f>G92/(D92*365)</f>
        <v>0.89937060348019249</v>
      </c>
      <c r="L92" s="297">
        <f>H92/(D92*365)</f>
        <v>0.91373565346168084</v>
      </c>
    </row>
    <row r="93" spans="1:12" ht="13.5" customHeight="1">
      <c r="A93" s="945"/>
      <c r="B93" s="946"/>
      <c r="C93" s="298" t="s">
        <v>8004</v>
      </c>
      <c r="D93" s="299">
        <v>13</v>
      </c>
      <c r="E93" s="300"/>
      <c r="F93" s="301"/>
      <c r="G93" s="302">
        <v>10198</v>
      </c>
      <c r="H93" s="293">
        <v>10400</v>
      </c>
      <c r="I93" s="296"/>
      <c r="J93" s="296"/>
      <c r="K93" s="303"/>
      <c r="L93" s="303"/>
    </row>
    <row r="94" spans="1:12" ht="13.5" customHeight="1">
      <c r="A94" s="945"/>
      <c r="B94" s="946"/>
      <c r="C94" s="298" t="s">
        <v>8005</v>
      </c>
      <c r="D94" s="299">
        <v>24</v>
      </c>
      <c r="E94" s="300"/>
      <c r="F94" s="301"/>
      <c r="G94" s="304">
        <v>1948</v>
      </c>
      <c r="H94" s="293">
        <v>1940</v>
      </c>
      <c r="I94" s="296"/>
      <c r="J94" s="296"/>
      <c r="K94" s="303"/>
      <c r="L94" s="303"/>
    </row>
    <row r="95" spans="1:12" ht="13.5" customHeight="1">
      <c r="A95" s="945"/>
      <c r="B95" s="946"/>
      <c r="C95" s="305" t="s">
        <v>8006</v>
      </c>
      <c r="D95" s="299">
        <v>0</v>
      </c>
      <c r="E95" s="300"/>
      <c r="F95" s="301"/>
      <c r="G95" s="302">
        <v>0</v>
      </c>
      <c r="H95" s="293">
        <v>0</v>
      </c>
      <c r="I95" s="296"/>
      <c r="J95" s="296"/>
      <c r="K95" s="303"/>
      <c r="L95" s="303"/>
    </row>
    <row r="96" spans="1:12" ht="13.5" customHeight="1">
      <c r="A96" s="945" t="s">
        <v>8033</v>
      </c>
      <c r="B96" s="946" t="s">
        <v>8034</v>
      </c>
      <c r="C96" s="291" t="s">
        <v>7850</v>
      </c>
      <c r="D96" s="292">
        <v>13</v>
      </c>
      <c r="E96" s="293">
        <v>25</v>
      </c>
      <c r="F96" s="293">
        <v>25</v>
      </c>
      <c r="G96" s="307">
        <f>G97+G98+G99</f>
        <v>282</v>
      </c>
      <c r="H96" s="307">
        <f>H97+H98+H99</f>
        <v>350</v>
      </c>
      <c r="I96" s="296">
        <f>G96/E96</f>
        <v>11.28</v>
      </c>
      <c r="J96" s="296">
        <f>H96/F96</f>
        <v>14</v>
      </c>
      <c r="K96" s="297">
        <f>G96/(D96*365)</f>
        <v>5.9430979978925186E-2</v>
      </c>
      <c r="L96" s="297">
        <f>H96/(D96*365)</f>
        <v>7.3761854583772393E-2</v>
      </c>
    </row>
    <row r="97" spans="1:12" ht="13.5" customHeight="1">
      <c r="A97" s="945"/>
      <c r="B97" s="946"/>
      <c r="C97" s="298" t="s">
        <v>8004</v>
      </c>
      <c r="D97" s="299">
        <v>13</v>
      </c>
      <c r="E97" s="300"/>
      <c r="F97" s="301"/>
      <c r="G97" s="302">
        <v>282</v>
      </c>
      <c r="H97" s="293">
        <v>350</v>
      </c>
      <c r="I97" s="296"/>
      <c r="J97" s="296"/>
      <c r="K97" s="303"/>
      <c r="L97" s="303"/>
    </row>
    <row r="98" spans="1:12" ht="13.5" customHeight="1">
      <c r="A98" s="945"/>
      <c r="B98" s="946"/>
      <c r="C98" s="298" t="s">
        <v>8005</v>
      </c>
      <c r="D98" s="299"/>
      <c r="E98" s="300"/>
      <c r="F98" s="301"/>
      <c r="G98" s="304"/>
      <c r="H98" s="320"/>
      <c r="I98" s="296"/>
      <c r="J98" s="296"/>
      <c r="K98" s="303"/>
      <c r="L98" s="303"/>
    </row>
    <row r="99" spans="1:12" ht="13.5" customHeight="1" thickBot="1">
      <c r="A99" s="947"/>
      <c r="B99" s="948"/>
      <c r="C99" s="327" t="s">
        <v>8006</v>
      </c>
      <c r="D99" s="328"/>
      <c r="E99" s="329"/>
      <c r="F99" s="330"/>
      <c r="G99" s="331"/>
      <c r="H99" s="332"/>
      <c r="I99" s="333"/>
      <c r="J99" s="333"/>
      <c r="K99" s="334"/>
      <c r="L99" s="334"/>
    </row>
    <row r="100" spans="1:12" ht="13.5" customHeight="1" thickTop="1">
      <c r="A100" s="943" t="s">
        <v>8035</v>
      </c>
      <c r="B100" s="943"/>
      <c r="C100" s="335" t="s">
        <v>7850</v>
      </c>
      <c r="D100" s="336">
        <v>2041</v>
      </c>
      <c r="E100" s="337">
        <f>E8+E12+E16+E20+E24+E28+E32+E36+E40+E44+E48+E52+E56+E60+E64+E68+E72+E76+E80+E84+E88+E92+E96</f>
        <v>35002</v>
      </c>
      <c r="F100" s="337">
        <f>F8+F12+F16+F20+F24+F28+F32+F36+F40+F44+F48+F52+F56+F60+F64+F68+F72+F76+F80+F84+F88+F92+F96</f>
        <v>36500</v>
      </c>
      <c r="G100" s="337">
        <f>G8+G12+G16+G20+G24+G28+G32+G36+G40+G44+G48+G52+G56+G60+G64+G68+G72+G76+G80+G84+G88+G92+G96</f>
        <v>222420</v>
      </c>
      <c r="H100" s="337">
        <f>H8+H12+H16+H20+H24+H28+H32+H36+H40+H44+H48+H52+H56+H60+H64+H68+H72+H76+H80+H84+H88+H92+H96</f>
        <v>234000</v>
      </c>
      <c r="I100" s="338">
        <f>G100/E100</f>
        <v>6.3544940289126339</v>
      </c>
      <c r="J100" s="338">
        <f>H100/F100</f>
        <v>6.4109589041095889</v>
      </c>
      <c r="K100" s="339">
        <f>G100/(D100*365)</f>
        <v>0.29856436208412473</v>
      </c>
      <c r="L100" s="339">
        <f>H100/(D100*365)</f>
        <v>0.31410871651688332</v>
      </c>
    </row>
    <row r="101" spans="1:12" ht="13.5" customHeight="1">
      <c r="A101" s="944"/>
      <c r="B101" s="944"/>
      <c r="C101" s="340" t="s">
        <v>8004</v>
      </c>
      <c r="D101" s="341">
        <v>365</v>
      </c>
      <c r="E101" s="342"/>
      <c r="F101" s="342"/>
      <c r="G101" s="342">
        <f t="shared" ref="G101:H103" si="0">G9+G13+G17+G21+G25+G29+G33+G37+G41+G45+G49+G53+G57+G61+G65+G69+G73+G77+G81+G85+G89+G93+G97</f>
        <v>45745</v>
      </c>
      <c r="H101" s="342">
        <f t="shared" si="0"/>
        <v>49680</v>
      </c>
      <c r="I101" s="296"/>
      <c r="J101" s="296"/>
      <c r="K101" s="303"/>
      <c r="L101" s="303"/>
    </row>
    <row r="102" spans="1:12" ht="13.5" customHeight="1">
      <c r="A102" s="944"/>
      <c r="B102" s="944"/>
      <c r="C102" s="340" t="s">
        <v>8005</v>
      </c>
      <c r="D102" s="341">
        <v>1169</v>
      </c>
      <c r="E102" s="342"/>
      <c r="F102" s="342"/>
      <c r="G102" s="342">
        <f t="shared" si="0"/>
        <v>86340</v>
      </c>
      <c r="H102" s="342">
        <f t="shared" si="0"/>
        <v>92710</v>
      </c>
      <c r="I102" s="296"/>
      <c r="J102" s="296"/>
      <c r="K102" s="303"/>
      <c r="L102" s="303"/>
    </row>
    <row r="103" spans="1:12" ht="13.5" customHeight="1">
      <c r="A103" s="944"/>
      <c r="B103" s="944"/>
      <c r="C103" s="343" t="s">
        <v>8006</v>
      </c>
      <c r="D103" s="341">
        <v>507</v>
      </c>
      <c r="E103" s="342"/>
      <c r="F103" s="342"/>
      <c r="G103" s="342">
        <f t="shared" si="0"/>
        <v>90335</v>
      </c>
      <c r="H103" s="342">
        <f t="shared" si="0"/>
        <v>91610</v>
      </c>
      <c r="I103" s="296"/>
      <c r="J103" s="296"/>
      <c r="K103" s="296"/>
      <c r="L103" s="296"/>
    </row>
    <row r="104" spans="1:12">
      <c r="E104" s="344"/>
      <c r="F104" s="344"/>
      <c r="G104" s="344"/>
      <c r="H104" s="344"/>
      <c r="K104" s="345"/>
    </row>
    <row r="105" spans="1:12">
      <c r="E105" s="346"/>
      <c r="F105" s="346"/>
    </row>
    <row r="106" spans="1:12">
      <c r="F106" s="346"/>
    </row>
    <row r="107" spans="1:12">
      <c r="E107" s="346"/>
      <c r="F107" s="346"/>
    </row>
  </sheetData>
  <mergeCells count="55">
    <mergeCell ref="C2:D2"/>
    <mergeCell ref="A6:A7"/>
    <mergeCell ref="B6:B7"/>
    <mergeCell ref="C6:D6"/>
    <mergeCell ref="E6:F6"/>
    <mergeCell ref="I6:J6"/>
    <mergeCell ref="K6:L6"/>
    <mergeCell ref="A8:A11"/>
    <mergeCell ref="B8:B11"/>
    <mergeCell ref="A12:A15"/>
    <mergeCell ref="B12:B15"/>
    <mergeCell ref="G6:H6"/>
    <mergeCell ref="A16:A19"/>
    <mergeCell ref="B16:B19"/>
    <mergeCell ref="A20:A23"/>
    <mergeCell ref="B20:B23"/>
    <mergeCell ref="A24:A27"/>
    <mergeCell ref="B24:B27"/>
    <mergeCell ref="A28:A31"/>
    <mergeCell ref="B28:B31"/>
    <mergeCell ref="A32:A35"/>
    <mergeCell ref="B32:B35"/>
    <mergeCell ref="A36:A39"/>
    <mergeCell ref="B36:B39"/>
    <mergeCell ref="A40:A43"/>
    <mergeCell ref="B40:B43"/>
    <mergeCell ref="A44:A47"/>
    <mergeCell ref="B44:B47"/>
    <mergeCell ref="A48:A51"/>
    <mergeCell ref="B48:B51"/>
    <mergeCell ref="A52:A55"/>
    <mergeCell ref="B52:B55"/>
    <mergeCell ref="A56:A59"/>
    <mergeCell ref="B56:B59"/>
    <mergeCell ref="A60:A63"/>
    <mergeCell ref="B60:B63"/>
    <mergeCell ref="A64:A67"/>
    <mergeCell ref="B64:B67"/>
    <mergeCell ref="A68:A71"/>
    <mergeCell ref="B68:B71"/>
    <mergeCell ref="A72:A75"/>
    <mergeCell ref="B72:B75"/>
    <mergeCell ref="A76:A79"/>
    <mergeCell ref="B76:B79"/>
    <mergeCell ref="A80:A83"/>
    <mergeCell ref="B80:B83"/>
    <mergeCell ref="A84:A87"/>
    <mergeCell ref="B84:B87"/>
    <mergeCell ref="A100:B103"/>
    <mergeCell ref="A88:A91"/>
    <mergeCell ref="B88:B91"/>
    <mergeCell ref="A92:A95"/>
    <mergeCell ref="B92:B95"/>
    <mergeCell ref="A96:A99"/>
    <mergeCell ref="B96:B99"/>
  </mergeCells>
  <printOptions horizontalCentered="1"/>
  <pageMargins left="0.31496062992125984" right="0.31496062992125984" top="0.55118110236220474" bottom="0.23622047244094491" header="0.31496062992125984" footer="0.31496062992125984"/>
  <pageSetup orientation="landscape" horizontalDpi="4294967294" verticalDpi="4294967294" r:id="rId1"/>
  <headerFooter>
    <oddFooter>&amp;R&amp;P</oddFooter>
  </headerFooter>
  <rowBreaks count="1" manualBreakCount="1">
    <brk id="75" max="1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9"/>
  <sheetViews>
    <sheetView zoomScaleNormal="100" zoomScaleSheetLayoutView="100" workbookViewId="0">
      <selection activeCell="H28" sqref="H28"/>
    </sheetView>
  </sheetViews>
  <sheetFormatPr defaultRowHeight="12.75"/>
  <cols>
    <col min="1" max="1" width="8.140625" style="348" customWidth="1"/>
    <col min="2" max="2" width="47.28515625" style="348" customWidth="1"/>
    <col min="3" max="3" width="10.85546875" style="348" customWidth="1"/>
    <col min="4" max="7" width="9.7109375" style="348" customWidth="1"/>
    <col min="8" max="16384" width="9.140625" style="348"/>
  </cols>
  <sheetData>
    <row r="1" spans="1:7" s="347" customFormat="1">
      <c r="A1" s="27"/>
      <c r="B1" s="28" t="s">
        <v>30</v>
      </c>
      <c r="C1" s="24" t="s">
        <v>7740</v>
      </c>
      <c r="D1" s="25"/>
      <c r="E1" s="5"/>
      <c r="F1" s="5"/>
      <c r="G1" s="5"/>
    </row>
    <row r="2" spans="1:7">
      <c r="A2" s="27"/>
      <c r="B2" s="28" t="s">
        <v>31</v>
      </c>
      <c r="C2" s="935" t="s">
        <v>7748</v>
      </c>
      <c r="D2" s="935"/>
      <c r="E2" s="5"/>
      <c r="F2" s="5"/>
      <c r="G2" s="5"/>
    </row>
    <row r="3" spans="1:7">
      <c r="A3" s="27"/>
      <c r="B3" s="28" t="s">
        <v>32</v>
      </c>
      <c r="C3" s="26" t="s">
        <v>91</v>
      </c>
      <c r="D3" s="25"/>
      <c r="E3" s="5"/>
      <c r="F3" s="5"/>
      <c r="G3" s="5"/>
    </row>
    <row r="4" spans="1:7" ht="15.75" customHeight="1">
      <c r="A4" s="27"/>
      <c r="B4" s="28" t="s">
        <v>8036</v>
      </c>
      <c r="C4" s="19" t="s">
        <v>7818</v>
      </c>
      <c r="D4" s="19"/>
      <c r="E4" s="19"/>
      <c r="F4" s="19"/>
      <c r="G4" s="19"/>
    </row>
    <row r="6" spans="1:7" ht="34.5" customHeight="1">
      <c r="A6" s="954" t="s">
        <v>7993</v>
      </c>
      <c r="B6" s="954" t="s">
        <v>7897</v>
      </c>
      <c r="C6" s="954" t="s">
        <v>8037</v>
      </c>
      <c r="D6" s="954" t="s">
        <v>8038</v>
      </c>
      <c r="E6" s="954"/>
      <c r="F6" s="954" t="s">
        <v>8039</v>
      </c>
      <c r="G6" s="954"/>
    </row>
    <row r="7" spans="1:7" ht="35.25" customHeight="1">
      <c r="A7" s="954"/>
      <c r="B7" s="954"/>
      <c r="C7" s="954"/>
      <c r="D7" s="158" t="s">
        <v>8001</v>
      </c>
      <c r="E7" s="158" t="s">
        <v>8040</v>
      </c>
      <c r="F7" s="158" t="s">
        <v>8001</v>
      </c>
      <c r="G7" s="158" t="s">
        <v>8040</v>
      </c>
    </row>
    <row r="8" spans="1:7" ht="24.95" customHeight="1">
      <c r="A8" s="349" t="s">
        <v>8009</v>
      </c>
      <c r="B8" s="350" t="s">
        <v>7918</v>
      </c>
      <c r="C8" s="148"/>
      <c r="D8" s="148">
        <v>5</v>
      </c>
      <c r="E8" s="351">
        <v>5</v>
      </c>
      <c r="F8" s="352">
        <v>10</v>
      </c>
      <c r="G8" s="351">
        <v>5</v>
      </c>
    </row>
    <row r="9" spans="1:7" ht="24.95" customHeight="1">
      <c r="A9" s="349" t="s">
        <v>8010</v>
      </c>
      <c r="B9" s="350" t="s">
        <v>7917</v>
      </c>
      <c r="C9" s="148"/>
      <c r="D9" s="148">
        <v>1</v>
      </c>
      <c r="E9" s="351">
        <v>5</v>
      </c>
      <c r="F9" s="352">
        <v>1</v>
      </c>
      <c r="G9" s="351">
        <v>5</v>
      </c>
    </row>
    <row r="10" spans="1:7" ht="24.95" customHeight="1">
      <c r="A10" s="353" t="s">
        <v>8011</v>
      </c>
      <c r="B10" s="350" t="s">
        <v>7914</v>
      </c>
      <c r="C10" s="148"/>
      <c r="D10" s="148"/>
      <c r="E10" s="351">
        <v>2</v>
      </c>
      <c r="F10" s="352"/>
      <c r="G10" s="351">
        <v>2</v>
      </c>
    </row>
    <row r="11" spans="1:7" ht="24.95" customHeight="1">
      <c r="A11" s="349">
        <v>56</v>
      </c>
      <c r="B11" s="350" t="s">
        <v>8041</v>
      </c>
      <c r="C11" s="148"/>
      <c r="D11" s="148">
        <v>1</v>
      </c>
      <c r="E11" s="351">
        <v>1</v>
      </c>
      <c r="F11" s="352">
        <v>1</v>
      </c>
      <c r="G11" s="351">
        <v>1</v>
      </c>
    </row>
    <row r="12" spans="1:7" ht="24.95" customHeight="1">
      <c r="A12" s="349">
        <v>60</v>
      </c>
      <c r="B12" s="350" t="s">
        <v>8016</v>
      </c>
      <c r="C12" s="148"/>
      <c r="D12" s="148"/>
      <c r="E12" s="351"/>
      <c r="F12" s="352"/>
      <c r="G12" s="351"/>
    </row>
    <row r="13" spans="1:7" ht="24.95" customHeight="1">
      <c r="A13" s="349">
        <v>71</v>
      </c>
      <c r="B13" s="350" t="s">
        <v>7921</v>
      </c>
      <c r="C13" s="148"/>
      <c r="D13" s="148"/>
      <c r="E13" s="351">
        <v>2</v>
      </c>
      <c r="F13" s="352"/>
      <c r="G13" s="351">
        <v>5</v>
      </c>
    </row>
    <row r="14" spans="1:7" ht="24.95" customHeight="1">
      <c r="A14" s="349">
        <v>72</v>
      </c>
      <c r="B14" s="350" t="s">
        <v>7922</v>
      </c>
      <c r="C14" s="148"/>
      <c r="D14" s="148"/>
      <c r="E14" s="351">
        <v>1</v>
      </c>
      <c r="F14" s="352"/>
      <c r="G14" s="351">
        <v>1</v>
      </c>
    </row>
    <row r="15" spans="1:7" ht="24.95" customHeight="1">
      <c r="A15" s="349">
        <v>74</v>
      </c>
      <c r="B15" s="350" t="s">
        <v>8042</v>
      </c>
      <c r="C15" s="148"/>
      <c r="D15" s="148">
        <v>1</v>
      </c>
      <c r="E15" s="351">
        <v>2</v>
      </c>
      <c r="F15" s="352">
        <v>4</v>
      </c>
      <c r="G15" s="351">
        <v>6</v>
      </c>
    </row>
    <row r="16" spans="1:7" ht="24.95" customHeight="1">
      <c r="A16" s="349" t="s">
        <v>8022</v>
      </c>
      <c r="B16" s="350" t="s">
        <v>8023</v>
      </c>
      <c r="C16" s="148"/>
      <c r="D16" s="148">
        <v>5</v>
      </c>
      <c r="E16" s="351">
        <v>10</v>
      </c>
      <c r="F16" s="352">
        <v>34</v>
      </c>
      <c r="G16" s="351">
        <v>50</v>
      </c>
    </row>
    <row r="17" spans="1:7" ht="24.95" customHeight="1">
      <c r="A17" s="349">
        <v>77</v>
      </c>
      <c r="B17" s="350" t="s">
        <v>7927</v>
      </c>
      <c r="C17" s="148"/>
      <c r="D17" s="148">
        <v>218</v>
      </c>
      <c r="E17" s="351">
        <v>215</v>
      </c>
      <c r="F17" s="352">
        <v>398</v>
      </c>
      <c r="G17" s="351">
        <v>350</v>
      </c>
    </row>
    <row r="18" spans="1:7" ht="24.95" customHeight="1">
      <c r="A18" s="349">
        <v>82</v>
      </c>
      <c r="B18" s="350" t="s">
        <v>7925</v>
      </c>
      <c r="C18" s="148"/>
      <c r="D18" s="148">
        <v>2</v>
      </c>
      <c r="E18" s="351">
        <v>2</v>
      </c>
      <c r="F18" s="352">
        <v>13</v>
      </c>
      <c r="G18" s="351">
        <v>15</v>
      </c>
    </row>
    <row r="19" spans="1:7" ht="24.95" customHeight="1">
      <c r="A19" s="955" t="s">
        <v>4</v>
      </c>
      <c r="B19" s="955"/>
      <c r="C19" s="354"/>
      <c r="D19" s="355">
        <f>SUM(D8:D18)</f>
        <v>233</v>
      </c>
      <c r="E19" s="355">
        <f t="shared" ref="E19:G19" si="0">SUM(E8:E18)</f>
        <v>245</v>
      </c>
      <c r="F19" s="355">
        <f t="shared" si="0"/>
        <v>461</v>
      </c>
      <c r="G19" s="355">
        <f t="shared" si="0"/>
        <v>440</v>
      </c>
    </row>
  </sheetData>
  <mergeCells count="7">
    <mergeCell ref="F6:G6"/>
    <mergeCell ref="A19:B19"/>
    <mergeCell ref="C2:D2"/>
    <mergeCell ref="A6:A7"/>
    <mergeCell ref="B6:B7"/>
    <mergeCell ref="C6:C7"/>
    <mergeCell ref="D6:E6"/>
  </mergeCells>
  <printOptions horizontalCentered="1"/>
  <pageMargins left="0.74803149606299213" right="0.74803149606299213" top="0.98425196850393704" bottom="0.98425196850393704" header="0.51181102362204722" footer="0.51181102362204722"/>
  <pageSetup paperSize="9" orientation="landscape"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3"/>
  <sheetViews>
    <sheetView zoomScaleNormal="100" zoomScaleSheetLayoutView="100" workbookViewId="0">
      <selection activeCell="H28" sqref="H28"/>
    </sheetView>
  </sheetViews>
  <sheetFormatPr defaultRowHeight="12.75"/>
  <cols>
    <col min="1" max="1" width="7.42578125" style="348" customWidth="1"/>
    <col min="2" max="2" width="68.85546875" style="348" customWidth="1"/>
    <col min="3" max="3" width="9.140625" style="348" customWidth="1"/>
    <col min="4" max="7" width="12.42578125" style="348" customWidth="1"/>
    <col min="8" max="8" width="8.42578125" style="348" customWidth="1"/>
    <col min="9" max="16384" width="9.140625" style="348"/>
  </cols>
  <sheetData>
    <row r="1" spans="1:7">
      <c r="A1" s="27"/>
      <c r="B1" s="28" t="s">
        <v>30</v>
      </c>
      <c r="C1" s="24" t="s">
        <v>7740</v>
      </c>
      <c r="D1" s="25"/>
      <c r="E1" s="5"/>
      <c r="F1" s="5"/>
      <c r="G1" s="5"/>
    </row>
    <row r="2" spans="1:7">
      <c r="A2" s="27"/>
      <c r="B2" s="28" t="s">
        <v>31</v>
      </c>
      <c r="C2" s="935" t="s">
        <v>7748</v>
      </c>
      <c r="D2" s="935"/>
      <c r="E2" s="5"/>
      <c r="F2" s="5"/>
      <c r="G2" s="5"/>
    </row>
    <row r="3" spans="1:7">
      <c r="A3" s="27"/>
      <c r="B3" s="28" t="s">
        <v>32</v>
      </c>
      <c r="C3" s="26" t="s">
        <v>91</v>
      </c>
      <c r="D3" s="25"/>
      <c r="E3" s="5"/>
      <c r="F3" s="5"/>
      <c r="G3" s="5"/>
    </row>
    <row r="4" spans="1:7" ht="14.25">
      <c r="A4" s="27"/>
      <c r="B4" s="28" t="s">
        <v>8043</v>
      </c>
      <c r="C4" s="19" t="s">
        <v>7820</v>
      </c>
      <c r="D4" s="19"/>
      <c r="E4" s="19"/>
      <c r="F4" s="19"/>
      <c r="G4" s="19"/>
    </row>
    <row r="5" spans="1:7" ht="12.75" customHeight="1"/>
    <row r="6" spans="1:7" s="347" customFormat="1" ht="23.25" customHeight="1">
      <c r="A6" s="960" t="s">
        <v>7993</v>
      </c>
      <c r="B6" s="960" t="s">
        <v>7897</v>
      </c>
      <c r="C6" s="960" t="s">
        <v>8044</v>
      </c>
      <c r="D6" s="954" t="s">
        <v>8045</v>
      </c>
      <c r="E6" s="954"/>
      <c r="F6" s="956" t="s">
        <v>8046</v>
      </c>
      <c r="G6" s="957"/>
    </row>
    <row r="7" spans="1:7" s="347" customFormat="1" ht="32.25" customHeight="1">
      <c r="A7" s="961"/>
      <c r="B7" s="961"/>
      <c r="C7" s="961"/>
      <c r="D7" s="356" t="s">
        <v>8001</v>
      </c>
      <c r="E7" s="356" t="s">
        <v>8040</v>
      </c>
      <c r="F7" s="356" t="s">
        <v>8001</v>
      </c>
      <c r="G7" s="356" t="s">
        <v>8040</v>
      </c>
    </row>
    <row r="8" spans="1:7" ht="18.75" customHeight="1">
      <c r="A8" s="357" t="s">
        <v>8003</v>
      </c>
      <c r="B8" s="358" t="s">
        <v>7912</v>
      </c>
      <c r="C8" s="359">
        <v>5</v>
      </c>
      <c r="D8" s="359">
        <v>2163</v>
      </c>
      <c r="E8" s="359">
        <v>2200</v>
      </c>
      <c r="F8" s="359">
        <v>2163</v>
      </c>
      <c r="G8" s="359">
        <v>2200</v>
      </c>
    </row>
    <row r="9" spans="1:7" ht="18.75" customHeight="1">
      <c r="A9" s="357" t="s">
        <v>8007</v>
      </c>
      <c r="B9" s="358" t="s">
        <v>8008</v>
      </c>
      <c r="C9" s="359"/>
      <c r="D9" s="359">
        <v>631</v>
      </c>
      <c r="E9" s="359">
        <v>600</v>
      </c>
      <c r="F9" s="359">
        <v>631</v>
      </c>
      <c r="G9" s="359">
        <v>600</v>
      </c>
    </row>
    <row r="10" spans="1:7" ht="18.75" customHeight="1">
      <c r="A10" s="357" t="s">
        <v>8009</v>
      </c>
      <c r="B10" s="358" t="s">
        <v>7918</v>
      </c>
      <c r="C10" s="359">
        <v>5</v>
      </c>
      <c r="D10" s="359">
        <v>1123</v>
      </c>
      <c r="E10" s="359">
        <v>1100</v>
      </c>
      <c r="F10" s="359">
        <v>1123</v>
      </c>
      <c r="G10" s="359">
        <v>1100</v>
      </c>
    </row>
    <row r="11" spans="1:7" ht="18.75" customHeight="1">
      <c r="A11" s="357" t="s">
        <v>8010</v>
      </c>
      <c r="B11" s="358" t="s">
        <v>7917</v>
      </c>
      <c r="C11" s="359">
        <v>3</v>
      </c>
      <c r="D11" s="359">
        <v>896</v>
      </c>
      <c r="E11" s="359">
        <v>900</v>
      </c>
      <c r="F11" s="359">
        <v>896</v>
      </c>
      <c r="G11" s="359">
        <v>900</v>
      </c>
    </row>
    <row r="12" spans="1:7" ht="18.75" customHeight="1">
      <c r="A12" s="357" t="s">
        <v>8011</v>
      </c>
      <c r="B12" s="358" t="s">
        <v>7914</v>
      </c>
      <c r="C12" s="359">
        <v>2</v>
      </c>
      <c r="D12" s="359">
        <v>1207</v>
      </c>
      <c r="E12" s="359">
        <v>1400</v>
      </c>
      <c r="F12" s="359">
        <v>1207</v>
      </c>
      <c r="G12" s="359">
        <v>1400</v>
      </c>
    </row>
    <row r="13" spans="1:7" ht="18.75" customHeight="1">
      <c r="A13" s="357" t="s">
        <v>8012</v>
      </c>
      <c r="B13" s="358" t="s">
        <v>7916</v>
      </c>
      <c r="C13" s="359">
        <v>2</v>
      </c>
      <c r="D13" s="359">
        <v>2279</v>
      </c>
      <c r="E13" s="359">
        <v>2300</v>
      </c>
      <c r="F13" s="359">
        <v>2279</v>
      </c>
      <c r="G13" s="359">
        <v>2300</v>
      </c>
    </row>
    <row r="14" spans="1:7" ht="18.75" customHeight="1">
      <c r="A14" s="357" t="s">
        <v>8013</v>
      </c>
      <c r="B14" s="358" t="s">
        <v>7915</v>
      </c>
      <c r="C14" s="359">
        <v>10</v>
      </c>
      <c r="D14" s="359">
        <v>4268</v>
      </c>
      <c r="E14" s="359">
        <v>4200</v>
      </c>
      <c r="F14" s="359">
        <v>4268</v>
      </c>
      <c r="G14" s="359">
        <v>4200</v>
      </c>
    </row>
    <row r="15" spans="1:7" ht="18.75" customHeight="1">
      <c r="A15" s="357" t="s">
        <v>8014</v>
      </c>
      <c r="B15" s="358" t="s">
        <v>7913</v>
      </c>
      <c r="C15" s="359">
        <v>2</v>
      </c>
      <c r="D15" s="359">
        <v>854</v>
      </c>
      <c r="E15" s="359">
        <v>700</v>
      </c>
      <c r="F15" s="359">
        <v>854</v>
      </c>
      <c r="G15" s="359">
        <v>700</v>
      </c>
    </row>
    <row r="16" spans="1:7" ht="18.75" customHeight="1">
      <c r="A16" s="357" t="s">
        <v>8015</v>
      </c>
      <c r="B16" s="358" t="s">
        <v>8047</v>
      </c>
      <c r="C16" s="359">
        <v>10</v>
      </c>
      <c r="D16" s="359">
        <v>0</v>
      </c>
      <c r="E16" s="359">
        <v>0</v>
      </c>
      <c r="F16" s="359">
        <v>0</v>
      </c>
      <c r="G16" s="359">
        <v>0</v>
      </c>
    </row>
    <row r="17" spans="1:7" ht="18.75" customHeight="1">
      <c r="A17" s="357" t="s">
        <v>8017</v>
      </c>
      <c r="B17" s="358" t="s">
        <v>7921</v>
      </c>
      <c r="C17" s="359">
        <v>6</v>
      </c>
      <c r="D17" s="359">
        <v>6004</v>
      </c>
      <c r="E17" s="359">
        <v>5500</v>
      </c>
      <c r="F17" s="359">
        <v>6004</v>
      </c>
      <c r="G17" s="359">
        <v>5500</v>
      </c>
    </row>
    <row r="18" spans="1:7" ht="18.75" customHeight="1">
      <c r="A18" s="357" t="s">
        <v>8018</v>
      </c>
      <c r="B18" s="358" t="s">
        <v>7922</v>
      </c>
      <c r="C18" s="359">
        <v>3</v>
      </c>
      <c r="D18" s="359">
        <v>4525</v>
      </c>
      <c r="E18" s="359">
        <v>4200</v>
      </c>
      <c r="F18" s="359">
        <v>4525</v>
      </c>
      <c r="G18" s="359">
        <v>4200</v>
      </c>
    </row>
    <row r="19" spans="1:7" ht="18.75" customHeight="1">
      <c r="A19" s="357" t="s">
        <v>8019</v>
      </c>
      <c r="B19" s="358" t="s">
        <v>8020</v>
      </c>
      <c r="C19" s="359">
        <v>27</v>
      </c>
      <c r="D19" s="359">
        <v>15127</v>
      </c>
      <c r="E19" s="359">
        <v>15200</v>
      </c>
      <c r="F19" s="359">
        <v>15127</v>
      </c>
      <c r="G19" s="359">
        <v>15200</v>
      </c>
    </row>
    <row r="20" spans="1:7" ht="18.75" customHeight="1">
      <c r="A20" s="357" t="s">
        <v>8021</v>
      </c>
      <c r="B20" s="358" t="s">
        <v>7923</v>
      </c>
      <c r="C20" s="359">
        <v>6</v>
      </c>
      <c r="D20" s="359">
        <v>8803</v>
      </c>
      <c r="E20" s="359">
        <v>9000</v>
      </c>
      <c r="F20" s="359">
        <v>8803</v>
      </c>
      <c r="G20" s="359">
        <v>9000</v>
      </c>
    </row>
    <row r="21" spans="1:7" ht="18.75" customHeight="1">
      <c r="A21" s="357" t="s">
        <v>8022</v>
      </c>
      <c r="B21" s="358" t="s">
        <v>8023</v>
      </c>
      <c r="C21" s="359"/>
      <c r="D21" s="359">
        <v>1732</v>
      </c>
      <c r="E21" s="359">
        <v>1700</v>
      </c>
      <c r="F21" s="359">
        <v>1732</v>
      </c>
      <c r="G21" s="359">
        <v>1700</v>
      </c>
    </row>
    <row r="22" spans="1:7" ht="18.75" customHeight="1">
      <c r="A22" s="357" t="s">
        <v>8024</v>
      </c>
      <c r="B22" s="358" t="s">
        <v>7926</v>
      </c>
      <c r="C22" s="359">
        <v>5</v>
      </c>
      <c r="D22" s="359">
        <v>2001</v>
      </c>
      <c r="E22" s="359">
        <v>2000</v>
      </c>
      <c r="F22" s="359">
        <v>2001</v>
      </c>
      <c r="G22" s="359">
        <v>2000</v>
      </c>
    </row>
    <row r="23" spans="1:7" ht="18.75" customHeight="1">
      <c r="A23" s="357" t="s">
        <v>8025</v>
      </c>
      <c r="B23" s="358" t="s">
        <v>7927</v>
      </c>
      <c r="C23" s="359">
        <v>6</v>
      </c>
      <c r="D23" s="359">
        <v>510</v>
      </c>
      <c r="E23" s="359">
        <v>500</v>
      </c>
      <c r="F23" s="359">
        <v>510</v>
      </c>
      <c r="G23" s="359">
        <v>500</v>
      </c>
    </row>
    <row r="24" spans="1:7" ht="18.75" customHeight="1">
      <c r="A24" s="360" t="s">
        <v>8026</v>
      </c>
      <c r="B24" s="361" t="s">
        <v>7928</v>
      </c>
      <c r="C24" s="359">
        <v>20</v>
      </c>
      <c r="D24" s="362">
        <v>2852</v>
      </c>
      <c r="E24" s="362">
        <v>2500</v>
      </c>
      <c r="F24" s="362">
        <v>2852</v>
      </c>
      <c r="G24" s="362">
        <v>2500</v>
      </c>
    </row>
    <row r="25" spans="1:7" ht="18.75" customHeight="1">
      <c r="A25" s="363" t="s">
        <v>8027</v>
      </c>
      <c r="B25" s="364" t="s">
        <v>7929</v>
      </c>
      <c r="C25" s="365">
        <v>12</v>
      </c>
      <c r="D25" s="366">
        <v>4708</v>
      </c>
      <c r="E25" s="366">
        <v>5000</v>
      </c>
      <c r="F25" s="366">
        <v>4708</v>
      </c>
      <c r="G25" s="366">
        <v>5000</v>
      </c>
    </row>
    <row r="26" spans="1:7" ht="18.75" customHeight="1">
      <c r="A26" s="360" t="s">
        <v>8028</v>
      </c>
      <c r="B26" s="361" t="s">
        <v>7930</v>
      </c>
      <c r="C26" s="359">
        <v>9</v>
      </c>
      <c r="D26" s="362">
        <v>6912</v>
      </c>
      <c r="E26" s="362">
        <v>7000</v>
      </c>
      <c r="F26" s="362">
        <v>6912</v>
      </c>
      <c r="G26" s="362">
        <v>7000</v>
      </c>
    </row>
    <row r="27" spans="1:7" ht="18.75" customHeight="1">
      <c r="A27" s="363" t="s">
        <v>8029</v>
      </c>
      <c r="B27" s="367" t="s">
        <v>7924</v>
      </c>
      <c r="C27" s="365">
        <v>5</v>
      </c>
      <c r="D27" s="366">
        <v>3797</v>
      </c>
      <c r="E27" s="366">
        <v>3500</v>
      </c>
      <c r="F27" s="366">
        <v>3797</v>
      </c>
      <c r="G27" s="366">
        <v>3500</v>
      </c>
    </row>
    <row r="28" spans="1:7" ht="18.75" customHeight="1" thickBot="1">
      <c r="A28" s="360" t="s">
        <v>8030</v>
      </c>
      <c r="B28" s="361" t="s">
        <v>7925</v>
      </c>
      <c r="C28" s="359">
        <v>30</v>
      </c>
      <c r="D28" s="362">
        <v>2163</v>
      </c>
      <c r="E28" s="362">
        <v>3000</v>
      </c>
      <c r="F28" s="368">
        <v>2163</v>
      </c>
      <c r="G28" s="368">
        <v>3000</v>
      </c>
    </row>
    <row r="29" spans="1:7" ht="18.75" customHeight="1" thickTop="1">
      <c r="A29" s="958" t="s">
        <v>4</v>
      </c>
      <c r="B29" s="959"/>
      <c r="C29" s="369">
        <f>SUM(C8:C28)</f>
        <v>168</v>
      </c>
      <c r="D29" s="369">
        <f t="shared" ref="D29:G29" si="0">SUM(D8:D28)</f>
        <v>72555</v>
      </c>
      <c r="E29" s="369">
        <f t="shared" si="0"/>
        <v>72500</v>
      </c>
      <c r="F29" s="369">
        <f t="shared" si="0"/>
        <v>72555</v>
      </c>
      <c r="G29" s="369">
        <f t="shared" si="0"/>
        <v>72500</v>
      </c>
    </row>
    <row r="30" spans="1:7" ht="12.95" customHeight="1"/>
    <row r="31" spans="1:7" ht="12.95" customHeight="1"/>
    <row r="32" spans="1:7" ht="12.95" customHeight="1"/>
    <row r="33" ht="12.95" customHeight="1"/>
  </sheetData>
  <mergeCells count="7">
    <mergeCell ref="F6:G6"/>
    <mergeCell ref="A29:B29"/>
    <mergeCell ref="C2:D2"/>
    <mergeCell ref="A6:A7"/>
    <mergeCell ref="B6:B7"/>
    <mergeCell ref="C6:C7"/>
    <mergeCell ref="D6:E6"/>
  </mergeCells>
  <printOptions horizontalCentered="1"/>
  <pageMargins left="0.35433070866141736" right="0.35433070866141736" top="0.59055118110236227" bottom="0.19685039370078741"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САДРЖАЈ</vt:lpstr>
      <vt:lpstr>Kadar.ode.</vt:lpstr>
      <vt:lpstr>Kadar.dne.bol.dij.</vt:lpstr>
      <vt:lpstr>Kadar.zaj.med.del.</vt:lpstr>
      <vt:lpstr>Kadar.nem.</vt:lpstr>
      <vt:lpstr>Kadar.zbirno </vt:lpstr>
      <vt:lpstr>Kapaciteti i korišćenje</vt:lpstr>
      <vt:lpstr>Pratioci</vt:lpstr>
      <vt:lpstr>Dnevne.bolnice</vt:lpstr>
      <vt:lpstr>Neonatologija</vt:lpstr>
      <vt:lpstr>usluge_prema_OS</vt:lpstr>
      <vt:lpstr>Zbirna(Pivot)</vt:lpstr>
      <vt:lpstr>Operacije</vt:lpstr>
      <vt:lpstr>DSG</vt:lpstr>
      <vt:lpstr>Dijalize</vt:lpstr>
      <vt:lpstr>Krv</vt:lpstr>
      <vt:lpstr>Lekovi </vt:lpstr>
      <vt:lpstr> Implantati </vt:lpstr>
      <vt:lpstr>Sanitet.mat</vt:lpstr>
      <vt:lpstr>Reagensi</vt:lpstr>
      <vt:lpstr>Liste.čekanja</vt:lpstr>
      <vt:lpstr>SUDSKA PLAN 2025</vt:lpstr>
      <vt:lpstr>' Implantati '!Print_Area</vt:lpstr>
      <vt:lpstr>DSG!Print_Area</vt:lpstr>
      <vt:lpstr>Kadar.nem.!Print_Area</vt:lpstr>
      <vt:lpstr>'Kapaciteti i korišćenje'!Print_Area</vt:lpstr>
      <vt:lpstr>Krv!Print_Area</vt:lpstr>
      <vt:lpstr>'Lekovi '!Print_Area</vt:lpstr>
      <vt:lpstr>Liste.čekanja!Print_Area</vt:lpstr>
      <vt:lpstr>Neonatologija!Print_Area</vt:lpstr>
      <vt:lpstr>Operacije!Print_Area</vt:lpstr>
      <vt:lpstr>Reagensi!Print_Area</vt:lpstr>
      <vt:lpstr>Sanitet.mat!Print_Area</vt:lpstr>
      <vt:lpstr>usluge_prema_OS!Print_Area</vt:lpstr>
      <vt:lpstr>' Implantati '!Print_Titles</vt:lpstr>
      <vt:lpstr>DSG!Print_Titles</vt:lpstr>
      <vt:lpstr>Kadar.dne.bol.dij.!Print_Titles</vt:lpstr>
      <vt:lpstr>Kadar.ode.!Print_Titles</vt:lpstr>
      <vt:lpstr>Kadar.zaj.med.del.!Print_Titles</vt:lpstr>
      <vt:lpstr>'Kapaciteti i korišćenje'!Print_Titles</vt:lpstr>
      <vt:lpstr>'Lekovi '!Print_Titles</vt:lpstr>
      <vt:lpstr>Liste.čekanja!Print_Titles</vt:lpstr>
      <vt:lpstr>'SUDSKA PLAN 2025'!Print_Titles</vt:lpstr>
      <vt:lpstr>usluge_prema_OS!Print_Titles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Korisnik</cp:lastModifiedBy>
  <cp:lastPrinted>2025-03-06T07:18:27Z</cp:lastPrinted>
  <dcterms:created xsi:type="dcterms:W3CDTF">1998-03-25T08:50:17Z</dcterms:created>
  <dcterms:modified xsi:type="dcterms:W3CDTF">2025-03-28T11:48:30Z</dcterms:modified>
</cp:coreProperties>
</file>